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dados\seges\delis_colic_comlic__expediente\PLANO DE CONTRATAÇÃO ANUAL 2025\"/>
    </mc:Choice>
  </mc:AlternateContent>
  <xr:revisionPtr revIDLastSave="0" documentId="13_ncr:1_{55A0C220-C6C1-4F16-9504-5F71026DE440}" xr6:coauthVersionLast="47" xr6:coauthVersionMax="47" xr10:uidLastSave="{00000000-0000-0000-0000-000000000000}"/>
  <bookViews>
    <workbookView xWindow="-120" yWindow="-120" windowWidth="20730" windowHeight="11040" xr2:uid="{95DD8B5F-BBD9-4E4D-B1F6-A0FC3E3F87DE}"/>
  </bookViews>
  <sheets>
    <sheet name="PCA.CONSOLIDADO_2024" sheetId="20" r:id="rId1"/>
    <sheet name="10-PCA.GPM.2024" sheetId="1" r:id="rId2"/>
    <sheet name="12-PCA.SEFIN.2024" sheetId="2" r:id="rId3"/>
    <sheet name="14-PCA.SEDUC.2024" sheetId="3" r:id="rId4"/>
    <sheet name="17-PCA.SIEDI.2024" sheetId="4" r:id="rId5"/>
    <sheet name="18-PCA.SEECTUR.2024" sheetId="5" r:id="rId6"/>
    <sheet name="19-PCA.SEMES.2024" sheetId="6" r:id="rId7"/>
    <sheet name="20-PCA.SECULT.2024" sheetId="7" r:id="rId8"/>
    <sheet name="21-PCA.SEDURB.2024" sheetId="8" r:id="rId9"/>
    <sheet name="23-PCA.SEMAM.2024" sheetId="9" r:id="rId10"/>
    <sheet name="24-PCA.PGM.2024" sheetId="10" r:id="rId11"/>
    <sheet name="27-PCA.SESEG.2024" sheetId="11" r:id="rId12"/>
    <sheet name="29-PCA.SESERP.2024" sheetId="12" r:id="rId13"/>
    <sheet name="35-PCA.SEGOV.2024" sheetId="13" r:id="rId14"/>
    <sheet name="37-PCA.OTC.2024" sheetId="14" r:id="rId15"/>
    <sheet name="39-PCA.SEPOR-TE.2024" sheetId="15" r:id="rId16"/>
    <sheet name="40-PCA.SEDS.2024" sheetId="16" r:id="rId17"/>
    <sheet name="43-PCA.SEMULHER.2024" sheetId="17" r:id="rId18"/>
    <sheet name="44-PCA.SAES.2024" sheetId="18" r:id="rId19"/>
    <sheet name="45-PCA.SEPREF.2024" sheetId="19"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1" hidden="1">'10-PCA.GPM.2024'!$B$3:$N$3</definedName>
    <definedName name="_xlnm._FilterDatabase" localSheetId="2" hidden="1">'12-PCA.SEFIN.2024'!$B$3:$N$3</definedName>
    <definedName name="_xlnm._FilterDatabase" localSheetId="3" hidden="1">'14-PCA.SEDUC.2024'!$B$3:$N$1045</definedName>
    <definedName name="_xlnm._FilterDatabase" localSheetId="4" hidden="1">'17-PCA.SIEDI.2024'!$B$3:$N$3</definedName>
    <definedName name="_xlnm._FilterDatabase" localSheetId="5" hidden="1">'18-PCA.SEECTUR.2024'!$B$3:$N$3</definedName>
    <definedName name="_xlnm._FilterDatabase" localSheetId="6" hidden="1">'19-PCA.SEMES.2024'!$B$3:$N$3</definedName>
    <definedName name="_xlnm._FilterDatabase" localSheetId="7" hidden="1">'20-PCA.SECULT.2024'!$B$3:$N$3</definedName>
    <definedName name="_xlnm._FilterDatabase" localSheetId="8" hidden="1">'21-PCA.SEDURB.2024'!$B$3:$N$3</definedName>
    <definedName name="_xlnm._FilterDatabase" localSheetId="9" hidden="1">'23-PCA.SEMAM.2024'!$B$3:$N$206</definedName>
    <definedName name="_xlnm._FilterDatabase" localSheetId="10" hidden="1">'24-PCA.PGM.2024'!$B$3:$N$3</definedName>
    <definedName name="_xlnm._FilterDatabase" localSheetId="11" hidden="1">'27-PCA.SESEG.2024'!$B$3:$N$3</definedName>
    <definedName name="_xlnm._FilterDatabase" localSheetId="12" hidden="1">'29-PCA.SESERP.2024'!$B$3:$N$3</definedName>
    <definedName name="_xlnm._FilterDatabase" localSheetId="13" hidden="1">'35-PCA.SEGOV.2024'!$B$3:$N$1039</definedName>
    <definedName name="_xlnm._FilterDatabase" localSheetId="14" hidden="1">'37-PCA.OTC.2024'!$B$3:$N$3</definedName>
    <definedName name="_xlnm._FilterDatabase" localSheetId="15" hidden="1">'39-PCA.SEPOR-TE.2024'!$B$3:$N$1049</definedName>
    <definedName name="_xlnm._FilterDatabase" localSheetId="16" hidden="1">'40-PCA.SEDS.2024'!$B$3:$N$1049</definedName>
    <definedName name="_xlnm._FilterDatabase" localSheetId="17" hidden="1">'43-PCA.SEMULHER.2024'!$B$3:$N$3</definedName>
    <definedName name="_xlnm._FilterDatabase" localSheetId="18" hidden="1">'44-PCA.SAES.2024'!$B$3:$N$3</definedName>
    <definedName name="_xlnm._FilterDatabase" localSheetId="19" hidden="1">'45-PCA.SEPREF.2024'!$B$3:$N$183</definedName>
    <definedName name="_xlnm._FilterDatabase" localSheetId="0" hidden="1">PCA.CONSOLIDADO_2024!$B$3:$N$1357</definedName>
    <definedName name="_xlnm.Print_Area" localSheetId="1">'10-PCA.GPM.2024'!$B$2:$N$1049</definedName>
    <definedName name="_xlnm.Print_Area" localSheetId="2">'12-PCA.SEFIN.2024'!$B$1:$N$54</definedName>
    <definedName name="_xlnm.Print_Area" localSheetId="3">'14-PCA.SEDUC.2024'!$B$2:$N$1045</definedName>
    <definedName name="_xlnm.Print_Area" localSheetId="4">'17-PCA.SIEDI.2024'!$B$2:$N$1041</definedName>
    <definedName name="_xlnm.Print_Area" localSheetId="5">'18-PCA.SEECTUR.2024'!$B$2:$N$1040</definedName>
    <definedName name="_xlnm.Print_Area" localSheetId="6">'19-PCA.SEMES.2024'!$B$2:$N$1049</definedName>
    <definedName name="_xlnm.Print_Area" localSheetId="7">'20-PCA.SECULT.2024'!$B$2:$N$1049</definedName>
    <definedName name="_xlnm.Print_Area" localSheetId="8">'21-PCA.SEDURB.2024'!$B$2:$N$1049</definedName>
    <definedName name="_xlnm.Print_Area" localSheetId="9">'23-PCA.SEMAM.2024'!$B$2:$N$206</definedName>
    <definedName name="_xlnm.Print_Area" localSheetId="10">'24-PCA.PGM.2024'!$B$2:$N$1049</definedName>
    <definedName name="_xlnm.Print_Area" localSheetId="11">'27-PCA.SESEG.2024'!$B$2:$N$87</definedName>
    <definedName name="_xlnm.Print_Area" localSheetId="12">'29-PCA.SESERP.2024'!$B$2:$N$1049</definedName>
    <definedName name="_xlnm.Print_Area" localSheetId="13">'35-PCA.SEGOV.2024'!$B$2:$N$1039</definedName>
    <definedName name="_xlnm.Print_Area" localSheetId="14">'37-PCA.OTC.2024'!$B$2:$N$1049</definedName>
    <definedName name="_xlnm.Print_Area" localSheetId="15">'39-PCA.SEPOR-TE.2024'!$B$2:$N$11</definedName>
    <definedName name="_xlnm.Print_Area" localSheetId="16">'40-PCA.SEDS.2024'!$B$2:$N$1049</definedName>
    <definedName name="_xlnm.Print_Area" localSheetId="17">'43-PCA.SEMULHER.2024'!$B$2:$N$1049</definedName>
    <definedName name="_xlnm.Print_Area" localSheetId="18">'44-PCA.SAES.2024'!$B$2:$N$1049</definedName>
    <definedName name="_xlnm.Print_Area" localSheetId="19">'45-PCA.SEPREF.2024'!$B$2:$N$183</definedName>
    <definedName name="_xlnm.Print_Area" localSheetId="0">PCA.CONSOLIDADO_2024!$B$2:$N$1083</definedName>
    <definedName name="_xlnm.Print_Titles" localSheetId="1">'10-PCA.GPM.2024'!$2:$3</definedName>
    <definedName name="_xlnm.Print_Titles" localSheetId="2">'12-PCA.SEFIN.2024'!$2:$3</definedName>
    <definedName name="_xlnm.Print_Titles" localSheetId="3">'14-PCA.SEDUC.2024'!$2:$3</definedName>
    <definedName name="_xlnm.Print_Titles" localSheetId="4">'17-PCA.SIEDI.2024'!$2:$3</definedName>
    <definedName name="_xlnm.Print_Titles" localSheetId="5">'18-PCA.SEECTUR.2024'!$2:$3</definedName>
    <definedName name="_xlnm.Print_Titles" localSheetId="6">'19-PCA.SEMES.2024'!$2:$3</definedName>
    <definedName name="_xlnm.Print_Titles" localSheetId="7">'20-PCA.SECULT.2024'!$2:$3</definedName>
    <definedName name="_xlnm.Print_Titles" localSheetId="8">'21-PCA.SEDURB.2024'!$2:$3</definedName>
    <definedName name="_xlnm.Print_Titles" localSheetId="9">'23-PCA.SEMAM.2024'!$2:$3</definedName>
    <definedName name="_xlnm.Print_Titles" localSheetId="10">'24-PCA.PGM.2024'!$2:$3</definedName>
    <definedName name="_xlnm.Print_Titles" localSheetId="11">'27-PCA.SESEG.2024'!$2:$3</definedName>
    <definedName name="_xlnm.Print_Titles" localSheetId="12">'29-PCA.SESERP.2024'!$2:$3</definedName>
    <definedName name="_xlnm.Print_Titles" localSheetId="13">'35-PCA.SEGOV.2024'!$2:$3</definedName>
    <definedName name="_xlnm.Print_Titles" localSheetId="14">'37-PCA.OTC.2024'!$2:$3</definedName>
    <definedName name="_xlnm.Print_Titles" localSheetId="15">'39-PCA.SEPOR-TE.2024'!$2:$3</definedName>
    <definedName name="_xlnm.Print_Titles" localSheetId="16">'40-PCA.SEDS.2024'!$2:$3</definedName>
    <definedName name="_xlnm.Print_Titles" localSheetId="17">'43-PCA.SEMULHER.2024'!$2:$3</definedName>
    <definedName name="_xlnm.Print_Titles" localSheetId="18">'44-PCA.SAES.2024'!$2:$3</definedName>
    <definedName name="_xlnm.Print_Titles" localSheetId="19">'45-PCA.SEPREF.2024'!$2:$3</definedName>
    <definedName name="_xlnm.Print_Titles" localSheetId="0">PCA.CONSOLIDADO_2024!$2:$3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55" i="20" l="1"/>
  <c r="J1126" i="20"/>
  <c r="J1127" i="20"/>
  <c r="J1128" i="20"/>
  <c r="J1129" i="20"/>
  <c r="J1130" i="20"/>
  <c r="J1131" i="20"/>
  <c r="J1132" i="20"/>
  <c r="J1133" i="20"/>
  <c r="J1134" i="20"/>
  <c r="J1135" i="20"/>
  <c r="J1136" i="20"/>
  <c r="J1137" i="20"/>
  <c r="J1138" i="20"/>
  <c r="J1139" i="20"/>
  <c r="J1140" i="20"/>
  <c r="J1141" i="20"/>
  <c r="J1142" i="20"/>
  <c r="J1143" i="20"/>
  <c r="J1144" i="20"/>
  <c r="J1145" i="20"/>
  <c r="J1146" i="20"/>
  <c r="J1147" i="20"/>
  <c r="J1148" i="20"/>
  <c r="J1149" i="20"/>
  <c r="J1150" i="20"/>
  <c r="J1151" i="20"/>
  <c r="J1152" i="20"/>
  <c r="J1153" i="20"/>
  <c r="J1154" i="20"/>
  <c r="J1155" i="20"/>
  <c r="J1156" i="20"/>
  <c r="J1157" i="20"/>
  <c r="J1158" i="20"/>
  <c r="J1159" i="20"/>
  <c r="J1160" i="20"/>
  <c r="J1161" i="20"/>
  <c r="J1162" i="20"/>
  <c r="J1163" i="20"/>
  <c r="J1164" i="20"/>
  <c r="J1165" i="20"/>
  <c r="J1166" i="20"/>
  <c r="J1167" i="20"/>
  <c r="J1168" i="20"/>
  <c r="J1169" i="20"/>
  <c r="J1170" i="20"/>
  <c r="J1171" i="20"/>
  <c r="J1172" i="20"/>
  <c r="J1173" i="20"/>
  <c r="J1174" i="20"/>
  <c r="J1175" i="20"/>
  <c r="J1176" i="20"/>
  <c r="J1177" i="20"/>
  <c r="J1178" i="20"/>
  <c r="J1179" i="20"/>
  <c r="J1180" i="20"/>
  <c r="J1181" i="20"/>
  <c r="J1182" i="20"/>
  <c r="J1183" i="20"/>
  <c r="J1184" i="20"/>
  <c r="J1185" i="20"/>
  <c r="J1186" i="20"/>
  <c r="J1187" i="20"/>
  <c r="J1188" i="20"/>
  <c r="J1189" i="20"/>
  <c r="J1190" i="20"/>
  <c r="J1191" i="20"/>
  <c r="J1192" i="20"/>
  <c r="J1193" i="20"/>
  <c r="J1194" i="20"/>
  <c r="J1195" i="20"/>
  <c r="J1196" i="20"/>
  <c r="J1197" i="20"/>
  <c r="J1198" i="20"/>
  <c r="J1199" i="20"/>
  <c r="J1200" i="20"/>
  <c r="J1201" i="20"/>
  <c r="J1202" i="20"/>
  <c r="J1203" i="20"/>
  <c r="J1204" i="20"/>
  <c r="J1205" i="20"/>
  <c r="J1206" i="20"/>
  <c r="J1207" i="20"/>
  <c r="J1208" i="20"/>
  <c r="J1209" i="20"/>
  <c r="J1210" i="20"/>
  <c r="J1211" i="20"/>
  <c r="J1212" i="20"/>
  <c r="J1213" i="20"/>
  <c r="J1214" i="20"/>
  <c r="J1215" i="20"/>
  <c r="J1216" i="20"/>
  <c r="J1217" i="20"/>
  <c r="J1218" i="20"/>
  <c r="J1219" i="20"/>
  <c r="J1220" i="20"/>
  <c r="J1221" i="20"/>
  <c r="J1222" i="20"/>
  <c r="J1223" i="20"/>
  <c r="J1224" i="20"/>
  <c r="J1225" i="20"/>
  <c r="J1226" i="20"/>
  <c r="J1227" i="20"/>
  <c r="J1228" i="20"/>
  <c r="J1229" i="20"/>
  <c r="J1230" i="20"/>
  <c r="J1231" i="20"/>
  <c r="J1232" i="20"/>
  <c r="J1233" i="20"/>
  <c r="J1234" i="20"/>
  <c r="J1235" i="20"/>
  <c r="J1236" i="20"/>
  <c r="J1237" i="20"/>
  <c r="J1238" i="20"/>
  <c r="J1239" i="20"/>
  <c r="J1240" i="20"/>
  <c r="J1241" i="20"/>
  <c r="J1242" i="20"/>
  <c r="J1243" i="20"/>
  <c r="J1244" i="20"/>
  <c r="J1245" i="20"/>
  <c r="J1246" i="20"/>
  <c r="J1247" i="20"/>
  <c r="J1248" i="20"/>
  <c r="J1249" i="20"/>
  <c r="J1250" i="20"/>
  <c r="J1251" i="20"/>
  <c r="J1252" i="20"/>
  <c r="J1253" i="20"/>
  <c r="J1254" i="20"/>
  <c r="J1255" i="20"/>
  <c r="J1256" i="20"/>
  <c r="J1257" i="20"/>
  <c r="J1258" i="20"/>
  <c r="J1259" i="20"/>
  <c r="J1260" i="20"/>
  <c r="J1261" i="20"/>
  <c r="J1262" i="20"/>
  <c r="J1263" i="20"/>
  <c r="J1264" i="20"/>
  <c r="J1265" i="20"/>
  <c r="J1266" i="20"/>
  <c r="J1267" i="20"/>
  <c r="J1268" i="20"/>
  <c r="J1269" i="20"/>
  <c r="J1270" i="20"/>
  <c r="J1271" i="20"/>
  <c r="J1272" i="20"/>
  <c r="J1273" i="20"/>
  <c r="J1274" i="20"/>
  <c r="J1275" i="20"/>
  <c r="J1276" i="20"/>
  <c r="J1277" i="20"/>
  <c r="J1278" i="20"/>
  <c r="J1279" i="20"/>
  <c r="J1280" i="20"/>
  <c r="J1281" i="20"/>
  <c r="J1282" i="20"/>
  <c r="J1283" i="20"/>
  <c r="J1284" i="20"/>
  <c r="J1285" i="20"/>
  <c r="J1286" i="20"/>
  <c r="J1287" i="20"/>
  <c r="J1288" i="20"/>
  <c r="J1289" i="20"/>
  <c r="J1290" i="20"/>
  <c r="J1291" i="20"/>
  <c r="J1292" i="20"/>
  <c r="J1293" i="20"/>
  <c r="J1294" i="20"/>
  <c r="J1295" i="20"/>
  <c r="J1296" i="20"/>
  <c r="J1297" i="20"/>
  <c r="J1298" i="20"/>
  <c r="J1299" i="20"/>
  <c r="B1240" i="20"/>
  <c r="B1236" i="20"/>
  <c r="B1232" i="20"/>
  <c r="B1228" i="20"/>
  <c r="B1224" i="20"/>
  <c r="B1220" i="20"/>
  <c r="B1216" i="20"/>
  <c r="B1212" i="20"/>
  <c r="B1208" i="20"/>
  <c r="B1204" i="20"/>
  <c r="B1200" i="20"/>
  <c r="B1196" i="20"/>
  <c r="B1192" i="20"/>
  <c r="B1188" i="20"/>
  <c r="B1184" i="20"/>
  <c r="B1180" i="20"/>
  <c r="B1176" i="20"/>
  <c r="B1172" i="20"/>
  <c r="B1168" i="20"/>
  <c r="B1164" i="20"/>
  <c r="B1160" i="20"/>
  <c r="B1156" i="20"/>
  <c r="B1152" i="20"/>
  <c r="B1148" i="20"/>
  <c r="B1144" i="20"/>
  <c r="B1140" i="20"/>
  <c r="B1136" i="20"/>
  <c r="B1132" i="20"/>
  <c r="B1128" i="20"/>
  <c r="N1357" i="20"/>
  <c r="J1357" i="20"/>
  <c r="B1357" i="20"/>
  <c r="N1356" i="20"/>
  <c r="J1356" i="20"/>
  <c r="B1356" i="20"/>
  <c r="N1355" i="20"/>
  <c r="J1355" i="20"/>
  <c r="B1355" i="20"/>
  <c r="N1354" i="20"/>
  <c r="J1354" i="20"/>
  <c r="B1354" i="20"/>
  <c r="N1353" i="20"/>
  <c r="J1353" i="20"/>
  <c r="B1353" i="20"/>
  <c r="N1352" i="20"/>
  <c r="J1352" i="20"/>
  <c r="B1352" i="20"/>
  <c r="N1351" i="20"/>
  <c r="J1351" i="20"/>
  <c r="B1351" i="20"/>
  <c r="N1350" i="20"/>
  <c r="J1350" i="20"/>
  <c r="B1350" i="20"/>
  <c r="N1349" i="20"/>
  <c r="J1349" i="20"/>
  <c r="B1349" i="20"/>
  <c r="N1348" i="20"/>
  <c r="J1348" i="20"/>
  <c r="B1348" i="20"/>
  <c r="N1347" i="20"/>
  <c r="J1347" i="20"/>
  <c r="B1347" i="20"/>
  <c r="N1346" i="20"/>
  <c r="J1346" i="20"/>
  <c r="B1346" i="20"/>
  <c r="N1345" i="20"/>
  <c r="J1345" i="20"/>
  <c r="B1345" i="20"/>
  <c r="N1344" i="20"/>
  <c r="J1344" i="20"/>
  <c r="B1344" i="20"/>
  <c r="N1343" i="20"/>
  <c r="J1343" i="20"/>
  <c r="B1343" i="20"/>
  <c r="N1342" i="20"/>
  <c r="J1342" i="20"/>
  <c r="B1342" i="20"/>
  <c r="N1341" i="20"/>
  <c r="J1341" i="20"/>
  <c r="B1341" i="20"/>
  <c r="N1340" i="20"/>
  <c r="J1340" i="20"/>
  <c r="B1340" i="20"/>
  <c r="N1339" i="20"/>
  <c r="J1339" i="20"/>
  <c r="B1339" i="20"/>
  <c r="N1338" i="20"/>
  <c r="J1338" i="20"/>
  <c r="B1338" i="20"/>
  <c r="N1337" i="20"/>
  <c r="J1337" i="20"/>
  <c r="B1337" i="20"/>
  <c r="N1336" i="20"/>
  <c r="J1336" i="20"/>
  <c r="B1336" i="20"/>
  <c r="N1335" i="20"/>
  <c r="J1335" i="20"/>
  <c r="B1335" i="20"/>
  <c r="N1334" i="20"/>
  <c r="J1334" i="20"/>
  <c r="B1334" i="20"/>
  <c r="N1333" i="20"/>
  <c r="J1333" i="20"/>
  <c r="B1333" i="20"/>
  <c r="N1332" i="20"/>
  <c r="J1332" i="20"/>
  <c r="B1332" i="20"/>
  <c r="N1331" i="20"/>
  <c r="J1331" i="20"/>
  <c r="B1331" i="20"/>
  <c r="N1330" i="20"/>
  <c r="J1330" i="20"/>
  <c r="B1330" i="20"/>
  <c r="N1329" i="20"/>
  <c r="J1329" i="20"/>
  <c r="B1329" i="20"/>
  <c r="N1328" i="20"/>
  <c r="J1328" i="20"/>
  <c r="B1328" i="20"/>
  <c r="N1327" i="20"/>
  <c r="J1327" i="20"/>
  <c r="B1327" i="20"/>
  <c r="N1326" i="20"/>
  <c r="J1326" i="20"/>
  <c r="B1326" i="20"/>
  <c r="N1325" i="20"/>
  <c r="J1325" i="20"/>
  <c r="B1325" i="20"/>
  <c r="N1324" i="20"/>
  <c r="J1324" i="20"/>
  <c r="B1324" i="20"/>
  <c r="N1323" i="20"/>
  <c r="J1323" i="20"/>
  <c r="B1323" i="20"/>
  <c r="N1322" i="20"/>
  <c r="J1322" i="20"/>
  <c r="B1322" i="20"/>
  <c r="N1321" i="20"/>
  <c r="J1321" i="20"/>
  <c r="B1321" i="20"/>
  <c r="N1320" i="20"/>
  <c r="J1320" i="20"/>
  <c r="B1320" i="20"/>
  <c r="N1319" i="20"/>
  <c r="J1319" i="20"/>
  <c r="B1319" i="20"/>
  <c r="N1318" i="20"/>
  <c r="J1318" i="20"/>
  <c r="B1318" i="20"/>
  <c r="N1317" i="20"/>
  <c r="J1317" i="20"/>
  <c r="B1317" i="20"/>
  <c r="N1316" i="20"/>
  <c r="J1316" i="20"/>
  <c r="B1316" i="20"/>
  <c r="N1315" i="20"/>
  <c r="J1315" i="20"/>
  <c r="B1315" i="20"/>
  <c r="N1314" i="20"/>
  <c r="J1314" i="20"/>
  <c r="B1314" i="20"/>
  <c r="N1313" i="20"/>
  <c r="J1313" i="20"/>
  <c r="B1313" i="20"/>
  <c r="N1312" i="20"/>
  <c r="J1312" i="20"/>
  <c r="B1312" i="20"/>
  <c r="N1311" i="20"/>
  <c r="J1311" i="20"/>
  <c r="B1311" i="20"/>
  <c r="N1310" i="20"/>
  <c r="J1310" i="20"/>
  <c r="B1310" i="20"/>
  <c r="N1309" i="20"/>
  <c r="J1309" i="20"/>
  <c r="B1309" i="20"/>
  <c r="N1308" i="20"/>
  <c r="J1308" i="20"/>
  <c r="B1308" i="20"/>
  <c r="N1307" i="20"/>
  <c r="J1307" i="20"/>
  <c r="B1307" i="20"/>
  <c r="N1306" i="20"/>
  <c r="J1306" i="20"/>
  <c r="B1306" i="20"/>
  <c r="N1305" i="20"/>
  <c r="J1305" i="20"/>
  <c r="B1305" i="20"/>
  <c r="N1304" i="20"/>
  <c r="J1304" i="20"/>
  <c r="B1304" i="20"/>
  <c r="N1303" i="20"/>
  <c r="J1303" i="20"/>
  <c r="B1303" i="20"/>
  <c r="N1302" i="20"/>
  <c r="J1302" i="20"/>
  <c r="B1302" i="20"/>
  <c r="N1301" i="20"/>
  <c r="J1301" i="20"/>
  <c r="B1301" i="20"/>
  <c r="N1300" i="20"/>
  <c r="J1300" i="20"/>
  <c r="B1300" i="20"/>
  <c r="N1299" i="20"/>
  <c r="B1299" i="20"/>
  <c r="N1298" i="20"/>
  <c r="B1298" i="20"/>
  <c r="N1297" i="20"/>
  <c r="B1297" i="20"/>
  <c r="N1296" i="20"/>
  <c r="B1296" i="20"/>
  <c r="N1295" i="20"/>
  <c r="B1295" i="20"/>
  <c r="N1294" i="20"/>
  <c r="B1294" i="20"/>
  <c r="N1293" i="20"/>
  <c r="B1293" i="20"/>
  <c r="N1292" i="20"/>
  <c r="B1292" i="20"/>
  <c r="N1291" i="20"/>
  <c r="B1291" i="20"/>
  <c r="N1290" i="20"/>
  <c r="B1290" i="20"/>
  <c r="N1289" i="20"/>
  <c r="B1289" i="20"/>
  <c r="N1288" i="20"/>
  <c r="B1288" i="20"/>
  <c r="N1287" i="20"/>
  <c r="B1287" i="20"/>
  <c r="N1286" i="20"/>
  <c r="B1286" i="20"/>
  <c r="N1285" i="20"/>
  <c r="B1285" i="20"/>
  <c r="N1284" i="20"/>
  <c r="B1284" i="20"/>
  <c r="N1283" i="20"/>
  <c r="B1283" i="20"/>
  <c r="N1282" i="20"/>
  <c r="B1282" i="20"/>
  <c r="N1281" i="20"/>
  <c r="B1281" i="20"/>
  <c r="N1280" i="20"/>
  <c r="B1280" i="20"/>
  <c r="N1279" i="20"/>
  <c r="B1279" i="20"/>
  <c r="N1278" i="20"/>
  <c r="B1278" i="20"/>
  <c r="N1277" i="20"/>
  <c r="B1277" i="20"/>
  <c r="N1276" i="20"/>
  <c r="B1276" i="20"/>
  <c r="N1275" i="20"/>
  <c r="B1275" i="20"/>
  <c r="N1274" i="20"/>
  <c r="B1274" i="20"/>
  <c r="N1273" i="20"/>
  <c r="B1273" i="20"/>
  <c r="N1272" i="20"/>
  <c r="B1272" i="20"/>
  <c r="N1271" i="20"/>
  <c r="B1271" i="20"/>
  <c r="N1270" i="20"/>
  <c r="B1270" i="20"/>
  <c r="N1269" i="20"/>
  <c r="B1269" i="20"/>
  <c r="N1268" i="20"/>
  <c r="B1268" i="20"/>
  <c r="N1267" i="20"/>
  <c r="B1267" i="20"/>
  <c r="N1266" i="20"/>
  <c r="B1266" i="20"/>
  <c r="N1265" i="20"/>
  <c r="B1265" i="20"/>
  <c r="N1264" i="20"/>
  <c r="B1264" i="20"/>
  <c r="N1263" i="20"/>
  <c r="B1263" i="20"/>
  <c r="N1262" i="20"/>
  <c r="B1262" i="20"/>
  <c r="N1261" i="20"/>
  <c r="B1261" i="20"/>
  <c r="N1260" i="20"/>
  <c r="B1260" i="20"/>
  <c r="N1259" i="20"/>
  <c r="B1259" i="20"/>
  <c r="N1258" i="20"/>
  <c r="B1258" i="20"/>
  <c r="N1257" i="20"/>
  <c r="B1257" i="20"/>
  <c r="N1256" i="20"/>
  <c r="B1256" i="20"/>
  <c r="N1255" i="20"/>
  <c r="B1255" i="20"/>
  <c r="N1254" i="20"/>
  <c r="B1254" i="20"/>
  <c r="N1253" i="20"/>
  <c r="B1253" i="20"/>
  <c r="N1252" i="20"/>
  <c r="B1252" i="20"/>
  <c r="N1251" i="20"/>
  <c r="B1251" i="20"/>
  <c r="N1250" i="20"/>
  <c r="B1250" i="20"/>
  <c r="N1249" i="20"/>
  <c r="B1249" i="20"/>
  <c r="N1248" i="20"/>
  <c r="B1248" i="20"/>
  <c r="N1247" i="20"/>
  <c r="B1247" i="20"/>
  <c r="N1246" i="20"/>
  <c r="B1246" i="20"/>
  <c r="N1245" i="20"/>
  <c r="B1245" i="20"/>
  <c r="N1244" i="20"/>
  <c r="B1244" i="20"/>
  <c r="N1243" i="20"/>
  <c r="B1243" i="20"/>
  <c r="N1242" i="20"/>
  <c r="B1242" i="20"/>
  <c r="G977" i="20"/>
  <c r="J977" i="20" s="1"/>
  <c r="G976" i="20"/>
  <c r="N1241" i="20"/>
  <c r="B1241" i="20"/>
  <c r="N1240" i="20"/>
  <c r="N1239" i="20"/>
  <c r="B1239" i="20"/>
  <c r="N1238" i="20"/>
  <c r="B1238" i="20"/>
  <c r="N1237" i="20"/>
  <c r="B1237" i="20"/>
  <c r="N1236" i="20"/>
  <c r="N1235" i="20"/>
  <c r="B1235" i="20"/>
  <c r="N1234" i="20"/>
  <c r="B1234" i="20"/>
  <c r="N1233" i="20"/>
  <c r="B1233" i="20"/>
  <c r="N1232" i="20"/>
  <c r="N1231" i="20"/>
  <c r="B1231" i="20"/>
  <c r="N1230" i="20"/>
  <c r="B1230" i="20"/>
  <c r="N1229" i="20"/>
  <c r="B1229" i="20"/>
  <c r="N1228" i="20"/>
  <c r="N1227" i="20"/>
  <c r="B1227" i="20"/>
  <c r="N1226" i="20"/>
  <c r="B1226" i="20"/>
  <c r="N1225" i="20"/>
  <c r="B1225" i="20"/>
  <c r="N1224" i="20"/>
  <c r="N1223" i="20"/>
  <c r="B1223" i="20"/>
  <c r="N1222" i="20"/>
  <c r="B1222" i="20"/>
  <c r="N1221" i="20"/>
  <c r="B1221" i="20"/>
  <c r="N1220" i="20"/>
  <c r="N1219" i="20"/>
  <c r="B1219" i="20"/>
  <c r="N1218" i="20"/>
  <c r="B1218" i="20"/>
  <c r="N1217" i="20"/>
  <c r="B1217" i="20"/>
  <c r="N1216" i="20"/>
  <c r="N1215" i="20"/>
  <c r="B1215" i="20"/>
  <c r="N1214" i="20"/>
  <c r="B1214" i="20"/>
  <c r="N1213" i="20"/>
  <c r="B1213" i="20"/>
  <c r="N1212" i="20"/>
  <c r="N1211" i="20"/>
  <c r="B1211" i="20"/>
  <c r="N1210" i="20"/>
  <c r="B1210" i="20"/>
  <c r="N1209" i="20"/>
  <c r="B1209" i="20"/>
  <c r="N1208" i="20"/>
  <c r="N1207" i="20"/>
  <c r="B1207" i="20"/>
  <c r="N1206" i="20"/>
  <c r="B1206" i="20"/>
  <c r="N1205" i="20"/>
  <c r="B1205" i="20"/>
  <c r="N1204" i="20"/>
  <c r="N1203" i="20"/>
  <c r="B1203" i="20"/>
  <c r="N1202" i="20"/>
  <c r="B1202" i="20"/>
  <c r="N1201" i="20"/>
  <c r="B1201" i="20"/>
  <c r="N1200" i="20"/>
  <c r="N1199" i="20"/>
  <c r="B1199" i="20"/>
  <c r="N1198" i="20"/>
  <c r="B1198" i="20"/>
  <c r="N1197" i="20"/>
  <c r="B1197" i="20"/>
  <c r="N1196" i="20"/>
  <c r="N1195" i="20"/>
  <c r="B1195" i="20"/>
  <c r="N1194" i="20"/>
  <c r="B1194" i="20"/>
  <c r="N1193" i="20"/>
  <c r="B1193" i="20"/>
  <c r="N1192" i="20"/>
  <c r="N1191" i="20"/>
  <c r="B1191" i="20"/>
  <c r="N1190" i="20"/>
  <c r="B1190" i="20"/>
  <c r="N1189" i="20"/>
  <c r="B1189" i="20"/>
  <c r="N1188" i="20"/>
  <c r="N1187" i="20"/>
  <c r="B1187" i="20"/>
  <c r="N1186" i="20"/>
  <c r="B1186" i="20"/>
  <c r="N1185" i="20"/>
  <c r="B1185" i="20"/>
  <c r="N1184" i="20"/>
  <c r="N1183" i="20"/>
  <c r="B1183" i="20"/>
  <c r="N1182" i="20"/>
  <c r="B1182" i="20"/>
  <c r="N1181" i="20"/>
  <c r="B1181" i="20"/>
  <c r="N1180" i="20"/>
  <c r="N1179" i="20"/>
  <c r="B1179" i="20"/>
  <c r="N1178" i="20"/>
  <c r="B1178" i="20"/>
  <c r="N1177" i="20"/>
  <c r="B1177" i="20"/>
  <c r="N1176" i="20"/>
  <c r="N1175" i="20"/>
  <c r="B1175" i="20"/>
  <c r="N1174" i="20"/>
  <c r="B1174" i="20"/>
  <c r="N1173" i="20"/>
  <c r="B1173" i="20"/>
  <c r="N1172" i="20"/>
  <c r="N1171" i="20"/>
  <c r="B1171" i="20"/>
  <c r="N1170" i="20"/>
  <c r="B1170" i="20"/>
  <c r="N1169" i="20"/>
  <c r="B1169" i="20"/>
  <c r="N1168" i="20"/>
  <c r="N1167" i="20"/>
  <c r="B1167" i="20"/>
  <c r="N1166" i="20"/>
  <c r="B1166" i="20"/>
  <c r="N1165" i="20"/>
  <c r="B1165" i="20"/>
  <c r="N1164" i="20"/>
  <c r="N1163" i="20"/>
  <c r="B1163" i="20"/>
  <c r="N1162" i="20"/>
  <c r="B1162" i="20"/>
  <c r="N1161" i="20"/>
  <c r="B1161" i="20"/>
  <c r="N1160" i="20"/>
  <c r="N1159" i="20"/>
  <c r="B1159" i="20"/>
  <c r="N1158" i="20"/>
  <c r="B1158" i="20"/>
  <c r="N1157" i="20"/>
  <c r="B1157" i="20"/>
  <c r="N1156" i="20"/>
  <c r="N1155" i="20"/>
  <c r="B1155" i="20"/>
  <c r="N1154" i="20"/>
  <c r="B1154" i="20"/>
  <c r="N1153" i="20"/>
  <c r="B1153" i="20"/>
  <c r="N1152" i="20"/>
  <c r="N1151" i="20"/>
  <c r="B1151" i="20"/>
  <c r="N1150" i="20"/>
  <c r="B1150" i="20"/>
  <c r="N1149" i="20"/>
  <c r="B1149" i="20"/>
  <c r="N1148" i="20"/>
  <c r="N1147" i="20"/>
  <c r="B1147" i="20"/>
  <c r="N1146" i="20"/>
  <c r="B1146" i="20"/>
  <c r="N1145" i="20"/>
  <c r="B1145" i="20"/>
  <c r="N1144" i="20"/>
  <c r="N1143" i="20"/>
  <c r="B1143" i="20"/>
  <c r="N1142" i="20"/>
  <c r="B1142" i="20"/>
  <c r="N1141" i="20"/>
  <c r="B1141" i="20"/>
  <c r="N1140" i="20"/>
  <c r="N1139" i="20"/>
  <c r="B1139" i="20"/>
  <c r="N1138" i="20"/>
  <c r="B1138" i="20"/>
  <c r="N1137" i="20"/>
  <c r="B1137" i="20"/>
  <c r="N1136" i="20"/>
  <c r="N1135" i="20"/>
  <c r="B1135" i="20"/>
  <c r="N1134" i="20"/>
  <c r="B1134" i="20"/>
  <c r="N1133" i="20"/>
  <c r="B1133" i="20"/>
  <c r="N1132" i="20"/>
  <c r="N1131" i="20"/>
  <c r="B1131" i="20"/>
  <c r="N1130" i="20"/>
  <c r="B1130" i="20"/>
  <c r="N1129" i="20"/>
  <c r="B1129" i="20"/>
  <c r="N1128" i="20"/>
  <c r="N1127" i="20"/>
  <c r="B1127" i="20"/>
  <c r="N1126" i="20"/>
  <c r="B1126" i="20"/>
  <c r="N1125" i="20"/>
  <c r="J1125" i="20"/>
  <c r="B1125" i="20"/>
  <c r="N1124" i="20"/>
  <c r="J1124" i="20"/>
  <c r="B1124" i="20"/>
  <c r="N1123" i="20"/>
  <c r="J1123" i="20"/>
  <c r="B1123" i="20"/>
  <c r="N1122" i="20"/>
  <c r="J1122" i="20"/>
  <c r="B1122" i="20"/>
  <c r="N1121" i="20"/>
  <c r="J1121" i="20"/>
  <c r="B1121" i="20"/>
  <c r="N1120" i="20"/>
  <c r="J1120" i="20"/>
  <c r="B1120" i="20"/>
  <c r="N1119" i="20"/>
  <c r="J1119" i="20"/>
  <c r="B1119" i="20"/>
  <c r="N1118" i="20"/>
  <c r="J1118" i="20"/>
  <c r="B1118" i="20"/>
  <c r="N1117" i="20"/>
  <c r="J1117" i="20"/>
  <c r="B1117" i="20"/>
  <c r="N1116" i="20"/>
  <c r="J1116" i="20"/>
  <c r="B1116" i="20"/>
  <c r="N1115" i="20"/>
  <c r="J1115" i="20"/>
  <c r="B1115" i="20"/>
  <c r="N1114" i="20"/>
  <c r="J1114" i="20"/>
  <c r="B1114" i="20"/>
  <c r="N1113" i="20"/>
  <c r="J1113" i="20"/>
  <c r="B1113" i="20"/>
  <c r="N1112" i="20"/>
  <c r="J1112" i="20"/>
  <c r="B1112" i="20"/>
  <c r="N1111" i="20"/>
  <c r="J1111" i="20"/>
  <c r="B1111" i="20"/>
  <c r="N1110" i="20"/>
  <c r="J1110" i="20"/>
  <c r="B1110" i="20"/>
  <c r="N1109" i="20"/>
  <c r="J1109" i="20"/>
  <c r="B1109" i="20"/>
  <c r="N1108" i="20"/>
  <c r="J1108" i="20"/>
  <c r="B1108" i="20"/>
  <c r="N1107" i="20"/>
  <c r="J1107" i="20"/>
  <c r="B1107" i="20"/>
  <c r="N1106" i="20"/>
  <c r="J1106" i="20"/>
  <c r="B1106" i="20"/>
  <c r="N1105" i="20"/>
  <c r="J1105" i="20"/>
  <c r="B1105" i="20"/>
  <c r="N1104" i="20"/>
  <c r="J1104" i="20"/>
  <c r="B1104" i="20"/>
  <c r="N1103" i="20"/>
  <c r="J1103" i="20"/>
  <c r="B1103" i="20"/>
  <c r="N1102" i="20"/>
  <c r="J1102" i="20"/>
  <c r="B1102" i="20"/>
  <c r="N1101" i="20"/>
  <c r="J1101" i="20"/>
  <c r="B1101" i="20"/>
  <c r="N1100" i="20"/>
  <c r="J1100" i="20"/>
  <c r="B1100" i="20"/>
  <c r="N1099" i="20"/>
  <c r="J1099" i="20"/>
  <c r="B1099" i="20"/>
  <c r="N1098" i="20"/>
  <c r="J1098" i="20"/>
  <c r="B1098" i="20"/>
  <c r="N1097" i="20"/>
  <c r="J1097" i="20"/>
  <c r="B1097" i="20"/>
  <c r="N1096" i="20"/>
  <c r="J1096" i="20"/>
  <c r="B1096" i="20"/>
  <c r="N1095" i="20"/>
  <c r="J1095" i="20"/>
  <c r="B1095" i="20"/>
  <c r="N1094" i="20"/>
  <c r="J1094" i="20"/>
  <c r="B1094" i="20"/>
  <c r="N1093" i="20"/>
  <c r="J1093" i="20"/>
  <c r="B1093" i="20"/>
  <c r="N1092" i="20"/>
  <c r="J1092" i="20"/>
  <c r="B1092" i="20"/>
  <c r="N1091" i="20"/>
  <c r="J1091" i="20"/>
  <c r="B1091" i="20"/>
  <c r="N1090" i="20"/>
  <c r="J1090" i="20"/>
  <c r="B1090" i="20"/>
  <c r="N1089" i="20"/>
  <c r="J1089" i="20"/>
  <c r="B1089" i="20"/>
  <c r="N1088" i="20"/>
  <c r="J1088" i="20"/>
  <c r="B1088" i="20"/>
  <c r="N1087" i="20"/>
  <c r="J1087" i="20"/>
  <c r="B1087" i="20"/>
  <c r="N1086" i="20"/>
  <c r="J1086" i="20"/>
  <c r="B1086" i="20"/>
  <c r="N1085" i="20"/>
  <c r="J1085" i="20"/>
  <c r="B1085" i="20"/>
  <c r="N1084" i="20"/>
  <c r="J1084" i="20"/>
  <c r="B1084" i="20"/>
  <c r="N1070" i="20"/>
  <c r="J1070" i="20"/>
  <c r="B1070" i="20"/>
  <c r="N1069" i="20"/>
  <c r="J1069" i="20"/>
  <c r="B1069" i="20"/>
  <c r="N1068" i="20"/>
  <c r="J1068" i="20"/>
  <c r="B1068" i="20"/>
  <c r="N1067" i="20"/>
  <c r="J1067" i="20"/>
  <c r="B1067" i="20"/>
  <c r="N1066" i="20"/>
  <c r="J1066" i="20"/>
  <c r="B1066" i="20"/>
  <c r="N1065" i="20"/>
  <c r="J1065" i="20"/>
  <c r="B1065" i="20"/>
  <c r="N1064" i="20"/>
  <c r="J1064" i="20"/>
  <c r="B1064" i="20"/>
  <c r="N1063" i="20"/>
  <c r="J1063" i="20"/>
  <c r="B1063" i="20"/>
  <c r="N1062" i="20"/>
  <c r="J1062" i="20"/>
  <c r="B1062" i="20"/>
  <c r="N1061" i="20"/>
  <c r="J1061" i="20"/>
  <c r="B1061" i="20"/>
  <c r="N1060" i="20"/>
  <c r="J1060" i="20"/>
  <c r="B1060" i="20"/>
  <c r="N1059" i="20"/>
  <c r="J1059" i="20"/>
  <c r="B1059" i="20"/>
  <c r="N1058" i="20"/>
  <c r="J1058" i="20"/>
  <c r="B1058" i="20"/>
  <c r="N1057" i="20"/>
  <c r="J1057" i="20"/>
  <c r="B1057" i="20"/>
  <c r="N1056" i="20"/>
  <c r="J1056" i="20"/>
  <c r="B1056" i="20"/>
  <c r="N1055" i="20"/>
  <c r="J1055" i="20"/>
  <c r="B1055" i="20"/>
  <c r="N1054" i="20"/>
  <c r="J1054" i="20"/>
  <c r="B1054" i="20"/>
  <c r="N1053" i="20"/>
  <c r="J1053" i="20"/>
  <c r="B1053" i="20"/>
  <c r="N1052" i="20"/>
  <c r="J1052" i="20"/>
  <c r="B1052" i="20"/>
  <c r="N1051" i="20"/>
  <c r="J1051" i="20"/>
  <c r="B1051" i="20"/>
  <c r="N1050" i="20"/>
  <c r="J1050" i="20"/>
  <c r="B1050" i="20"/>
  <c r="N1049" i="20"/>
  <c r="J1049" i="20"/>
  <c r="B1049" i="20"/>
  <c r="N1048" i="20"/>
  <c r="J1048" i="20"/>
  <c r="B1048" i="20"/>
  <c r="N1047" i="20"/>
  <c r="J1047" i="20"/>
  <c r="B1047" i="20"/>
  <c r="N1046" i="20"/>
  <c r="J1046" i="20"/>
  <c r="B1046" i="20"/>
  <c r="N1045" i="20"/>
  <c r="J1045" i="20"/>
  <c r="B1045" i="20"/>
  <c r="N1044" i="20"/>
  <c r="J1044" i="20"/>
  <c r="B1044" i="20"/>
  <c r="N1043" i="20"/>
  <c r="J1043" i="20"/>
  <c r="B1043" i="20"/>
  <c r="N1042" i="20"/>
  <c r="J1042" i="20"/>
  <c r="B1042" i="20"/>
  <c r="N1041" i="20"/>
  <c r="J1041" i="20"/>
  <c r="B1041" i="20"/>
  <c r="N1040" i="20"/>
  <c r="J1040" i="20"/>
  <c r="B1040" i="20"/>
  <c r="N1039" i="20"/>
  <c r="J1039" i="20"/>
  <c r="B1039" i="20"/>
  <c r="N1038" i="20"/>
  <c r="J1038" i="20"/>
  <c r="B1038" i="20"/>
  <c r="N1037" i="20"/>
  <c r="J1037" i="20"/>
  <c r="B1037" i="20"/>
  <c r="N1036" i="20"/>
  <c r="J1036" i="20"/>
  <c r="B1036" i="20"/>
  <c r="N1035" i="20"/>
  <c r="J1035" i="20"/>
  <c r="B1035" i="20"/>
  <c r="N1034" i="20"/>
  <c r="J1034" i="20"/>
  <c r="B1034" i="20"/>
  <c r="N1033" i="20"/>
  <c r="J1033" i="20"/>
  <c r="B1033" i="20"/>
  <c r="N1032" i="20"/>
  <c r="J1032" i="20"/>
  <c r="B1032" i="20"/>
  <c r="N1031" i="20"/>
  <c r="J1031" i="20"/>
  <c r="B1031" i="20"/>
  <c r="N1030" i="20"/>
  <c r="J1030" i="20"/>
  <c r="B1030" i="20"/>
  <c r="N1029" i="20"/>
  <c r="J1029" i="20"/>
  <c r="B1029" i="20"/>
  <c r="N1028" i="20"/>
  <c r="J1028" i="20"/>
  <c r="B1028" i="20"/>
  <c r="N1027" i="20"/>
  <c r="J1027" i="20"/>
  <c r="B1027" i="20"/>
  <c r="N1026" i="20"/>
  <c r="J1026" i="20"/>
  <c r="B1026" i="20"/>
  <c r="N1025" i="20"/>
  <c r="J1025" i="20"/>
  <c r="B1025" i="20"/>
  <c r="N1024" i="20"/>
  <c r="J1024" i="20"/>
  <c r="B1024" i="20"/>
  <c r="N1023" i="20"/>
  <c r="J1023" i="20"/>
  <c r="B1023" i="20"/>
  <c r="N1022" i="20"/>
  <c r="J1022" i="20"/>
  <c r="B1022" i="20"/>
  <c r="N1021" i="20"/>
  <c r="J1021" i="20"/>
  <c r="B1021" i="20"/>
  <c r="N1020" i="20"/>
  <c r="J1020" i="20"/>
  <c r="B1020" i="20"/>
  <c r="N1019" i="20"/>
  <c r="J1019" i="20"/>
  <c r="B1019" i="20"/>
  <c r="N1018" i="20"/>
  <c r="J1018" i="20"/>
  <c r="B1018" i="20"/>
  <c r="N1017" i="20"/>
  <c r="J1017" i="20"/>
  <c r="B1017" i="20"/>
  <c r="N1016" i="20"/>
  <c r="J1016" i="20"/>
  <c r="B1016" i="20"/>
  <c r="N1015" i="20"/>
  <c r="J1015" i="20"/>
  <c r="B1015" i="20"/>
  <c r="N1014" i="20"/>
  <c r="J1014" i="20"/>
  <c r="B1014" i="20"/>
  <c r="N1013" i="20"/>
  <c r="J1013" i="20"/>
  <c r="B1013" i="20"/>
  <c r="N1012" i="20"/>
  <c r="J1012" i="20"/>
  <c r="B1012" i="20"/>
  <c r="N1011" i="20"/>
  <c r="J1011" i="20"/>
  <c r="B1011" i="20"/>
  <c r="N1010" i="20"/>
  <c r="J1010" i="20"/>
  <c r="B1010" i="20"/>
  <c r="N1009" i="20"/>
  <c r="J1009" i="20"/>
  <c r="B1009" i="20"/>
  <c r="N1008" i="20"/>
  <c r="J1008" i="20"/>
  <c r="B1008" i="20"/>
  <c r="N1007" i="20"/>
  <c r="J1007" i="20"/>
  <c r="B1007" i="20"/>
  <c r="N1006" i="20"/>
  <c r="J1006" i="20"/>
  <c r="B1006" i="20"/>
  <c r="N1005" i="20"/>
  <c r="J1005" i="20"/>
  <c r="B1005" i="20"/>
  <c r="N1004" i="20"/>
  <c r="J1004" i="20"/>
  <c r="B1004" i="20"/>
  <c r="N1003" i="20"/>
  <c r="J1003" i="20"/>
  <c r="B1003" i="20"/>
  <c r="N1002" i="20"/>
  <c r="J1002" i="20"/>
  <c r="B1002" i="20"/>
  <c r="I799" i="20"/>
  <c r="J799" i="20" s="1"/>
  <c r="I251" i="20"/>
  <c r="G228" i="20"/>
  <c r="G227" i="20"/>
  <c r="J227" i="20" s="1"/>
  <c r="I209" i="20"/>
  <c r="J209" i="20" s="1"/>
  <c r="I208" i="20"/>
  <c r="I207" i="20"/>
  <c r="I206" i="20"/>
  <c r="J206" i="20" s="1"/>
  <c r="I204" i="20"/>
  <c r="J204" i="20" s="1"/>
  <c r="I203" i="20"/>
  <c r="I202" i="20"/>
  <c r="I198" i="20"/>
  <c r="J198" i="20" s="1"/>
  <c r="I195" i="20"/>
  <c r="J195" i="20" s="1"/>
  <c r="I194" i="20"/>
  <c r="I184" i="20"/>
  <c r="G168" i="20"/>
  <c r="J168" i="20" s="1"/>
  <c r="G164" i="20"/>
  <c r="J164" i="20" s="1"/>
  <c r="I160" i="20"/>
  <c r="G153" i="20"/>
  <c r="G152" i="20"/>
  <c r="J152" i="20" s="1"/>
  <c r="I112" i="20"/>
  <c r="J112" i="20" s="1"/>
  <c r="I100" i="20"/>
  <c r="I98" i="20"/>
  <c r="I97" i="20"/>
  <c r="J97" i="20" s="1"/>
  <c r="I95" i="20"/>
  <c r="J95" i="20" s="1"/>
  <c r="I42" i="20"/>
  <c r="I41" i="20"/>
  <c r="I39" i="20"/>
  <c r="J39" i="20" s="1"/>
  <c r="I38" i="20"/>
  <c r="J38" i="20" s="1"/>
  <c r="I37" i="20"/>
  <c r="N1083" i="20"/>
  <c r="J1083" i="20"/>
  <c r="B1083" i="20"/>
  <c r="N1082" i="20"/>
  <c r="J1082" i="20"/>
  <c r="B1082" i="20"/>
  <c r="N1081" i="20"/>
  <c r="J1081" i="20"/>
  <c r="B1081" i="20"/>
  <c r="N1080" i="20"/>
  <c r="J1080" i="20"/>
  <c r="B1080" i="20"/>
  <c r="N1079" i="20"/>
  <c r="J1079" i="20"/>
  <c r="B1079" i="20"/>
  <c r="N1078" i="20"/>
  <c r="J1078" i="20"/>
  <c r="B1078" i="20"/>
  <c r="N1077" i="20"/>
  <c r="J1077" i="20"/>
  <c r="B1077" i="20"/>
  <c r="N1076" i="20"/>
  <c r="J1076" i="20"/>
  <c r="B1076" i="20"/>
  <c r="N1075" i="20"/>
  <c r="J1075" i="20"/>
  <c r="B1075" i="20"/>
  <c r="N1074" i="20"/>
  <c r="J1074" i="20"/>
  <c r="B1074" i="20"/>
  <c r="N1073" i="20"/>
  <c r="J1073" i="20"/>
  <c r="B1073" i="20"/>
  <c r="N1072" i="20"/>
  <c r="J1072" i="20"/>
  <c r="B1072" i="20"/>
  <c r="N1071" i="20"/>
  <c r="J1071" i="20"/>
  <c r="B1071" i="20"/>
  <c r="N1001" i="20"/>
  <c r="J1001" i="20"/>
  <c r="B1001" i="20"/>
  <c r="N1000" i="20"/>
  <c r="J1000" i="20"/>
  <c r="B1000" i="20"/>
  <c r="N999" i="20"/>
  <c r="J999" i="20"/>
  <c r="B999" i="20"/>
  <c r="N998" i="20"/>
  <c r="J998" i="20"/>
  <c r="B998" i="20"/>
  <c r="N997" i="20"/>
  <c r="J997" i="20"/>
  <c r="B997" i="20"/>
  <c r="N996" i="20"/>
  <c r="J996" i="20"/>
  <c r="B996" i="20"/>
  <c r="N995" i="20"/>
  <c r="J995" i="20"/>
  <c r="B995" i="20"/>
  <c r="N994" i="20"/>
  <c r="J994" i="20"/>
  <c r="B994" i="20"/>
  <c r="N993" i="20"/>
  <c r="J993" i="20"/>
  <c r="B993" i="20"/>
  <c r="N992" i="20"/>
  <c r="J992" i="20"/>
  <c r="B992" i="20"/>
  <c r="N991" i="20"/>
  <c r="J991" i="20"/>
  <c r="B991" i="20"/>
  <c r="N990" i="20"/>
  <c r="J990" i="20"/>
  <c r="B990" i="20"/>
  <c r="N989" i="20"/>
  <c r="J989" i="20"/>
  <c r="B989" i="20"/>
  <c r="N988" i="20"/>
  <c r="J988" i="20"/>
  <c r="B988" i="20"/>
  <c r="N987" i="20"/>
  <c r="J987" i="20"/>
  <c r="B987" i="20"/>
  <c r="N986" i="20"/>
  <c r="J986" i="20"/>
  <c r="B986" i="20"/>
  <c r="N985" i="20"/>
  <c r="J985" i="20"/>
  <c r="B985" i="20"/>
  <c r="N984" i="20"/>
  <c r="J984" i="20"/>
  <c r="B984" i="20"/>
  <c r="N983" i="20"/>
  <c r="J983" i="20"/>
  <c r="B983" i="20"/>
  <c r="N982" i="20"/>
  <c r="J982" i="20"/>
  <c r="B982" i="20"/>
  <c r="N981" i="20"/>
  <c r="J981" i="20"/>
  <c r="B981" i="20"/>
  <c r="N980" i="20"/>
  <c r="J980" i="20"/>
  <c r="B980" i="20"/>
  <c r="N979" i="20"/>
  <c r="J979" i="20"/>
  <c r="B979" i="20"/>
  <c r="N978" i="20"/>
  <c r="J978" i="20"/>
  <c r="B978" i="20"/>
  <c r="N977" i="20"/>
  <c r="B977" i="20"/>
  <c r="N976" i="20"/>
  <c r="J976" i="20"/>
  <c r="B976" i="20"/>
  <c r="N975" i="20"/>
  <c r="J975" i="20"/>
  <c r="B975" i="20"/>
  <c r="N974" i="20"/>
  <c r="J974" i="20"/>
  <c r="B974" i="20"/>
  <c r="N973" i="20"/>
  <c r="J973" i="20"/>
  <c r="B973" i="20"/>
  <c r="N972" i="20"/>
  <c r="J972" i="20"/>
  <c r="B972" i="20"/>
  <c r="N971" i="20"/>
  <c r="J971" i="20"/>
  <c r="B971" i="20"/>
  <c r="N970" i="20"/>
  <c r="J970" i="20"/>
  <c r="B970" i="20"/>
  <c r="N969" i="20"/>
  <c r="J969" i="20"/>
  <c r="B969" i="20"/>
  <c r="N968" i="20"/>
  <c r="J968" i="20"/>
  <c r="B968" i="20"/>
  <c r="N967" i="20"/>
  <c r="J967" i="20"/>
  <c r="B967" i="20"/>
  <c r="N966" i="20"/>
  <c r="J966" i="20"/>
  <c r="B966" i="20"/>
  <c r="N965" i="20"/>
  <c r="J965" i="20"/>
  <c r="B965" i="20"/>
  <c r="N964" i="20"/>
  <c r="J964" i="20"/>
  <c r="B964" i="20"/>
  <c r="N963" i="20"/>
  <c r="J963" i="20"/>
  <c r="B963" i="20"/>
  <c r="N962" i="20"/>
  <c r="J962" i="20"/>
  <c r="B962" i="20"/>
  <c r="N961" i="20"/>
  <c r="J961" i="20"/>
  <c r="B961" i="20"/>
  <c r="N960" i="20"/>
  <c r="J960" i="20"/>
  <c r="B960" i="20"/>
  <c r="N959" i="20"/>
  <c r="J959" i="20"/>
  <c r="B959" i="20"/>
  <c r="N958" i="20"/>
  <c r="J958" i="20"/>
  <c r="B958" i="20"/>
  <c r="N957" i="20"/>
  <c r="J957" i="20"/>
  <c r="B957" i="20"/>
  <c r="N956" i="20"/>
  <c r="J956" i="20"/>
  <c r="B956" i="20"/>
  <c r="N955" i="20"/>
  <c r="J955" i="20"/>
  <c r="B955" i="20"/>
  <c r="N954" i="20"/>
  <c r="J954" i="20"/>
  <c r="B954" i="20"/>
  <c r="N953" i="20"/>
  <c r="J953" i="20"/>
  <c r="B953" i="20"/>
  <c r="N952" i="20"/>
  <c r="J952" i="20"/>
  <c r="B952" i="20"/>
  <c r="N951" i="20"/>
  <c r="J951" i="20"/>
  <c r="B951" i="20"/>
  <c r="N950" i="20"/>
  <c r="J950" i="20"/>
  <c r="B950" i="20"/>
  <c r="N949" i="20"/>
  <c r="J949" i="20"/>
  <c r="B949" i="20"/>
  <c r="N948" i="20"/>
  <c r="J948" i="20"/>
  <c r="B948" i="20"/>
  <c r="N947" i="20"/>
  <c r="J947" i="20"/>
  <c r="B947" i="20"/>
  <c r="N946" i="20"/>
  <c r="J946" i="20"/>
  <c r="B946" i="20"/>
  <c r="N945" i="20"/>
  <c r="J945" i="20"/>
  <c r="B945" i="20"/>
  <c r="N944" i="20"/>
  <c r="J944" i="20"/>
  <c r="B944" i="20"/>
  <c r="N943" i="20"/>
  <c r="J943" i="20"/>
  <c r="B943" i="20"/>
  <c r="N942" i="20"/>
  <c r="J942" i="20"/>
  <c r="B942" i="20"/>
  <c r="N941" i="20"/>
  <c r="J941" i="20"/>
  <c r="B941" i="20"/>
  <c r="N940" i="20"/>
  <c r="J940" i="20"/>
  <c r="B940" i="20"/>
  <c r="N939" i="20"/>
  <c r="J939" i="20"/>
  <c r="B939" i="20"/>
  <c r="N938" i="20"/>
  <c r="J938" i="20"/>
  <c r="B938" i="20"/>
  <c r="N937" i="20"/>
  <c r="J937" i="20"/>
  <c r="B937" i="20"/>
  <c r="N936" i="20"/>
  <c r="J936" i="20"/>
  <c r="B936" i="20"/>
  <c r="N935" i="20"/>
  <c r="J935" i="20"/>
  <c r="B935" i="20"/>
  <c r="N934" i="20"/>
  <c r="J934" i="20"/>
  <c r="B934" i="20"/>
  <c r="N933" i="20"/>
  <c r="J933" i="20"/>
  <c r="B933" i="20"/>
  <c r="N932" i="20"/>
  <c r="J932" i="20"/>
  <c r="B932" i="20"/>
  <c r="N931" i="20"/>
  <c r="J931" i="20"/>
  <c r="B931" i="20"/>
  <c r="N930" i="20"/>
  <c r="J930" i="20"/>
  <c r="B930" i="20"/>
  <c r="N929" i="20"/>
  <c r="J929" i="20"/>
  <c r="B929" i="20"/>
  <c r="N928" i="20"/>
  <c r="J928" i="20"/>
  <c r="B928" i="20"/>
  <c r="N927" i="20"/>
  <c r="J927" i="20"/>
  <c r="B927" i="20"/>
  <c r="N926" i="20"/>
  <c r="J926" i="20"/>
  <c r="B926" i="20"/>
  <c r="N925" i="20"/>
  <c r="J925" i="20"/>
  <c r="B925" i="20"/>
  <c r="N924" i="20"/>
  <c r="J924" i="20"/>
  <c r="B924" i="20"/>
  <c r="N923" i="20"/>
  <c r="J923" i="20"/>
  <c r="B923" i="20"/>
  <c r="N922" i="20"/>
  <c r="J922" i="20"/>
  <c r="B922" i="20"/>
  <c r="N921" i="20"/>
  <c r="J921" i="20"/>
  <c r="B921" i="20"/>
  <c r="N920" i="20"/>
  <c r="J920" i="20"/>
  <c r="B920" i="20"/>
  <c r="N919" i="20"/>
  <c r="J919" i="20"/>
  <c r="B919" i="20"/>
  <c r="N918" i="20"/>
  <c r="J918" i="20"/>
  <c r="B918" i="20"/>
  <c r="N917" i="20"/>
  <c r="J917" i="20"/>
  <c r="B917" i="20"/>
  <c r="N916" i="20"/>
  <c r="J916" i="20"/>
  <c r="B916" i="20"/>
  <c r="N915" i="20"/>
  <c r="J915" i="20"/>
  <c r="B915" i="20"/>
  <c r="N914" i="20"/>
  <c r="J914" i="20"/>
  <c r="B914" i="20"/>
  <c r="N913" i="20"/>
  <c r="J913" i="20"/>
  <c r="B913" i="20"/>
  <c r="N912" i="20"/>
  <c r="J912" i="20"/>
  <c r="B912" i="20"/>
  <c r="N911" i="20"/>
  <c r="J911" i="20"/>
  <c r="B911" i="20"/>
  <c r="N910" i="20"/>
  <c r="J910" i="20"/>
  <c r="B910" i="20"/>
  <c r="N909" i="20"/>
  <c r="J909" i="20"/>
  <c r="B909" i="20"/>
  <c r="N908" i="20"/>
  <c r="J908" i="20"/>
  <c r="B908" i="20"/>
  <c r="N907" i="20"/>
  <c r="J907" i="20"/>
  <c r="B907" i="20"/>
  <c r="N906" i="20"/>
  <c r="J906" i="20"/>
  <c r="B906" i="20"/>
  <c r="N905" i="20"/>
  <c r="J905" i="20"/>
  <c r="B905" i="20"/>
  <c r="N904" i="20"/>
  <c r="J904" i="20"/>
  <c r="B904" i="20"/>
  <c r="N903" i="20"/>
  <c r="J903" i="20"/>
  <c r="B903" i="20"/>
  <c r="N902" i="20"/>
  <c r="J902" i="20"/>
  <c r="B902" i="20"/>
  <c r="N901" i="20"/>
  <c r="J901" i="20"/>
  <c r="B901" i="20"/>
  <c r="N900" i="20"/>
  <c r="J900" i="20"/>
  <c r="B900" i="20"/>
  <c r="N899" i="20"/>
  <c r="J899" i="20"/>
  <c r="B899" i="20"/>
  <c r="N898" i="20"/>
  <c r="J898" i="20"/>
  <c r="B898" i="20"/>
  <c r="N897" i="20"/>
  <c r="J897" i="20"/>
  <c r="B897" i="20"/>
  <c r="N896" i="20"/>
  <c r="J896" i="20"/>
  <c r="B896" i="20"/>
  <c r="N895" i="20"/>
  <c r="J895" i="20"/>
  <c r="B895" i="20"/>
  <c r="N894" i="20"/>
  <c r="J894" i="20"/>
  <c r="B894" i="20"/>
  <c r="N893" i="20"/>
  <c r="J893" i="20"/>
  <c r="B893" i="20"/>
  <c r="N892" i="20"/>
  <c r="J892" i="20"/>
  <c r="B892" i="20"/>
  <c r="N891" i="20"/>
  <c r="J891" i="20"/>
  <c r="B891" i="20"/>
  <c r="N890" i="20"/>
  <c r="J890" i="20"/>
  <c r="B890" i="20"/>
  <c r="N889" i="20"/>
  <c r="J889" i="20"/>
  <c r="B889" i="20"/>
  <c r="N888" i="20"/>
  <c r="J888" i="20"/>
  <c r="B888" i="20"/>
  <c r="N887" i="20"/>
  <c r="J887" i="20"/>
  <c r="B887" i="20"/>
  <c r="N886" i="20"/>
  <c r="J886" i="20"/>
  <c r="B886" i="20"/>
  <c r="N885" i="20"/>
  <c r="J885" i="20"/>
  <c r="B885" i="20"/>
  <c r="N884" i="20"/>
  <c r="J884" i="20"/>
  <c r="B884" i="20"/>
  <c r="N883" i="20"/>
  <c r="J883" i="20"/>
  <c r="B883" i="20"/>
  <c r="N882" i="20"/>
  <c r="J882" i="20"/>
  <c r="B882" i="20"/>
  <c r="N881" i="20"/>
  <c r="J881" i="20"/>
  <c r="B881" i="20"/>
  <c r="N880" i="20"/>
  <c r="J880" i="20"/>
  <c r="B880" i="20"/>
  <c r="N879" i="20"/>
  <c r="J879" i="20"/>
  <c r="B879" i="20"/>
  <c r="N878" i="20"/>
  <c r="J878" i="20"/>
  <c r="B878" i="20"/>
  <c r="N877" i="20"/>
  <c r="J877" i="20"/>
  <c r="B877" i="20"/>
  <c r="N876" i="20"/>
  <c r="J876" i="20"/>
  <c r="B876" i="20"/>
  <c r="N875" i="20"/>
  <c r="J875" i="20"/>
  <c r="B875" i="20"/>
  <c r="N874" i="20"/>
  <c r="J874" i="20"/>
  <c r="B874" i="20"/>
  <c r="N873" i="20"/>
  <c r="J873" i="20"/>
  <c r="B873" i="20"/>
  <c r="N872" i="20"/>
  <c r="J872" i="20"/>
  <c r="B872" i="20"/>
  <c r="N871" i="20"/>
  <c r="J871" i="20"/>
  <c r="B871" i="20"/>
  <c r="N870" i="20"/>
  <c r="J870" i="20"/>
  <c r="B870" i="20"/>
  <c r="N869" i="20"/>
  <c r="J869" i="20"/>
  <c r="B869" i="20"/>
  <c r="N868" i="20"/>
  <c r="J868" i="20"/>
  <c r="B868" i="20"/>
  <c r="N867" i="20"/>
  <c r="J867" i="20"/>
  <c r="B867" i="20"/>
  <c r="N866" i="20"/>
  <c r="J866" i="20"/>
  <c r="B866" i="20"/>
  <c r="N865" i="20"/>
  <c r="J865" i="20"/>
  <c r="B865" i="20"/>
  <c r="N864" i="20"/>
  <c r="J864" i="20"/>
  <c r="B864" i="20"/>
  <c r="N863" i="20"/>
  <c r="J863" i="20"/>
  <c r="B863" i="20"/>
  <c r="N862" i="20"/>
  <c r="J862" i="20"/>
  <c r="B862" i="20"/>
  <c r="N861" i="20"/>
  <c r="J861" i="20"/>
  <c r="B861" i="20"/>
  <c r="N860" i="20"/>
  <c r="J860" i="20"/>
  <c r="B860" i="20"/>
  <c r="N859" i="20"/>
  <c r="J859" i="20"/>
  <c r="B859" i="20"/>
  <c r="N858" i="20"/>
  <c r="J858" i="20"/>
  <c r="B858" i="20"/>
  <c r="N857" i="20"/>
  <c r="J857" i="20"/>
  <c r="B857" i="20"/>
  <c r="N856" i="20"/>
  <c r="J856" i="20"/>
  <c r="B856" i="20"/>
  <c r="N855" i="20"/>
  <c r="J855" i="20"/>
  <c r="B855" i="20"/>
  <c r="N854" i="20"/>
  <c r="J854" i="20"/>
  <c r="B854" i="20"/>
  <c r="N853" i="20"/>
  <c r="J853" i="20"/>
  <c r="B853" i="20"/>
  <c r="N852" i="20"/>
  <c r="J852" i="20"/>
  <c r="B852" i="20"/>
  <c r="N851" i="20"/>
  <c r="J851" i="20"/>
  <c r="B851" i="20"/>
  <c r="N850" i="20"/>
  <c r="J850" i="20"/>
  <c r="B850" i="20"/>
  <c r="N849" i="20"/>
  <c r="J849" i="20"/>
  <c r="B849" i="20"/>
  <c r="N848" i="20"/>
  <c r="J848" i="20"/>
  <c r="B848" i="20"/>
  <c r="N847" i="20"/>
  <c r="J847" i="20"/>
  <c r="B847" i="20"/>
  <c r="N846" i="20"/>
  <c r="J846" i="20"/>
  <c r="B846" i="20"/>
  <c r="N845" i="20"/>
  <c r="J845" i="20"/>
  <c r="B845" i="20"/>
  <c r="N844" i="20"/>
  <c r="J844" i="20"/>
  <c r="B844" i="20"/>
  <c r="N843" i="20"/>
  <c r="J843" i="20"/>
  <c r="B843" i="20"/>
  <c r="N842" i="20"/>
  <c r="J842" i="20"/>
  <c r="B842" i="20"/>
  <c r="N841" i="20"/>
  <c r="J841" i="20"/>
  <c r="B841" i="20"/>
  <c r="N840" i="20"/>
  <c r="J840" i="20"/>
  <c r="B840" i="20"/>
  <c r="N839" i="20"/>
  <c r="J839" i="20"/>
  <c r="B839" i="20"/>
  <c r="N838" i="20"/>
  <c r="J838" i="20"/>
  <c r="B838" i="20"/>
  <c r="N837" i="20"/>
  <c r="J837" i="20"/>
  <c r="B837" i="20"/>
  <c r="N836" i="20"/>
  <c r="J836" i="20"/>
  <c r="B836" i="20"/>
  <c r="N835" i="20"/>
  <c r="J835" i="20"/>
  <c r="B835" i="20"/>
  <c r="N834" i="20"/>
  <c r="J834" i="20"/>
  <c r="B834" i="20"/>
  <c r="N833" i="20"/>
  <c r="J833" i="20"/>
  <c r="B833" i="20"/>
  <c r="N832" i="20"/>
  <c r="J832" i="20"/>
  <c r="B832" i="20"/>
  <c r="N831" i="20"/>
  <c r="J831" i="20"/>
  <c r="B831" i="20"/>
  <c r="N830" i="20"/>
  <c r="J830" i="20"/>
  <c r="B830" i="20"/>
  <c r="N829" i="20"/>
  <c r="J829" i="20"/>
  <c r="B829" i="20"/>
  <c r="N828" i="20"/>
  <c r="J828" i="20"/>
  <c r="B828" i="20"/>
  <c r="N827" i="20"/>
  <c r="J827" i="20"/>
  <c r="B827" i="20"/>
  <c r="N826" i="20"/>
  <c r="J826" i="20"/>
  <c r="B826" i="20"/>
  <c r="N825" i="20"/>
  <c r="J825" i="20"/>
  <c r="B825" i="20"/>
  <c r="N824" i="20"/>
  <c r="J824" i="20"/>
  <c r="B824" i="20"/>
  <c r="N823" i="20"/>
  <c r="J823" i="20"/>
  <c r="B823" i="20"/>
  <c r="N822" i="20"/>
  <c r="J822" i="20"/>
  <c r="B822" i="20"/>
  <c r="N821" i="20"/>
  <c r="J821" i="20"/>
  <c r="B821" i="20"/>
  <c r="N820" i="20"/>
  <c r="J820" i="20"/>
  <c r="B820" i="20"/>
  <c r="N819" i="20"/>
  <c r="J819" i="20"/>
  <c r="B819" i="20"/>
  <c r="N818" i="20"/>
  <c r="J818" i="20"/>
  <c r="B818" i="20"/>
  <c r="N817" i="20"/>
  <c r="J817" i="20"/>
  <c r="B817" i="20"/>
  <c r="N816" i="20"/>
  <c r="J816" i="20"/>
  <c r="B816" i="20"/>
  <c r="N815" i="20"/>
  <c r="J815" i="20"/>
  <c r="B815" i="20"/>
  <c r="N814" i="20"/>
  <c r="J814" i="20"/>
  <c r="B814" i="20"/>
  <c r="N813" i="20"/>
  <c r="J813" i="20"/>
  <c r="B813" i="20"/>
  <c r="N812" i="20"/>
  <c r="J812" i="20"/>
  <c r="B812" i="20"/>
  <c r="N811" i="20"/>
  <c r="J811" i="20"/>
  <c r="B811" i="20"/>
  <c r="N810" i="20"/>
  <c r="J810" i="20"/>
  <c r="B810" i="20"/>
  <c r="N809" i="20"/>
  <c r="J809" i="20"/>
  <c r="B809" i="20"/>
  <c r="N808" i="20"/>
  <c r="J808" i="20"/>
  <c r="B808" i="20"/>
  <c r="N807" i="20"/>
  <c r="J807" i="20"/>
  <c r="B807" i="20"/>
  <c r="N806" i="20"/>
  <c r="J806" i="20"/>
  <c r="B806" i="20"/>
  <c r="N805" i="20"/>
  <c r="J805" i="20"/>
  <c r="B805" i="20"/>
  <c r="N804" i="20"/>
  <c r="J804" i="20"/>
  <c r="B804" i="20"/>
  <c r="N803" i="20"/>
  <c r="J803" i="20"/>
  <c r="B803" i="20"/>
  <c r="N802" i="20"/>
  <c r="J802" i="20"/>
  <c r="B802" i="20"/>
  <c r="N801" i="20"/>
  <c r="J801" i="20"/>
  <c r="B801" i="20"/>
  <c r="N800" i="20"/>
  <c r="J800" i="20"/>
  <c r="B800" i="20"/>
  <c r="N799" i="20"/>
  <c r="B799" i="20"/>
  <c r="N798" i="20"/>
  <c r="J798" i="20"/>
  <c r="B798" i="20"/>
  <c r="N797" i="20"/>
  <c r="J797" i="20"/>
  <c r="B797" i="20"/>
  <c r="N796" i="20"/>
  <c r="J796" i="20"/>
  <c r="B796" i="20"/>
  <c r="N795" i="20"/>
  <c r="J795" i="20"/>
  <c r="B795" i="20"/>
  <c r="N794" i="20"/>
  <c r="J794" i="20"/>
  <c r="B794" i="20"/>
  <c r="N793" i="20"/>
  <c r="J793" i="20"/>
  <c r="B793" i="20"/>
  <c r="N792" i="20"/>
  <c r="J792" i="20"/>
  <c r="B792" i="20"/>
  <c r="N791" i="20"/>
  <c r="J791" i="20"/>
  <c r="B791" i="20"/>
  <c r="N790" i="20"/>
  <c r="J790" i="20"/>
  <c r="B790" i="20"/>
  <c r="N789" i="20"/>
  <c r="J789" i="20"/>
  <c r="B789" i="20"/>
  <c r="N788" i="20"/>
  <c r="J788" i="20"/>
  <c r="B788" i="20"/>
  <c r="N787" i="20"/>
  <c r="J787" i="20"/>
  <c r="B787" i="20"/>
  <c r="N786" i="20"/>
  <c r="J786" i="20"/>
  <c r="B786" i="20"/>
  <c r="N785" i="20"/>
  <c r="J785" i="20"/>
  <c r="B785" i="20"/>
  <c r="N784" i="20"/>
  <c r="J784" i="20"/>
  <c r="B784" i="20"/>
  <c r="N783" i="20"/>
  <c r="J783" i="20"/>
  <c r="B783" i="20"/>
  <c r="N782" i="20"/>
  <c r="J782" i="20"/>
  <c r="B782" i="20"/>
  <c r="N781" i="20"/>
  <c r="J781" i="20"/>
  <c r="B781" i="20"/>
  <c r="N780" i="20"/>
  <c r="J780" i="20"/>
  <c r="B780" i="20"/>
  <c r="N779" i="20"/>
  <c r="J779" i="20"/>
  <c r="B779" i="20"/>
  <c r="N778" i="20"/>
  <c r="J778" i="20"/>
  <c r="B778" i="20"/>
  <c r="N777" i="20"/>
  <c r="J777" i="20"/>
  <c r="B777" i="20"/>
  <c r="N776" i="20"/>
  <c r="J776" i="20"/>
  <c r="B776" i="20"/>
  <c r="N775" i="20"/>
  <c r="J775" i="20"/>
  <c r="B775" i="20"/>
  <c r="N774" i="20"/>
  <c r="J774" i="20"/>
  <c r="B774" i="20"/>
  <c r="N773" i="20"/>
  <c r="J773" i="20"/>
  <c r="B773" i="20"/>
  <c r="N772" i="20"/>
  <c r="J772" i="20"/>
  <c r="B772" i="20"/>
  <c r="N771" i="20"/>
  <c r="J771" i="20"/>
  <c r="B771" i="20"/>
  <c r="N770" i="20"/>
  <c r="J770" i="20"/>
  <c r="B770" i="20"/>
  <c r="N769" i="20"/>
  <c r="J769" i="20"/>
  <c r="B769" i="20"/>
  <c r="N768" i="20"/>
  <c r="J768" i="20"/>
  <c r="B768" i="20"/>
  <c r="N767" i="20"/>
  <c r="J767" i="20"/>
  <c r="B767" i="20"/>
  <c r="N766" i="20"/>
  <c r="J766" i="20"/>
  <c r="B766" i="20"/>
  <c r="N765" i="20"/>
  <c r="J765" i="20"/>
  <c r="B765" i="20"/>
  <c r="N764" i="20"/>
  <c r="J764" i="20"/>
  <c r="B764" i="20"/>
  <c r="N763" i="20"/>
  <c r="J763" i="20"/>
  <c r="B763" i="20"/>
  <c r="N762" i="20"/>
  <c r="J762" i="20"/>
  <c r="B762" i="20"/>
  <c r="N761" i="20"/>
  <c r="J761" i="20"/>
  <c r="B761" i="20"/>
  <c r="N760" i="20"/>
  <c r="J760" i="20"/>
  <c r="B760" i="20"/>
  <c r="N759" i="20"/>
  <c r="J759" i="20"/>
  <c r="B759" i="20"/>
  <c r="N758" i="20"/>
  <c r="J758" i="20"/>
  <c r="B758" i="20"/>
  <c r="N757" i="20"/>
  <c r="J757" i="20"/>
  <c r="B757" i="20"/>
  <c r="N756" i="20"/>
  <c r="J756" i="20"/>
  <c r="B756" i="20"/>
  <c r="N755" i="20"/>
  <c r="J755" i="20"/>
  <c r="B755" i="20"/>
  <c r="N754" i="20"/>
  <c r="J754" i="20"/>
  <c r="B754" i="20"/>
  <c r="N753" i="20"/>
  <c r="J753" i="20"/>
  <c r="B753" i="20"/>
  <c r="N752" i="20"/>
  <c r="J752" i="20"/>
  <c r="B752" i="20"/>
  <c r="N751" i="20"/>
  <c r="J751" i="20"/>
  <c r="B751" i="20"/>
  <c r="N750" i="20"/>
  <c r="J750" i="20"/>
  <c r="B750" i="20"/>
  <c r="N749" i="20"/>
  <c r="J749" i="20"/>
  <c r="B749" i="20"/>
  <c r="N748" i="20"/>
  <c r="J748" i="20"/>
  <c r="B748" i="20"/>
  <c r="N747" i="20"/>
  <c r="J747" i="20"/>
  <c r="B747" i="20"/>
  <c r="N746" i="20"/>
  <c r="J746" i="20"/>
  <c r="B746" i="20"/>
  <c r="N745" i="20"/>
  <c r="J745" i="20"/>
  <c r="B745" i="20"/>
  <c r="N744" i="20"/>
  <c r="J744" i="20"/>
  <c r="B744" i="20"/>
  <c r="N743" i="20"/>
  <c r="J743" i="20"/>
  <c r="B743" i="20"/>
  <c r="N742" i="20"/>
  <c r="J742" i="20"/>
  <c r="B742" i="20"/>
  <c r="N741" i="20"/>
  <c r="J741" i="20"/>
  <c r="B741" i="20"/>
  <c r="N740" i="20"/>
  <c r="J740" i="20"/>
  <c r="B740" i="20"/>
  <c r="N739" i="20"/>
  <c r="J739" i="20"/>
  <c r="B739" i="20"/>
  <c r="N738" i="20"/>
  <c r="J738" i="20"/>
  <c r="B738" i="20"/>
  <c r="N737" i="20"/>
  <c r="J737" i="20"/>
  <c r="B737" i="20"/>
  <c r="N736" i="20"/>
  <c r="J736" i="20"/>
  <c r="B736" i="20"/>
  <c r="N735" i="20"/>
  <c r="J735" i="20"/>
  <c r="B735" i="20"/>
  <c r="N734" i="20"/>
  <c r="J734" i="20"/>
  <c r="B734" i="20"/>
  <c r="N733" i="20"/>
  <c r="J733" i="20"/>
  <c r="B733" i="20"/>
  <c r="N732" i="20"/>
  <c r="J732" i="20"/>
  <c r="B732" i="20"/>
  <c r="N731" i="20"/>
  <c r="J731" i="20"/>
  <c r="B731" i="20"/>
  <c r="N730" i="20"/>
  <c r="J730" i="20"/>
  <c r="B730" i="20"/>
  <c r="N729" i="20"/>
  <c r="J729" i="20"/>
  <c r="B729" i="20"/>
  <c r="N728" i="20"/>
  <c r="J728" i="20"/>
  <c r="B728" i="20"/>
  <c r="N727" i="20"/>
  <c r="J727" i="20"/>
  <c r="B727" i="20"/>
  <c r="N726" i="20"/>
  <c r="J726" i="20"/>
  <c r="B726" i="20"/>
  <c r="N725" i="20"/>
  <c r="J725" i="20"/>
  <c r="B725" i="20"/>
  <c r="N724" i="20"/>
  <c r="J724" i="20"/>
  <c r="B724" i="20"/>
  <c r="N723" i="20"/>
  <c r="J723" i="20"/>
  <c r="B723" i="20"/>
  <c r="N722" i="20"/>
  <c r="J722" i="20"/>
  <c r="B722" i="20"/>
  <c r="N721" i="20"/>
  <c r="J721" i="20"/>
  <c r="B721" i="20"/>
  <c r="N720" i="20"/>
  <c r="J720" i="20"/>
  <c r="B720" i="20"/>
  <c r="N719" i="20"/>
  <c r="J719" i="20"/>
  <c r="B719" i="20"/>
  <c r="N718" i="20"/>
  <c r="J718" i="20"/>
  <c r="B718" i="20"/>
  <c r="N717" i="20"/>
  <c r="J717" i="20"/>
  <c r="B717" i="20"/>
  <c r="N716" i="20"/>
  <c r="J716" i="20"/>
  <c r="B716" i="20"/>
  <c r="N715" i="20"/>
  <c r="J715" i="20"/>
  <c r="B715" i="20"/>
  <c r="N714" i="20"/>
  <c r="J714" i="20"/>
  <c r="B714" i="20"/>
  <c r="N713" i="20"/>
  <c r="J713" i="20"/>
  <c r="B713" i="20"/>
  <c r="N712" i="20"/>
  <c r="J712" i="20"/>
  <c r="B712" i="20"/>
  <c r="N711" i="20"/>
  <c r="J711" i="20"/>
  <c r="B711" i="20"/>
  <c r="N710" i="20"/>
  <c r="J710" i="20"/>
  <c r="B710" i="20"/>
  <c r="N709" i="20"/>
  <c r="J709" i="20"/>
  <c r="B709" i="20"/>
  <c r="N708" i="20"/>
  <c r="J708" i="20"/>
  <c r="B708" i="20"/>
  <c r="N707" i="20"/>
  <c r="J707" i="20"/>
  <c r="B707" i="20"/>
  <c r="N706" i="20"/>
  <c r="J706" i="20"/>
  <c r="B706" i="20"/>
  <c r="N705" i="20"/>
  <c r="J705" i="20"/>
  <c r="B705" i="20"/>
  <c r="N704" i="20"/>
  <c r="J704" i="20"/>
  <c r="B704" i="20"/>
  <c r="N703" i="20"/>
  <c r="J703" i="20"/>
  <c r="B703" i="20"/>
  <c r="N702" i="20"/>
  <c r="J702" i="20"/>
  <c r="B702" i="20"/>
  <c r="N701" i="20"/>
  <c r="J701" i="20"/>
  <c r="B701" i="20"/>
  <c r="N700" i="20"/>
  <c r="J700" i="20"/>
  <c r="B700" i="20"/>
  <c r="N699" i="20"/>
  <c r="J699" i="20"/>
  <c r="B699" i="20"/>
  <c r="N698" i="20"/>
  <c r="J698" i="20"/>
  <c r="B698" i="20"/>
  <c r="N697" i="20"/>
  <c r="J697" i="20"/>
  <c r="B697" i="20"/>
  <c r="N696" i="20"/>
  <c r="J696" i="20"/>
  <c r="B696" i="20"/>
  <c r="N695" i="20"/>
  <c r="J695" i="20"/>
  <c r="B695" i="20"/>
  <c r="N694" i="20"/>
  <c r="J694" i="20"/>
  <c r="B694" i="20"/>
  <c r="N693" i="20"/>
  <c r="J693" i="20"/>
  <c r="B693" i="20"/>
  <c r="N692" i="20"/>
  <c r="J692" i="20"/>
  <c r="B692" i="20"/>
  <c r="N691" i="20"/>
  <c r="J691" i="20"/>
  <c r="B691" i="20"/>
  <c r="N690" i="20"/>
  <c r="J690" i="20"/>
  <c r="B690" i="20"/>
  <c r="N689" i="20"/>
  <c r="J689" i="20"/>
  <c r="B689" i="20"/>
  <c r="N688" i="20"/>
  <c r="J688" i="20"/>
  <c r="B688" i="20"/>
  <c r="N687" i="20"/>
  <c r="J687" i="20"/>
  <c r="B687" i="20"/>
  <c r="N686" i="20"/>
  <c r="J686" i="20"/>
  <c r="B686" i="20"/>
  <c r="N685" i="20"/>
  <c r="J685" i="20"/>
  <c r="B685" i="20"/>
  <c r="N684" i="20"/>
  <c r="J684" i="20"/>
  <c r="B684" i="20"/>
  <c r="N683" i="20"/>
  <c r="J683" i="20"/>
  <c r="B683" i="20"/>
  <c r="N682" i="20"/>
  <c r="J682" i="20"/>
  <c r="B682" i="20"/>
  <c r="N681" i="20"/>
  <c r="J681" i="20"/>
  <c r="B681" i="20"/>
  <c r="N680" i="20"/>
  <c r="J680" i="20"/>
  <c r="B680" i="20"/>
  <c r="N679" i="20"/>
  <c r="J679" i="20"/>
  <c r="B679" i="20"/>
  <c r="N678" i="20"/>
  <c r="J678" i="20"/>
  <c r="B678" i="20"/>
  <c r="N677" i="20"/>
  <c r="J677" i="20"/>
  <c r="B677" i="20"/>
  <c r="N676" i="20"/>
  <c r="J676" i="20"/>
  <c r="B676" i="20"/>
  <c r="N675" i="20"/>
  <c r="J675" i="20"/>
  <c r="B675" i="20"/>
  <c r="N674" i="20"/>
  <c r="J674" i="20"/>
  <c r="B674" i="20"/>
  <c r="N673" i="20"/>
  <c r="J673" i="20"/>
  <c r="B673" i="20"/>
  <c r="N672" i="20"/>
  <c r="J672" i="20"/>
  <c r="B672" i="20"/>
  <c r="N671" i="20"/>
  <c r="J671" i="20"/>
  <c r="B671" i="20"/>
  <c r="N670" i="20"/>
  <c r="J670" i="20"/>
  <c r="B670" i="20"/>
  <c r="N669" i="20"/>
  <c r="J669" i="20"/>
  <c r="B669" i="20"/>
  <c r="N668" i="20"/>
  <c r="J668" i="20"/>
  <c r="B668" i="20"/>
  <c r="N667" i="20"/>
  <c r="J667" i="20"/>
  <c r="B667" i="20"/>
  <c r="N666" i="20"/>
  <c r="J666" i="20"/>
  <c r="B666" i="20"/>
  <c r="N665" i="20"/>
  <c r="J665" i="20"/>
  <c r="B665" i="20"/>
  <c r="N664" i="20"/>
  <c r="J664" i="20"/>
  <c r="B664" i="20"/>
  <c r="N663" i="20"/>
  <c r="J663" i="20"/>
  <c r="B663" i="20"/>
  <c r="N662" i="20"/>
  <c r="J662" i="20"/>
  <c r="B662" i="20"/>
  <c r="N661" i="20"/>
  <c r="J661" i="20"/>
  <c r="B661" i="20"/>
  <c r="N660" i="20"/>
  <c r="J660" i="20"/>
  <c r="B660" i="20"/>
  <c r="N659" i="20"/>
  <c r="J659" i="20"/>
  <c r="B659" i="20"/>
  <c r="N658" i="20"/>
  <c r="J658" i="20"/>
  <c r="B658" i="20"/>
  <c r="N657" i="20"/>
  <c r="J657" i="20"/>
  <c r="B657" i="20"/>
  <c r="N656" i="20"/>
  <c r="J656" i="20"/>
  <c r="B656" i="20"/>
  <c r="N655" i="20"/>
  <c r="J655" i="20"/>
  <c r="B655" i="20"/>
  <c r="N654" i="20"/>
  <c r="J654" i="20"/>
  <c r="B654" i="20"/>
  <c r="N653" i="20"/>
  <c r="J653" i="20"/>
  <c r="B653" i="20"/>
  <c r="N652" i="20"/>
  <c r="J652" i="20"/>
  <c r="B652" i="20"/>
  <c r="N651" i="20"/>
  <c r="J651" i="20"/>
  <c r="B651" i="20"/>
  <c r="N650" i="20"/>
  <c r="J650" i="20"/>
  <c r="B650" i="20"/>
  <c r="N649" i="20"/>
  <c r="J649" i="20"/>
  <c r="B649" i="20"/>
  <c r="N648" i="20"/>
  <c r="J648" i="20"/>
  <c r="B648" i="20"/>
  <c r="N647" i="20"/>
  <c r="J647" i="20"/>
  <c r="B647" i="20"/>
  <c r="N646" i="20"/>
  <c r="J646" i="20"/>
  <c r="B646" i="20"/>
  <c r="N645" i="20"/>
  <c r="J645" i="20"/>
  <c r="B645" i="20"/>
  <c r="N644" i="20"/>
  <c r="J644" i="20"/>
  <c r="B644" i="20"/>
  <c r="N643" i="20"/>
  <c r="J643" i="20"/>
  <c r="B643" i="20"/>
  <c r="N642" i="20"/>
  <c r="J642" i="20"/>
  <c r="B642" i="20"/>
  <c r="N641" i="20"/>
  <c r="J641" i="20"/>
  <c r="B641" i="20"/>
  <c r="N640" i="20"/>
  <c r="J640" i="20"/>
  <c r="B640" i="20"/>
  <c r="N639" i="20"/>
  <c r="J639" i="20"/>
  <c r="B639" i="20"/>
  <c r="N638" i="20"/>
  <c r="J638" i="20"/>
  <c r="B638" i="20"/>
  <c r="N637" i="20"/>
  <c r="J637" i="20"/>
  <c r="B637" i="20"/>
  <c r="N636" i="20"/>
  <c r="J636" i="20"/>
  <c r="B636" i="20"/>
  <c r="N635" i="20"/>
  <c r="J635" i="20"/>
  <c r="B635" i="20"/>
  <c r="N634" i="20"/>
  <c r="J634" i="20"/>
  <c r="B634" i="20"/>
  <c r="N633" i="20"/>
  <c r="J633" i="20"/>
  <c r="B633" i="20"/>
  <c r="N632" i="20"/>
  <c r="J632" i="20"/>
  <c r="B632" i="20"/>
  <c r="N631" i="20"/>
  <c r="J631" i="20"/>
  <c r="B631" i="20"/>
  <c r="N630" i="20"/>
  <c r="J630" i="20"/>
  <c r="B630" i="20"/>
  <c r="N629" i="20"/>
  <c r="J629" i="20"/>
  <c r="B629" i="20"/>
  <c r="N628" i="20"/>
  <c r="J628" i="20"/>
  <c r="B628" i="20"/>
  <c r="N627" i="20"/>
  <c r="J627" i="20"/>
  <c r="B627" i="20"/>
  <c r="N626" i="20"/>
  <c r="J626" i="20"/>
  <c r="B626" i="20"/>
  <c r="N625" i="20"/>
  <c r="J625" i="20"/>
  <c r="B625" i="20"/>
  <c r="N624" i="20"/>
  <c r="J624" i="20"/>
  <c r="B624" i="20"/>
  <c r="N623" i="20"/>
  <c r="J623" i="20"/>
  <c r="B623" i="20"/>
  <c r="N622" i="20"/>
  <c r="J622" i="20"/>
  <c r="B622" i="20"/>
  <c r="N621" i="20"/>
  <c r="J621" i="20"/>
  <c r="B621" i="20"/>
  <c r="N620" i="20"/>
  <c r="J620" i="20"/>
  <c r="B620" i="20"/>
  <c r="N619" i="20"/>
  <c r="J619" i="20"/>
  <c r="B619" i="20"/>
  <c r="N618" i="20"/>
  <c r="J618" i="20"/>
  <c r="B618" i="20"/>
  <c r="N617" i="20"/>
  <c r="J617" i="20"/>
  <c r="B617" i="20"/>
  <c r="N616" i="20"/>
  <c r="J616" i="20"/>
  <c r="B616" i="20"/>
  <c r="N615" i="20"/>
  <c r="J615" i="20"/>
  <c r="B615" i="20"/>
  <c r="N614" i="20"/>
  <c r="J614" i="20"/>
  <c r="B614" i="20"/>
  <c r="N613" i="20"/>
  <c r="J613" i="20"/>
  <c r="B613" i="20"/>
  <c r="N612" i="20"/>
  <c r="J612" i="20"/>
  <c r="B612" i="20"/>
  <c r="N611" i="20"/>
  <c r="J611" i="20"/>
  <c r="B611" i="20"/>
  <c r="N610" i="20"/>
  <c r="J610" i="20"/>
  <c r="B610" i="20"/>
  <c r="N609" i="20"/>
  <c r="J609" i="20"/>
  <c r="B609" i="20"/>
  <c r="N608" i="20"/>
  <c r="J608" i="20"/>
  <c r="B608" i="20"/>
  <c r="N607" i="20"/>
  <c r="J607" i="20"/>
  <c r="B607" i="20"/>
  <c r="N606" i="20"/>
  <c r="J606" i="20"/>
  <c r="B606" i="20"/>
  <c r="N605" i="20"/>
  <c r="J605" i="20"/>
  <c r="B605" i="20"/>
  <c r="N604" i="20"/>
  <c r="J604" i="20"/>
  <c r="B604" i="20"/>
  <c r="N603" i="20"/>
  <c r="J603" i="20"/>
  <c r="B603" i="20"/>
  <c r="N602" i="20"/>
  <c r="J602" i="20"/>
  <c r="B602" i="20"/>
  <c r="N601" i="20"/>
  <c r="J601" i="20"/>
  <c r="B601" i="20"/>
  <c r="N600" i="20"/>
  <c r="J600" i="20"/>
  <c r="B600" i="20"/>
  <c r="N599" i="20"/>
  <c r="J599" i="20"/>
  <c r="B599" i="20"/>
  <c r="N598" i="20"/>
  <c r="J598" i="20"/>
  <c r="B598" i="20"/>
  <c r="N597" i="20"/>
  <c r="J597" i="20"/>
  <c r="B597" i="20"/>
  <c r="N596" i="20"/>
  <c r="J596" i="20"/>
  <c r="B596" i="20"/>
  <c r="N595" i="20"/>
  <c r="J595" i="20"/>
  <c r="B595" i="20"/>
  <c r="N594" i="20"/>
  <c r="J594" i="20"/>
  <c r="B594" i="20"/>
  <c r="N593" i="20"/>
  <c r="J593" i="20"/>
  <c r="B593" i="20"/>
  <c r="N592" i="20"/>
  <c r="J592" i="20"/>
  <c r="B592" i="20"/>
  <c r="N591" i="20"/>
  <c r="J591" i="20"/>
  <c r="B591" i="20"/>
  <c r="N590" i="20"/>
  <c r="J590" i="20"/>
  <c r="B590" i="20"/>
  <c r="N589" i="20"/>
  <c r="J589" i="20"/>
  <c r="B589" i="20"/>
  <c r="N588" i="20"/>
  <c r="J588" i="20"/>
  <c r="B588" i="20"/>
  <c r="N587" i="20"/>
  <c r="J587" i="20"/>
  <c r="B587" i="20"/>
  <c r="N586" i="20"/>
  <c r="J586" i="20"/>
  <c r="B586" i="20"/>
  <c r="N585" i="20"/>
  <c r="J585" i="20"/>
  <c r="B585" i="20"/>
  <c r="N584" i="20"/>
  <c r="J584" i="20"/>
  <c r="B584" i="20"/>
  <c r="N583" i="20"/>
  <c r="J583" i="20"/>
  <c r="B583" i="20"/>
  <c r="N582" i="20"/>
  <c r="J582" i="20"/>
  <c r="B582" i="20"/>
  <c r="N581" i="20"/>
  <c r="J581" i="20"/>
  <c r="B581" i="20"/>
  <c r="N580" i="20"/>
  <c r="J580" i="20"/>
  <c r="B580" i="20"/>
  <c r="N579" i="20"/>
  <c r="J579" i="20"/>
  <c r="B579" i="20"/>
  <c r="N578" i="20"/>
  <c r="J578" i="20"/>
  <c r="B578" i="20"/>
  <c r="N577" i="20"/>
  <c r="J577" i="20"/>
  <c r="B577" i="20"/>
  <c r="N576" i="20"/>
  <c r="J576" i="20"/>
  <c r="B576" i="20"/>
  <c r="N575" i="20"/>
  <c r="J575" i="20"/>
  <c r="B575" i="20"/>
  <c r="N574" i="20"/>
  <c r="J574" i="20"/>
  <c r="B574" i="20"/>
  <c r="N573" i="20"/>
  <c r="J573" i="20"/>
  <c r="B573" i="20"/>
  <c r="N572" i="20"/>
  <c r="J572" i="20"/>
  <c r="B572" i="20"/>
  <c r="N571" i="20"/>
  <c r="J571" i="20"/>
  <c r="B571" i="20"/>
  <c r="N570" i="20"/>
  <c r="J570" i="20"/>
  <c r="B570" i="20"/>
  <c r="N569" i="20"/>
  <c r="J569" i="20"/>
  <c r="B569" i="20"/>
  <c r="N568" i="20"/>
  <c r="J568" i="20"/>
  <c r="B568" i="20"/>
  <c r="N567" i="20"/>
  <c r="J567" i="20"/>
  <c r="B567" i="20"/>
  <c r="N566" i="20"/>
  <c r="J566" i="20"/>
  <c r="B566" i="20"/>
  <c r="N565" i="20"/>
  <c r="J565" i="20"/>
  <c r="B565" i="20"/>
  <c r="N564" i="20"/>
  <c r="J564" i="20"/>
  <c r="B564" i="20"/>
  <c r="N563" i="20"/>
  <c r="J563" i="20"/>
  <c r="B563" i="20"/>
  <c r="N562" i="20"/>
  <c r="J562" i="20"/>
  <c r="B562" i="20"/>
  <c r="N561" i="20"/>
  <c r="J561" i="20"/>
  <c r="B561" i="20"/>
  <c r="N560" i="20"/>
  <c r="J560" i="20"/>
  <c r="B560" i="20"/>
  <c r="N559" i="20"/>
  <c r="J559" i="20"/>
  <c r="B559" i="20"/>
  <c r="N558" i="20"/>
  <c r="J558" i="20"/>
  <c r="B558" i="20"/>
  <c r="N557" i="20"/>
  <c r="J557" i="20"/>
  <c r="B557" i="20"/>
  <c r="N556" i="20"/>
  <c r="J556" i="20"/>
  <c r="B556" i="20"/>
  <c r="N555" i="20"/>
  <c r="J555" i="20"/>
  <c r="B555" i="20"/>
  <c r="N554" i="20"/>
  <c r="J554" i="20"/>
  <c r="B554" i="20"/>
  <c r="N553" i="20"/>
  <c r="J553" i="20"/>
  <c r="B553" i="20"/>
  <c r="N552" i="20"/>
  <c r="J552" i="20"/>
  <c r="B552" i="20"/>
  <c r="N551" i="20"/>
  <c r="J551" i="20"/>
  <c r="B551" i="20"/>
  <c r="N550" i="20"/>
  <c r="J550" i="20"/>
  <c r="B550" i="20"/>
  <c r="N549" i="20"/>
  <c r="J549" i="20"/>
  <c r="B549" i="20"/>
  <c r="N548" i="20"/>
  <c r="J548" i="20"/>
  <c r="B548" i="20"/>
  <c r="N547" i="20"/>
  <c r="J547" i="20"/>
  <c r="B547" i="20"/>
  <c r="N546" i="20"/>
  <c r="J546" i="20"/>
  <c r="B546" i="20"/>
  <c r="N545" i="20"/>
  <c r="J545" i="20"/>
  <c r="B545" i="20"/>
  <c r="N544" i="20"/>
  <c r="J544" i="20"/>
  <c r="B544" i="20"/>
  <c r="N543" i="20"/>
  <c r="J543" i="20"/>
  <c r="B543" i="20"/>
  <c r="N542" i="20"/>
  <c r="J542" i="20"/>
  <c r="B542" i="20"/>
  <c r="N541" i="20"/>
  <c r="J541" i="20"/>
  <c r="B541" i="20"/>
  <c r="N540" i="20"/>
  <c r="J540" i="20"/>
  <c r="B540" i="20"/>
  <c r="N539" i="20"/>
  <c r="J539" i="20"/>
  <c r="B539" i="20"/>
  <c r="N538" i="20"/>
  <c r="J538" i="20"/>
  <c r="B538" i="20"/>
  <c r="N537" i="20"/>
  <c r="J537" i="20"/>
  <c r="B537" i="20"/>
  <c r="N536" i="20"/>
  <c r="J536" i="20"/>
  <c r="B536" i="20"/>
  <c r="N535" i="20"/>
  <c r="J535" i="20"/>
  <c r="B535" i="20"/>
  <c r="N534" i="20"/>
  <c r="J534" i="20"/>
  <c r="B534" i="20"/>
  <c r="N533" i="20"/>
  <c r="J533" i="20"/>
  <c r="B533" i="20"/>
  <c r="N532" i="20"/>
  <c r="J532" i="20"/>
  <c r="B532" i="20"/>
  <c r="N531" i="20"/>
  <c r="J531" i="20"/>
  <c r="B531" i="20"/>
  <c r="N530" i="20"/>
  <c r="J530" i="20"/>
  <c r="B530" i="20"/>
  <c r="N529" i="20"/>
  <c r="J529" i="20"/>
  <c r="B529" i="20"/>
  <c r="N528" i="20"/>
  <c r="J528" i="20"/>
  <c r="B528" i="20"/>
  <c r="N527" i="20"/>
  <c r="J527" i="20"/>
  <c r="B527" i="20"/>
  <c r="N526" i="20"/>
  <c r="J526" i="20"/>
  <c r="B526" i="20"/>
  <c r="N525" i="20"/>
  <c r="J525" i="20"/>
  <c r="B525" i="20"/>
  <c r="N524" i="20"/>
  <c r="J524" i="20"/>
  <c r="B524" i="20"/>
  <c r="N523" i="20"/>
  <c r="J523" i="20"/>
  <c r="B523" i="20"/>
  <c r="N522" i="20"/>
  <c r="J522" i="20"/>
  <c r="B522" i="20"/>
  <c r="N521" i="20"/>
  <c r="J521" i="20"/>
  <c r="B521" i="20"/>
  <c r="N520" i="20"/>
  <c r="J520" i="20"/>
  <c r="B520" i="20"/>
  <c r="N519" i="20"/>
  <c r="J519" i="20"/>
  <c r="B519" i="20"/>
  <c r="N518" i="20"/>
  <c r="J518" i="20"/>
  <c r="B518" i="20"/>
  <c r="N517" i="20"/>
  <c r="J517" i="20"/>
  <c r="B517" i="20"/>
  <c r="N516" i="20"/>
  <c r="J516" i="20"/>
  <c r="B516" i="20"/>
  <c r="N515" i="20"/>
  <c r="J515" i="20"/>
  <c r="B515" i="20"/>
  <c r="N514" i="20"/>
  <c r="J514" i="20"/>
  <c r="B514" i="20"/>
  <c r="N513" i="20"/>
  <c r="J513" i="20"/>
  <c r="B513" i="20"/>
  <c r="N512" i="20"/>
  <c r="J512" i="20"/>
  <c r="B512" i="20"/>
  <c r="N511" i="20"/>
  <c r="J511" i="20"/>
  <c r="B511" i="20"/>
  <c r="N510" i="20"/>
  <c r="J510" i="20"/>
  <c r="B510" i="20"/>
  <c r="N509" i="20"/>
  <c r="J509" i="20"/>
  <c r="B509" i="20"/>
  <c r="N508" i="20"/>
  <c r="J508" i="20"/>
  <c r="B508" i="20"/>
  <c r="N507" i="20"/>
  <c r="J507" i="20"/>
  <c r="B507" i="20"/>
  <c r="N506" i="20"/>
  <c r="J506" i="20"/>
  <c r="B506" i="20"/>
  <c r="N505" i="20"/>
  <c r="J505" i="20"/>
  <c r="B505" i="20"/>
  <c r="N504" i="20"/>
  <c r="J504" i="20"/>
  <c r="B504" i="20"/>
  <c r="N503" i="20"/>
  <c r="J503" i="20"/>
  <c r="B503" i="20"/>
  <c r="N502" i="20"/>
  <c r="J502" i="20"/>
  <c r="B502" i="20"/>
  <c r="N501" i="20"/>
  <c r="J501" i="20"/>
  <c r="B501" i="20"/>
  <c r="N500" i="20"/>
  <c r="J500" i="20"/>
  <c r="B500" i="20"/>
  <c r="N499" i="20"/>
  <c r="J499" i="20"/>
  <c r="B499" i="20"/>
  <c r="N498" i="20"/>
  <c r="J498" i="20"/>
  <c r="B498" i="20"/>
  <c r="N497" i="20"/>
  <c r="J497" i="20"/>
  <c r="B497" i="20"/>
  <c r="N496" i="20"/>
  <c r="J496" i="20"/>
  <c r="B496" i="20"/>
  <c r="N495" i="20"/>
  <c r="J495" i="20"/>
  <c r="B495" i="20"/>
  <c r="N494" i="20"/>
  <c r="J494" i="20"/>
  <c r="B494" i="20"/>
  <c r="N493" i="20"/>
  <c r="J493" i="20"/>
  <c r="B493" i="20"/>
  <c r="N492" i="20"/>
  <c r="J492" i="20"/>
  <c r="B492" i="20"/>
  <c r="N491" i="20"/>
  <c r="J491" i="20"/>
  <c r="B491" i="20"/>
  <c r="N490" i="20"/>
  <c r="J490" i="20"/>
  <c r="B490" i="20"/>
  <c r="N489" i="20"/>
  <c r="J489" i="20"/>
  <c r="B489" i="20"/>
  <c r="N488" i="20"/>
  <c r="J488" i="20"/>
  <c r="B488" i="20"/>
  <c r="N487" i="20"/>
  <c r="J487" i="20"/>
  <c r="B487" i="20"/>
  <c r="N486" i="20"/>
  <c r="J486" i="20"/>
  <c r="B486" i="20"/>
  <c r="N485" i="20"/>
  <c r="J485" i="20"/>
  <c r="B485" i="20"/>
  <c r="N484" i="20"/>
  <c r="J484" i="20"/>
  <c r="B484" i="20"/>
  <c r="N483" i="20"/>
  <c r="J483" i="20"/>
  <c r="B483" i="20"/>
  <c r="N482" i="20"/>
  <c r="J482" i="20"/>
  <c r="B482" i="20"/>
  <c r="N481" i="20"/>
  <c r="J481" i="20"/>
  <c r="B481" i="20"/>
  <c r="N480" i="20"/>
  <c r="J480" i="20"/>
  <c r="B480" i="20"/>
  <c r="N479" i="20"/>
  <c r="J479" i="20"/>
  <c r="B479" i="20"/>
  <c r="N478" i="20"/>
  <c r="J478" i="20"/>
  <c r="B478" i="20"/>
  <c r="N477" i="20"/>
  <c r="J477" i="20"/>
  <c r="B477" i="20"/>
  <c r="N476" i="20"/>
  <c r="J476" i="20"/>
  <c r="B476" i="20"/>
  <c r="N475" i="20"/>
  <c r="J475" i="20"/>
  <c r="B475" i="20"/>
  <c r="N474" i="20"/>
  <c r="J474" i="20"/>
  <c r="B474" i="20"/>
  <c r="N473" i="20"/>
  <c r="J473" i="20"/>
  <c r="B473" i="20"/>
  <c r="N472" i="20"/>
  <c r="J472" i="20"/>
  <c r="B472" i="20"/>
  <c r="N471" i="20"/>
  <c r="J471" i="20"/>
  <c r="B471" i="20"/>
  <c r="N470" i="20"/>
  <c r="J470" i="20"/>
  <c r="B470" i="20"/>
  <c r="N469" i="20"/>
  <c r="J469" i="20"/>
  <c r="B469" i="20"/>
  <c r="N468" i="20"/>
  <c r="J468" i="20"/>
  <c r="B468" i="20"/>
  <c r="N467" i="20"/>
  <c r="J467" i="20"/>
  <c r="B467" i="20"/>
  <c r="N466" i="20"/>
  <c r="J466" i="20"/>
  <c r="B466" i="20"/>
  <c r="N465" i="20"/>
  <c r="J465" i="20"/>
  <c r="B465" i="20"/>
  <c r="N464" i="20"/>
  <c r="J464" i="20"/>
  <c r="B464" i="20"/>
  <c r="N463" i="20"/>
  <c r="J463" i="20"/>
  <c r="B463" i="20"/>
  <c r="N462" i="20"/>
  <c r="J462" i="20"/>
  <c r="B462" i="20"/>
  <c r="N461" i="20"/>
  <c r="J461" i="20"/>
  <c r="B461" i="20"/>
  <c r="N460" i="20"/>
  <c r="J460" i="20"/>
  <c r="B460" i="20"/>
  <c r="N459" i="20"/>
  <c r="J459" i="20"/>
  <c r="B459" i="20"/>
  <c r="N458" i="20"/>
  <c r="J458" i="20"/>
  <c r="B458" i="20"/>
  <c r="N457" i="20"/>
  <c r="J457" i="20"/>
  <c r="B457" i="20"/>
  <c r="N456" i="20"/>
  <c r="J456" i="20"/>
  <c r="B456" i="20"/>
  <c r="N455" i="20"/>
  <c r="J455" i="20"/>
  <c r="B455" i="20"/>
  <c r="N454" i="20"/>
  <c r="J454" i="20"/>
  <c r="B454" i="20"/>
  <c r="N453" i="20"/>
  <c r="J453" i="20"/>
  <c r="B453" i="20"/>
  <c r="N452" i="20"/>
  <c r="J452" i="20"/>
  <c r="B452" i="20"/>
  <c r="N451" i="20"/>
  <c r="J451" i="20"/>
  <c r="B451" i="20"/>
  <c r="N450" i="20"/>
  <c r="J450" i="20"/>
  <c r="B450" i="20"/>
  <c r="N449" i="20"/>
  <c r="J449" i="20"/>
  <c r="B449" i="20"/>
  <c r="N448" i="20"/>
  <c r="J448" i="20"/>
  <c r="B448" i="20"/>
  <c r="N447" i="20"/>
  <c r="J447" i="20"/>
  <c r="B447" i="20"/>
  <c r="N446" i="20"/>
  <c r="J446" i="20"/>
  <c r="B446" i="20"/>
  <c r="N445" i="20"/>
  <c r="J445" i="20"/>
  <c r="B445" i="20"/>
  <c r="N444" i="20"/>
  <c r="J444" i="20"/>
  <c r="B444" i="20"/>
  <c r="N443" i="20"/>
  <c r="J443" i="20"/>
  <c r="B443" i="20"/>
  <c r="N442" i="20"/>
  <c r="J442" i="20"/>
  <c r="B442" i="20"/>
  <c r="N441" i="20"/>
  <c r="J441" i="20"/>
  <c r="B441" i="20"/>
  <c r="N440" i="20"/>
  <c r="J440" i="20"/>
  <c r="B440" i="20"/>
  <c r="N439" i="20"/>
  <c r="J439" i="20"/>
  <c r="B439" i="20"/>
  <c r="N438" i="20"/>
  <c r="J438" i="20"/>
  <c r="B438" i="20"/>
  <c r="N437" i="20"/>
  <c r="J437" i="20"/>
  <c r="B437" i="20"/>
  <c r="N436" i="20"/>
  <c r="J436" i="20"/>
  <c r="B436" i="20"/>
  <c r="N435" i="20"/>
  <c r="J435" i="20"/>
  <c r="B435" i="20"/>
  <c r="N434" i="20"/>
  <c r="J434" i="20"/>
  <c r="B434" i="20"/>
  <c r="N433" i="20"/>
  <c r="J433" i="20"/>
  <c r="B433" i="20"/>
  <c r="N432" i="20"/>
  <c r="J432" i="20"/>
  <c r="B432" i="20"/>
  <c r="N431" i="20"/>
  <c r="J431" i="20"/>
  <c r="B431" i="20"/>
  <c r="N430" i="20"/>
  <c r="J430" i="20"/>
  <c r="B430" i="20"/>
  <c r="N429" i="20"/>
  <c r="J429" i="20"/>
  <c r="B429" i="20"/>
  <c r="N428" i="20"/>
  <c r="J428" i="20"/>
  <c r="B428" i="20"/>
  <c r="N427" i="20"/>
  <c r="J427" i="20"/>
  <c r="B427" i="20"/>
  <c r="N426" i="20"/>
  <c r="J426" i="20"/>
  <c r="B426" i="20"/>
  <c r="N425" i="20"/>
  <c r="J425" i="20"/>
  <c r="B425" i="20"/>
  <c r="N424" i="20"/>
  <c r="J424" i="20"/>
  <c r="B424" i="20"/>
  <c r="N423" i="20"/>
  <c r="J423" i="20"/>
  <c r="B423" i="20"/>
  <c r="N422" i="20"/>
  <c r="J422" i="20"/>
  <c r="B422" i="20"/>
  <c r="N421" i="20"/>
  <c r="J421" i="20"/>
  <c r="B421" i="20"/>
  <c r="N420" i="20"/>
  <c r="J420" i="20"/>
  <c r="B420" i="20"/>
  <c r="N419" i="20"/>
  <c r="J419" i="20"/>
  <c r="B419" i="20"/>
  <c r="N418" i="20"/>
  <c r="J418" i="20"/>
  <c r="B418" i="20"/>
  <c r="N417" i="20"/>
  <c r="J417" i="20"/>
  <c r="B417" i="20"/>
  <c r="N416" i="20"/>
  <c r="J416" i="20"/>
  <c r="B416" i="20"/>
  <c r="N415" i="20"/>
  <c r="J415" i="20"/>
  <c r="B415" i="20"/>
  <c r="N414" i="20"/>
  <c r="J414" i="20"/>
  <c r="B414" i="20"/>
  <c r="N413" i="20"/>
  <c r="J413" i="20"/>
  <c r="B413" i="20"/>
  <c r="N412" i="20"/>
  <c r="J412" i="20"/>
  <c r="B412" i="20"/>
  <c r="N411" i="20"/>
  <c r="J411" i="20"/>
  <c r="B411" i="20"/>
  <c r="N410" i="20"/>
  <c r="J410" i="20"/>
  <c r="B410" i="20"/>
  <c r="N409" i="20"/>
  <c r="J409" i="20"/>
  <c r="B409" i="20"/>
  <c r="N408" i="20"/>
  <c r="J408" i="20"/>
  <c r="B408" i="20"/>
  <c r="N407" i="20"/>
  <c r="J407" i="20"/>
  <c r="B407" i="20"/>
  <c r="N406" i="20"/>
  <c r="J406" i="20"/>
  <c r="B406" i="20"/>
  <c r="N405" i="20"/>
  <c r="J405" i="20"/>
  <c r="B405" i="20"/>
  <c r="N404" i="20"/>
  <c r="J404" i="20"/>
  <c r="B404" i="20"/>
  <c r="N403" i="20"/>
  <c r="J403" i="20"/>
  <c r="B403" i="20"/>
  <c r="N402" i="20"/>
  <c r="J402" i="20"/>
  <c r="B402" i="20"/>
  <c r="N401" i="20"/>
  <c r="J401" i="20"/>
  <c r="B401" i="20"/>
  <c r="N400" i="20"/>
  <c r="J400" i="20"/>
  <c r="B400" i="20"/>
  <c r="N399" i="20"/>
  <c r="J399" i="20"/>
  <c r="B399" i="20"/>
  <c r="N398" i="20"/>
  <c r="J398" i="20"/>
  <c r="B398" i="20"/>
  <c r="N397" i="20"/>
  <c r="J397" i="20"/>
  <c r="B397" i="20"/>
  <c r="N396" i="20"/>
  <c r="J396" i="20"/>
  <c r="B396" i="20"/>
  <c r="N395" i="20"/>
  <c r="J395" i="20"/>
  <c r="B395" i="20"/>
  <c r="N394" i="20"/>
  <c r="J394" i="20"/>
  <c r="B394" i="20"/>
  <c r="N393" i="20"/>
  <c r="J393" i="20"/>
  <c r="B393" i="20"/>
  <c r="N392" i="20"/>
  <c r="J392" i="20"/>
  <c r="B392" i="20"/>
  <c r="N391" i="20"/>
  <c r="J391" i="20"/>
  <c r="B391" i="20"/>
  <c r="N390" i="20"/>
  <c r="J390" i="20"/>
  <c r="B390" i="20"/>
  <c r="N389" i="20"/>
  <c r="J389" i="20"/>
  <c r="B389" i="20"/>
  <c r="N388" i="20"/>
  <c r="J388" i="20"/>
  <c r="B388" i="20"/>
  <c r="N387" i="20"/>
  <c r="J387" i="20"/>
  <c r="B387" i="20"/>
  <c r="N386" i="20"/>
  <c r="J386" i="20"/>
  <c r="B386" i="20"/>
  <c r="N385" i="20"/>
  <c r="J385" i="20"/>
  <c r="B385" i="20"/>
  <c r="N384" i="20"/>
  <c r="J384" i="20"/>
  <c r="B384" i="20"/>
  <c r="N383" i="20"/>
  <c r="J383" i="20"/>
  <c r="B383" i="20"/>
  <c r="N382" i="20"/>
  <c r="J382" i="20"/>
  <c r="B382" i="20"/>
  <c r="N381" i="20"/>
  <c r="J381" i="20"/>
  <c r="B381" i="20"/>
  <c r="N380" i="20"/>
  <c r="J380" i="20"/>
  <c r="B380" i="20"/>
  <c r="N379" i="20"/>
  <c r="J379" i="20"/>
  <c r="B379" i="20"/>
  <c r="N378" i="20"/>
  <c r="J378" i="20"/>
  <c r="B378" i="20"/>
  <c r="N377" i="20"/>
  <c r="J377" i="20"/>
  <c r="B377" i="20"/>
  <c r="N376" i="20"/>
  <c r="J376" i="20"/>
  <c r="B376" i="20"/>
  <c r="N375" i="20"/>
  <c r="J375" i="20"/>
  <c r="B375" i="20"/>
  <c r="N374" i="20"/>
  <c r="J374" i="20"/>
  <c r="B374" i="20"/>
  <c r="N373" i="20"/>
  <c r="J373" i="20"/>
  <c r="B373" i="20"/>
  <c r="N372" i="20"/>
  <c r="J372" i="20"/>
  <c r="B372" i="20"/>
  <c r="N371" i="20"/>
  <c r="J371" i="20"/>
  <c r="B371" i="20"/>
  <c r="N370" i="20"/>
  <c r="J370" i="20"/>
  <c r="B370" i="20"/>
  <c r="N369" i="20"/>
  <c r="J369" i="20"/>
  <c r="B369" i="20"/>
  <c r="N368" i="20"/>
  <c r="J368" i="20"/>
  <c r="B368" i="20"/>
  <c r="N367" i="20"/>
  <c r="J367" i="20"/>
  <c r="B367" i="20"/>
  <c r="N366" i="20"/>
  <c r="J366" i="20"/>
  <c r="B366" i="20"/>
  <c r="N365" i="20"/>
  <c r="J365" i="20"/>
  <c r="B365" i="20"/>
  <c r="N364" i="20"/>
  <c r="J364" i="20"/>
  <c r="B364" i="20"/>
  <c r="N363" i="20"/>
  <c r="J363" i="20"/>
  <c r="B363" i="20"/>
  <c r="N362" i="20"/>
  <c r="J362" i="20"/>
  <c r="B362" i="20"/>
  <c r="N361" i="20"/>
  <c r="J361" i="20"/>
  <c r="B361" i="20"/>
  <c r="N360" i="20"/>
  <c r="J360" i="20"/>
  <c r="B360" i="20"/>
  <c r="N359" i="20"/>
  <c r="J359" i="20"/>
  <c r="B359" i="20"/>
  <c r="N358" i="20"/>
  <c r="J358" i="20"/>
  <c r="B358" i="20"/>
  <c r="N357" i="20"/>
  <c r="J357" i="20"/>
  <c r="B357" i="20"/>
  <c r="N356" i="20"/>
  <c r="J356" i="20"/>
  <c r="B356" i="20"/>
  <c r="N355" i="20"/>
  <c r="J355" i="20"/>
  <c r="B355" i="20"/>
  <c r="N354" i="20"/>
  <c r="J354" i="20"/>
  <c r="B354" i="20"/>
  <c r="N353" i="20"/>
  <c r="J353" i="20"/>
  <c r="B353" i="20"/>
  <c r="N352" i="20"/>
  <c r="J352" i="20"/>
  <c r="B352" i="20"/>
  <c r="N351" i="20"/>
  <c r="J351" i="20"/>
  <c r="B351" i="20"/>
  <c r="N350" i="20"/>
  <c r="J350" i="20"/>
  <c r="B350" i="20"/>
  <c r="N349" i="20"/>
  <c r="J349" i="20"/>
  <c r="B349" i="20"/>
  <c r="N348" i="20"/>
  <c r="J348" i="20"/>
  <c r="B348" i="20"/>
  <c r="N347" i="20"/>
  <c r="J347" i="20"/>
  <c r="B347" i="20"/>
  <c r="N346" i="20"/>
  <c r="J346" i="20"/>
  <c r="B346" i="20"/>
  <c r="N345" i="20"/>
  <c r="J345" i="20"/>
  <c r="B345" i="20"/>
  <c r="N344" i="20"/>
  <c r="J344" i="20"/>
  <c r="B344" i="20"/>
  <c r="N343" i="20"/>
  <c r="J343" i="20"/>
  <c r="B343" i="20"/>
  <c r="N342" i="20"/>
  <c r="J342" i="20"/>
  <c r="B342" i="20"/>
  <c r="N341" i="20"/>
  <c r="J341" i="20"/>
  <c r="B341" i="20"/>
  <c r="N340" i="20"/>
  <c r="J340" i="20"/>
  <c r="B340" i="20"/>
  <c r="N339" i="20"/>
  <c r="J339" i="20"/>
  <c r="B339" i="20"/>
  <c r="N338" i="20"/>
  <c r="J338" i="20"/>
  <c r="B338" i="20"/>
  <c r="N337" i="20"/>
  <c r="J337" i="20"/>
  <c r="B337" i="20"/>
  <c r="N336" i="20"/>
  <c r="J336" i="20"/>
  <c r="B336" i="20"/>
  <c r="N335" i="20"/>
  <c r="J335" i="20"/>
  <c r="B335" i="20"/>
  <c r="N334" i="20"/>
  <c r="J334" i="20"/>
  <c r="B334" i="20"/>
  <c r="N333" i="20"/>
  <c r="J333" i="20"/>
  <c r="B333" i="20"/>
  <c r="N332" i="20"/>
  <c r="J332" i="20"/>
  <c r="B332" i="20"/>
  <c r="N331" i="20"/>
  <c r="J331" i="20"/>
  <c r="B331" i="20"/>
  <c r="N330" i="20"/>
  <c r="J330" i="20"/>
  <c r="B330" i="20"/>
  <c r="N329" i="20"/>
  <c r="J329" i="20"/>
  <c r="B329" i="20"/>
  <c r="N328" i="20"/>
  <c r="J328" i="20"/>
  <c r="B328" i="20"/>
  <c r="N327" i="20"/>
  <c r="J327" i="20"/>
  <c r="B327" i="20"/>
  <c r="N326" i="20"/>
  <c r="J326" i="20"/>
  <c r="B326" i="20"/>
  <c r="N325" i="20"/>
  <c r="J325" i="20"/>
  <c r="B325" i="20"/>
  <c r="N324" i="20"/>
  <c r="J324" i="20"/>
  <c r="B324" i="20"/>
  <c r="N323" i="20"/>
  <c r="J323" i="20"/>
  <c r="B323" i="20"/>
  <c r="N322" i="20"/>
  <c r="J322" i="20"/>
  <c r="B322" i="20"/>
  <c r="N321" i="20"/>
  <c r="J321" i="20"/>
  <c r="B321" i="20"/>
  <c r="N320" i="20"/>
  <c r="J320" i="20"/>
  <c r="B320" i="20"/>
  <c r="N319" i="20"/>
  <c r="J319" i="20"/>
  <c r="B319" i="20"/>
  <c r="N318" i="20"/>
  <c r="J318" i="20"/>
  <c r="B318" i="20"/>
  <c r="N317" i="20"/>
  <c r="J317" i="20"/>
  <c r="B317" i="20"/>
  <c r="N316" i="20"/>
  <c r="J316" i="20"/>
  <c r="B316" i="20"/>
  <c r="N315" i="20"/>
  <c r="J315" i="20"/>
  <c r="B315" i="20"/>
  <c r="N314" i="20"/>
  <c r="J314" i="20"/>
  <c r="B314" i="20"/>
  <c r="N313" i="20"/>
  <c r="J313" i="20"/>
  <c r="B313" i="20"/>
  <c r="N312" i="20"/>
  <c r="J312" i="20"/>
  <c r="B312" i="20"/>
  <c r="N311" i="20"/>
  <c r="J311" i="20"/>
  <c r="B311" i="20"/>
  <c r="N310" i="20"/>
  <c r="J310" i="20"/>
  <c r="B310" i="20"/>
  <c r="N309" i="20"/>
  <c r="J309" i="20"/>
  <c r="B309" i="20"/>
  <c r="N308" i="20"/>
  <c r="J308" i="20"/>
  <c r="B308" i="20"/>
  <c r="N307" i="20"/>
  <c r="J307" i="20"/>
  <c r="B307" i="20"/>
  <c r="N306" i="20"/>
  <c r="J306" i="20"/>
  <c r="B306" i="20"/>
  <c r="N305" i="20"/>
  <c r="J305" i="20"/>
  <c r="B305" i="20"/>
  <c r="N304" i="20"/>
  <c r="J304" i="20"/>
  <c r="B304" i="20"/>
  <c r="N303" i="20"/>
  <c r="J303" i="20"/>
  <c r="B303" i="20"/>
  <c r="N302" i="20"/>
  <c r="J302" i="20"/>
  <c r="B302" i="20"/>
  <c r="N301" i="20"/>
  <c r="J301" i="20"/>
  <c r="B301" i="20"/>
  <c r="N300" i="20"/>
  <c r="J300" i="20"/>
  <c r="B300" i="20"/>
  <c r="N299" i="20"/>
  <c r="J299" i="20"/>
  <c r="B299" i="20"/>
  <c r="N298" i="20"/>
  <c r="J298" i="20"/>
  <c r="B298" i="20"/>
  <c r="N297" i="20"/>
  <c r="J297" i="20"/>
  <c r="B297" i="20"/>
  <c r="N296" i="20"/>
  <c r="J296" i="20"/>
  <c r="B296" i="20"/>
  <c r="N295" i="20"/>
  <c r="J295" i="20"/>
  <c r="B295" i="20"/>
  <c r="N294" i="20"/>
  <c r="J294" i="20"/>
  <c r="B294" i="20"/>
  <c r="N293" i="20"/>
  <c r="J293" i="20"/>
  <c r="B293" i="20"/>
  <c r="N292" i="20"/>
  <c r="J292" i="20"/>
  <c r="B292" i="20"/>
  <c r="N291" i="20"/>
  <c r="J291" i="20"/>
  <c r="B291" i="20"/>
  <c r="N290" i="20"/>
  <c r="J290" i="20"/>
  <c r="B290" i="20"/>
  <c r="N289" i="20"/>
  <c r="J289" i="20"/>
  <c r="B289" i="20"/>
  <c r="N288" i="20"/>
  <c r="J288" i="20"/>
  <c r="B288" i="20"/>
  <c r="N287" i="20"/>
  <c r="J287" i="20"/>
  <c r="B287" i="20"/>
  <c r="N286" i="20"/>
  <c r="J286" i="20"/>
  <c r="B286" i="20"/>
  <c r="N285" i="20"/>
  <c r="J285" i="20"/>
  <c r="B285" i="20"/>
  <c r="N284" i="20"/>
  <c r="J284" i="20"/>
  <c r="B284" i="20"/>
  <c r="N283" i="20"/>
  <c r="J283" i="20"/>
  <c r="B283" i="20"/>
  <c r="N282" i="20"/>
  <c r="J282" i="20"/>
  <c r="B282" i="20"/>
  <c r="N281" i="20"/>
  <c r="J281" i="20"/>
  <c r="B281" i="20"/>
  <c r="N280" i="20"/>
  <c r="J280" i="20"/>
  <c r="B280" i="20"/>
  <c r="N279" i="20"/>
  <c r="J279" i="20"/>
  <c r="B279" i="20"/>
  <c r="N278" i="20"/>
  <c r="J278" i="20"/>
  <c r="B278" i="20"/>
  <c r="N277" i="20"/>
  <c r="J277" i="20"/>
  <c r="B277" i="20"/>
  <c r="N276" i="20"/>
  <c r="J276" i="20"/>
  <c r="B276" i="20"/>
  <c r="N275" i="20"/>
  <c r="J275" i="20"/>
  <c r="B275" i="20"/>
  <c r="N274" i="20"/>
  <c r="J274" i="20"/>
  <c r="B274" i="20"/>
  <c r="N273" i="20"/>
  <c r="J273" i="20"/>
  <c r="B273" i="20"/>
  <c r="N272" i="20"/>
  <c r="J272" i="20"/>
  <c r="B272" i="20"/>
  <c r="N271" i="20"/>
  <c r="J271" i="20"/>
  <c r="B271" i="20"/>
  <c r="N270" i="20"/>
  <c r="J270" i="20"/>
  <c r="B270" i="20"/>
  <c r="N269" i="20"/>
  <c r="J269" i="20"/>
  <c r="B269" i="20"/>
  <c r="N268" i="20"/>
  <c r="J268" i="20"/>
  <c r="B268" i="20"/>
  <c r="N267" i="20"/>
  <c r="J267" i="20"/>
  <c r="B267" i="20"/>
  <c r="N266" i="20"/>
  <c r="J266" i="20"/>
  <c r="B266" i="20"/>
  <c r="N265" i="20"/>
  <c r="J265" i="20"/>
  <c r="B265" i="20"/>
  <c r="N264" i="20"/>
  <c r="J264" i="20"/>
  <c r="B264" i="20"/>
  <c r="N263" i="20"/>
  <c r="J263" i="20"/>
  <c r="B263" i="20"/>
  <c r="N262" i="20"/>
  <c r="J262" i="20"/>
  <c r="B262" i="20"/>
  <c r="N261" i="20"/>
  <c r="J261" i="20"/>
  <c r="B261" i="20"/>
  <c r="N260" i="20"/>
  <c r="J260" i="20"/>
  <c r="B260" i="20"/>
  <c r="N259" i="20"/>
  <c r="J259" i="20"/>
  <c r="B259" i="20"/>
  <c r="N258" i="20"/>
  <c r="J258" i="20"/>
  <c r="B258" i="20"/>
  <c r="N257" i="20"/>
  <c r="J257" i="20"/>
  <c r="B257" i="20"/>
  <c r="N256" i="20"/>
  <c r="J256" i="20"/>
  <c r="B256" i="20"/>
  <c r="N255" i="20"/>
  <c r="J255" i="20"/>
  <c r="B255" i="20"/>
  <c r="N254" i="20"/>
  <c r="J254" i="20"/>
  <c r="B254" i="20"/>
  <c r="N253" i="20"/>
  <c r="J253" i="20"/>
  <c r="B253" i="20"/>
  <c r="N252" i="20"/>
  <c r="J252" i="20"/>
  <c r="B252" i="20"/>
  <c r="N251" i="20"/>
  <c r="J251" i="20"/>
  <c r="B251" i="20"/>
  <c r="N250" i="20"/>
  <c r="J250" i="20"/>
  <c r="B250" i="20"/>
  <c r="N249" i="20"/>
  <c r="J249" i="20"/>
  <c r="B249" i="20"/>
  <c r="N248" i="20"/>
  <c r="J248" i="20"/>
  <c r="B248" i="20"/>
  <c r="N247" i="20"/>
  <c r="J247" i="20"/>
  <c r="B247" i="20"/>
  <c r="N246" i="20"/>
  <c r="J246" i="20"/>
  <c r="B246" i="20"/>
  <c r="N245" i="20"/>
  <c r="J245" i="20"/>
  <c r="B245" i="20"/>
  <c r="N244" i="20"/>
  <c r="J244" i="20"/>
  <c r="B244" i="20"/>
  <c r="N243" i="20"/>
  <c r="J243" i="20"/>
  <c r="B243" i="20"/>
  <c r="N242" i="20"/>
  <c r="J242" i="20"/>
  <c r="B242" i="20"/>
  <c r="N241" i="20"/>
  <c r="J241" i="20"/>
  <c r="B241" i="20"/>
  <c r="N240" i="20"/>
  <c r="J240" i="20"/>
  <c r="B240" i="20"/>
  <c r="N239" i="20"/>
  <c r="J239" i="20"/>
  <c r="B239" i="20"/>
  <c r="N238" i="20"/>
  <c r="J238" i="20"/>
  <c r="B238" i="20"/>
  <c r="N237" i="20"/>
  <c r="J237" i="20"/>
  <c r="B237" i="20"/>
  <c r="N236" i="20"/>
  <c r="J236" i="20"/>
  <c r="B236" i="20"/>
  <c r="N235" i="20"/>
  <c r="J235" i="20"/>
  <c r="B235" i="20"/>
  <c r="N234" i="20"/>
  <c r="J234" i="20"/>
  <c r="B234" i="20"/>
  <c r="N233" i="20"/>
  <c r="J233" i="20"/>
  <c r="B233" i="20"/>
  <c r="N232" i="20"/>
  <c r="J232" i="20"/>
  <c r="B232" i="20"/>
  <c r="N231" i="20"/>
  <c r="J231" i="20"/>
  <c r="B231" i="20"/>
  <c r="N230" i="20"/>
  <c r="J230" i="20"/>
  <c r="B230" i="20"/>
  <c r="N229" i="20"/>
  <c r="J229" i="20"/>
  <c r="B229" i="20"/>
  <c r="N228" i="20"/>
  <c r="J228" i="20"/>
  <c r="B228" i="20"/>
  <c r="N227" i="20"/>
  <c r="B227" i="20"/>
  <c r="N226" i="20"/>
  <c r="J226" i="20"/>
  <c r="B226" i="20"/>
  <c r="N225" i="20"/>
  <c r="J225" i="20"/>
  <c r="B225" i="20"/>
  <c r="N224" i="20"/>
  <c r="J224" i="20"/>
  <c r="B224" i="20"/>
  <c r="N223" i="20"/>
  <c r="J223" i="20"/>
  <c r="B223" i="20"/>
  <c r="N222" i="20"/>
  <c r="J222" i="20"/>
  <c r="B222" i="20"/>
  <c r="N221" i="20"/>
  <c r="J221" i="20"/>
  <c r="B221" i="20"/>
  <c r="N220" i="20"/>
  <c r="J220" i="20"/>
  <c r="B220" i="20"/>
  <c r="N219" i="20"/>
  <c r="J219" i="20"/>
  <c r="B219" i="20"/>
  <c r="N218" i="20"/>
  <c r="J218" i="20"/>
  <c r="B218" i="20"/>
  <c r="N217" i="20"/>
  <c r="J217" i="20"/>
  <c r="B217" i="20"/>
  <c r="N216" i="20"/>
  <c r="J216" i="20"/>
  <c r="B216" i="20"/>
  <c r="N215" i="20"/>
  <c r="J215" i="20"/>
  <c r="B215" i="20"/>
  <c r="N214" i="20"/>
  <c r="J214" i="20"/>
  <c r="B214" i="20"/>
  <c r="N213" i="20"/>
  <c r="J213" i="20"/>
  <c r="B213" i="20"/>
  <c r="N212" i="20"/>
  <c r="J212" i="20"/>
  <c r="B212" i="20"/>
  <c r="N211" i="20"/>
  <c r="J211" i="20"/>
  <c r="B211" i="20"/>
  <c r="N210" i="20"/>
  <c r="J210" i="20"/>
  <c r="B210" i="20"/>
  <c r="N209" i="20"/>
  <c r="B209" i="20"/>
  <c r="N208" i="20"/>
  <c r="J208" i="20"/>
  <c r="B208" i="20"/>
  <c r="N207" i="20"/>
  <c r="J207" i="20"/>
  <c r="B207" i="20"/>
  <c r="N206" i="20"/>
  <c r="B206" i="20"/>
  <c r="N205" i="20"/>
  <c r="J205" i="20"/>
  <c r="B205" i="20"/>
  <c r="N204" i="20"/>
  <c r="B204" i="20"/>
  <c r="N203" i="20"/>
  <c r="J203" i="20"/>
  <c r="B203" i="20"/>
  <c r="N202" i="20"/>
  <c r="J202" i="20"/>
  <c r="B202" i="20"/>
  <c r="N201" i="20"/>
  <c r="J201" i="20"/>
  <c r="B201" i="20"/>
  <c r="N200" i="20"/>
  <c r="J200" i="20"/>
  <c r="B200" i="20"/>
  <c r="N199" i="20"/>
  <c r="J199" i="20"/>
  <c r="B199" i="20"/>
  <c r="N198" i="20"/>
  <c r="B198" i="20"/>
  <c r="N197" i="20"/>
  <c r="J197" i="20"/>
  <c r="B197" i="20"/>
  <c r="N196" i="20"/>
  <c r="J196" i="20"/>
  <c r="B196" i="20"/>
  <c r="N195" i="20"/>
  <c r="B195" i="20"/>
  <c r="N194" i="20"/>
  <c r="J194" i="20"/>
  <c r="B194" i="20"/>
  <c r="N193" i="20"/>
  <c r="J193" i="20"/>
  <c r="B193" i="20"/>
  <c r="N192" i="20"/>
  <c r="J192" i="20"/>
  <c r="B192" i="20"/>
  <c r="N191" i="20"/>
  <c r="J191" i="20"/>
  <c r="B191" i="20"/>
  <c r="N190" i="20"/>
  <c r="J190" i="20"/>
  <c r="B190" i="20"/>
  <c r="N189" i="20"/>
  <c r="J189" i="20"/>
  <c r="B189" i="20"/>
  <c r="N188" i="20"/>
  <c r="J188" i="20"/>
  <c r="B188" i="20"/>
  <c r="N187" i="20"/>
  <c r="J187" i="20"/>
  <c r="B187" i="20"/>
  <c r="N186" i="20"/>
  <c r="J186" i="20"/>
  <c r="B186" i="20"/>
  <c r="N185" i="20"/>
  <c r="J185" i="20"/>
  <c r="B185" i="20"/>
  <c r="N184" i="20"/>
  <c r="J184" i="20"/>
  <c r="B184" i="20"/>
  <c r="N183" i="20"/>
  <c r="J183" i="20"/>
  <c r="B183" i="20"/>
  <c r="N182" i="20"/>
  <c r="J182" i="20"/>
  <c r="B182" i="20"/>
  <c r="N181" i="20"/>
  <c r="B181" i="20"/>
  <c r="N180" i="20"/>
  <c r="J180" i="20"/>
  <c r="B180" i="20"/>
  <c r="N179" i="20"/>
  <c r="J179" i="20"/>
  <c r="B179" i="20"/>
  <c r="N178" i="20"/>
  <c r="J178" i="20"/>
  <c r="B178" i="20"/>
  <c r="N177" i="20"/>
  <c r="J177" i="20"/>
  <c r="B177" i="20"/>
  <c r="N176" i="20"/>
  <c r="J176" i="20"/>
  <c r="B176" i="20"/>
  <c r="N175" i="20"/>
  <c r="J175" i="20"/>
  <c r="B175" i="20"/>
  <c r="N174" i="20"/>
  <c r="J174" i="20"/>
  <c r="B174" i="20"/>
  <c r="N173" i="20"/>
  <c r="J173" i="20"/>
  <c r="B173" i="20"/>
  <c r="N172" i="20"/>
  <c r="J172" i="20"/>
  <c r="B172" i="20"/>
  <c r="N171" i="20"/>
  <c r="J171" i="20"/>
  <c r="B171" i="20"/>
  <c r="N170" i="20"/>
  <c r="J170" i="20"/>
  <c r="B170" i="20"/>
  <c r="N169" i="20"/>
  <c r="J169" i="20"/>
  <c r="B169" i="20"/>
  <c r="N168" i="20"/>
  <c r="B168" i="20"/>
  <c r="N167" i="20"/>
  <c r="J167" i="20"/>
  <c r="B167" i="20"/>
  <c r="N166" i="20"/>
  <c r="J166" i="20"/>
  <c r="B166" i="20"/>
  <c r="N165" i="20"/>
  <c r="J165" i="20"/>
  <c r="B165" i="20"/>
  <c r="N164" i="20"/>
  <c r="B164" i="20"/>
  <c r="N163" i="20"/>
  <c r="J163" i="20"/>
  <c r="B163" i="20"/>
  <c r="N162" i="20"/>
  <c r="J162" i="20"/>
  <c r="B162" i="20"/>
  <c r="N161" i="20"/>
  <c r="J161" i="20"/>
  <c r="B161" i="20"/>
  <c r="N160" i="20"/>
  <c r="J160" i="20"/>
  <c r="B160" i="20"/>
  <c r="N159" i="20"/>
  <c r="J159" i="20"/>
  <c r="B159" i="20"/>
  <c r="N158" i="20"/>
  <c r="J158" i="20"/>
  <c r="B158" i="20"/>
  <c r="N157" i="20"/>
  <c r="J157" i="20"/>
  <c r="B157" i="20"/>
  <c r="N156" i="20"/>
  <c r="J156" i="20"/>
  <c r="B156" i="20"/>
  <c r="N155" i="20"/>
  <c r="B155" i="20"/>
  <c r="N154" i="20"/>
  <c r="J154" i="20"/>
  <c r="B154" i="20"/>
  <c r="N153" i="20"/>
  <c r="J153" i="20"/>
  <c r="B153" i="20"/>
  <c r="N152" i="20"/>
  <c r="B152" i="20"/>
  <c r="N151" i="20"/>
  <c r="J151" i="20"/>
  <c r="B151" i="20"/>
  <c r="N150" i="20"/>
  <c r="J150" i="20"/>
  <c r="B150" i="20"/>
  <c r="N149" i="20"/>
  <c r="J149" i="20"/>
  <c r="B149" i="20"/>
  <c r="N148" i="20"/>
  <c r="J148" i="20"/>
  <c r="B148" i="20"/>
  <c r="N147" i="20"/>
  <c r="J147" i="20"/>
  <c r="B147" i="20"/>
  <c r="N146" i="20"/>
  <c r="J146" i="20"/>
  <c r="B146" i="20"/>
  <c r="N145" i="20"/>
  <c r="J145" i="20"/>
  <c r="B145" i="20"/>
  <c r="N144" i="20"/>
  <c r="J144" i="20"/>
  <c r="B144" i="20"/>
  <c r="N143" i="20"/>
  <c r="J143" i="20"/>
  <c r="B143" i="20"/>
  <c r="N142" i="20"/>
  <c r="J142" i="20"/>
  <c r="B142" i="20"/>
  <c r="N141" i="20"/>
  <c r="J141" i="20"/>
  <c r="B141" i="20"/>
  <c r="N140" i="20"/>
  <c r="J140" i="20"/>
  <c r="B140" i="20"/>
  <c r="N139" i="20"/>
  <c r="J139" i="20"/>
  <c r="B139" i="20"/>
  <c r="N138" i="20"/>
  <c r="J138" i="20"/>
  <c r="B138" i="20"/>
  <c r="N137" i="20"/>
  <c r="J137" i="20"/>
  <c r="B137" i="20"/>
  <c r="N136" i="20"/>
  <c r="J136" i="20"/>
  <c r="B136" i="20"/>
  <c r="N135" i="20"/>
  <c r="J135" i="20"/>
  <c r="B135" i="20"/>
  <c r="N134" i="20"/>
  <c r="J134" i="20"/>
  <c r="B134" i="20"/>
  <c r="N133" i="20"/>
  <c r="J133" i="20"/>
  <c r="B133" i="20"/>
  <c r="N132" i="20"/>
  <c r="J132" i="20"/>
  <c r="B132" i="20"/>
  <c r="N131" i="20"/>
  <c r="J131" i="20"/>
  <c r="B131" i="20"/>
  <c r="N130" i="20"/>
  <c r="J130" i="20"/>
  <c r="B130" i="20"/>
  <c r="N129" i="20"/>
  <c r="J129" i="20"/>
  <c r="B129" i="20"/>
  <c r="N128" i="20"/>
  <c r="J128" i="20"/>
  <c r="B128" i="20"/>
  <c r="N127" i="20"/>
  <c r="J127" i="20"/>
  <c r="B127" i="20"/>
  <c r="N126" i="20"/>
  <c r="J126" i="20"/>
  <c r="B126" i="20"/>
  <c r="N125" i="20"/>
  <c r="J125" i="20"/>
  <c r="B125" i="20"/>
  <c r="N124" i="20"/>
  <c r="J124" i="20"/>
  <c r="B124" i="20"/>
  <c r="N123" i="20"/>
  <c r="J123" i="20"/>
  <c r="B123" i="20"/>
  <c r="N122" i="20"/>
  <c r="J122" i="20"/>
  <c r="B122" i="20"/>
  <c r="N121" i="20"/>
  <c r="J121" i="20"/>
  <c r="B121" i="20"/>
  <c r="N120" i="20"/>
  <c r="J120" i="20"/>
  <c r="B120" i="20"/>
  <c r="N119" i="20"/>
  <c r="J119" i="20"/>
  <c r="B119" i="20"/>
  <c r="N118" i="20"/>
  <c r="J118" i="20"/>
  <c r="B118" i="20"/>
  <c r="N117" i="20"/>
  <c r="J117" i="20"/>
  <c r="B117" i="20"/>
  <c r="N116" i="20"/>
  <c r="J116" i="20"/>
  <c r="B116" i="20"/>
  <c r="N115" i="20"/>
  <c r="J115" i="20"/>
  <c r="B115" i="20"/>
  <c r="N114" i="20"/>
  <c r="J114" i="20"/>
  <c r="B114" i="20"/>
  <c r="N113" i="20"/>
  <c r="J113" i="20"/>
  <c r="B113" i="20"/>
  <c r="N112" i="20"/>
  <c r="B112" i="20"/>
  <c r="N111" i="20"/>
  <c r="J111" i="20"/>
  <c r="B111" i="20"/>
  <c r="N110" i="20"/>
  <c r="J110" i="20"/>
  <c r="B110" i="20"/>
  <c r="N109" i="20"/>
  <c r="J109" i="20"/>
  <c r="B109" i="20"/>
  <c r="N108" i="20"/>
  <c r="J108" i="20"/>
  <c r="B108" i="20"/>
  <c r="N107" i="20"/>
  <c r="J107" i="20"/>
  <c r="B107" i="20"/>
  <c r="N106" i="20"/>
  <c r="J106" i="20"/>
  <c r="B106" i="20"/>
  <c r="N105" i="20"/>
  <c r="J105" i="20"/>
  <c r="B105" i="20"/>
  <c r="N104" i="20"/>
  <c r="J104" i="20"/>
  <c r="B104" i="20"/>
  <c r="N103" i="20"/>
  <c r="J103" i="20"/>
  <c r="B103" i="20"/>
  <c r="N102" i="20"/>
  <c r="J102" i="20"/>
  <c r="B102" i="20"/>
  <c r="N101" i="20"/>
  <c r="J101" i="20"/>
  <c r="B101" i="20"/>
  <c r="N100" i="20"/>
  <c r="J100" i="20"/>
  <c r="B100" i="20"/>
  <c r="N99" i="20"/>
  <c r="B99" i="20"/>
  <c r="N98" i="20"/>
  <c r="J98" i="20"/>
  <c r="B98" i="20"/>
  <c r="N97" i="20"/>
  <c r="B97" i="20"/>
  <c r="N96" i="20"/>
  <c r="J96" i="20"/>
  <c r="B96" i="20"/>
  <c r="N95" i="20"/>
  <c r="B95" i="20"/>
  <c r="N94" i="20"/>
  <c r="J94" i="20"/>
  <c r="B94" i="20"/>
  <c r="N93" i="20"/>
  <c r="J93" i="20"/>
  <c r="B93" i="20"/>
  <c r="N92" i="20"/>
  <c r="J92" i="20"/>
  <c r="B92" i="20"/>
  <c r="N91" i="20"/>
  <c r="J91" i="20"/>
  <c r="B91" i="20"/>
  <c r="N90" i="20"/>
  <c r="J90" i="20"/>
  <c r="B90" i="20"/>
  <c r="N89" i="20"/>
  <c r="J89" i="20"/>
  <c r="B89" i="20"/>
  <c r="N88" i="20"/>
  <c r="J88" i="20"/>
  <c r="B88" i="20"/>
  <c r="N87" i="20"/>
  <c r="J87" i="20"/>
  <c r="B87" i="20"/>
  <c r="N86" i="20"/>
  <c r="J86" i="20"/>
  <c r="B86" i="20"/>
  <c r="N85" i="20"/>
  <c r="J85" i="20"/>
  <c r="B85" i="20"/>
  <c r="N84" i="20"/>
  <c r="J84" i="20"/>
  <c r="B84" i="20"/>
  <c r="N83" i="20"/>
  <c r="J83" i="20"/>
  <c r="B83" i="20"/>
  <c r="N82" i="20"/>
  <c r="J82" i="20"/>
  <c r="B82" i="20"/>
  <c r="N81" i="20"/>
  <c r="J81" i="20"/>
  <c r="B81" i="20"/>
  <c r="N80" i="20"/>
  <c r="J80" i="20"/>
  <c r="B80" i="20"/>
  <c r="N79" i="20"/>
  <c r="J79" i="20"/>
  <c r="B79" i="20"/>
  <c r="N78" i="20"/>
  <c r="J78" i="20"/>
  <c r="B78" i="20"/>
  <c r="N77" i="20"/>
  <c r="J77" i="20"/>
  <c r="B77" i="20"/>
  <c r="N76" i="20"/>
  <c r="J76" i="20"/>
  <c r="B76" i="20"/>
  <c r="N75" i="20"/>
  <c r="J75" i="20"/>
  <c r="B75" i="20"/>
  <c r="N74" i="20"/>
  <c r="J74" i="20"/>
  <c r="B74" i="20"/>
  <c r="N73" i="20"/>
  <c r="J73" i="20"/>
  <c r="B73" i="20"/>
  <c r="N72" i="20"/>
  <c r="J72" i="20"/>
  <c r="B72" i="20"/>
  <c r="N71" i="20"/>
  <c r="J71" i="20"/>
  <c r="B71" i="20"/>
  <c r="N70" i="20"/>
  <c r="J70" i="20"/>
  <c r="B70" i="20"/>
  <c r="N69" i="20"/>
  <c r="J69" i="20"/>
  <c r="B69" i="20"/>
  <c r="N68" i="20"/>
  <c r="J68" i="20"/>
  <c r="B68" i="20"/>
  <c r="N67" i="20"/>
  <c r="J67" i="20"/>
  <c r="B67" i="20"/>
  <c r="N66" i="20"/>
  <c r="J66" i="20"/>
  <c r="B66" i="20"/>
  <c r="N65" i="20"/>
  <c r="J65" i="20"/>
  <c r="B65" i="20"/>
  <c r="N64" i="20"/>
  <c r="J64" i="20"/>
  <c r="B64" i="20"/>
  <c r="N63" i="20"/>
  <c r="J63" i="20"/>
  <c r="B63" i="20"/>
  <c r="N62" i="20"/>
  <c r="J62" i="20"/>
  <c r="B62" i="20"/>
  <c r="N61" i="20"/>
  <c r="J61" i="20"/>
  <c r="B61" i="20"/>
  <c r="N60" i="20"/>
  <c r="J60" i="20"/>
  <c r="B60" i="20"/>
  <c r="N59" i="20"/>
  <c r="J59" i="20"/>
  <c r="B59" i="20"/>
  <c r="N58" i="20"/>
  <c r="J58" i="20"/>
  <c r="B58" i="20"/>
  <c r="N57" i="20"/>
  <c r="J57" i="20"/>
  <c r="B57" i="20"/>
  <c r="N56" i="20"/>
  <c r="J56" i="20"/>
  <c r="B56" i="20"/>
  <c r="N55" i="20"/>
  <c r="J55" i="20"/>
  <c r="B55" i="20"/>
  <c r="N54" i="20"/>
  <c r="J54" i="20"/>
  <c r="B54" i="20"/>
  <c r="N53" i="20"/>
  <c r="J53" i="20"/>
  <c r="B53" i="20"/>
  <c r="N52" i="20"/>
  <c r="J52" i="20"/>
  <c r="B52" i="20"/>
  <c r="N51" i="20"/>
  <c r="J51" i="20"/>
  <c r="B51" i="20"/>
  <c r="N50" i="20"/>
  <c r="J50" i="20"/>
  <c r="B50" i="20"/>
  <c r="N49" i="20"/>
  <c r="J49" i="20"/>
  <c r="B49" i="20"/>
  <c r="N48" i="20"/>
  <c r="J48" i="20"/>
  <c r="B48" i="20"/>
  <c r="N47" i="20"/>
  <c r="J47" i="20"/>
  <c r="B47" i="20"/>
  <c r="N46" i="20"/>
  <c r="J46" i="20"/>
  <c r="B46" i="20"/>
  <c r="N45" i="20"/>
  <c r="J45" i="20"/>
  <c r="B45" i="20"/>
  <c r="N44" i="20"/>
  <c r="J44" i="20"/>
  <c r="B44" i="20"/>
  <c r="N43" i="20"/>
  <c r="J43" i="20"/>
  <c r="B43" i="20"/>
  <c r="N42" i="20"/>
  <c r="J42" i="20"/>
  <c r="B42" i="20"/>
  <c r="N41" i="20"/>
  <c r="J41" i="20"/>
  <c r="B41" i="20"/>
  <c r="N40" i="20"/>
  <c r="J40" i="20"/>
  <c r="B40" i="20"/>
  <c r="N39" i="20"/>
  <c r="B39" i="20"/>
  <c r="N38" i="20"/>
  <c r="B38" i="20"/>
  <c r="N37" i="20"/>
  <c r="J37" i="20"/>
  <c r="B37" i="20"/>
  <c r="N36" i="20"/>
  <c r="J36" i="20"/>
  <c r="B36" i="20"/>
  <c r="N35" i="20"/>
  <c r="J35" i="20"/>
  <c r="B35" i="20"/>
  <c r="N34" i="20"/>
  <c r="J34" i="20"/>
  <c r="B34" i="20"/>
  <c r="N33" i="20"/>
  <c r="J33" i="20"/>
  <c r="B33" i="20"/>
  <c r="N32" i="20"/>
  <c r="J32" i="20"/>
  <c r="B32" i="20"/>
  <c r="N31" i="20"/>
  <c r="J31" i="20"/>
  <c r="B31" i="20"/>
  <c r="N30" i="20"/>
  <c r="J30" i="20"/>
  <c r="B30" i="20"/>
  <c r="N29" i="20"/>
  <c r="J29" i="20"/>
  <c r="B29" i="20"/>
  <c r="N28" i="20"/>
  <c r="J28" i="20"/>
  <c r="B28" i="20"/>
  <c r="N27" i="20"/>
  <c r="J27" i="20"/>
  <c r="B27" i="20"/>
  <c r="N26" i="20"/>
  <c r="J26" i="20"/>
  <c r="B26" i="20"/>
  <c r="N25" i="20"/>
  <c r="J25" i="20"/>
  <c r="B25" i="20"/>
  <c r="N24" i="20"/>
  <c r="J24" i="20"/>
  <c r="B24" i="20"/>
  <c r="N23" i="20"/>
  <c r="J23" i="20"/>
  <c r="B23" i="20"/>
  <c r="N22" i="20"/>
  <c r="J22" i="20"/>
  <c r="B22" i="20"/>
  <c r="N21" i="20"/>
  <c r="J21" i="20"/>
  <c r="B21" i="20"/>
  <c r="N20" i="20"/>
  <c r="J20" i="20"/>
  <c r="B20" i="20"/>
  <c r="N19" i="20"/>
  <c r="J19" i="20"/>
  <c r="B19" i="20"/>
  <c r="N18" i="20"/>
  <c r="J18" i="20"/>
  <c r="B18" i="20"/>
  <c r="N17" i="20"/>
  <c r="J17" i="20"/>
  <c r="B17" i="20"/>
  <c r="N16" i="20"/>
  <c r="J16" i="20"/>
  <c r="B16" i="20"/>
  <c r="N15" i="20"/>
  <c r="B15" i="20"/>
  <c r="N14" i="20"/>
  <c r="B14" i="20"/>
  <c r="N13" i="20"/>
  <c r="B13" i="20"/>
  <c r="N12" i="20"/>
  <c r="B12" i="20"/>
  <c r="N11" i="20"/>
  <c r="B11" i="20"/>
  <c r="N10" i="20"/>
  <c r="B10" i="20"/>
  <c r="N9" i="20"/>
  <c r="B9" i="20"/>
  <c r="N8" i="20"/>
  <c r="B8" i="20"/>
  <c r="N7" i="20"/>
  <c r="B7" i="20"/>
  <c r="N6" i="20"/>
  <c r="B6" i="20"/>
  <c r="N5" i="20"/>
  <c r="B5" i="20"/>
  <c r="N4" i="20"/>
  <c r="B4" i="20"/>
  <c r="N183" i="19"/>
  <c r="J183" i="19"/>
  <c r="B183" i="19"/>
  <c r="N182" i="19"/>
  <c r="J182" i="19"/>
  <c r="B182" i="19"/>
  <c r="N181" i="19"/>
  <c r="J181" i="19"/>
  <c r="B181" i="19"/>
  <c r="N180" i="19"/>
  <c r="J180" i="19"/>
  <c r="B180" i="19"/>
  <c r="N179" i="19"/>
  <c r="J179" i="19"/>
  <c r="B179" i="19"/>
  <c r="N178" i="19"/>
  <c r="J178" i="19"/>
  <c r="B178" i="19"/>
  <c r="N177" i="19"/>
  <c r="J177" i="19"/>
  <c r="B177" i="19"/>
  <c r="N176" i="19"/>
  <c r="J176" i="19"/>
  <c r="B176" i="19"/>
  <c r="N175" i="19"/>
  <c r="J175" i="19"/>
  <c r="B175" i="19"/>
  <c r="N174" i="19"/>
  <c r="J174" i="19"/>
  <c r="B174" i="19"/>
  <c r="N173" i="19"/>
  <c r="J173" i="19"/>
  <c r="B173" i="19"/>
  <c r="N172" i="19"/>
  <c r="J172" i="19"/>
  <c r="B172" i="19"/>
  <c r="N171" i="19"/>
  <c r="J171" i="19"/>
  <c r="B171" i="19"/>
  <c r="N170" i="19"/>
  <c r="J170" i="19"/>
  <c r="B170" i="19"/>
  <c r="N169" i="19"/>
  <c r="J169" i="19"/>
  <c r="B169" i="19"/>
  <c r="N168" i="19"/>
  <c r="J168" i="19"/>
  <c r="B168" i="19"/>
  <c r="N167" i="19"/>
  <c r="J167" i="19"/>
  <c r="B167" i="19"/>
  <c r="N166" i="19"/>
  <c r="J166" i="19"/>
  <c r="B166" i="19"/>
  <c r="N165" i="19"/>
  <c r="J165" i="19"/>
  <c r="B165" i="19"/>
  <c r="N164" i="19"/>
  <c r="J164" i="19"/>
  <c r="B164" i="19"/>
  <c r="N163" i="19"/>
  <c r="J163" i="19"/>
  <c r="B163" i="19"/>
  <c r="N162" i="19"/>
  <c r="J162" i="19"/>
  <c r="B162" i="19"/>
  <c r="N161" i="19"/>
  <c r="J161" i="19"/>
  <c r="B161" i="19"/>
  <c r="N160" i="19"/>
  <c r="J160" i="19"/>
  <c r="B160" i="19"/>
  <c r="N159" i="19"/>
  <c r="J159" i="19"/>
  <c r="B159" i="19"/>
  <c r="N158" i="19"/>
  <c r="J158" i="19"/>
  <c r="B158" i="19"/>
  <c r="N157" i="19"/>
  <c r="J157" i="19"/>
  <c r="B157" i="19"/>
  <c r="N156" i="19"/>
  <c r="J156" i="19"/>
  <c r="B156" i="19"/>
  <c r="N155" i="19"/>
  <c r="J155" i="19"/>
  <c r="B155" i="19"/>
  <c r="N154" i="19"/>
  <c r="J154" i="19"/>
  <c r="B154" i="19"/>
  <c r="N153" i="19"/>
  <c r="J153" i="19"/>
  <c r="B153" i="19"/>
  <c r="N152" i="19"/>
  <c r="J152" i="19"/>
  <c r="B152" i="19"/>
  <c r="N151" i="19"/>
  <c r="J151" i="19"/>
  <c r="B151" i="19"/>
  <c r="N150" i="19"/>
  <c r="J150" i="19"/>
  <c r="B150" i="19"/>
  <c r="N149" i="19"/>
  <c r="J149" i="19"/>
  <c r="B149" i="19"/>
  <c r="N148" i="19"/>
  <c r="J148" i="19"/>
  <c r="B148" i="19"/>
  <c r="N147" i="19"/>
  <c r="J147" i="19"/>
  <c r="B147" i="19"/>
  <c r="N146" i="19"/>
  <c r="J146" i="19"/>
  <c r="B146" i="19"/>
  <c r="N145" i="19"/>
  <c r="J145" i="19"/>
  <c r="B145" i="19"/>
  <c r="N144" i="19"/>
  <c r="J144" i="19"/>
  <c r="B144" i="19"/>
  <c r="N143" i="19"/>
  <c r="J143" i="19"/>
  <c r="B143" i="19"/>
  <c r="N142" i="19"/>
  <c r="J142" i="19"/>
  <c r="B142" i="19"/>
  <c r="N141" i="19"/>
  <c r="J141" i="19"/>
  <c r="B141" i="19"/>
  <c r="N140" i="19"/>
  <c r="J140" i="19"/>
  <c r="B140" i="19"/>
  <c r="N139" i="19"/>
  <c r="J139" i="19"/>
  <c r="B139" i="19"/>
  <c r="N138" i="19"/>
  <c r="J138" i="19"/>
  <c r="B138" i="19"/>
  <c r="N137" i="19"/>
  <c r="J137" i="19"/>
  <c r="B137" i="19"/>
  <c r="N136" i="19"/>
  <c r="J136" i="19"/>
  <c r="B136" i="19"/>
  <c r="N135" i="19"/>
  <c r="J135" i="19"/>
  <c r="B135" i="19"/>
  <c r="N134" i="19"/>
  <c r="J134" i="19"/>
  <c r="B134" i="19"/>
  <c r="N133" i="19"/>
  <c r="J133" i="19"/>
  <c r="B133" i="19"/>
  <c r="N132" i="19"/>
  <c r="J132" i="19"/>
  <c r="B132" i="19"/>
  <c r="N131" i="19"/>
  <c r="J131" i="19"/>
  <c r="B131" i="19"/>
  <c r="N130" i="19"/>
  <c r="J130" i="19"/>
  <c r="B130" i="19"/>
  <c r="N129" i="19"/>
  <c r="J129" i="19"/>
  <c r="B129" i="19"/>
  <c r="N128" i="19"/>
  <c r="J128" i="19"/>
  <c r="B128" i="19"/>
  <c r="N127" i="19"/>
  <c r="J127" i="19"/>
  <c r="B127" i="19"/>
  <c r="N126" i="19"/>
  <c r="J126" i="19"/>
  <c r="B126" i="19"/>
  <c r="N125" i="19"/>
  <c r="J125" i="19"/>
  <c r="B125" i="19"/>
  <c r="N124" i="19"/>
  <c r="J124" i="19"/>
  <c r="B124" i="19"/>
  <c r="N123" i="19"/>
  <c r="J123" i="19"/>
  <c r="B123" i="19"/>
  <c r="N122" i="19"/>
  <c r="J122" i="19"/>
  <c r="B122" i="19"/>
  <c r="N121" i="19"/>
  <c r="J121" i="19"/>
  <c r="B121" i="19"/>
  <c r="N120" i="19"/>
  <c r="J120" i="19"/>
  <c r="B120" i="19"/>
  <c r="N119" i="19"/>
  <c r="J119" i="19"/>
  <c r="B119" i="19"/>
  <c r="N118" i="19"/>
  <c r="J118" i="19"/>
  <c r="B118" i="19"/>
  <c r="N117" i="19"/>
  <c r="J117" i="19"/>
  <c r="B117" i="19"/>
  <c r="N116" i="19"/>
  <c r="J116" i="19"/>
  <c r="B116" i="19"/>
  <c r="N115" i="19"/>
  <c r="J115" i="19"/>
  <c r="B115" i="19"/>
  <c r="N114" i="19"/>
  <c r="J114" i="19"/>
  <c r="B114" i="19"/>
  <c r="N113" i="19"/>
  <c r="J113" i="19"/>
  <c r="B113" i="19"/>
  <c r="N112" i="19"/>
  <c r="J112" i="19"/>
  <c r="B112" i="19"/>
  <c r="N111" i="19"/>
  <c r="J111" i="19"/>
  <c r="B111" i="19"/>
  <c r="N110" i="19"/>
  <c r="J110" i="19"/>
  <c r="B110" i="19"/>
  <c r="N109" i="19"/>
  <c r="J109" i="19"/>
  <c r="B109" i="19"/>
  <c r="N108" i="19"/>
  <c r="J108" i="19"/>
  <c r="B108" i="19"/>
  <c r="N107" i="19"/>
  <c r="J107" i="19"/>
  <c r="B107" i="19"/>
  <c r="N106" i="19"/>
  <c r="J106" i="19"/>
  <c r="B106" i="19"/>
  <c r="N105" i="19"/>
  <c r="J105" i="19"/>
  <c r="B105" i="19"/>
  <c r="N104" i="19"/>
  <c r="J104" i="19"/>
  <c r="B104" i="19"/>
  <c r="N103" i="19"/>
  <c r="J103" i="19"/>
  <c r="B103" i="19"/>
  <c r="N102" i="19"/>
  <c r="J102" i="19"/>
  <c r="B102" i="19"/>
  <c r="N101" i="19"/>
  <c r="J101" i="19"/>
  <c r="B101" i="19"/>
  <c r="N100" i="19"/>
  <c r="J100" i="19"/>
  <c r="B100" i="19"/>
  <c r="N99" i="19"/>
  <c r="J99" i="19"/>
  <c r="B99" i="19"/>
  <c r="N98" i="19"/>
  <c r="J98" i="19"/>
  <c r="B98" i="19"/>
  <c r="N97" i="19"/>
  <c r="J97" i="19"/>
  <c r="B97" i="19"/>
  <c r="N96" i="19"/>
  <c r="J96" i="19"/>
  <c r="B96" i="19"/>
  <c r="N95" i="19"/>
  <c r="J95" i="19"/>
  <c r="B95" i="19"/>
  <c r="N94" i="19"/>
  <c r="J94" i="19"/>
  <c r="B94" i="19"/>
  <c r="N93" i="19"/>
  <c r="J93" i="19"/>
  <c r="B93" i="19"/>
  <c r="N92" i="19"/>
  <c r="J92" i="19"/>
  <c r="B92" i="19"/>
  <c r="N91" i="19"/>
  <c r="J91" i="19"/>
  <c r="B91" i="19"/>
  <c r="N90" i="19"/>
  <c r="J90" i="19"/>
  <c r="B90" i="19"/>
  <c r="N89" i="19"/>
  <c r="J89" i="19"/>
  <c r="B89" i="19"/>
  <c r="N88" i="19"/>
  <c r="J88" i="19"/>
  <c r="B88" i="19"/>
  <c r="N87" i="19"/>
  <c r="J87" i="19"/>
  <c r="B87" i="19"/>
  <c r="N86" i="19"/>
  <c r="J86" i="19"/>
  <c r="B86" i="19"/>
  <c r="N85" i="19"/>
  <c r="J85" i="19"/>
  <c r="B85" i="19"/>
  <c r="N84" i="19"/>
  <c r="J84" i="19"/>
  <c r="B84" i="19"/>
  <c r="N83" i="19"/>
  <c r="J83" i="19"/>
  <c r="B83" i="19"/>
  <c r="N82" i="19"/>
  <c r="J82" i="19"/>
  <c r="B82" i="19"/>
  <c r="N81" i="19"/>
  <c r="J81" i="19"/>
  <c r="B81" i="19"/>
  <c r="N80" i="19"/>
  <c r="J80" i="19"/>
  <c r="B80" i="19"/>
  <c r="N79" i="19"/>
  <c r="J79" i="19"/>
  <c r="B79" i="19"/>
  <c r="N78" i="19"/>
  <c r="J78" i="19"/>
  <c r="B78" i="19"/>
  <c r="N77" i="19"/>
  <c r="J77" i="19"/>
  <c r="B77" i="19"/>
  <c r="N76" i="19"/>
  <c r="J76" i="19"/>
  <c r="B76" i="19"/>
  <c r="N75" i="19"/>
  <c r="J75" i="19"/>
  <c r="B75" i="19"/>
  <c r="N74" i="19"/>
  <c r="J74" i="19"/>
  <c r="B74" i="19"/>
  <c r="N73" i="19"/>
  <c r="J73" i="19"/>
  <c r="B73" i="19"/>
  <c r="N72" i="19"/>
  <c r="J72" i="19"/>
  <c r="B72" i="19"/>
  <c r="N71" i="19"/>
  <c r="J71" i="19"/>
  <c r="B71" i="19"/>
  <c r="N70" i="19"/>
  <c r="J70" i="19"/>
  <c r="B70" i="19"/>
  <c r="N69" i="19"/>
  <c r="J69" i="19"/>
  <c r="B69" i="19"/>
  <c r="N68" i="19"/>
  <c r="J68" i="19"/>
  <c r="B68" i="19"/>
  <c r="N67" i="19"/>
  <c r="J67" i="19"/>
  <c r="B67" i="19"/>
  <c r="N66" i="19"/>
  <c r="J66" i="19"/>
  <c r="B66" i="19"/>
  <c r="N65" i="19"/>
  <c r="J65" i="19"/>
  <c r="B65" i="19"/>
  <c r="N64" i="19"/>
  <c r="J64" i="19"/>
  <c r="B64" i="19"/>
  <c r="N63" i="19"/>
  <c r="J63" i="19"/>
  <c r="B63" i="19"/>
  <c r="N62" i="19"/>
  <c r="J62" i="19"/>
  <c r="B62" i="19"/>
  <c r="N61" i="19"/>
  <c r="J61" i="19"/>
  <c r="B61" i="19"/>
  <c r="N60" i="19"/>
  <c r="J60" i="19"/>
  <c r="B60" i="19"/>
  <c r="N59" i="19"/>
  <c r="J59" i="19"/>
  <c r="B59" i="19"/>
  <c r="N58" i="19"/>
  <c r="J58" i="19"/>
  <c r="B58" i="19"/>
  <c r="N57" i="19"/>
  <c r="J57" i="19"/>
  <c r="B57" i="19"/>
  <c r="N56" i="19"/>
  <c r="J56" i="19"/>
  <c r="B56" i="19"/>
  <c r="N55" i="19"/>
  <c r="J55" i="19"/>
  <c r="B55" i="19"/>
  <c r="N54" i="19"/>
  <c r="J54" i="19"/>
  <c r="B54" i="19"/>
  <c r="N53" i="19"/>
  <c r="J53" i="19"/>
  <c r="B53" i="19"/>
  <c r="N52" i="19"/>
  <c r="J52" i="19"/>
  <c r="B52" i="19"/>
  <c r="N51" i="19"/>
  <c r="J51" i="19"/>
  <c r="B51" i="19"/>
  <c r="N50" i="19"/>
  <c r="J50" i="19"/>
  <c r="B50" i="19"/>
  <c r="N49" i="19"/>
  <c r="J49" i="19"/>
  <c r="B49" i="19"/>
  <c r="N48" i="19"/>
  <c r="J48" i="19"/>
  <c r="B48" i="19"/>
  <c r="N47" i="19"/>
  <c r="J47" i="19"/>
  <c r="B47" i="19"/>
  <c r="N46" i="19"/>
  <c r="J46" i="19"/>
  <c r="B46" i="19"/>
  <c r="N45" i="19"/>
  <c r="J45" i="19"/>
  <c r="B45" i="19"/>
  <c r="N44" i="19"/>
  <c r="J44" i="19"/>
  <c r="B44" i="19"/>
  <c r="N43" i="19"/>
  <c r="J43" i="19"/>
  <c r="B43" i="19"/>
  <c r="N42" i="19"/>
  <c r="J42" i="19"/>
  <c r="B42" i="19"/>
  <c r="N41" i="19"/>
  <c r="J41" i="19"/>
  <c r="B41" i="19"/>
  <c r="N40" i="19"/>
  <c r="J40" i="19"/>
  <c r="B40" i="19"/>
  <c r="N39" i="19"/>
  <c r="J39" i="19"/>
  <c r="B39" i="19"/>
  <c r="N38" i="19"/>
  <c r="J38" i="19"/>
  <c r="B38" i="19"/>
  <c r="N37" i="19"/>
  <c r="J37" i="19"/>
  <c r="B37" i="19"/>
  <c r="N36" i="19"/>
  <c r="J36" i="19"/>
  <c r="B36" i="19"/>
  <c r="N35" i="19"/>
  <c r="J35" i="19"/>
  <c r="B35" i="19"/>
  <c r="N34" i="19"/>
  <c r="J34" i="19"/>
  <c r="B34" i="19"/>
  <c r="N33" i="19"/>
  <c r="J33" i="19"/>
  <c r="B33" i="19"/>
  <c r="N32" i="19"/>
  <c r="J32" i="19"/>
  <c r="B32" i="19"/>
  <c r="N31" i="19"/>
  <c r="J31" i="19"/>
  <c r="B31" i="19"/>
  <c r="N30" i="19"/>
  <c r="J30" i="19"/>
  <c r="B30" i="19"/>
  <c r="N29" i="19"/>
  <c r="J29" i="19"/>
  <c r="B29" i="19"/>
  <c r="N28" i="19"/>
  <c r="J28" i="19"/>
  <c r="B28" i="19"/>
  <c r="N27" i="19"/>
  <c r="J27" i="19"/>
  <c r="B27" i="19"/>
  <c r="N26" i="19"/>
  <c r="J26" i="19"/>
  <c r="B26" i="19"/>
  <c r="N25" i="19"/>
  <c r="J25" i="19"/>
  <c r="B25" i="19"/>
  <c r="N24" i="19"/>
  <c r="J24" i="19"/>
  <c r="B24" i="19"/>
  <c r="N23" i="19"/>
  <c r="J23" i="19"/>
  <c r="B23" i="19"/>
  <c r="N22" i="19"/>
  <c r="J22" i="19"/>
  <c r="B22" i="19"/>
  <c r="N21" i="19"/>
  <c r="J21" i="19"/>
  <c r="B21" i="19"/>
  <c r="N20" i="19"/>
  <c r="J20" i="19"/>
  <c r="B20" i="19"/>
  <c r="N19" i="19"/>
  <c r="J19" i="19"/>
  <c r="B19" i="19"/>
  <c r="N18" i="19"/>
  <c r="J18" i="19"/>
  <c r="B18" i="19"/>
  <c r="N17" i="19"/>
  <c r="J17" i="19"/>
  <c r="B17" i="19"/>
  <c r="N16" i="19"/>
  <c r="J16" i="19"/>
  <c r="B16" i="19"/>
  <c r="N15" i="19"/>
  <c r="J15" i="19"/>
  <c r="B15" i="19"/>
  <c r="N14" i="19"/>
  <c r="J14" i="19"/>
  <c r="B14" i="19"/>
  <c r="N13" i="19"/>
  <c r="J13" i="19"/>
  <c r="B13" i="19"/>
  <c r="N12" i="19"/>
  <c r="J12" i="19"/>
  <c r="B12" i="19"/>
  <c r="N11" i="19"/>
  <c r="J11" i="19"/>
  <c r="B11" i="19"/>
  <c r="N10" i="19"/>
  <c r="J10" i="19"/>
  <c r="B10" i="19"/>
  <c r="N9" i="19"/>
  <c r="J9" i="19"/>
  <c r="B9" i="19"/>
  <c r="N8" i="19"/>
  <c r="J8" i="19"/>
  <c r="B8" i="19"/>
  <c r="N7" i="19"/>
  <c r="J7" i="19"/>
  <c r="B7" i="19"/>
  <c r="N6" i="19"/>
  <c r="J6" i="19"/>
  <c r="B6" i="19"/>
  <c r="N5" i="19"/>
  <c r="J5" i="19"/>
  <c r="B5" i="19"/>
  <c r="N4" i="19"/>
  <c r="J4" i="19"/>
  <c r="J1" i="19" s="1"/>
  <c r="B4" i="19"/>
  <c r="N1049" i="18" l="1"/>
  <c r="J1049" i="18"/>
  <c r="B1049" i="18"/>
  <c r="N1048" i="18"/>
  <c r="J1048" i="18"/>
  <c r="B1048" i="18"/>
  <c r="N1047" i="18"/>
  <c r="J1047" i="18"/>
  <c r="B1047" i="18"/>
  <c r="N1046" i="18"/>
  <c r="J1046" i="18"/>
  <c r="B1046" i="18"/>
  <c r="N1045" i="18"/>
  <c r="J1045" i="18"/>
  <c r="B1045" i="18"/>
  <c r="N1044" i="18"/>
  <c r="J1044" i="18"/>
  <c r="B1044" i="18"/>
  <c r="N1043" i="18"/>
  <c r="J1043" i="18"/>
  <c r="B1043" i="18"/>
  <c r="N1042" i="18"/>
  <c r="J1042" i="18"/>
  <c r="B1042" i="18"/>
  <c r="N1041" i="18"/>
  <c r="J1041" i="18"/>
  <c r="B1041" i="18"/>
  <c r="N1040" i="18"/>
  <c r="J1040" i="18"/>
  <c r="B1040" i="18"/>
  <c r="N1039" i="18"/>
  <c r="J1039" i="18"/>
  <c r="B1039" i="18"/>
  <c r="N1038" i="18"/>
  <c r="J1038" i="18"/>
  <c r="B1038" i="18"/>
  <c r="N1037" i="18"/>
  <c r="J1037" i="18"/>
  <c r="B1037" i="18"/>
  <c r="N1036" i="18"/>
  <c r="J1036" i="18"/>
  <c r="B1036" i="18"/>
  <c r="N1035" i="18"/>
  <c r="J1035" i="18"/>
  <c r="B1035" i="18"/>
  <c r="N1034" i="18"/>
  <c r="J1034" i="18"/>
  <c r="B1034" i="18"/>
  <c r="N1033" i="18"/>
  <c r="J1033" i="18"/>
  <c r="B1033" i="18"/>
  <c r="N1032" i="18"/>
  <c r="J1032" i="18"/>
  <c r="B1032" i="18"/>
  <c r="N1031" i="18"/>
  <c r="J1031" i="18"/>
  <c r="B1031" i="18"/>
  <c r="N1030" i="18"/>
  <c r="J1030" i="18"/>
  <c r="B1030" i="18"/>
  <c r="N1029" i="18"/>
  <c r="J1029" i="18"/>
  <c r="B1029" i="18"/>
  <c r="N1028" i="18"/>
  <c r="J1028" i="18"/>
  <c r="B1028" i="18"/>
  <c r="N1027" i="18"/>
  <c r="J1027" i="18"/>
  <c r="B1027" i="18"/>
  <c r="N1026" i="18"/>
  <c r="J1026" i="18"/>
  <c r="B1026" i="18"/>
  <c r="N1025" i="18"/>
  <c r="J1025" i="18"/>
  <c r="B1025" i="18"/>
  <c r="N1024" i="18"/>
  <c r="J1024" i="18"/>
  <c r="B1024" i="18"/>
  <c r="N1023" i="18"/>
  <c r="J1023" i="18"/>
  <c r="B1023" i="18"/>
  <c r="N1022" i="18"/>
  <c r="J1022" i="18"/>
  <c r="B1022" i="18"/>
  <c r="N1021" i="18"/>
  <c r="J1021" i="18"/>
  <c r="B1021" i="18"/>
  <c r="N1020" i="18"/>
  <c r="J1020" i="18"/>
  <c r="B1020" i="18"/>
  <c r="N1019" i="18"/>
  <c r="J1019" i="18"/>
  <c r="B1019" i="18"/>
  <c r="N1018" i="18"/>
  <c r="J1018" i="18"/>
  <c r="B1018" i="18"/>
  <c r="N1017" i="18"/>
  <c r="J1017" i="18"/>
  <c r="B1017" i="18"/>
  <c r="N1016" i="18"/>
  <c r="J1016" i="18"/>
  <c r="B1016" i="18"/>
  <c r="N1015" i="18"/>
  <c r="J1015" i="18"/>
  <c r="B1015" i="18"/>
  <c r="N1014" i="18"/>
  <c r="J1014" i="18"/>
  <c r="B1014" i="18"/>
  <c r="N1013" i="18"/>
  <c r="J1013" i="18"/>
  <c r="B1013" i="18"/>
  <c r="N1012" i="18"/>
  <c r="J1012" i="18"/>
  <c r="B1012" i="18"/>
  <c r="N1011" i="18"/>
  <c r="J1011" i="18"/>
  <c r="B1011" i="18"/>
  <c r="N1010" i="18"/>
  <c r="J1010" i="18"/>
  <c r="B1010" i="18"/>
  <c r="N1009" i="18"/>
  <c r="J1009" i="18"/>
  <c r="B1009" i="18"/>
  <c r="N1008" i="18"/>
  <c r="J1008" i="18"/>
  <c r="B1008" i="18"/>
  <c r="N1007" i="18"/>
  <c r="J1007" i="18"/>
  <c r="B1007" i="18"/>
  <c r="N1006" i="18"/>
  <c r="J1006" i="18"/>
  <c r="B1006" i="18"/>
  <c r="N1005" i="18"/>
  <c r="J1005" i="18"/>
  <c r="B1005" i="18"/>
  <c r="N1004" i="18"/>
  <c r="J1004" i="18"/>
  <c r="B1004" i="18"/>
  <c r="N1003" i="18"/>
  <c r="J1003" i="18"/>
  <c r="B1003" i="18"/>
  <c r="N1002" i="18"/>
  <c r="J1002" i="18"/>
  <c r="B1002" i="18"/>
  <c r="N1001" i="18"/>
  <c r="J1001" i="18"/>
  <c r="B1001" i="18"/>
  <c r="N1000" i="18"/>
  <c r="J1000" i="18"/>
  <c r="B1000" i="18"/>
  <c r="N999" i="18"/>
  <c r="J999" i="18"/>
  <c r="B999" i="18"/>
  <c r="N998" i="18"/>
  <c r="J998" i="18"/>
  <c r="B998" i="18"/>
  <c r="N997" i="18"/>
  <c r="J997" i="18"/>
  <c r="B997" i="18"/>
  <c r="N996" i="18"/>
  <c r="J996" i="18"/>
  <c r="B996" i="18"/>
  <c r="N995" i="18"/>
  <c r="J995" i="18"/>
  <c r="B995" i="18"/>
  <c r="N994" i="18"/>
  <c r="J994" i="18"/>
  <c r="B994" i="18"/>
  <c r="N993" i="18"/>
  <c r="J993" i="18"/>
  <c r="B993" i="18"/>
  <c r="N992" i="18"/>
  <c r="J992" i="18"/>
  <c r="B992" i="18"/>
  <c r="N991" i="18"/>
  <c r="J991" i="18"/>
  <c r="B991" i="18"/>
  <c r="N990" i="18"/>
  <c r="J990" i="18"/>
  <c r="B990" i="18"/>
  <c r="N989" i="18"/>
  <c r="J989" i="18"/>
  <c r="B989" i="18"/>
  <c r="N988" i="18"/>
  <c r="J988" i="18"/>
  <c r="B988" i="18"/>
  <c r="N987" i="18"/>
  <c r="J987" i="18"/>
  <c r="B987" i="18"/>
  <c r="N986" i="18"/>
  <c r="J986" i="18"/>
  <c r="B986" i="18"/>
  <c r="N985" i="18"/>
  <c r="J985" i="18"/>
  <c r="B985" i="18"/>
  <c r="N984" i="18"/>
  <c r="J984" i="18"/>
  <c r="B984" i="18"/>
  <c r="N983" i="18"/>
  <c r="J983" i="18"/>
  <c r="B983" i="18"/>
  <c r="N982" i="18"/>
  <c r="J982" i="18"/>
  <c r="B982" i="18"/>
  <c r="N981" i="18"/>
  <c r="J981" i="18"/>
  <c r="B981" i="18"/>
  <c r="N980" i="18"/>
  <c r="J980" i="18"/>
  <c r="B980" i="18"/>
  <c r="N979" i="18"/>
  <c r="J979" i="18"/>
  <c r="B979" i="18"/>
  <c r="N978" i="18"/>
  <c r="J978" i="18"/>
  <c r="B978" i="18"/>
  <c r="N977" i="18"/>
  <c r="J977" i="18"/>
  <c r="B977" i="18"/>
  <c r="N976" i="18"/>
  <c r="J976" i="18"/>
  <c r="B976" i="18"/>
  <c r="N975" i="18"/>
  <c r="J975" i="18"/>
  <c r="B975" i="18"/>
  <c r="N974" i="18"/>
  <c r="J974" i="18"/>
  <c r="B974" i="18"/>
  <c r="N973" i="18"/>
  <c r="J973" i="18"/>
  <c r="B973" i="18"/>
  <c r="N972" i="18"/>
  <c r="J972" i="18"/>
  <c r="B972" i="18"/>
  <c r="N971" i="18"/>
  <c r="J971" i="18"/>
  <c r="B971" i="18"/>
  <c r="N970" i="18"/>
  <c r="J970" i="18"/>
  <c r="B970" i="18"/>
  <c r="N969" i="18"/>
  <c r="J969" i="18"/>
  <c r="B969" i="18"/>
  <c r="N968" i="18"/>
  <c r="J968" i="18"/>
  <c r="B968" i="18"/>
  <c r="N967" i="18"/>
  <c r="J967" i="18"/>
  <c r="B967" i="18"/>
  <c r="N966" i="18"/>
  <c r="J966" i="18"/>
  <c r="B966" i="18"/>
  <c r="N965" i="18"/>
  <c r="J965" i="18"/>
  <c r="B965" i="18"/>
  <c r="N964" i="18"/>
  <c r="J964" i="18"/>
  <c r="B964" i="18"/>
  <c r="N963" i="18"/>
  <c r="J963" i="18"/>
  <c r="B963" i="18"/>
  <c r="N962" i="18"/>
  <c r="J962" i="18"/>
  <c r="B962" i="18"/>
  <c r="N961" i="18"/>
  <c r="J961" i="18"/>
  <c r="B961" i="18"/>
  <c r="N960" i="18"/>
  <c r="J960" i="18"/>
  <c r="B960" i="18"/>
  <c r="N959" i="18"/>
  <c r="J959" i="18"/>
  <c r="B959" i="18"/>
  <c r="N958" i="18"/>
  <c r="J958" i="18"/>
  <c r="B958" i="18"/>
  <c r="N957" i="18"/>
  <c r="J957" i="18"/>
  <c r="B957" i="18"/>
  <c r="N956" i="18"/>
  <c r="J956" i="18"/>
  <c r="B956" i="18"/>
  <c r="N955" i="18"/>
  <c r="J955" i="18"/>
  <c r="B955" i="18"/>
  <c r="N954" i="18"/>
  <c r="J954" i="18"/>
  <c r="B954" i="18"/>
  <c r="N953" i="18"/>
  <c r="J953" i="18"/>
  <c r="B953" i="18"/>
  <c r="N952" i="18"/>
  <c r="J952" i="18"/>
  <c r="B952" i="18"/>
  <c r="N951" i="18"/>
  <c r="J951" i="18"/>
  <c r="B951" i="18"/>
  <c r="N950" i="18"/>
  <c r="J950" i="18"/>
  <c r="B950" i="18"/>
  <c r="N949" i="18"/>
  <c r="J949" i="18"/>
  <c r="B949" i="18"/>
  <c r="N948" i="18"/>
  <c r="J948" i="18"/>
  <c r="B948" i="18"/>
  <c r="N947" i="18"/>
  <c r="J947" i="18"/>
  <c r="B947" i="18"/>
  <c r="N946" i="18"/>
  <c r="J946" i="18"/>
  <c r="B946" i="18"/>
  <c r="N945" i="18"/>
  <c r="J945" i="18"/>
  <c r="B945" i="18"/>
  <c r="N944" i="18"/>
  <c r="J944" i="18"/>
  <c r="B944" i="18"/>
  <c r="N943" i="18"/>
  <c r="J943" i="18"/>
  <c r="B943" i="18"/>
  <c r="N942" i="18"/>
  <c r="J942" i="18"/>
  <c r="B942" i="18"/>
  <c r="N941" i="18"/>
  <c r="J941" i="18"/>
  <c r="B941" i="18"/>
  <c r="N940" i="18"/>
  <c r="J940" i="18"/>
  <c r="B940" i="18"/>
  <c r="N939" i="18"/>
  <c r="J939" i="18"/>
  <c r="B939" i="18"/>
  <c r="N938" i="18"/>
  <c r="J938" i="18"/>
  <c r="B938" i="18"/>
  <c r="N937" i="18"/>
  <c r="J937" i="18"/>
  <c r="B937" i="18"/>
  <c r="N936" i="18"/>
  <c r="J936" i="18"/>
  <c r="B936" i="18"/>
  <c r="N935" i="18"/>
  <c r="J935" i="18"/>
  <c r="B935" i="18"/>
  <c r="N934" i="18"/>
  <c r="J934" i="18"/>
  <c r="B934" i="18"/>
  <c r="N933" i="18"/>
  <c r="J933" i="18"/>
  <c r="B933" i="18"/>
  <c r="N932" i="18"/>
  <c r="J932" i="18"/>
  <c r="B932" i="18"/>
  <c r="N931" i="18"/>
  <c r="J931" i="18"/>
  <c r="B931" i="18"/>
  <c r="N930" i="18"/>
  <c r="J930" i="18"/>
  <c r="B930" i="18"/>
  <c r="N929" i="18"/>
  <c r="J929" i="18"/>
  <c r="B929" i="18"/>
  <c r="N928" i="18"/>
  <c r="J928" i="18"/>
  <c r="B928" i="18"/>
  <c r="N927" i="18"/>
  <c r="J927" i="18"/>
  <c r="B927" i="18"/>
  <c r="N926" i="18"/>
  <c r="J926" i="18"/>
  <c r="B926" i="18"/>
  <c r="N925" i="18"/>
  <c r="J925" i="18"/>
  <c r="B925" i="18"/>
  <c r="N924" i="18"/>
  <c r="J924" i="18"/>
  <c r="B924" i="18"/>
  <c r="N923" i="18"/>
  <c r="J923" i="18"/>
  <c r="B923" i="18"/>
  <c r="N922" i="18"/>
  <c r="J922" i="18"/>
  <c r="B922" i="18"/>
  <c r="N921" i="18"/>
  <c r="J921" i="18"/>
  <c r="B921" i="18"/>
  <c r="N920" i="18"/>
  <c r="J920" i="18"/>
  <c r="B920" i="18"/>
  <c r="N919" i="18"/>
  <c r="J919" i="18"/>
  <c r="B919" i="18"/>
  <c r="N918" i="18"/>
  <c r="J918" i="18"/>
  <c r="B918" i="18"/>
  <c r="N917" i="18"/>
  <c r="J917" i="18"/>
  <c r="B917" i="18"/>
  <c r="N916" i="18"/>
  <c r="J916" i="18"/>
  <c r="B916" i="18"/>
  <c r="N915" i="18"/>
  <c r="J915" i="18"/>
  <c r="B915" i="18"/>
  <c r="N914" i="18"/>
  <c r="J914" i="18"/>
  <c r="B914" i="18"/>
  <c r="N913" i="18"/>
  <c r="J913" i="18"/>
  <c r="B913" i="18"/>
  <c r="N912" i="18"/>
  <c r="J912" i="18"/>
  <c r="B912" i="18"/>
  <c r="N911" i="18"/>
  <c r="J911" i="18"/>
  <c r="B911" i="18"/>
  <c r="N910" i="18"/>
  <c r="J910" i="18"/>
  <c r="B910" i="18"/>
  <c r="N909" i="18"/>
  <c r="J909" i="18"/>
  <c r="B909" i="18"/>
  <c r="N908" i="18"/>
  <c r="J908" i="18"/>
  <c r="B908" i="18"/>
  <c r="N907" i="18"/>
  <c r="J907" i="18"/>
  <c r="B907" i="18"/>
  <c r="N906" i="18"/>
  <c r="J906" i="18"/>
  <c r="B906" i="18"/>
  <c r="N905" i="18"/>
  <c r="J905" i="18"/>
  <c r="B905" i="18"/>
  <c r="N904" i="18"/>
  <c r="J904" i="18"/>
  <c r="B904" i="18"/>
  <c r="N903" i="18"/>
  <c r="J903" i="18"/>
  <c r="B903" i="18"/>
  <c r="N902" i="18"/>
  <c r="J902" i="18"/>
  <c r="B902" i="18"/>
  <c r="N901" i="18"/>
  <c r="J901" i="18"/>
  <c r="B901" i="18"/>
  <c r="N900" i="18"/>
  <c r="J900" i="18"/>
  <c r="B900" i="18"/>
  <c r="N899" i="18"/>
  <c r="J899" i="18"/>
  <c r="B899" i="18"/>
  <c r="N898" i="18"/>
  <c r="J898" i="18"/>
  <c r="B898" i="18"/>
  <c r="N897" i="18"/>
  <c r="J897" i="18"/>
  <c r="B897" i="18"/>
  <c r="N896" i="18"/>
  <c r="J896" i="18"/>
  <c r="B896" i="18"/>
  <c r="N895" i="18"/>
  <c r="J895" i="18"/>
  <c r="B895" i="18"/>
  <c r="N894" i="18"/>
  <c r="J894" i="18"/>
  <c r="B894" i="18"/>
  <c r="N893" i="18"/>
  <c r="J893" i="18"/>
  <c r="B893" i="18"/>
  <c r="N892" i="18"/>
  <c r="J892" i="18"/>
  <c r="B892" i="18"/>
  <c r="N891" i="18"/>
  <c r="J891" i="18"/>
  <c r="B891" i="18"/>
  <c r="N890" i="18"/>
  <c r="J890" i="18"/>
  <c r="B890" i="18"/>
  <c r="N889" i="18"/>
  <c r="J889" i="18"/>
  <c r="B889" i="18"/>
  <c r="N888" i="18"/>
  <c r="J888" i="18"/>
  <c r="B888" i="18"/>
  <c r="N887" i="18"/>
  <c r="J887" i="18"/>
  <c r="B887" i="18"/>
  <c r="N886" i="18"/>
  <c r="J886" i="18"/>
  <c r="B886" i="18"/>
  <c r="N885" i="18"/>
  <c r="J885" i="18"/>
  <c r="B885" i="18"/>
  <c r="N884" i="18"/>
  <c r="J884" i="18"/>
  <c r="B884" i="18"/>
  <c r="N883" i="18"/>
  <c r="J883" i="18"/>
  <c r="B883" i="18"/>
  <c r="N882" i="18"/>
  <c r="J882" i="18"/>
  <c r="B882" i="18"/>
  <c r="N881" i="18"/>
  <c r="J881" i="18"/>
  <c r="B881" i="18"/>
  <c r="N880" i="18"/>
  <c r="J880" i="18"/>
  <c r="B880" i="18"/>
  <c r="N879" i="18"/>
  <c r="J879" i="18"/>
  <c r="B879" i="18"/>
  <c r="N878" i="18"/>
  <c r="J878" i="18"/>
  <c r="B878" i="18"/>
  <c r="N877" i="18"/>
  <c r="J877" i="18"/>
  <c r="B877" i="18"/>
  <c r="N876" i="18"/>
  <c r="J876" i="18"/>
  <c r="B876" i="18"/>
  <c r="N875" i="18"/>
  <c r="J875" i="18"/>
  <c r="B875" i="18"/>
  <c r="N874" i="18"/>
  <c r="J874" i="18"/>
  <c r="B874" i="18"/>
  <c r="N873" i="18"/>
  <c r="J873" i="18"/>
  <c r="B873" i="18"/>
  <c r="N872" i="18"/>
  <c r="J872" i="18"/>
  <c r="B872" i="18"/>
  <c r="N871" i="18"/>
  <c r="J871" i="18"/>
  <c r="B871" i="18"/>
  <c r="N870" i="18"/>
  <c r="J870" i="18"/>
  <c r="B870" i="18"/>
  <c r="N869" i="18"/>
  <c r="J869" i="18"/>
  <c r="B869" i="18"/>
  <c r="N868" i="18"/>
  <c r="J868" i="18"/>
  <c r="B868" i="18"/>
  <c r="N867" i="18"/>
  <c r="J867" i="18"/>
  <c r="B867" i="18"/>
  <c r="N866" i="18"/>
  <c r="J866" i="18"/>
  <c r="B866" i="18"/>
  <c r="N865" i="18"/>
  <c r="J865" i="18"/>
  <c r="B865" i="18"/>
  <c r="N864" i="18"/>
  <c r="J864" i="18"/>
  <c r="B864" i="18"/>
  <c r="N863" i="18"/>
  <c r="J863" i="18"/>
  <c r="B863" i="18"/>
  <c r="N862" i="18"/>
  <c r="J862" i="18"/>
  <c r="B862" i="18"/>
  <c r="N861" i="18"/>
  <c r="J861" i="18"/>
  <c r="B861" i="18"/>
  <c r="N860" i="18"/>
  <c r="J860" i="18"/>
  <c r="B860" i="18"/>
  <c r="N859" i="18"/>
  <c r="J859" i="18"/>
  <c r="B859" i="18"/>
  <c r="N858" i="18"/>
  <c r="J858" i="18"/>
  <c r="B858" i="18"/>
  <c r="N857" i="18"/>
  <c r="J857" i="18"/>
  <c r="B857" i="18"/>
  <c r="N856" i="18"/>
  <c r="J856" i="18"/>
  <c r="B856" i="18"/>
  <c r="N855" i="18"/>
  <c r="J855" i="18"/>
  <c r="B855" i="18"/>
  <c r="N854" i="18"/>
  <c r="J854" i="18"/>
  <c r="B854" i="18"/>
  <c r="N853" i="18"/>
  <c r="J853" i="18"/>
  <c r="B853" i="18"/>
  <c r="N852" i="18"/>
  <c r="J852" i="18"/>
  <c r="B852" i="18"/>
  <c r="N851" i="18"/>
  <c r="J851" i="18"/>
  <c r="B851" i="18"/>
  <c r="N850" i="18"/>
  <c r="J850" i="18"/>
  <c r="B850" i="18"/>
  <c r="N849" i="18"/>
  <c r="J849" i="18"/>
  <c r="B849" i="18"/>
  <c r="N848" i="18"/>
  <c r="J848" i="18"/>
  <c r="B848" i="18"/>
  <c r="N847" i="18"/>
  <c r="J847" i="18"/>
  <c r="B847" i="18"/>
  <c r="N846" i="18"/>
  <c r="J846" i="18"/>
  <c r="B846" i="18"/>
  <c r="N845" i="18"/>
  <c r="J845" i="18"/>
  <c r="B845" i="18"/>
  <c r="N844" i="18"/>
  <c r="J844" i="18"/>
  <c r="B844" i="18"/>
  <c r="N843" i="18"/>
  <c r="J843" i="18"/>
  <c r="B843" i="18"/>
  <c r="N842" i="18"/>
  <c r="J842" i="18"/>
  <c r="B842" i="18"/>
  <c r="N841" i="18"/>
  <c r="J841" i="18"/>
  <c r="B841" i="18"/>
  <c r="N840" i="18"/>
  <c r="J840" i="18"/>
  <c r="B840" i="18"/>
  <c r="N839" i="18"/>
  <c r="J839" i="18"/>
  <c r="B839" i="18"/>
  <c r="N838" i="18"/>
  <c r="J838" i="18"/>
  <c r="B838" i="18"/>
  <c r="N837" i="18"/>
  <c r="J837" i="18"/>
  <c r="B837" i="18"/>
  <c r="N836" i="18"/>
  <c r="J836" i="18"/>
  <c r="B836" i="18"/>
  <c r="N835" i="18"/>
  <c r="J835" i="18"/>
  <c r="B835" i="18"/>
  <c r="N834" i="18"/>
  <c r="J834" i="18"/>
  <c r="B834" i="18"/>
  <c r="N833" i="18"/>
  <c r="J833" i="18"/>
  <c r="B833" i="18"/>
  <c r="N832" i="18"/>
  <c r="J832" i="18"/>
  <c r="B832" i="18"/>
  <c r="N831" i="18"/>
  <c r="J831" i="18"/>
  <c r="B831" i="18"/>
  <c r="N830" i="18"/>
  <c r="J830" i="18"/>
  <c r="B830" i="18"/>
  <c r="N829" i="18"/>
  <c r="J829" i="18"/>
  <c r="B829" i="18"/>
  <c r="N828" i="18"/>
  <c r="J828" i="18"/>
  <c r="B828" i="18"/>
  <c r="N827" i="18"/>
  <c r="J827" i="18"/>
  <c r="B827" i="18"/>
  <c r="N826" i="18"/>
  <c r="J826" i="18"/>
  <c r="B826" i="18"/>
  <c r="N825" i="18"/>
  <c r="J825" i="18"/>
  <c r="B825" i="18"/>
  <c r="N824" i="18"/>
  <c r="J824" i="18"/>
  <c r="B824" i="18"/>
  <c r="N823" i="18"/>
  <c r="J823" i="18"/>
  <c r="B823" i="18"/>
  <c r="N822" i="18"/>
  <c r="J822" i="18"/>
  <c r="B822" i="18"/>
  <c r="N821" i="18"/>
  <c r="J821" i="18"/>
  <c r="B821" i="18"/>
  <c r="N820" i="18"/>
  <c r="J820" i="18"/>
  <c r="B820" i="18"/>
  <c r="N819" i="18"/>
  <c r="J819" i="18"/>
  <c r="B819" i="18"/>
  <c r="N818" i="18"/>
  <c r="J818" i="18"/>
  <c r="B818" i="18"/>
  <c r="N817" i="18"/>
  <c r="J817" i="18"/>
  <c r="B817" i="18"/>
  <c r="N816" i="18"/>
  <c r="J816" i="18"/>
  <c r="B816" i="18"/>
  <c r="N815" i="18"/>
  <c r="J815" i="18"/>
  <c r="B815" i="18"/>
  <c r="N814" i="18"/>
  <c r="J814" i="18"/>
  <c r="B814" i="18"/>
  <c r="N813" i="18"/>
  <c r="J813" i="18"/>
  <c r="B813" i="18"/>
  <c r="N812" i="18"/>
  <c r="J812" i="18"/>
  <c r="B812" i="18"/>
  <c r="N811" i="18"/>
  <c r="J811" i="18"/>
  <c r="B811" i="18"/>
  <c r="N810" i="18"/>
  <c r="J810" i="18"/>
  <c r="B810" i="18"/>
  <c r="N809" i="18"/>
  <c r="J809" i="18"/>
  <c r="B809" i="18"/>
  <c r="N808" i="18"/>
  <c r="J808" i="18"/>
  <c r="B808" i="18"/>
  <c r="N807" i="18"/>
  <c r="J807" i="18"/>
  <c r="B807" i="18"/>
  <c r="N806" i="18"/>
  <c r="J806" i="18"/>
  <c r="B806" i="18"/>
  <c r="N805" i="18"/>
  <c r="J805" i="18"/>
  <c r="B805" i="18"/>
  <c r="N804" i="18"/>
  <c r="J804" i="18"/>
  <c r="B804" i="18"/>
  <c r="N803" i="18"/>
  <c r="J803" i="18"/>
  <c r="B803" i="18"/>
  <c r="N802" i="18"/>
  <c r="J802" i="18"/>
  <c r="B802" i="18"/>
  <c r="N801" i="18"/>
  <c r="J801" i="18"/>
  <c r="B801" i="18"/>
  <c r="N800" i="18"/>
  <c r="J800" i="18"/>
  <c r="B800" i="18"/>
  <c r="N799" i="18"/>
  <c r="J799" i="18"/>
  <c r="B799" i="18"/>
  <c r="N798" i="18"/>
  <c r="J798" i="18"/>
  <c r="B798" i="18"/>
  <c r="N797" i="18"/>
  <c r="J797" i="18"/>
  <c r="B797" i="18"/>
  <c r="N796" i="18"/>
  <c r="J796" i="18"/>
  <c r="B796" i="18"/>
  <c r="N795" i="18"/>
  <c r="J795" i="18"/>
  <c r="B795" i="18"/>
  <c r="N794" i="18"/>
  <c r="J794" i="18"/>
  <c r="B794" i="18"/>
  <c r="N793" i="18"/>
  <c r="J793" i="18"/>
  <c r="B793" i="18"/>
  <c r="N792" i="18"/>
  <c r="J792" i="18"/>
  <c r="B792" i="18"/>
  <c r="N791" i="18"/>
  <c r="J791" i="18"/>
  <c r="B791" i="18"/>
  <c r="N790" i="18"/>
  <c r="J790" i="18"/>
  <c r="B790" i="18"/>
  <c r="N789" i="18"/>
  <c r="J789" i="18"/>
  <c r="B789" i="18"/>
  <c r="N788" i="18"/>
  <c r="J788" i="18"/>
  <c r="B788" i="18"/>
  <c r="N787" i="18"/>
  <c r="J787" i="18"/>
  <c r="B787" i="18"/>
  <c r="N786" i="18"/>
  <c r="J786" i="18"/>
  <c r="B786" i="18"/>
  <c r="N785" i="18"/>
  <c r="J785" i="18"/>
  <c r="B785" i="18"/>
  <c r="N784" i="18"/>
  <c r="J784" i="18"/>
  <c r="B784" i="18"/>
  <c r="N783" i="18"/>
  <c r="J783" i="18"/>
  <c r="B783" i="18"/>
  <c r="N782" i="18"/>
  <c r="J782" i="18"/>
  <c r="B782" i="18"/>
  <c r="N781" i="18"/>
  <c r="J781" i="18"/>
  <c r="B781" i="18"/>
  <c r="N780" i="18"/>
  <c r="J780" i="18"/>
  <c r="B780" i="18"/>
  <c r="N779" i="18"/>
  <c r="J779" i="18"/>
  <c r="B779" i="18"/>
  <c r="N778" i="18"/>
  <c r="J778" i="18"/>
  <c r="B778" i="18"/>
  <c r="N777" i="18"/>
  <c r="J777" i="18"/>
  <c r="B777" i="18"/>
  <c r="N776" i="18"/>
  <c r="J776" i="18"/>
  <c r="B776" i="18"/>
  <c r="N775" i="18"/>
  <c r="J775" i="18"/>
  <c r="B775" i="18"/>
  <c r="N774" i="18"/>
  <c r="J774" i="18"/>
  <c r="B774" i="18"/>
  <c r="N773" i="18"/>
  <c r="J773" i="18"/>
  <c r="B773" i="18"/>
  <c r="N772" i="18"/>
  <c r="J772" i="18"/>
  <c r="B772" i="18"/>
  <c r="N771" i="18"/>
  <c r="J771" i="18"/>
  <c r="B771" i="18"/>
  <c r="N770" i="18"/>
  <c r="J770" i="18"/>
  <c r="B770" i="18"/>
  <c r="N769" i="18"/>
  <c r="J769" i="18"/>
  <c r="B769" i="18"/>
  <c r="N768" i="18"/>
  <c r="J768" i="18"/>
  <c r="B768" i="18"/>
  <c r="N767" i="18"/>
  <c r="J767" i="18"/>
  <c r="B767" i="18"/>
  <c r="N766" i="18"/>
  <c r="J766" i="18"/>
  <c r="B766" i="18"/>
  <c r="N765" i="18"/>
  <c r="J765" i="18"/>
  <c r="B765" i="18"/>
  <c r="N764" i="18"/>
  <c r="J764" i="18"/>
  <c r="B764" i="18"/>
  <c r="N763" i="18"/>
  <c r="J763" i="18"/>
  <c r="B763" i="18"/>
  <c r="N762" i="18"/>
  <c r="J762" i="18"/>
  <c r="B762" i="18"/>
  <c r="N761" i="18"/>
  <c r="J761" i="18"/>
  <c r="B761" i="18"/>
  <c r="N760" i="18"/>
  <c r="J760" i="18"/>
  <c r="B760" i="18"/>
  <c r="N759" i="18"/>
  <c r="J759" i="18"/>
  <c r="B759" i="18"/>
  <c r="N758" i="18"/>
  <c r="J758" i="18"/>
  <c r="B758" i="18"/>
  <c r="N757" i="18"/>
  <c r="J757" i="18"/>
  <c r="B757" i="18"/>
  <c r="N756" i="18"/>
  <c r="J756" i="18"/>
  <c r="B756" i="18"/>
  <c r="N755" i="18"/>
  <c r="J755" i="18"/>
  <c r="B755" i="18"/>
  <c r="N754" i="18"/>
  <c r="J754" i="18"/>
  <c r="B754" i="18"/>
  <c r="N753" i="18"/>
  <c r="J753" i="18"/>
  <c r="B753" i="18"/>
  <c r="N752" i="18"/>
  <c r="J752" i="18"/>
  <c r="B752" i="18"/>
  <c r="N751" i="18"/>
  <c r="J751" i="18"/>
  <c r="B751" i="18"/>
  <c r="N750" i="18"/>
  <c r="J750" i="18"/>
  <c r="B750" i="18"/>
  <c r="N749" i="18"/>
  <c r="J749" i="18"/>
  <c r="B749" i="18"/>
  <c r="N748" i="18"/>
  <c r="J748" i="18"/>
  <c r="B748" i="18"/>
  <c r="N747" i="18"/>
  <c r="J747" i="18"/>
  <c r="B747" i="18"/>
  <c r="N746" i="18"/>
  <c r="J746" i="18"/>
  <c r="B746" i="18"/>
  <c r="N745" i="18"/>
  <c r="J745" i="18"/>
  <c r="B745" i="18"/>
  <c r="N744" i="18"/>
  <c r="J744" i="18"/>
  <c r="B744" i="18"/>
  <c r="N743" i="18"/>
  <c r="J743" i="18"/>
  <c r="B743" i="18"/>
  <c r="N742" i="18"/>
  <c r="J742" i="18"/>
  <c r="B742" i="18"/>
  <c r="N741" i="18"/>
  <c r="J741" i="18"/>
  <c r="B741" i="18"/>
  <c r="N740" i="18"/>
  <c r="J740" i="18"/>
  <c r="B740" i="18"/>
  <c r="N739" i="18"/>
  <c r="J739" i="18"/>
  <c r="B739" i="18"/>
  <c r="N738" i="18"/>
  <c r="J738" i="18"/>
  <c r="B738" i="18"/>
  <c r="N737" i="18"/>
  <c r="J737" i="18"/>
  <c r="B737" i="18"/>
  <c r="N736" i="18"/>
  <c r="J736" i="18"/>
  <c r="B736" i="18"/>
  <c r="N735" i="18"/>
  <c r="J735" i="18"/>
  <c r="B735" i="18"/>
  <c r="N734" i="18"/>
  <c r="J734" i="18"/>
  <c r="B734" i="18"/>
  <c r="N733" i="18"/>
  <c r="J733" i="18"/>
  <c r="B733" i="18"/>
  <c r="N732" i="18"/>
  <c r="J732" i="18"/>
  <c r="B732" i="18"/>
  <c r="N731" i="18"/>
  <c r="J731" i="18"/>
  <c r="B731" i="18"/>
  <c r="N730" i="18"/>
  <c r="J730" i="18"/>
  <c r="B730" i="18"/>
  <c r="N729" i="18"/>
  <c r="J729" i="18"/>
  <c r="B729" i="18"/>
  <c r="N728" i="18"/>
  <c r="J728" i="18"/>
  <c r="B728" i="18"/>
  <c r="N727" i="18"/>
  <c r="J727" i="18"/>
  <c r="B727" i="18"/>
  <c r="N726" i="18"/>
  <c r="J726" i="18"/>
  <c r="B726" i="18"/>
  <c r="N725" i="18"/>
  <c r="J725" i="18"/>
  <c r="B725" i="18"/>
  <c r="N724" i="18"/>
  <c r="J724" i="18"/>
  <c r="B724" i="18"/>
  <c r="N723" i="18"/>
  <c r="J723" i="18"/>
  <c r="B723" i="18"/>
  <c r="N722" i="18"/>
  <c r="J722" i="18"/>
  <c r="B722" i="18"/>
  <c r="N721" i="18"/>
  <c r="J721" i="18"/>
  <c r="B721" i="18"/>
  <c r="N720" i="18"/>
  <c r="J720" i="18"/>
  <c r="B720" i="18"/>
  <c r="N719" i="18"/>
  <c r="J719" i="18"/>
  <c r="B719" i="18"/>
  <c r="N718" i="18"/>
  <c r="J718" i="18"/>
  <c r="B718" i="18"/>
  <c r="N717" i="18"/>
  <c r="J717" i="18"/>
  <c r="B717" i="18"/>
  <c r="N716" i="18"/>
  <c r="J716" i="18"/>
  <c r="B716" i="18"/>
  <c r="N715" i="18"/>
  <c r="J715" i="18"/>
  <c r="B715" i="18"/>
  <c r="N714" i="18"/>
  <c r="J714" i="18"/>
  <c r="B714" i="18"/>
  <c r="N713" i="18"/>
  <c r="J713" i="18"/>
  <c r="B713" i="18"/>
  <c r="N712" i="18"/>
  <c r="J712" i="18"/>
  <c r="B712" i="18"/>
  <c r="N711" i="18"/>
  <c r="J711" i="18"/>
  <c r="B711" i="18"/>
  <c r="N710" i="18"/>
  <c r="J710" i="18"/>
  <c r="B710" i="18"/>
  <c r="N709" i="18"/>
  <c r="J709" i="18"/>
  <c r="B709" i="18"/>
  <c r="N708" i="18"/>
  <c r="J708" i="18"/>
  <c r="B708" i="18"/>
  <c r="N707" i="18"/>
  <c r="J707" i="18"/>
  <c r="B707" i="18"/>
  <c r="N706" i="18"/>
  <c r="J706" i="18"/>
  <c r="B706" i="18"/>
  <c r="N705" i="18"/>
  <c r="J705" i="18"/>
  <c r="B705" i="18"/>
  <c r="N704" i="18"/>
  <c r="J704" i="18"/>
  <c r="B704" i="18"/>
  <c r="N703" i="18"/>
  <c r="J703" i="18"/>
  <c r="B703" i="18"/>
  <c r="N702" i="18"/>
  <c r="J702" i="18"/>
  <c r="B702" i="18"/>
  <c r="N701" i="18"/>
  <c r="J701" i="18"/>
  <c r="B701" i="18"/>
  <c r="N700" i="18"/>
  <c r="J700" i="18"/>
  <c r="B700" i="18"/>
  <c r="N699" i="18"/>
  <c r="J699" i="18"/>
  <c r="B699" i="18"/>
  <c r="N698" i="18"/>
  <c r="J698" i="18"/>
  <c r="B698" i="18"/>
  <c r="N697" i="18"/>
  <c r="J697" i="18"/>
  <c r="B697" i="18"/>
  <c r="N696" i="18"/>
  <c r="J696" i="18"/>
  <c r="B696" i="18"/>
  <c r="N695" i="18"/>
  <c r="J695" i="18"/>
  <c r="B695" i="18"/>
  <c r="N694" i="18"/>
  <c r="J694" i="18"/>
  <c r="B694" i="18"/>
  <c r="N693" i="18"/>
  <c r="J693" i="18"/>
  <c r="B693" i="18"/>
  <c r="N692" i="18"/>
  <c r="J692" i="18"/>
  <c r="B692" i="18"/>
  <c r="N691" i="18"/>
  <c r="J691" i="18"/>
  <c r="B691" i="18"/>
  <c r="N690" i="18"/>
  <c r="J690" i="18"/>
  <c r="B690" i="18"/>
  <c r="N689" i="18"/>
  <c r="J689" i="18"/>
  <c r="B689" i="18"/>
  <c r="N688" i="18"/>
  <c r="J688" i="18"/>
  <c r="B688" i="18"/>
  <c r="N687" i="18"/>
  <c r="J687" i="18"/>
  <c r="B687" i="18"/>
  <c r="N686" i="18"/>
  <c r="J686" i="18"/>
  <c r="B686" i="18"/>
  <c r="N685" i="18"/>
  <c r="J685" i="18"/>
  <c r="B685" i="18"/>
  <c r="N684" i="18"/>
  <c r="J684" i="18"/>
  <c r="B684" i="18"/>
  <c r="N683" i="18"/>
  <c r="J683" i="18"/>
  <c r="B683" i="18"/>
  <c r="N682" i="18"/>
  <c r="J682" i="18"/>
  <c r="B682" i="18"/>
  <c r="N681" i="18"/>
  <c r="J681" i="18"/>
  <c r="B681" i="18"/>
  <c r="N680" i="18"/>
  <c r="J680" i="18"/>
  <c r="B680" i="18"/>
  <c r="N679" i="18"/>
  <c r="J679" i="18"/>
  <c r="B679" i="18"/>
  <c r="N678" i="18"/>
  <c r="J678" i="18"/>
  <c r="B678" i="18"/>
  <c r="N677" i="18"/>
  <c r="J677" i="18"/>
  <c r="B677" i="18"/>
  <c r="N676" i="18"/>
  <c r="J676" i="18"/>
  <c r="B676" i="18"/>
  <c r="N675" i="18"/>
  <c r="J675" i="18"/>
  <c r="B675" i="18"/>
  <c r="N674" i="18"/>
  <c r="J674" i="18"/>
  <c r="B674" i="18"/>
  <c r="N673" i="18"/>
  <c r="J673" i="18"/>
  <c r="B673" i="18"/>
  <c r="N672" i="18"/>
  <c r="J672" i="18"/>
  <c r="B672" i="18"/>
  <c r="N671" i="18"/>
  <c r="J671" i="18"/>
  <c r="B671" i="18"/>
  <c r="N670" i="18"/>
  <c r="J670" i="18"/>
  <c r="B670" i="18"/>
  <c r="N669" i="18"/>
  <c r="J669" i="18"/>
  <c r="B669" i="18"/>
  <c r="N668" i="18"/>
  <c r="J668" i="18"/>
  <c r="B668" i="18"/>
  <c r="N667" i="18"/>
  <c r="J667" i="18"/>
  <c r="B667" i="18"/>
  <c r="N666" i="18"/>
  <c r="J666" i="18"/>
  <c r="B666" i="18"/>
  <c r="N665" i="18"/>
  <c r="J665" i="18"/>
  <c r="B665" i="18"/>
  <c r="N664" i="18"/>
  <c r="J664" i="18"/>
  <c r="B664" i="18"/>
  <c r="N663" i="18"/>
  <c r="J663" i="18"/>
  <c r="B663" i="18"/>
  <c r="N662" i="18"/>
  <c r="J662" i="18"/>
  <c r="B662" i="18"/>
  <c r="N661" i="18"/>
  <c r="J661" i="18"/>
  <c r="B661" i="18"/>
  <c r="N660" i="18"/>
  <c r="J660" i="18"/>
  <c r="B660" i="18"/>
  <c r="N659" i="18"/>
  <c r="J659" i="18"/>
  <c r="B659" i="18"/>
  <c r="N658" i="18"/>
  <c r="J658" i="18"/>
  <c r="B658" i="18"/>
  <c r="N657" i="18"/>
  <c r="J657" i="18"/>
  <c r="B657" i="18"/>
  <c r="N656" i="18"/>
  <c r="J656" i="18"/>
  <c r="B656" i="18"/>
  <c r="N655" i="18"/>
  <c r="J655" i="18"/>
  <c r="B655" i="18"/>
  <c r="N654" i="18"/>
  <c r="J654" i="18"/>
  <c r="B654" i="18"/>
  <c r="N653" i="18"/>
  <c r="J653" i="18"/>
  <c r="B653" i="18"/>
  <c r="N652" i="18"/>
  <c r="J652" i="18"/>
  <c r="B652" i="18"/>
  <c r="N651" i="18"/>
  <c r="J651" i="18"/>
  <c r="B651" i="18"/>
  <c r="N650" i="18"/>
  <c r="J650" i="18"/>
  <c r="B650" i="18"/>
  <c r="N649" i="18"/>
  <c r="J649" i="18"/>
  <c r="B649" i="18"/>
  <c r="N648" i="18"/>
  <c r="J648" i="18"/>
  <c r="B648" i="18"/>
  <c r="N647" i="18"/>
  <c r="J647" i="18"/>
  <c r="B647" i="18"/>
  <c r="N646" i="18"/>
  <c r="J646" i="18"/>
  <c r="B646" i="18"/>
  <c r="N645" i="18"/>
  <c r="J645" i="18"/>
  <c r="B645" i="18"/>
  <c r="N644" i="18"/>
  <c r="J644" i="18"/>
  <c r="B644" i="18"/>
  <c r="N643" i="18"/>
  <c r="J643" i="18"/>
  <c r="B643" i="18"/>
  <c r="N642" i="18"/>
  <c r="J642" i="18"/>
  <c r="B642" i="18"/>
  <c r="N641" i="18"/>
  <c r="J641" i="18"/>
  <c r="B641" i="18"/>
  <c r="N640" i="18"/>
  <c r="J640" i="18"/>
  <c r="B640" i="18"/>
  <c r="N639" i="18"/>
  <c r="J639" i="18"/>
  <c r="B639" i="18"/>
  <c r="N638" i="18"/>
  <c r="J638" i="18"/>
  <c r="B638" i="18"/>
  <c r="N637" i="18"/>
  <c r="J637" i="18"/>
  <c r="B637" i="18"/>
  <c r="N636" i="18"/>
  <c r="J636" i="18"/>
  <c r="B636" i="18"/>
  <c r="N635" i="18"/>
  <c r="J635" i="18"/>
  <c r="B635" i="18"/>
  <c r="N634" i="18"/>
  <c r="J634" i="18"/>
  <c r="B634" i="18"/>
  <c r="N633" i="18"/>
  <c r="J633" i="18"/>
  <c r="B633" i="18"/>
  <c r="N632" i="18"/>
  <c r="J632" i="18"/>
  <c r="B632" i="18"/>
  <c r="N631" i="18"/>
  <c r="J631" i="18"/>
  <c r="B631" i="18"/>
  <c r="N630" i="18"/>
  <c r="J630" i="18"/>
  <c r="B630" i="18"/>
  <c r="N629" i="18"/>
  <c r="J629" i="18"/>
  <c r="B629" i="18"/>
  <c r="N628" i="18"/>
  <c r="J628" i="18"/>
  <c r="B628" i="18"/>
  <c r="N627" i="18"/>
  <c r="J627" i="18"/>
  <c r="B627" i="18"/>
  <c r="N626" i="18"/>
  <c r="J626" i="18"/>
  <c r="B626" i="18"/>
  <c r="N625" i="18"/>
  <c r="J625" i="18"/>
  <c r="B625" i="18"/>
  <c r="N624" i="18"/>
  <c r="J624" i="18"/>
  <c r="B624" i="18"/>
  <c r="N623" i="18"/>
  <c r="J623" i="18"/>
  <c r="B623" i="18"/>
  <c r="N622" i="18"/>
  <c r="J622" i="18"/>
  <c r="B622" i="18"/>
  <c r="N621" i="18"/>
  <c r="J621" i="18"/>
  <c r="B621" i="18"/>
  <c r="N620" i="18"/>
  <c r="J620" i="18"/>
  <c r="B620" i="18"/>
  <c r="N619" i="18"/>
  <c r="J619" i="18"/>
  <c r="B619" i="18"/>
  <c r="N618" i="18"/>
  <c r="J618" i="18"/>
  <c r="B618" i="18"/>
  <c r="N617" i="18"/>
  <c r="J617" i="18"/>
  <c r="B617" i="18"/>
  <c r="N616" i="18"/>
  <c r="J616" i="18"/>
  <c r="B616" i="18"/>
  <c r="N615" i="18"/>
  <c r="J615" i="18"/>
  <c r="B615" i="18"/>
  <c r="N614" i="18"/>
  <c r="J614" i="18"/>
  <c r="B614" i="18"/>
  <c r="N613" i="18"/>
  <c r="J613" i="18"/>
  <c r="B613" i="18"/>
  <c r="N612" i="18"/>
  <c r="J612" i="18"/>
  <c r="B612" i="18"/>
  <c r="N611" i="18"/>
  <c r="J611" i="18"/>
  <c r="B611" i="18"/>
  <c r="N610" i="18"/>
  <c r="J610" i="18"/>
  <c r="B610" i="18"/>
  <c r="N609" i="18"/>
  <c r="J609" i="18"/>
  <c r="B609" i="18"/>
  <c r="N608" i="18"/>
  <c r="J608" i="18"/>
  <c r="B608" i="18"/>
  <c r="N607" i="18"/>
  <c r="J607" i="18"/>
  <c r="B607" i="18"/>
  <c r="N606" i="18"/>
  <c r="J606" i="18"/>
  <c r="B606" i="18"/>
  <c r="N605" i="18"/>
  <c r="J605" i="18"/>
  <c r="B605" i="18"/>
  <c r="N604" i="18"/>
  <c r="J604" i="18"/>
  <c r="B604" i="18"/>
  <c r="N603" i="18"/>
  <c r="J603" i="18"/>
  <c r="B603" i="18"/>
  <c r="N602" i="18"/>
  <c r="J602" i="18"/>
  <c r="B602" i="18"/>
  <c r="N601" i="18"/>
  <c r="J601" i="18"/>
  <c r="B601" i="18"/>
  <c r="N600" i="18"/>
  <c r="J600" i="18"/>
  <c r="B600" i="18"/>
  <c r="N599" i="18"/>
  <c r="J599" i="18"/>
  <c r="B599" i="18"/>
  <c r="N598" i="18"/>
  <c r="J598" i="18"/>
  <c r="B598" i="18"/>
  <c r="N597" i="18"/>
  <c r="J597" i="18"/>
  <c r="B597" i="18"/>
  <c r="N596" i="18"/>
  <c r="J596" i="18"/>
  <c r="B596" i="18"/>
  <c r="N595" i="18"/>
  <c r="J595" i="18"/>
  <c r="B595" i="18"/>
  <c r="N594" i="18"/>
  <c r="J594" i="18"/>
  <c r="B594" i="18"/>
  <c r="N593" i="18"/>
  <c r="J593" i="18"/>
  <c r="B593" i="18"/>
  <c r="N592" i="18"/>
  <c r="J592" i="18"/>
  <c r="B592" i="18"/>
  <c r="N591" i="18"/>
  <c r="J591" i="18"/>
  <c r="B591" i="18"/>
  <c r="N590" i="18"/>
  <c r="J590" i="18"/>
  <c r="B590" i="18"/>
  <c r="N589" i="18"/>
  <c r="J589" i="18"/>
  <c r="B589" i="18"/>
  <c r="N588" i="18"/>
  <c r="J588" i="18"/>
  <c r="B588" i="18"/>
  <c r="N587" i="18"/>
  <c r="J587" i="18"/>
  <c r="B587" i="18"/>
  <c r="N586" i="18"/>
  <c r="J586" i="18"/>
  <c r="B586" i="18"/>
  <c r="N585" i="18"/>
  <c r="J585" i="18"/>
  <c r="B585" i="18"/>
  <c r="N584" i="18"/>
  <c r="J584" i="18"/>
  <c r="B584" i="18"/>
  <c r="N583" i="18"/>
  <c r="J583" i="18"/>
  <c r="B583" i="18"/>
  <c r="N582" i="18"/>
  <c r="J582" i="18"/>
  <c r="B582" i="18"/>
  <c r="N581" i="18"/>
  <c r="J581" i="18"/>
  <c r="B581" i="18"/>
  <c r="N580" i="18"/>
  <c r="J580" i="18"/>
  <c r="B580" i="18"/>
  <c r="N579" i="18"/>
  <c r="J579" i="18"/>
  <c r="B579" i="18"/>
  <c r="N578" i="18"/>
  <c r="J578" i="18"/>
  <c r="B578" i="18"/>
  <c r="N577" i="18"/>
  <c r="J577" i="18"/>
  <c r="B577" i="18"/>
  <c r="N576" i="18"/>
  <c r="J576" i="18"/>
  <c r="B576" i="18"/>
  <c r="N575" i="18"/>
  <c r="J575" i="18"/>
  <c r="B575" i="18"/>
  <c r="N574" i="18"/>
  <c r="J574" i="18"/>
  <c r="B574" i="18"/>
  <c r="N573" i="18"/>
  <c r="J573" i="18"/>
  <c r="B573" i="18"/>
  <c r="N572" i="18"/>
  <c r="J572" i="18"/>
  <c r="B572" i="18"/>
  <c r="N571" i="18"/>
  <c r="J571" i="18"/>
  <c r="B571" i="18"/>
  <c r="N570" i="18"/>
  <c r="J570" i="18"/>
  <c r="B570" i="18"/>
  <c r="N569" i="18"/>
  <c r="J569" i="18"/>
  <c r="B569" i="18"/>
  <c r="N568" i="18"/>
  <c r="J568" i="18"/>
  <c r="B568" i="18"/>
  <c r="N567" i="18"/>
  <c r="J567" i="18"/>
  <c r="B567" i="18"/>
  <c r="N566" i="18"/>
  <c r="J566" i="18"/>
  <c r="B566" i="18"/>
  <c r="N565" i="18"/>
  <c r="J565" i="18"/>
  <c r="B565" i="18"/>
  <c r="N564" i="18"/>
  <c r="J564" i="18"/>
  <c r="B564" i="18"/>
  <c r="N563" i="18"/>
  <c r="J563" i="18"/>
  <c r="B563" i="18"/>
  <c r="N562" i="18"/>
  <c r="J562" i="18"/>
  <c r="B562" i="18"/>
  <c r="N561" i="18"/>
  <c r="J561" i="18"/>
  <c r="B561" i="18"/>
  <c r="N560" i="18"/>
  <c r="J560" i="18"/>
  <c r="B560" i="18"/>
  <c r="N559" i="18"/>
  <c r="J559" i="18"/>
  <c r="B559" i="18"/>
  <c r="N558" i="18"/>
  <c r="J558" i="18"/>
  <c r="B558" i="18"/>
  <c r="N557" i="18"/>
  <c r="J557" i="18"/>
  <c r="B557" i="18"/>
  <c r="N556" i="18"/>
  <c r="J556" i="18"/>
  <c r="B556" i="18"/>
  <c r="N555" i="18"/>
  <c r="J555" i="18"/>
  <c r="B555" i="18"/>
  <c r="N554" i="18"/>
  <c r="J554" i="18"/>
  <c r="B554" i="18"/>
  <c r="N553" i="18"/>
  <c r="J553" i="18"/>
  <c r="B553" i="18"/>
  <c r="N552" i="18"/>
  <c r="J552" i="18"/>
  <c r="B552" i="18"/>
  <c r="N551" i="18"/>
  <c r="J551" i="18"/>
  <c r="B551" i="18"/>
  <c r="N550" i="18"/>
  <c r="J550" i="18"/>
  <c r="B550" i="18"/>
  <c r="N549" i="18"/>
  <c r="J549" i="18"/>
  <c r="B549" i="18"/>
  <c r="N548" i="18"/>
  <c r="J548" i="18"/>
  <c r="B548" i="18"/>
  <c r="N547" i="18"/>
  <c r="J547" i="18"/>
  <c r="B547" i="18"/>
  <c r="N546" i="18"/>
  <c r="J546" i="18"/>
  <c r="B546" i="18"/>
  <c r="N545" i="18"/>
  <c r="J545" i="18"/>
  <c r="B545" i="18"/>
  <c r="N544" i="18"/>
  <c r="J544" i="18"/>
  <c r="B544" i="18"/>
  <c r="N543" i="18"/>
  <c r="J543" i="18"/>
  <c r="B543" i="18"/>
  <c r="N542" i="18"/>
  <c r="J542" i="18"/>
  <c r="B542" i="18"/>
  <c r="N541" i="18"/>
  <c r="J541" i="18"/>
  <c r="B541" i="18"/>
  <c r="N540" i="18"/>
  <c r="J540" i="18"/>
  <c r="B540" i="18"/>
  <c r="N539" i="18"/>
  <c r="J539" i="18"/>
  <c r="B539" i="18"/>
  <c r="N538" i="18"/>
  <c r="J538" i="18"/>
  <c r="B538" i="18"/>
  <c r="N537" i="18"/>
  <c r="J537" i="18"/>
  <c r="B537" i="18"/>
  <c r="N536" i="18"/>
  <c r="J536" i="18"/>
  <c r="B536" i="18"/>
  <c r="N535" i="18"/>
  <c r="J535" i="18"/>
  <c r="B535" i="18"/>
  <c r="N534" i="18"/>
  <c r="J534" i="18"/>
  <c r="B534" i="18"/>
  <c r="N533" i="18"/>
  <c r="J533" i="18"/>
  <c r="B533" i="18"/>
  <c r="N532" i="18"/>
  <c r="J532" i="18"/>
  <c r="B532" i="18"/>
  <c r="N531" i="18"/>
  <c r="J531" i="18"/>
  <c r="B531" i="18"/>
  <c r="N530" i="18"/>
  <c r="J530" i="18"/>
  <c r="B530" i="18"/>
  <c r="N529" i="18"/>
  <c r="J529" i="18"/>
  <c r="B529" i="18"/>
  <c r="N528" i="18"/>
  <c r="J528" i="18"/>
  <c r="B528" i="18"/>
  <c r="N527" i="18"/>
  <c r="J527" i="18"/>
  <c r="B527" i="18"/>
  <c r="N526" i="18"/>
  <c r="J526" i="18"/>
  <c r="B526" i="18"/>
  <c r="N525" i="18"/>
  <c r="J525" i="18"/>
  <c r="B525" i="18"/>
  <c r="N524" i="18"/>
  <c r="J524" i="18"/>
  <c r="B524" i="18"/>
  <c r="N523" i="18"/>
  <c r="J523" i="18"/>
  <c r="B523" i="18"/>
  <c r="N522" i="18"/>
  <c r="J522" i="18"/>
  <c r="B522" i="18"/>
  <c r="N521" i="18"/>
  <c r="J521" i="18"/>
  <c r="B521" i="18"/>
  <c r="N520" i="18"/>
  <c r="J520" i="18"/>
  <c r="B520" i="18"/>
  <c r="N519" i="18"/>
  <c r="J519" i="18"/>
  <c r="B519" i="18"/>
  <c r="N518" i="18"/>
  <c r="J518" i="18"/>
  <c r="B518" i="18"/>
  <c r="N517" i="18"/>
  <c r="J517" i="18"/>
  <c r="B517" i="18"/>
  <c r="N516" i="18"/>
  <c r="J516" i="18"/>
  <c r="B516" i="18"/>
  <c r="N515" i="18"/>
  <c r="J515" i="18"/>
  <c r="B515" i="18"/>
  <c r="N514" i="18"/>
  <c r="J514" i="18"/>
  <c r="B514" i="18"/>
  <c r="N513" i="18"/>
  <c r="J513" i="18"/>
  <c r="B513" i="18"/>
  <c r="N512" i="18"/>
  <c r="J512" i="18"/>
  <c r="B512" i="18"/>
  <c r="N511" i="18"/>
  <c r="J511" i="18"/>
  <c r="B511" i="18"/>
  <c r="N510" i="18"/>
  <c r="J510" i="18"/>
  <c r="B510" i="18"/>
  <c r="N509" i="18"/>
  <c r="J509" i="18"/>
  <c r="B509" i="18"/>
  <c r="N508" i="18"/>
  <c r="J508" i="18"/>
  <c r="B508" i="18"/>
  <c r="N507" i="18"/>
  <c r="J507" i="18"/>
  <c r="B507" i="18"/>
  <c r="N506" i="18"/>
  <c r="J506" i="18"/>
  <c r="B506" i="18"/>
  <c r="N505" i="18"/>
  <c r="J505" i="18"/>
  <c r="B505" i="18"/>
  <c r="N504" i="18"/>
  <c r="J504" i="18"/>
  <c r="B504" i="18"/>
  <c r="N503" i="18"/>
  <c r="J503" i="18"/>
  <c r="B503" i="18"/>
  <c r="N502" i="18"/>
  <c r="J502" i="18"/>
  <c r="B502" i="18"/>
  <c r="N501" i="18"/>
  <c r="J501" i="18"/>
  <c r="B501" i="18"/>
  <c r="N500" i="18"/>
  <c r="J500" i="18"/>
  <c r="B500" i="18"/>
  <c r="N499" i="18"/>
  <c r="J499" i="18"/>
  <c r="B499" i="18"/>
  <c r="N498" i="18"/>
  <c r="J498" i="18"/>
  <c r="B498" i="18"/>
  <c r="N497" i="18"/>
  <c r="J497" i="18"/>
  <c r="B497" i="18"/>
  <c r="N496" i="18"/>
  <c r="J496" i="18"/>
  <c r="B496" i="18"/>
  <c r="N495" i="18"/>
  <c r="J495" i="18"/>
  <c r="B495" i="18"/>
  <c r="N494" i="18"/>
  <c r="J494" i="18"/>
  <c r="B494" i="18"/>
  <c r="N493" i="18"/>
  <c r="J493" i="18"/>
  <c r="B493" i="18"/>
  <c r="N492" i="18"/>
  <c r="J492" i="18"/>
  <c r="B492" i="18"/>
  <c r="N491" i="18"/>
  <c r="J491" i="18"/>
  <c r="B491" i="18"/>
  <c r="N490" i="18"/>
  <c r="J490" i="18"/>
  <c r="B490" i="18"/>
  <c r="N489" i="18"/>
  <c r="J489" i="18"/>
  <c r="B489" i="18"/>
  <c r="N488" i="18"/>
  <c r="J488" i="18"/>
  <c r="B488" i="18"/>
  <c r="N487" i="18"/>
  <c r="J487" i="18"/>
  <c r="B487" i="18"/>
  <c r="N486" i="18"/>
  <c r="J486" i="18"/>
  <c r="B486" i="18"/>
  <c r="N485" i="18"/>
  <c r="J485" i="18"/>
  <c r="B485" i="18"/>
  <c r="N484" i="18"/>
  <c r="J484" i="18"/>
  <c r="B484" i="18"/>
  <c r="N483" i="18"/>
  <c r="J483" i="18"/>
  <c r="B483" i="18"/>
  <c r="N482" i="18"/>
  <c r="J482" i="18"/>
  <c r="B482" i="18"/>
  <c r="N481" i="18"/>
  <c r="J481" i="18"/>
  <c r="B481" i="18"/>
  <c r="N480" i="18"/>
  <c r="J480" i="18"/>
  <c r="B480" i="18"/>
  <c r="N479" i="18"/>
  <c r="J479" i="18"/>
  <c r="B479" i="18"/>
  <c r="N478" i="18"/>
  <c r="J478" i="18"/>
  <c r="B478" i="18"/>
  <c r="N477" i="18"/>
  <c r="J477" i="18"/>
  <c r="B477" i="18"/>
  <c r="N476" i="18"/>
  <c r="J476" i="18"/>
  <c r="B476" i="18"/>
  <c r="N475" i="18"/>
  <c r="J475" i="18"/>
  <c r="B475" i="18"/>
  <c r="N474" i="18"/>
  <c r="J474" i="18"/>
  <c r="B474" i="18"/>
  <c r="N473" i="18"/>
  <c r="J473" i="18"/>
  <c r="B473" i="18"/>
  <c r="N472" i="18"/>
  <c r="J472" i="18"/>
  <c r="B472" i="18"/>
  <c r="N471" i="18"/>
  <c r="J471" i="18"/>
  <c r="B471" i="18"/>
  <c r="N470" i="18"/>
  <c r="J470" i="18"/>
  <c r="B470" i="18"/>
  <c r="N469" i="18"/>
  <c r="J469" i="18"/>
  <c r="B469" i="18"/>
  <c r="N468" i="18"/>
  <c r="J468" i="18"/>
  <c r="B468" i="18"/>
  <c r="N467" i="18"/>
  <c r="J467" i="18"/>
  <c r="B467" i="18"/>
  <c r="N466" i="18"/>
  <c r="J466" i="18"/>
  <c r="B466" i="18"/>
  <c r="N465" i="18"/>
  <c r="J465" i="18"/>
  <c r="B465" i="18"/>
  <c r="N464" i="18"/>
  <c r="J464" i="18"/>
  <c r="B464" i="18"/>
  <c r="N463" i="18"/>
  <c r="J463" i="18"/>
  <c r="B463" i="18"/>
  <c r="N462" i="18"/>
  <c r="J462" i="18"/>
  <c r="B462" i="18"/>
  <c r="N461" i="18"/>
  <c r="J461" i="18"/>
  <c r="B461" i="18"/>
  <c r="N460" i="18"/>
  <c r="J460" i="18"/>
  <c r="B460" i="18"/>
  <c r="N459" i="18"/>
  <c r="J459" i="18"/>
  <c r="B459" i="18"/>
  <c r="N458" i="18"/>
  <c r="J458" i="18"/>
  <c r="B458" i="18"/>
  <c r="N457" i="18"/>
  <c r="J457" i="18"/>
  <c r="B457" i="18"/>
  <c r="N456" i="18"/>
  <c r="J456" i="18"/>
  <c r="B456" i="18"/>
  <c r="N455" i="18"/>
  <c r="J455" i="18"/>
  <c r="B455" i="18"/>
  <c r="N454" i="18"/>
  <c r="J454" i="18"/>
  <c r="B454" i="18"/>
  <c r="N453" i="18"/>
  <c r="J453" i="18"/>
  <c r="B453" i="18"/>
  <c r="N452" i="18"/>
  <c r="J452" i="18"/>
  <c r="B452" i="18"/>
  <c r="N451" i="18"/>
  <c r="J451" i="18"/>
  <c r="B451" i="18"/>
  <c r="N450" i="18"/>
  <c r="J450" i="18"/>
  <c r="B450" i="18"/>
  <c r="N449" i="18"/>
  <c r="J449" i="18"/>
  <c r="B449" i="18"/>
  <c r="N448" i="18"/>
  <c r="J448" i="18"/>
  <c r="B448" i="18"/>
  <c r="N447" i="18"/>
  <c r="J447" i="18"/>
  <c r="B447" i="18"/>
  <c r="N446" i="18"/>
  <c r="J446" i="18"/>
  <c r="B446" i="18"/>
  <c r="N445" i="18"/>
  <c r="J445" i="18"/>
  <c r="B445" i="18"/>
  <c r="N444" i="18"/>
  <c r="J444" i="18"/>
  <c r="B444" i="18"/>
  <c r="N443" i="18"/>
  <c r="J443" i="18"/>
  <c r="B443" i="18"/>
  <c r="N442" i="18"/>
  <c r="J442" i="18"/>
  <c r="B442" i="18"/>
  <c r="N441" i="18"/>
  <c r="J441" i="18"/>
  <c r="B441" i="18"/>
  <c r="N440" i="18"/>
  <c r="J440" i="18"/>
  <c r="B440" i="18"/>
  <c r="N439" i="18"/>
  <c r="J439" i="18"/>
  <c r="B439" i="18"/>
  <c r="N438" i="18"/>
  <c r="J438" i="18"/>
  <c r="B438" i="18"/>
  <c r="N437" i="18"/>
  <c r="J437" i="18"/>
  <c r="B437" i="18"/>
  <c r="N436" i="18"/>
  <c r="J436" i="18"/>
  <c r="B436" i="18"/>
  <c r="N435" i="18"/>
  <c r="J435" i="18"/>
  <c r="B435" i="18"/>
  <c r="N434" i="18"/>
  <c r="J434" i="18"/>
  <c r="B434" i="18"/>
  <c r="N433" i="18"/>
  <c r="J433" i="18"/>
  <c r="B433" i="18"/>
  <c r="N432" i="18"/>
  <c r="J432" i="18"/>
  <c r="B432" i="18"/>
  <c r="N431" i="18"/>
  <c r="J431" i="18"/>
  <c r="B431" i="18"/>
  <c r="N430" i="18"/>
  <c r="J430" i="18"/>
  <c r="B430" i="18"/>
  <c r="N429" i="18"/>
  <c r="J429" i="18"/>
  <c r="B429" i="18"/>
  <c r="N428" i="18"/>
  <c r="J428" i="18"/>
  <c r="B428" i="18"/>
  <c r="N427" i="18"/>
  <c r="J427" i="18"/>
  <c r="B427" i="18"/>
  <c r="N426" i="18"/>
  <c r="J426" i="18"/>
  <c r="B426" i="18"/>
  <c r="N425" i="18"/>
  <c r="J425" i="18"/>
  <c r="B425" i="18"/>
  <c r="N424" i="18"/>
  <c r="J424" i="18"/>
  <c r="B424" i="18"/>
  <c r="N423" i="18"/>
  <c r="J423" i="18"/>
  <c r="B423" i="18"/>
  <c r="N422" i="18"/>
  <c r="J422" i="18"/>
  <c r="B422" i="18"/>
  <c r="N421" i="18"/>
  <c r="J421" i="18"/>
  <c r="B421" i="18"/>
  <c r="N420" i="18"/>
  <c r="J420" i="18"/>
  <c r="B420" i="18"/>
  <c r="N419" i="18"/>
  <c r="J419" i="18"/>
  <c r="B419" i="18"/>
  <c r="N418" i="18"/>
  <c r="J418" i="18"/>
  <c r="B418" i="18"/>
  <c r="N417" i="18"/>
  <c r="J417" i="18"/>
  <c r="B417" i="18"/>
  <c r="N416" i="18"/>
  <c r="J416" i="18"/>
  <c r="B416" i="18"/>
  <c r="N415" i="18"/>
  <c r="J415" i="18"/>
  <c r="B415" i="18"/>
  <c r="N414" i="18"/>
  <c r="J414" i="18"/>
  <c r="B414" i="18"/>
  <c r="N413" i="18"/>
  <c r="J413" i="18"/>
  <c r="B413" i="18"/>
  <c r="N412" i="18"/>
  <c r="J412" i="18"/>
  <c r="B412" i="18"/>
  <c r="N411" i="18"/>
  <c r="J411" i="18"/>
  <c r="B411" i="18"/>
  <c r="N410" i="18"/>
  <c r="J410" i="18"/>
  <c r="B410" i="18"/>
  <c r="N409" i="18"/>
  <c r="J409" i="18"/>
  <c r="B409" i="18"/>
  <c r="N408" i="18"/>
  <c r="J408" i="18"/>
  <c r="B408" i="18"/>
  <c r="N407" i="18"/>
  <c r="J407" i="18"/>
  <c r="B407" i="18"/>
  <c r="N406" i="18"/>
  <c r="J406" i="18"/>
  <c r="B406" i="18"/>
  <c r="N405" i="18"/>
  <c r="J405" i="18"/>
  <c r="B405" i="18"/>
  <c r="N404" i="18"/>
  <c r="J404" i="18"/>
  <c r="B404" i="18"/>
  <c r="N403" i="18"/>
  <c r="J403" i="18"/>
  <c r="B403" i="18"/>
  <c r="N402" i="18"/>
  <c r="J402" i="18"/>
  <c r="B402" i="18"/>
  <c r="N401" i="18"/>
  <c r="J401" i="18"/>
  <c r="B401" i="18"/>
  <c r="N400" i="18"/>
  <c r="J400" i="18"/>
  <c r="B400" i="18"/>
  <c r="N399" i="18"/>
  <c r="J399" i="18"/>
  <c r="B399" i="18"/>
  <c r="N398" i="18"/>
  <c r="J398" i="18"/>
  <c r="B398" i="18"/>
  <c r="N397" i="18"/>
  <c r="J397" i="18"/>
  <c r="B397" i="18"/>
  <c r="N396" i="18"/>
  <c r="J396" i="18"/>
  <c r="B396" i="18"/>
  <c r="N395" i="18"/>
  <c r="J395" i="18"/>
  <c r="B395" i="18"/>
  <c r="N394" i="18"/>
  <c r="J394" i="18"/>
  <c r="B394" i="18"/>
  <c r="N393" i="18"/>
  <c r="J393" i="18"/>
  <c r="B393" i="18"/>
  <c r="N392" i="18"/>
  <c r="J392" i="18"/>
  <c r="B392" i="18"/>
  <c r="N391" i="18"/>
  <c r="J391" i="18"/>
  <c r="B391" i="18"/>
  <c r="N390" i="18"/>
  <c r="J390" i="18"/>
  <c r="B390" i="18"/>
  <c r="N389" i="18"/>
  <c r="J389" i="18"/>
  <c r="B389" i="18"/>
  <c r="N388" i="18"/>
  <c r="J388" i="18"/>
  <c r="B388" i="18"/>
  <c r="N387" i="18"/>
  <c r="J387" i="18"/>
  <c r="B387" i="18"/>
  <c r="N386" i="18"/>
  <c r="J386" i="18"/>
  <c r="B386" i="18"/>
  <c r="N385" i="18"/>
  <c r="J385" i="18"/>
  <c r="B385" i="18"/>
  <c r="N384" i="18"/>
  <c r="J384" i="18"/>
  <c r="B384" i="18"/>
  <c r="N383" i="18"/>
  <c r="J383" i="18"/>
  <c r="B383" i="18"/>
  <c r="N382" i="18"/>
  <c r="J382" i="18"/>
  <c r="B382" i="18"/>
  <c r="N381" i="18"/>
  <c r="J381" i="18"/>
  <c r="B381" i="18"/>
  <c r="N380" i="18"/>
  <c r="J380" i="18"/>
  <c r="B380" i="18"/>
  <c r="N379" i="18"/>
  <c r="J379" i="18"/>
  <c r="B379" i="18"/>
  <c r="N378" i="18"/>
  <c r="J378" i="18"/>
  <c r="B378" i="18"/>
  <c r="N377" i="18"/>
  <c r="J377" i="18"/>
  <c r="B377" i="18"/>
  <c r="N376" i="18"/>
  <c r="J376" i="18"/>
  <c r="B376" i="18"/>
  <c r="N375" i="18"/>
  <c r="J375" i="18"/>
  <c r="B375" i="18"/>
  <c r="N374" i="18"/>
  <c r="J374" i="18"/>
  <c r="B374" i="18"/>
  <c r="N373" i="18"/>
  <c r="J373" i="18"/>
  <c r="B373" i="18"/>
  <c r="N372" i="18"/>
  <c r="J372" i="18"/>
  <c r="B372" i="18"/>
  <c r="N371" i="18"/>
  <c r="J371" i="18"/>
  <c r="B371" i="18"/>
  <c r="N370" i="18"/>
  <c r="J370" i="18"/>
  <c r="B370" i="18"/>
  <c r="N369" i="18"/>
  <c r="J369" i="18"/>
  <c r="B369" i="18"/>
  <c r="N368" i="18"/>
  <c r="J368" i="18"/>
  <c r="B368" i="18"/>
  <c r="N367" i="18"/>
  <c r="J367" i="18"/>
  <c r="B367" i="18"/>
  <c r="N366" i="18"/>
  <c r="J366" i="18"/>
  <c r="B366" i="18"/>
  <c r="N365" i="18"/>
  <c r="J365" i="18"/>
  <c r="B365" i="18"/>
  <c r="N364" i="18"/>
  <c r="J364" i="18"/>
  <c r="B364" i="18"/>
  <c r="N363" i="18"/>
  <c r="J363" i="18"/>
  <c r="B363" i="18"/>
  <c r="N362" i="18"/>
  <c r="J362" i="18"/>
  <c r="B362" i="18"/>
  <c r="N361" i="18"/>
  <c r="J361" i="18"/>
  <c r="B361" i="18"/>
  <c r="N360" i="18"/>
  <c r="J360" i="18"/>
  <c r="B360" i="18"/>
  <c r="N359" i="18"/>
  <c r="J359" i="18"/>
  <c r="B359" i="18"/>
  <c r="N358" i="18"/>
  <c r="J358" i="18"/>
  <c r="B358" i="18"/>
  <c r="N357" i="18"/>
  <c r="J357" i="18"/>
  <c r="B357" i="18"/>
  <c r="N356" i="18"/>
  <c r="J356" i="18"/>
  <c r="B356" i="18"/>
  <c r="N355" i="18"/>
  <c r="J355" i="18"/>
  <c r="B355" i="18"/>
  <c r="N354" i="18"/>
  <c r="J354" i="18"/>
  <c r="B354" i="18"/>
  <c r="N353" i="18"/>
  <c r="J353" i="18"/>
  <c r="B353" i="18"/>
  <c r="N352" i="18"/>
  <c r="J352" i="18"/>
  <c r="B352" i="18"/>
  <c r="N351" i="18"/>
  <c r="J351" i="18"/>
  <c r="B351" i="18"/>
  <c r="N350" i="18"/>
  <c r="J350" i="18"/>
  <c r="B350" i="18"/>
  <c r="N349" i="18"/>
  <c r="J349" i="18"/>
  <c r="B349" i="18"/>
  <c r="N348" i="18"/>
  <c r="J348" i="18"/>
  <c r="B348" i="18"/>
  <c r="N347" i="18"/>
  <c r="J347" i="18"/>
  <c r="B347" i="18"/>
  <c r="N346" i="18"/>
  <c r="J346" i="18"/>
  <c r="B346" i="18"/>
  <c r="N345" i="18"/>
  <c r="J345" i="18"/>
  <c r="B345" i="18"/>
  <c r="N344" i="18"/>
  <c r="J344" i="18"/>
  <c r="B344" i="18"/>
  <c r="N343" i="18"/>
  <c r="J343" i="18"/>
  <c r="B343" i="18"/>
  <c r="N342" i="18"/>
  <c r="J342" i="18"/>
  <c r="B342" i="18"/>
  <c r="N341" i="18"/>
  <c r="J341" i="18"/>
  <c r="B341" i="18"/>
  <c r="N340" i="18"/>
  <c r="J340" i="18"/>
  <c r="B340" i="18"/>
  <c r="N339" i="18"/>
  <c r="J339" i="18"/>
  <c r="B339" i="18"/>
  <c r="N338" i="18"/>
  <c r="J338" i="18"/>
  <c r="B338" i="18"/>
  <c r="N337" i="18"/>
  <c r="J337" i="18"/>
  <c r="B337" i="18"/>
  <c r="N336" i="18"/>
  <c r="J336" i="18"/>
  <c r="B336" i="18"/>
  <c r="N335" i="18"/>
  <c r="J335" i="18"/>
  <c r="B335" i="18"/>
  <c r="N334" i="18"/>
  <c r="J334" i="18"/>
  <c r="B334" i="18"/>
  <c r="N333" i="18"/>
  <c r="J333" i="18"/>
  <c r="B333" i="18"/>
  <c r="N332" i="18"/>
  <c r="J332" i="18"/>
  <c r="B332" i="18"/>
  <c r="N331" i="18"/>
  <c r="J331" i="18"/>
  <c r="B331" i="18"/>
  <c r="N330" i="18"/>
  <c r="J330" i="18"/>
  <c r="B330" i="18"/>
  <c r="N329" i="18"/>
  <c r="J329" i="18"/>
  <c r="B329" i="18"/>
  <c r="N328" i="18"/>
  <c r="J328" i="18"/>
  <c r="B328" i="18"/>
  <c r="N327" i="18"/>
  <c r="J327" i="18"/>
  <c r="B327" i="18"/>
  <c r="N326" i="18"/>
  <c r="J326" i="18"/>
  <c r="B326" i="18"/>
  <c r="N325" i="18"/>
  <c r="J325" i="18"/>
  <c r="B325" i="18"/>
  <c r="N324" i="18"/>
  <c r="J324" i="18"/>
  <c r="B324" i="18"/>
  <c r="N323" i="18"/>
  <c r="J323" i="18"/>
  <c r="B323" i="18"/>
  <c r="N322" i="18"/>
  <c r="J322" i="18"/>
  <c r="B322" i="18"/>
  <c r="N321" i="18"/>
  <c r="J321" i="18"/>
  <c r="B321" i="18"/>
  <c r="N320" i="18"/>
  <c r="J320" i="18"/>
  <c r="B320" i="18"/>
  <c r="N319" i="18"/>
  <c r="J319" i="18"/>
  <c r="B319" i="18"/>
  <c r="N318" i="18"/>
  <c r="J318" i="18"/>
  <c r="B318" i="18"/>
  <c r="N317" i="18"/>
  <c r="J317" i="18"/>
  <c r="B317" i="18"/>
  <c r="N316" i="18"/>
  <c r="J316" i="18"/>
  <c r="B316" i="18"/>
  <c r="N315" i="18"/>
  <c r="J315" i="18"/>
  <c r="B315" i="18"/>
  <c r="N314" i="18"/>
  <c r="J314" i="18"/>
  <c r="B314" i="18"/>
  <c r="N313" i="18"/>
  <c r="J313" i="18"/>
  <c r="B313" i="18"/>
  <c r="N312" i="18"/>
  <c r="J312" i="18"/>
  <c r="B312" i="18"/>
  <c r="N311" i="18"/>
  <c r="J311" i="18"/>
  <c r="B311" i="18"/>
  <c r="N310" i="18"/>
  <c r="J310" i="18"/>
  <c r="B310" i="18"/>
  <c r="N309" i="18"/>
  <c r="J309" i="18"/>
  <c r="B309" i="18"/>
  <c r="N308" i="18"/>
  <c r="J308" i="18"/>
  <c r="B308" i="18"/>
  <c r="N307" i="18"/>
  <c r="J307" i="18"/>
  <c r="B307" i="18"/>
  <c r="N306" i="18"/>
  <c r="J306" i="18"/>
  <c r="B306" i="18"/>
  <c r="N305" i="18"/>
  <c r="J305" i="18"/>
  <c r="B305" i="18"/>
  <c r="N304" i="18"/>
  <c r="J304" i="18"/>
  <c r="B304" i="18"/>
  <c r="N303" i="18"/>
  <c r="J303" i="18"/>
  <c r="B303" i="18"/>
  <c r="N302" i="18"/>
  <c r="J302" i="18"/>
  <c r="B302" i="18"/>
  <c r="N301" i="18"/>
  <c r="J301" i="18"/>
  <c r="B301" i="18"/>
  <c r="N300" i="18"/>
  <c r="J300" i="18"/>
  <c r="B300" i="18"/>
  <c r="N299" i="18"/>
  <c r="J299" i="18"/>
  <c r="B299" i="18"/>
  <c r="N298" i="18"/>
  <c r="J298" i="18"/>
  <c r="B298" i="18"/>
  <c r="N297" i="18"/>
  <c r="J297" i="18"/>
  <c r="B297" i="18"/>
  <c r="N296" i="18"/>
  <c r="J296" i="18"/>
  <c r="B296" i="18"/>
  <c r="N295" i="18"/>
  <c r="J295" i="18"/>
  <c r="B295" i="18"/>
  <c r="N294" i="18"/>
  <c r="J294" i="18"/>
  <c r="B294" i="18"/>
  <c r="N293" i="18"/>
  <c r="J293" i="18"/>
  <c r="B293" i="18"/>
  <c r="N292" i="18"/>
  <c r="J292" i="18"/>
  <c r="B292" i="18"/>
  <c r="N291" i="18"/>
  <c r="J291" i="18"/>
  <c r="B291" i="18"/>
  <c r="N290" i="18"/>
  <c r="J290" i="18"/>
  <c r="B290" i="18"/>
  <c r="N289" i="18"/>
  <c r="J289" i="18"/>
  <c r="B289" i="18"/>
  <c r="N288" i="18"/>
  <c r="J288" i="18"/>
  <c r="B288" i="18"/>
  <c r="N287" i="18"/>
  <c r="J287" i="18"/>
  <c r="B287" i="18"/>
  <c r="N286" i="18"/>
  <c r="J286" i="18"/>
  <c r="B286" i="18"/>
  <c r="N285" i="18"/>
  <c r="J285" i="18"/>
  <c r="B285" i="18"/>
  <c r="N284" i="18"/>
  <c r="J284" i="18"/>
  <c r="B284" i="18"/>
  <c r="N283" i="18"/>
  <c r="J283" i="18"/>
  <c r="B283" i="18"/>
  <c r="N282" i="18"/>
  <c r="J282" i="18"/>
  <c r="B282" i="18"/>
  <c r="N281" i="18"/>
  <c r="J281" i="18"/>
  <c r="B281" i="18"/>
  <c r="N280" i="18"/>
  <c r="J280" i="18"/>
  <c r="B280" i="18"/>
  <c r="N279" i="18"/>
  <c r="J279" i="18"/>
  <c r="B279" i="18"/>
  <c r="N278" i="18"/>
  <c r="J278" i="18"/>
  <c r="B278" i="18"/>
  <c r="N277" i="18"/>
  <c r="J277" i="18"/>
  <c r="B277" i="18"/>
  <c r="N276" i="18"/>
  <c r="J276" i="18"/>
  <c r="B276" i="18"/>
  <c r="N275" i="18"/>
  <c r="J275" i="18"/>
  <c r="B275" i="18"/>
  <c r="N274" i="18"/>
  <c r="J274" i="18"/>
  <c r="B274" i="18"/>
  <c r="N273" i="18"/>
  <c r="J273" i="18"/>
  <c r="B273" i="18"/>
  <c r="N272" i="18"/>
  <c r="J272" i="18"/>
  <c r="B272" i="18"/>
  <c r="N271" i="18"/>
  <c r="J271" i="18"/>
  <c r="B271" i="18"/>
  <c r="N270" i="18"/>
  <c r="J270" i="18"/>
  <c r="B270" i="18"/>
  <c r="N269" i="18"/>
  <c r="J269" i="18"/>
  <c r="B269" i="18"/>
  <c r="N268" i="18"/>
  <c r="J268" i="18"/>
  <c r="B268" i="18"/>
  <c r="N267" i="18"/>
  <c r="J267" i="18"/>
  <c r="B267" i="18"/>
  <c r="N266" i="18"/>
  <c r="J266" i="18"/>
  <c r="B266" i="18"/>
  <c r="N265" i="18"/>
  <c r="J265" i="18"/>
  <c r="B265" i="18"/>
  <c r="N264" i="18"/>
  <c r="J264" i="18"/>
  <c r="B264" i="18"/>
  <c r="N263" i="18"/>
  <c r="J263" i="18"/>
  <c r="B263" i="18"/>
  <c r="N262" i="18"/>
  <c r="J262" i="18"/>
  <c r="B262" i="18"/>
  <c r="N261" i="18"/>
  <c r="J261" i="18"/>
  <c r="B261" i="18"/>
  <c r="N260" i="18"/>
  <c r="J260" i="18"/>
  <c r="B260" i="18"/>
  <c r="N259" i="18"/>
  <c r="J259" i="18"/>
  <c r="B259" i="18"/>
  <c r="N258" i="18"/>
  <c r="J258" i="18"/>
  <c r="B258" i="18"/>
  <c r="N257" i="18"/>
  <c r="J257" i="18"/>
  <c r="B257" i="18"/>
  <c r="N256" i="18"/>
  <c r="J256" i="18"/>
  <c r="B256" i="18"/>
  <c r="N255" i="18"/>
  <c r="J255" i="18"/>
  <c r="B255" i="18"/>
  <c r="N254" i="18"/>
  <c r="J254" i="18"/>
  <c r="B254" i="18"/>
  <c r="N253" i="18"/>
  <c r="J253" i="18"/>
  <c r="B253" i="18"/>
  <c r="N252" i="18"/>
  <c r="J252" i="18"/>
  <c r="B252" i="18"/>
  <c r="N251" i="18"/>
  <c r="J251" i="18"/>
  <c r="B251" i="18"/>
  <c r="N250" i="18"/>
  <c r="J250" i="18"/>
  <c r="B250" i="18"/>
  <c r="N249" i="18"/>
  <c r="J249" i="18"/>
  <c r="B249" i="18"/>
  <c r="N248" i="18"/>
  <c r="J248" i="18"/>
  <c r="B248" i="18"/>
  <c r="N247" i="18"/>
  <c r="J247" i="18"/>
  <c r="B247" i="18"/>
  <c r="N246" i="18"/>
  <c r="J246" i="18"/>
  <c r="B246" i="18"/>
  <c r="N245" i="18"/>
  <c r="J245" i="18"/>
  <c r="B245" i="18"/>
  <c r="N244" i="18"/>
  <c r="J244" i="18"/>
  <c r="B244" i="18"/>
  <c r="N243" i="18"/>
  <c r="J243" i="18"/>
  <c r="B243" i="18"/>
  <c r="N242" i="18"/>
  <c r="J242" i="18"/>
  <c r="B242" i="18"/>
  <c r="N241" i="18"/>
  <c r="J241" i="18"/>
  <c r="B241" i="18"/>
  <c r="N240" i="18"/>
  <c r="J240" i="18"/>
  <c r="B240" i="18"/>
  <c r="N239" i="18"/>
  <c r="J239" i="18"/>
  <c r="B239" i="18"/>
  <c r="N238" i="18"/>
  <c r="J238" i="18"/>
  <c r="B238" i="18"/>
  <c r="N237" i="18"/>
  <c r="J237" i="18"/>
  <c r="B237" i="18"/>
  <c r="N236" i="18"/>
  <c r="J236" i="18"/>
  <c r="B236" i="18"/>
  <c r="N235" i="18"/>
  <c r="J235" i="18"/>
  <c r="B235" i="18"/>
  <c r="N234" i="18"/>
  <c r="J234" i="18"/>
  <c r="B234" i="18"/>
  <c r="N233" i="18"/>
  <c r="J233" i="18"/>
  <c r="B233" i="18"/>
  <c r="N232" i="18"/>
  <c r="J232" i="18"/>
  <c r="B232" i="18"/>
  <c r="N231" i="18"/>
  <c r="J231" i="18"/>
  <c r="B231" i="18"/>
  <c r="N230" i="18"/>
  <c r="J230" i="18"/>
  <c r="B230" i="18"/>
  <c r="N229" i="18"/>
  <c r="J229" i="18"/>
  <c r="B229" i="18"/>
  <c r="N228" i="18"/>
  <c r="J228" i="18"/>
  <c r="B228" i="18"/>
  <c r="N227" i="18"/>
  <c r="J227" i="18"/>
  <c r="B227" i="18"/>
  <c r="N226" i="18"/>
  <c r="J226" i="18"/>
  <c r="B226" i="18"/>
  <c r="N225" i="18"/>
  <c r="J225" i="18"/>
  <c r="B225" i="18"/>
  <c r="N224" i="18"/>
  <c r="J224" i="18"/>
  <c r="B224" i="18"/>
  <c r="N223" i="18"/>
  <c r="J223" i="18"/>
  <c r="B223" i="18"/>
  <c r="N222" i="18"/>
  <c r="J222" i="18"/>
  <c r="B222" i="18"/>
  <c r="N221" i="18"/>
  <c r="J221" i="18"/>
  <c r="B221" i="18"/>
  <c r="N220" i="18"/>
  <c r="J220" i="18"/>
  <c r="B220" i="18"/>
  <c r="N219" i="18"/>
  <c r="J219" i="18"/>
  <c r="B219" i="18"/>
  <c r="N218" i="18"/>
  <c r="J218" i="18"/>
  <c r="B218" i="18"/>
  <c r="N217" i="18"/>
  <c r="J217" i="18"/>
  <c r="B217" i="18"/>
  <c r="N216" i="18"/>
  <c r="J216" i="18"/>
  <c r="B216" i="18"/>
  <c r="N215" i="18"/>
  <c r="J215" i="18"/>
  <c r="B215" i="18"/>
  <c r="N214" i="18"/>
  <c r="J214" i="18"/>
  <c r="B214" i="18"/>
  <c r="N213" i="18"/>
  <c r="J213" i="18"/>
  <c r="B213" i="18"/>
  <c r="N212" i="18"/>
  <c r="J212" i="18"/>
  <c r="B212" i="18"/>
  <c r="N211" i="18"/>
  <c r="J211" i="18"/>
  <c r="B211" i="18"/>
  <c r="N210" i="18"/>
  <c r="J210" i="18"/>
  <c r="B210" i="18"/>
  <c r="N209" i="18"/>
  <c r="J209" i="18"/>
  <c r="B209" i="18"/>
  <c r="N208" i="18"/>
  <c r="J208" i="18"/>
  <c r="B208" i="18"/>
  <c r="N207" i="18"/>
  <c r="J207" i="18"/>
  <c r="B207" i="18"/>
  <c r="N206" i="18"/>
  <c r="J206" i="18"/>
  <c r="B206" i="18"/>
  <c r="N205" i="18"/>
  <c r="J205" i="18"/>
  <c r="B205" i="18"/>
  <c r="N204" i="18"/>
  <c r="J204" i="18"/>
  <c r="B204" i="18"/>
  <c r="N203" i="18"/>
  <c r="J203" i="18"/>
  <c r="B203" i="18"/>
  <c r="N202" i="18"/>
  <c r="J202" i="18"/>
  <c r="B202" i="18"/>
  <c r="N201" i="18"/>
  <c r="J201" i="18"/>
  <c r="B201" i="18"/>
  <c r="N200" i="18"/>
  <c r="J200" i="18"/>
  <c r="B200" i="18"/>
  <c r="N199" i="18"/>
  <c r="J199" i="18"/>
  <c r="B199" i="18"/>
  <c r="N198" i="18"/>
  <c r="J198" i="18"/>
  <c r="B198" i="18"/>
  <c r="N197" i="18"/>
  <c r="J197" i="18"/>
  <c r="B197" i="18"/>
  <c r="N196" i="18"/>
  <c r="J196" i="18"/>
  <c r="B196" i="18"/>
  <c r="N195" i="18"/>
  <c r="J195" i="18"/>
  <c r="B195" i="18"/>
  <c r="N194" i="18"/>
  <c r="J194" i="18"/>
  <c r="B194" i="18"/>
  <c r="N193" i="18"/>
  <c r="J193" i="18"/>
  <c r="B193" i="18"/>
  <c r="N192" i="18"/>
  <c r="J192" i="18"/>
  <c r="B192" i="18"/>
  <c r="N191" i="18"/>
  <c r="J191" i="18"/>
  <c r="B191" i="18"/>
  <c r="N190" i="18"/>
  <c r="J190" i="18"/>
  <c r="B190" i="18"/>
  <c r="N189" i="18"/>
  <c r="J189" i="18"/>
  <c r="B189" i="18"/>
  <c r="N188" i="18"/>
  <c r="J188" i="18"/>
  <c r="B188" i="18"/>
  <c r="N187" i="18"/>
  <c r="J187" i="18"/>
  <c r="B187" i="18"/>
  <c r="N186" i="18"/>
  <c r="J186" i="18"/>
  <c r="B186" i="18"/>
  <c r="N185" i="18"/>
  <c r="J185" i="18"/>
  <c r="B185" i="18"/>
  <c r="N184" i="18"/>
  <c r="J184" i="18"/>
  <c r="B184" i="18"/>
  <c r="N183" i="18"/>
  <c r="J183" i="18"/>
  <c r="B183" i="18"/>
  <c r="N182" i="18"/>
  <c r="J182" i="18"/>
  <c r="B182" i="18"/>
  <c r="N181" i="18"/>
  <c r="J181" i="18"/>
  <c r="B181" i="18"/>
  <c r="N180" i="18"/>
  <c r="J180" i="18"/>
  <c r="B180" i="18"/>
  <c r="N179" i="18"/>
  <c r="J179" i="18"/>
  <c r="B179" i="18"/>
  <c r="N178" i="18"/>
  <c r="J178" i="18"/>
  <c r="B178" i="18"/>
  <c r="N177" i="18"/>
  <c r="J177" i="18"/>
  <c r="B177" i="18"/>
  <c r="N176" i="18"/>
  <c r="J176" i="18"/>
  <c r="B176" i="18"/>
  <c r="N175" i="18"/>
  <c r="J175" i="18"/>
  <c r="B175" i="18"/>
  <c r="N174" i="18"/>
  <c r="J174" i="18"/>
  <c r="B174" i="18"/>
  <c r="N173" i="18"/>
  <c r="J173" i="18"/>
  <c r="B173" i="18"/>
  <c r="N172" i="18"/>
  <c r="J172" i="18"/>
  <c r="B172" i="18"/>
  <c r="N171" i="18"/>
  <c r="J171" i="18"/>
  <c r="B171" i="18"/>
  <c r="N170" i="18"/>
  <c r="J170" i="18"/>
  <c r="B170" i="18"/>
  <c r="N169" i="18"/>
  <c r="J169" i="18"/>
  <c r="B169" i="18"/>
  <c r="N168" i="18"/>
  <c r="J168" i="18"/>
  <c r="B168" i="18"/>
  <c r="N167" i="18"/>
  <c r="J167" i="18"/>
  <c r="B167" i="18"/>
  <c r="N166" i="18"/>
  <c r="J166" i="18"/>
  <c r="B166" i="18"/>
  <c r="N165" i="18"/>
  <c r="J165" i="18"/>
  <c r="B165" i="18"/>
  <c r="N164" i="18"/>
  <c r="J164" i="18"/>
  <c r="B164" i="18"/>
  <c r="N163" i="18"/>
  <c r="J163" i="18"/>
  <c r="B163" i="18"/>
  <c r="N162" i="18"/>
  <c r="J162" i="18"/>
  <c r="B162" i="18"/>
  <c r="N161" i="18"/>
  <c r="J161" i="18"/>
  <c r="B161" i="18"/>
  <c r="N160" i="18"/>
  <c r="J160" i="18"/>
  <c r="B160" i="18"/>
  <c r="N159" i="18"/>
  <c r="J159" i="18"/>
  <c r="B159" i="18"/>
  <c r="N158" i="18"/>
  <c r="J158" i="18"/>
  <c r="B158" i="18"/>
  <c r="N157" i="18"/>
  <c r="J157" i="18"/>
  <c r="B157" i="18"/>
  <c r="N156" i="18"/>
  <c r="J156" i="18"/>
  <c r="B156" i="18"/>
  <c r="N155" i="18"/>
  <c r="J155" i="18"/>
  <c r="B155" i="18"/>
  <c r="N154" i="18"/>
  <c r="J154" i="18"/>
  <c r="B154" i="18"/>
  <c r="N153" i="18"/>
  <c r="J153" i="18"/>
  <c r="B153" i="18"/>
  <c r="N152" i="18"/>
  <c r="J152" i="18"/>
  <c r="B152" i="18"/>
  <c r="N151" i="18"/>
  <c r="J151" i="18"/>
  <c r="B151" i="18"/>
  <c r="N150" i="18"/>
  <c r="J150" i="18"/>
  <c r="B150" i="18"/>
  <c r="N149" i="18"/>
  <c r="J149" i="18"/>
  <c r="B149" i="18"/>
  <c r="N148" i="18"/>
  <c r="J148" i="18"/>
  <c r="B148" i="18"/>
  <c r="N147" i="18"/>
  <c r="J147" i="18"/>
  <c r="B147" i="18"/>
  <c r="N146" i="18"/>
  <c r="J146" i="18"/>
  <c r="B146" i="18"/>
  <c r="N145" i="18"/>
  <c r="J145" i="18"/>
  <c r="B145" i="18"/>
  <c r="N144" i="18"/>
  <c r="J144" i="18"/>
  <c r="B144" i="18"/>
  <c r="N143" i="18"/>
  <c r="J143" i="18"/>
  <c r="B143" i="18"/>
  <c r="N142" i="18"/>
  <c r="J142" i="18"/>
  <c r="B142" i="18"/>
  <c r="N141" i="18"/>
  <c r="J141" i="18"/>
  <c r="B141" i="18"/>
  <c r="N140" i="18"/>
  <c r="J140" i="18"/>
  <c r="B140" i="18"/>
  <c r="N139" i="18"/>
  <c r="J139" i="18"/>
  <c r="B139" i="18"/>
  <c r="N138" i="18"/>
  <c r="J138" i="18"/>
  <c r="B138" i="18"/>
  <c r="N137" i="18"/>
  <c r="J137" i="18"/>
  <c r="B137" i="18"/>
  <c r="N136" i="18"/>
  <c r="J136" i="18"/>
  <c r="B136" i="18"/>
  <c r="N135" i="18"/>
  <c r="J135" i="18"/>
  <c r="B135" i="18"/>
  <c r="N134" i="18"/>
  <c r="J134" i="18"/>
  <c r="B134" i="18"/>
  <c r="N133" i="18"/>
  <c r="J133" i="18"/>
  <c r="B133" i="18"/>
  <c r="N132" i="18"/>
  <c r="J132" i="18"/>
  <c r="B132" i="18"/>
  <c r="N131" i="18"/>
  <c r="J131" i="18"/>
  <c r="B131" i="18"/>
  <c r="N130" i="18"/>
  <c r="J130" i="18"/>
  <c r="B130" i="18"/>
  <c r="N129" i="18"/>
  <c r="J129" i="18"/>
  <c r="B129" i="18"/>
  <c r="N128" i="18"/>
  <c r="J128" i="18"/>
  <c r="B128" i="18"/>
  <c r="N127" i="18"/>
  <c r="J127" i="18"/>
  <c r="B127" i="18"/>
  <c r="N126" i="18"/>
  <c r="J126" i="18"/>
  <c r="B126" i="18"/>
  <c r="N125" i="18"/>
  <c r="J125" i="18"/>
  <c r="B125" i="18"/>
  <c r="N124" i="18"/>
  <c r="J124" i="18"/>
  <c r="B124" i="18"/>
  <c r="N123" i="18"/>
  <c r="J123" i="18"/>
  <c r="B123" i="18"/>
  <c r="N122" i="18"/>
  <c r="J122" i="18"/>
  <c r="B122" i="18"/>
  <c r="N121" i="18"/>
  <c r="J121" i="18"/>
  <c r="B121" i="18"/>
  <c r="N120" i="18"/>
  <c r="J120" i="18"/>
  <c r="B120" i="18"/>
  <c r="N119" i="18"/>
  <c r="J119" i="18"/>
  <c r="B119" i="18"/>
  <c r="N118" i="18"/>
  <c r="J118" i="18"/>
  <c r="B118" i="18"/>
  <c r="N117" i="18"/>
  <c r="J117" i="18"/>
  <c r="B117" i="18"/>
  <c r="N116" i="18"/>
  <c r="J116" i="18"/>
  <c r="B116" i="18"/>
  <c r="N115" i="18"/>
  <c r="J115" i="18"/>
  <c r="B115" i="18"/>
  <c r="N114" i="18"/>
  <c r="J114" i="18"/>
  <c r="B114" i="18"/>
  <c r="N113" i="18"/>
  <c r="J113" i="18"/>
  <c r="B113" i="18"/>
  <c r="N112" i="18"/>
  <c r="J112" i="18"/>
  <c r="B112" i="18"/>
  <c r="N111" i="18"/>
  <c r="J111" i="18"/>
  <c r="B111" i="18"/>
  <c r="N110" i="18"/>
  <c r="J110" i="18"/>
  <c r="B110" i="18"/>
  <c r="N109" i="18"/>
  <c r="J109" i="18"/>
  <c r="B109" i="18"/>
  <c r="N108" i="18"/>
  <c r="J108" i="18"/>
  <c r="B108" i="18"/>
  <c r="N107" i="18"/>
  <c r="J107" i="18"/>
  <c r="B107" i="18"/>
  <c r="N106" i="18"/>
  <c r="J106" i="18"/>
  <c r="B106" i="18"/>
  <c r="N105" i="18"/>
  <c r="J105" i="18"/>
  <c r="B105" i="18"/>
  <c r="N104" i="18"/>
  <c r="J104" i="18"/>
  <c r="B104" i="18"/>
  <c r="N103" i="18"/>
  <c r="J103" i="18"/>
  <c r="B103" i="18"/>
  <c r="N102" i="18"/>
  <c r="J102" i="18"/>
  <c r="B102" i="18"/>
  <c r="N101" i="18"/>
  <c r="J101" i="18"/>
  <c r="B101" i="18"/>
  <c r="N100" i="18"/>
  <c r="J100" i="18"/>
  <c r="B100" i="18"/>
  <c r="N99" i="18"/>
  <c r="J99" i="18"/>
  <c r="B99" i="18"/>
  <c r="N98" i="18"/>
  <c r="J98" i="18"/>
  <c r="B98" i="18"/>
  <c r="N97" i="18"/>
  <c r="J97" i="18"/>
  <c r="B97" i="18"/>
  <c r="N96" i="18"/>
  <c r="J96" i="18"/>
  <c r="B96" i="18"/>
  <c r="N95" i="18"/>
  <c r="J95" i="18"/>
  <c r="B95" i="18"/>
  <c r="N94" i="18"/>
  <c r="J94" i="18"/>
  <c r="B94" i="18"/>
  <c r="N93" i="18"/>
  <c r="J93" i="18"/>
  <c r="B93" i="18"/>
  <c r="N92" i="18"/>
  <c r="J92" i="18"/>
  <c r="B92" i="18"/>
  <c r="N91" i="18"/>
  <c r="J91" i="18"/>
  <c r="B91" i="18"/>
  <c r="N90" i="18"/>
  <c r="J90" i="18"/>
  <c r="B90" i="18"/>
  <c r="N89" i="18"/>
  <c r="J89" i="18"/>
  <c r="B89" i="18"/>
  <c r="N88" i="18"/>
  <c r="J88" i="18"/>
  <c r="B88" i="18"/>
  <c r="N87" i="18"/>
  <c r="J87" i="18"/>
  <c r="B87" i="18"/>
  <c r="N86" i="18"/>
  <c r="J86" i="18"/>
  <c r="B86" i="18"/>
  <c r="N85" i="18"/>
  <c r="J85" i="18"/>
  <c r="B85" i="18"/>
  <c r="N84" i="18"/>
  <c r="J84" i="18"/>
  <c r="B84" i="18"/>
  <c r="N83" i="18"/>
  <c r="J83" i="18"/>
  <c r="B83" i="18"/>
  <c r="N82" i="18"/>
  <c r="J82" i="18"/>
  <c r="B82" i="18"/>
  <c r="N81" i="18"/>
  <c r="J81" i="18"/>
  <c r="B81" i="18"/>
  <c r="N80" i="18"/>
  <c r="J80" i="18"/>
  <c r="B80" i="18"/>
  <c r="N79" i="18"/>
  <c r="J79" i="18"/>
  <c r="B79" i="18"/>
  <c r="N78" i="18"/>
  <c r="J78" i="18"/>
  <c r="B78" i="18"/>
  <c r="N77" i="18"/>
  <c r="J77" i="18"/>
  <c r="B77" i="18"/>
  <c r="N76" i="18"/>
  <c r="J76" i="18"/>
  <c r="B76" i="18"/>
  <c r="N75" i="18"/>
  <c r="J75" i="18"/>
  <c r="B75" i="18"/>
  <c r="N74" i="18"/>
  <c r="J74" i="18"/>
  <c r="B74" i="18"/>
  <c r="N73" i="18"/>
  <c r="J73" i="18"/>
  <c r="B73" i="18"/>
  <c r="N72" i="18"/>
  <c r="J72" i="18"/>
  <c r="B72" i="18"/>
  <c r="N71" i="18"/>
  <c r="J71" i="18"/>
  <c r="B71" i="18"/>
  <c r="N70" i="18"/>
  <c r="J70" i="18"/>
  <c r="B70" i="18"/>
  <c r="N69" i="18"/>
  <c r="J69" i="18"/>
  <c r="B69" i="18"/>
  <c r="N68" i="18"/>
  <c r="J68" i="18"/>
  <c r="B68" i="18"/>
  <c r="N67" i="18"/>
  <c r="J67" i="18"/>
  <c r="B67" i="18"/>
  <c r="N66" i="18"/>
  <c r="J66" i="18"/>
  <c r="B66" i="18"/>
  <c r="N65" i="18"/>
  <c r="J65" i="18"/>
  <c r="B65" i="18"/>
  <c r="N64" i="18"/>
  <c r="J64" i="18"/>
  <c r="B64" i="18"/>
  <c r="N63" i="18"/>
  <c r="J63" i="18"/>
  <c r="B63" i="18"/>
  <c r="N62" i="18"/>
  <c r="J62" i="18"/>
  <c r="B62" i="18"/>
  <c r="N61" i="18"/>
  <c r="J61" i="18"/>
  <c r="B61" i="18"/>
  <c r="N60" i="18"/>
  <c r="J60" i="18"/>
  <c r="B60" i="18"/>
  <c r="N59" i="18"/>
  <c r="J59" i="18"/>
  <c r="B59" i="18"/>
  <c r="N58" i="18"/>
  <c r="J58" i="18"/>
  <c r="B58" i="18"/>
  <c r="N57" i="18"/>
  <c r="J57" i="18"/>
  <c r="B57" i="18"/>
  <c r="N56" i="18"/>
  <c r="J56" i="18"/>
  <c r="B56" i="18"/>
  <c r="N55" i="18"/>
  <c r="J55" i="18"/>
  <c r="B55" i="18"/>
  <c r="N54" i="18"/>
  <c r="J54" i="18"/>
  <c r="B54" i="18"/>
  <c r="N53" i="18"/>
  <c r="J53" i="18"/>
  <c r="B53" i="18"/>
  <c r="N52" i="18"/>
  <c r="J52" i="18"/>
  <c r="B52" i="18"/>
  <c r="N51" i="18"/>
  <c r="J51" i="18"/>
  <c r="B51" i="18"/>
  <c r="N50" i="18"/>
  <c r="J50" i="18"/>
  <c r="B50" i="18"/>
  <c r="N49" i="18"/>
  <c r="J49" i="18"/>
  <c r="B49" i="18"/>
  <c r="N48" i="18"/>
  <c r="J48" i="18"/>
  <c r="B48" i="18"/>
  <c r="N47" i="18"/>
  <c r="J47" i="18"/>
  <c r="B47" i="18"/>
  <c r="N46" i="18"/>
  <c r="J46" i="18"/>
  <c r="B46" i="18"/>
  <c r="N45" i="18"/>
  <c r="J45" i="18"/>
  <c r="B45" i="18"/>
  <c r="N44" i="18"/>
  <c r="J44" i="18"/>
  <c r="B44" i="18"/>
  <c r="N43" i="18"/>
  <c r="J43" i="18"/>
  <c r="B43" i="18"/>
  <c r="N42" i="18"/>
  <c r="J42" i="18"/>
  <c r="B42" i="18"/>
  <c r="N41" i="18"/>
  <c r="J41" i="18"/>
  <c r="B41" i="18"/>
  <c r="N40" i="18"/>
  <c r="J40" i="18"/>
  <c r="B40" i="18"/>
  <c r="N39" i="18"/>
  <c r="J39" i="18"/>
  <c r="B39" i="18"/>
  <c r="N38" i="18"/>
  <c r="J38" i="18"/>
  <c r="B38" i="18"/>
  <c r="N37" i="18"/>
  <c r="J37" i="18"/>
  <c r="B37" i="18"/>
  <c r="N36" i="18"/>
  <c r="J36" i="18"/>
  <c r="B36" i="18"/>
  <c r="N35" i="18"/>
  <c r="J35" i="18"/>
  <c r="B35" i="18"/>
  <c r="N34" i="18"/>
  <c r="J34" i="18"/>
  <c r="B34" i="18"/>
  <c r="N33" i="18"/>
  <c r="J33" i="18"/>
  <c r="B33" i="18"/>
  <c r="N32" i="18"/>
  <c r="J32" i="18"/>
  <c r="B32" i="18"/>
  <c r="N31" i="18"/>
  <c r="J31" i="18"/>
  <c r="B31" i="18"/>
  <c r="N30" i="18"/>
  <c r="J30" i="18"/>
  <c r="B30" i="18"/>
  <c r="N29" i="18"/>
  <c r="J29" i="18"/>
  <c r="B29" i="18"/>
  <c r="N28" i="18"/>
  <c r="J28" i="18"/>
  <c r="B28" i="18"/>
  <c r="N27" i="18"/>
  <c r="J27" i="18"/>
  <c r="B27" i="18"/>
  <c r="N26" i="18"/>
  <c r="J26" i="18"/>
  <c r="B26" i="18"/>
  <c r="N25" i="18"/>
  <c r="J25" i="18"/>
  <c r="B25" i="18"/>
  <c r="N24" i="18"/>
  <c r="J24" i="18"/>
  <c r="B24" i="18"/>
  <c r="N23" i="18"/>
  <c r="J23" i="18"/>
  <c r="B23" i="18"/>
  <c r="N22" i="18"/>
  <c r="J22" i="18"/>
  <c r="B22" i="18"/>
  <c r="N21" i="18"/>
  <c r="J21" i="18"/>
  <c r="B21" i="18"/>
  <c r="N20" i="18"/>
  <c r="J20" i="18"/>
  <c r="B20" i="18"/>
  <c r="N19" i="18"/>
  <c r="J19" i="18"/>
  <c r="B19" i="18"/>
  <c r="N18" i="18"/>
  <c r="J18" i="18"/>
  <c r="B18" i="18"/>
  <c r="N17" i="18"/>
  <c r="B17" i="18"/>
  <c r="B16" i="18"/>
  <c r="B15" i="18"/>
  <c r="B14" i="18"/>
  <c r="B13" i="18"/>
  <c r="B12" i="18"/>
  <c r="B11" i="18"/>
  <c r="B10" i="18"/>
  <c r="B9" i="18"/>
  <c r="B8" i="18"/>
  <c r="B7" i="18"/>
  <c r="B6" i="18"/>
  <c r="B5" i="18"/>
  <c r="B4" i="18"/>
  <c r="J1" i="18"/>
  <c r="N1049" i="17"/>
  <c r="J1049" i="17"/>
  <c r="B1049" i="17"/>
  <c r="N1048" i="17"/>
  <c r="J1048" i="17"/>
  <c r="B1048" i="17"/>
  <c r="N1047" i="17"/>
  <c r="J1047" i="17"/>
  <c r="B1047" i="17"/>
  <c r="N1046" i="17"/>
  <c r="J1046" i="17"/>
  <c r="B1046" i="17"/>
  <c r="N1045" i="17"/>
  <c r="J1045" i="17"/>
  <c r="B1045" i="17"/>
  <c r="N1044" i="17"/>
  <c r="J1044" i="17"/>
  <c r="B1044" i="17"/>
  <c r="N1043" i="17"/>
  <c r="J1043" i="17"/>
  <c r="B1043" i="17"/>
  <c r="N1042" i="17"/>
  <c r="J1042" i="17"/>
  <c r="B1042" i="17"/>
  <c r="N1041" i="17"/>
  <c r="J1041" i="17"/>
  <c r="B1041" i="17"/>
  <c r="N1040" i="17"/>
  <c r="J1040" i="17"/>
  <c r="B1040" i="17"/>
  <c r="N1039" i="17"/>
  <c r="J1039" i="17"/>
  <c r="B1039" i="17"/>
  <c r="N1038" i="17"/>
  <c r="J1038" i="17"/>
  <c r="B1038" i="17"/>
  <c r="N1037" i="17"/>
  <c r="J1037" i="17"/>
  <c r="B1037" i="17"/>
  <c r="N1036" i="17"/>
  <c r="J1036" i="17"/>
  <c r="B1036" i="17"/>
  <c r="N1035" i="17"/>
  <c r="J1035" i="17"/>
  <c r="B1035" i="17"/>
  <c r="N1034" i="17"/>
  <c r="J1034" i="17"/>
  <c r="B1034" i="17"/>
  <c r="N1033" i="17"/>
  <c r="J1033" i="17"/>
  <c r="B1033" i="17"/>
  <c r="N1032" i="17"/>
  <c r="J1032" i="17"/>
  <c r="B1032" i="17"/>
  <c r="N1031" i="17"/>
  <c r="J1031" i="17"/>
  <c r="B1031" i="17"/>
  <c r="N1030" i="17"/>
  <c r="J1030" i="17"/>
  <c r="B1030" i="17"/>
  <c r="N1029" i="17"/>
  <c r="J1029" i="17"/>
  <c r="B1029" i="17"/>
  <c r="N1028" i="17"/>
  <c r="J1028" i="17"/>
  <c r="B1028" i="17"/>
  <c r="N1027" i="17"/>
  <c r="J1027" i="17"/>
  <c r="B1027" i="17"/>
  <c r="N1026" i="17"/>
  <c r="J1026" i="17"/>
  <c r="B1026" i="17"/>
  <c r="N1025" i="17"/>
  <c r="J1025" i="17"/>
  <c r="B1025" i="17"/>
  <c r="N1024" i="17"/>
  <c r="J1024" i="17"/>
  <c r="B1024" i="17"/>
  <c r="N1023" i="17"/>
  <c r="J1023" i="17"/>
  <c r="B1023" i="17"/>
  <c r="N1022" i="17"/>
  <c r="J1022" i="17"/>
  <c r="B1022" i="17"/>
  <c r="N1021" i="17"/>
  <c r="J1021" i="17"/>
  <c r="B1021" i="17"/>
  <c r="N1020" i="17"/>
  <c r="J1020" i="17"/>
  <c r="B1020" i="17"/>
  <c r="N1019" i="17"/>
  <c r="J1019" i="17"/>
  <c r="B1019" i="17"/>
  <c r="N1018" i="17"/>
  <c r="J1018" i="17"/>
  <c r="B1018" i="17"/>
  <c r="N1017" i="17"/>
  <c r="J1017" i="17"/>
  <c r="B1017" i="17"/>
  <c r="N1016" i="17"/>
  <c r="J1016" i="17"/>
  <c r="B1016" i="17"/>
  <c r="N1015" i="17"/>
  <c r="J1015" i="17"/>
  <c r="B1015" i="17"/>
  <c r="N1014" i="17"/>
  <c r="J1014" i="17"/>
  <c r="B1014" i="17"/>
  <c r="N1013" i="17"/>
  <c r="J1013" i="17"/>
  <c r="B1013" i="17"/>
  <c r="N1012" i="17"/>
  <c r="J1012" i="17"/>
  <c r="B1012" i="17"/>
  <c r="N1011" i="17"/>
  <c r="J1011" i="17"/>
  <c r="B1011" i="17"/>
  <c r="N1010" i="17"/>
  <c r="J1010" i="17"/>
  <c r="B1010" i="17"/>
  <c r="N1009" i="17"/>
  <c r="J1009" i="17"/>
  <c r="B1009" i="17"/>
  <c r="N1008" i="17"/>
  <c r="J1008" i="17"/>
  <c r="B1008" i="17"/>
  <c r="N1007" i="17"/>
  <c r="J1007" i="17"/>
  <c r="B1007" i="17"/>
  <c r="N1006" i="17"/>
  <c r="J1006" i="17"/>
  <c r="B1006" i="17"/>
  <c r="N1005" i="17"/>
  <c r="J1005" i="17"/>
  <c r="B1005" i="17"/>
  <c r="N1004" i="17"/>
  <c r="J1004" i="17"/>
  <c r="B1004" i="17"/>
  <c r="N1003" i="17"/>
  <c r="J1003" i="17"/>
  <c r="B1003" i="17"/>
  <c r="N1002" i="17"/>
  <c r="J1002" i="17"/>
  <c r="B1002" i="17"/>
  <c r="N1001" i="17"/>
  <c r="J1001" i="17"/>
  <c r="B1001" i="17"/>
  <c r="N1000" i="17"/>
  <c r="J1000" i="17"/>
  <c r="B1000" i="17"/>
  <c r="N999" i="17"/>
  <c r="J999" i="17"/>
  <c r="B999" i="17"/>
  <c r="N998" i="17"/>
  <c r="J998" i="17"/>
  <c r="B998" i="17"/>
  <c r="N997" i="17"/>
  <c r="J997" i="17"/>
  <c r="B997" i="17"/>
  <c r="N996" i="17"/>
  <c r="J996" i="17"/>
  <c r="B996" i="17"/>
  <c r="N995" i="17"/>
  <c r="J995" i="17"/>
  <c r="B995" i="17"/>
  <c r="N994" i="17"/>
  <c r="J994" i="17"/>
  <c r="B994" i="17"/>
  <c r="N993" i="17"/>
  <c r="J993" i="17"/>
  <c r="B993" i="17"/>
  <c r="N992" i="17"/>
  <c r="J992" i="17"/>
  <c r="B992" i="17"/>
  <c r="N991" i="17"/>
  <c r="J991" i="17"/>
  <c r="B991" i="17"/>
  <c r="N990" i="17"/>
  <c r="J990" i="17"/>
  <c r="B990" i="17"/>
  <c r="N989" i="17"/>
  <c r="J989" i="17"/>
  <c r="B989" i="17"/>
  <c r="N988" i="17"/>
  <c r="J988" i="17"/>
  <c r="B988" i="17"/>
  <c r="N987" i="17"/>
  <c r="J987" i="17"/>
  <c r="B987" i="17"/>
  <c r="N986" i="17"/>
  <c r="J986" i="17"/>
  <c r="B986" i="17"/>
  <c r="N985" i="17"/>
  <c r="J985" i="17"/>
  <c r="B985" i="17"/>
  <c r="N984" i="17"/>
  <c r="J984" i="17"/>
  <c r="B984" i="17"/>
  <c r="N983" i="17"/>
  <c r="J983" i="17"/>
  <c r="B983" i="17"/>
  <c r="N982" i="17"/>
  <c r="J982" i="17"/>
  <c r="B982" i="17"/>
  <c r="N981" i="17"/>
  <c r="J981" i="17"/>
  <c r="B981" i="17"/>
  <c r="N980" i="17"/>
  <c r="J980" i="17"/>
  <c r="B980" i="17"/>
  <c r="N979" i="17"/>
  <c r="J979" i="17"/>
  <c r="B979" i="17"/>
  <c r="N978" i="17"/>
  <c r="J978" i="17"/>
  <c r="B978" i="17"/>
  <c r="N977" i="17"/>
  <c r="J977" i="17"/>
  <c r="B977" i="17"/>
  <c r="N976" i="17"/>
  <c r="J976" i="17"/>
  <c r="B976" i="17"/>
  <c r="N975" i="17"/>
  <c r="J975" i="17"/>
  <c r="B975" i="17"/>
  <c r="N974" i="17"/>
  <c r="J974" i="17"/>
  <c r="B974" i="17"/>
  <c r="N973" i="17"/>
  <c r="J973" i="17"/>
  <c r="B973" i="17"/>
  <c r="N972" i="17"/>
  <c r="J972" i="17"/>
  <c r="B972" i="17"/>
  <c r="N971" i="17"/>
  <c r="J971" i="17"/>
  <c r="B971" i="17"/>
  <c r="N970" i="17"/>
  <c r="J970" i="17"/>
  <c r="B970" i="17"/>
  <c r="N969" i="17"/>
  <c r="J969" i="17"/>
  <c r="B969" i="17"/>
  <c r="N968" i="17"/>
  <c r="J968" i="17"/>
  <c r="B968" i="17"/>
  <c r="N967" i="17"/>
  <c r="J967" i="17"/>
  <c r="B967" i="17"/>
  <c r="N966" i="17"/>
  <c r="J966" i="17"/>
  <c r="B966" i="17"/>
  <c r="N965" i="17"/>
  <c r="J965" i="17"/>
  <c r="B965" i="17"/>
  <c r="N964" i="17"/>
  <c r="J964" i="17"/>
  <c r="B964" i="17"/>
  <c r="N963" i="17"/>
  <c r="J963" i="17"/>
  <c r="B963" i="17"/>
  <c r="N962" i="17"/>
  <c r="J962" i="17"/>
  <c r="B962" i="17"/>
  <c r="N961" i="17"/>
  <c r="J961" i="17"/>
  <c r="B961" i="17"/>
  <c r="N960" i="17"/>
  <c r="J960" i="17"/>
  <c r="B960" i="17"/>
  <c r="N959" i="17"/>
  <c r="J959" i="17"/>
  <c r="B959" i="17"/>
  <c r="N958" i="17"/>
  <c r="J958" i="17"/>
  <c r="B958" i="17"/>
  <c r="N957" i="17"/>
  <c r="J957" i="17"/>
  <c r="B957" i="17"/>
  <c r="N956" i="17"/>
  <c r="J956" i="17"/>
  <c r="B956" i="17"/>
  <c r="N955" i="17"/>
  <c r="J955" i="17"/>
  <c r="B955" i="17"/>
  <c r="N954" i="17"/>
  <c r="J954" i="17"/>
  <c r="B954" i="17"/>
  <c r="N953" i="17"/>
  <c r="J953" i="17"/>
  <c r="B953" i="17"/>
  <c r="N952" i="17"/>
  <c r="J952" i="17"/>
  <c r="B952" i="17"/>
  <c r="N951" i="17"/>
  <c r="J951" i="17"/>
  <c r="B951" i="17"/>
  <c r="N950" i="17"/>
  <c r="J950" i="17"/>
  <c r="B950" i="17"/>
  <c r="N949" i="17"/>
  <c r="J949" i="17"/>
  <c r="B949" i="17"/>
  <c r="N948" i="17"/>
  <c r="J948" i="17"/>
  <c r="B948" i="17"/>
  <c r="N947" i="17"/>
  <c r="J947" i="17"/>
  <c r="B947" i="17"/>
  <c r="N946" i="17"/>
  <c r="J946" i="17"/>
  <c r="B946" i="17"/>
  <c r="N945" i="17"/>
  <c r="J945" i="17"/>
  <c r="B945" i="17"/>
  <c r="N944" i="17"/>
  <c r="J944" i="17"/>
  <c r="B944" i="17"/>
  <c r="N943" i="17"/>
  <c r="J943" i="17"/>
  <c r="B943" i="17"/>
  <c r="N942" i="17"/>
  <c r="J942" i="17"/>
  <c r="B942" i="17"/>
  <c r="N941" i="17"/>
  <c r="J941" i="17"/>
  <c r="B941" i="17"/>
  <c r="N940" i="17"/>
  <c r="J940" i="17"/>
  <c r="B940" i="17"/>
  <c r="N939" i="17"/>
  <c r="J939" i="17"/>
  <c r="B939" i="17"/>
  <c r="N938" i="17"/>
  <c r="J938" i="17"/>
  <c r="B938" i="17"/>
  <c r="N937" i="17"/>
  <c r="J937" i="17"/>
  <c r="B937" i="17"/>
  <c r="N936" i="17"/>
  <c r="J936" i="17"/>
  <c r="B936" i="17"/>
  <c r="N935" i="17"/>
  <c r="J935" i="17"/>
  <c r="B935" i="17"/>
  <c r="N934" i="17"/>
  <c r="J934" i="17"/>
  <c r="B934" i="17"/>
  <c r="N933" i="17"/>
  <c r="J933" i="17"/>
  <c r="B933" i="17"/>
  <c r="N932" i="17"/>
  <c r="J932" i="17"/>
  <c r="B932" i="17"/>
  <c r="N931" i="17"/>
  <c r="J931" i="17"/>
  <c r="B931" i="17"/>
  <c r="N930" i="17"/>
  <c r="J930" i="17"/>
  <c r="B930" i="17"/>
  <c r="N929" i="17"/>
  <c r="J929" i="17"/>
  <c r="B929" i="17"/>
  <c r="N928" i="17"/>
  <c r="J928" i="17"/>
  <c r="B928" i="17"/>
  <c r="N927" i="17"/>
  <c r="J927" i="17"/>
  <c r="B927" i="17"/>
  <c r="N926" i="17"/>
  <c r="J926" i="17"/>
  <c r="B926" i="17"/>
  <c r="N925" i="17"/>
  <c r="J925" i="17"/>
  <c r="B925" i="17"/>
  <c r="N924" i="17"/>
  <c r="J924" i="17"/>
  <c r="B924" i="17"/>
  <c r="N923" i="17"/>
  <c r="J923" i="17"/>
  <c r="B923" i="17"/>
  <c r="N922" i="17"/>
  <c r="J922" i="17"/>
  <c r="B922" i="17"/>
  <c r="N921" i="17"/>
  <c r="J921" i="17"/>
  <c r="B921" i="17"/>
  <c r="N920" i="17"/>
  <c r="J920" i="17"/>
  <c r="B920" i="17"/>
  <c r="N919" i="17"/>
  <c r="J919" i="17"/>
  <c r="B919" i="17"/>
  <c r="N918" i="17"/>
  <c r="J918" i="17"/>
  <c r="B918" i="17"/>
  <c r="N917" i="17"/>
  <c r="J917" i="17"/>
  <c r="B917" i="17"/>
  <c r="N916" i="17"/>
  <c r="J916" i="17"/>
  <c r="B916" i="17"/>
  <c r="N915" i="17"/>
  <c r="J915" i="17"/>
  <c r="B915" i="17"/>
  <c r="N914" i="17"/>
  <c r="J914" i="17"/>
  <c r="B914" i="17"/>
  <c r="N913" i="17"/>
  <c r="J913" i="17"/>
  <c r="B913" i="17"/>
  <c r="N912" i="17"/>
  <c r="J912" i="17"/>
  <c r="B912" i="17"/>
  <c r="N911" i="17"/>
  <c r="J911" i="17"/>
  <c r="B911" i="17"/>
  <c r="N910" i="17"/>
  <c r="J910" i="17"/>
  <c r="B910" i="17"/>
  <c r="N909" i="17"/>
  <c r="J909" i="17"/>
  <c r="B909" i="17"/>
  <c r="N908" i="17"/>
  <c r="J908" i="17"/>
  <c r="B908" i="17"/>
  <c r="N907" i="17"/>
  <c r="J907" i="17"/>
  <c r="B907" i="17"/>
  <c r="N906" i="17"/>
  <c r="J906" i="17"/>
  <c r="B906" i="17"/>
  <c r="N905" i="17"/>
  <c r="J905" i="17"/>
  <c r="B905" i="17"/>
  <c r="N904" i="17"/>
  <c r="J904" i="17"/>
  <c r="B904" i="17"/>
  <c r="N903" i="17"/>
  <c r="J903" i="17"/>
  <c r="B903" i="17"/>
  <c r="N902" i="17"/>
  <c r="J902" i="17"/>
  <c r="B902" i="17"/>
  <c r="N901" i="17"/>
  <c r="J901" i="17"/>
  <c r="B901" i="17"/>
  <c r="N900" i="17"/>
  <c r="J900" i="17"/>
  <c r="B900" i="17"/>
  <c r="N899" i="17"/>
  <c r="J899" i="17"/>
  <c r="B899" i="17"/>
  <c r="N898" i="17"/>
  <c r="J898" i="17"/>
  <c r="B898" i="17"/>
  <c r="N897" i="17"/>
  <c r="J897" i="17"/>
  <c r="B897" i="17"/>
  <c r="N896" i="17"/>
  <c r="J896" i="17"/>
  <c r="B896" i="17"/>
  <c r="N895" i="17"/>
  <c r="J895" i="17"/>
  <c r="B895" i="17"/>
  <c r="N894" i="17"/>
  <c r="J894" i="17"/>
  <c r="B894" i="17"/>
  <c r="N893" i="17"/>
  <c r="J893" i="17"/>
  <c r="B893" i="17"/>
  <c r="N892" i="17"/>
  <c r="J892" i="17"/>
  <c r="B892" i="17"/>
  <c r="N891" i="17"/>
  <c r="J891" i="17"/>
  <c r="B891" i="17"/>
  <c r="N890" i="17"/>
  <c r="J890" i="17"/>
  <c r="B890" i="17"/>
  <c r="N889" i="17"/>
  <c r="J889" i="17"/>
  <c r="B889" i="17"/>
  <c r="N888" i="17"/>
  <c r="J888" i="17"/>
  <c r="B888" i="17"/>
  <c r="N887" i="17"/>
  <c r="J887" i="17"/>
  <c r="B887" i="17"/>
  <c r="N886" i="17"/>
  <c r="J886" i="17"/>
  <c r="B886" i="17"/>
  <c r="N885" i="17"/>
  <c r="J885" i="17"/>
  <c r="B885" i="17"/>
  <c r="N884" i="17"/>
  <c r="J884" i="17"/>
  <c r="B884" i="17"/>
  <c r="N883" i="17"/>
  <c r="J883" i="17"/>
  <c r="B883" i="17"/>
  <c r="N882" i="17"/>
  <c r="J882" i="17"/>
  <c r="B882" i="17"/>
  <c r="N881" i="17"/>
  <c r="J881" i="17"/>
  <c r="B881" i="17"/>
  <c r="N880" i="17"/>
  <c r="J880" i="17"/>
  <c r="B880" i="17"/>
  <c r="N879" i="17"/>
  <c r="J879" i="17"/>
  <c r="B879" i="17"/>
  <c r="N878" i="17"/>
  <c r="J878" i="17"/>
  <c r="B878" i="17"/>
  <c r="N877" i="17"/>
  <c r="J877" i="17"/>
  <c r="B877" i="17"/>
  <c r="N876" i="17"/>
  <c r="J876" i="17"/>
  <c r="B876" i="17"/>
  <c r="N875" i="17"/>
  <c r="J875" i="17"/>
  <c r="B875" i="17"/>
  <c r="N874" i="17"/>
  <c r="J874" i="17"/>
  <c r="B874" i="17"/>
  <c r="N873" i="17"/>
  <c r="J873" i="17"/>
  <c r="B873" i="17"/>
  <c r="N872" i="17"/>
  <c r="J872" i="17"/>
  <c r="B872" i="17"/>
  <c r="N871" i="17"/>
  <c r="J871" i="17"/>
  <c r="B871" i="17"/>
  <c r="N870" i="17"/>
  <c r="J870" i="17"/>
  <c r="B870" i="17"/>
  <c r="N869" i="17"/>
  <c r="J869" i="17"/>
  <c r="B869" i="17"/>
  <c r="N868" i="17"/>
  <c r="J868" i="17"/>
  <c r="B868" i="17"/>
  <c r="N867" i="17"/>
  <c r="J867" i="17"/>
  <c r="B867" i="17"/>
  <c r="N866" i="17"/>
  <c r="J866" i="17"/>
  <c r="B866" i="17"/>
  <c r="N865" i="17"/>
  <c r="J865" i="17"/>
  <c r="B865" i="17"/>
  <c r="N864" i="17"/>
  <c r="J864" i="17"/>
  <c r="B864" i="17"/>
  <c r="N863" i="17"/>
  <c r="J863" i="17"/>
  <c r="B863" i="17"/>
  <c r="N862" i="17"/>
  <c r="J862" i="17"/>
  <c r="B862" i="17"/>
  <c r="N861" i="17"/>
  <c r="J861" i="17"/>
  <c r="B861" i="17"/>
  <c r="N860" i="17"/>
  <c r="J860" i="17"/>
  <c r="B860" i="17"/>
  <c r="N859" i="17"/>
  <c r="J859" i="17"/>
  <c r="B859" i="17"/>
  <c r="N858" i="17"/>
  <c r="J858" i="17"/>
  <c r="B858" i="17"/>
  <c r="N857" i="17"/>
  <c r="J857" i="17"/>
  <c r="B857" i="17"/>
  <c r="N856" i="17"/>
  <c r="J856" i="17"/>
  <c r="B856" i="17"/>
  <c r="N855" i="17"/>
  <c r="J855" i="17"/>
  <c r="B855" i="17"/>
  <c r="N854" i="17"/>
  <c r="J854" i="17"/>
  <c r="B854" i="17"/>
  <c r="N853" i="17"/>
  <c r="J853" i="17"/>
  <c r="B853" i="17"/>
  <c r="N852" i="17"/>
  <c r="J852" i="17"/>
  <c r="B852" i="17"/>
  <c r="N851" i="17"/>
  <c r="J851" i="17"/>
  <c r="B851" i="17"/>
  <c r="N850" i="17"/>
  <c r="J850" i="17"/>
  <c r="B850" i="17"/>
  <c r="N849" i="17"/>
  <c r="J849" i="17"/>
  <c r="B849" i="17"/>
  <c r="N848" i="17"/>
  <c r="J848" i="17"/>
  <c r="B848" i="17"/>
  <c r="N847" i="17"/>
  <c r="J847" i="17"/>
  <c r="B847" i="17"/>
  <c r="N846" i="17"/>
  <c r="J846" i="17"/>
  <c r="B846" i="17"/>
  <c r="N845" i="17"/>
  <c r="J845" i="17"/>
  <c r="B845" i="17"/>
  <c r="N844" i="17"/>
  <c r="J844" i="17"/>
  <c r="B844" i="17"/>
  <c r="N843" i="17"/>
  <c r="J843" i="17"/>
  <c r="B843" i="17"/>
  <c r="N842" i="17"/>
  <c r="J842" i="17"/>
  <c r="B842" i="17"/>
  <c r="N841" i="17"/>
  <c r="J841" i="17"/>
  <c r="B841" i="17"/>
  <c r="N840" i="17"/>
  <c r="J840" i="17"/>
  <c r="B840" i="17"/>
  <c r="N839" i="17"/>
  <c r="J839" i="17"/>
  <c r="B839" i="17"/>
  <c r="N838" i="17"/>
  <c r="J838" i="17"/>
  <c r="B838" i="17"/>
  <c r="N837" i="17"/>
  <c r="J837" i="17"/>
  <c r="B837" i="17"/>
  <c r="N836" i="17"/>
  <c r="J836" i="17"/>
  <c r="B836" i="17"/>
  <c r="N835" i="17"/>
  <c r="J835" i="17"/>
  <c r="B835" i="17"/>
  <c r="N834" i="17"/>
  <c r="J834" i="17"/>
  <c r="B834" i="17"/>
  <c r="N833" i="17"/>
  <c r="J833" i="17"/>
  <c r="B833" i="17"/>
  <c r="N832" i="17"/>
  <c r="J832" i="17"/>
  <c r="B832" i="17"/>
  <c r="N831" i="17"/>
  <c r="J831" i="17"/>
  <c r="B831" i="17"/>
  <c r="N830" i="17"/>
  <c r="J830" i="17"/>
  <c r="B830" i="17"/>
  <c r="N829" i="17"/>
  <c r="J829" i="17"/>
  <c r="B829" i="17"/>
  <c r="N828" i="17"/>
  <c r="J828" i="17"/>
  <c r="B828" i="17"/>
  <c r="N827" i="17"/>
  <c r="J827" i="17"/>
  <c r="B827" i="17"/>
  <c r="N826" i="17"/>
  <c r="J826" i="17"/>
  <c r="B826" i="17"/>
  <c r="N825" i="17"/>
  <c r="J825" i="17"/>
  <c r="B825" i="17"/>
  <c r="N824" i="17"/>
  <c r="J824" i="17"/>
  <c r="B824" i="17"/>
  <c r="N823" i="17"/>
  <c r="J823" i="17"/>
  <c r="B823" i="17"/>
  <c r="N822" i="17"/>
  <c r="J822" i="17"/>
  <c r="B822" i="17"/>
  <c r="N821" i="17"/>
  <c r="J821" i="17"/>
  <c r="B821" i="17"/>
  <c r="N820" i="17"/>
  <c r="J820" i="17"/>
  <c r="B820" i="17"/>
  <c r="N819" i="17"/>
  <c r="J819" i="17"/>
  <c r="B819" i="17"/>
  <c r="N818" i="17"/>
  <c r="J818" i="17"/>
  <c r="B818" i="17"/>
  <c r="N817" i="17"/>
  <c r="J817" i="17"/>
  <c r="B817" i="17"/>
  <c r="N816" i="17"/>
  <c r="J816" i="17"/>
  <c r="B816" i="17"/>
  <c r="N815" i="17"/>
  <c r="J815" i="17"/>
  <c r="B815" i="17"/>
  <c r="N814" i="17"/>
  <c r="J814" i="17"/>
  <c r="B814" i="17"/>
  <c r="N813" i="17"/>
  <c r="J813" i="17"/>
  <c r="B813" i="17"/>
  <c r="N812" i="17"/>
  <c r="J812" i="17"/>
  <c r="B812" i="17"/>
  <c r="N811" i="17"/>
  <c r="J811" i="17"/>
  <c r="B811" i="17"/>
  <c r="N810" i="17"/>
  <c r="J810" i="17"/>
  <c r="B810" i="17"/>
  <c r="N809" i="17"/>
  <c r="J809" i="17"/>
  <c r="B809" i="17"/>
  <c r="N808" i="17"/>
  <c r="J808" i="17"/>
  <c r="B808" i="17"/>
  <c r="N807" i="17"/>
  <c r="J807" i="17"/>
  <c r="B807" i="17"/>
  <c r="N806" i="17"/>
  <c r="J806" i="17"/>
  <c r="B806" i="17"/>
  <c r="N805" i="17"/>
  <c r="J805" i="17"/>
  <c r="B805" i="17"/>
  <c r="N804" i="17"/>
  <c r="J804" i="17"/>
  <c r="B804" i="17"/>
  <c r="N803" i="17"/>
  <c r="J803" i="17"/>
  <c r="B803" i="17"/>
  <c r="N802" i="17"/>
  <c r="J802" i="17"/>
  <c r="B802" i="17"/>
  <c r="N801" i="17"/>
  <c r="J801" i="17"/>
  <c r="B801" i="17"/>
  <c r="N800" i="17"/>
  <c r="J800" i="17"/>
  <c r="B800" i="17"/>
  <c r="N799" i="17"/>
  <c r="J799" i="17"/>
  <c r="B799" i="17"/>
  <c r="N798" i="17"/>
  <c r="J798" i="17"/>
  <c r="B798" i="17"/>
  <c r="N797" i="17"/>
  <c r="J797" i="17"/>
  <c r="B797" i="17"/>
  <c r="N796" i="17"/>
  <c r="J796" i="17"/>
  <c r="B796" i="17"/>
  <c r="N795" i="17"/>
  <c r="J795" i="17"/>
  <c r="B795" i="17"/>
  <c r="N794" i="17"/>
  <c r="J794" i="17"/>
  <c r="B794" i="17"/>
  <c r="N793" i="17"/>
  <c r="J793" i="17"/>
  <c r="B793" i="17"/>
  <c r="N792" i="17"/>
  <c r="J792" i="17"/>
  <c r="B792" i="17"/>
  <c r="N791" i="17"/>
  <c r="J791" i="17"/>
  <c r="B791" i="17"/>
  <c r="N790" i="17"/>
  <c r="J790" i="17"/>
  <c r="B790" i="17"/>
  <c r="N789" i="17"/>
  <c r="J789" i="17"/>
  <c r="B789" i="17"/>
  <c r="N788" i="17"/>
  <c r="J788" i="17"/>
  <c r="B788" i="17"/>
  <c r="N787" i="17"/>
  <c r="J787" i="17"/>
  <c r="B787" i="17"/>
  <c r="N786" i="17"/>
  <c r="J786" i="17"/>
  <c r="B786" i="17"/>
  <c r="N785" i="17"/>
  <c r="J785" i="17"/>
  <c r="B785" i="17"/>
  <c r="N784" i="17"/>
  <c r="J784" i="17"/>
  <c r="B784" i="17"/>
  <c r="N783" i="17"/>
  <c r="J783" i="17"/>
  <c r="B783" i="17"/>
  <c r="N782" i="17"/>
  <c r="J782" i="17"/>
  <c r="B782" i="17"/>
  <c r="N781" i="17"/>
  <c r="J781" i="17"/>
  <c r="B781" i="17"/>
  <c r="N780" i="17"/>
  <c r="J780" i="17"/>
  <c r="B780" i="17"/>
  <c r="N779" i="17"/>
  <c r="J779" i="17"/>
  <c r="B779" i="17"/>
  <c r="N778" i="17"/>
  <c r="J778" i="17"/>
  <c r="B778" i="17"/>
  <c r="N777" i="17"/>
  <c r="J777" i="17"/>
  <c r="B777" i="17"/>
  <c r="N776" i="17"/>
  <c r="J776" i="17"/>
  <c r="B776" i="17"/>
  <c r="N775" i="17"/>
  <c r="J775" i="17"/>
  <c r="B775" i="17"/>
  <c r="N774" i="17"/>
  <c r="J774" i="17"/>
  <c r="B774" i="17"/>
  <c r="N773" i="17"/>
  <c r="J773" i="17"/>
  <c r="B773" i="17"/>
  <c r="N772" i="17"/>
  <c r="J772" i="17"/>
  <c r="B772" i="17"/>
  <c r="N771" i="17"/>
  <c r="J771" i="17"/>
  <c r="B771" i="17"/>
  <c r="N770" i="17"/>
  <c r="J770" i="17"/>
  <c r="B770" i="17"/>
  <c r="N769" i="17"/>
  <c r="J769" i="17"/>
  <c r="B769" i="17"/>
  <c r="N768" i="17"/>
  <c r="J768" i="17"/>
  <c r="B768" i="17"/>
  <c r="N767" i="17"/>
  <c r="J767" i="17"/>
  <c r="B767" i="17"/>
  <c r="N766" i="17"/>
  <c r="J766" i="17"/>
  <c r="B766" i="17"/>
  <c r="N765" i="17"/>
  <c r="J765" i="17"/>
  <c r="B765" i="17"/>
  <c r="N764" i="17"/>
  <c r="J764" i="17"/>
  <c r="B764" i="17"/>
  <c r="N763" i="17"/>
  <c r="J763" i="17"/>
  <c r="B763" i="17"/>
  <c r="N762" i="17"/>
  <c r="J762" i="17"/>
  <c r="B762" i="17"/>
  <c r="N761" i="17"/>
  <c r="J761" i="17"/>
  <c r="B761" i="17"/>
  <c r="N760" i="17"/>
  <c r="J760" i="17"/>
  <c r="B760" i="17"/>
  <c r="N759" i="17"/>
  <c r="J759" i="17"/>
  <c r="B759" i="17"/>
  <c r="N758" i="17"/>
  <c r="J758" i="17"/>
  <c r="B758" i="17"/>
  <c r="N757" i="17"/>
  <c r="J757" i="17"/>
  <c r="B757" i="17"/>
  <c r="N756" i="17"/>
  <c r="J756" i="17"/>
  <c r="B756" i="17"/>
  <c r="N755" i="17"/>
  <c r="J755" i="17"/>
  <c r="B755" i="17"/>
  <c r="N754" i="17"/>
  <c r="J754" i="17"/>
  <c r="B754" i="17"/>
  <c r="N753" i="17"/>
  <c r="J753" i="17"/>
  <c r="B753" i="17"/>
  <c r="N752" i="17"/>
  <c r="J752" i="17"/>
  <c r="B752" i="17"/>
  <c r="N751" i="17"/>
  <c r="J751" i="17"/>
  <c r="B751" i="17"/>
  <c r="N750" i="17"/>
  <c r="J750" i="17"/>
  <c r="B750" i="17"/>
  <c r="N749" i="17"/>
  <c r="J749" i="17"/>
  <c r="B749" i="17"/>
  <c r="N748" i="17"/>
  <c r="J748" i="17"/>
  <c r="B748" i="17"/>
  <c r="N747" i="17"/>
  <c r="J747" i="17"/>
  <c r="B747" i="17"/>
  <c r="N746" i="17"/>
  <c r="J746" i="17"/>
  <c r="B746" i="17"/>
  <c r="N745" i="17"/>
  <c r="J745" i="17"/>
  <c r="B745" i="17"/>
  <c r="N744" i="17"/>
  <c r="J744" i="17"/>
  <c r="B744" i="17"/>
  <c r="N743" i="17"/>
  <c r="J743" i="17"/>
  <c r="B743" i="17"/>
  <c r="N742" i="17"/>
  <c r="J742" i="17"/>
  <c r="B742" i="17"/>
  <c r="N741" i="17"/>
  <c r="J741" i="17"/>
  <c r="B741" i="17"/>
  <c r="N740" i="17"/>
  <c r="J740" i="17"/>
  <c r="B740" i="17"/>
  <c r="N739" i="17"/>
  <c r="J739" i="17"/>
  <c r="B739" i="17"/>
  <c r="N738" i="17"/>
  <c r="J738" i="17"/>
  <c r="B738" i="17"/>
  <c r="N737" i="17"/>
  <c r="J737" i="17"/>
  <c r="B737" i="17"/>
  <c r="N736" i="17"/>
  <c r="J736" i="17"/>
  <c r="B736" i="17"/>
  <c r="N735" i="17"/>
  <c r="J735" i="17"/>
  <c r="B735" i="17"/>
  <c r="N734" i="17"/>
  <c r="J734" i="17"/>
  <c r="B734" i="17"/>
  <c r="N733" i="17"/>
  <c r="J733" i="17"/>
  <c r="B733" i="17"/>
  <c r="N732" i="17"/>
  <c r="J732" i="17"/>
  <c r="B732" i="17"/>
  <c r="N731" i="17"/>
  <c r="J731" i="17"/>
  <c r="B731" i="17"/>
  <c r="N730" i="17"/>
  <c r="J730" i="17"/>
  <c r="B730" i="17"/>
  <c r="N729" i="17"/>
  <c r="J729" i="17"/>
  <c r="B729" i="17"/>
  <c r="N728" i="17"/>
  <c r="J728" i="17"/>
  <c r="B728" i="17"/>
  <c r="N727" i="17"/>
  <c r="J727" i="17"/>
  <c r="B727" i="17"/>
  <c r="N726" i="17"/>
  <c r="J726" i="17"/>
  <c r="B726" i="17"/>
  <c r="N725" i="17"/>
  <c r="J725" i="17"/>
  <c r="B725" i="17"/>
  <c r="N724" i="17"/>
  <c r="J724" i="17"/>
  <c r="B724" i="17"/>
  <c r="N723" i="17"/>
  <c r="J723" i="17"/>
  <c r="B723" i="17"/>
  <c r="N722" i="17"/>
  <c r="J722" i="17"/>
  <c r="B722" i="17"/>
  <c r="N721" i="17"/>
  <c r="J721" i="17"/>
  <c r="B721" i="17"/>
  <c r="N720" i="17"/>
  <c r="J720" i="17"/>
  <c r="B720" i="17"/>
  <c r="N719" i="17"/>
  <c r="J719" i="17"/>
  <c r="B719" i="17"/>
  <c r="N718" i="17"/>
  <c r="J718" i="17"/>
  <c r="B718" i="17"/>
  <c r="N717" i="17"/>
  <c r="J717" i="17"/>
  <c r="B717" i="17"/>
  <c r="N716" i="17"/>
  <c r="J716" i="17"/>
  <c r="B716" i="17"/>
  <c r="N715" i="17"/>
  <c r="J715" i="17"/>
  <c r="B715" i="17"/>
  <c r="N714" i="17"/>
  <c r="J714" i="17"/>
  <c r="B714" i="17"/>
  <c r="N713" i="17"/>
  <c r="J713" i="17"/>
  <c r="B713" i="17"/>
  <c r="N712" i="17"/>
  <c r="J712" i="17"/>
  <c r="B712" i="17"/>
  <c r="N711" i="17"/>
  <c r="J711" i="17"/>
  <c r="B711" i="17"/>
  <c r="N710" i="17"/>
  <c r="J710" i="17"/>
  <c r="B710" i="17"/>
  <c r="N709" i="17"/>
  <c r="J709" i="17"/>
  <c r="B709" i="17"/>
  <c r="N708" i="17"/>
  <c r="J708" i="17"/>
  <c r="B708" i="17"/>
  <c r="N707" i="17"/>
  <c r="J707" i="17"/>
  <c r="B707" i="17"/>
  <c r="N706" i="17"/>
  <c r="J706" i="17"/>
  <c r="B706" i="17"/>
  <c r="N705" i="17"/>
  <c r="J705" i="17"/>
  <c r="B705" i="17"/>
  <c r="N704" i="17"/>
  <c r="J704" i="17"/>
  <c r="B704" i="17"/>
  <c r="N703" i="17"/>
  <c r="J703" i="17"/>
  <c r="B703" i="17"/>
  <c r="N702" i="17"/>
  <c r="J702" i="17"/>
  <c r="B702" i="17"/>
  <c r="N701" i="17"/>
  <c r="J701" i="17"/>
  <c r="B701" i="17"/>
  <c r="N700" i="17"/>
  <c r="J700" i="17"/>
  <c r="B700" i="17"/>
  <c r="N699" i="17"/>
  <c r="J699" i="17"/>
  <c r="B699" i="17"/>
  <c r="N698" i="17"/>
  <c r="J698" i="17"/>
  <c r="B698" i="17"/>
  <c r="N697" i="17"/>
  <c r="J697" i="17"/>
  <c r="B697" i="17"/>
  <c r="N696" i="17"/>
  <c r="J696" i="17"/>
  <c r="B696" i="17"/>
  <c r="N695" i="17"/>
  <c r="J695" i="17"/>
  <c r="B695" i="17"/>
  <c r="N694" i="17"/>
  <c r="J694" i="17"/>
  <c r="B694" i="17"/>
  <c r="N693" i="17"/>
  <c r="J693" i="17"/>
  <c r="B693" i="17"/>
  <c r="N692" i="17"/>
  <c r="J692" i="17"/>
  <c r="B692" i="17"/>
  <c r="N691" i="17"/>
  <c r="J691" i="17"/>
  <c r="B691" i="17"/>
  <c r="N690" i="17"/>
  <c r="J690" i="17"/>
  <c r="B690" i="17"/>
  <c r="N689" i="17"/>
  <c r="J689" i="17"/>
  <c r="B689" i="17"/>
  <c r="N688" i="17"/>
  <c r="J688" i="17"/>
  <c r="B688" i="17"/>
  <c r="N687" i="17"/>
  <c r="J687" i="17"/>
  <c r="B687" i="17"/>
  <c r="N686" i="17"/>
  <c r="J686" i="17"/>
  <c r="B686" i="17"/>
  <c r="N685" i="17"/>
  <c r="J685" i="17"/>
  <c r="B685" i="17"/>
  <c r="N684" i="17"/>
  <c r="J684" i="17"/>
  <c r="B684" i="17"/>
  <c r="N683" i="17"/>
  <c r="J683" i="17"/>
  <c r="B683" i="17"/>
  <c r="N682" i="17"/>
  <c r="J682" i="17"/>
  <c r="B682" i="17"/>
  <c r="N681" i="17"/>
  <c r="J681" i="17"/>
  <c r="B681" i="17"/>
  <c r="N680" i="17"/>
  <c r="J680" i="17"/>
  <c r="B680" i="17"/>
  <c r="N679" i="17"/>
  <c r="J679" i="17"/>
  <c r="B679" i="17"/>
  <c r="N678" i="17"/>
  <c r="J678" i="17"/>
  <c r="B678" i="17"/>
  <c r="N677" i="17"/>
  <c r="J677" i="17"/>
  <c r="B677" i="17"/>
  <c r="N676" i="17"/>
  <c r="J676" i="17"/>
  <c r="B676" i="17"/>
  <c r="N675" i="17"/>
  <c r="J675" i="17"/>
  <c r="B675" i="17"/>
  <c r="N674" i="17"/>
  <c r="J674" i="17"/>
  <c r="B674" i="17"/>
  <c r="N673" i="17"/>
  <c r="J673" i="17"/>
  <c r="B673" i="17"/>
  <c r="N672" i="17"/>
  <c r="J672" i="17"/>
  <c r="B672" i="17"/>
  <c r="N671" i="17"/>
  <c r="J671" i="17"/>
  <c r="B671" i="17"/>
  <c r="N670" i="17"/>
  <c r="J670" i="17"/>
  <c r="B670" i="17"/>
  <c r="N669" i="17"/>
  <c r="J669" i="17"/>
  <c r="B669" i="17"/>
  <c r="N668" i="17"/>
  <c r="J668" i="17"/>
  <c r="B668" i="17"/>
  <c r="N667" i="17"/>
  <c r="J667" i="17"/>
  <c r="B667" i="17"/>
  <c r="N666" i="17"/>
  <c r="J666" i="17"/>
  <c r="B666" i="17"/>
  <c r="N665" i="17"/>
  <c r="J665" i="17"/>
  <c r="B665" i="17"/>
  <c r="N664" i="17"/>
  <c r="J664" i="17"/>
  <c r="B664" i="17"/>
  <c r="N663" i="17"/>
  <c r="J663" i="17"/>
  <c r="B663" i="17"/>
  <c r="N662" i="17"/>
  <c r="J662" i="17"/>
  <c r="B662" i="17"/>
  <c r="N661" i="17"/>
  <c r="J661" i="17"/>
  <c r="B661" i="17"/>
  <c r="N660" i="17"/>
  <c r="J660" i="17"/>
  <c r="B660" i="17"/>
  <c r="N659" i="17"/>
  <c r="J659" i="17"/>
  <c r="B659" i="17"/>
  <c r="N658" i="17"/>
  <c r="J658" i="17"/>
  <c r="B658" i="17"/>
  <c r="N657" i="17"/>
  <c r="J657" i="17"/>
  <c r="B657" i="17"/>
  <c r="N656" i="17"/>
  <c r="J656" i="17"/>
  <c r="B656" i="17"/>
  <c r="N655" i="17"/>
  <c r="J655" i="17"/>
  <c r="B655" i="17"/>
  <c r="N654" i="17"/>
  <c r="J654" i="17"/>
  <c r="B654" i="17"/>
  <c r="N653" i="17"/>
  <c r="J653" i="17"/>
  <c r="B653" i="17"/>
  <c r="N652" i="17"/>
  <c r="J652" i="17"/>
  <c r="B652" i="17"/>
  <c r="N651" i="17"/>
  <c r="J651" i="17"/>
  <c r="B651" i="17"/>
  <c r="N650" i="17"/>
  <c r="J650" i="17"/>
  <c r="B650" i="17"/>
  <c r="N649" i="17"/>
  <c r="J649" i="17"/>
  <c r="B649" i="17"/>
  <c r="N648" i="17"/>
  <c r="J648" i="17"/>
  <c r="B648" i="17"/>
  <c r="N647" i="17"/>
  <c r="J647" i="17"/>
  <c r="B647" i="17"/>
  <c r="N646" i="17"/>
  <c r="J646" i="17"/>
  <c r="B646" i="17"/>
  <c r="N645" i="17"/>
  <c r="J645" i="17"/>
  <c r="B645" i="17"/>
  <c r="N644" i="17"/>
  <c r="J644" i="17"/>
  <c r="B644" i="17"/>
  <c r="N643" i="17"/>
  <c r="J643" i="17"/>
  <c r="B643" i="17"/>
  <c r="N642" i="17"/>
  <c r="J642" i="17"/>
  <c r="B642" i="17"/>
  <c r="N641" i="17"/>
  <c r="J641" i="17"/>
  <c r="B641" i="17"/>
  <c r="N640" i="17"/>
  <c r="J640" i="17"/>
  <c r="B640" i="17"/>
  <c r="N639" i="17"/>
  <c r="J639" i="17"/>
  <c r="B639" i="17"/>
  <c r="N638" i="17"/>
  <c r="J638" i="17"/>
  <c r="B638" i="17"/>
  <c r="N637" i="17"/>
  <c r="J637" i="17"/>
  <c r="B637" i="17"/>
  <c r="N636" i="17"/>
  <c r="J636" i="17"/>
  <c r="B636" i="17"/>
  <c r="N635" i="17"/>
  <c r="J635" i="17"/>
  <c r="B635" i="17"/>
  <c r="N634" i="17"/>
  <c r="J634" i="17"/>
  <c r="B634" i="17"/>
  <c r="N633" i="17"/>
  <c r="J633" i="17"/>
  <c r="B633" i="17"/>
  <c r="N632" i="17"/>
  <c r="J632" i="17"/>
  <c r="B632" i="17"/>
  <c r="N631" i="17"/>
  <c r="J631" i="17"/>
  <c r="B631" i="17"/>
  <c r="N630" i="17"/>
  <c r="J630" i="17"/>
  <c r="B630" i="17"/>
  <c r="N629" i="17"/>
  <c r="J629" i="17"/>
  <c r="B629" i="17"/>
  <c r="N628" i="17"/>
  <c r="J628" i="17"/>
  <c r="B628" i="17"/>
  <c r="N627" i="17"/>
  <c r="J627" i="17"/>
  <c r="B627" i="17"/>
  <c r="N626" i="17"/>
  <c r="J626" i="17"/>
  <c r="B626" i="17"/>
  <c r="N625" i="17"/>
  <c r="J625" i="17"/>
  <c r="B625" i="17"/>
  <c r="N624" i="17"/>
  <c r="J624" i="17"/>
  <c r="B624" i="17"/>
  <c r="N623" i="17"/>
  <c r="J623" i="17"/>
  <c r="B623" i="17"/>
  <c r="N622" i="17"/>
  <c r="J622" i="17"/>
  <c r="B622" i="17"/>
  <c r="N621" i="17"/>
  <c r="J621" i="17"/>
  <c r="B621" i="17"/>
  <c r="N620" i="17"/>
  <c r="J620" i="17"/>
  <c r="B620" i="17"/>
  <c r="N619" i="17"/>
  <c r="J619" i="17"/>
  <c r="B619" i="17"/>
  <c r="N618" i="17"/>
  <c r="J618" i="17"/>
  <c r="B618" i="17"/>
  <c r="N617" i="17"/>
  <c r="J617" i="17"/>
  <c r="B617" i="17"/>
  <c r="N616" i="17"/>
  <c r="J616" i="17"/>
  <c r="B616" i="17"/>
  <c r="N615" i="17"/>
  <c r="J615" i="17"/>
  <c r="B615" i="17"/>
  <c r="N614" i="17"/>
  <c r="J614" i="17"/>
  <c r="B614" i="17"/>
  <c r="N613" i="17"/>
  <c r="J613" i="17"/>
  <c r="B613" i="17"/>
  <c r="N612" i="17"/>
  <c r="J612" i="17"/>
  <c r="B612" i="17"/>
  <c r="N611" i="17"/>
  <c r="J611" i="17"/>
  <c r="B611" i="17"/>
  <c r="N610" i="17"/>
  <c r="J610" i="17"/>
  <c r="B610" i="17"/>
  <c r="N609" i="17"/>
  <c r="J609" i="17"/>
  <c r="B609" i="17"/>
  <c r="N608" i="17"/>
  <c r="J608" i="17"/>
  <c r="B608" i="17"/>
  <c r="N607" i="17"/>
  <c r="J607" i="17"/>
  <c r="B607" i="17"/>
  <c r="N606" i="17"/>
  <c r="J606" i="17"/>
  <c r="B606" i="17"/>
  <c r="N605" i="17"/>
  <c r="J605" i="17"/>
  <c r="B605" i="17"/>
  <c r="N604" i="17"/>
  <c r="J604" i="17"/>
  <c r="B604" i="17"/>
  <c r="N603" i="17"/>
  <c r="J603" i="17"/>
  <c r="B603" i="17"/>
  <c r="N602" i="17"/>
  <c r="J602" i="17"/>
  <c r="B602" i="17"/>
  <c r="N601" i="17"/>
  <c r="J601" i="17"/>
  <c r="B601" i="17"/>
  <c r="N600" i="17"/>
  <c r="J600" i="17"/>
  <c r="B600" i="17"/>
  <c r="N599" i="17"/>
  <c r="J599" i="17"/>
  <c r="B599" i="17"/>
  <c r="N598" i="17"/>
  <c r="J598" i="17"/>
  <c r="B598" i="17"/>
  <c r="N597" i="17"/>
  <c r="J597" i="17"/>
  <c r="B597" i="17"/>
  <c r="N596" i="17"/>
  <c r="J596" i="17"/>
  <c r="B596" i="17"/>
  <c r="N595" i="17"/>
  <c r="J595" i="17"/>
  <c r="B595" i="17"/>
  <c r="N594" i="17"/>
  <c r="J594" i="17"/>
  <c r="B594" i="17"/>
  <c r="N593" i="17"/>
  <c r="J593" i="17"/>
  <c r="B593" i="17"/>
  <c r="N592" i="17"/>
  <c r="J592" i="17"/>
  <c r="B592" i="17"/>
  <c r="N591" i="17"/>
  <c r="J591" i="17"/>
  <c r="B591" i="17"/>
  <c r="N590" i="17"/>
  <c r="J590" i="17"/>
  <c r="B590" i="17"/>
  <c r="N589" i="17"/>
  <c r="J589" i="17"/>
  <c r="B589" i="17"/>
  <c r="N588" i="17"/>
  <c r="J588" i="17"/>
  <c r="B588" i="17"/>
  <c r="N587" i="17"/>
  <c r="J587" i="17"/>
  <c r="B587" i="17"/>
  <c r="N586" i="17"/>
  <c r="J586" i="17"/>
  <c r="B586" i="17"/>
  <c r="N585" i="17"/>
  <c r="J585" i="17"/>
  <c r="B585" i="17"/>
  <c r="N584" i="17"/>
  <c r="J584" i="17"/>
  <c r="B584" i="17"/>
  <c r="N583" i="17"/>
  <c r="J583" i="17"/>
  <c r="B583" i="17"/>
  <c r="N582" i="17"/>
  <c r="J582" i="17"/>
  <c r="B582" i="17"/>
  <c r="N581" i="17"/>
  <c r="J581" i="17"/>
  <c r="B581" i="17"/>
  <c r="N580" i="17"/>
  <c r="J580" i="17"/>
  <c r="B580" i="17"/>
  <c r="N579" i="17"/>
  <c r="J579" i="17"/>
  <c r="B579" i="17"/>
  <c r="N578" i="17"/>
  <c r="J578" i="17"/>
  <c r="B578" i="17"/>
  <c r="N577" i="17"/>
  <c r="J577" i="17"/>
  <c r="B577" i="17"/>
  <c r="N576" i="17"/>
  <c r="J576" i="17"/>
  <c r="B576" i="17"/>
  <c r="N575" i="17"/>
  <c r="J575" i="17"/>
  <c r="B575" i="17"/>
  <c r="N574" i="17"/>
  <c r="J574" i="17"/>
  <c r="B574" i="17"/>
  <c r="N573" i="17"/>
  <c r="J573" i="17"/>
  <c r="B573" i="17"/>
  <c r="N572" i="17"/>
  <c r="J572" i="17"/>
  <c r="B572" i="17"/>
  <c r="N571" i="17"/>
  <c r="J571" i="17"/>
  <c r="B571" i="17"/>
  <c r="N570" i="17"/>
  <c r="J570" i="17"/>
  <c r="B570" i="17"/>
  <c r="N569" i="17"/>
  <c r="J569" i="17"/>
  <c r="B569" i="17"/>
  <c r="N568" i="17"/>
  <c r="J568" i="17"/>
  <c r="B568" i="17"/>
  <c r="N567" i="17"/>
  <c r="J567" i="17"/>
  <c r="B567" i="17"/>
  <c r="N566" i="17"/>
  <c r="J566" i="17"/>
  <c r="B566" i="17"/>
  <c r="N565" i="17"/>
  <c r="J565" i="17"/>
  <c r="B565" i="17"/>
  <c r="N564" i="17"/>
  <c r="J564" i="17"/>
  <c r="B564" i="17"/>
  <c r="N563" i="17"/>
  <c r="J563" i="17"/>
  <c r="B563" i="17"/>
  <c r="N562" i="17"/>
  <c r="J562" i="17"/>
  <c r="B562" i="17"/>
  <c r="N561" i="17"/>
  <c r="J561" i="17"/>
  <c r="B561" i="17"/>
  <c r="N560" i="17"/>
  <c r="J560" i="17"/>
  <c r="B560" i="17"/>
  <c r="N559" i="17"/>
  <c r="J559" i="17"/>
  <c r="B559" i="17"/>
  <c r="N558" i="17"/>
  <c r="J558" i="17"/>
  <c r="B558" i="17"/>
  <c r="N557" i="17"/>
  <c r="J557" i="17"/>
  <c r="B557" i="17"/>
  <c r="N556" i="17"/>
  <c r="J556" i="17"/>
  <c r="B556" i="17"/>
  <c r="N555" i="17"/>
  <c r="J555" i="17"/>
  <c r="B555" i="17"/>
  <c r="N554" i="17"/>
  <c r="J554" i="17"/>
  <c r="B554" i="17"/>
  <c r="N553" i="17"/>
  <c r="J553" i="17"/>
  <c r="B553" i="17"/>
  <c r="N552" i="17"/>
  <c r="J552" i="17"/>
  <c r="B552" i="17"/>
  <c r="N551" i="17"/>
  <c r="J551" i="17"/>
  <c r="B551" i="17"/>
  <c r="N550" i="17"/>
  <c r="J550" i="17"/>
  <c r="B550" i="17"/>
  <c r="N549" i="17"/>
  <c r="J549" i="17"/>
  <c r="B549" i="17"/>
  <c r="N548" i="17"/>
  <c r="J548" i="17"/>
  <c r="B548" i="17"/>
  <c r="N547" i="17"/>
  <c r="J547" i="17"/>
  <c r="B547" i="17"/>
  <c r="N546" i="17"/>
  <c r="J546" i="17"/>
  <c r="B546" i="17"/>
  <c r="N545" i="17"/>
  <c r="J545" i="17"/>
  <c r="B545" i="17"/>
  <c r="N544" i="17"/>
  <c r="J544" i="17"/>
  <c r="B544" i="17"/>
  <c r="N543" i="17"/>
  <c r="J543" i="17"/>
  <c r="B543" i="17"/>
  <c r="N542" i="17"/>
  <c r="J542" i="17"/>
  <c r="B542" i="17"/>
  <c r="N541" i="17"/>
  <c r="J541" i="17"/>
  <c r="B541" i="17"/>
  <c r="N540" i="17"/>
  <c r="J540" i="17"/>
  <c r="B540" i="17"/>
  <c r="N539" i="17"/>
  <c r="J539" i="17"/>
  <c r="B539" i="17"/>
  <c r="N538" i="17"/>
  <c r="J538" i="17"/>
  <c r="B538" i="17"/>
  <c r="N537" i="17"/>
  <c r="J537" i="17"/>
  <c r="B537" i="17"/>
  <c r="N536" i="17"/>
  <c r="J536" i="17"/>
  <c r="B536" i="17"/>
  <c r="N535" i="17"/>
  <c r="J535" i="17"/>
  <c r="B535" i="17"/>
  <c r="N534" i="17"/>
  <c r="J534" i="17"/>
  <c r="B534" i="17"/>
  <c r="N533" i="17"/>
  <c r="J533" i="17"/>
  <c r="B533" i="17"/>
  <c r="N532" i="17"/>
  <c r="J532" i="17"/>
  <c r="B532" i="17"/>
  <c r="N531" i="17"/>
  <c r="J531" i="17"/>
  <c r="B531" i="17"/>
  <c r="N530" i="17"/>
  <c r="J530" i="17"/>
  <c r="B530" i="17"/>
  <c r="N529" i="17"/>
  <c r="J529" i="17"/>
  <c r="B529" i="17"/>
  <c r="N528" i="17"/>
  <c r="J528" i="17"/>
  <c r="B528" i="17"/>
  <c r="N527" i="17"/>
  <c r="J527" i="17"/>
  <c r="B527" i="17"/>
  <c r="N526" i="17"/>
  <c r="J526" i="17"/>
  <c r="B526" i="17"/>
  <c r="N525" i="17"/>
  <c r="J525" i="17"/>
  <c r="B525" i="17"/>
  <c r="N524" i="17"/>
  <c r="J524" i="17"/>
  <c r="B524" i="17"/>
  <c r="N523" i="17"/>
  <c r="J523" i="17"/>
  <c r="B523" i="17"/>
  <c r="N522" i="17"/>
  <c r="J522" i="17"/>
  <c r="B522" i="17"/>
  <c r="N521" i="17"/>
  <c r="J521" i="17"/>
  <c r="B521" i="17"/>
  <c r="N520" i="17"/>
  <c r="J520" i="17"/>
  <c r="B520" i="17"/>
  <c r="N519" i="17"/>
  <c r="J519" i="17"/>
  <c r="B519" i="17"/>
  <c r="N518" i="17"/>
  <c r="J518" i="17"/>
  <c r="B518" i="17"/>
  <c r="N517" i="17"/>
  <c r="J517" i="17"/>
  <c r="B517" i="17"/>
  <c r="N516" i="17"/>
  <c r="J516" i="17"/>
  <c r="B516" i="17"/>
  <c r="N515" i="17"/>
  <c r="J515" i="17"/>
  <c r="B515" i="17"/>
  <c r="N514" i="17"/>
  <c r="J514" i="17"/>
  <c r="B514" i="17"/>
  <c r="N513" i="17"/>
  <c r="J513" i="17"/>
  <c r="B513" i="17"/>
  <c r="N512" i="17"/>
  <c r="J512" i="17"/>
  <c r="B512" i="17"/>
  <c r="N511" i="17"/>
  <c r="J511" i="17"/>
  <c r="B511" i="17"/>
  <c r="N510" i="17"/>
  <c r="J510" i="17"/>
  <c r="B510" i="17"/>
  <c r="N509" i="17"/>
  <c r="J509" i="17"/>
  <c r="B509" i="17"/>
  <c r="N508" i="17"/>
  <c r="J508" i="17"/>
  <c r="B508" i="17"/>
  <c r="N507" i="17"/>
  <c r="J507" i="17"/>
  <c r="B507" i="17"/>
  <c r="N506" i="17"/>
  <c r="J506" i="17"/>
  <c r="B506" i="17"/>
  <c r="N505" i="17"/>
  <c r="J505" i="17"/>
  <c r="B505" i="17"/>
  <c r="N504" i="17"/>
  <c r="J504" i="17"/>
  <c r="B504" i="17"/>
  <c r="N503" i="17"/>
  <c r="J503" i="17"/>
  <c r="B503" i="17"/>
  <c r="N502" i="17"/>
  <c r="J502" i="17"/>
  <c r="B502" i="17"/>
  <c r="N501" i="17"/>
  <c r="J501" i="17"/>
  <c r="B501" i="17"/>
  <c r="N500" i="17"/>
  <c r="J500" i="17"/>
  <c r="B500" i="17"/>
  <c r="N499" i="17"/>
  <c r="J499" i="17"/>
  <c r="B499" i="17"/>
  <c r="N498" i="17"/>
  <c r="J498" i="17"/>
  <c r="B498" i="17"/>
  <c r="N497" i="17"/>
  <c r="J497" i="17"/>
  <c r="B497" i="17"/>
  <c r="N496" i="17"/>
  <c r="J496" i="17"/>
  <c r="B496" i="17"/>
  <c r="N495" i="17"/>
  <c r="J495" i="17"/>
  <c r="B495" i="17"/>
  <c r="N494" i="17"/>
  <c r="J494" i="17"/>
  <c r="B494" i="17"/>
  <c r="N493" i="17"/>
  <c r="J493" i="17"/>
  <c r="B493" i="17"/>
  <c r="N492" i="17"/>
  <c r="J492" i="17"/>
  <c r="B492" i="17"/>
  <c r="N491" i="17"/>
  <c r="J491" i="17"/>
  <c r="B491" i="17"/>
  <c r="N490" i="17"/>
  <c r="J490" i="17"/>
  <c r="B490" i="17"/>
  <c r="N489" i="17"/>
  <c r="J489" i="17"/>
  <c r="B489" i="17"/>
  <c r="N488" i="17"/>
  <c r="J488" i="17"/>
  <c r="B488" i="17"/>
  <c r="N487" i="17"/>
  <c r="J487" i="17"/>
  <c r="B487" i="17"/>
  <c r="N486" i="17"/>
  <c r="J486" i="17"/>
  <c r="B486" i="17"/>
  <c r="N485" i="17"/>
  <c r="J485" i="17"/>
  <c r="B485" i="17"/>
  <c r="N484" i="17"/>
  <c r="J484" i="17"/>
  <c r="B484" i="17"/>
  <c r="N483" i="17"/>
  <c r="J483" i="17"/>
  <c r="B483" i="17"/>
  <c r="N482" i="17"/>
  <c r="J482" i="17"/>
  <c r="B482" i="17"/>
  <c r="N481" i="17"/>
  <c r="J481" i="17"/>
  <c r="B481" i="17"/>
  <c r="N480" i="17"/>
  <c r="J480" i="17"/>
  <c r="B480" i="17"/>
  <c r="N479" i="17"/>
  <c r="J479" i="17"/>
  <c r="B479" i="17"/>
  <c r="N478" i="17"/>
  <c r="J478" i="17"/>
  <c r="B478" i="17"/>
  <c r="N477" i="17"/>
  <c r="J477" i="17"/>
  <c r="B477" i="17"/>
  <c r="N476" i="17"/>
  <c r="J476" i="17"/>
  <c r="B476" i="17"/>
  <c r="N475" i="17"/>
  <c r="J475" i="17"/>
  <c r="B475" i="17"/>
  <c r="N474" i="17"/>
  <c r="J474" i="17"/>
  <c r="B474" i="17"/>
  <c r="N473" i="17"/>
  <c r="J473" i="17"/>
  <c r="B473" i="17"/>
  <c r="N472" i="17"/>
  <c r="J472" i="17"/>
  <c r="B472" i="17"/>
  <c r="N471" i="17"/>
  <c r="J471" i="17"/>
  <c r="B471" i="17"/>
  <c r="N470" i="17"/>
  <c r="J470" i="17"/>
  <c r="B470" i="17"/>
  <c r="N469" i="17"/>
  <c r="J469" i="17"/>
  <c r="B469" i="17"/>
  <c r="N468" i="17"/>
  <c r="J468" i="17"/>
  <c r="B468" i="17"/>
  <c r="N467" i="17"/>
  <c r="J467" i="17"/>
  <c r="B467" i="17"/>
  <c r="N466" i="17"/>
  <c r="J466" i="17"/>
  <c r="B466" i="17"/>
  <c r="N465" i="17"/>
  <c r="J465" i="17"/>
  <c r="B465" i="17"/>
  <c r="N464" i="17"/>
  <c r="J464" i="17"/>
  <c r="B464" i="17"/>
  <c r="N463" i="17"/>
  <c r="J463" i="17"/>
  <c r="B463" i="17"/>
  <c r="N462" i="17"/>
  <c r="J462" i="17"/>
  <c r="B462" i="17"/>
  <c r="N461" i="17"/>
  <c r="J461" i="17"/>
  <c r="B461" i="17"/>
  <c r="N460" i="17"/>
  <c r="J460" i="17"/>
  <c r="B460" i="17"/>
  <c r="N459" i="17"/>
  <c r="J459" i="17"/>
  <c r="B459" i="17"/>
  <c r="N458" i="17"/>
  <c r="J458" i="17"/>
  <c r="B458" i="17"/>
  <c r="N457" i="17"/>
  <c r="J457" i="17"/>
  <c r="B457" i="17"/>
  <c r="N456" i="17"/>
  <c r="J456" i="17"/>
  <c r="B456" i="17"/>
  <c r="N455" i="17"/>
  <c r="J455" i="17"/>
  <c r="B455" i="17"/>
  <c r="N454" i="17"/>
  <c r="J454" i="17"/>
  <c r="B454" i="17"/>
  <c r="N453" i="17"/>
  <c r="J453" i="17"/>
  <c r="B453" i="17"/>
  <c r="N452" i="17"/>
  <c r="J452" i="17"/>
  <c r="B452" i="17"/>
  <c r="N451" i="17"/>
  <c r="J451" i="17"/>
  <c r="B451" i="17"/>
  <c r="N450" i="17"/>
  <c r="J450" i="17"/>
  <c r="B450" i="17"/>
  <c r="N449" i="17"/>
  <c r="J449" i="17"/>
  <c r="B449" i="17"/>
  <c r="N448" i="17"/>
  <c r="J448" i="17"/>
  <c r="B448" i="17"/>
  <c r="N447" i="17"/>
  <c r="J447" i="17"/>
  <c r="B447" i="17"/>
  <c r="N446" i="17"/>
  <c r="J446" i="17"/>
  <c r="B446" i="17"/>
  <c r="N445" i="17"/>
  <c r="J445" i="17"/>
  <c r="B445" i="17"/>
  <c r="N444" i="17"/>
  <c r="J444" i="17"/>
  <c r="B444" i="17"/>
  <c r="N443" i="17"/>
  <c r="J443" i="17"/>
  <c r="B443" i="17"/>
  <c r="N442" i="17"/>
  <c r="J442" i="17"/>
  <c r="B442" i="17"/>
  <c r="N441" i="17"/>
  <c r="J441" i="17"/>
  <c r="B441" i="17"/>
  <c r="N440" i="17"/>
  <c r="J440" i="17"/>
  <c r="B440" i="17"/>
  <c r="N439" i="17"/>
  <c r="J439" i="17"/>
  <c r="B439" i="17"/>
  <c r="N438" i="17"/>
  <c r="J438" i="17"/>
  <c r="B438" i="17"/>
  <c r="N437" i="17"/>
  <c r="J437" i="17"/>
  <c r="B437" i="17"/>
  <c r="N436" i="17"/>
  <c r="J436" i="17"/>
  <c r="B436" i="17"/>
  <c r="N435" i="17"/>
  <c r="J435" i="17"/>
  <c r="B435" i="17"/>
  <c r="N434" i="17"/>
  <c r="J434" i="17"/>
  <c r="B434" i="17"/>
  <c r="N433" i="17"/>
  <c r="J433" i="17"/>
  <c r="B433" i="17"/>
  <c r="N432" i="17"/>
  <c r="J432" i="17"/>
  <c r="B432" i="17"/>
  <c r="N431" i="17"/>
  <c r="J431" i="17"/>
  <c r="B431" i="17"/>
  <c r="N430" i="17"/>
  <c r="J430" i="17"/>
  <c r="B430" i="17"/>
  <c r="N429" i="17"/>
  <c r="J429" i="17"/>
  <c r="B429" i="17"/>
  <c r="N428" i="17"/>
  <c r="J428" i="17"/>
  <c r="B428" i="17"/>
  <c r="N427" i="17"/>
  <c r="J427" i="17"/>
  <c r="B427" i="17"/>
  <c r="N426" i="17"/>
  <c r="J426" i="17"/>
  <c r="B426" i="17"/>
  <c r="N425" i="17"/>
  <c r="J425" i="17"/>
  <c r="B425" i="17"/>
  <c r="N424" i="17"/>
  <c r="J424" i="17"/>
  <c r="B424" i="17"/>
  <c r="N423" i="17"/>
  <c r="J423" i="17"/>
  <c r="B423" i="17"/>
  <c r="N422" i="17"/>
  <c r="J422" i="17"/>
  <c r="B422" i="17"/>
  <c r="N421" i="17"/>
  <c r="J421" i="17"/>
  <c r="B421" i="17"/>
  <c r="N420" i="17"/>
  <c r="J420" i="17"/>
  <c r="B420" i="17"/>
  <c r="N419" i="17"/>
  <c r="J419" i="17"/>
  <c r="B419" i="17"/>
  <c r="N418" i="17"/>
  <c r="J418" i="17"/>
  <c r="B418" i="17"/>
  <c r="N417" i="17"/>
  <c r="J417" i="17"/>
  <c r="B417" i="17"/>
  <c r="N416" i="17"/>
  <c r="J416" i="17"/>
  <c r="B416" i="17"/>
  <c r="N415" i="17"/>
  <c r="J415" i="17"/>
  <c r="B415" i="17"/>
  <c r="N414" i="17"/>
  <c r="J414" i="17"/>
  <c r="B414" i="17"/>
  <c r="N413" i="17"/>
  <c r="J413" i="17"/>
  <c r="B413" i="17"/>
  <c r="N412" i="17"/>
  <c r="J412" i="17"/>
  <c r="B412" i="17"/>
  <c r="N411" i="17"/>
  <c r="J411" i="17"/>
  <c r="B411" i="17"/>
  <c r="N410" i="17"/>
  <c r="J410" i="17"/>
  <c r="B410" i="17"/>
  <c r="N409" i="17"/>
  <c r="J409" i="17"/>
  <c r="B409" i="17"/>
  <c r="N408" i="17"/>
  <c r="J408" i="17"/>
  <c r="B408" i="17"/>
  <c r="N407" i="17"/>
  <c r="J407" i="17"/>
  <c r="B407" i="17"/>
  <c r="N406" i="17"/>
  <c r="J406" i="17"/>
  <c r="B406" i="17"/>
  <c r="N405" i="17"/>
  <c r="J405" i="17"/>
  <c r="B405" i="17"/>
  <c r="N404" i="17"/>
  <c r="J404" i="17"/>
  <c r="B404" i="17"/>
  <c r="N403" i="17"/>
  <c r="J403" i="17"/>
  <c r="B403" i="17"/>
  <c r="N402" i="17"/>
  <c r="J402" i="17"/>
  <c r="B402" i="17"/>
  <c r="N401" i="17"/>
  <c r="J401" i="17"/>
  <c r="B401" i="17"/>
  <c r="N400" i="17"/>
  <c r="J400" i="17"/>
  <c r="B400" i="17"/>
  <c r="N399" i="17"/>
  <c r="J399" i="17"/>
  <c r="B399" i="17"/>
  <c r="N398" i="17"/>
  <c r="J398" i="17"/>
  <c r="B398" i="17"/>
  <c r="N397" i="17"/>
  <c r="J397" i="17"/>
  <c r="B397" i="17"/>
  <c r="N396" i="17"/>
  <c r="J396" i="17"/>
  <c r="B396" i="17"/>
  <c r="N395" i="17"/>
  <c r="J395" i="17"/>
  <c r="B395" i="17"/>
  <c r="N394" i="17"/>
  <c r="J394" i="17"/>
  <c r="B394" i="17"/>
  <c r="N393" i="17"/>
  <c r="J393" i="17"/>
  <c r="B393" i="17"/>
  <c r="N392" i="17"/>
  <c r="J392" i="17"/>
  <c r="B392" i="17"/>
  <c r="N391" i="17"/>
  <c r="J391" i="17"/>
  <c r="B391" i="17"/>
  <c r="N390" i="17"/>
  <c r="J390" i="17"/>
  <c r="B390" i="17"/>
  <c r="N389" i="17"/>
  <c r="J389" i="17"/>
  <c r="B389" i="17"/>
  <c r="N388" i="17"/>
  <c r="J388" i="17"/>
  <c r="B388" i="17"/>
  <c r="N387" i="17"/>
  <c r="J387" i="17"/>
  <c r="B387" i="17"/>
  <c r="N386" i="17"/>
  <c r="J386" i="17"/>
  <c r="B386" i="17"/>
  <c r="N385" i="17"/>
  <c r="J385" i="17"/>
  <c r="B385" i="17"/>
  <c r="N384" i="17"/>
  <c r="J384" i="17"/>
  <c r="B384" i="17"/>
  <c r="N383" i="17"/>
  <c r="J383" i="17"/>
  <c r="B383" i="17"/>
  <c r="N382" i="17"/>
  <c r="J382" i="17"/>
  <c r="B382" i="17"/>
  <c r="N381" i="17"/>
  <c r="J381" i="17"/>
  <c r="B381" i="17"/>
  <c r="N380" i="17"/>
  <c r="J380" i="17"/>
  <c r="B380" i="17"/>
  <c r="N379" i="17"/>
  <c r="J379" i="17"/>
  <c r="B379" i="17"/>
  <c r="N378" i="17"/>
  <c r="J378" i="17"/>
  <c r="B378" i="17"/>
  <c r="N377" i="17"/>
  <c r="J377" i="17"/>
  <c r="B377" i="17"/>
  <c r="N376" i="17"/>
  <c r="J376" i="17"/>
  <c r="B376" i="17"/>
  <c r="N375" i="17"/>
  <c r="J375" i="17"/>
  <c r="B375" i="17"/>
  <c r="N374" i="17"/>
  <c r="J374" i="17"/>
  <c r="B374" i="17"/>
  <c r="N373" i="17"/>
  <c r="J373" i="17"/>
  <c r="B373" i="17"/>
  <c r="N372" i="17"/>
  <c r="J372" i="17"/>
  <c r="B372" i="17"/>
  <c r="N371" i="17"/>
  <c r="J371" i="17"/>
  <c r="B371" i="17"/>
  <c r="N370" i="17"/>
  <c r="J370" i="17"/>
  <c r="B370" i="17"/>
  <c r="N369" i="17"/>
  <c r="J369" i="17"/>
  <c r="B369" i="17"/>
  <c r="N368" i="17"/>
  <c r="J368" i="17"/>
  <c r="B368" i="17"/>
  <c r="N367" i="17"/>
  <c r="J367" i="17"/>
  <c r="B367" i="17"/>
  <c r="N366" i="17"/>
  <c r="J366" i="17"/>
  <c r="B366" i="17"/>
  <c r="N365" i="17"/>
  <c r="J365" i="17"/>
  <c r="B365" i="17"/>
  <c r="N364" i="17"/>
  <c r="J364" i="17"/>
  <c r="B364" i="17"/>
  <c r="N363" i="17"/>
  <c r="J363" i="17"/>
  <c r="B363" i="17"/>
  <c r="N362" i="17"/>
  <c r="J362" i="17"/>
  <c r="B362" i="17"/>
  <c r="N361" i="17"/>
  <c r="J361" i="17"/>
  <c r="B361" i="17"/>
  <c r="N360" i="17"/>
  <c r="J360" i="17"/>
  <c r="B360" i="17"/>
  <c r="N359" i="17"/>
  <c r="J359" i="17"/>
  <c r="B359" i="17"/>
  <c r="N358" i="17"/>
  <c r="J358" i="17"/>
  <c r="B358" i="17"/>
  <c r="N357" i="17"/>
  <c r="J357" i="17"/>
  <c r="B357" i="17"/>
  <c r="N356" i="17"/>
  <c r="J356" i="17"/>
  <c r="B356" i="17"/>
  <c r="N355" i="17"/>
  <c r="J355" i="17"/>
  <c r="B355" i="17"/>
  <c r="N354" i="17"/>
  <c r="J354" i="17"/>
  <c r="B354" i="17"/>
  <c r="N353" i="17"/>
  <c r="J353" i="17"/>
  <c r="B353" i="17"/>
  <c r="N352" i="17"/>
  <c r="J352" i="17"/>
  <c r="B352" i="17"/>
  <c r="N351" i="17"/>
  <c r="J351" i="17"/>
  <c r="B351" i="17"/>
  <c r="N350" i="17"/>
  <c r="J350" i="17"/>
  <c r="B350" i="17"/>
  <c r="N349" i="17"/>
  <c r="J349" i="17"/>
  <c r="B349" i="17"/>
  <c r="N348" i="17"/>
  <c r="J348" i="17"/>
  <c r="B348" i="17"/>
  <c r="N347" i="17"/>
  <c r="J347" i="17"/>
  <c r="B347" i="17"/>
  <c r="N346" i="17"/>
  <c r="J346" i="17"/>
  <c r="B346" i="17"/>
  <c r="N345" i="17"/>
  <c r="J345" i="17"/>
  <c r="B345" i="17"/>
  <c r="N344" i="17"/>
  <c r="J344" i="17"/>
  <c r="B344" i="17"/>
  <c r="N343" i="17"/>
  <c r="J343" i="17"/>
  <c r="B343" i="17"/>
  <c r="N342" i="17"/>
  <c r="J342" i="17"/>
  <c r="B342" i="17"/>
  <c r="N341" i="17"/>
  <c r="J341" i="17"/>
  <c r="B341" i="17"/>
  <c r="N340" i="17"/>
  <c r="J340" i="17"/>
  <c r="B340" i="17"/>
  <c r="N339" i="17"/>
  <c r="J339" i="17"/>
  <c r="B339" i="17"/>
  <c r="N338" i="17"/>
  <c r="J338" i="17"/>
  <c r="B338" i="17"/>
  <c r="N337" i="17"/>
  <c r="J337" i="17"/>
  <c r="B337" i="17"/>
  <c r="N336" i="17"/>
  <c r="J336" i="17"/>
  <c r="B336" i="17"/>
  <c r="N335" i="17"/>
  <c r="J335" i="17"/>
  <c r="B335" i="17"/>
  <c r="N334" i="17"/>
  <c r="J334" i="17"/>
  <c r="B334" i="17"/>
  <c r="N333" i="17"/>
  <c r="J333" i="17"/>
  <c r="B333" i="17"/>
  <c r="N332" i="17"/>
  <c r="J332" i="17"/>
  <c r="B332" i="17"/>
  <c r="N331" i="17"/>
  <c r="J331" i="17"/>
  <c r="B331" i="17"/>
  <c r="N330" i="17"/>
  <c r="J330" i="17"/>
  <c r="B330" i="17"/>
  <c r="N329" i="17"/>
  <c r="J329" i="17"/>
  <c r="B329" i="17"/>
  <c r="N328" i="17"/>
  <c r="J328" i="17"/>
  <c r="B328" i="17"/>
  <c r="N327" i="17"/>
  <c r="J327" i="17"/>
  <c r="B327" i="17"/>
  <c r="N326" i="17"/>
  <c r="J326" i="17"/>
  <c r="B326" i="17"/>
  <c r="N325" i="17"/>
  <c r="J325" i="17"/>
  <c r="B325" i="17"/>
  <c r="N324" i="17"/>
  <c r="J324" i="17"/>
  <c r="B324" i="17"/>
  <c r="N323" i="17"/>
  <c r="J323" i="17"/>
  <c r="B323" i="17"/>
  <c r="N322" i="17"/>
  <c r="J322" i="17"/>
  <c r="B322" i="17"/>
  <c r="N321" i="17"/>
  <c r="J321" i="17"/>
  <c r="B321" i="17"/>
  <c r="N320" i="17"/>
  <c r="J320" i="17"/>
  <c r="B320" i="17"/>
  <c r="N319" i="17"/>
  <c r="J319" i="17"/>
  <c r="B319" i="17"/>
  <c r="N318" i="17"/>
  <c r="J318" i="17"/>
  <c r="B318" i="17"/>
  <c r="N317" i="17"/>
  <c r="J317" i="17"/>
  <c r="B317" i="17"/>
  <c r="N316" i="17"/>
  <c r="J316" i="17"/>
  <c r="B316" i="17"/>
  <c r="N315" i="17"/>
  <c r="J315" i="17"/>
  <c r="B315" i="17"/>
  <c r="N314" i="17"/>
  <c r="J314" i="17"/>
  <c r="B314" i="17"/>
  <c r="N313" i="17"/>
  <c r="J313" i="17"/>
  <c r="B313" i="17"/>
  <c r="N312" i="17"/>
  <c r="J312" i="17"/>
  <c r="B312" i="17"/>
  <c r="N311" i="17"/>
  <c r="J311" i="17"/>
  <c r="B311" i="17"/>
  <c r="N310" i="17"/>
  <c r="J310" i="17"/>
  <c r="B310" i="17"/>
  <c r="N309" i="17"/>
  <c r="J309" i="17"/>
  <c r="B309" i="17"/>
  <c r="N308" i="17"/>
  <c r="J308" i="17"/>
  <c r="B308" i="17"/>
  <c r="N307" i="17"/>
  <c r="J307" i="17"/>
  <c r="B307" i="17"/>
  <c r="N306" i="17"/>
  <c r="J306" i="17"/>
  <c r="B306" i="17"/>
  <c r="N305" i="17"/>
  <c r="J305" i="17"/>
  <c r="B305" i="17"/>
  <c r="N304" i="17"/>
  <c r="J304" i="17"/>
  <c r="B304" i="17"/>
  <c r="N303" i="17"/>
  <c r="J303" i="17"/>
  <c r="B303" i="17"/>
  <c r="N302" i="17"/>
  <c r="J302" i="17"/>
  <c r="B302" i="17"/>
  <c r="N301" i="17"/>
  <c r="J301" i="17"/>
  <c r="B301" i="17"/>
  <c r="N300" i="17"/>
  <c r="J300" i="17"/>
  <c r="B300" i="17"/>
  <c r="N299" i="17"/>
  <c r="J299" i="17"/>
  <c r="B299" i="17"/>
  <c r="N298" i="17"/>
  <c r="J298" i="17"/>
  <c r="B298" i="17"/>
  <c r="N297" i="17"/>
  <c r="J297" i="17"/>
  <c r="B297" i="17"/>
  <c r="N296" i="17"/>
  <c r="J296" i="17"/>
  <c r="B296" i="17"/>
  <c r="N295" i="17"/>
  <c r="J295" i="17"/>
  <c r="B295" i="17"/>
  <c r="N294" i="17"/>
  <c r="J294" i="17"/>
  <c r="B294" i="17"/>
  <c r="N293" i="17"/>
  <c r="J293" i="17"/>
  <c r="B293" i="17"/>
  <c r="N292" i="17"/>
  <c r="J292" i="17"/>
  <c r="B292" i="17"/>
  <c r="N291" i="17"/>
  <c r="J291" i="17"/>
  <c r="B291" i="17"/>
  <c r="N290" i="17"/>
  <c r="J290" i="17"/>
  <c r="B290" i="17"/>
  <c r="N289" i="17"/>
  <c r="J289" i="17"/>
  <c r="B289" i="17"/>
  <c r="N288" i="17"/>
  <c r="J288" i="17"/>
  <c r="B288" i="17"/>
  <c r="N287" i="17"/>
  <c r="J287" i="17"/>
  <c r="B287" i="17"/>
  <c r="N286" i="17"/>
  <c r="J286" i="17"/>
  <c r="B286" i="17"/>
  <c r="N285" i="17"/>
  <c r="J285" i="17"/>
  <c r="B285" i="17"/>
  <c r="N284" i="17"/>
  <c r="J284" i="17"/>
  <c r="B284" i="17"/>
  <c r="N283" i="17"/>
  <c r="J283" i="17"/>
  <c r="B283" i="17"/>
  <c r="N282" i="17"/>
  <c r="J282" i="17"/>
  <c r="B282" i="17"/>
  <c r="N281" i="17"/>
  <c r="J281" i="17"/>
  <c r="B281" i="17"/>
  <c r="N280" i="17"/>
  <c r="J280" i="17"/>
  <c r="B280" i="17"/>
  <c r="N279" i="17"/>
  <c r="J279" i="17"/>
  <c r="B279" i="17"/>
  <c r="N278" i="17"/>
  <c r="J278" i="17"/>
  <c r="B278" i="17"/>
  <c r="N277" i="17"/>
  <c r="J277" i="17"/>
  <c r="B277" i="17"/>
  <c r="N276" i="17"/>
  <c r="J276" i="17"/>
  <c r="B276" i="17"/>
  <c r="N275" i="17"/>
  <c r="J275" i="17"/>
  <c r="B275" i="17"/>
  <c r="N274" i="17"/>
  <c r="J274" i="17"/>
  <c r="B274" i="17"/>
  <c r="N273" i="17"/>
  <c r="J273" i="17"/>
  <c r="B273" i="17"/>
  <c r="N272" i="17"/>
  <c r="J272" i="17"/>
  <c r="B272" i="17"/>
  <c r="N271" i="17"/>
  <c r="J271" i="17"/>
  <c r="B271" i="17"/>
  <c r="N270" i="17"/>
  <c r="J270" i="17"/>
  <c r="B270" i="17"/>
  <c r="N269" i="17"/>
  <c r="J269" i="17"/>
  <c r="B269" i="17"/>
  <c r="N268" i="17"/>
  <c r="J268" i="17"/>
  <c r="B268" i="17"/>
  <c r="N267" i="17"/>
  <c r="J267" i="17"/>
  <c r="B267" i="17"/>
  <c r="N266" i="17"/>
  <c r="J266" i="17"/>
  <c r="B266" i="17"/>
  <c r="N265" i="17"/>
  <c r="J265" i="17"/>
  <c r="B265" i="17"/>
  <c r="N264" i="17"/>
  <c r="J264" i="17"/>
  <c r="B264" i="17"/>
  <c r="N263" i="17"/>
  <c r="J263" i="17"/>
  <c r="B263" i="17"/>
  <c r="N262" i="17"/>
  <c r="J262" i="17"/>
  <c r="B262" i="17"/>
  <c r="N261" i="17"/>
  <c r="J261" i="17"/>
  <c r="B261" i="17"/>
  <c r="N260" i="17"/>
  <c r="J260" i="17"/>
  <c r="B260" i="17"/>
  <c r="N259" i="17"/>
  <c r="J259" i="17"/>
  <c r="B259" i="17"/>
  <c r="N258" i="17"/>
  <c r="J258" i="17"/>
  <c r="B258" i="17"/>
  <c r="N257" i="17"/>
  <c r="J257" i="17"/>
  <c r="B257" i="17"/>
  <c r="N256" i="17"/>
  <c r="J256" i="17"/>
  <c r="B256" i="17"/>
  <c r="N255" i="17"/>
  <c r="J255" i="17"/>
  <c r="B255" i="17"/>
  <c r="N254" i="17"/>
  <c r="J254" i="17"/>
  <c r="B254" i="17"/>
  <c r="N253" i="17"/>
  <c r="J253" i="17"/>
  <c r="B253" i="17"/>
  <c r="N252" i="17"/>
  <c r="J252" i="17"/>
  <c r="B252" i="17"/>
  <c r="N251" i="17"/>
  <c r="J251" i="17"/>
  <c r="B251" i="17"/>
  <c r="N250" i="17"/>
  <c r="J250" i="17"/>
  <c r="B250" i="17"/>
  <c r="N249" i="17"/>
  <c r="J249" i="17"/>
  <c r="B249" i="17"/>
  <c r="N248" i="17"/>
  <c r="J248" i="17"/>
  <c r="B248" i="17"/>
  <c r="N247" i="17"/>
  <c r="J247" i="17"/>
  <c r="B247" i="17"/>
  <c r="N246" i="17"/>
  <c r="J246" i="17"/>
  <c r="B246" i="17"/>
  <c r="N245" i="17"/>
  <c r="J245" i="17"/>
  <c r="B245" i="17"/>
  <c r="N244" i="17"/>
  <c r="J244" i="17"/>
  <c r="B244" i="17"/>
  <c r="N243" i="17"/>
  <c r="J243" i="17"/>
  <c r="B243" i="17"/>
  <c r="N242" i="17"/>
  <c r="J242" i="17"/>
  <c r="B242" i="17"/>
  <c r="N241" i="17"/>
  <c r="J241" i="17"/>
  <c r="B241" i="17"/>
  <c r="N240" i="17"/>
  <c r="J240" i="17"/>
  <c r="B240" i="17"/>
  <c r="N239" i="17"/>
  <c r="J239" i="17"/>
  <c r="B239" i="17"/>
  <c r="N238" i="17"/>
  <c r="J238" i="17"/>
  <c r="B238" i="17"/>
  <c r="N237" i="17"/>
  <c r="J237" i="17"/>
  <c r="B237" i="17"/>
  <c r="N236" i="17"/>
  <c r="J236" i="17"/>
  <c r="B236" i="17"/>
  <c r="N235" i="17"/>
  <c r="J235" i="17"/>
  <c r="B235" i="17"/>
  <c r="N234" i="17"/>
  <c r="J234" i="17"/>
  <c r="B234" i="17"/>
  <c r="N233" i="17"/>
  <c r="J233" i="17"/>
  <c r="B233" i="17"/>
  <c r="N232" i="17"/>
  <c r="J232" i="17"/>
  <c r="B232" i="17"/>
  <c r="N231" i="17"/>
  <c r="J231" i="17"/>
  <c r="B231" i="17"/>
  <c r="N230" i="17"/>
  <c r="J230" i="17"/>
  <c r="B230" i="17"/>
  <c r="N229" i="17"/>
  <c r="J229" i="17"/>
  <c r="B229" i="17"/>
  <c r="N228" i="17"/>
  <c r="J228" i="17"/>
  <c r="B228" i="17"/>
  <c r="N227" i="17"/>
  <c r="J227" i="17"/>
  <c r="B227" i="17"/>
  <c r="N226" i="17"/>
  <c r="J226" i="17"/>
  <c r="B226" i="17"/>
  <c r="N225" i="17"/>
  <c r="J225" i="17"/>
  <c r="B225" i="17"/>
  <c r="N224" i="17"/>
  <c r="J224" i="17"/>
  <c r="B224" i="17"/>
  <c r="N223" i="17"/>
  <c r="J223" i="17"/>
  <c r="B223" i="17"/>
  <c r="N222" i="17"/>
  <c r="J222" i="17"/>
  <c r="B222" i="17"/>
  <c r="N221" i="17"/>
  <c r="J221" i="17"/>
  <c r="B221" i="17"/>
  <c r="N220" i="17"/>
  <c r="J220" i="17"/>
  <c r="B220" i="17"/>
  <c r="N219" i="17"/>
  <c r="J219" i="17"/>
  <c r="B219" i="17"/>
  <c r="N218" i="17"/>
  <c r="J218" i="17"/>
  <c r="B218" i="17"/>
  <c r="N217" i="17"/>
  <c r="J217" i="17"/>
  <c r="B217" i="17"/>
  <c r="N216" i="17"/>
  <c r="J216" i="17"/>
  <c r="B216" i="17"/>
  <c r="N215" i="17"/>
  <c r="J215" i="17"/>
  <c r="B215" i="17"/>
  <c r="N214" i="17"/>
  <c r="J214" i="17"/>
  <c r="B214" i="17"/>
  <c r="N213" i="17"/>
  <c r="J213" i="17"/>
  <c r="B213" i="17"/>
  <c r="N212" i="17"/>
  <c r="J212" i="17"/>
  <c r="B212" i="17"/>
  <c r="N211" i="17"/>
  <c r="J211" i="17"/>
  <c r="B211" i="17"/>
  <c r="N210" i="17"/>
  <c r="J210" i="17"/>
  <c r="B210" i="17"/>
  <c r="N209" i="17"/>
  <c r="J209" i="17"/>
  <c r="B209" i="17"/>
  <c r="N208" i="17"/>
  <c r="J208" i="17"/>
  <c r="B208" i="17"/>
  <c r="N207" i="17"/>
  <c r="J207" i="17"/>
  <c r="B207" i="17"/>
  <c r="N206" i="17"/>
  <c r="J206" i="17"/>
  <c r="B206" i="17"/>
  <c r="N205" i="17"/>
  <c r="J205" i="17"/>
  <c r="B205" i="17"/>
  <c r="N204" i="17"/>
  <c r="J204" i="17"/>
  <c r="B204" i="17"/>
  <c r="N203" i="17"/>
  <c r="J203" i="17"/>
  <c r="B203" i="17"/>
  <c r="N202" i="17"/>
  <c r="J202" i="17"/>
  <c r="B202" i="17"/>
  <c r="N201" i="17"/>
  <c r="J201" i="17"/>
  <c r="B201" i="17"/>
  <c r="N200" i="17"/>
  <c r="J200" i="17"/>
  <c r="B200" i="17"/>
  <c r="N199" i="17"/>
  <c r="J199" i="17"/>
  <c r="B199" i="17"/>
  <c r="N198" i="17"/>
  <c r="J198" i="17"/>
  <c r="B198" i="17"/>
  <c r="N197" i="17"/>
  <c r="J197" i="17"/>
  <c r="B197" i="17"/>
  <c r="N196" i="17"/>
  <c r="J196" i="17"/>
  <c r="B196" i="17"/>
  <c r="N195" i="17"/>
  <c r="J195" i="17"/>
  <c r="B195" i="17"/>
  <c r="N194" i="17"/>
  <c r="J194" i="17"/>
  <c r="B194" i="17"/>
  <c r="N193" i="17"/>
  <c r="J193" i="17"/>
  <c r="B193" i="17"/>
  <c r="N192" i="17"/>
  <c r="J192" i="17"/>
  <c r="B192" i="17"/>
  <c r="N191" i="17"/>
  <c r="J191" i="17"/>
  <c r="B191" i="17"/>
  <c r="N190" i="17"/>
  <c r="J190" i="17"/>
  <c r="B190" i="17"/>
  <c r="N189" i="17"/>
  <c r="J189" i="17"/>
  <c r="B189" i="17"/>
  <c r="N188" i="17"/>
  <c r="J188" i="17"/>
  <c r="B188" i="17"/>
  <c r="N187" i="17"/>
  <c r="J187" i="17"/>
  <c r="B187" i="17"/>
  <c r="N186" i="17"/>
  <c r="J186" i="17"/>
  <c r="B186" i="17"/>
  <c r="N185" i="17"/>
  <c r="J185" i="17"/>
  <c r="B185" i="17"/>
  <c r="N184" i="17"/>
  <c r="J184" i="17"/>
  <c r="B184" i="17"/>
  <c r="N183" i="17"/>
  <c r="J183" i="17"/>
  <c r="B183" i="17"/>
  <c r="N182" i="17"/>
  <c r="J182" i="17"/>
  <c r="B182" i="17"/>
  <c r="N181" i="17"/>
  <c r="J181" i="17"/>
  <c r="B181" i="17"/>
  <c r="N180" i="17"/>
  <c r="J180" i="17"/>
  <c r="B180" i="17"/>
  <c r="N179" i="17"/>
  <c r="J179" i="17"/>
  <c r="B179" i="17"/>
  <c r="N178" i="17"/>
  <c r="J178" i="17"/>
  <c r="B178" i="17"/>
  <c r="N177" i="17"/>
  <c r="J177" i="17"/>
  <c r="B177" i="17"/>
  <c r="N176" i="17"/>
  <c r="J176" i="17"/>
  <c r="B176" i="17"/>
  <c r="N175" i="17"/>
  <c r="J175" i="17"/>
  <c r="B175" i="17"/>
  <c r="N174" i="17"/>
  <c r="J174" i="17"/>
  <c r="B174" i="17"/>
  <c r="N173" i="17"/>
  <c r="J173" i="17"/>
  <c r="B173" i="17"/>
  <c r="N172" i="17"/>
  <c r="J172" i="17"/>
  <c r="B172" i="17"/>
  <c r="N171" i="17"/>
  <c r="J171" i="17"/>
  <c r="B171" i="17"/>
  <c r="N170" i="17"/>
  <c r="J170" i="17"/>
  <c r="B170" i="17"/>
  <c r="N169" i="17"/>
  <c r="J169" i="17"/>
  <c r="B169" i="17"/>
  <c r="N168" i="17"/>
  <c r="J168" i="17"/>
  <c r="B168" i="17"/>
  <c r="N167" i="17"/>
  <c r="J167" i="17"/>
  <c r="B167" i="17"/>
  <c r="N166" i="17"/>
  <c r="J166" i="17"/>
  <c r="B166" i="17"/>
  <c r="N165" i="17"/>
  <c r="J165" i="17"/>
  <c r="B165" i="17"/>
  <c r="N164" i="17"/>
  <c r="J164" i="17"/>
  <c r="B164" i="17"/>
  <c r="N163" i="17"/>
  <c r="J163" i="17"/>
  <c r="B163" i="17"/>
  <c r="N162" i="17"/>
  <c r="J162" i="17"/>
  <c r="B162" i="17"/>
  <c r="N161" i="17"/>
  <c r="J161" i="17"/>
  <c r="B161" i="17"/>
  <c r="N160" i="17"/>
  <c r="J160" i="17"/>
  <c r="B160" i="17"/>
  <c r="N159" i="17"/>
  <c r="J159" i="17"/>
  <c r="B159" i="17"/>
  <c r="N158" i="17"/>
  <c r="J158" i="17"/>
  <c r="B158" i="17"/>
  <c r="N157" i="17"/>
  <c r="J157" i="17"/>
  <c r="B157" i="17"/>
  <c r="N156" i="17"/>
  <c r="J156" i="17"/>
  <c r="B156" i="17"/>
  <c r="N155" i="17"/>
  <c r="J155" i="17"/>
  <c r="B155" i="17"/>
  <c r="N154" i="17"/>
  <c r="J154" i="17"/>
  <c r="B154" i="17"/>
  <c r="N153" i="17"/>
  <c r="J153" i="17"/>
  <c r="B153" i="17"/>
  <c r="N152" i="17"/>
  <c r="J152" i="17"/>
  <c r="B152" i="17"/>
  <c r="N151" i="17"/>
  <c r="J151" i="17"/>
  <c r="B151" i="17"/>
  <c r="N150" i="17"/>
  <c r="J150" i="17"/>
  <c r="B150" i="17"/>
  <c r="N149" i="17"/>
  <c r="J149" i="17"/>
  <c r="B149" i="17"/>
  <c r="N148" i="17"/>
  <c r="J148" i="17"/>
  <c r="B148" i="17"/>
  <c r="N147" i="17"/>
  <c r="J147" i="17"/>
  <c r="B147" i="17"/>
  <c r="N146" i="17"/>
  <c r="J146" i="17"/>
  <c r="B146" i="17"/>
  <c r="N145" i="17"/>
  <c r="J145" i="17"/>
  <c r="B145" i="17"/>
  <c r="N144" i="17"/>
  <c r="J144" i="17"/>
  <c r="B144" i="17"/>
  <c r="N143" i="17"/>
  <c r="J143" i="17"/>
  <c r="B143" i="17"/>
  <c r="N142" i="17"/>
  <c r="B142" i="17"/>
  <c r="N141" i="17"/>
  <c r="B141" i="17"/>
  <c r="N140" i="17"/>
  <c r="B140" i="17"/>
  <c r="N139" i="17"/>
  <c r="B139" i="17"/>
  <c r="N138" i="17"/>
  <c r="B138" i="17"/>
  <c r="N137" i="17"/>
  <c r="B137" i="17"/>
  <c r="N136" i="17"/>
  <c r="B136" i="17"/>
  <c r="N135" i="17"/>
  <c r="B135" i="17"/>
  <c r="N134" i="17"/>
  <c r="B134" i="17"/>
  <c r="N133" i="17"/>
  <c r="B133" i="17"/>
  <c r="N132" i="17"/>
  <c r="B132" i="17"/>
  <c r="N131" i="17"/>
  <c r="B131" i="17"/>
  <c r="N130" i="17"/>
  <c r="B130" i="17"/>
  <c r="N129" i="17"/>
  <c r="B129" i="17"/>
  <c r="N128" i="17"/>
  <c r="B128" i="17"/>
  <c r="N127" i="17"/>
  <c r="B127" i="17"/>
  <c r="N126" i="17"/>
  <c r="B126" i="17"/>
  <c r="N125" i="17"/>
  <c r="B125" i="17"/>
  <c r="N124" i="17"/>
  <c r="B124" i="17"/>
  <c r="N123" i="17"/>
  <c r="B123" i="17"/>
  <c r="N122" i="17"/>
  <c r="B122" i="17"/>
  <c r="N121" i="17"/>
  <c r="B121" i="17"/>
  <c r="N120" i="17"/>
  <c r="B120" i="17"/>
  <c r="N119" i="17"/>
  <c r="B119" i="17"/>
  <c r="N118" i="17"/>
  <c r="B118" i="17"/>
  <c r="N117" i="17"/>
  <c r="B117" i="17"/>
  <c r="N116" i="17"/>
  <c r="B116" i="17"/>
  <c r="N115" i="17"/>
  <c r="B115" i="17"/>
  <c r="N114" i="17"/>
  <c r="B114" i="17"/>
  <c r="N113" i="17"/>
  <c r="B113" i="17"/>
  <c r="N112" i="17"/>
  <c r="B112" i="17"/>
  <c r="N111" i="17"/>
  <c r="B111" i="17"/>
  <c r="N110" i="17"/>
  <c r="B110" i="17"/>
  <c r="N109" i="17"/>
  <c r="B109" i="17"/>
  <c r="N108" i="17"/>
  <c r="B108" i="17"/>
  <c r="N107" i="17"/>
  <c r="B107" i="17"/>
  <c r="N106" i="17"/>
  <c r="B106" i="17"/>
  <c r="N105" i="17"/>
  <c r="B105" i="17"/>
  <c r="N104" i="17"/>
  <c r="B104" i="17"/>
  <c r="N103" i="17"/>
  <c r="B103" i="17"/>
  <c r="N102" i="17"/>
  <c r="B102" i="17"/>
  <c r="N101" i="17"/>
  <c r="B101" i="17"/>
  <c r="N100" i="17"/>
  <c r="B100" i="17"/>
  <c r="N99" i="17"/>
  <c r="B99" i="17"/>
  <c r="N98" i="17"/>
  <c r="B98" i="17"/>
  <c r="N97" i="17"/>
  <c r="B97" i="17"/>
  <c r="N96" i="17"/>
  <c r="B96" i="17"/>
  <c r="N95" i="17"/>
  <c r="B95" i="17"/>
  <c r="N94" i="17"/>
  <c r="B94" i="17"/>
  <c r="N93" i="17"/>
  <c r="B93" i="17"/>
  <c r="N92" i="17"/>
  <c r="B92" i="17"/>
  <c r="N91" i="17"/>
  <c r="B91" i="17"/>
  <c r="N90" i="17"/>
  <c r="B90" i="17"/>
  <c r="N89" i="17"/>
  <c r="B89" i="17"/>
  <c r="N88" i="17"/>
  <c r="B88" i="17"/>
  <c r="N87" i="17"/>
  <c r="B87" i="17"/>
  <c r="N86" i="17"/>
  <c r="B86" i="17"/>
  <c r="N85" i="17"/>
  <c r="B85" i="17"/>
  <c r="N84" i="17"/>
  <c r="B84" i="17"/>
  <c r="N83" i="17"/>
  <c r="B83" i="17"/>
  <c r="N82" i="17"/>
  <c r="B82" i="17"/>
  <c r="N81" i="17"/>
  <c r="B81" i="17"/>
  <c r="N80" i="17"/>
  <c r="B80" i="17"/>
  <c r="N79" i="17"/>
  <c r="B79" i="17"/>
  <c r="N78" i="17"/>
  <c r="B78" i="17"/>
  <c r="N77" i="17"/>
  <c r="B77" i="17"/>
  <c r="N76" i="17"/>
  <c r="B76" i="17"/>
  <c r="N75" i="17"/>
  <c r="B75" i="17"/>
  <c r="N74" i="17"/>
  <c r="B74" i="17"/>
  <c r="N73" i="17"/>
  <c r="B73" i="17"/>
  <c r="N72" i="17"/>
  <c r="B72" i="17"/>
  <c r="N71" i="17"/>
  <c r="B71" i="17"/>
  <c r="N70" i="17"/>
  <c r="B70" i="17"/>
  <c r="N69" i="17"/>
  <c r="B69" i="17"/>
  <c r="N68" i="17"/>
  <c r="B68" i="17"/>
  <c r="N67" i="17"/>
  <c r="B67" i="17"/>
  <c r="N66" i="17"/>
  <c r="B66" i="17"/>
  <c r="N65" i="17"/>
  <c r="B65" i="17"/>
  <c r="N64" i="17"/>
  <c r="B64" i="17"/>
  <c r="N63" i="17"/>
  <c r="B63" i="17"/>
  <c r="N62" i="17"/>
  <c r="J62" i="17"/>
  <c r="B62" i="17"/>
  <c r="N61" i="17"/>
  <c r="J61" i="17"/>
  <c r="B61" i="17"/>
  <c r="N60" i="17"/>
  <c r="J60" i="17"/>
  <c r="B60" i="17"/>
  <c r="N59" i="17"/>
  <c r="J59" i="17"/>
  <c r="B59" i="17"/>
  <c r="N58" i="17"/>
  <c r="J58" i="17"/>
  <c r="B58" i="17"/>
  <c r="N57" i="17"/>
  <c r="J57" i="17"/>
  <c r="B57" i="17"/>
  <c r="N56" i="17"/>
  <c r="J56" i="17"/>
  <c r="B56" i="17"/>
  <c r="N55" i="17"/>
  <c r="B55" i="17"/>
  <c r="N54" i="17"/>
  <c r="B54" i="17"/>
  <c r="N53" i="17"/>
  <c r="B53" i="17"/>
  <c r="N52" i="17"/>
  <c r="J52" i="17"/>
  <c r="B52" i="17"/>
  <c r="N51" i="17"/>
  <c r="J51" i="17"/>
  <c r="B51" i="17"/>
  <c r="N50" i="17"/>
  <c r="J50" i="17"/>
  <c r="B50" i="17"/>
  <c r="N49" i="17"/>
  <c r="J49" i="17"/>
  <c r="B49" i="17"/>
  <c r="N48" i="17"/>
  <c r="J48" i="17"/>
  <c r="B48" i="17"/>
  <c r="N47" i="17"/>
  <c r="J47" i="17"/>
  <c r="B47" i="17"/>
  <c r="N46" i="17"/>
  <c r="J46" i="17"/>
  <c r="B46" i="17"/>
  <c r="N45" i="17"/>
  <c r="J45" i="17"/>
  <c r="B45" i="17"/>
  <c r="N44" i="17"/>
  <c r="J44" i="17"/>
  <c r="B44" i="17"/>
  <c r="N43" i="17"/>
  <c r="J43" i="17"/>
  <c r="B43" i="17"/>
  <c r="N42" i="17"/>
  <c r="J42" i="17"/>
  <c r="B42" i="17"/>
  <c r="N41" i="17"/>
  <c r="J41" i="17"/>
  <c r="B41" i="17"/>
  <c r="N40" i="17"/>
  <c r="J40" i="17"/>
  <c r="B40" i="17"/>
  <c r="N39" i="17"/>
  <c r="J39" i="17"/>
  <c r="B39" i="17"/>
  <c r="N38" i="17"/>
  <c r="J38" i="17"/>
  <c r="B38" i="17"/>
  <c r="N37" i="17"/>
  <c r="J37" i="17"/>
  <c r="B37" i="17"/>
  <c r="N36" i="17"/>
  <c r="J36" i="17"/>
  <c r="B36" i="17"/>
  <c r="N35" i="17"/>
  <c r="J35" i="17"/>
  <c r="B35" i="17"/>
  <c r="N34" i="17"/>
  <c r="J34" i="17"/>
  <c r="B34" i="17"/>
  <c r="N33" i="17"/>
  <c r="J33" i="17"/>
  <c r="B33" i="17"/>
  <c r="N32" i="17"/>
  <c r="J32" i="17"/>
  <c r="B32" i="17"/>
  <c r="N31" i="17"/>
  <c r="B31" i="17"/>
  <c r="N30" i="17"/>
  <c r="J30" i="17"/>
  <c r="B30" i="17"/>
  <c r="N29" i="17"/>
  <c r="J29" i="17"/>
  <c r="B29" i="17"/>
  <c r="N28" i="17"/>
  <c r="J28" i="17"/>
  <c r="B28" i="17"/>
  <c r="N27" i="17"/>
  <c r="J27" i="17"/>
  <c r="B27" i="17"/>
  <c r="N26" i="17"/>
  <c r="J26" i="17"/>
  <c r="B26" i="17"/>
  <c r="N25" i="17"/>
  <c r="J25" i="17"/>
  <c r="B25" i="17"/>
  <c r="N24" i="17"/>
  <c r="J24" i="17"/>
  <c r="B24" i="17"/>
  <c r="N23" i="17"/>
  <c r="J23" i="17"/>
  <c r="B23" i="17"/>
  <c r="N22" i="17"/>
  <c r="J22" i="17"/>
  <c r="B22" i="17"/>
  <c r="N21" i="17"/>
  <c r="J21" i="17"/>
  <c r="B21" i="17"/>
  <c r="N20" i="17"/>
  <c r="J20" i="17"/>
  <c r="B20" i="17"/>
  <c r="N19" i="17"/>
  <c r="J19" i="17"/>
  <c r="B19" i="17"/>
  <c r="N18" i="17"/>
  <c r="J18" i="17"/>
  <c r="B18" i="17"/>
  <c r="N17" i="17"/>
  <c r="J17" i="17"/>
  <c r="B17" i="17"/>
  <c r="N16" i="17"/>
  <c r="J16" i="17"/>
  <c r="B16" i="17"/>
  <c r="N15" i="17"/>
  <c r="J15" i="17"/>
  <c r="B15" i="17"/>
  <c r="N14" i="17"/>
  <c r="J14" i="17"/>
  <c r="B14" i="17"/>
  <c r="N13" i="17"/>
  <c r="J13" i="17"/>
  <c r="B13" i="17"/>
  <c r="N12" i="17"/>
  <c r="J12" i="17"/>
  <c r="B12" i="17"/>
  <c r="N11" i="17"/>
  <c r="J11" i="17"/>
  <c r="B11" i="17"/>
  <c r="N10" i="17"/>
  <c r="J10" i="17"/>
  <c r="B10" i="17"/>
  <c r="N9" i="17"/>
  <c r="J9" i="17"/>
  <c r="B9" i="17"/>
  <c r="N8" i="17"/>
  <c r="J8" i="17"/>
  <c r="B8" i="17"/>
  <c r="N7" i="17"/>
  <c r="G7" i="17"/>
  <c r="J7" i="17" s="1"/>
  <c r="B7" i="17"/>
  <c r="N6" i="17"/>
  <c r="G6" i="17"/>
  <c r="J6" i="17" s="1"/>
  <c r="B6" i="17"/>
  <c r="N5" i="17"/>
  <c r="J5" i="17"/>
  <c r="B5" i="17"/>
  <c r="N4" i="17"/>
  <c r="J4" i="17"/>
  <c r="B4" i="17"/>
  <c r="J4" i="16"/>
  <c r="N4" i="16"/>
  <c r="J5" i="16"/>
  <c r="N5" i="16"/>
  <c r="J6" i="16"/>
  <c r="N6" i="16"/>
  <c r="J7" i="16"/>
  <c r="N7" i="16"/>
  <c r="J8" i="16"/>
  <c r="N8" i="16"/>
  <c r="J9" i="16"/>
  <c r="N9" i="16"/>
  <c r="J10" i="16"/>
  <c r="N10" i="16"/>
  <c r="J11" i="16"/>
  <c r="N11" i="16"/>
  <c r="J12" i="16"/>
  <c r="N12" i="16"/>
  <c r="J13" i="16"/>
  <c r="N13" i="16"/>
  <c r="J14" i="16"/>
  <c r="N14" i="16"/>
  <c r="J15" i="16"/>
  <c r="N15" i="16"/>
  <c r="J16" i="16"/>
  <c r="N16" i="16"/>
  <c r="J17" i="16"/>
  <c r="N17" i="16"/>
  <c r="J18" i="16"/>
  <c r="N18" i="16"/>
  <c r="J19" i="16"/>
  <c r="N19" i="16"/>
  <c r="J20" i="16"/>
  <c r="N20" i="16"/>
  <c r="J21" i="16"/>
  <c r="N21" i="16"/>
  <c r="J22" i="16"/>
  <c r="N22" i="16"/>
  <c r="J23" i="16"/>
  <c r="N23" i="16"/>
  <c r="J24" i="16"/>
  <c r="N24" i="16"/>
  <c r="J25" i="16"/>
  <c r="N25" i="16"/>
  <c r="J26" i="16"/>
  <c r="N26" i="16"/>
  <c r="J27" i="16"/>
  <c r="N27" i="16"/>
  <c r="J28" i="16"/>
  <c r="N28" i="16"/>
  <c r="J29" i="16"/>
  <c r="N29" i="16"/>
  <c r="J30" i="16"/>
  <c r="N30" i="16"/>
  <c r="J31" i="16"/>
  <c r="N31" i="16"/>
  <c r="J32" i="16"/>
  <c r="N32" i="16"/>
  <c r="J33" i="16"/>
  <c r="N33" i="16"/>
  <c r="J34" i="16"/>
  <c r="N34" i="16"/>
  <c r="J35" i="16"/>
  <c r="N35" i="16"/>
  <c r="J36" i="16"/>
  <c r="N36" i="16"/>
  <c r="J37" i="16"/>
  <c r="N37" i="16"/>
  <c r="J38" i="16"/>
  <c r="N38" i="16"/>
  <c r="J39" i="16"/>
  <c r="N39" i="16"/>
  <c r="J40" i="16"/>
  <c r="N40" i="16"/>
  <c r="J41" i="16"/>
  <c r="N41" i="16"/>
  <c r="J42" i="16"/>
  <c r="N42" i="16"/>
  <c r="J43" i="16"/>
  <c r="N43" i="16"/>
  <c r="J44" i="16"/>
  <c r="N44" i="16"/>
  <c r="J45" i="16"/>
  <c r="N45" i="16"/>
  <c r="J46" i="16"/>
  <c r="N46" i="16"/>
  <c r="J47" i="16"/>
  <c r="N47" i="16"/>
  <c r="J48" i="16"/>
  <c r="N48" i="16"/>
  <c r="J49" i="16"/>
  <c r="N49" i="16"/>
  <c r="J50" i="16"/>
  <c r="N50" i="16"/>
  <c r="J51" i="16"/>
  <c r="N51" i="16"/>
  <c r="J52" i="16"/>
  <c r="N52" i="16"/>
  <c r="J53" i="16"/>
  <c r="N53" i="16"/>
  <c r="J54" i="16"/>
  <c r="N54" i="16"/>
  <c r="J55" i="16"/>
  <c r="N55" i="16"/>
  <c r="J56" i="16"/>
  <c r="N56" i="16"/>
  <c r="J57" i="16"/>
  <c r="N57" i="16"/>
  <c r="J58" i="16"/>
  <c r="N58" i="16"/>
  <c r="J59" i="16"/>
  <c r="N59" i="16"/>
  <c r="J60" i="16"/>
  <c r="N60" i="16"/>
  <c r="J61" i="16"/>
  <c r="N61" i="16"/>
  <c r="J62" i="16"/>
  <c r="N62" i="16"/>
  <c r="J63" i="16"/>
  <c r="N63" i="16"/>
  <c r="J64" i="16"/>
  <c r="N64" i="16"/>
  <c r="J65" i="16"/>
  <c r="N65" i="16"/>
  <c r="J66" i="16"/>
  <c r="N66" i="16"/>
  <c r="J67" i="16"/>
  <c r="N67" i="16"/>
  <c r="J68" i="16"/>
  <c r="N68" i="16"/>
  <c r="J69" i="16"/>
  <c r="N69" i="16"/>
  <c r="J70" i="16"/>
  <c r="N70" i="16"/>
  <c r="J71" i="16"/>
  <c r="N71" i="16"/>
  <c r="J72" i="16"/>
  <c r="N72" i="16"/>
  <c r="J73" i="16"/>
  <c r="N73" i="16"/>
  <c r="J74" i="16"/>
  <c r="N74" i="16"/>
  <c r="J75" i="16"/>
  <c r="N75" i="16"/>
  <c r="J76" i="16"/>
  <c r="N76" i="16"/>
  <c r="J77" i="16"/>
  <c r="N77" i="16"/>
  <c r="J78" i="16"/>
  <c r="N78" i="16"/>
  <c r="J79" i="16"/>
  <c r="N79" i="16"/>
  <c r="J80" i="16"/>
  <c r="N80" i="16"/>
  <c r="J81" i="16"/>
  <c r="N81" i="16"/>
  <c r="J82" i="16"/>
  <c r="N82" i="16"/>
  <c r="J83" i="16"/>
  <c r="N83" i="16"/>
  <c r="J84" i="16"/>
  <c r="N84" i="16"/>
  <c r="J85" i="16"/>
  <c r="N85" i="16"/>
  <c r="J86" i="16"/>
  <c r="N86" i="16"/>
  <c r="J87" i="16"/>
  <c r="N87" i="16"/>
  <c r="J88" i="16"/>
  <c r="N88" i="16"/>
  <c r="J89" i="16"/>
  <c r="N89" i="16"/>
  <c r="J90" i="16"/>
  <c r="N90" i="16"/>
  <c r="J91" i="16"/>
  <c r="N91" i="16"/>
  <c r="J92" i="16"/>
  <c r="N92" i="16"/>
  <c r="J93" i="16"/>
  <c r="N93" i="16"/>
  <c r="J94" i="16"/>
  <c r="N94" i="16"/>
  <c r="J95" i="16"/>
  <c r="N95" i="16"/>
  <c r="J96" i="16"/>
  <c r="N96" i="16"/>
  <c r="J97" i="16"/>
  <c r="N97" i="16"/>
  <c r="J98" i="16"/>
  <c r="N98" i="16"/>
  <c r="J99" i="16"/>
  <c r="N99" i="16"/>
  <c r="J100" i="16"/>
  <c r="N100" i="16"/>
  <c r="J101" i="16"/>
  <c r="N101" i="16"/>
  <c r="J102" i="16"/>
  <c r="N102" i="16"/>
  <c r="J103" i="16"/>
  <c r="N103" i="16"/>
  <c r="J104" i="16"/>
  <c r="N104" i="16"/>
  <c r="J105" i="16"/>
  <c r="N105" i="16"/>
  <c r="J106" i="16"/>
  <c r="N106" i="16"/>
  <c r="J107" i="16"/>
  <c r="N107" i="16"/>
  <c r="J108" i="16"/>
  <c r="N108" i="16"/>
  <c r="J109" i="16"/>
  <c r="N109" i="16"/>
  <c r="J110" i="16"/>
  <c r="N110" i="16"/>
  <c r="J111" i="16"/>
  <c r="N111" i="16"/>
  <c r="J112" i="16"/>
  <c r="N112" i="16"/>
  <c r="J113" i="16"/>
  <c r="N113" i="16"/>
  <c r="J114" i="16"/>
  <c r="N114" i="16"/>
  <c r="J115" i="16"/>
  <c r="N115" i="16"/>
  <c r="J116" i="16"/>
  <c r="N116" i="16"/>
  <c r="J117" i="16"/>
  <c r="N117" i="16"/>
  <c r="J118" i="16"/>
  <c r="N118" i="16"/>
  <c r="J119" i="16"/>
  <c r="N119" i="16"/>
  <c r="J120" i="16"/>
  <c r="N120" i="16"/>
  <c r="J121" i="16"/>
  <c r="N121" i="16"/>
  <c r="J122" i="16"/>
  <c r="N122" i="16"/>
  <c r="J123" i="16"/>
  <c r="N123" i="16"/>
  <c r="J124" i="16"/>
  <c r="N124" i="16"/>
  <c r="J125" i="16"/>
  <c r="N125" i="16"/>
  <c r="J126" i="16"/>
  <c r="N126" i="16"/>
  <c r="J127" i="16"/>
  <c r="N127" i="16"/>
  <c r="J128" i="16"/>
  <c r="N128" i="16"/>
  <c r="J129" i="16"/>
  <c r="N129" i="16"/>
  <c r="J130" i="16"/>
  <c r="N130" i="16"/>
  <c r="J131" i="16"/>
  <c r="N131" i="16"/>
  <c r="J132" i="16"/>
  <c r="N132" i="16"/>
  <c r="J133" i="16"/>
  <c r="N133" i="16"/>
  <c r="J134" i="16"/>
  <c r="N134" i="16"/>
  <c r="J135" i="16"/>
  <c r="N135" i="16"/>
  <c r="J136" i="16"/>
  <c r="N136" i="16"/>
  <c r="J137" i="16"/>
  <c r="N137" i="16"/>
  <c r="J138" i="16"/>
  <c r="N138" i="16"/>
  <c r="J139" i="16"/>
  <c r="N139" i="16"/>
  <c r="J140" i="16"/>
  <c r="N140" i="16"/>
  <c r="J141" i="16"/>
  <c r="N141" i="16"/>
  <c r="J142" i="16"/>
  <c r="N142" i="16"/>
  <c r="J143" i="16"/>
  <c r="N143" i="16"/>
  <c r="J144" i="16"/>
  <c r="N144" i="16"/>
  <c r="J145" i="16"/>
  <c r="N145" i="16"/>
  <c r="J146" i="16"/>
  <c r="N146" i="16"/>
  <c r="J147" i="16"/>
  <c r="N147" i="16"/>
  <c r="J148" i="16"/>
  <c r="N148" i="16"/>
  <c r="J149" i="16"/>
  <c r="N149" i="16"/>
  <c r="J150" i="16"/>
  <c r="N150" i="16"/>
  <c r="J151" i="16"/>
  <c r="N151" i="16"/>
  <c r="J152" i="16"/>
  <c r="N152" i="16"/>
  <c r="J153" i="16"/>
  <c r="N153" i="16"/>
  <c r="J154" i="16"/>
  <c r="N154" i="16"/>
  <c r="J155" i="16"/>
  <c r="N155" i="16"/>
  <c r="J156" i="16"/>
  <c r="N156" i="16"/>
  <c r="J157" i="16"/>
  <c r="N157" i="16"/>
  <c r="J158" i="16"/>
  <c r="N158" i="16"/>
  <c r="J159" i="16"/>
  <c r="N159" i="16"/>
  <c r="J160" i="16"/>
  <c r="N160" i="16"/>
  <c r="J161" i="16"/>
  <c r="N161" i="16"/>
  <c r="J162" i="16"/>
  <c r="N162" i="16"/>
  <c r="J163" i="16"/>
  <c r="N163" i="16"/>
  <c r="J164" i="16"/>
  <c r="N164" i="16"/>
  <c r="J165" i="16"/>
  <c r="N165" i="16"/>
  <c r="J166" i="16"/>
  <c r="N166" i="16"/>
  <c r="J167" i="16"/>
  <c r="N167" i="16"/>
  <c r="J168" i="16"/>
  <c r="N168" i="16"/>
  <c r="J169" i="16"/>
  <c r="N169" i="16"/>
  <c r="J170" i="16"/>
  <c r="N170" i="16"/>
  <c r="J171" i="16"/>
  <c r="N171" i="16"/>
  <c r="J172" i="16"/>
  <c r="N172" i="16"/>
  <c r="J173" i="16"/>
  <c r="N173" i="16"/>
  <c r="J174" i="16"/>
  <c r="N174" i="16"/>
  <c r="J175" i="16"/>
  <c r="N175" i="16"/>
  <c r="J176" i="16"/>
  <c r="N176" i="16"/>
  <c r="J177" i="16"/>
  <c r="N177" i="16"/>
  <c r="J178" i="16"/>
  <c r="N178" i="16"/>
  <c r="J179" i="16"/>
  <c r="N179" i="16"/>
  <c r="J180" i="16"/>
  <c r="N180" i="16"/>
  <c r="J181" i="16"/>
  <c r="N181" i="16"/>
  <c r="J182" i="16"/>
  <c r="N182" i="16"/>
  <c r="J183" i="16"/>
  <c r="N183" i="16"/>
  <c r="J184" i="16"/>
  <c r="N184" i="16"/>
  <c r="J185" i="16"/>
  <c r="N185" i="16"/>
  <c r="J186" i="16"/>
  <c r="N186" i="16"/>
  <c r="J187" i="16"/>
  <c r="N187" i="16"/>
  <c r="J188" i="16"/>
  <c r="N188" i="16"/>
  <c r="J189" i="16"/>
  <c r="N189" i="16"/>
  <c r="J190" i="16"/>
  <c r="N190" i="16"/>
  <c r="J191" i="16"/>
  <c r="N191" i="16"/>
  <c r="J192" i="16"/>
  <c r="N192" i="16"/>
  <c r="J193" i="16"/>
  <c r="N193" i="16"/>
  <c r="J194" i="16"/>
  <c r="N194" i="16"/>
  <c r="J195" i="16"/>
  <c r="N195" i="16"/>
  <c r="J196" i="16"/>
  <c r="N196" i="16"/>
  <c r="J197" i="16"/>
  <c r="N197" i="16"/>
  <c r="J198" i="16"/>
  <c r="N198" i="16"/>
  <c r="J199" i="16"/>
  <c r="N199" i="16"/>
  <c r="J200" i="16"/>
  <c r="N200" i="16"/>
  <c r="J201" i="16"/>
  <c r="N201" i="16"/>
  <c r="J202" i="16"/>
  <c r="N202" i="16"/>
  <c r="J203" i="16"/>
  <c r="N203" i="16"/>
  <c r="J204" i="16"/>
  <c r="N204" i="16"/>
  <c r="J205" i="16"/>
  <c r="N205" i="16"/>
  <c r="J206" i="16"/>
  <c r="N206" i="16"/>
  <c r="J207" i="16"/>
  <c r="N207" i="16"/>
  <c r="J208" i="16"/>
  <c r="N208" i="16"/>
  <c r="J209" i="16"/>
  <c r="N209" i="16"/>
  <c r="J210" i="16"/>
  <c r="N210" i="16"/>
  <c r="J211" i="16"/>
  <c r="N211" i="16"/>
  <c r="J212" i="16"/>
  <c r="N212" i="16"/>
  <c r="J213" i="16"/>
  <c r="N213" i="16"/>
  <c r="J214" i="16"/>
  <c r="N214" i="16"/>
  <c r="J215" i="16"/>
  <c r="N215" i="16"/>
  <c r="J216" i="16"/>
  <c r="N216" i="16"/>
  <c r="J217" i="16"/>
  <c r="N217" i="16"/>
  <c r="J218" i="16"/>
  <c r="N218" i="16"/>
  <c r="J219" i="16"/>
  <c r="N219" i="16"/>
  <c r="J220" i="16"/>
  <c r="N220" i="16"/>
  <c r="J221" i="16"/>
  <c r="N221" i="16"/>
  <c r="J222" i="16"/>
  <c r="N222" i="16"/>
  <c r="J223" i="16"/>
  <c r="N223" i="16"/>
  <c r="J224" i="16"/>
  <c r="N224" i="16"/>
  <c r="J225" i="16"/>
  <c r="N225" i="16"/>
  <c r="J226" i="16"/>
  <c r="N226" i="16"/>
  <c r="J227" i="16"/>
  <c r="N227" i="16"/>
  <c r="J228" i="16"/>
  <c r="N228" i="16"/>
  <c r="J229" i="16"/>
  <c r="N229" i="16"/>
  <c r="J230" i="16"/>
  <c r="N230" i="16"/>
  <c r="J231" i="16"/>
  <c r="N231" i="16"/>
  <c r="J232" i="16"/>
  <c r="N232" i="16"/>
  <c r="J233" i="16"/>
  <c r="N233" i="16"/>
  <c r="J234" i="16"/>
  <c r="N234" i="16"/>
  <c r="J235" i="16"/>
  <c r="N235" i="16"/>
  <c r="J236" i="16"/>
  <c r="N236" i="16"/>
  <c r="J237" i="16"/>
  <c r="N237" i="16"/>
  <c r="J238" i="16"/>
  <c r="N238" i="16"/>
  <c r="J239" i="16"/>
  <c r="N239" i="16"/>
  <c r="J240" i="16"/>
  <c r="N240" i="16"/>
  <c r="J241" i="16"/>
  <c r="N241" i="16"/>
  <c r="J242" i="16"/>
  <c r="N242" i="16"/>
  <c r="J243" i="16"/>
  <c r="N243" i="16"/>
  <c r="J244" i="16"/>
  <c r="N244" i="16"/>
  <c r="J245" i="16"/>
  <c r="N245" i="16"/>
  <c r="J246" i="16"/>
  <c r="N246" i="16"/>
  <c r="J247" i="16"/>
  <c r="N247" i="16"/>
  <c r="J248" i="16"/>
  <c r="N248" i="16"/>
  <c r="J249" i="16"/>
  <c r="N249" i="16"/>
  <c r="J250" i="16"/>
  <c r="N250" i="16"/>
  <c r="J251" i="16"/>
  <c r="N251" i="16"/>
  <c r="J252" i="16"/>
  <c r="N252" i="16"/>
  <c r="J253" i="16"/>
  <c r="N253" i="16"/>
  <c r="J254" i="16"/>
  <c r="N254" i="16"/>
  <c r="J255" i="16"/>
  <c r="N255" i="16"/>
  <c r="J256" i="16"/>
  <c r="N256" i="16"/>
  <c r="J257" i="16"/>
  <c r="N257" i="16"/>
  <c r="J258" i="16"/>
  <c r="N258" i="16"/>
  <c r="J259" i="16"/>
  <c r="N259" i="16"/>
  <c r="J260" i="16"/>
  <c r="N260" i="16"/>
  <c r="J261" i="16"/>
  <c r="N261" i="16"/>
  <c r="J262" i="16"/>
  <c r="N262" i="16"/>
  <c r="J263" i="16"/>
  <c r="N263" i="16"/>
  <c r="J264" i="16"/>
  <c r="N264" i="16"/>
  <c r="J265" i="16"/>
  <c r="N265" i="16"/>
  <c r="J266" i="16"/>
  <c r="N266" i="16"/>
  <c r="J267" i="16"/>
  <c r="N267" i="16"/>
  <c r="J268" i="16"/>
  <c r="N268" i="16"/>
  <c r="J269" i="16"/>
  <c r="N269" i="16"/>
  <c r="J270" i="16"/>
  <c r="N270" i="16"/>
  <c r="J271" i="16"/>
  <c r="N271" i="16"/>
  <c r="J272" i="16"/>
  <c r="N272" i="16"/>
  <c r="J273" i="16"/>
  <c r="N273" i="16"/>
  <c r="J274" i="16"/>
  <c r="N274" i="16"/>
  <c r="J275" i="16"/>
  <c r="N275" i="16"/>
  <c r="J276" i="16"/>
  <c r="N276" i="16"/>
  <c r="J277" i="16"/>
  <c r="N277" i="16"/>
  <c r="J278" i="16"/>
  <c r="N278" i="16"/>
  <c r="J279" i="16"/>
  <c r="N279" i="16"/>
  <c r="J280" i="16"/>
  <c r="N280" i="16"/>
  <c r="J281" i="16"/>
  <c r="N281" i="16"/>
  <c r="J282" i="16"/>
  <c r="N282" i="16"/>
  <c r="J283" i="16"/>
  <c r="N283" i="16"/>
  <c r="J284" i="16"/>
  <c r="N284" i="16"/>
  <c r="J285" i="16"/>
  <c r="N285" i="16"/>
  <c r="J286" i="16"/>
  <c r="N286" i="16"/>
  <c r="J287" i="16"/>
  <c r="N287" i="16"/>
  <c r="J288" i="16"/>
  <c r="N288" i="16"/>
  <c r="J289" i="16"/>
  <c r="N289" i="16"/>
  <c r="J290" i="16"/>
  <c r="N290" i="16"/>
  <c r="J291" i="16"/>
  <c r="N291" i="16"/>
  <c r="J292" i="16"/>
  <c r="N292" i="16"/>
  <c r="J293" i="16"/>
  <c r="N293" i="16"/>
  <c r="J294" i="16"/>
  <c r="N294" i="16"/>
  <c r="J295" i="16"/>
  <c r="N295" i="16"/>
  <c r="J296" i="16"/>
  <c r="N296" i="16"/>
  <c r="J297" i="16"/>
  <c r="N297" i="16"/>
  <c r="J298" i="16"/>
  <c r="N298" i="16"/>
  <c r="J299" i="16"/>
  <c r="N299" i="16"/>
  <c r="J300" i="16"/>
  <c r="N300" i="16"/>
  <c r="J301" i="16"/>
  <c r="N301" i="16"/>
  <c r="J302" i="16"/>
  <c r="N302" i="16"/>
  <c r="J303" i="16"/>
  <c r="N303" i="16"/>
  <c r="J304" i="16"/>
  <c r="N304" i="16"/>
  <c r="J305" i="16"/>
  <c r="N305" i="16"/>
  <c r="J306" i="16"/>
  <c r="N306" i="16"/>
  <c r="J307" i="16"/>
  <c r="N307" i="16"/>
  <c r="J308" i="16"/>
  <c r="N308" i="16"/>
  <c r="J309" i="16"/>
  <c r="N309" i="16"/>
  <c r="J310" i="16"/>
  <c r="N310" i="16"/>
  <c r="J311" i="16"/>
  <c r="N311" i="16"/>
  <c r="J312" i="16"/>
  <c r="N312" i="16"/>
  <c r="J313" i="16"/>
  <c r="N313" i="16"/>
  <c r="J314" i="16"/>
  <c r="N314" i="16"/>
  <c r="J315" i="16"/>
  <c r="N315" i="16"/>
  <c r="J316" i="16"/>
  <c r="N316" i="16"/>
  <c r="J317" i="16"/>
  <c r="N317" i="16"/>
  <c r="J318" i="16"/>
  <c r="N318" i="16"/>
  <c r="J319" i="16"/>
  <c r="N319" i="16"/>
  <c r="J320" i="16"/>
  <c r="N320" i="16"/>
  <c r="J321" i="16"/>
  <c r="N321" i="16"/>
  <c r="J322" i="16"/>
  <c r="N322" i="16"/>
  <c r="J323" i="16"/>
  <c r="N323" i="16"/>
  <c r="J324" i="16"/>
  <c r="N324" i="16"/>
  <c r="J325" i="16"/>
  <c r="N325" i="16"/>
  <c r="J326" i="16"/>
  <c r="N326" i="16"/>
  <c r="J327" i="16"/>
  <c r="N327" i="16"/>
  <c r="J328" i="16"/>
  <c r="N328" i="16"/>
  <c r="J329" i="16"/>
  <c r="N329" i="16"/>
  <c r="J330" i="16"/>
  <c r="N330" i="16"/>
  <c r="J331" i="16"/>
  <c r="N331" i="16"/>
  <c r="J332" i="16"/>
  <c r="N332" i="16"/>
  <c r="J333" i="16"/>
  <c r="N333" i="16"/>
  <c r="J334" i="16"/>
  <c r="N334" i="16"/>
  <c r="J335" i="16"/>
  <c r="N335" i="16"/>
  <c r="J336" i="16"/>
  <c r="N336" i="16"/>
  <c r="J337" i="16"/>
  <c r="N337" i="16"/>
  <c r="J338" i="16"/>
  <c r="N338" i="16"/>
  <c r="J339" i="16"/>
  <c r="N339" i="16"/>
  <c r="J340" i="16"/>
  <c r="N340" i="16"/>
  <c r="J341" i="16"/>
  <c r="N341" i="16"/>
  <c r="J342" i="16"/>
  <c r="N342" i="16"/>
  <c r="J343" i="16"/>
  <c r="N343" i="16"/>
  <c r="J344" i="16"/>
  <c r="N344" i="16"/>
  <c r="J345" i="16"/>
  <c r="N345" i="16"/>
  <c r="J346" i="16"/>
  <c r="N346" i="16"/>
  <c r="J347" i="16"/>
  <c r="N347" i="16"/>
  <c r="J348" i="16"/>
  <c r="N348" i="16"/>
  <c r="J349" i="16"/>
  <c r="N349" i="16"/>
  <c r="J350" i="16"/>
  <c r="N350" i="16"/>
  <c r="J351" i="16"/>
  <c r="N351" i="16"/>
  <c r="J352" i="16"/>
  <c r="N352" i="16"/>
  <c r="J353" i="16"/>
  <c r="N353" i="16"/>
  <c r="J354" i="16"/>
  <c r="N354" i="16"/>
  <c r="J355" i="16"/>
  <c r="N355" i="16"/>
  <c r="J356" i="16"/>
  <c r="N356" i="16"/>
  <c r="J357" i="16"/>
  <c r="N357" i="16"/>
  <c r="J358" i="16"/>
  <c r="N358" i="16"/>
  <c r="J359" i="16"/>
  <c r="N359" i="16"/>
  <c r="J360" i="16"/>
  <c r="N360" i="16"/>
  <c r="J361" i="16"/>
  <c r="N361" i="16"/>
  <c r="J362" i="16"/>
  <c r="N362" i="16"/>
  <c r="J363" i="16"/>
  <c r="N363" i="16"/>
  <c r="J364" i="16"/>
  <c r="N364" i="16"/>
  <c r="J365" i="16"/>
  <c r="N365" i="16"/>
  <c r="J366" i="16"/>
  <c r="N366" i="16"/>
  <c r="J367" i="16"/>
  <c r="N367" i="16"/>
  <c r="J368" i="16"/>
  <c r="N368" i="16"/>
  <c r="J369" i="16"/>
  <c r="N369" i="16"/>
  <c r="J370" i="16"/>
  <c r="N370" i="16"/>
  <c r="J371" i="16"/>
  <c r="N371" i="16"/>
  <c r="J372" i="16"/>
  <c r="N372" i="16"/>
  <c r="J373" i="16"/>
  <c r="N373" i="16"/>
  <c r="J374" i="16"/>
  <c r="N374" i="16"/>
  <c r="J375" i="16"/>
  <c r="N375" i="16"/>
  <c r="J376" i="16"/>
  <c r="N376" i="16"/>
  <c r="J377" i="16"/>
  <c r="N377" i="16"/>
  <c r="J378" i="16"/>
  <c r="N378" i="16"/>
  <c r="J379" i="16"/>
  <c r="N379" i="16"/>
  <c r="J380" i="16"/>
  <c r="N380" i="16"/>
  <c r="J381" i="16"/>
  <c r="N381" i="16"/>
  <c r="J382" i="16"/>
  <c r="N382" i="16"/>
  <c r="J383" i="16"/>
  <c r="N383" i="16"/>
  <c r="J384" i="16"/>
  <c r="N384" i="16"/>
  <c r="J385" i="16"/>
  <c r="N385" i="16"/>
  <c r="J386" i="16"/>
  <c r="N386" i="16"/>
  <c r="J387" i="16"/>
  <c r="N387" i="16"/>
  <c r="J388" i="16"/>
  <c r="N388" i="16"/>
  <c r="J389" i="16"/>
  <c r="N389" i="16"/>
  <c r="J390" i="16"/>
  <c r="N390" i="16"/>
  <c r="J391" i="16"/>
  <c r="N391" i="16"/>
  <c r="J392" i="16"/>
  <c r="N392" i="16"/>
  <c r="J393" i="16"/>
  <c r="N393" i="16"/>
  <c r="J394" i="16"/>
  <c r="N394" i="16"/>
  <c r="J395" i="16"/>
  <c r="N395" i="16"/>
  <c r="J396" i="16"/>
  <c r="N396" i="16"/>
  <c r="J397" i="16"/>
  <c r="N397" i="16"/>
  <c r="J398" i="16"/>
  <c r="N398" i="16"/>
  <c r="J399" i="16"/>
  <c r="N399" i="16"/>
  <c r="J400" i="16"/>
  <c r="N400" i="16"/>
  <c r="J401" i="16"/>
  <c r="N401" i="16"/>
  <c r="J402" i="16"/>
  <c r="N402" i="16"/>
  <c r="J403" i="16"/>
  <c r="N403" i="16"/>
  <c r="J404" i="16"/>
  <c r="N404" i="16"/>
  <c r="J405" i="16"/>
  <c r="N405" i="16"/>
  <c r="J406" i="16"/>
  <c r="N406" i="16"/>
  <c r="J407" i="16"/>
  <c r="N407" i="16"/>
  <c r="J408" i="16"/>
  <c r="N408" i="16"/>
  <c r="J409" i="16"/>
  <c r="N409" i="16"/>
  <c r="J410" i="16"/>
  <c r="N410" i="16"/>
  <c r="J411" i="16"/>
  <c r="N411" i="16"/>
  <c r="J412" i="16"/>
  <c r="N412" i="16"/>
  <c r="J413" i="16"/>
  <c r="N413" i="16"/>
  <c r="J414" i="16"/>
  <c r="N414" i="16"/>
  <c r="J415" i="16"/>
  <c r="N415" i="16"/>
  <c r="J416" i="16"/>
  <c r="N416" i="16"/>
  <c r="J417" i="16"/>
  <c r="N417" i="16"/>
  <c r="J418" i="16"/>
  <c r="N418" i="16"/>
  <c r="J419" i="16"/>
  <c r="N419" i="16"/>
  <c r="J420" i="16"/>
  <c r="N420" i="16"/>
  <c r="J421" i="16"/>
  <c r="N421" i="16"/>
  <c r="J422" i="16"/>
  <c r="N422" i="16"/>
  <c r="J423" i="16"/>
  <c r="N423" i="16"/>
  <c r="J424" i="16"/>
  <c r="N424" i="16"/>
  <c r="J425" i="16"/>
  <c r="N425" i="16"/>
  <c r="J426" i="16"/>
  <c r="N426" i="16"/>
  <c r="J427" i="16"/>
  <c r="N427" i="16"/>
  <c r="J428" i="16"/>
  <c r="N428" i="16"/>
  <c r="J429" i="16"/>
  <c r="N429" i="16"/>
  <c r="J430" i="16"/>
  <c r="N430" i="16"/>
  <c r="J431" i="16"/>
  <c r="N431" i="16"/>
  <c r="J432" i="16"/>
  <c r="N432" i="16"/>
  <c r="J433" i="16"/>
  <c r="N433" i="16"/>
  <c r="J434" i="16"/>
  <c r="N434" i="16"/>
  <c r="J435" i="16"/>
  <c r="N435" i="16"/>
  <c r="J436" i="16"/>
  <c r="N436" i="16"/>
  <c r="J437" i="16"/>
  <c r="N437" i="16"/>
  <c r="J438" i="16"/>
  <c r="N438" i="16"/>
  <c r="J439" i="16"/>
  <c r="N439" i="16"/>
  <c r="J440" i="16"/>
  <c r="N440" i="16"/>
  <c r="J441" i="16"/>
  <c r="N441" i="16"/>
  <c r="J442" i="16"/>
  <c r="N442" i="16"/>
  <c r="J443" i="16"/>
  <c r="N443" i="16"/>
  <c r="J444" i="16"/>
  <c r="N444" i="16"/>
  <c r="J445" i="16"/>
  <c r="N445" i="16"/>
  <c r="J446" i="16"/>
  <c r="N446" i="16"/>
  <c r="J447" i="16"/>
  <c r="N447" i="16"/>
  <c r="J448" i="16"/>
  <c r="N448" i="16"/>
  <c r="J449" i="16"/>
  <c r="N449" i="16"/>
  <c r="J450" i="16"/>
  <c r="N450" i="16"/>
  <c r="J451" i="16"/>
  <c r="N451" i="16"/>
  <c r="J452" i="16"/>
  <c r="N452" i="16"/>
  <c r="J453" i="16"/>
  <c r="N453" i="16"/>
  <c r="J454" i="16"/>
  <c r="N454" i="16"/>
  <c r="J455" i="16"/>
  <c r="N455" i="16"/>
  <c r="J456" i="16"/>
  <c r="N456" i="16"/>
  <c r="J457" i="16"/>
  <c r="N457" i="16"/>
  <c r="J458" i="16"/>
  <c r="N458" i="16"/>
  <c r="J459" i="16"/>
  <c r="N459" i="16"/>
  <c r="J460" i="16"/>
  <c r="N460" i="16"/>
  <c r="J461" i="16"/>
  <c r="N461" i="16"/>
  <c r="J462" i="16"/>
  <c r="N462" i="16"/>
  <c r="J463" i="16"/>
  <c r="N463" i="16"/>
  <c r="J464" i="16"/>
  <c r="N464" i="16"/>
  <c r="J465" i="16"/>
  <c r="N465" i="16"/>
  <c r="J466" i="16"/>
  <c r="N466" i="16"/>
  <c r="J467" i="16"/>
  <c r="N467" i="16"/>
  <c r="J468" i="16"/>
  <c r="N468" i="16"/>
  <c r="J469" i="16"/>
  <c r="N469" i="16"/>
  <c r="J470" i="16"/>
  <c r="N470" i="16"/>
  <c r="J471" i="16"/>
  <c r="N471" i="16"/>
  <c r="J472" i="16"/>
  <c r="N472" i="16"/>
  <c r="J473" i="16"/>
  <c r="N473" i="16"/>
  <c r="J474" i="16"/>
  <c r="N474" i="16"/>
  <c r="J475" i="16"/>
  <c r="N475" i="16"/>
  <c r="J476" i="16"/>
  <c r="N476" i="16"/>
  <c r="J477" i="16"/>
  <c r="N477" i="16"/>
  <c r="J478" i="16"/>
  <c r="N478" i="16"/>
  <c r="J479" i="16"/>
  <c r="N479" i="16"/>
  <c r="J480" i="16"/>
  <c r="N480" i="16"/>
  <c r="J481" i="16"/>
  <c r="N481" i="16"/>
  <c r="J482" i="16"/>
  <c r="N482" i="16"/>
  <c r="J483" i="16"/>
  <c r="N483" i="16"/>
  <c r="J484" i="16"/>
  <c r="N484" i="16"/>
  <c r="J485" i="16"/>
  <c r="N485" i="16"/>
  <c r="J486" i="16"/>
  <c r="N486" i="16"/>
  <c r="J487" i="16"/>
  <c r="N487" i="16"/>
  <c r="J488" i="16"/>
  <c r="N488" i="16"/>
  <c r="J489" i="16"/>
  <c r="N489" i="16"/>
  <c r="J490" i="16"/>
  <c r="N490" i="16"/>
  <c r="J491" i="16"/>
  <c r="N491" i="16"/>
  <c r="J492" i="16"/>
  <c r="N492" i="16"/>
  <c r="J493" i="16"/>
  <c r="N493" i="16"/>
  <c r="J494" i="16"/>
  <c r="N494" i="16"/>
  <c r="J495" i="16"/>
  <c r="N495" i="16"/>
  <c r="J496" i="16"/>
  <c r="N496" i="16"/>
  <c r="J497" i="16"/>
  <c r="N497" i="16"/>
  <c r="J498" i="16"/>
  <c r="N498" i="16"/>
  <c r="J499" i="16"/>
  <c r="N499" i="16"/>
  <c r="J500" i="16"/>
  <c r="N500" i="16"/>
  <c r="J501" i="16"/>
  <c r="N501" i="16"/>
  <c r="J502" i="16"/>
  <c r="N502" i="16"/>
  <c r="J503" i="16"/>
  <c r="N503" i="16"/>
  <c r="J504" i="16"/>
  <c r="N504" i="16"/>
  <c r="J505" i="16"/>
  <c r="N505" i="16"/>
  <c r="J506" i="16"/>
  <c r="N506" i="16"/>
  <c r="J507" i="16"/>
  <c r="N507" i="16"/>
  <c r="J508" i="16"/>
  <c r="N508" i="16"/>
  <c r="J509" i="16"/>
  <c r="N509" i="16"/>
  <c r="J510" i="16"/>
  <c r="N510" i="16"/>
  <c r="J511" i="16"/>
  <c r="N511" i="16"/>
  <c r="J512" i="16"/>
  <c r="N512" i="16"/>
  <c r="J513" i="16"/>
  <c r="N513" i="16"/>
  <c r="J514" i="16"/>
  <c r="N514" i="16"/>
  <c r="J515" i="16"/>
  <c r="N515" i="16"/>
  <c r="J516" i="16"/>
  <c r="N516" i="16"/>
  <c r="J517" i="16"/>
  <c r="N517" i="16"/>
  <c r="J518" i="16"/>
  <c r="N518" i="16"/>
  <c r="J519" i="16"/>
  <c r="N519" i="16"/>
  <c r="J520" i="16"/>
  <c r="N520" i="16"/>
  <c r="J521" i="16"/>
  <c r="N521" i="16"/>
  <c r="J522" i="16"/>
  <c r="N522" i="16"/>
  <c r="J523" i="16"/>
  <c r="N523" i="16"/>
  <c r="J524" i="16"/>
  <c r="N524" i="16"/>
  <c r="J525" i="16"/>
  <c r="N525" i="16"/>
  <c r="J526" i="16"/>
  <c r="N526" i="16"/>
  <c r="J527" i="16"/>
  <c r="N527" i="16"/>
  <c r="J528" i="16"/>
  <c r="N528" i="16"/>
  <c r="J529" i="16"/>
  <c r="N529" i="16"/>
  <c r="J530" i="16"/>
  <c r="N530" i="16"/>
  <c r="J531" i="16"/>
  <c r="N531" i="16"/>
  <c r="J532" i="16"/>
  <c r="N532" i="16"/>
  <c r="J533" i="16"/>
  <c r="N533" i="16"/>
  <c r="J534" i="16"/>
  <c r="N534" i="16"/>
  <c r="J535" i="16"/>
  <c r="N535" i="16"/>
  <c r="J536" i="16"/>
  <c r="N536" i="16"/>
  <c r="J537" i="16"/>
  <c r="N537" i="16"/>
  <c r="J538" i="16"/>
  <c r="N538" i="16"/>
  <c r="J539" i="16"/>
  <c r="N539" i="16"/>
  <c r="J540" i="16"/>
  <c r="N540" i="16"/>
  <c r="J541" i="16"/>
  <c r="N541" i="16"/>
  <c r="J542" i="16"/>
  <c r="N542" i="16"/>
  <c r="J543" i="16"/>
  <c r="N543" i="16"/>
  <c r="J544" i="16"/>
  <c r="N544" i="16"/>
  <c r="J545" i="16"/>
  <c r="N545" i="16"/>
  <c r="J546" i="16"/>
  <c r="N546" i="16"/>
  <c r="J547" i="16"/>
  <c r="N547" i="16"/>
  <c r="J548" i="16"/>
  <c r="N548" i="16"/>
  <c r="J549" i="16"/>
  <c r="N549" i="16"/>
  <c r="J550" i="16"/>
  <c r="N550" i="16"/>
  <c r="J551" i="16"/>
  <c r="N551" i="16"/>
  <c r="J552" i="16"/>
  <c r="N552" i="16"/>
  <c r="J553" i="16"/>
  <c r="N553" i="16"/>
  <c r="J554" i="16"/>
  <c r="N554" i="16"/>
  <c r="J555" i="16"/>
  <c r="N555" i="16"/>
  <c r="J556" i="16"/>
  <c r="N556" i="16"/>
  <c r="J557" i="16"/>
  <c r="N557" i="16"/>
  <c r="J558" i="16"/>
  <c r="N558" i="16"/>
  <c r="J559" i="16"/>
  <c r="N559" i="16"/>
  <c r="J560" i="16"/>
  <c r="N560" i="16"/>
  <c r="J561" i="16"/>
  <c r="N561" i="16"/>
  <c r="J562" i="16"/>
  <c r="N562" i="16"/>
  <c r="J563" i="16"/>
  <c r="N563" i="16"/>
  <c r="J564" i="16"/>
  <c r="N564" i="16"/>
  <c r="J565" i="16"/>
  <c r="N565" i="16"/>
  <c r="J566" i="16"/>
  <c r="N566" i="16"/>
  <c r="J567" i="16"/>
  <c r="N567" i="16"/>
  <c r="J568" i="16"/>
  <c r="N568" i="16"/>
  <c r="J569" i="16"/>
  <c r="N569" i="16"/>
  <c r="J570" i="16"/>
  <c r="N570" i="16"/>
  <c r="J571" i="16"/>
  <c r="N571" i="16"/>
  <c r="J572" i="16"/>
  <c r="N572" i="16"/>
  <c r="J573" i="16"/>
  <c r="N573" i="16"/>
  <c r="J574" i="16"/>
  <c r="N574" i="16"/>
  <c r="J575" i="16"/>
  <c r="N575" i="16"/>
  <c r="J576" i="16"/>
  <c r="N576" i="16"/>
  <c r="J577" i="16"/>
  <c r="N577" i="16"/>
  <c r="J578" i="16"/>
  <c r="N578" i="16"/>
  <c r="J579" i="16"/>
  <c r="N579" i="16"/>
  <c r="J580" i="16"/>
  <c r="N580" i="16"/>
  <c r="J581" i="16"/>
  <c r="N581" i="16"/>
  <c r="J582" i="16"/>
  <c r="N582" i="16"/>
  <c r="J583" i="16"/>
  <c r="N583" i="16"/>
  <c r="J584" i="16"/>
  <c r="N584" i="16"/>
  <c r="J585" i="16"/>
  <c r="N585" i="16"/>
  <c r="J586" i="16"/>
  <c r="N586" i="16"/>
  <c r="J587" i="16"/>
  <c r="N587" i="16"/>
  <c r="J588" i="16"/>
  <c r="N588" i="16"/>
  <c r="J589" i="16"/>
  <c r="N589" i="16"/>
  <c r="J590" i="16"/>
  <c r="N590" i="16"/>
  <c r="J591" i="16"/>
  <c r="N591" i="16"/>
  <c r="J592" i="16"/>
  <c r="N592" i="16"/>
  <c r="J593" i="16"/>
  <c r="N593" i="16"/>
  <c r="J594" i="16"/>
  <c r="N594" i="16"/>
  <c r="J595" i="16"/>
  <c r="N595" i="16"/>
  <c r="J596" i="16"/>
  <c r="N596" i="16"/>
  <c r="J597" i="16"/>
  <c r="N597" i="16"/>
  <c r="J598" i="16"/>
  <c r="N598" i="16"/>
  <c r="J599" i="16"/>
  <c r="N599" i="16"/>
  <c r="J600" i="16"/>
  <c r="N600" i="16"/>
  <c r="J601" i="16"/>
  <c r="N601" i="16"/>
  <c r="J602" i="16"/>
  <c r="N602" i="16"/>
  <c r="J603" i="16"/>
  <c r="N603" i="16"/>
  <c r="J604" i="16"/>
  <c r="N604" i="16"/>
  <c r="J605" i="16"/>
  <c r="N605" i="16"/>
  <c r="J606" i="16"/>
  <c r="N606" i="16"/>
  <c r="J607" i="16"/>
  <c r="N607" i="16"/>
  <c r="J608" i="16"/>
  <c r="N608" i="16"/>
  <c r="J609" i="16"/>
  <c r="N609" i="16"/>
  <c r="J610" i="16"/>
  <c r="N610" i="16"/>
  <c r="J611" i="16"/>
  <c r="N611" i="16"/>
  <c r="J612" i="16"/>
  <c r="N612" i="16"/>
  <c r="J613" i="16"/>
  <c r="N613" i="16"/>
  <c r="J614" i="16"/>
  <c r="N614" i="16"/>
  <c r="J615" i="16"/>
  <c r="N615" i="16"/>
  <c r="J616" i="16"/>
  <c r="N616" i="16"/>
  <c r="J617" i="16"/>
  <c r="N617" i="16"/>
  <c r="J618" i="16"/>
  <c r="N618" i="16"/>
  <c r="J619" i="16"/>
  <c r="N619" i="16"/>
  <c r="J620" i="16"/>
  <c r="N620" i="16"/>
  <c r="J621" i="16"/>
  <c r="N621" i="16"/>
  <c r="J622" i="16"/>
  <c r="N622" i="16"/>
  <c r="J623" i="16"/>
  <c r="N623" i="16"/>
  <c r="J624" i="16"/>
  <c r="N624" i="16"/>
  <c r="J625" i="16"/>
  <c r="N625" i="16"/>
  <c r="J626" i="16"/>
  <c r="N626" i="16"/>
  <c r="J627" i="16"/>
  <c r="N627" i="16"/>
  <c r="J628" i="16"/>
  <c r="N628" i="16"/>
  <c r="J629" i="16"/>
  <c r="N629" i="16"/>
  <c r="J630" i="16"/>
  <c r="N630" i="16"/>
  <c r="J631" i="16"/>
  <c r="N631" i="16"/>
  <c r="J632" i="16"/>
  <c r="N632" i="16"/>
  <c r="J633" i="16"/>
  <c r="N633" i="16"/>
  <c r="J634" i="16"/>
  <c r="N634" i="16"/>
  <c r="J635" i="16"/>
  <c r="N635" i="16"/>
  <c r="J636" i="16"/>
  <c r="N636" i="16"/>
  <c r="J637" i="16"/>
  <c r="N637" i="16"/>
  <c r="J638" i="16"/>
  <c r="N638" i="16"/>
  <c r="J639" i="16"/>
  <c r="N639" i="16"/>
  <c r="J640" i="16"/>
  <c r="N640" i="16"/>
  <c r="J641" i="16"/>
  <c r="N641" i="16"/>
  <c r="J642" i="16"/>
  <c r="N642" i="16"/>
  <c r="J643" i="16"/>
  <c r="N643" i="16"/>
  <c r="J644" i="16"/>
  <c r="N644" i="16"/>
  <c r="J645" i="16"/>
  <c r="N645" i="16"/>
  <c r="J646" i="16"/>
  <c r="N646" i="16"/>
  <c r="J647" i="16"/>
  <c r="N647" i="16"/>
  <c r="J648" i="16"/>
  <c r="N648" i="16"/>
  <c r="J649" i="16"/>
  <c r="N649" i="16"/>
  <c r="J650" i="16"/>
  <c r="N650" i="16"/>
  <c r="J651" i="16"/>
  <c r="N651" i="16"/>
  <c r="J652" i="16"/>
  <c r="N652" i="16"/>
  <c r="J653" i="16"/>
  <c r="N653" i="16"/>
  <c r="J654" i="16"/>
  <c r="N654" i="16"/>
  <c r="J655" i="16"/>
  <c r="N655" i="16"/>
  <c r="J656" i="16"/>
  <c r="N656" i="16"/>
  <c r="J657" i="16"/>
  <c r="N657" i="16"/>
  <c r="J658" i="16"/>
  <c r="N658" i="16"/>
  <c r="J659" i="16"/>
  <c r="N659" i="16"/>
  <c r="J660" i="16"/>
  <c r="N660" i="16"/>
  <c r="J661" i="16"/>
  <c r="N661" i="16"/>
  <c r="J662" i="16"/>
  <c r="N662" i="16"/>
  <c r="J663" i="16"/>
  <c r="N663" i="16"/>
  <c r="J664" i="16"/>
  <c r="N664" i="16"/>
  <c r="J665" i="16"/>
  <c r="N665" i="16"/>
  <c r="J666" i="16"/>
  <c r="N666" i="16"/>
  <c r="J667" i="16"/>
  <c r="N667" i="16"/>
  <c r="J668" i="16"/>
  <c r="N668" i="16"/>
  <c r="J669" i="16"/>
  <c r="N669" i="16"/>
  <c r="J670" i="16"/>
  <c r="N670" i="16"/>
  <c r="J671" i="16"/>
  <c r="N671" i="16"/>
  <c r="J672" i="16"/>
  <c r="N672" i="16"/>
  <c r="J673" i="16"/>
  <c r="N673" i="16"/>
  <c r="J674" i="16"/>
  <c r="N674" i="16"/>
  <c r="J675" i="16"/>
  <c r="N675" i="16"/>
  <c r="J676" i="16"/>
  <c r="N676" i="16"/>
  <c r="J677" i="16"/>
  <c r="N677" i="16"/>
  <c r="J678" i="16"/>
  <c r="N678" i="16"/>
  <c r="J679" i="16"/>
  <c r="N679" i="16"/>
  <c r="J680" i="16"/>
  <c r="N680" i="16"/>
  <c r="J681" i="16"/>
  <c r="N681" i="16"/>
  <c r="J682" i="16"/>
  <c r="N682" i="16"/>
  <c r="J683" i="16"/>
  <c r="N683" i="16"/>
  <c r="J684" i="16"/>
  <c r="N684" i="16"/>
  <c r="J685" i="16"/>
  <c r="N685" i="16"/>
  <c r="J686" i="16"/>
  <c r="N686" i="16"/>
  <c r="J687" i="16"/>
  <c r="N687" i="16"/>
  <c r="J688" i="16"/>
  <c r="N688" i="16"/>
  <c r="J689" i="16"/>
  <c r="N689" i="16"/>
  <c r="J690" i="16"/>
  <c r="N690" i="16"/>
  <c r="J691" i="16"/>
  <c r="N691" i="16"/>
  <c r="J692" i="16"/>
  <c r="N692" i="16"/>
  <c r="J693" i="16"/>
  <c r="N693" i="16"/>
  <c r="J694" i="16"/>
  <c r="N694" i="16"/>
  <c r="J695" i="16"/>
  <c r="N695" i="16"/>
  <c r="J696" i="16"/>
  <c r="N696" i="16"/>
  <c r="J697" i="16"/>
  <c r="N697" i="16"/>
  <c r="J698" i="16"/>
  <c r="N698" i="16"/>
  <c r="J699" i="16"/>
  <c r="N699" i="16"/>
  <c r="J700" i="16"/>
  <c r="N700" i="16"/>
  <c r="J701" i="16"/>
  <c r="N701" i="16"/>
  <c r="J702" i="16"/>
  <c r="N702" i="16"/>
  <c r="J703" i="16"/>
  <c r="N703" i="16"/>
  <c r="J704" i="16"/>
  <c r="N704" i="16"/>
  <c r="J705" i="16"/>
  <c r="N705" i="16"/>
  <c r="J706" i="16"/>
  <c r="N706" i="16"/>
  <c r="J707" i="16"/>
  <c r="N707" i="16"/>
  <c r="J708" i="16"/>
  <c r="N708" i="16"/>
  <c r="J709" i="16"/>
  <c r="N709" i="16"/>
  <c r="J710" i="16"/>
  <c r="N710" i="16"/>
  <c r="J711" i="16"/>
  <c r="N711" i="16"/>
  <c r="J712" i="16"/>
  <c r="N712" i="16"/>
  <c r="J713" i="16"/>
  <c r="N713" i="16"/>
  <c r="J714" i="16"/>
  <c r="N714" i="16"/>
  <c r="J715" i="16"/>
  <c r="N715" i="16"/>
  <c r="J716" i="16"/>
  <c r="N716" i="16"/>
  <c r="J717" i="16"/>
  <c r="N717" i="16"/>
  <c r="J718" i="16"/>
  <c r="N718" i="16"/>
  <c r="J719" i="16"/>
  <c r="N719" i="16"/>
  <c r="J720" i="16"/>
  <c r="N720" i="16"/>
  <c r="J721" i="16"/>
  <c r="N721" i="16"/>
  <c r="J722" i="16"/>
  <c r="N722" i="16"/>
  <c r="J723" i="16"/>
  <c r="N723" i="16"/>
  <c r="J724" i="16"/>
  <c r="N724" i="16"/>
  <c r="J725" i="16"/>
  <c r="N725" i="16"/>
  <c r="J726" i="16"/>
  <c r="N726" i="16"/>
  <c r="J727" i="16"/>
  <c r="N727" i="16"/>
  <c r="J728" i="16"/>
  <c r="N728" i="16"/>
  <c r="J729" i="16"/>
  <c r="N729" i="16"/>
  <c r="J730" i="16"/>
  <c r="N730" i="16"/>
  <c r="J731" i="16"/>
  <c r="N731" i="16"/>
  <c r="J732" i="16"/>
  <c r="N732" i="16"/>
  <c r="J733" i="16"/>
  <c r="N733" i="16"/>
  <c r="J734" i="16"/>
  <c r="N734" i="16"/>
  <c r="J735" i="16"/>
  <c r="N735" i="16"/>
  <c r="J736" i="16"/>
  <c r="N736" i="16"/>
  <c r="J737" i="16"/>
  <c r="N737" i="16"/>
  <c r="J738" i="16"/>
  <c r="N738" i="16"/>
  <c r="J739" i="16"/>
  <c r="N739" i="16"/>
  <c r="J740" i="16"/>
  <c r="N740" i="16"/>
  <c r="J741" i="16"/>
  <c r="N741" i="16"/>
  <c r="J742" i="16"/>
  <c r="N742" i="16"/>
  <c r="J743" i="16"/>
  <c r="N743" i="16"/>
  <c r="J744" i="16"/>
  <c r="N744" i="16"/>
  <c r="J745" i="16"/>
  <c r="N745" i="16"/>
  <c r="J746" i="16"/>
  <c r="N746" i="16"/>
  <c r="J747" i="16"/>
  <c r="N747" i="16"/>
  <c r="J748" i="16"/>
  <c r="N748" i="16"/>
  <c r="J749" i="16"/>
  <c r="N749" i="16"/>
  <c r="J750" i="16"/>
  <c r="N750" i="16"/>
  <c r="J751" i="16"/>
  <c r="N751" i="16"/>
  <c r="J752" i="16"/>
  <c r="N752" i="16"/>
  <c r="J753" i="16"/>
  <c r="N753" i="16"/>
  <c r="J754" i="16"/>
  <c r="N754" i="16"/>
  <c r="J755" i="16"/>
  <c r="N755" i="16"/>
  <c r="J756" i="16"/>
  <c r="N756" i="16"/>
  <c r="J757" i="16"/>
  <c r="N757" i="16"/>
  <c r="J758" i="16"/>
  <c r="N758" i="16"/>
  <c r="J759" i="16"/>
  <c r="N759" i="16"/>
  <c r="J760" i="16"/>
  <c r="N760" i="16"/>
  <c r="J761" i="16"/>
  <c r="N761" i="16"/>
  <c r="J762" i="16"/>
  <c r="N762" i="16"/>
  <c r="J763" i="16"/>
  <c r="N763" i="16"/>
  <c r="J764" i="16"/>
  <c r="N764" i="16"/>
  <c r="J765" i="16"/>
  <c r="N765" i="16"/>
  <c r="J766" i="16"/>
  <c r="N766" i="16"/>
  <c r="J767" i="16"/>
  <c r="N767" i="16"/>
  <c r="J768" i="16"/>
  <c r="N768" i="16"/>
  <c r="J769" i="16"/>
  <c r="N769" i="16"/>
  <c r="J770" i="16"/>
  <c r="N770" i="16"/>
  <c r="J771" i="16"/>
  <c r="N771" i="16"/>
  <c r="J772" i="16"/>
  <c r="N772" i="16"/>
  <c r="J773" i="16"/>
  <c r="N773" i="16"/>
  <c r="J774" i="16"/>
  <c r="N774" i="16"/>
  <c r="J775" i="16"/>
  <c r="N775" i="16"/>
  <c r="J776" i="16"/>
  <c r="N776" i="16"/>
  <c r="J777" i="16"/>
  <c r="N777" i="16"/>
  <c r="J778" i="16"/>
  <c r="N778" i="16"/>
  <c r="J779" i="16"/>
  <c r="N779" i="16"/>
  <c r="J780" i="16"/>
  <c r="N780" i="16"/>
  <c r="J781" i="16"/>
  <c r="N781" i="16"/>
  <c r="J782" i="16"/>
  <c r="N782" i="16"/>
  <c r="J783" i="16"/>
  <c r="N783" i="16"/>
  <c r="J784" i="16"/>
  <c r="N784" i="16"/>
  <c r="J785" i="16"/>
  <c r="N785" i="16"/>
  <c r="J786" i="16"/>
  <c r="N786" i="16"/>
  <c r="J787" i="16"/>
  <c r="N787" i="16"/>
  <c r="J788" i="16"/>
  <c r="N788" i="16"/>
  <c r="J789" i="16"/>
  <c r="N789" i="16"/>
  <c r="J790" i="16"/>
  <c r="N790" i="16"/>
  <c r="J791" i="16"/>
  <c r="N791" i="16"/>
  <c r="J792" i="16"/>
  <c r="N792" i="16"/>
  <c r="J793" i="16"/>
  <c r="N793" i="16"/>
  <c r="J794" i="16"/>
  <c r="N794" i="16"/>
  <c r="J795" i="16"/>
  <c r="N795" i="16"/>
  <c r="J796" i="16"/>
  <c r="N796" i="16"/>
  <c r="J797" i="16"/>
  <c r="N797" i="16"/>
  <c r="J798" i="16"/>
  <c r="N798" i="16"/>
  <c r="J799" i="16"/>
  <c r="N799" i="16"/>
  <c r="J800" i="16"/>
  <c r="N800" i="16"/>
  <c r="J801" i="16"/>
  <c r="N801" i="16"/>
  <c r="J802" i="16"/>
  <c r="N802" i="16"/>
  <c r="J803" i="16"/>
  <c r="N803" i="16"/>
  <c r="J804" i="16"/>
  <c r="N804" i="16"/>
  <c r="J805" i="16"/>
  <c r="N805" i="16"/>
  <c r="J806" i="16"/>
  <c r="N806" i="16"/>
  <c r="J807" i="16"/>
  <c r="N807" i="16"/>
  <c r="J808" i="16"/>
  <c r="N808" i="16"/>
  <c r="J809" i="16"/>
  <c r="N809" i="16"/>
  <c r="J810" i="16"/>
  <c r="N810" i="16"/>
  <c r="J811" i="16"/>
  <c r="N811" i="16"/>
  <c r="J812" i="16"/>
  <c r="N812" i="16"/>
  <c r="J813" i="16"/>
  <c r="N813" i="16"/>
  <c r="J814" i="16"/>
  <c r="N814" i="16"/>
  <c r="J815" i="16"/>
  <c r="N815" i="16"/>
  <c r="J816" i="16"/>
  <c r="N816" i="16"/>
  <c r="J817" i="16"/>
  <c r="N817" i="16"/>
  <c r="J818" i="16"/>
  <c r="N818" i="16"/>
  <c r="J819" i="16"/>
  <c r="N819" i="16"/>
  <c r="J820" i="16"/>
  <c r="N820" i="16"/>
  <c r="J821" i="16"/>
  <c r="N821" i="16"/>
  <c r="J822" i="16"/>
  <c r="N822" i="16"/>
  <c r="J823" i="16"/>
  <c r="N823" i="16"/>
  <c r="J824" i="16"/>
  <c r="N824" i="16"/>
  <c r="J825" i="16"/>
  <c r="N825" i="16"/>
  <c r="J826" i="16"/>
  <c r="N826" i="16"/>
  <c r="J827" i="16"/>
  <c r="N827" i="16"/>
  <c r="J828" i="16"/>
  <c r="N828" i="16"/>
  <c r="J829" i="16"/>
  <c r="N829" i="16"/>
  <c r="J830" i="16"/>
  <c r="N830" i="16"/>
  <c r="J831" i="16"/>
  <c r="N831" i="16"/>
  <c r="J832" i="16"/>
  <c r="N832" i="16"/>
  <c r="J833" i="16"/>
  <c r="N833" i="16"/>
  <c r="J834" i="16"/>
  <c r="N834" i="16"/>
  <c r="J835" i="16"/>
  <c r="N835" i="16"/>
  <c r="J836" i="16"/>
  <c r="N836" i="16"/>
  <c r="J837" i="16"/>
  <c r="N837" i="16"/>
  <c r="J838" i="16"/>
  <c r="N838" i="16"/>
  <c r="J839" i="16"/>
  <c r="N839" i="16"/>
  <c r="J840" i="16"/>
  <c r="N840" i="16"/>
  <c r="J841" i="16"/>
  <c r="N841" i="16"/>
  <c r="J842" i="16"/>
  <c r="N842" i="16"/>
  <c r="J843" i="16"/>
  <c r="N843" i="16"/>
  <c r="J844" i="16"/>
  <c r="N844" i="16"/>
  <c r="J845" i="16"/>
  <c r="N845" i="16"/>
  <c r="J846" i="16"/>
  <c r="N846" i="16"/>
  <c r="J847" i="16"/>
  <c r="N847" i="16"/>
  <c r="J848" i="16"/>
  <c r="N848" i="16"/>
  <c r="J849" i="16"/>
  <c r="N849" i="16"/>
  <c r="J850" i="16"/>
  <c r="N850" i="16"/>
  <c r="J851" i="16"/>
  <c r="N851" i="16"/>
  <c r="J852" i="16"/>
  <c r="N852" i="16"/>
  <c r="J853" i="16"/>
  <c r="N853" i="16"/>
  <c r="J854" i="16"/>
  <c r="N854" i="16"/>
  <c r="J855" i="16"/>
  <c r="N855" i="16"/>
  <c r="J856" i="16"/>
  <c r="N856" i="16"/>
  <c r="J857" i="16"/>
  <c r="N857" i="16"/>
  <c r="J858" i="16"/>
  <c r="N858" i="16"/>
  <c r="J859" i="16"/>
  <c r="N859" i="16"/>
  <c r="J860" i="16"/>
  <c r="N860" i="16"/>
  <c r="J861" i="16"/>
  <c r="N861" i="16"/>
  <c r="J862" i="16"/>
  <c r="N862" i="16"/>
  <c r="J863" i="16"/>
  <c r="N863" i="16"/>
  <c r="J864" i="16"/>
  <c r="N864" i="16"/>
  <c r="J865" i="16"/>
  <c r="N865" i="16"/>
  <c r="J866" i="16"/>
  <c r="N866" i="16"/>
  <c r="J867" i="16"/>
  <c r="N867" i="16"/>
  <c r="J868" i="16"/>
  <c r="N868" i="16"/>
  <c r="J869" i="16"/>
  <c r="N869" i="16"/>
  <c r="J870" i="16"/>
  <c r="N870" i="16"/>
  <c r="J871" i="16"/>
  <c r="N871" i="16"/>
  <c r="J872" i="16"/>
  <c r="N872" i="16"/>
  <c r="J873" i="16"/>
  <c r="N873" i="16"/>
  <c r="J874" i="16"/>
  <c r="N874" i="16"/>
  <c r="J875" i="16"/>
  <c r="N875" i="16"/>
  <c r="J876" i="16"/>
  <c r="N876" i="16"/>
  <c r="J877" i="16"/>
  <c r="N877" i="16"/>
  <c r="J878" i="16"/>
  <c r="N878" i="16"/>
  <c r="J879" i="16"/>
  <c r="N879" i="16"/>
  <c r="J880" i="16"/>
  <c r="N880" i="16"/>
  <c r="J881" i="16"/>
  <c r="N881" i="16"/>
  <c r="J882" i="16"/>
  <c r="N882" i="16"/>
  <c r="J883" i="16"/>
  <c r="N883" i="16"/>
  <c r="J884" i="16"/>
  <c r="N884" i="16"/>
  <c r="J885" i="16"/>
  <c r="N885" i="16"/>
  <c r="J886" i="16"/>
  <c r="N886" i="16"/>
  <c r="J887" i="16"/>
  <c r="N887" i="16"/>
  <c r="J888" i="16"/>
  <c r="N888" i="16"/>
  <c r="J889" i="16"/>
  <c r="N889" i="16"/>
  <c r="J890" i="16"/>
  <c r="N890" i="16"/>
  <c r="J891" i="16"/>
  <c r="N891" i="16"/>
  <c r="J892" i="16"/>
  <c r="N892" i="16"/>
  <c r="J893" i="16"/>
  <c r="N893" i="16"/>
  <c r="J894" i="16"/>
  <c r="N894" i="16"/>
  <c r="J895" i="16"/>
  <c r="N895" i="16"/>
  <c r="J896" i="16"/>
  <c r="N896" i="16"/>
  <c r="J897" i="16"/>
  <c r="N897" i="16"/>
  <c r="J898" i="16"/>
  <c r="N898" i="16"/>
  <c r="J899" i="16"/>
  <c r="N899" i="16"/>
  <c r="J900" i="16"/>
  <c r="N900" i="16"/>
  <c r="J901" i="16"/>
  <c r="N901" i="16"/>
  <c r="J902" i="16"/>
  <c r="N902" i="16"/>
  <c r="J903" i="16"/>
  <c r="N903" i="16"/>
  <c r="J904" i="16"/>
  <c r="N904" i="16"/>
  <c r="J905" i="16"/>
  <c r="N905" i="16"/>
  <c r="J906" i="16"/>
  <c r="N906" i="16"/>
  <c r="J907" i="16"/>
  <c r="N907" i="16"/>
  <c r="J908" i="16"/>
  <c r="N908" i="16"/>
  <c r="J909" i="16"/>
  <c r="N909" i="16"/>
  <c r="J910" i="16"/>
  <c r="N910" i="16"/>
  <c r="J911" i="16"/>
  <c r="N911" i="16"/>
  <c r="J912" i="16"/>
  <c r="N912" i="16"/>
  <c r="J913" i="16"/>
  <c r="N913" i="16"/>
  <c r="J914" i="16"/>
  <c r="N914" i="16"/>
  <c r="J915" i="16"/>
  <c r="N915" i="16"/>
  <c r="J916" i="16"/>
  <c r="N916" i="16"/>
  <c r="J917" i="16"/>
  <c r="N917" i="16"/>
  <c r="J918" i="16"/>
  <c r="N918" i="16"/>
  <c r="J919" i="16"/>
  <c r="N919" i="16"/>
  <c r="J920" i="16"/>
  <c r="N920" i="16"/>
  <c r="J921" i="16"/>
  <c r="N921" i="16"/>
  <c r="J922" i="16"/>
  <c r="N922" i="16"/>
  <c r="J923" i="16"/>
  <c r="N923" i="16"/>
  <c r="J924" i="16"/>
  <c r="N924" i="16"/>
  <c r="J925" i="16"/>
  <c r="N925" i="16"/>
  <c r="J926" i="16"/>
  <c r="N926" i="16"/>
  <c r="J927" i="16"/>
  <c r="N927" i="16"/>
  <c r="J928" i="16"/>
  <c r="N928" i="16"/>
  <c r="J929" i="16"/>
  <c r="N929" i="16"/>
  <c r="J930" i="16"/>
  <c r="N930" i="16"/>
  <c r="J931" i="16"/>
  <c r="N931" i="16"/>
  <c r="J932" i="16"/>
  <c r="N932" i="16"/>
  <c r="J933" i="16"/>
  <c r="N933" i="16"/>
  <c r="J934" i="16"/>
  <c r="N934" i="16"/>
  <c r="J935" i="16"/>
  <c r="N935" i="16"/>
  <c r="J936" i="16"/>
  <c r="N936" i="16"/>
  <c r="J937" i="16"/>
  <c r="N937" i="16"/>
  <c r="J938" i="16"/>
  <c r="N938" i="16"/>
  <c r="J939" i="16"/>
  <c r="N939" i="16"/>
  <c r="J940" i="16"/>
  <c r="N940" i="16"/>
  <c r="J941" i="16"/>
  <c r="N941" i="16"/>
  <c r="J942" i="16"/>
  <c r="N942" i="16"/>
  <c r="J943" i="16"/>
  <c r="N943" i="16"/>
  <c r="J944" i="16"/>
  <c r="N944" i="16"/>
  <c r="J945" i="16"/>
  <c r="N945" i="16"/>
  <c r="J946" i="16"/>
  <c r="N946" i="16"/>
  <c r="J947" i="16"/>
  <c r="N947" i="16"/>
  <c r="J948" i="16"/>
  <c r="N948" i="16"/>
  <c r="J949" i="16"/>
  <c r="N949" i="16"/>
  <c r="J950" i="16"/>
  <c r="N950" i="16"/>
  <c r="J951" i="16"/>
  <c r="N951" i="16"/>
  <c r="J952" i="16"/>
  <c r="N952" i="16"/>
  <c r="J953" i="16"/>
  <c r="N953" i="16"/>
  <c r="J954" i="16"/>
  <c r="N954" i="16"/>
  <c r="J955" i="16"/>
  <c r="N955" i="16"/>
  <c r="J956" i="16"/>
  <c r="N956" i="16"/>
  <c r="J957" i="16"/>
  <c r="N957" i="16"/>
  <c r="J958" i="16"/>
  <c r="N958" i="16"/>
  <c r="J959" i="16"/>
  <c r="N959" i="16"/>
  <c r="J960" i="16"/>
  <c r="N960" i="16"/>
  <c r="J961" i="16"/>
  <c r="N961" i="16"/>
  <c r="J962" i="16"/>
  <c r="N962" i="16"/>
  <c r="J963" i="16"/>
  <c r="N963" i="16"/>
  <c r="J964" i="16"/>
  <c r="N964" i="16"/>
  <c r="J965" i="16"/>
  <c r="N965" i="16"/>
  <c r="J966" i="16"/>
  <c r="N966" i="16"/>
  <c r="J967" i="16"/>
  <c r="N967" i="16"/>
  <c r="J968" i="16"/>
  <c r="N968" i="16"/>
  <c r="J969" i="16"/>
  <c r="N969" i="16"/>
  <c r="J970" i="16"/>
  <c r="N970" i="16"/>
  <c r="J971" i="16"/>
  <c r="N971" i="16"/>
  <c r="J972" i="16"/>
  <c r="N972" i="16"/>
  <c r="J973" i="16"/>
  <c r="N973" i="16"/>
  <c r="J974" i="16"/>
  <c r="N974" i="16"/>
  <c r="J975" i="16"/>
  <c r="N975" i="16"/>
  <c r="J976" i="16"/>
  <c r="N976" i="16"/>
  <c r="J977" i="16"/>
  <c r="N977" i="16"/>
  <c r="J978" i="16"/>
  <c r="N978" i="16"/>
  <c r="J979" i="16"/>
  <c r="N979" i="16"/>
  <c r="J980" i="16"/>
  <c r="N980" i="16"/>
  <c r="J981" i="16"/>
  <c r="N981" i="16"/>
  <c r="J982" i="16"/>
  <c r="N982" i="16"/>
  <c r="J983" i="16"/>
  <c r="N983" i="16"/>
  <c r="J984" i="16"/>
  <c r="N984" i="16"/>
  <c r="J985" i="16"/>
  <c r="N985" i="16"/>
  <c r="J986" i="16"/>
  <c r="N986" i="16"/>
  <c r="J987" i="16"/>
  <c r="N987" i="16"/>
  <c r="J988" i="16"/>
  <c r="N988" i="16"/>
  <c r="J989" i="16"/>
  <c r="N989" i="16"/>
  <c r="J990" i="16"/>
  <c r="N990" i="16"/>
  <c r="J991" i="16"/>
  <c r="N991" i="16"/>
  <c r="J992" i="16"/>
  <c r="N992" i="16"/>
  <c r="J993" i="16"/>
  <c r="N993" i="16"/>
  <c r="J994" i="16"/>
  <c r="N994" i="16"/>
  <c r="J995" i="16"/>
  <c r="N995" i="16"/>
  <c r="J996" i="16"/>
  <c r="N996" i="16"/>
  <c r="J997" i="16"/>
  <c r="N997" i="16"/>
  <c r="J998" i="16"/>
  <c r="N998" i="16"/>
  <c r="J999" i="16"/>
  <c r="N999" i="16"/>
  <c r="J1000" i="16"/>
  <c r="N1000" i="16"/>
  <c r="J1001" i="16"/>
  <c r="N1001" i="16"/>
  <c r="J1002" i="16"/>
  <c r="N1002" i="16"/>
  <c r="J1003" i="16"/>
  <c r="N1003" i="16"/>
  <c r="J1004" i="16"/>
  <c r="N1004" i="16"/>
  <c r="J1005" i="16"/>
  <c r="N1005" i="16"/>
  <c r="J1006" i="16"/>
  <c r="N1006" i="16"/>
  <c r="J1007" i="16"/>
  <c r="N1007" i="16"/>
  <c r="J1008" i="16"/>
  <c r="N1008" i="16"/>
  <c r="J1009" i="16"/>
  <c r="N1009" i="16"/>
  <c r="J1010" i="16"/>
  <c r="N1010" i="16"/>
  <c r="J1011" i="16"/>
  <c r="N1011" i="16"/>
  <c r="J1012" i="16"/>
  <c r="N1012" i="16"/>
  <c r="J1013" i="16"/>
  <c r="N1013" i="16"/>
  <c r="J1014" i="16"/>
  <c r="N1014" i="16"/>
  <c r="J1015" i="16"/>
  <c r="N1015" i="16"/>
  <c r="J1016" i="16"/>
  <c r="N1016" i="16"/>
  <c r="J1017" i="16"/>
  <c r="N1017" i="16"/>
  <c r="J1018" i="16"/>
  <c r="N1018" i="16"/>
  <c r="J1019" i="16"/>
  <c r="N1019" i="16"/>
  <c r="J1020" i="16"/>
  <c r="N1020" i="16"/>
  <c r="J1021" i="16"/>
  <c r="N1021" i="16"/>
  <c r="J1022" i="16"/>
  <c r="N1022" i="16"/>
  <c r="J1023" i="16"/>
  <c r="N1023" i="16"/>
  <c r="J1024" i="16"/>
  <c r="N1024" i="16"/>
  <c r="J1025" i="16"/>
  <c r="N1025" i="16"/>
  <c r="J1026" i="16"/>
  <c r="N1026" i="16"/>
  <c r="J1027" i="16"/>
  <c r="N1027" i="16"/>
  <c r="J1028" i="16"/>
  <c r="N1028" i="16"/>
  <c r="J1029" i="16"/>
  <c r="N1029" i="16"/>
  <c r="J1030" i="16"/>
  <c r="N1030" i="16"/>
  <c r="J1031" i="16"/>
  <c r="N1031" i="16"/>
  <c r="J1032" i="16"/>
  <c r="N1032" i="16"/>
  <c r="J1033" i="16"/>
  <c r="N1033" i="16"/>
  <c r="J1034" i="16"/>
  <c r="N1034" i="16"/>
  <c r="J1035" i="16"/>
  <c r="N1035" i="16"/>
  <c r="J1036" i="16"/>
  <c r="N1036" i="16"/>
  <c r="J1037" i="16"/>
  <c r="N1037" i="16"/>
  <c r="J1038" i="16"/>
  <c r="N1038" i="16"/>
  <c r="J1039" i="16"/>
  <c r="N1039" i="16"/>
  <c r="J1040" i="16"/>
  <c r="N1040" i="16"/>
  <c r="J1041" i="16"/>
  <c r="N1041" i="16"/>
  <c r="J1042" i="16"/>
  <c r="N1042" i="16"/>
  <c r="J1043" i="16"/>
  <c r="N1043" i="16"/>
  <c r="J1044" i="16"/>
  <c r="N1044" i="16"/>
  <c r="J1045" i="16"/>
  <c r="N1045" i="16"/>
  <c r="J1046" i="16"/>
  <c r="N1046" i="16"/>
  <c r="J1047" i="16"/>
  <c r="N1047" i="16"/>
  <c r="J1048" i="16"/>
  <c r="N1048" i="16"/>
  <c r="J1049" i="16"/>
  <c r="N1049" i="16"/>
  <c r="N1049" i="15"/>
  <c r="J1049" i="15"/>
  <c r="B1049" i="15"/>
  <c r="N1048" i="15"/>
  <c r="J1048" i="15"/>
  <c r="B1048" i="15"/>
  <c r="N1047" i="15"/>
  <c r="J1047" i="15"/>
  <c r="B1047" i="15"/>
  <c r="N1046" i="15"/>
  <c r="J1046" i="15"/>
  <c r="B1046" i="15"/>
  <c r="N1045" i="15"/>
  <c r="J1045" i="15"/>
  <c r="B1045" i="15"/>
  <c r="N1044" i="15"/>
  <c r="J1044" i="15"/>
  <c r="B1044" i="15"/>
  <c r="N1043" i="15"/>
  <c r="J1043" i="15"/>
  <c r="B1043" i="15"/>
  <c r="N1042" i="15"/>
  <c r="J1042" i="15"/>
  <c r="B1042" i="15"/>
  <c r="N1041" i="15"/>
  <c r="J1041" i="15"/>
  <c r="B1041" i="15"/>
  <c r="N1040" i="15"/>
  <c r="J1040" i="15"/>
  <c r="B1040" i="15"/>
  <c r="N1039" i="15"/>
  <c r="J1039" i="15"/>
  <c r="B1039" i="15"/>
  <c r="N1038" i="15"/>
  <c r="J1038" i="15"/>
  <c r="B1038" i="15"/>
  <c r="N1037" i="15"/>
  <c r="J1037" i="15"/>
  <c r="B1037" i="15"/>
  <c r="N1036" i="15"/>
  <c r="J1036" i="15"/>
  <c r="B1036" i="15"/>
  <c r="N1035" i="15"/>
  <c r="J1035" i="15"/>
  <c r="B1035" i="15"/>
  <c r="N1034" i="15"/>
  <c r="J1034" i="15"/>
  <c r="B1034" i="15"/>
  <c r="N1033" i="15"/>
  <c r="J1033" i="15"/>
  <c r="B1033" i="15"/>
  <c r="N1032" i="15"/>
  <c r="J1032" i="15"/>
  <c r="B1032" i="15"/>
  <c r="N1031" i="15"/>
  <c r="J1031" i="15"/>
  <c r="B1031" i="15"/>
  <c r="N1030" i="15"/>
  <c r="J1030" i="15"/>
  <c r="B1030" i="15"/>
  <c r="N1029" i="15"/>
  <c r="J1029" i="15"/>
  <c r="B1029" i="15"/>
  <c r="N1028" i="15"/>
  <c r="J1028" i="15"/>
  <c r="B1028" i="15"/>
  <c r="N1027" i="15"/>
  <c r="J1027" i="15"/>
  <c r="B1027" i="15"/>
  <c r="N1026" i="15"/>
  <c r="J1026" i="15"/>
  <c r="B1026" i="15"/>
  <c r="N1025" i="15"/>
  <c r="J1025" i="15"/>
  <c r="B1025" i="15"/>
  <c r="N1024" i="15"/>
  <c r="J1024" i="15"/>
  <c r="B1024" i="15"/>
  <c r="N1023" i="15"/>
  <c r="J1023" i="15"/>
  <c r="B1023" i="15"/>
  <c r="N1022" i="15"/>
  <c r="J1022" i="15"/>
  <c r="B1022" i="15"/>
  <c r="N1021" i="15"/>
  <c r="J1021" i="15"/>
  <c r="B1021" i="15"/>
  <c r="N1020" i="15"/>
  <c r="J1020" i="15"/>
  <c r="B1020" i="15"/>
  <c r="N1019" i="15"/>
  <c r="J1019" i="15"/>
  <c r="B1019" i="15"/>
  <c r="N1018" i="15"/>
  <c r="J1018" i="15"/>
  <c r="B1018" i="15"/>
  <c r="N1017" i="15"/>
  <c r="J1017" i="15"/>
  <c r="B1017" i="15"/>
  <c r="N1016" i="15"/>
  <c r="J1016" i="15"/>
  <c r="B1016" i="15"/>
  <c r="N1015" i="15"/>
  <c r="J1015" i="15"/>
  <c r="B1015" i="15"/>
  <c r="N1014" i="15"/>
  <c r="J1014" i="15"/>
  <c r="B1014" i="15"/>
  <c r="N1013" i="15"/>
  <c r="J1013" i="15"/>
  <c r="B1013" i="15"/>
  <c r="N1012" i="15"/>
  <c r="J1012" i="15"/>
  <c r="B1012" i="15"/>
  <c r="N1011" i="15"/>
  <c r="J1011" i="15"/>
  <c r="B1011" i="15"/>
  <c r="N1010" i="15"/>
  <c r="J1010" i="15"/>
  <c r="B1010" i="15"/>
  <c r="N1009" i="15"/>
  <c r="J1009" i="15"/>
  <c r="B1009" i="15"/>
  <c r="N1008" i="15"/>
  <c r="J1008" i="15"/>
  <c r="B1008" i="15"/>
  <c r="N1007" i="15"/>
  <c r="J1007" i="15"/>
  <c r="B1007" i="15"/>
  <c r="N1006" i="15"/>
  <c r="J1006" i="15"/>
  <c r="B1006" i="15"/>
  <c r="N1005" i="15"/>
  <c r="J1005" i="15"/>
  <c r="B1005" i="15"/>
  <c r="N1004" i="15"/>
  <c r="J1004" i="15"/>
  <c r="B1004" i="15"/>
  <c r="N1003" i="15"/>
  <c r="J1003" i="15"/>
  <c r="B1003" i="15"/>
  <c r="N1002" i="15"/>
  <c r="J1002" i="15"/>
  <c r="B1002" i="15"/>
  <c r="N1001" i="15"/>
  <c r="J1001" i="15"/>
  <c r="B1001" i="15"/>
  <c r="N1000" i="15"/>
  <c r="J1000" i="15"/>
  <c r="B1000" i="15"/>
  <c r="N999" i="15"/>
  <c r="J999" i="15"/>
  <c r="B999" i="15"/>
  <c r="N998" i="15"/>
  <c r="J998" i="15"/>
  <c r="B998" i="15"/>
  <c r="N997" i="15"/>
  <c r="J997" i="15"/>
  <c r="B997" i="15"/>
  <c r="N996" i="15"/>
  <c r="J996" i="15"/>
  <c r="B996" i="15"/>
  <c r="N995" i="15"/>
  <c r="J995" i="15"/>
  <c r="B995" i="15"/>
  <c r="N994" i="15"/>
  <c r="J994" i="15"/>
  <c r="B994" i="15"/>
  <c r="N993" i="15"/>
  <c r="J993" i="15"/>
  <c r="B993" i="15"/>
  <c r="N992" i="15"/>
  <c r="J992" i="15"/>
  <c r="B992" i="15"/>
  <c r="N991" i="15"/>
  <c r="J991" i="15"/>
  <c r="B991" i="15"/>
  <c r="N990" i="15"/>
  <c r="J990" i="15"/>
  <c r="B990" i="15"/>
  <c r="N989" i="15"/>
  <c r="J989" i="15"/>
  <c r="B989" i="15"/>
  <c r="N988" i="15"/>
  <c r="J988" i="15"/>
  <c r="B988" i="15"/>
  <c r="N987" i="15"/>
  <c r="J987" i="15"/>
  <c r="B987" i="15"/>
  <c r="N986" i="15"/>
  <c r="J986" i="15"/>
  <c r="B986" i="15"/>
  <c r="N985" i="15"/>
  <c r="J985" i="15"/>
  <c r="B985" i="15"/>
  <c r="N984" i="15"/>
  <c r="J984" i="15"/>
  <c r="B984" i="15"/>
  <c r="N983" i="15"/>
  <c r="J983" i="15"/>
  <c r="B983" i="15"/>
  <c r="N982" i="15"/>
  <c r="J982" i="15"/>
  <c r="B982" i="15"/>
  <c r="N981" i="15"/>
  <c r="J981" i="15"/>
  <c r="B981" i="15"/>
  <c r="N980" i="15"/>
  <c r="J980" i="15"/>
  <c r="B980" i="15"/>
  <c r="N979" i="15"/>
  <c r="J979" i="15"/>
  <c r="B979" i="15"/>
  <c r="N978" i="15"/>
  <c r="J978" i="15"/>
  <c r="B978" i="15"/>
  <c r="N977" i="15"/>
  <c r="J977" i="15"/>
  <c r="B977" i="15"/>
  <c r="N976" i="15"/>
  <c r="J976" i="15"/>
  <c r="B976" i="15"/>
  <c r="N975" i="15"/>
  <c r="J975" i="15"/>
  <c r="B975" i="15"/>
  <c r="N974" i="15"/>
  <c r="J974" i="15"/>
  <c r="B974" i="15"/>
  <c r="N973" i="15"/>
  <c r="J973" i="15"/>
  <c r="B973" i="15"/>
  <c r="N972" i="15"/>
  <c r="J972" i="15"/>
  <c r="B972" i="15"/>
  <c r="N971" i="15"/>
  <c r="J971" i="15"/>
  <c r="B971" i="15"/>
  <c r="N970" i="15"/>
  <c r="J970" i="15"/>
  <c r="B970" i="15"/>
  <c r="N969" i="15"/>
  <c r="J969" i="15"/>
  <c r="B969" i="15"/>
  <c r="N968" i="15"/>
  <c r="J968" i="15"/>
  <c r="B968" i="15"/>
  <c r="N967" i="15"/>
  <c r="J967" i="15"/>
  <c r="B967" i="15"/>
  <c r="N966" i="15"/>
  <c r="J966" i="15"/>
  <c r="B966" i="15"/>
  <c r="N965" i="15"/>
  <c r="J965" i="15"/>
  <c r="B965" i="15"/>
  <c r="N964" i="15"/>
  <c r="J964" i="15"/>
  <c r="B964" i="15"/>
  <c r="N963" i="15"/>
  <c r="J963" i="15"/>
  <c r="B963" i="15"/>
  <c r="N962" i="15"/>
  <c r="J962" i="15"/>
  <c r="B962" i="15"/>
  <c r="N961" i="15"/>
  <c r="J961" i="15"/>
  <c r="B961" i="15"/>
  <c r="N960" i="15"/>
  <c r="J960" i="15"/>
  <c r="B960" i="15"/>
  <c r="N959" i="15"/>
  <c r="J959" i="15"/>
  <c r="B959" i="15"/>
  <c r="N958" i="15"/>
  <c r="J958" i="15"/>
  <c r="B958" i="15"/>
  <c r="N957" i="15"/>
  <c r="J957" i="15"/>
  <c r="B957" i="15"/>
  <c r="N956" i="15"/>
  <c r="J956" i="15"/>
  <c r="B956" i="15"/>
  <c r="N955" i="15"/>
  <c r="J955" i="15"/>
  <c r="B955" i="15"/>
  <c r="N954" i="15"/>
  <c r="J954" i="15"/>
  <c r="B954" i="15"/>
  <c r="N953" i="15"/>
  <c r="J953" i="15"/>
  <c r="B953" i="15"/>
  <c r="N952" i="15"/>
  <c r="J952" i="15"/>
  <c r="B952" i="15"/>
  <c r="N951" i="15"/>
  <c r="J951" i="15"/>
  <c r="B951" i="15"/>
  <c r="N950" i="15"/>
  <c r="J950" i="15"/>
  <c r="B950" i="15"/>
  <c r="N949" i="15"/>
  <c r="J949" i="15"/>
  <c r="B949" i="15"/>
  <c r="N948" i="15"/>
  <c r="J948" i="15"/>
  <c r="B948" i="15"/>
  <c r="N947" i="15"/>
  <c r="J947" i="15"/>
  <c r="B947" i="15"/>
  <c r="N946" i="15"/>
  <c r="J946" i="15"/>
  <c r="B946" i="15"/>
  <c r="N945" i="15"/>
  <c r="J945" i="15"/>
  <c r="B945" i="15"/>
  <c r="N944" i="15"/>
  <c r="J944" i="15"/>
  <c r="B944" i="15"/>
  <c r="N943" i="15"/>
  <c r="J943" i="15"/>
  <c r="B943" i="15"/>
  <c r="N942" i="15"/>
  <c r="J942" i="15"/>
  <c r="B942" i="15"/>
  <c r="N941" i="15"/>
  <c r="J941" i="15"/>
  <c r="B941" i="15"/>
  <c r="N940" i="15"/>
  <c r="J940" i="15"/>
  <c r="B940" i="15"/>
  <c r="N939" i="15"/>
  <c r="J939" i="15"/>
  <c r="B939" i="15"/>
  <c r="N938" i="15"/>
  <c r="J938" i="15"/>
  <c r="B938" i="15"/>
  <c r="N937" i="15"/>
  <c r="J937" i="15"/>
  <c r="B937" i="15"/>
  <c r="N936" i="15"/>
  <c r="J936" i="15"/>
  <c r="B936" i="15"/>
  <c r="N935" i="15"/>
  <c r="J935" i="15"/>
  <c r="B935" i="15"/>
  <c r="N934" i="15"/>
  <c r="J934" i="15"/>
  <c r="B934" i="15"/>
  <c r="N933" i="15"/>
  <c r="J933" i="15"/>
  <c r="B933" i="15"/>
  <c r="N932" i="15"/>
  <c r="J932" i="15"/>
  <c r="B932" i="15"/>
  <c r="N931" i="15"/>
  <c r="J931" i="15"/>
  <c r="B931" i="15"/>
  <c r="N930" i="15"/>
  <c r="J930" i="15"/>
  <c r="B930" i="15"/>
  <c r="N929" i="15"/>
  <c r="J929" i="15"/>
  <c r="B929" i="15"/>
  <c r="N928" i="15"/>
  <c r="J928" i="15"/>
  <c r="B928" i="15"/>
  <c r="N927" i="15"/>
  <c r="J927" i="15"/>
  <c r="B927" i="15"/>
  <c r="N926" i="15"/>
  <c r="J926" i="15"/>
  <c r="B926" i="15"/>
  <c r="N925" i="15"/>
  <c r="J925" i="15"/>
  <c r="B925" i="15"/>
  <c r="N924" i="15"/>
  <c r="J924" i="15"/>
  <c r="B924" i="15"/>
  <c r="N923" i="15"/>
  <c r="J923" i="15"/>
  <c r="B923" i="15"/>
  <c r="N922" i="15"/>
  <c r="J922" i="15"/>
  <c r="B922" i="15"/>
  <c r="N921" i="15"/>
  <c r="J921" i="15"/>
  <c r="B921" i="15"/>
  <c r="N920" i="15"/>
  <c r="J920" i="15"/>
  <c r="B920" i="15"/>
  <c r="N919" i="15"/>
  <c r="J919" i="15"/>
  <c r="B919" i="15"/>
  <c r="N918" i="15"/>
  <c r="J918" i="15"/>
  <c r="B918" i="15"/>
  <c r="N917" i="15"/>
  <c r="J917" i="15"/>
  <c r="B917" i="15"/>
  <c r="N916" i="15"/>
  <c r="J916" i="15"/>
  <c r="B916" i="15"/>
  <c r="N915" i="15"/>
  <c r="J915" i="15"/>
  <c r="B915" i="15"/>
  <c r="N914" i="15"/>
  <c r="J914" i="15"/>
  <c r="B914" i="15"/>
  <c r="N913" i="15"/>
  <c r="J913" i="15"/>
  <c r="B913" i="15"/>
  <c r="N912" i="15"/>
  <c r="J912" i="15"/>
  <c r="B912" i="15"/>
  <c r="N911" i="15"/>
  <c r="J911" i="15"/>
  <c r="B911" i="15"/>
  <c r="N910" i="15"/>
  <c r="J910" i="15"/>
  <c r="B910" i="15"/>
  <c r="N909" i="15"/>
  <c r="J909" i="15"/>
  <c r="B909" i="15"/>
  <c r="N908" i="15"/>
  <c r="J908" i="15"/>
  <c r="B908" i="15"/>
  <c r="N907" i="15"/>
  <c r="J907" i="15"/>
  <c r="B907" i="15"/>
  <c r="N906" i="15"/>
  <c r="J906" i="15"/>
  <c r="B906" i="15"/>
  <c r="N905" i="15"/>
  <c r="J905" i="15"/>
  <c r="B905" i="15"/>
  <c r="N904" i="15"/>
  <c r="J904" i="15"/>
  <c r="B904" i="15"/>
  <c r="N903" i="15"/>
  <c r="J903" i="15"/>
  <c r="B903" i="15"/>
  <c r="N902" i="15"/>
  <c r="J902" i="15"/>
  <c r="B902" i="15"/>
  <c r="N901" i="15"/>
  <c r="J901" i="15"/>
  <c r="B901" i="15"/>
  <c r="N900" i="15"/>
  <c r="J900" i="15"/>
  <c r="B900" i="15"/>
  <c r="N899" i="15"/>
  <c r="J899" i="15"/>
  <c r="B899" i="15"/>
  <c r="N898" i="15"/>
  <c r="J898" i="15"/>
  <c r="B898" i="15"/>
  <c r="N897" i="15"/>
  <c r="J897" i="15"/>
  <c r="B897" i="15"/>
  <c r="N896" i="15"/>
  <c r="J896" i="15"/>
  <c r="B896" i="15"/>
  <c r="N895" i="15"/>
  <c r="J895" i="15"/>
  <c r="B895" i="15"/>
  <c r="N894" i="15"/>
  <c r="J894" i="15"/>
  <c r="B894" i="15"/>
  <c r="N893" i="15"/>
  <c r="J893" i="15"/>
  <c r="B893" i="15"/>
  <c r="N892" i="15"/>
  <c r="J892" i="15"/>
  <c r="B892" i="15"/>
  <c r="N891" i="15"/>
  <c r="J891" i="15"/>
  <c r="B891" i="15"/>
  <c r="N890" i="15"/>
  <c r="J890" i="15"/>
  <c r="B890" i="15"/>
  <c r="N889" i="15"/>
  <c r="J889" i="15"/>
  <c r="B889" i="15"/>
  <c r="N888" i="15"/>
  <c r="J888" i="15"/>
  <c r="B888" i="15"/>
  <c r="N887" i="15"/>
  <c r="J887" i="15"/>
  <c r="B887" i="15"/>
  <c r="N886" i="15"/>
  <c r="J886" i="15"/>
  <c r="B886" i="15"/>
  <c r="N885" i="15"/>
  <c r="J885" i="15"/>
  <c r="B885" i="15"/>
  <c r="N884" i="15"/>
  <c r="J884" i="15"/>
  <c r="B884" i="15"/>
  <c r="N883" i="15"/>
  <c r="J883" i="15"/>
  <c r="B883" i="15"/>
  <c r="N882" i="15"/>
  <c r="J882" i="15"/>
  <c r="B882" i="15"/>
  <c r="N881" i="15"/>
  <c r="J881" i="15"/>
  <c r="B881" i="15"/>
  <c r="N880" i="15"/>
  <c r="J880" i="15"/>
  <c r="B880" i="15"/>
  <c r="N879" i="15"/>
  <c r="J879" i="15"/>
  <c r="B879" i="15"/>
  <c r="N878" i="15"/>
  <c r="J878" i="15"/>
  <c r="B878" i="15"/>
  <c r="N877" i="15"/>
  <c r="J877" i="15"/>
  <c r="B877" i="15"/>
  <c r="N876" i="15"/>
  <c r="J876" i="15"/>
  <c r="B876" i="15"/>
  <c r="N875" i="15"/>
  <c r="J875" i="15"/>
  <c r="B875" i="15"/>
  <c r="N874" i="15"/>
  <c r="J874" i="15"/>
  <c r="B874" i="15"/>
  <c r="N873" i="15"/>
  <c r="J873" i="15"/>
  <c r="B873" i="15"/>
  <c r="N872" i="15"/>
  <c r="J872" i="15"/>
  <c r="B872" i="15"/>
  <c r="N871" i="15"/>
  <c r="J871" i="15"/>
  <c r="B871" i="15"/>
  <c r="N870" i="15"/>
  <c r="J870" i="15"/>
  <c r="B870" i="15"/>
  <c r="N869" i="15"/>
  <c r="J869" i="15"/>
  <c r="B869" i="15"/>
  <c r="N868" i="15"/>
  <c r="J868" i="15"/>
  <c r="B868" i="15"/>
  <c r="N867" i="15"/>
  <c r="J867" i="15"/>
  <c r="B867" i="15"/>
  <c r="N866" i="15"/>
  <c r="J866" i="15"/>
  <c r="B866" i="15"/>
  <c r="N865" i="15"/>
  <c r="J865" i="15"/>
  <c r="B865" i="15"/>
  <c r="N864" i="15"/>
  <c r="J864" i="15"/>
  <c r="B864" i="15"/>
  <c r="N863" i="15"/>
  <c r="J863" i="15"/>
  <c r="B863" i="15"/>
  <c r="N862" i="15"/>
  <c r="J862" i="15"/>
  <c r="B862" i="15"/>
  <c r="N861" i="15"/>
  <c r="J861" i="15"/>
  <c r="B861" i="15"/>
  <c r="N860" i="15"/>
  <c r="J860" i="15"/>
  <c r="B860" i="15"/>
  <c r="N859" i="15"/>
  <c r="J859" i="15"/>
  <c r="B859" i="15"/>
  <c r="N858" i="15"/>
  <c r="J858" i="15"/>
  <c r="B858" i="15"/>
  <c r="N857" i="15"/>
  <c r="J857" i="15"/>
  <c r="B857" i="15"/>
  <c r="N856" i="15"/>
  <c r="J856" i="15"/>
  <c r="B856" i="15"/>
  <c r="N855" i="15"/>
  <c r="J855" i="15"/>
  <c r="B855" i="15"/>
  <c r="N854" i="15"/>
  <c r="J854" i="15"/>
  <c r="B854" i="15"/>
  <c r="N853" i="15"/>
  <c r="J853" i="15"/>
  <c r="B853" i="15"/>
  <c r="N852" i="15"/>
  <c r="J852" i="15"/>
  <c r="B852" i="15"/>
  <c r="N851" i="15"/>
  <c r="J851" i="15"/>
  <c r="B851" i="15"/>
  <c r="N850" i="15"/>
  <c r="J850" i="15"/>
  <c r="B850" i="15"/>
  <c r="N849" i="15"/>
  <c r="J849" i="15"/>
  <c r="B849" i="15"/>
  <c r="N848" i="15"/>
  <c r="J848" i="15"/>
  <c r="B848" i="15"/>
  <c r="N847" i="15"/>
  <c r="J847" i="15"/>
  <c r="B847" i="15"/>
  <c r="N846" i="15"/>
  <c r="J846" i="15"/>
  <c r="B846" i="15"/>
  <c r="N845" i="15"/>
  <c r="J845" i="15"/>
  <c r="B845" i="15"/>
  <c r="N844" i="15"/>
  <c r="J844" i="15"/>
  <c r="B844" i="15"/>
  <c r="N843" i="15"/>
  <c r="J843" i="15"/>
  <c r="B843" i="15"/>
  <c r="N842" i="15"/>
  <c r="J842" i="15"/>
  <c r="B842" i="15"/>
  <c r="N841" i="15"/>
  <c r="J841" i="15"/>
  <c r="B841" i="15"/>
  <c r="N840" i="15"/>
  <c r="J840" i="15"/>
  <c r="B840" i="15"/>
  <c r="N839" i="15"/>
  <c r="J839" i="15"/>
  <c r="B839" i="15"/>
  <c r="N838" i="15"/>
  <c r="J838" i="15"/>
  <c r="B838" i="15"/>
  <c r="N837" i="15"/>
  <c r="J837" i="15"/>
  <c r="B837" i="15"/>
  <c r="N836" i="15"/>
  <c r="J836" i="15"/>
  <c r="B836" i="15"/>
  <c r="N835" i="15"/>
  <c r="J835" i="15"/>
  <c r="B835" i="15"/>
  <c r="N834" i="15"/>
  <c r="J834" i="15"/>
  <c r="B834" i="15"/>
  <c r="N833" i="15"/>
  <c r="J833" i="15"/>
  <c r="B833" i="15"/>
  <c r="N832" i="15"/>
  <c r="J832" i="15"/>
  <c r="B832" i="15"/>
  <c r="N831" i="15"/>
  <c r="J831" i="15"/>
  <c r="B831" i="15"/>
  <c r="N830" i="15"/>
  <c r="J830" i="15"/>
  <c r="B830" i="15"/>
  <c r="N829" i="15"/>
  <c r="J829" i="15"/>
  <c r="B829" i="15"/>
  <c r="N828" i="15"/>
  <c r="J828" i="15"/>
  <c r="B828" i="15"/>
  <c r="N827" i="15"/>
  <c r="J827" i="15"/>
  <c r="B827" i="15"/>
  <c r="N826" i="15"/>
  <c r="J826" i="15"/>
  <c r="B826" i="15"/>
  <c r="N825" i="15"/>
  <c r="J825" i="15"/>
  <c r="B825" i="15"/>
  <c r="N824" i="15"/>
  <c r="J824" i="15"/>
  <c r="B824" i="15"/>
  <c r="N823" i="15"/>
  <c r="J823" i="15"/>
  <c r="B823" i="15"/>
  <c r="N822" i="15"/>
  <c r="J822" i="15"/>
  <c r="B822" i="15"/>
  <c r="N821" i="15"/>
  <c r="J821" i="15"/>
  <c r="B821" i="15"/>
  <c r="N820" i="15"/>
  <c r="J820" i="15"/>
  <c r="B820" i="15"/>
  <c r="N819" i="15"/>
  <c r="J819" i="15"/>
  <c r="B819" i="15"/>
  <c r="N818" i="15"/>
  <c r="J818" i="15"/>
  <c r="B818" i="15"/>
  <c r="N817" i="15"/>
  <c r="J817" i="15"/>
  <c r="B817" i="15"/>
  <c r="N816" i="15"/>
  <c r="J816" i="15"/>
  <c r="B816" i="15"/>
  <c r="N815" i="15"/>
  <c r="J815" i="15"/>
  <c r="B815" i="15"/>
  <c r="N814" i="15"/>
  <c r="J814" i="15"/>
  <c r="B814" i="15"/>
  <c r="N813" i="15"/>
  <c r="J813" i="15"/>
  <c r="B813" i="15"/>
  <c r="N812" i="15"/>
  <c r="J812" i="15"/>
  <c r="B812" i="15"/>
  <c r="N811" i="15"/>
  <c r="J811" i="15"/>
  <c r="B811" i="15"/>
  <c r="N810" i="15"/>
  <c r="J810" i="15"/>
  <c r="B810" i="15"/>
  <c r="N809" i="15"/>
  <c r="J809" i="15"/>
  <c r="B809" i="15"/>
  <c r="N808" i="15"/>
  <c r="J808" i="15"/>
  <c r="B808" i="15"/>
  <c r="N807" i="15"/>
  <c r="J807" i="15"/>
  <c r="B807" i="15"/>
  <c r="N806" i="15"/>
  <c r="J806" i="15"/>
  <c r="B806" i="15"/>
  <c r="N805" i="15"/>
  <c r="J805" i="15"/>
  <c r="B805" i="15"/>
  <c r="N804" i="15"/>
  <c r="J804" i="15"/>
  <c r="B804" i="15"/>
  <c r="N803" i="15"/>
  <c r="J803" i="15"/>
  <c r="B803" i="15"/>
  <c r="N802" i="15"/>
  <c r="J802" i="15"/>
  <c r="B802" i="15"/>
  <c r="N801" i="15"/>
  <c r="J801" i="15"/>
  <c r="B801" i="15"/>
  <c r="N800" i="15"/>
  <c r="J800" i="15"/>
  <c r="B800" i="15"/>
  <c r="N799" i="15"/>
  <c r="J799" i="15"/>
  <c r="B799" i="15"/>
  <c r="N798" i="15"/>
  <c r="J798" i="15"/>
  <c r="B798" i="15"/>
  <c r="N797" i="15"/>
  <c r="J797" i="15"/>
  <c r="B797" i="15"/>
  <c r="N796" i="15"/>
  <c r="J796" i="15"/>
  <c r="B796" i="15"/>
  <c r="N795" i="15"/>
  <c r="J795" i="15"/>
  <c r="B795" i="15"/>
  <c r="N794" i="15"/>
  <c r="J794" i="15"/>
  <c r="B794" i="15"/>
  <c r="N793" i="15"/>
  <c r="J793" i="15"/>
  <c r="B793" i="15"/>
  <c r="N792" i="15"/>
  <c r="J792" i="15"/>
  <c r="B792" i="15"/>
  <c r="N791" i="15"/>
  <c r="J791" i="15"/>
  <c r="B791" i="15"/>
  <c r="N790" i="15"/>
  <c r="J790" i="15"/>
  <c r="B790" i="15"/>
  <c r="N789" i="15"/>
  <c r="J789" i="15"/>
  <c r="B789" i="15"/>
  <c r="N788" i="15"/>
  <c r="J788" i="15"/>
  <c r="B788" i="15"/>
  <c r="N787" i="15"/>
  <c r="J787" i="15"/>
  <c r="B787" i="15"/>
  <c r="N786" i="15"/>
  <c r="J786" i="15"/>
  <c r="B786" i="15"/>
  <c r="N785" i="15"/>
  <c r="J785" i="15"/>
  <c r="B785" i="15"/>
  <c r="N784" i="15"/>
  <c r="J784" i="15"/>
  <c r="B784" i="15"/>
  <c r="N783" i="15"/>
  <c r="J783" i="15"/>
  <c r="B783" i="15"/>
  <c r="N782" i="15"/>
  <c r="J782" i="15"/>
  <c r="B782" i="15"/>
  <c r="N781" i="15"/>
  <c r="J781" i="15"/>
  <c r="B781" i="15"/>
  <c r="N780" i="15"/>
  <c r="J780" i="15"/>
  <c r="B780" i="15"/>
  <c r="N779" i="15"/>
  <c r="J779" i="15"/>
  <c r="B779" i="15"/>
  <c r="N778" i="15"/>
  <c r="J778" i="15"/>
  <c r="B778" i="15"/>
  <c r="N777" i="15"/>
  <c r="J777" i="15"/>
  <c r="B777" i="15"/>
  <c r="N776" i="15"/>
  <c r="J776" i="15"/>
  <c r="B776" i="15"/>
  <c r="N775" i="15"/>
  <c r="J775" i="15"/>
  <c r="B775" i="15"/>
  <c r="N774" i="15"/>
  <c r="J774" i="15"/>
  <c r="B774" i="15"/>
  <c r="N773" i="15"/>
  <c r="J773" i="15"/>
  <c r="B773" i="15"/>
  <c r="N772" i="15"/>
  <c r="J772" i="15"/>
  <c r="B772" i="15"/>
  <c r="N771" i="15"/>
  <c r="J771" i="15"/>
  <c r="B771" i="15"/>
  <c r="N770" i="15"/>
  <c r="J770" i="15"/>
  <c r="B770" i="15"/>
  <c r="N769" i="15"/>
  <c r="J769" i="15"/>
  <c r="B769" i="15"/>
  <c r="N768" i="15"/>
  <c r="J768" i="15"/>
  <c r="B768" i="15"/>
  <c r="N767" i="15"/>
  <c r="J767" i="15"/>
  <c r="B767" i="15"/>
  <c r="N766" i="15"/>
  <c r="J766" i="15"/>
  <c r="B766" i="15"/>
  <c r="N765" i="15"/>
  <c r="J765" i="15"/>
  <c r="B765" i="15"/>
  <c r="N764" i="15"/>
  <c r="J764" i="15"/>
  <c r="B764" i="15"/>
  <c r="N763" i="15"/>
  <c r="J763" i="15"/>
  <c r="B763" i="15"/>
  <c r="N762" i="15"/>
  <c r="J762" i="15"/>
  <c r="B762" i="15"/>
  <c r="N761" i="15"/>
  <c r="J761" i="15"/>
  <c r="B761" i="15"/>
  <c r="N760" i="15"/>
  <c r="J760" i="15"/>
  <c r="B760" i="15"/>
  <c r="N759" i="15"/>
  <c r="J759" i="15"/>
  <c r="B759" i="15"/>
  <c r="N758" i="15"/>
  <c r="J758" i="15"/>
  <c r="B758" i="15"/>
  <c r="N757" i="15"/>
  <c r="J757" i="15"/>
  <c r="B757" i="15"/>
  <c r="N756" i="15"/>
  <c r="J756" i="15"/>
  <c r="B756" i="15"/>
  <c r="N755" i="15"/>
  <c r="J755" i="15"/>
  <c r="B755" i="15"/>
  <c r="N754" i="15"/>
  <c r="J754" i="15"/>
  <c r="B754" i="15"/>
  <c r="N753" i="15"/>
  <c r="J753" i="15"/>
  <c r="B753" i="15"/>
  <c r="N752" i="15"/>
  <c r="J752" i="15"/>
  <c r="B752" i="15"/>
  <c r="N751" i="15"/>
  <c r="J751" i="15"/>
  <c r="B751" i="15"/>
  <c r="N750" i="15"/>
  <c r="J750" i="15"/>
  <c r="B750" i="15"/>
  <c r="N749" i="15"/>
  <c r="J749" i="15"/>
  <c r="B749" i="15"/>
  <c r="N748" i="15"/>
  <c r="J748" i="15"/>
  <c r="B748" i="15"/>
  <c r="N747" i="15"/>
  <c r="J747" i="15"/>
  <c r="B747" i="15"/>
  <c r="N746" i="15"/>
  <c r="J746" i="15"/>
  <c r="B746" i="15"/>
  <c r="N745" i="15"/>
  <c r="J745" i="15"/>
  <c r="B745" i="15"/>
  <c r="N744" i="15"/>
  <c r="J744" i="15"/>
  <c r="B744" i="15"/>
  <c r="N743" i="15"/>
  <c r="J743" i="15"/>
  <c r="B743" i="15"/>
  <c r="N742" i="15"/>
  <c r="J742" i="15"/>
  <c r="B742" i="15"/>
  <c r="N741" i="15"/>
  <c r="J741" i="15"/>
  <c r="B741" i="15"/>
  <c r="N740" i="15"/>
  <c r="J740" i="15"/>
  <c r="B740" i="15"/>
  <c r="N739" i="15"/>
  <c r="J739" i="15"/>
  <c r="B739" i="15"/>
  <c r="N738" i="15"/>
  <c r="J738" i="15"/>
  <c r="B738" i="15"/>
  <c r="N737" i="15"/>
  <c r="J737" i="15"/>
  <c r="B737" i="15"/>
  <c r="N736" i="15"/>
  <c r="J736" i="15"/>
  <c r="B736" i="15"/>
  <c r="N735" i="15"/>
  <c r="J735" i="15"/>
  <c r="B735" i="15"/>
  <c r="N734" i="15"/>
  <c r="J734" i="15"/>
  <c r="B734" i="15"/>
  <c r="N733" i="15"/>
  <c r="J733" i="15"/>
  <c r="B733" i="15"/>
  <c r="N732" i="15"/>
  <c r="J732" i="15"/>
  <c r="B732" i="15"/>
  <c r="N731" i="15"/>
  <c r="J731" i="15"/>
  <c r="B731" i="15"/>
  <c r="N730" i="15"/>
  <c r="J730" i="15"/>
  <c r="B730" i="15"/>
  <c r="N729" i="15"/>
  <c r="J729" i="15"/>
  <c r="B729" i="15"/>
  <c r="N728" i="15"/>
  <c r="J728" i="15"/>
  <c r="B728" i="15"/>
  <c r="N727" i="15"/>
  <c r="J727" i="15"/>
  <c r="B727" i="15"/>
  <c r="N726" i="15"/>
  <c r="J726" i="15"/>
  <c r="B726" i="15"/>
  <c r="N725" i="15"/>
  <c r="J725" i="15"/>
  <c r="B725" i="15"/>
  <c r="N724" i="15"/>
  <c r="J724" i="15"/>
  <c r="B724" i="15"/>
  <c r="N723" i="15"/>
  <c r="J723" i="15"/>
  <c r="B723" i="15"/>
  <c r="N722" i="15"/>
  <c r="J722" i="15"/>
  <c r="B722" i="15"/>
  <c r="N721" i="15"/>
  <c r="J721" i="15"/>
  <c r="B721" i="15"/>
  <c r="N720" i="15"/>
  <c r="J720" i="15"/>
  <c r="B720" i="15"/>
  <c r="N719" i="15"/>
  <c r="J719" i="15"/>
  <c r="B719" i="15"/>
  <c r="N718" i="15"/>
  <c r="J718" i="15"/>
  <c r="B718" i="15"/>
  <c r="N717" i="15"/>
  <c r="J717" i="15"/>
  <c r="B717" i="15"/>
  <c r="N716" i="15"/>
  <c r="J716" i="15"/>
  <c r="B716" i="15"/>
  <c r="N715" i="15"/>
  <c r="J715" i="15"/>
  <c r="B715" i="15"/>
  <c r="N714" i="15"/>
  <c r="J714" i="15"/>
  <c r="B714" i="15"/>
  <c r="N713" i="15"/>
  <c r="J713" i="15"/>
  <c r="B713" i="15"/>
  <c r="N712" i="15"/>
  <c r="J712" i="15"/>
  <c r="B712" i="15"/>
  <c r="N711" i="15"/>
  <c r="J711" i="15"/>
  <c r="B711" i="15"/>
  <c r="N710" i="15"/>
  <c r="J710" i="15"/>
  <c r="B710" i="15"/>
  <c r="N709" i="15"/>
  <c r="J709" i="15"/>
  <c r="B709" i="15"/>
  <c r="N708" i="15"/>
  <c r="J708" i="15"/>
  <c r="B708" i="15"/>
  <c r="N707" i="15"/>
  <c r="J707" i="15"/>
  <c r="B707" i="15"/>
  <c r="N706" i="15"/>
  <c r="J706" i="15"/>
  <c r="B706" i="15"/>
  <c r="N705" i="15"/>
  <c r="J705" i="15"/>
  <c r="B705" i="15"/>
  <c r="N704" i="15"/>
  <c r="J704" i="15"/>
  <c r="B704" i="15"/>
  <c r="N703" i="15"/>
  <c r="J703" i="15"/>
  <c r="B703" i="15"/>
  <c r="N702" i="15"/>
  <c r="J702" i="15"/>
  <c r="B702" i="15"/>
  <c r="N701" i="15"/>
  <c r="J701" i="15"/>
  <c r="B701" i="15"/>
  <c r="N700" i="15"/>
  <c r="J700" i="15"/>
  <c r="B700" i="15"/>
  <c r="N699" i="15"/>
  <c r="J699" i="15"/>
  <c r="B699" i="15"/>
  <c r="N698" i="15"/>
  <c r="J698" i="15"/>
  <c r="B698" i="15"/>
  <c r="N697" i="15"/>
  <c r="J697" i="15"/>
  <c r="B697" i="15"/>
  <c r="N696" i="15"/>
  <c r="J696" i="15"/>
  <c r="B696" i="15"/>
  <c r="N695" i="15"/>
  <c r="J695" i="15"/>
  <c r="B695" i="15"/>
  <c r="N694" i="15"/>
  <c r="J694" i="15"/>
  <c r="B694" i="15"/>
  <c r="N693" i="15"/>
  <c r="J693" i="15"/>
  <c r="B693" i="15"/>
  <c r="N692" i="15"/>
  <c r="J692" i="15"/>
  <c r="B692" i="15"/>
  <c r="N691" i="15"/>
  <c r="J691" i="15"/>
  <c r="B691" i="15"/>
  <c r="N690" i="15"/>
  <c r="J690" i="15"/>
  <c r="B690" i="15"/>
  <c r="N689" i="15"/>
  <c r="J689" i="15"/>
  <c r="B689" i="15"/>
  <c r="N688" i="15"/>
  <c r="J688" i="15"/>
  <c r="B688" i="15"/>
  <c r="N687" i="15"/>
  <c r="J687" i="15"/>
  <c r="B687" i="15"/>
  <c r="N686" i="15"/>
  <c r="J686" i="15"/>
  <c r="B686" i="15"/>
  <c r="N685" i="15"/>
  <c r="J685" i="15"/>
  <c r="B685" i="15"/>
  <c r="N684" i="15"/>
  <c r="J684" i="15"/>
  <c r="B684" i="15"/>
  <c r="N683" i="15"/>
  <c r="J683" i="15"/>
  <c r="B683" i="15"/>
  <c r="N682" i="15"/>
  <c r="J682" i="15"/>
  <c r="B682" i="15"/>
  <c r="N681" i="15"/>
  <c r="J681" i="15"/>
  <c r="B681" i="15"/>
  <c r="N680" i="15"/>
  <c r="J680" i="15"/>
  <c r="B680" i="15"/>
  <c r="N679" i="15"/>
  <c r="J679" i="15"/>
  <c r="B679" i="15"/>
  <c r="N678" i="15"/>
  <c r="J678" i="15"/>
  <c r="B678" i="15"/>
  <c r="N677" i="15"/>
  <c r="J677" i="15"/>
  <c r="B677" i="15"/>
  <c r="N676" i="15"/>
  <c r="J676" i="15"/>
  <c r="B676" i="15"/>
  <c r="N675" i="15"/>
  <c r="J675" i="15"/>
  <c r="B675" i="15"/>
  <c r="N674" i="15"/>
  <c r="J674" i="15"/>
  <c r="B674" i="15"/>
  <c r="N673" i="15"/>
  <c r="J673" i="15"/>
  <c r="B673" i="15"/>
  <c r="N672" i="15"/>
  <c r="J672" i="15"/>
  <c r="B672" i="15"/>
  <c r="N671" i="15"/>
  <c r="J671" i="15"/>
  <c r="B671" i="15"/>
  <c r="N670" i="15"/>
  <c r="J670" i="15"/>
  <c r="B670" i="15"/>
  <c r="N669" i="15"/>
  <c r="J669" i="15"/>
  <c r="B669" i="15"/>
  <c r="N668" i="15"/>
  <c r="J668" i="15"/>
  <c r="B668" i="15"/>
  <c r="N667" i="15"/>
  <c r="J667" i="15"/>
  <c r="B667" i="15"/>
  <c r="N666" i="15"/>
  <c r="J666" i="15"/>
  <c r="B666" i="15"/>
  <c r="N665" i="15"/>
  <c r="J665" i="15"/>
  <c r="B665" i="15"/>
  <c r="N664" i="15"/>
  <c r="J664" i="15"/>
  <c r="B664" i="15"/>
  <c r="N663" i="15"/>
  <c r="J663" i="15"/>
  <c r="B663" i="15"/>
  <c r="N662" i="15"/>
  <c r="J662" i="15"/>
  <c r="B662" i="15"/>
  <c r="N661" i="15"/>
  <c r="J661" i="15"/>
  <c r="B661" i="15"/>
  <c r="N660" i="15"/>
  <c r="J660" i="15"/>
  <c r="B660" i="15"/>
  <c r="N659" i="15"/>
  <c r="J659" i="15"/>
  <c r="B659" i="15"/>
  <c r="N658" i="15"/>
  <c r="J658" i="15"/>
  <c r="B658" i="15"/>
  <c r="N657" i="15"/>
  <c r="J657" i="15"/>
  <c r="B657" i="15"/>
  <c r="N656" i="15"/>
  <c r="J656" i="15"/>
  <c r="B656" i="15"/>
  <c r="N655" i="15"/>
  <c r="J655" i="15"/>
  <c r="B655" i="15"/>
  <c r="N654" i="15"/>
  <c r="J654" i="15"/>
  <c r="B654" i="15"/>
  <c r="N653" i="15"/>
  <c r="J653" i="15"/>
  <c r="B653" i="15"/>
  <c r="N652" i="15"/>
  <c r="J652" i="15"/>
  <c r="B652" i="15"/>
  <c r="N651" i="15"/>
  <c r="J651" i="15"/>
  <c r="B651" i="15"/>
  <c r="N650" i="15"/>
  <c r="J650" i="15"/>
  <c r="B650" i="15"/>
  <c r="N649" i="15"/>
  <c r="J649" i="15"/>
  <c r="B649" i="15"/>
  <c r="N648" i="15"/>
  <c r="J648" i="15"/>
  <c r="B648" i="15"/>
  <c r="N647" i="15"/>
  <c r="J647" i="15"/>
  <c r="B647" i="15"/>
  <c r="N646" i="15"/>
  <c r="J646" i="15"/>
  <c r="B646" i="15"/>
  <c r="N645" i="15"/>
  <c r="J645" i="15"/>
  <c r="B645" i="15"/>
  <c r="N644" i="15"/>
  <c r="J644" i="15"/>
  <c r="B644" i="15"/>
  <c r="N643" i="15"/>
  <c r="J643" i="15"/>
  <c r="B643" i="15"/>
  <c r="N642" i="15"/>
  <c r="J642" i="15"/>
  <c r="B642" i="15"/>
  <c r="N641" i="15"/>
  <c r="J641" i="15"/>
  <c r="B641" i="15"/>
  <c r="N640" i="15"/>
  <c r="J640" i="15"/>
  <c r="B640" i="15"/>
  <c r="N639" i="15"/>
  <c r="J639" i="15"/>
  <c r="B639" i="15"/>
  <c r="N638" i="15"/>
  <c r="J638" i="15"/>
  <c r="B638" i="15"/>
  <c r="N637" i="15"/>
  <c r="J637" i="15"/>
  <c r="B637" i="15"/>
  <c r="N636" i="15"/>
  <c r="J636" i="15"/>
  <c r="B636" i="15"/>
  <c r="N635" i="15"/>
  <c r="J635" i="15"/>
  <c r="B635" i="15"/>
  <c r="N634" i="15"/>
  <c r="J634" i="15"/>
  <c r="B634" i="15"/>
  <c r="N633" i="15"/>
  <c r="J633" i="15"/>
  <c r="B633" i="15"/>
  <c r="N632" i="15"/>
  <c r="J632" i="15"/>
  <c r="B632" i="15"/>
  <c r="N631" i="15"/>
  <c r="J631" i="15"/>
  <c r="B631" i="15"/>
  <c r="N630" i="15"/>
  <c r="J630" i="15"/>
  <c r="B630" i="15"/>
  <c r="N629" i="15"/>
  <c r="J629" i="15"/>
  <c r="B629" i="15"/>
  <c r="N628" i="15"/>
  <c r="J628" i="15"/>
  <c r="B628" i="15"/>
  <c r="N627" i="15"/>
  <c r="J627" i="15"/>
  <c r="B627" i="15"/>
  <c r="N626" i="15"/>
  <c r="J626" i="15"/>
  <c r="B626" i="15"/>
  <c r="N625" i="15"/>
  <c r="J625" i="15"/>
  <c r="B625" i="15"/>
  <c r="N624" i="15"/>
  <c r="J624" i="15"/>
  <c r="B624" i="15"/>
  <c r="N623" i="15"/>
  <c r="J623" i="15"/>
  <c r="B623" i="15"/>
  <c r="N622" i="15"/>
  <c r="J622" i="15"/>
  <c r="B622" i="15"/>
  <c r="N621" i="15"/>
  <c r="J621" i="15"/>
  <c r="B621" i="15"/>
  <c r="N620" i="15"/>
  <c r="J620" i="15"/>
  <c r="B620" i="15"/>
  <c r="N619" i="15"/>
  <c r="J619" i="15"/>
  <c r="B619" i="15"/>
  <c r="N618" i="15"/>
  <c r="J618" i="15"/>
  <c r="B618" i="15"/>
  <c r="N617" i="15"/>
  <c r="J617" i="15"/>
  <c r="B617" i="15"/>
  <c r="N616" i="15"/>
  <c r="J616" i="15"/>
  <c r="B616" i="15"/>
  <c r="N615" i="15"/>
  <c r="J615" i="15"/>
  <c r="B615" i="15"/>
  <c r="N614" i="15"/>
  <c r="J614" i="15"/>
  <c r="B614" i="15"/>
  <c r="N613" i="15"/>
  <c r="J613" i="15"/>
  <c r="B613" i="15"/>
  <c r="N612" i="15"/>
  <c r="J612" i="15"/>
  <c r="B612" i="15"/>
  <c r="N611" i="15"/>
  <c r="J611" i="15"/>
  <c r="B611" i="15"/>
  <c r="N610" i="15"/>
  <c r="J610" i="15"/>
  <c r="B610" i="15"/>
  <c r="N609" i="15"/>
  <c r="J609" i="15"/>
  <c r="B609" i="15"/>
  <c r="N608" i="15"/>
  <c r="J608" i="15"/>
  <c r="B608" i="15"/>
  <c r="N607" i="15"/>
  <c r="J607" i="15"/>
  <c r="B607" i="15"/>
  <c r="N606" i="15"/>
  <c r="J606" i="15"/>
  <c r="B606" i="15"/>
  <c r="N605" i="15"/>
  <c r="J605" i="15"/>
  <c r="B605" i="15"/>
  <c r="N604" i="15"/>
  <c r="J604" i="15"/>
  <c r="B604" i="15"/>
  <c r="N603" i="15"/>
  <c r="J603" i="15"/>
  <c r="B603" i="15"/>
  <c r="N602" i="15"/>
  <c r="J602" i="15"/>
  <c r="B602" i="15"/>
  <c r="N601" i="15"/>
  <c r="J601" i="15"/>
  <c r="B601" i="15"/>
  <c r="N600" i="15"/>
  <c r="J600" i="15"/>
  <c r="B600" i="15"/>
  <c r="N599" i="15"/>
  <c r="J599" i="15"/>
  <c r="B599" i="15"/>
  <c r="N598" i="15"/>
  <c r="J598" i="15"/>
  <c r="B598" i="15"/>
  <c r="N597" i="15"/>
  <c r="J597" i="15"/>
  <c r="B597" i="15"/>
  <c r="N596" i="15"/>
  <c r="J596" i="15"/>
  <c r="B596" i="15"/>
  <c r="N595" i="15"/>
  <c r="J595" i="15"/>
  <c r="B595" i="15"/>
  <c r="N594" i="15"/>
  <c r="J594" i="15"/>
  <c r="B594" i="15"/>
  <c r="N593" i="15"/>
  <c r="J593" i="15"/>
  <c r="B593" i="15"/>
  <c r="N592" i="15"/>
  <c r="J592" i="15"/>
  <c r="B592" i="15"/>
  <c r="N591" i="15"/>
  <c r="J591" i="15"/>
  <c r="B591" i="15"/>
  <c r="N590" i="15"/>
  <c r="J590" i="15"/>
  <c r="B590" i="15"/>
  <c r="N589" i="15"/>
  <c r="J589" i="15"/>
  <c r="B589" i="15"/>
  <c r="N588" i="15"/>
  <c r="J588" i="15"/>
  <c r="B588" i="15"/>
  <c r="N587" i="15"/>
  <c r="J587" i="15"/>
  <c r="B587" i="15"/>
  <c r="N586" i="15"/>
  <c r="J586" i="15"/>
  <c r="B586" i="15"/>
  <c r="N585" i="15"/>
  <c r="J585" i="15"/>
  <c r="B585" i="15"/>
  <c r="N584" i="15"/>
  <c r="J584" i="15"/>
  <c r="B584" i="15"/>
  <c r="N583" i="15"/>
  <c r="J583" i="15"/>
  <c r="B583" i="15"/>
  <c r="N582" i="15"/>
  <c r="J582" i="15"/>
  <c r="B582" i="15"/>
  <c r="N581" i="15"/>
  <c r="J581" i="15"/>
  <c r="B581" i="15"/>
  <c r="N580" i="15"/>
  <c r="J580" i="15"/>
  <c r="B580" i="15"/>
  <c r="N579" i="15"/>
  <c r="J579" i="15"/>
  <c r="B579" i="15"/>
  <c r="N578" i="15"/>
  <c r="J578" i="15"/>
  <c r="B578" i="15"/>
  <c r="N577" i="15"/>
  <c r="J577" i="15"/>
  <c r="B577" i="15"/>
  <c r="N576" i="15"/>
  <c r="J576" i="15"/>
  <c r="B576" i="15"/>
  <c r="N575" i="15"/>
  <c r="J575" i="15"/>
  <c r="B575" i="15"/>
  <c r="N574" i="15"/>
  <c r="J574" i="15"/>
  <c r="B574" i="15"/>
  <c r="N573" i="15"/>
  <c r="J573" i="15"/>
  <c r="B573" i="15"/>
  <c r="N572" i="15"/>
  <c r="J572" i="15"/>
  <c r="B572" i="15"/>
  <c r="N571" i="15"/>
  <c r="J571" i="15"/>
  <c r="B571" i="15"/>
  <c r="N570" i="15"/>
  <c r="J570" i="15"/>
  <c r="B570" i="15"/>
  <c r="N569" i="15"/>
  <c r="J569" i="15"/>
  <c r="B569" i="15"/>
  <c r="N568" i="15"/>
  <c r="J568" i="15"/>
  <c r="B568" i="15"/>
  <c r="N567" i="15"/>
  <c r="J567" i="15"/>
  <c r="B567" i="15"/>
  <c r="N566" i="15"/>
  <c r="J566" i="15"/>
  <c r="B566" i="15"/>
  <c r="N565" i="15"/>
  <c r="J565" i="15"/>
  <c r="B565" i="15"/>
  <c r="N564" i="15"/>
  <c r="J564" i="15"/>
  <c r="B564" i="15"/>
  <c r="N563" i="15"/>
  <c r="J563" i="15"/>
  <c r="B563" i="15"/>
  <c r="N562" i="15"/>
  <c r="J562" i="15"/>
  <c r="B562" i="15"/>
  <c r="N561" i="15"/>
  <c r="J561" i="15"/>
  <c r="B561" i="15"/>
  <c r="N560" i="15"/>
  <c r="J560" i="15"/>
  <c r="B560" i="15"/>
  <c r="N559" i="15"/>
  <c r="J559" i="15"/>
  <c r="B559" i="15"/>
  <c r="N558" i="15"/>
  <c r="J558" i="15"/>
  <c r="B558" i="15"/>
  <c r="N557" i="15"/>
  <c r="J557" i="15"/>
  <c r="B557" i="15"/>
  <c r="N556" i="15"/>
  <c r="J556" i="15"/>
  <c r="B556" i="15"/>
  <c r="N555" i="15"/>
  <c r="J555" i="15"/>
  <c r="B555" i="15"/>
  <c r="N554" i="15"/>
  <c r="J554" i="15"/>
  <c r="B554" i="15"/>
  <c r="N553" i="15"/>
  <c r="J553" i="15"/>
  <c r="B553" i="15"/>
  <c r="N552" i="15"/>
  <c r="J552" i="15"/>
  <c r="B552" i="15"/>
  <c r="N551" i="15"/>
  <c r="J551" i="15"/>
  <c r="B551" i="15"/>
  <c r="N550" i="15"/>
  <c r="J550" i="15"/>
  <c r="B550" i="15"/>
  <c r="N549" i="15"/>
  <c r="J549" i="15"/>
  <c r="B549" i="15"/>
  <c r="N548" i="15"/>
  <c r="J548" i="15"/>
  <c r="B548" i="15"/>
  <c r="N547" i="15"/>
  <c r="J547" i="15"/>
  <c r="B547" i="15"/>
  <c r="N546" i="15"/>
  <c r="J546" i="15"/>
  <c r="B546" i="15"/>
  <c r="N545" i="15"/>
  <c r="J545" i="15"/>
  <c r="B545" i="15"/>
  <c r="N544" i="15"/>
  <c r="J544" i="15"/>
  <c r="B544" i="15"/>
  <c r="N543" i="15"/>
  <c r="J543" i="15"/>
  <c r="B543" i="15"/>
  <c r="N542" i="15"/>
  <c r="J542" i="15"/>
  <c r="B542" i="15"/>
  <c r="N541" i="15"/>
  <c r="J541" i="15"/>
  <c r="B541" i="15"/>
  <c r="N540" i="15"/>
  <c r="J540" i="15"/>
  <c r="B540" i="15"/>
  <c r="N539" i="15"/>
  <c r="J539" i="15"/>
  <c r="B539" i="15"/>
  <c r="N538" i="15"/>
  <c r="J538" i="15"/>
  <c r="B538" i="15"/>
  <c r="N537" i="15"/>
  <c r="J537" i="15"/>
  <c r="B537" i="15"/>
  <c r="N536" i="15"/>
  <c r="J536" i="15"/>
  <c r="B536" i="15"/>
  <c r="N535" i="15"/>
  <c r="J535" i="15"/>
  <c r="B535" i="15"/>
  <c r="N534" i="15"/>
  <c r="J534" i="15"/>
  <c r="B534" i="15"/>
  <c r="N533" i="15"/>
  <c r="J533" i="15"/>
  <c r="B533" i="15"/>
  <c r="N532" i="15"/>
  <c r="J532" i="15"/>
  <c r="B532" i="15"/>
  <c r="N531" i="15"/>
  <c r="J531" i="15"/>
  <c r="B531" i="15"/>
  <c r="N530" i="15"/>
  <c r="J530" i="15"/>
  <c r="B530" i="15"/>
  <c r="N529" i="15"/>
  <c r="J529" i="15"/>
  <c r="B529" i="15"/>
  <c r="N528" i="15"/>
  <c r="J528" i="15"/>
  <c r="B528" i="15"/>
  <c r="N527" i="15"/>
  <c r="J527" i="15"/>
  <c r="B527" i="15"/>
  <c r="N526" i="15"/>
  <c r="J526" i="15"/>
  <c r="B526" i="15"/>
  <c r="N525" i="15"/>
  <c r="J525" i="15"/>
  <c r="B525" i="15"/>
  <c r="N524" i="15"/>
  <c r="J524" i="15"/>
  <c r="B524" i="15"/>
  <c r="N523" i="15"/>
  <c r="J523" i="15"/>
  <c r="B523" i="15"/>
  <c r="N522" i="15"/>
  <c r="J522" i="15"/>
  <c r="B522" i="15"/>
  <c r="N521" i="15"/>
  <c r="J521" i="15"/>
  <c r="B521" i="15"/>
  <c r="N520" i="15"/>
  <c r="J520" i="15"/>
  <c r="B520" i="15"/>
  <c r="N519" i="15"/>
  <c r="J519" i="15"/>
  <c r="B519" i="15"/>
  <c r="N518" i="15"/>
  <c r="J518" i="15"/>
  <c r="B518" i="15"/>
  <c r="N517" i="15"/>
  <c r="J517" i="15"/>
  <c r="B517" i="15"/>
  <c r="N516" i="15"/>
  <c r="J516" i="15"/>
  <c r="B516" i="15"/>
  <c r="N515" i="15"/>
  <c r="J515" i="15"/>
  <c r="B515" i="15"/>
  <c r="N514" i="15"/>
  <c r="J514" i="15"/>
  <c r="B514" i="15"/>
  <c r="N513" i="15"/>
  <c r="J513" i="15"/>
  <c r="B513" i="15"/>
  <c r="N512" i="15"/>
  <c r="J512" i="15"/>
  <c r="B512" i="15"/>
  <c r="N511" i="15"/>
  <c r="J511" i="15"/>
  <c r="B511" i="15"/>
  <c r="N510" i="15"/>
  <c r="J510" i="15"/>
  <c r="B510" i="15"/>
  <c r="N509" i="15"/>
  <c r="J509" i="15"/>
  <c r="B509" i="15"/>
  <c r="N508" i="15"/>
  <c r="J508" i="15"/>
  <c r="B508" i="15"/>
  <c r="N507" i="15"/>
  <c r="J507" i="15"/>
  <c r="B507" i="15"/>
  <c r="N506" i="15"/>
  <c r="J506" i="15"/>
  <c r="B506" i="15"/>
  <c r="N505" i="15"/>
  <c r="J505" i="15"/>
  <c r="B505" i="15"/>
  <c r="N504" i="15"/>
  <c r="J504" i="15"/>
  <c r="B504" i="15"/>
  <c r="N503" i="15"/>
  <c r="J503" i="15"/>
  <c r="B503" i="15"/>
  <c r="N502" i="15"/>
  <c r="J502" i="15"/>
  <c r="B502" i="15"/>
  <c r="N501" i="15"/>
  <c r="J501" i="15"/>
  <c r="B501" i="15"/>
  <c r="N500" i="15"/>
  <c r="J500" i="15"/>
  <c r="B500" i="15"/>
  <c r="N499" i="15"/>
  <c r="J499" i="15"/>
  <c r="B499" i="15"/>
  <c r="N498" i="15"/>
  <c r="J498" i="15"/>
  <c r="B498" i="15"/>
  <c r="N497" i="15"/>
  <c r="J497" i="15"/>
  <c r="B497" i="15"/>
  <c r="N496" i="15"/>
  <c r="J496" i="15"/>
  <c r="B496" i="15"/>
  <c r="N495" i="15"/>
  <c r="J495" i="15"/>
  <c r="B495" i="15"/>
  <c r="N494" i="15"/>
  <c r="J494" i="15"/>
  <c r="B494" i="15"/>
  <c r="N493" i="15"/>
  <c r="J493" i="15"/>
  <c r="B493" i="15"/>
  <c r="N492" i="15"/>
  <c r="J492" i="15"/>
  <c r="B492" i="15"/>
  <c r="N491" i="15"/>
  <c r="J491" i="15"/>
  <c r="B491" i="15"/>
  <c r="N490" i="15"/>
  <c r="J490" i="15"/>
  <c r="B490" i="15"/>
  <c r="N489" i="15"/>
  <c r="J489" i="15"/>
  <c r="B489" i="15"/>
  <c r="N488" i="15"/>
  <c r="J488" i="15"/>
  <c r="B488" i="15"/>
  <c r="N487" i="15"/>
  <c r="J487" i="15"/>
  <c r="B487" i="15"/>
  <c r="N486" i="15"/>
  <c r="J486" i="15"/>
  <c r="B486" i="15"/>
  <c r="N485" i="15"/>
  <c r="J485" i="15"/>
  <c r="B485" i="15"/>
  <c r="N484" i="15"/>
  <c r="J484" i="15"/>
  <c r="B484" i="15"/>
  <c r="N483" i="15"/>
  <c r="J483" i="15"/>
  <c r="B483" i="15"/>
  <c r="N482" i="15"/>
  <c r="J482" i="15"/>
  <c r="B482" i="15"/>
  <c r="N481" i="15"/>
  <c r="J481" i="15"/>
  <c r="B481" i="15"/>
  <c r="N480" i="15"/>
  <c r="J480" i="15"/>
  <c r="B480" i="15"/>
  <c r="N479" i="15"/>
  <c r="J479" i="15"/>
  <c r="B479" i="15"/>
  <c r="N478" i="15"/>
  <c r="J478" i="15"/>
  <c r="B478" i="15"/>
  <c r="N477" i="15"/>
  <c r="J477" i="15"/>
  <c r="B477" i="15"/>
  <c r="N476" i="15"/>
  <c r="J476" i="15"/>
  <c r="B476" i="15"/>
  <c r="N475" i="15"/>
  <c r="J475" i="15"/>
  <c r="B475" i="15"/>
  <c r="N474" i="15"/>
  <c r="J474" i="15"/>
  <c r="B474" i="15"/>
  <c r="N473" i="15"/>
  <c r="J473" i="15"/>
  <c r="B473" i="15"/>
  <c r="N472" i="15"/>
  <c r="J472" i="15"/>
  <c r="B472" i="15"/>
  <c r="N471" i="15"/>
  <c r="J471" i="15"/>
  <c r="B471" i="15"/>
  <c r="N470" i="15"/>
  <c r="J470" i="15"/>
  <c r="B470" i="15"/>
  <c r="N469" i="15"/>
  <c r="J469" i="15"/>
  <c r="B469" i="15"/>
  <c r="N468" i="15"/>
  <c r="J468" i="15"/>
  <c r="B468" i="15"/>
  <c r="N467" i="15"/>
  <c r="J467" i="15"/>
  <c r="B467" i="15"/>
  <c r="N466" i="15"/>
  <c r="J466" i="15"/>
  <c r="B466" i="15"/>
  <c r="N465" i="15"/>
  <c r="J465" i="15"/>
  <c r="B465" i="15"/>
  <c r="N464" i="15"/>
  <c r="J464" i="15"/>
  <c r="B464" i="15"/>
  <c r="N463" i="15"/>
  <c r="J463" i="15"/>
  <c r="B463" i="15"/>
  <c r="N462" i="15"/>
  <c r="J462" i="15"/>
  <c r="B462" i="15"/>
  <c r="N461" i="15"/>
  <c r="J461" i="15"/>
  <c r="B461" i="15"/>
  <c r="N460" i="15"/>
  <c r="J460" i="15"/>
  <c r="B460" i="15"/>
  <c r="N459" i="15"/>
  <c r="J459" i="15"/>
  <c r="B459" i="15"/>
  <c r="N458" i="15"/>
  <c r="J458" i="15"/>
  <c r="B458" i="15"/>
  <c r="N457" i="15"/>
  <c r="J457" i="15"/>
  <c r="B457" i="15"/>
  <c r="N456" i="15"/>
  <c r="J456" i="15"/>
  <c r="B456" i="15"/>
  <c r="N455" i="15"/>
  <c r="J455" i="15"/>
  <c r="B455" i="15"/>
  <c r="N454" i="15"/>
  <c r="J454" i="15"/>
  <c r="B454" i="15"/>
  <c r="N453" i="15"/>
  <c r="J453" i="15"/>
  <c r="B453" i="15"/>
  <c r="N452" i="15"/>
  <c r="J452" i="15"/>
  <c r="B452" i="15"/>
  <c r="N451" i="15"/>
  <c r="J451" i="15"/>
  <c r="B451" i="15"/>
  <c r="N450" i="15"/>
  <c r="J450" i="15"/>
  <c r="B450" i="15"/>
  <c r="N449" i="15"/>
  <c r="J449" i="15"/>
  <c r="B449" i="15"/>
  <c r="N448" i="15"/>
  <c r="J448" i="15"/>
  <c r="B448" i="15"/>
  <c r="N447" i="15"/>
  <c r="J447" i="15"/>
  <c r="B447" i="15"/>
  <c r="N446" i="15"/>
  <c r="J446" i="15"/>
  <c r="B446" i="15"/>
  <c r="N445" i="15"/>
  <c r="J445" i="15"/>
  <c r="B445" i="15"/>
  <c r="N444" i="15"/>
  <c r="J444" i="15"/>
  <c r="B444" i="15"/>
  <c r="N443" i="15"/>
  <c r="J443" i="15"/>
  <c r="B443" i="15"/>
  <c r="N442" i="15"/>
  <c r="J442" i="15"/>
  <c r="B442" i="15"/>
  <c r="N441" i="15"/>
  <c r="J441" i="15"/>
  <c r="B441" i="15"/>
  <c r="N440" i="15"/>
  <c r="J440" i="15"/>
  <c r="B440" i="15"/>
  <c r="N439" i="15"/>
  <c r="J439" i="15"/>
  <c r="B439" i="15"/>
  <c r="N438" i="15"/>
  <c r="J438" i="15"/>
  <c r="B438" i="15"/>
  <c r="N437" i="15"/>
  <c r="J437" i="15"/>
  <c r="B437" i="15"/>
  <c r="N436" i="15"/>
  <c r="J436" i="15"/>
  <c r="B436" i="15"/>
  <c r="N435" i="15"/>
  <c r="J435" i="15"/>
  <c r="B435" i="15"/>
  <c r="N434" i="15"/>
  <c r="J434" i="15"/>
  <c r="B434" i="15"/>
  <c r="N433" i="15"/>
  <c r="J433" i="15"/>
  <c r="B433" i="15"/>
  <c r="N432" i="15"/>
  <c r="J432" i="15"/>
  <c r="B432" i="15"/>
  <c r="N431" i="15"/>
  <c r="J431" i="15"/>
  <c r="B431" i="15"/>
  <c r="N430" i="15"/>
  <c r="J430" i="15"/>
  <c r="B430" i="15"/>
  <c r="N429" i="15"/>
  <c r="J429" i="15"/>
  <c r="B429" i="15"/>
  <c r="N428" i="15"/>
  <c r="J428" i="15"/>
  <c r="B428" i="15"/>
  <c r="N427" i="15"/>
  <c r="J427" i="15"/>
  <c r="B427" i="15"/>
  <c r="N426" i="15"/>
  <c r="J426" i="15"/>
  <c r="B426" i="15"/>
  <c r="N425" i="15"/>
  <c r="J425" i="15"/>
  <c r="B425" i="15"/>
  <c r="N424" i="15"/>
  <c r="J424" i="15"/>
  <c r="B424" i="15"/>
  <c r="N423" i="15"/>
  <c r="J423" i="15"/>
  <c r="B423" i="15"/>
  <c r="N422" i="15"/>
  <c r="J422" i="15"/>
  <c r="B422" i="15"/>
  <c r="N421" i="15"/>
  <c r="J421" i="15"/>
  <c r="B421" i="15"/>
  <c r="N420" i="15"/>
  <c r="J420" i="15"/>
  <c r="B420" i="15"/>
  <c r="N419" i="15"/>
  <c r="J419" i="15"/>
  <c r="B419" i="15"/>
  <c r="N418" i="15"/>
  <c r="J418" i="15"/>
  <c r="B418" i="15"/>
  <c r="N417" i="15"/>
  <c r="J417" i="15"/>
  <c r="B417" i="15"/>
  <c r="N416" i="15"/>
  <c r="J416" i="15"/>
  <c r="B416" i="15"/>
  <c r="N415" i="15"/>
  <c r="J415" i="15"/>
  <c r="B415" i="15"/>
  <c r="N414" i="15"/>
  <c r="J414" i="15"/>
  <c r="B414" i="15"/>
  <c r="N413" i="15"/>
  <c r="J413" i="15"/>
  <c r="B413" i="15"/>
  <c r="N412" i="15"/>
  <c r="J412" i="15"/>
  <c r="B412" i="15"/>
  <c r="N411" i="15"/>
  <c r="J411" i="15"/>
  <c r="B411" i="15"/>
  <c r="N410" i="15"/>
  <c r="J410" i="15"/>
  <c r="B410" i="15"/>
  <c r="N409" i="15"/>
  <c r="J409" i="15"/>
  <c r="B409" i="15"/>
  <c r="N408" i="15"/>
  <c r="J408" i="15"/>
  <c r="B408" i="15"/>
  <c r="N407" i="15"/>
  <c r="J407" i="15"/>
  <c r="B407" i="15"/>
  <c r="N406" i="15"/>
  <c r="J406" i="15"/>
  <c r="B406" i="15"/>
  <c r="N405" i="15"/>
  <c r="J405" i="15"/>
  <c r="B405" i="15"/>
  <c r="N404" i="15"/>
  <c r="J404" i="15"/>
  <c r="B404" i="15"/>
  <c r="N403" i="15"/>
  <c r="J403" i="15"/>
  <c r="B403" i="15"/>
  <c r="N402" i="15"/>
  <c r="J402" i="15"/>
  <c r="B402" i="15"/>
  <c r="N401" i="15"/>
  <c r="J401" i="15"/>
  <c r="B401" i="15"/>
  <c r="N400" i="15"/>
  <c r="J400" i="15"/>
  <c r="B400" i="15"/>
  <c r="N399" i="15"/>
  <c r="J399" i="15"/>
  <c r="B399" i="15"/>
  <c r="N398" i="15"/>
  <c r="J398" i="15"/>
  <c r="B398" i="15"/>
  <c r="N397" i="15"/>
  <c r="J397" i="15"/>
  <c r="B397" i="15"/>
  <c r="N396" i="15"/>
  <c r="J396" i="15"/>
  <c r="B396" i="15"/>
  <c r="N395" i="15"/>
  <c r="J395" i="15"/>
  <c r="B395" i="15"/>
  <c r="N394" i="15"/>
  <c r="J394" i="15"/>
  <c r="B394" i="15"/>
  <c r="N393" i="15"/>
  <c r="J393" i="15"/>
  <c r="B393" i="15"/>
  <c r="N392" i="15"/>
  <c r="J392" i="15"/>
  <c r="B392" i="15"/>
  <c r="N391" i="15"/>
  <c r="J391" i="15"/>
  <c r="B391" i="15"/>
  <c r="N390" i="15"/>
  <c r="J390" i="15"/>
  <c r="B390" i="15"/>
  <c r="N389" i="15"/>
  <c r="J389" i="15"/>
  <c r="B389" i="15"/>
  <c r="N388" i="15"/>
  <c r="J388" i="15"/>
  <c r="B388" i="15"/>
  <c r="N387" i="15"/>
  <c r="J387" i="15"/>
  <c r="B387" i="15"/>
  <c r="N386" i="15"/>
  <c r="J386" i="15"/>
  <c r="B386" i="15"/>
  <c r="N385" i="15"/>
  <c r="J385" i="15"/>
  <c r="B385" i="15"/>
  <c r="N384" i="15"/>
  <c r="J384" i="15"/>
  <c r="B384" i="15"/>
  <c r="N383" i="15"/>
  <c r="J383" i="15"/>
  <c r="B383" i="15"/>
  <c r="N382" i="15"/>
  <c r="J382" i="15"/>
  <c r="B382" i="15"/>
  <c r="N381" i="15"/>
  <c r="J381" i="15"/>
  <c r="B381" i="15"/>
  <c r="N380" i="15"/>
  <c r="J380" i="15"/>
  <c r="B380" i="15"/>
  <c r="N379" i="15"/>
  <c r="J379" i="15"/>
  <c r="B379" i="15"/>
  <c r="N378" i="15"/>
  <c r="J378" i="15"/>
  <c r="B378" i="15"/>
  <c r="N377" i="15"/>
  <c r="J377" i="15"/>
  <c r="B377" i="15"/>
  <c r="N376" i="15"/>
  <c r="J376" i="15"/>
  <c r="B376" i="15"/>
  <c r="N375" i="15"/>
  <c r="J375" i="15"/>
  <c r="B375" i="15"/>
  <c r="N374" i="15"/>
  <c r="J374" i="15"/>
  <c r="B374" i="15"/>
  <c r="N373" i="15"/>
  <c r="J373" i="15"/>
  <c r="B373" i="15"/>
  <c r="N372" i="15"/>
  <c r="J372" i="15"/>
  <c r="B372" i="15"/>
  <c r="N371" i="15"/>
  <c r="J371" i="15"/>
  <c r="B371" i="15"/>
  <c r="N370" i="15"/>
  <c r="J370" i="15"/>
  <c r="B370" i="15"/>
  <c r="N369" i="15"/>
  <c r="J369" i="15"/>
  <c r="B369" i="15"/>
  <c r="N368" i="15"/>
  <c r="J368" i="15"/>
  <c r="B368" i="15"/>
  <c r="N367" i="15"/>
  <c r="J367" i="15"/>
  <c r="B367" i="15"/>
  <c r="N366" i="15"/>
  <c r="J366" i="15"/>
  <c r="B366" i="15"/>
  <c r="N365" i="15"/>
  <c r="J365" i="15"/>
  <c r="B365" i="15"/>
  <c r="N364" i="15"/>
  <c r="J364" i="15"/>
  <c r="B364" i="15"/>
  <c r="N363" i="15"/>
  <c r="J363" i="15"/>
  <c r="B363" i="15"/>
  <c r="N362" i="15"/>
  <c r="J362" i="15"/>
  <c r="B362" i="15"/>
  <c r="N361" i="15"/>
  <c r="J361" i="15"/>
  <c r="B361" i="15"/>
  <c r="N360" i="15"/>
  <c r="J360" i="15"/>
  <c r="B360" i="15"/>
  <c r="N359" i="15"/>
  <c r="J359" i="15"/>
  <c r="B359" i="15"/>
  <c r="N358" i="15"/>
  <c r="J358" i="15"/>
  <c r="B358" i="15"/>
  <c r="N357" i="15"/>
  <c r="J357" i="15"/>
  <c r="B357" i="15"/>
  <c r="N356" i="15"/>
  <c r="J356" i="15"/>
  <c r="B356" i="15"/>
  <c r="N355" i="15"/>
  <c r="J355" i="15"/>
  <c r="B355" i="15"/>
  <c r="N354" i="15"/>
  <c r="J354" i="15"/>
  <c r="B354" i="15"/>
  <c r="N353" i="15"/>
  <c r="J353" i="15"/>
  <c r="B353" i="15"/>
  <c r="N352" i="15"/>
  <c r="J352" i="15"/>
  <c r="B352" i="15"/>
  <c r="N351" i="15"/>
  <c r="J351" i="15"/>
  <c r="B351" i="15"/>
  <c r="N350" i="15"/>
  <c r="J350" i="15"/>
  <c r="B350" i="15"/>
  <c r="N349" i="15"/>
  <c r="J349" i="15"/>
  <c r="B349" i="15"/>
  <c r="N348" i="15"/>
  <c r="J348" i="15"/>
  <c r="B348" i="15"/>
  <c r="N347" i="15"/>
  <c r="J347" i="15"/>
  <c r="B347" i="15"/>
  <c r="N346" i="15"/>
  <c r="J346" i="15"/>
  <c r="B346" i="15"/>
  <c r="N345" i="15"/>
  <c r="J345" i="15"/>
  <c r="B345" i="15"/>
  <c r="N344" i="15"/>
  <c r="J344" i="15"/>
  <c r="B344" i="15"/>
  <c r="N343" i="15"/>
  <c r="J343" i="15"/>
  <c r="B343" i="15"/>
  <c r="N342" i="15"/>
  <c r="J342" i="15"/>
  <c r="B342" i="15"/>
  <c r="N341" i="15"/>
  <c r="J341" i="15"/>
  <c r="B341" i="15"/>
  <c r="N340" i="15"/>
  <c r="J340" i="15"/>
  <c r="B340" i="15"/>
  <c r="N339" i="15"/>
  <c r="J339" i="15"/>
  <c r="B339" i="15"/>
  <c r="N338" i="15"/>
  <c r="J338" i="15"/>
  <c r="B338" i="15"/>
  <c r="N337" i="15"/>
  <c r="J337" i="15"/>
  <c r="B337" i="15"/>
  <c r="N336" i="15"/>
  <c r="J336" i="15"/>
  <c r="B336" i="15"/>
  <c r="N335" i="15"/>
  <c r="J335" i="15"/>
  <c r="B335" i="15"/>
  <c r="N334" i="15"/>
  <c r="J334" i="15"/>
  <c r="B334" i="15"/>
  <c r="N333" i="15"/>
  <c r="J333" i="15"/>
  <c r="B333" i="15"/>
  <c r="N332" i="15"/>
  <c r="J332" i="15"/>
  <c r="B332" i="15"/>
  <c r="N331" i="15"/>
  <c r="J331" i="15"/>
  <c r="B331" i="15"/>
  <c r="N330" i="15"/>
  <c r="J330" i="15"/>
  <c r="B330" i="15"/>
  <c r="N329" i="15"/>
  <c r="J329" i="15"/>
  <c r="B329" i="15"/>
  <c r="N328" i="15"/>
  <c r="J328" i="15"/>
  <c r="B328" i="15"/>
  <c r="N327" i="15"/>
  <c r="J327" i="15"/>
  <c r="B327" i="15"/>
  <c r="N326" i="15"/>
  <c r="J326" i="15"/>
  <c r="B326" i="15"/>
  <c r="N325" i="15"/>
  <c r="J325" i="15"/>
  <c r="B325" i="15"/>
  <c r="N324" i="15"/>
  <c r="J324" i="15"/>
  <c r="B324" i="15"/>
  <c r="N323" i="15"/>
  <c r="J323" i="15"/>
  <c r="B323" i="15"/>
  <c r="N322" i="15"/>
  <c r="J322" i="15"/>
  <c r="B322" i="15"/>
  <c r="N321" i="15"/>
  <c r="J321" i="15"/>
  <c r="B321" i="15"/>
  <c r="N320" i="15"/>
  <c r="J320" i="15"/>
  <c r="B320" i="15"/>
  <c r="N319" i="15"/>
  <c r="J319" i="15"/>
  <c r="B319" i="15"/>
  <c r="N318" i="15"/>
  <c r="J318" i="15"/>
  <c r="B318" i="15"/>
  <c r="N317" i="15"/>
  <c r="J317" i="15"/>
  <c r="B317" i="15"/>
  <c r="N316" i="15"/>
  <c r="J316" i="15"/>
  <c r="B316" i="15"/>
  <c r="N315" i="15"/>
  <c r="J315" i="15"/>
  <c r="B315" i="15"/>
  <c r="N314" i="15"/>
  <c r="J314" i="15"/>
  <c r="B314" i="15"/>
  <c r="N313" i="15"/>
  <c r="J313" i="15"/>
  <c r="B313" i="15"/>
  <c r="N312" i="15"/>
  <c r="J312" i="15"/>
  <c r="B312" i="15"/>
  <c r="N311" i="15"/>
  <c r="J311" i="15"/>
  <c r="B311" i="15"/>
  <c r="N310" i="15"/>
  <c r="J310" i="15"/>
  <c r="B310" i="15"/>
  <c r="N309" i="15"/>
  <c r="J309" i="15"/>
  <c r="B309" i="15"/>
  <c r="N308" i="15"/>
  <c r="J308" i="15"/>
  <c r="B308" i="15"/>
  <c r="N307" i="15"/>
  <c r="J307" i="15"/>
  <c r="B307" i="15"/>
  <c r="N306" i="15"/>
  <c r="J306" i="15"/>
  <c r="B306" i="15"/>
  <c r="N305" i="15"/>
  <c r="J305" i="15"/>
  <c r="B305" i="15"/>
  <c r="N304" i="15"/>
  <c r="J304" i="15"/>
  <c r="B304" i="15"/>
  <c r="N303" i="15"/>
  <c r="J303" i="15"/>
  <c r="B303" i="15"/>
  <c r="N302" i="15"/>
  <c r="J302" i="15"/>
  <c r="B302" i="15"/>
  <c r="N301" i="15"/>
  <c r="J301" i="15"/>
  <c r="B301" i="15"/>
  <c r="N300" i="15"/>
  <c r="J300" i="15"/>
  <c r="B300" i="15"/>
  <c r="N299" i="15"/>
  <c r="J299" i="15"/>
  <c r="B299" i="15"/>
  <c r="N298" i="15"/>
  <c r="J298" i="15"/>
  <c r="B298" i="15"/>
  <c r="N297" i="15"/>
  <c r="J297" i="15"/>
  <c r="B297" i="15"/>
  <c r="N296" i="15"/>
  <c r="J296" i="15"/>
  <c r="B296" i="15"/>
  <c r="N295" i="15"/>
  <c r="J295" i="15"/>
  <c r="B295" i="15"/>
  <c r="N294" i="15"/>
  <c r="J294" i="15"/>
  <c r="B294" i="15"/>
  <c r="N293" i="15"/>
  <c r="J293" i="15"/>
  <c r="B293" i="15"/>
  <c r="N292" i="15"/>
  <c r="J292" i="15"/>
  <c r="B292" i="15"/>
  <c r="N291" i="15"/>
  <c r="J291" i="15"/>
  <c r="B291" i="15"/>
  <c r="N290" i="15"/>
  <c r="J290" i="15"/>
  <c r="B290" i="15"/>
  <c r="N289" i="15"/>
  <c r="J289" i="15"/>
  <c r="B289" i="15"/>
  <c r="N288" i="15"/>
  <c r="J288" i="15"/>
  <c r="B288" i="15"/>
  <c r="N287" i="15"/>
  <c r="J287" i="15"/>
  <c r="B287" i="15"/>
  <c r="N286" i="15"/>
  <c r="J286" i="15"/>
  <c r="B286" i="15"/>
  <c r="N285" i="15"/>
  <c r="J285" i="15"/>
  <c r="B285" i="15"/>
  <c r="N284" i="15"/>
  <c r="J284" i="15"/>
  <c r="B284" i="15"/>
  <c r="N283" i="15"/>
  <c r="J283" i="15"/>
  <c r="B283" i="15"/>
  <c r="N282" i="15"/>
  <c r="J282" i="15"/>
  <c r="B282" i="15"/>
  <c r="N281" i="15"/>
  <c r="J281" i="15"/>
  <c r="B281" i="15"/>
  <c r="N280" i="15"/>
  <c r="J280" i="15"/>
  <c r="B280" i="15"/>
  <c r="N279" i="15"/>
  <c r="J279" i="15"/>
  <c r="B279" i="15"/>
  <c r="N278" i="15"/>
  <c r="J278" i="15"/>
  <c r="B278" i="15"/>
  <c r="N277" i="15"/>
  <c r="J277" i="15"/>
  <c r="B277" i="15"/>
  <c r="N276" i="15"/>
  <c r="J276" i="15"/>
  <c r="B276" i="15"/>
  <c r="N275" i="15"/>
  <c r="J275" i="15"/>
  <c r="B275" i="15"/>
  <c r="N274" i="15"/>
  <c r="J274" i="15"/>
  <c r="B274" i="15"/>
  <c r="N273" i="15"/>
  <c r="J273" i="15"/>
  <c r="B273" i="15"/>
  <c r="N272" i="15"/>
  <c r="J272" i="15"/>
  <c r="B272" i="15"/>
  <c r="N271" i="15"/>
  <c r="J271" i="15"/>
  <c r="B271" i="15"/>
  <c r="N270" i="15"/>
  <c r="J270" i="15"/>
  <c r="B270" i="15"/>
  <c r="N269" i="15"/>
  <c r="J269" i="15"/>
  <c r="B269" i="15"/>
  <c r="N268" i="15"/>
  <c r="J268" i="15"/>
  <c r="B268" i="15"/>
  <c r="N267" i="15"/>
  <c r="J267" i="15"/>
  <c r="B267" i="15"/>
  <c r="N266" i="15"/>
  <c r="J266" i="15"/>
  <c r="B266" i="15"/>
  <c r="N265" i="15"/>
  <c r="J265" i="15"/>
  <c r="B265" i="15"/>
  <c r="N264" i="15"/>
  <c r="J264" i="15"/>
  <c r="B264" i="15"/>
  <c r="N263" i="15"/>
  <c r="J263" i="15"/>
  <c r="B263" i="15"/>
  <c r="N262" i="15"/>
  <c r="J262" i="15"/>
  <c r="B262" i="15"/>
  <c r="N261" i="15"/>
  <c r="J261" i="15"/>
  <c r="B261" i="15"/>
  <c r="N260" i="15"/>
  <c r="J260" i="15"/>
  <c r="B260" i="15"/>
  <c r="N259" i="15"/>
  <c r="J259" i="15"/>
  <c r="B259" i="15"/>
  <c r="N258" i="15"/>
  <c r="J258" i="15"/>
  <c r="B258" i="15"/>
  <c r="N257" i="15"/>
  <c r="J257" i="15"/>
  <c r="B257" i="15"/>
  <c r="N256" i="15"/>
  <c r="J256" i="15"/>
  <c r="B256" i="15"/>
  <c r="N255" i="15"/>
  <c r="J255" i="15"/>
  <c r="B255" i="15"/>
  <c r="N254" i="15"/>
  <c r="J254" i="15"/>
  <c r="B254" i="15"/>
  <c r="N253" i="15"/>
  <c r="J253" i="15"/>
  <c r="B253" i="15"/>
  <c r="N252" i="15"/>
  <c r="J252" i="15"/>
  <c r="B252" i="15"/>
  <c r="N251" i="15"/>
  <c r="J251" i="15"/>
  <c r="B251" i="15"/>
  <c r="N250" i="15"/>
  <c r="J250" i="15"/>
  <c r="B250" i="15"/>
  <c r="N249" i="15"/>
  <c r="J249" i="15"/>
  <c r="B249" i="15"/>
  <c r="N248" i="15"/>
  <c r="J248" i="15"/>
  <c r="B248" i="15"/>
  <c r="N247" i="15"/>
  <c r="J247" i="15"/>
  <c r="B247" i="15"/>
  <c r="N246" i="15"/>
  <c r="J246" i="15"/>
  <c r="B246" i="15"/>
  <c r="N245" i="15"/>
  <c r="J245" i="15"/>
  <c r="B245" i="15"/>
  <c r="N244" i="15"/>
  <c r="J244" i="15"/>
  <c r="B244" i="15"/>
  <c r="N243" i="15"/>
  <c r="J243" i="15"/>
  <c r="B243" i="15"/>
  <c r="N242" i="15"/>
  <c r="J242" i="15"/>
  <c r="B242" i="15"/>
  <c r="N241" i="15"/>
  <c r="J241" i="15"/>
  <c r="B241" i="15"/>
  <c r="N240" i="15"/>
  <c r="J240" i="15"/>
  <c r="B240" i="15"/>
  <c r="N239" i="15"/>
  <c r="J239" i="15"/>
  <c r="B239" i="15"/>
  <c r="N238" i="15"/>
  <c r="J238" i="15"/>
  <c r="B238" i="15"/>
  <c r="N237" i="15"/>
  <c r="J237" i="15"/>
  <c r="B237" i="15"/>
  <c r="N236" i="15"/>
  <c r="J236" i="15"/>
  <c r="B236" i="15"/>
  <c r="N235" i="15"/>
  <c r="J235" i="15"/>
  <c r="B235" i="15"/>
  <c r="N234" i="15"/>
  <c r="J234" i="15"/>
  <c r="B234" i="15"/>
  <c r="N233" i="15"/>
  <c r="J233" i="15"/>
  <c r="B233" i="15"/>
  <c r="N232" i="15"/>
  <c r="J232" i="15"/>
  <c r="B232" i="15"/>
  <c r="N231" i="15"/>
  <c r="J231" i="15"/>
  <c r="B231" i="15"/>
  <c r="N230" i="15"/>
  <c r="J230" i="15"/>
  <c r="B230" i="15"/>
  <c r="N229" i="15"/>
  <c r="J229" i="15"/>
  <c r="B229" i="15"/>
  <c r="N228" i="15"/>
  <c r="J228" i="15"/>
  <c r="B228" i="15"/>
  <c r="N227" i="15"/>
  <c r="J227" i="15"/>
  <c r="B227" i="15"/>
  <c r="N226" i="15"/>
  <c r="J226" i="15"/>
  <c r="B226" i="15"/>
  <c r="N225" i="15"/>
  <c r="J225" i="15"/>
  <c r="B225" i="15"/>
  <c r="N224" i="15"/>
  <c r="J224" i="15"/>
  <c r="B224" i="15"/>
  <c r="N223" i="15"/>
  <c r="J223" i="15"/>
  <c r="B223" i="15"/>
  <c r="N222" i="15"/>
  <c r="J222" i="15"/>
  <c r="B222" i="15"/>
  <c r="N221" i="15"/>
  <c r="J221" i="15"/>
  <c r="B221" i="15"/>
  <c r="N220" i="15"/>
  <c r="J220" i="15"/>
  <c r="B220" i="15"/>
  <c r="N219" i="15"/>
  <c r="J219" i="15"/>
  <c r="B219" i="15"/>
  <c r="N218" i="15"/>
  <c r="J218" i="15"/>
  <c r="B218" i="15"/>
  <c r="N217" i="15"/>
  <c r="J217" i="15"/>
  <c r="B217" i="15"/>
  <c r="N216" i="15"/>
  <c r="J216" i="15"/>
  <c r="B216" i="15"/>
  <c r="N215" i="15"/>
  <c r="J215" i="15"/>
  <c r="B215" i="15"/>
  <c r="N214" i="15"/>
  <c r="J214" i="15"/>
  <c r="B214" i="15"/>
  <c r="N213" i="15"/>
  <c r="J213" i="15"/>
  <c r="B213" i="15"/>
  <c r="N212" i="15"/>
  <c r="J212" i="15"/>
  <c r="B212" i="15"/>
  <c r="N211" i="15"/>
  <c r="J211" i="15"/>
  <c r="B211" i="15"/>
  <c r="N210" i="15"/>
  <c r="J210" i="15"/>
  <c r="B210" i="15"/>
  <c r="N209" i="15"/>
  <c r="J209" i="15"/>
  <c r="B209" i="15"/>
  <c r="N208" i="15"/>
  <c r="J208" i="15"/>
  <c r="B208" i="15"/>
  <c r="N207" i="15"/>
  <c r="J207" i="15"/>
  <c r="B207" i="15"/>
  <c r="N206" i="15"/>
  <c r="J206" i="15"/>
  <c r="B206" i="15"/>
  <c r="N205" i="15"/>
  <c r="J205" i="15"/>
  <c r="B205" i="15"/>
  <c r="N204" i="15"/>
  <c r="J204" i="15"/>
  <c r="B204" i="15"/>
  <c r="N203" i="15"/>
  <c r="J203" i="15"/>
  <c r="B203" i="15"/>
  <c r="N202" i="15"/>
  <c r="J202" i="15"/>
  <c r="B202" i="15"/>
  <c r="N201" i="15"/>
  <c r="J201" i="15"/>
  <c r="B201" i="15"/>
  <c r="N200" i="15"/>
  <c r="J200" i="15"/>
  <c r="B200" i="15"/>
  <c r="N199" i="15"/>
  <c r="J199" i="15"/>
  <c r="B199" i="15"/>
  <c r="N198" i="15"/>
  <c r="J198" i="15"/>
  <c r="B198" i="15"/>
  <c r="N197" i="15"/>
  <c r="J197" i="15"/>
  <c r="B197" i="15"/>
  <c r="N196" i="15"/>
  <c r="J196" i="15"/>
  <c r="B196" i="15"/>
  <c r="N195" i="15"/>
  <c r="J195" i="15"/>
  <c r="B195" i="15"/>
  <c r="N194" i="15"/>
  <c r="J194" i="15"/>
  <c r="B194" i="15"/>
  <c r="N193" i="15"/>
  <c r="J193" i="15"/>
  <c r="B193" i="15"/>
  <c r="N192" i="15"/>
  <c r="J192" i="15"/>
  <c r="B192" i="15"/>
  <c r="N191" i="15"/>
  <c r="J191" i="15"/>
  <c r="B191" i="15"/>
  <c r="N190" i="15"/>
  <c r="J190" i="15"/>
  <c r="B190" i="15"/>
  <c r="N189" i="15"/>
  <c r="J189" i="15"/>
  <c r="B189" i="15"/>
  <c r="N188" i="15"/>
  <c r="J188" i="15"/>
  <c r="B188" i="15"/>
  <c r="N187" i="15"/>
  <c r="J187" i="15"/>
  <c r="B187" i="15"/>
  <c r="N186" i="15"/>
  <c r="J186" i="15"/>
  <c r="B186" i="15"/>
  <c r="N185" i="15"/>
  <c r="J185" i="15"/>
  <c r="B185" i="15"/>
  <c r="N184" i="15"/>
  <c r="J184" i="15"/>
  <c r="B184" i="15"/>
  <c r="N183" i="15"/>
  <c r="J183" i="15"/>
  <c r="B183" i="15"/>
  <c r="N182" i="15"/>
  <c r="J182" i="15"/>
  <c r="B182" i="15"/>
  <c r="N181" i="15"/>
  <c r="J181" i="15"/>
  <c r="B181" i="15"/>
  <c r="N180" i="15"/>
  <c r="J180" i="15"/>
  <c r="B180" i="15"/>
  <c r="N179" i="15"/>
  <c r="J179" i="15"/>
  <c r="B179" i="15"/>
  <c r="N178" i="15"/>
  <c r="J178" i="15"/>
  <c r="B178" i="15"/>
  <c r="N177" i="15"/>
  <c r="J177" i="15"/>
  <c r="B177" i="15"/>
  <c r="N176" i="15"/>
  <c r="J176" i="15"/>
  <c r="B176" i="15"/>
  <c r="N175" i="15"/>
  <c r="J175" i="15"/>
  <c r="B175" i="15"/>
  <c r="N174" i="15"/>
  <c r="J174" i="15"/>
  <c r="B174" i="15"/>
  <c r="N173" i="15"/>
  <c r="J173" i="15"/>
  <c r="B173" i="15"/>
  <c r="N172" i="15"/>
  <c r="J172" i="15"/>
  <c r="B172" i="15"/>
  <c r="N171" i="15"/>
  <c r="J171" i="15"/>
  <c r="B171" i="15"/>
  <c r="N170" i="15"/>
  <c r="J170" i="15"/>
  <c r="B170" i="15"/>
  <c r="N169" i="15"/>
  <c r="J169" i="15"/>
  <c r="B169" i="15"/>
  <c r="N168" i="15"/>
  <c r="J168" i="15"/>
  <c r="B168" i="15"/>
  <c r="N167" i="15"/>
  <c r="J167" i="15"/>
  <c r="B167" i="15"/>
  <c r="N166" i="15"/>
  <c r="J166" i="15"/>
  <c r="B166" i="15"/>
  <c r="N165" i="15"/>
  <c r="J165" i="15"/>
  <c r="B165" i="15"/>
  <c r="N164" i="15"/>
  <c r="J164" i="15"/>
  <c r="B164" i="15"/>
  <c r="N163" i="15"/>
  <c r="J163" i="15"/>
  <c r="B163" i="15"/>
  <c r="N162" i="15"/>
  <c r="J162" i="15"/>
  <c r="B162" i="15"/>
  <c r="N161" i="15"/>
  <c r="J161" i="15"/>
  <c r="B161" i="15"/>
  <c r="N160" i="15"/>
  <c r="J160" i="15"/>
  <c r="B160" i="15"/>
  <c r="N159" i="15"/>
  <c r="J159" i="15"/>
  <c r="B159" i="15"/>
  <c r="N158" i="15"/>
  <c r="J158" i="15"/>
  <c r="B158" i="15"/>
  <c r="N157" i="15"/>
  <c r="J157" i="15"/>
  <c r="B157" i="15"/>
  <c r="N156" i="15"/>
  <c r="J156" i="15"/>
  <c r="B156" i="15"/>
  <c r="N155" i="15"/>
  <c r="J155" i="15"/>
  <c r="B155" i="15"/>
  <c r="N154" i="15"/>
  <c r="J154" i="15"/>
  <c r="B154" i="15"/>
  <c r="N153" i="15"/>
  <c r="J153" i="15"/>
  <c r="B153" i="15"/>
  <c r="N152" i="15"/>
  <c r="J152" i="15"/>
  <c r="B152" i="15"/>
  <c r="N151" i="15"/>
  <c r="J151" i="15"/>
  <c r="B151" i="15"/>
  <c r="N150" i="15"/>
  <c r="J150" i="15"/>
  <c r="B150" i="15"/>
  <c r="N149" i="15"/>
  <c r="J149" i="15"/>
  <c r="B149" i="15"/>
  <c r="N148" i="15"/>
  <c r="J148" i="15"/>
  <c r="B148" i="15"/>
  <c r="N147" i="15"/>
  <c r="J147" i="15"/>
  <c r="B147" i="15"/>
  <c r="N146" i="15"/>
  <c r="J146" i="15"/>
  <c r="B146" i="15"/>
  <c r="N145" i="15"/>
  <c r="J145" i="15"/>
  <c r="B145" i="15"/>
  <c r="N144" i="15"/>
  <c r="J144" i="15"/>
  <c r="B144" i="15"/>
  <c r="N143" i="15"/>
  <c r="J143" i="15"/>
  <c r="B143" i="15"/>
  <c r="N142" i="15"/>
  <c r="J142" i="15"/>
  <c r="B142" i="15"/>
  <c r="N141" i="15"/>
  <c r="J141" i="15"/>
  <c r="B141" i="15"/>
  <c r="N140" i="15"/>
  <c r="J140" i="15"/>
  <c r="B140" i="15"/>
  <c r="N139" i="15"/>
  <c r="J139" i="15"/>
  <c r="B139" i="15"/>
  <c r="N138" i="15"/>
  <c r="J138" i="15"/>
  <c r="B138" i="15"/>
  <c r="N137" i="15"/>
  <c r="J137" i="15"/>
  <c r="B137" i="15"/>
  <c r="N136" i="15"/>
  <c r="J136" i="15"/>
  <c r="B136" i="15"/>
  <c r="N135" i="15"/>
  <c r="J135" i="15"/>
  <c r="B135" i="15"/>
  <c r="N134" i="15"/>
  <c r="J134" i="15"/>
  <c r="B134" i="15"/>
  <c r="N133" i="15"/>
  <c r="J133" i="15"/>
  <c r="B133" i="15"/>
  <c r="N132" i="15"/>
  <c r="J132" i="15"/>
  <c r="B132" i="15"/>
  <c r="N131" i="15"/>
  <c r="J131" i="15"/>
  <c r="B131" i="15"/>
  <c r="N130" i="15"/>
  <c r="J130" i="15"/>
  <c r="B130" i="15"/>
  <c r="N129" i="15"/>
  <c r="J129" i="15"/>
  <c r="B129" i="15"/>
  <c r="N128" i="15"/>
  <c r="J128" i="15"/>
  <c r="B128" i="15"/>
  <c r="N127" i="15"/>
  <c r="J127" i="15"/>
  <c r="B127" i="15"/>
  <c r="N126" i="15"/>
  <c r="J126" i="15"/>
  <c r="B126" i="15"/>
  <c r="N125" i="15"/>
  <c r="J125" i="15"/>
  <c r="B125" i="15"/>
  <c r="N124" i="15"/>
  <c r="J124" i="15"/>
  <c r="B124" i="15"/>
  <c r="N123" i="15"/>
  <c r="J123" i="15"/>
  <c r="B123" i="15"/>
  <c r="N122" i="15"/>
  <c r="J122" i="15"/>
  <c r="B122" i="15"/>
  <c r="N121" i="15"/>
  <c r="J121" i="15"/>
  <c r="B121" i="15"/>
  <c r="N120" i="15"/>
  <c r="J120" i="15"/>
  <c r="B120" i="15"/>
  <c r="N119" i="15"/>
  <c r="J119" i="15"/>
  <c r="B119" i="15"/>
  <c r="N118" i="15"/>
  <c r="J118" i="15"/>
  <c r="B118" i="15"/>
  <c r="N117" i="15"/>
  <c r="J117" i="15"/>
  <c r="B117" i="15"/>
  <c r="N116" i="15"/>
  <c r="J116" i="15"/>
  <c r="B116" i="15"/>
  <c r="N115" i="15"/>
  <c r="J115" i="15"/>
  <c r="B115" i="15"/>
  <c r="N114" i="15"/>
  <c r="J114" i="15"/>
  <c r="B114" i="15"/>
  <c r="N113" i="15"/>
  <c r="J113" i="15"/>
  <c r="B113" i="15"/>
  <c r="N112" i="15"/>
  <c r="J112" i="15"/>
  <c r="B112" i="15"/>
  <c r="N111" i="15"/>
  <c r="J111" i="15"/>
  <c r="B111" i="15"/>
  <c r="N110" i="15"/>
  <c r="J110" i="15"/>
  <c r="B110" i="15"/>
  <c r="N109" i="15"/>
  <c r="J109" i="15"/>
  <c r="B109" i="15"/>
  <c r="N108" i="15"/>
  <c r="J108" i="15"/>
  <c r="B108" i="15"/>
  <c r="N107" i="15"/>
  <c r="J107" i="15"/>
  <c r="B107" i="15"/>
  <c r="N106" i="15"/>
  <c r="J106" i="15"/>
  <c r="B106" i="15"/>
  <c r="N105" i="15"/>
  <c r="J105" i="15"/>
  <c r="B105" i="15"/>
  <c r="N104" i="15"/>
  <c r="J104" i="15"/>
  <c r="B104" i="15"/>
  <c r="N103" i="15"/>
  <c r="J103" i="15"/>
  <c r="B103" i="15"/>
  <c r="N102" i="15"/>
  <c r="J102" i="15"/>
  <c r="B102" i="15"/>
  <c r="N101" i="15"/>
  <c r="J101" i="15"/>
  <c r="B101" i="15"/>
  <c r="N100" i="15"/>
  <c r="J100" i="15"/>
  <c r="B100" i="15"/>
  <c r="N99" i="15"/>
  <c r="J99" i="15"/>
  <c r="B99" i="15"/>
  <c r="N98" i="15"/>
  <c r="J98" i="15"/>
  <c r="B98" i="15"/>
  <c r="N97" i="15"/>
  <c r="J97" i="15"/>
  <c r="B97" i="15"/>
  <c r="N96" i="15"/>
  <c r="J96" i="15"/>
  <c r="B96" i="15"/>
  <c r="N95" i="15"/>
  <c r="J95" i="15"/>
  <c r="B95" i="15"/>
  <c r="N94" i="15"/>
  <c r="J94" i="15"/>
  <c r="B94" i="15"/>
  <c r="N93" i="15"/>
  <c r="J93" i="15"/>
  <c r="B93" i="15"/>
  <c r="N92" i="15"/>
  <c r="J92" i="15"/>
  <c r="B92" i="15"/>
  <c r="N91" i="15"/>
  <c r="J91" i="15"/>
  <c r="B91" i="15"/>
  <c r="N90" i="15"/>
  <c r="J90" i="15"/>
  <c r="B90" i="15"/>
  <c r="N89" i="15"/>
  <c r="J89" i="15"/>
  <c r="B89" i="15"/>
  <c r="N88" i="15"/>
  <c r="J88" i="15"/>
  <c r="B88" i="15"/>
  <c r="N87" i="15"/>
  <c r="J87" i="15"/>
  <c r="B87" i="15"/>
  <c r="N86" i="15"/>
  <c r="J86" i="15"/>
  <c r="B86" i="15"/>
  <c r="N85" i="15"/>
  <c r="J85" i="15"/>
  <c r="B85" i="15"/>
  <c r="N84" i="15"/>
  <c r="J84" i="15"/>
  <c r="B84" i="15"/>
  <c r="N83" i="15"/>
  <c r="J83" i="15"/>
  <c r="B83" i="15"/>
  <c r="N82" i="15"/>
  <c r="J82" i="15"/>
  <c r="B82" i="15"/>
  <c r="N81" i="15"/>
  <c r="J81" i="15"/>
  <c r="B81" i="15"/>
  <c r="N80" i="15"/>
  <c r="J80" i="15"/>
  <c r="B80" i="15"/>
  <c r="N79" i="15"/>
  <c r="J79" i="15"/>
  <c r="B79" i="15"/>
  <c r="N78" i="15"/>
  <c r="J78" i="15"/>
  <c r="B78" i="15"/>
  <c r="N77" i="15"/>
  <c r="J77" i="15"/>
  <c r="B77" i="15"/>
  <c r="N76" i="15"/>
  <c r="J76" i="15"/>
  <c r="B76" i="15"/>
  <c r="N75" i="15"/>
  <c r="J75" i="15"/>
  <c r="B75" i="15"/>
  <c r="N74" i="15"/>
  <c r="J74" i="15"/>
  <c r="B74" i="15"/>
  <c r="N73" i="15"/>
  <c r="J73" i="15"/>
  <c r="B73" i="15"/>
  <c r="N72" i="15"/>
  <c r="J72" i="15"/>
  <c r="B72" i="15"/>
  <c r="N71" i="15"/>
  <c r="J71" i="15"/>
  <c r="B71" i="15"/>
  <c r="N70" i="15"/>
  <c r="J70" i="15"/>
  <c r="B70" i="15"/>
  <c r="N69" i="15"/>
  <c r="J69" i="15"/>
  <c r="B69" i="15"/>
  <c r="N68" i="15"/>
  <c r="J68" i="15"/>
  <c r="B68" i="15"/>
  <c r="N67" i="15"/>
  <c r="J67" i="15"/>
  <c r="B67" i="15"/>
  <c r="N66" i="15"/>
  <c r="J66" i="15"/>
  <c r="B66" i="15"/>
  <c r="N65" i="15"/>
  <c r="J65" i="15"/>
  <c r="B65" i="15"/>
  <c r="N64" i="15"/>
  <c r="J64" i="15"/>
  <c r="B64" i="15"/>
  <c r="N63" i="15"/>
  <c r="J63" i="15"/>
  <c r="B63" i="15"/>
  <c r="N62" i="15"/>
  <c r="J62" i="15"/>
  <c r="B62" i="15"/>
  <c r="N61" i="15"/>
  <c r="J61" i="15"/>
  <c r="B61" i="15"/>
  <c r="N60" i="15"/>
  <c r="J60" i="15"/>
  <c r="B60" i="15"/>
  <c r="N59" i="15"/>
  <c r="J59" i="15"/>
  <c r="B59" i="15"/>
  <c r="N58" i="15"/>
  <c r="J58" i="15"/>
  <c r="B58" i="15"/>
  <c r="N57" i="15"/>
  <c r="J57" i="15"/>
  <c r="B57" i="15"/>
  <c r="N56" i="15"/>
  <c r="J56" i="15"/>
  <c r="B56" i="15"/>
  <c r="N55" i="15"/>
  <c r="J55" i="15"/>
  <c r="B55" i="15"/>
  <c r="N54" i="15"/>
  <c r="J54" i="15"/>
  <c r="B54" i="15"/>
  <c r="N53" i="15"/>
  <c r="J53" i="15"/>
  <c r="B53" i="15"/>
  <c r="N52" i="15"/>
  <c r="J52" i="15"/>
  <c r="B52" i="15"/>
  <c r="N51" i="15"/>
  <c r="J51" i="15"/>
  <c r="B51" i="15"/>
  <c r="N50" i="15"/>
  <c r="J50" i="15"/>
  <c r="B50" i="15"/>
  <c r="N49" i="15"/>
  <c r="J49" i="15"/>
  <c r="B49" i="15"/>
  <c r="N48" i="15"/>
  <c r="J48" i="15"/>
  <c r="B48" i="15"/>
  <c r="N47" i="15"/>
  <c r="J47" i="15"/>
  <c r="B47" i="15"/>
  <c r="N46" i="15"/>
  <c r="J46" i="15"/>
  <c r="B46" i="15"/>
  <c r="N45" i="15"/>
  <c r="J45" i="15"/>
  <c r="B45" i="15"/>
  <c r="N44" i="15"/>
  <c r="J44" i="15"/>
  <c r="B44" i="15"/>
  <c r="N43" i="15"/>
  <c r="J43" i="15"/>
  <c r="B43" i="15"/>
  <c r="N42" i="15"/>
  <c r="J42" i="15"/>
  <c r="B42" i="15"/>
  <c r="N41" i="15"/>
  <c r="J41" i="15"/>
  <c r="B41" i="15"/>
  <c r="N40" i="15"/>
  <c r="J40" i="15"/>
  <c r="B40" i="15"/>
  <c r="N39" i="15"/>
  <c r="J39" i="15"/>
  <c r="B39" i="15"/>
  <c r="N38" i="15"/>
  <c r="J38" i="15"/>
  <c r="B38" i="15"/>
  <c r="N37" i="15"/>
  <c r="J37" i="15"/>
  <c r="B37" i="15"/>
  <c r="N36" i="15"/>
  <c r="J36" i="15"/>
  <c r="B36" i="15"/>
  <c r="N35" i="15"/>
  <c r="J35" i="15"/>
  <c r="B35" i="15"/>
  <c r="N34" i="15"/>
  <c r="J34" i="15"/>
  <c r="B34" i="15"/>
  <c r="N33" i="15"/>
  <c r="J33" i="15"/>
  <c r="B33" i="15"/>
  <c r="N32" i="15"/>
  <c r="J32" i="15"/>
  <c r="B32" i="15"/>
  <c r="N31" i="15"/>
  <c r="J31" i="15"/>
  <c r="B31" i="15"/>
  <c r="N30" i="15"/>
  <c r="J30" i="15"/>
  <c r="B30" i="15"/>
  <c r="N29" i="15"/>
  <c r="J29" i="15"/>
  <c r="B29" i="15"/>
  <c r="N28" i="15"/>
  <c r="J28" i="15"/>
  <c r="B28" i="15"/>
  <c r="N27" i="15"/>
  <c r="J27" i="15"/>
  <c r="B27" i="15"/>
  <c r="N26" i="15"/>
  <c r="J26" i="15"/>
  <c r="B26" i="15"/>
  <c r="N25" i="15"/>
  <c r="J25" i="15"/>
  <c r="B25" i="15"/>
  <c r="N24" i="15"/>
  <c r="J24" i="15"/>
  <c r="B24" i="15"/>
  <c r="N23" i="15"/>
  <c r="J23" i="15"/>
  <c r="B23" i="15"/>
  <c r="N22" i="15"/>
  <c r="J22" i="15"/>
  <c r="B22" i="15"/>
  <c r="N21" i="15"/>
  <c r="J21" i="15"/>
  <c r="B21" i="15"/>
  <c r="N20" i="15"/>
  <c r="J20" i="15"/>
  <c r="B20" i="15"/>
  <c r="N19" i="15"/>
  <c r="J19" i="15"/>
  <c r="B19" i="15"/>
  <c r="N18" i="15"/>
  <c r="J18" i="15"/>
  <c r="B18" i="15"/>
  <c r="N17" i="15"/>
  <c r="J17" i="15"/>
  <c r="B17" i="15"/>
  <c r="N16" i="15"/>
  <c r="J16" i="15"/>
  <c r="B16" i="15"/>
  <c r="N15" i="15"/>
  <c r="J15" i="15"/>
  <c r="B15" i="15"/>
  <c r="N14" i="15"/>
  <c r="J14" i="15"/>
  <c r="B14" i="15"/>
  <c r="N13" i="15"/>
  <c r="J13" i="15"/>
  <c r="N12" i="15"/>
  <c r="J12" i="15"/>
  <c r="B12" i="15"/>
  <c r="N11" i="15"/>
  <c r="J11" i="15"/>
  <c r="B11" i="15"/>
  <c r="N10" i="15"/>
  <c r="J10" i="15"/>
  <c r="B10" i="15"/>
  <c r="N9" i="15"/>
  <c r="J9" i="15"/>
  <c r="B9" i="15"/>
  <c r="N8" i="15"/>
  <c r="J8" i="15"/>
  <c r="B8" i="15"/>
  <c r="N7" i="15"/>
  <c r="J7" i="15"/>
  <c r="B7" i="15"/>
  <c r="N6" i="15"/>
  <c r="J6" i="15"/>
  <c r="B6" i="15"/>
  <c r="N5" i="15"/>
  <c r="J5" i="15"/>
  <c r="B5" i="15"/>
  <c r="N4" i="15"/>
  <c r="J4" i="15"/>
  <c r="B4" i="15"/>
  <c r="J1" i="17" l="1"/>
  <c r="J1" i="15"/>
  <c r="J1" i="16"/>
  <c r="N1049" i="14"/>
  <c r="J1049" i="14"/>
  <c r="B1049" i="14"/>
  <c r="N1048" i="14"/>
  <c r="J1048" i="14"/>
  <c r="B1048" i="14"/>
  <c r="N1047" i="14"/>
  <c r="J1047" i="14"/>
  <c r="B1047" i="14"/>
  <c r="N1046" i="14"/>
  <c r="J1046" i="14"/>
  <c r="B1046" i="14"/>
  <c r="N1045" i="14"/>
  <c r="J1045" i="14"/>
  <c r="B1045" i="14"/>
  <c r="N1044" i="14"/>
  <c r="J1044" i="14"/>
  <c r="B1044" i="14"/>
  <c r="N1043" i="14"/>
  <c r="J1043" i="14"/>
  <c r="B1043" i="14"/>
  <c r="N1042" i="14"/>
  <c r="J1042" i="14"/>
  <c r="B1042" i="14"/>
  <c r="N1041" i="14"/>
  <c r="J1041" i="14"/>
  <c r="B1041" i="14"/>
  <c r="N1040" i="14"/>
  <c r="J1040" i="14"/>
  <c r="B1040" i="14"/>
  <c r="N1039" i="14"/>
  <c r="J1039" i="14"/>
  <c r="B1039" i="14"/>
  <c r="N1038" i="14"/>
  <c r="J1038" i="14"/>
  <c r="B1038" i="14"/>
  <c r="N1037" i="14"/>
  <c r="J1037" i="14"/>
  <c r="B1037" i="14"/>
  <c r="N1036" i="14"/>
  <c r="J1036" i="14"/>
  <c r="B1036" i="14"/>
  <c r="N1035" i="14"/>
  <c r="J1035" i="14"/>
  <c r="B1035" i="14"/>
  <c r="N1034" i="14"/>
  <c r="J1034" i="14"/>
  <c r="B1034" i="14"/>
  <c r="N1033" i="14"/>
  <c r="J1033" i="14"/>
  <c r="B1033" i="14"/>
  <c r="N1032" i="14"/>
  <c r="J1032" i="14"/>
  <c r="B1032" i="14"/>
  <c r="N1031" i="14"/>
  <c r="J1031" i="14"/>
  <c r="B1031" i="14"/>
  <c r="N1030" i="14"/>
  <c r="J1030" i="14"/>
  <c r="B1030" i="14"/>
  <c r="N1029" i="14"/>
  <c r="J1029" i="14"/>
  <c r="B1029" i="14"/>
  <c r="N1028" i="14"/>
  <c r="J1028" i="14"/>
  <c r="B1028" i="14"/>
  <c r="N1027" i="14"/>
  <c r="J1027" i="14"/>
  <c r="B1027" i="14"/>
  <c r="N1026" i="14"/>
  <c r="J1026" i="14"/>
  <c r="B1026" i="14"/>
  <c r="N1025" i="14"/>
  <c r="J1025" i="14"/>
  <c r="B1025" i="14"/>
  <c r="N1024" i="14"/>
  <c r="J1024" i="14"/>
  <c r="B1024" i="14"/>
  <c r="N1023" i="14"/>
  <c r="J1023" i="14"/>
  <c r="B1023" i="14"/>
  <c r="N1022" i="14"/>
  <c r="J1022" i="14"/>
  <c r="B1022" i="14"/>
  <c r="N1021" i="14"/>
  <c r="J1021" i="14"/>
  <c r="B1021" i="14"/>
  <c r="N1020" i="14"/>
  <c r="J1020" i="14"/>
  <c r="B1020" i="14"/>
  <c r="N1019" i="14"/>
  <c r="J1019" i="14"/>
  <c r="B1019" i="14"/>
  <c r="N1018" i="14"/>
  <c r="J1018" i="14"/>
  <c r="B1018" i="14"/>
  <c r="N1017" i="14"/>
  <c r="J1017" i="14"/>
  <c r="B1017" i="14"/>
  <c r="N1016" i="14"/>
  <c r="J1016" i="14"/>
  <c r="B1016" i="14"/>
  <c r="N1015" i="14"/>
  <c r="J1015" i="14"/>
  <c r="B1015" i="14"/>
  <c r="N1014" i="14"/>
  <c r="J1014" i="14"/>
  <c r="B1014" i="14"/>
  <c r="N1013" i="14"/>
  <c r="J1013" i="14"/>
  <c r="B1013" i="14"/>
  <c r="N1012" i="14"/>
  <c r="J1012" i="14"/>
  <c r="B1012" i="14"/>
  <c r="N1011" i="14"/>
  <c r="J1011" i="14"/>
  <c r="B1011" i="14"/>
  <c r="N1010" i="14"/>
  <c r="J1010" i="14"/>
  <c r="B1010" i="14"/>
  <c r="N1009" i="14"/>
  <c r="J1009" i="14"/>
  <c r="B1009" i="14"/>
  <c r="N1008" i="14"/>
  <c r="J1008" i="14"/>
  <c r="B1008" i="14"/>
  <c r="N1007" i="14"/>
  <c r="J1007" i="14"/>
  <c r="B1007" i="14"/>
  <c r="N1006" i="14"/>
  <c r="J1006" i="14"/>
  <c r="B1006" i="14"/>
  <c r="N1005" i="14"/>
  <c r="J1005" i="14"/>
  <c r="B1005" i="14"/>
  <c r="N1004" i="14"/>
  <c r="J1004" i="14"/>
  <c r="B1004" i="14"/>
  <c r="N1003" i="14"/>
  <c r="J1003" i="14"/>
  <c r="B1003" i="14"/>
  <c r="N1002" i="14"/>
  <c r="J1002" i="14"/>
  <c r="B1002" i="14"/>
  <c r="N1001" i="14"/>
  <c r="J1001" i="14"/>
  <c r="B1001" i="14"/>
  <c r="N1000" i="14"/>
  <c r="J1000" i="14"/>
  <c r="B1000" i="14"/>
  <c r="N999" i="14"/>
  <c r="J999" i="14"/>
  <c r="B999" i="14"/>
  <c r="N998" i="14"/>
  <c r="J998" i="14"/>
  <c r="B998" i="14"/>
  <c r="N997" i="14"/>
  <c r="J997" i="14"/>
  <c r="B997" i="14"/>
  <c r="N996" i="14"/>
  <c r="J996" i="14"/>
  <c r="B996" i="14"/>
  <c r="N995" i="14"/>
  <c r="J995" i="14"/>
  <c r="B995" i="14"/>
  <c r="N994" i="14"/>
  <c r="J994" i="14"/>
  <c r="B994" i="14"/>
  <c r="N993" i="14"/>
  <c r="J993" i="14"/>
  <c r="B993" i="14"/>
  <c r="N992" i="14"/>
  <c r="J992" i="14"/>
  <c r="B992" i="14"/>
  <c r="N991" i="14"/>
  <c r="J991" i="14"/>
  <c r="B991" i="14"/>
  <c r="N990" i="14"/>
  <c r="J990" i="14"/>
  <c r="B990" i="14"/>
  <c r="N989" i="14"/>
  <c r="J989" i="14"/>
  <c r="B989" i="14"/>
  <c r="N988" i="14"/>
  <c r="J988" i="14"/>
  <c r="B988" i="14"/>
  <c r="N987" i="14"/>
  <c r="J987" i="14"/>
  <c r="B987" i="14"/>
  <c r="N986" i="14"/>
  <c r="J986" i="14"/>
  <c r="B986" i="14"/>
  <c r="N985" i="14"/>
  <c r="J985" i="14"/>
  <c r="B985" i="14"/>
  <c r="N984" i="14"/>
  <c r="J984" i="14"/>
  <c r="B984" i="14"/>
  <c r="N983" i="14"/>
  <c r="J983" i="14"/>
  <c r="B983" i="14"/>
  <c r="N982" i="14"/>
  <c r="J982" i="14"/>
  <c r="B982" i="14"/>
  <c r="N981" i="14"/>
  <c r="J981" i="14"/>
  <c r="B981" i="14"/>
  <c r="N980" i="14"/>
  <c r="J980" i="14"/>
  <c r="B980" i="14"/>
  <c r="N979" i="14"/>
  <c r="J979" i="14"/>
  <c r="B979" i="14"/>
  <c r="N978" i="14"/>
  <c r="J978" i="14"/>
  <c r="B978" i="14"/>
  <c r="N977" i="14"/>
  <c r="J977" i="14"/>
  <c r="B977" i="14"/>
  <c r="N976" i="14"/>
  <c r="J976" i="14"/>
  <c r="B976" i="14"/>
  <c r="N975" i="14"/>
  <c r="J975" i="14"/>
  <c r="B975" i="14"/>
  <c r="N974" i="14"/>
  <c r="J974" i="14"/>
  <c r="B974" i="14"/>
  <c r="N973" i="14"/>
  <c r="J973" i="14"/>
  <c r="B973" i="14"/>
  <c r="N972" i="14"/>
  <c r="J972" i="14"/>
  <c r="B972" i="14"/>
  <c r="N971" i="14"/>
  <c r="J971" i="14"/>
  <c r="B971" i="14"/>
  <c r="N970" i="14"/>
  <c r="J970" i="14"/>
  <c r="B970" i="14"/>
  <c r="N969" i="14"/>
  <c r="J969" i="14"/>
  <c r="B969" i="14"/>
  <c r="N968" i="14"/>
  <c r="J968" i="14"/>
  <c r="B968" i="14"/>
  <c r="N967" i="14"/>
  <c r="J967" i="14"/>
  <c r="B967" i="14"/>
  <c r="N966" i="14"/>
  <c r="J966" i="14"/>
  <c r="B966" i="14"/>
  <c r="N965" i="14"/>
  <c r="J965" i="14"/>
  <c r="B965" i="14"/>
  <c r="N964" i="14"/>
  <c r="J964" i="14"/>
  <c r="B964" i="14"/>
  <c r="N963" i="14"/>
  <c r="J963" i="14"/>
  <c r="B963" i="14"/>
  <c r="N962" i="14"/>
  <c r="J962" i="14"/>
  <c r="B962" i="14"/>
  <c r="N961" i="14"/>
  <c r="J961" i="14"/>
  <c r="B961" i="14"/>
  <c r="N960" i="14"/>
  <c r="J960" i="14"/>
  <c r="B960" i="14"/>
  <c r="N959" i="14"/>
  <c r="J959" i="14"/>
  <c r="B959" i="14"/>
  <c r="N958" i="14"/>
  <c r="J958" i="14"/>
  <c r="B958" i="14"/>
  <c r="N957" i="14"/>
  <c r="J957" i="14"/>
  <c r="B957" i="14"/>
  <c r="N956" i="14"/>
  <c r="J956" i="14"/>
  <c r="B956" i="14"/>
  <c r="N955" i="14"/>
  <c r="J955" i="14"/>
  <c r="B955" i="14"/>
  <c r="N954" i="14"/>
  <c r="J954" i="14"/>
  <c r="B954" i="14"/>
  <c r="N953" i="14"/>
  <c r="J953" i="14"/>
  <c r="B953" i="14"/>
  <c r="N952" i="14"/>
  <c r="J952" i="14"/>
  <c r="B952" i="14"/>
  <c r="N951" i="14"/>
  <c r="J951" i="14"/>
  <c r="B951" i="14"/>
  <c r="N950" i="14"/>
  <c r="J950" i="14"/>
  <c r="B950" i="14"/>
  <c r="N949" i="14"/>
  <c r="J949" i="14"/>
  <c r="B949" i="14"/>
  <c r="N948" i="14"/>
  <c r="J948" i="14"/>
  <c r="B948" i="14"/>
  <c r="N947" i="14"/>
  <c r="J947" i="14"/>
  <c r="B947" i="14"/>
  <c r="N946" i="14"/>
  <c r="J946" i="14"/>
  <c r="B946" i="14"/>
  <c r="N945" i="14"/>
  <c r="J945" i="14"/>
  <c r="B945" i="14"/>
  <c r="N944" i="14"/>
  <c r="J944" i="14"/>
  <c r="B944" i="14"/>
  <c r="N943" i="14"/>
  <c r="J943" i="14"/>
  <c r="B943" i="14"/>
  <c r="N942" i="14"/>
  <c r="J942" i="14"/>
  <c r="B942" i="14"/>
  <c r="N941" i="14"/>
  <c r="J941" i="14"/>
  <c r="B941" i="14"/>
  <c r="N940" i="14"/>
  <c r="J940" i="14"/>
  <c r="B940" i="14"/>
  <c r="N939" i="14"/>
  <c r="J939" i="14"/>
  <c r="B939" i="14"/>
  <c r="N938" i="14"/>
  <c r="J938" i="14"/>
  <c r="B938" i="14"/>
  <c r="N937" i="14"/>
  <c r="J937" i="14"/>
  <c r="B937" i="14"/>
  <c r="N936" i="14"/>
  <c r="J936" i="14"/>
  <c r="B936" i="14"/>
  <c r="N935" i="14"/>
  <c r="J935" i="14"/>
  <c r="B935" i="14"/>
  <c r="N934" i="14"/>
  <c r="J934" i="14"/>
  <c r="B934" i="14"/>
  <c r="N933" i="14"/>
  <c r="J933" i="14"/>
  <c r="B933" i="14"/>
  <c r="N932" i="14"/>
  <c r="J932" i="14"/>
  <c r="B932" i="14"/>
  <c r="N931" i="14"/>
  <c r="J931" i="14"/>
  <c r="B931" i="14"/>
  <c r="N930" i="14"/>
  <c r="J930" i="14"/>
  <c r="B930" i="14"/>
  <c r="N929" i="14"/>
  <c r="J929" i="14"/>
  <c r="B929" i="14"/>
  <c r="N928" i="14"/>
  <c r="J928" i="14"/>
  <c r="B928" i="14"/>
  <c r="N927" i="14"/>
  <c r="J927" i="14"/>
  <c r="B927" i="14"/>
  <c r="N926" i="14"/>
  <c r="J926" i="14"/>
  <c r="B926" i="14"/>
  <c r="N925" i="14"/>
  <c r="J925" i="14"/>
  <c r="B925" i="14"/>
  <c r="N924" i="14"/>
  <c r="J924" i="14"/>
  <c r="B924" i="14"/>
  <c r="N923" i="14"/>
  <c r="J923" i="14"/>
  <c r="B923" i="14"/>
  <c r="N922" i="14"/>
  <c r="J922" i="14"/>
  <c r="B922" i="14"/>
  <c r="N921" i="14"/>
  <c r="J921" i="14"/>
  <c r="B921" i="14"/>
  <c r="N920" i="14"/>
  <c r="J920" i="14"/>
  <c r="B920" i="14"/>
  <c r="N919" i="14"/>
  <c r="J919" i="14"/>
  <c r="B919" i="14"/>
  <c r="N918" i="14"/>
  <c r="J918" i="14"/>
  <c r="B918" i="14"/>
  <c r="N917" i="14"/>
  <c r="J917" i="14"/>
  <c r="B917" i="14"/>
  <c r="N916" i="14"/>
  <c r="J916" i="14"/>
  <c r="B916" i="14"/>
  <c r="N915" i="14"/>
  <c r="J915" i="14"/>
  <c r="B915" i="14"/>
  <c r="N914" i="14"/>
  <c r="J914" i="14"/>
  <c r="B914" i="14"/>
  <c r="N913" i="14"/>
  <c r="J913" i="14"/>
  <c r="B913" i="14"/>
  <c r="N912" i="14"/>
  <c r="J912" i="14"/>
  <c r="B912" i="14"/>
  <c r="N911" i="14"/>
  <c r="J911" i="14"/>
  <c r="B911" i="14"/>
  <c r="N910" i="14"/>
  <c r="J910" i="14"/>
  <c r="B910" i="14"/>
  <c r="N909" i="14"/>
  <c r="J909" i="14"/>
  <c r="B909" i="14"/>
  <c r="N908" i="14"/>
  <c r="J908" i="14"/>
  <c r="B908" i="14"/>
  <c r="N907" i="14"/>
  <c r="J907" i="14"/>
  <c r="B907" i="14"/>
  <c r="N906" i="14"/>
  <c r="J906" i="14"/>
  <c r="B906" i="14"/>
  <c r="N905" i="14"/>
  <c r="J905" i="14"/>
  <c r="B905" i="14"/>
  <c r="N904" i="14"/>
  <c r="J904" i="14"/>
  <c r="B904" i="14"/>
  <c r="N903" i="14"/>
  <c r="J903" i="14"/>
  <c r="B903" i="14"/>
  <c r="N902" i="14"/>
  <c r="J902" i="14"/>
  <c r="B902" i="14"/>
  <c r="N901" i="14"/>
  <c r="J901" i="14"/>
  <c r="B901" i="14"/>
  <c r="N900" i="14"/>
  <c r="J900" i="14"/>
  <c r="B900" i="14"/>
  <c r="N899" i="14"/>
  <c r="J899" i="14"/>
  <c r="B899" i="14"/>
  <c r="N898" i="14"/>
  <c r="J898" i="14"/>
  <c r="B898" i="14"/>
  <c r="N897" i="14"/>
  <c r="J897" i="14"/>
  <c r="B897" i="14"/>
  <c r="N896" i="14"/>
  <c r="J896" i="14"/>
  <c r="B896" i="14"/>
  <c r="N895" i="14"/>
  <c r="J895" i="14"/>
  <c r="B895" i="14"/>
  <c r="N894" i="14"/>
  <c r="J894" i="14"/>
  <c r="B894" i="14"/>
  <c r="N893" i="14"/>
  <c r="J893" i="14"/>
  <c r="B893" i="14"/>
  <c r="N892" i="14"/>
  <c r="J892" i="14"/>
  <c r="B892" i="14"/>
  <c r="N891" i="14"/>
  <c r="J891" i="14"/>
  <c r="B891" i="14"/>
  <c r="N890" i="14"/>
  <c r="J890" i="14"/>
  <c r="B890" i="14"/>
  <c r="N889" i="14"/>
  <c r="J889" i="14"/>
  <c r="B889" i="14"/>
  <c r="N888" i="14"/>
  <c r="J888" i="14"/>
  <c r="B888" i="14"/>
  <c r="N887" i="14"/>
  <c r="J887" i="14"/>
  <c r="B887" i="14"/>
  <c r="N886" i="14"/>
  <c r="J886" i="14"/>
  <c r="B886" i="14"/>
  <c r="N885" i="14"/>
  <c r="J885" i="14"/>
  <c r="B885" i="14"/>
  <c r="N884" i="14"/>
  <c r="J884" i="14"/>
  <c r="B884" i="14"/>
  <c r="N883" i="14"/>
  <c r="J883" i="14"/>
  <c r="B883" i="14"/>
  <c r="N882" i="14"/>
  <c r="J882" i="14"/>
  <c r="B882" i="14"/>
  <c r="N881" i="14"/>
  <c r="J881" i="14"/>
  <c r="B881" i="14"/>
  <c r="N880" i="14"/>
  <c r="J880" i="14"/>
  <c r="B880" i="14"/>
  <c r="N879" i="14"/>
  <c r="J879" i="14"/>
  <c r="B879" i="14"/>
  <c r="N878" i="14"/>
  <c r="J878" i="14"/>
  <c r="B878" i="14"/>
  <c r="N877" i="14"/>
  <c r="J877" i="14"/>
  <c r="B877" i="14"/>
  <c r="N876" i="14"/>
  <c r="J876" i="14"/>
  <c r="B876" i="14"/>
  <c r="N875" i="14"/>
  <c r="J875" i="14"/>
  <c r="B875" i="14"/>
  <c r="N874" i="14"/>
  <c r="J874" i="14"/>
  <c r="B874" i="14"/>
  <c r="N873" i="14"/>
  <c r="J873" i="14"/>
  <c r="B873" i="14"/>
  <c r="N872" i="14"/>
  <c r="J872" i="14"/>
  <c r="B872" i="14"/>
  <c r="N871" i="14"/>
  <c r="J871" i="14"/>
  <c r="B871" i="14"/>
  <c r="N870" i="14"/>
  <c r="J870" i="14"/>
  <c r="B870" i="14"/>
  <c r="N869" i="14"/>
  <c r="J869" i="14"/>
  <c r="B869" i="14"/>
  <c r="N868" i="14"/>
  <c r="J868" i="14"/>
  <c r="B868" i="14"/>
  <c r="N867" i="14"/>
  <c r="J867" i="14"/>
  <c r="B867" i="14"/>
  <c r="N866" i="14"/>
  <c r="J866" i="14"/>
  <c r="B866" i="14"/>
  <c r="N865" i="14"/>
  <c r="J865" i="14"/>
  <c r="B865" i="14"/>
  <c r="N864" i="14"/>
  <c r="J864" i="14"/>
  <c r="B864" i="14"/>
  <c r="N863" i="14"/>
  <c r="J863" i="14"/>
  <c r="B863" i="14"/>
  <c r="N862" i="14"/>
  <c r="J862" i="14"/>
  <c r="B862" i="14"/>
  <c r="N861" i="14"/>
  <c r="J861" i="14"/>
  <c r="B861" i="14"/>
  <c r="N860" i="14"/>
  <c r="J860" i="14"/>
  <c r="B860" i="14"/>
  <c r="N859" i="14"/>
  <c r="J859" i="14"/>
  <c r="B859" i="14"/>
  <c r="N858" i="14"/>
  <c r="J858" i="14"/>
  <c r="B858" i="14"/>
  <c r="N857" i="14"/>
  <c r="J857" i="14"/>
  <c r="B857" i="14"/>
  <c r="N856" i="14"/>
  <c r="J856" i="14"/>
  <c r="B856" i="14"/>
  <c r="N855" i="14"/>
  <c r="J855" i="14"/>
  <c r="B855" i="14"/>
  <c r="N854" i="14"/>
  <c r="J854" i="14"/>
  <c r="B854" i="14"/>
  <c r="N853" i="14"/>
  <c r="J853" i="14"/>
  <c r="B853" i="14"/>
  <c r="N852" i="14"/>
  <c r="J852" i="14"/>
  <c r="B852" i="14"/>
  <c r="N851" i="14"/>
  <c r="J851" i="14"/>
  <c r="B851" i="14"/>
  <c r="N850" i="14"/>
  <c r="J850" i="14"/>
  <c r="B850" i="14"/>
  <c r="N849" i="14"/>
  <c r="J849" i="14"/>
  <c r="B849" i="14"/>
  <c r="N848" i="14"/>
  <c r="J848" i="14"/>
  <c r="B848" i="14"/>
  <c r="N847" i="14"/>
  <c r="J847" i="14"/>
  <c r="B847" i="14"/>
  <c r="N846" i="14"/>
  <c r="J846" i="14"/>
  <c r="B846" i="14"/>
  <c r="N845" i="14"/>
  <c r="J845" i="14"/>
  <c r="B845" i="14"/>
  <c r="N844" i="14"/>
  <c r="J844" i="14"/>
  <c r="B844" i="14"/>
  <c r="N843" i="14"/>
  <c r="J843" i="14"/>
  <c r="B843" i="14"/>
  <c r="N842" i="14"/>
  <c r="J842" i="14"/>
  <c r="B842" i="14"/>
  <c r="N841" i="14"/>
  <c r="J841" i="14"/>
  <c r="B841" i="14"/>
  <c r="N840" i="14"/>
  <c r="J840" i="14"/>
  <c r="B840" i="14"/>
  <c r="N839" i="14"/>
  <c r="J839" i="14"/>
  <c r="B839" i="14"/>
  <c r="N838" i="14"/>
  <c r="J838" i="14"/>
  <c r="B838" i="14"/>
  <c r="N837" i="14"/>
  <c r="J837" i="14"/>
  <c r="B837" i="14"/>
  <c r="N836" i="14"/>
  <c r="J836" i="14"/>
  <c r="B836" i="14"/>
  <c r="N835" i="14"/>
  <c r="J835" i="14"/>
  <c r="B835" i="14"/>
  <c r="N834" i="14"/>
  <c r="J834" i="14"/>
  <c r="B834" i="14"/>
  <c r="N833" i="14"/>
  <c r="J833" i="14"/>
  <c r="B833" i="14"/>
  <c r="N832" i="14"/>
  <c r="J832" i="14"/>
  <c r="B832" i="14"/>
  <c r="N831" i="14"/>
  <c r="J831" i="14"/>
  <c r="B831" i="14"/>
  <c r="N830" i="14"/>
  <c r="J830" i="14"/>
  <c r="B830" i="14"/>
  <c r="N829" i="14"/>
  <c r="J829" i="14"/>
  <c r="B829" i="14"/>
  <c r="N828" i="14"/>
  <c r="J828" i="14"/>
  <c r="B828" i="14"/>
  <c r="N827" i="14"/>
  <c r="J827" i="14"/>
  <c r="B827" i="14"/>
  <c r="N826" i="14"/>
  <c r="J826" i="14"/>
  <c r="B826" i="14"/>
  <c r="N825" i="14"/>
  <c r="J825" i="14"/>
  <c r="B825" i="14"/>
  <c r="N824" i="14"/>
  <c r="J824" i="14"/>
  <c r="B824" i="14"/>
  <c r="N823" i="14"/>
  <c r="J823" i="14"/>
  <c r="B823" i="14"/>
  <c r="N822" i="14"/>
  <c r="J822" i="14"/>
  <c r="B822" i="14"/>
  <c r="N821" i="14"/>
  <c r="J821" i="14"/>
  <c r="B821" i="14"/>
  <c r="N820" i="14"/>
  <c r="J820" i="14"/>
  <c r="B820" i="14"/>
  <c r="N819" i="14"/>
  <c r="J819" i="14"/>
  <c r="B819" i="14"/>
  <c r="N818" i="14"/>
  <c r="J818" i="14"/>
  <c r="B818" i="14"/>
  <c r="N817" i="14"/>
  <c r="J817" i="14"/>
  <c r="B817" i="14"/>
  <c r="N816" i="14"/>
  <c r="J816" i="14"/>
  <c r="B816" i="14"/>
  <c r="N815" i="14"/>
  <c r="J815" i="14"/>
  <c r="B815" i="14"/>
  <c r="N814" i="14"/>
  <c r="J814" i="14"/>
  <c r="B814" i="14"/>
  <c r="N813" i="14"/>
  <c r="J813" i="14"/>
  <c r="B813" i="14"/>
  <c r="N812" i="14"/>
  <c r="J812" i="14"/>
  <c r="B812" i="14"/>
  <c r="N811" i="14"/>
  <c r="J811" i="14"/>
  <c r="B811" i="14"/>
  <c r="N810" i="14"/>
  <c r="J810" i="14"/>
  <c r="B810" i="14"/>
  <c r="N809" i="14"/>
  <c r="J809" i="14"/>
  <c r="B809" i="14"/>
  <c r="N808" i="14"/>
  <c r="J808" i="14"/>
  <c r="B808" i="14"/>
  <c r="N807" i="14"/>
  <c r="J807" i="14"/>
  <c r="B807" i="14"/>
  <c r="N806" i="14"/>
  <c r="J806" i="14"/>
  <c r="B806" i="14"/>
  <c r="N805" i="14"/>
  <c r="J805" i="14"/>
  <c r="B805" i="14"/>
  <c r="N804" i="14"/>
  <c r="J804" i="14"/>
  <c r="B804" i="14"/>
  <c r="N803" i="14"/>
  <c r="J803" i="14"/>
  <c r="B803" i="14"/>
  <c r="N802" i="14"/>
  <c r="J802" i="14"/>
  <c r="B802" i="14"/>
  <c r="N801" i="14"/>
  <c r="J801" i="14"/>
  <c r="B801" i="14"/>
  <c r="N800" i="14"/>
  <c r="J800" i="14"/>
  <c r="B800" i="14"/>
  <c r="N799" i="14"/>
  <c r="J799" i="14"/>
  <c r="B799" i="14"/>
  <c r="N798" i="14"/>
  <c r="J798" i="14"/>
  <c r="B798" i="14"/>
  <c r="N797" i="14"/>
  <c r="J797" i="14"/>
  <c r="B797" i="14"/>
  <c r="N796" i="14"/>
  <c r="J796" i="14"/>
  <c r="B796" i="14"/>
  <c r="N795" i="14"/>
  <c r="J795" i="14"/>
  <c r="B795" i="14"/>
  <c r="N794" i="14"/>
  <c r="J794" i="14"/>
  <c r="B794" i="14"/>
  <c r="N793" i="14"/>
  <c r="J793" i="14"/>
  <c r="B793" i="14"/>
  <c r="N792" i="14"/>
  <c r="J792" i="14"/>
  <c r="B792" i="14"/>
  <c r="N791" i="14"/>
  <c r="J791" i="14"/>
  <c r="B791" i="14"/>
  <c r="N790" i="14"/>
  <c r="J790" i="14"/>
  <c r="B790" i="14"/>
  <c r="N789" i="14"/>
  <c r="J789" i="14"/>
  <c r="B789" i="14"/>
  <c r="N788" i="14"/>
  <c r="J788" i="14"/>
  <c r="B788" i="14"/>
  <c r="N787" i="14"/>
  <c r="J787" i="14"/>
  <c r="B787" i="14"/>
  <c r="N786" i="14"/>
  <c r="J786" i="14"/>
  <c r="B786" i="14"/>
  <c r="N785" i="14"/>
  <c r="J785" i="14"/>
  <c r="B785" i="14"/>
  <c r="N784" i="14"/>
  <c r="J784" i="14"/>
  <c r="B784" i="14"/>
  <c r="N783" i="14"/>
  <c r="J783" i="14"/>
  <c r="B783" i="14"/>
  <c r="N782" i="14"/>
  <c r="J782" i="14"/>
  <c r="B782" i="14"/>
  <c r="N781" i="14"/>
  <c r="J781" i="14"/>
  <c r="B781" i="14"/>
  <c r="N780" i="14"/>
  <c r="J780" i="14"/>
  <c r="B780" i="14"/>
  <c r="N779" i="14"/>
  <c r="J779" i="14"/>
  <c r="B779" i="14"/>
  <c r="N778" i="14"/>
  <c r="J778" i="14"/>
  <c r="B778" i="14"/>
  <c r="N777" i="14"/>
  <c r="J777" i="14"/>
  <c r="B777" i="14"/>
  <c r="N776" i="14"/>
  <c r="J776" i="14"/>
  <c r="B776" i="14"/>
  <c r="N775" i="14"/>
  <c r="J775" i="14"/>
  <c r="B775" i="14"/>
  <c r="N774" i="14"/>
  <c r="J774" i="14"/>
  <c r="B774" i="14"/>
  <c r="N773" i="14"/>
  <c r="J773" i="14"/>
  <c r="B773" i="14"/>
  <c r="N772" i="14"/>
  <c r="J772" i="14"/>
  <c r="B772" i="14"/>
  <c r="N771" i="14"/>
  <c r="J771" i="14"/>
  <c r="B771" i="14"/>
  <c r="N770" i="14"/>
  <c r="J770" i="14"/>
  <c r="B770" i="14"/>
  <c r="N769" i="14"/>
  <c r="J769" i="14"/>
  <c r="B769" i="14"/>
  <c r="N768" i="14"/>
  <c r="J768" i="14"/>
  <c r="B768" i="14"/>
  <c r="N767" i="14"/>
  <c r="J767" i="14"/>
  <c r="B767" i="14"/>
  <c r="N766" i="14"/>
  <c r="J766" i="14"/>
  <c r="B766" i="14"/>
  <c r="N765" i="14"/>
  <c r="J765" i="14"/>
  <c r="B765" i="14"/>
  <c r="N764" i="14"/>
  <c r="J764" i="14"/>
  <c r="B764" i="14"/>
  <c r="N763" i="14"/>
  <c r="J763" i="14"/>
  <c r="B763" i="14"/>
  <c r="N762" i="14"/>
  <c r="J762" i="14"/>
  <c r="B762" i="14"/>
  <c r="N761" i="14"/>
  <c r="J761" i="14"/>
  <c r="B761" i="14"/>
  <c r="N760" i="14"/>
  <c r="J760" i="14"/>
  <c r="B760" i="14"/>
  <c r="N759" i="14"/>
  <c r="J759" i="14"/>
  <c r="B759" i="14"/>
  <c r="N758" i="14"/>
  <c r="J758" i="14"/>
  <c r="B758" i="14"/>
  <c r="N757" i="14"/>
  <c r="J757" i="14"/>
  <c r="B757" i="14"/>
  <c r="N756" i="14"/>
  <c r="J756" i="14"/>
  <c r="B756" i="14"/>
  <c r="N755" i="14"/>
  <c r="J755" i="14"/>
  <c r="B755" i="14"/>
  <c r="N754" i="14"/>
  <c r="J754" i="14"/>
  <c r="B754" i="14"/>
  <c r="N753" i="14"/>
  <c r="J753" i="14"/>
  <c r="B753" i="14"/>
  <c r="N752" i="14"/>
  <c r="J752" i="14"/>
  <c r="B752" i="14"/>
  <c r="N751" i="14"/>
  <c r="J751" i="14"/>
  <c r="B751" i="14"/>
  <c r="N750" i="14"/>
  <c r="J750" i="14"/>
  <c r="B750" i="14"/>
  <c r="N749" i="14"/>
  <c r="J749" i="14"/>
  <c r="B749" i="14"/>
  <c r="N748" i="14"/>
  <c r="J748" i="14"/>
  <c r="B748" i="14"/>
  <c r="N747" i="14"/>
  <c r="J747" i="14"/>
  <c r="B747" i="14"/>
  <c r="N746" i="14"/>
  <c r="J746" i="14"/>
  <c r="B746" i="14"/>
  <c r="N745" i="14"/>
  <c r="J745" i="14"/>
  <c r="B745" i="14"/>
  <c r="N744" i="14"/>
  <c r="J744" i="14"/>
  <c r="B744" i="14"/>
  <c r="N743" i="14"/>
  <c r="J743" i="14"/>
  <c r="B743" i="14"/>
  <c r="N742" i="14"/>
  <c r="J742" i="14"/>
  <c r="B742" i="14"/>
  <c r="N741" i="14"/>
  <c r="J741" i="14"/>
  <c r="B741" i="14"/>
  <c r="N740" i="14"/>
  <c r="J740" i="14"/>
  <c r="B740" i="14"/>
  <c r="N739" i="14"/>
  <c r="J739" i="14"/>
  <c r="B739" i="14"/>
  <c r="N738" i="14"/>
  <c r="J738" i="14"/>
  <c r="B738" i="14"/>
  <c r="N737" i="14"/>
  <c r="J737" i="14"/>
  <c r="B737" i="14"/>
  <c r="N736" i="14"/>
  <c r="J736" i="14"/>
  <c r="B736" i="14"/>
  <c r="N735" i="14"/>
  <c r="J735" i="14"/>
  <c r="B735" i="14"/>
  <c r="N734" i="14"/>
  <c r="J734" i="14"/>
  <c r="B734" i="14"/>
  <c r="N733" i="14"/>
  <c r="J733" i="14"/>
  <c r="B733" i="14"/>
  <c r="N732" i="14"/>
  <c r="J732" i="14"/>
  <c r="B732" i="14"/>
  <c r="N731" i="14"/>
  <c r="J731" i="14"/>
  <c r="B731" i="14"/>
  <c r="N730" i="14"/>
  <c r="J730" i="14"/>
  <c r="B730" i="14"/>
  <c r="N729" i="14"/>
  <c r="J729" i="14"/>
  <c r="B729" i="14"/>
  <c r="N728" i="14"/>
  <c r="J728" i="14"/>
  <c r="B728" i="14"/>
  <c r="N727" i="14"/>
  <c r="J727" i="14"/>
  <c r="B727" i="14"/>
  <c r="N726" i="14"/>
  <c r="J726" i="14"/>
  <c r="B726" i="14"/>
  <c r="N725" i="14"/>
  <c r="J725" i="14"/>
  <c r="B725" i="14"/>
  <c r="N724" i="14"/>
  <c r="J724" i="14"/>
  <c r="B724" i="14"/>
  <c r="N723" i="14"/>
  <c r="J723" i="14"/>
  <c r="B723" i="14"/>
  <c r="N722" i="14"/>
  <c r="J722" i="14"/>
  <c r="B722" i="14"/>
  <c r="N721" i="14"/>
  <c r="J721" i="14"/>
  <c r="B721" i="14"/>
  <c r="N720" i="14"/>
  <c r="J720" i="14"/>
  <c r="B720" i="14"/>
  <c r="N719" i="14"/>
  <c r="J719" i="14"/>
  <c r="B719" i="14"/>
  <c r="N718" i="14"/>
  <c r="J718" i="14"/>
  <c r="B718" i="14"/>
  <c r="N717" i="14"/>
  <c r="J717" i="14"/>
  <c r="B717" i="14"/>
  <c r="N716" i="14"/>
  <c r="J716" i="14"/>
  <c r="B716" i="14"/>
  <c r="N715" i="14"/>
  <c r="J715" i="14"/>
  <c r="B715" i="14"/>
  <c r="N714" i="14"/>
  <c r="J714" i="14"/>
  <c r="B714" i="14"/>
  <c r="N713" i="14"/>
  <c r="J713" i="14"/>
  <c r="B713" i="14"/>
  <c r="N712" i="14"/>
  <c r="J712" i="14"/>
  <c r="B712" i="14"/>
  <c r="N711" i="14"/>
  <c r="J711" i="14"/>
  <c r="B711" i="14"/>
  <c r="N710" i="14"/>
  <c r="J710" i="14"/>
  <c r="B710" i="14"/>
  <c r="N709" i="14"/>
  <c r="J709" i="14"/>
  <c r="B709" i="14"/>
  <c r="N708" i="14"/>
  <c r="J708" i="14"/>
  <c r="B708" i="14"/>
  <c r="N707" i="14"/>
  <c r="J707" i="14"/>
  <c r="B707" i="14"/>
  <c r="N706" i="14"/>
  <c r="J706" i="14"/>
  <c r="B706" i="14"/>
  <c r="N705" i="14"/>
  <c r="J705" i="14"/>
  <c r="B705" i="14"/>
  <c r="N704" i="14"/>
  <c r="J704" i="14"/>
  <c r="B704" i="14"/>
  <c r="N703" i="14"/>
  <c r="J703" i="14"/>
  <c r="B703" i="14"/>
  <c r="N702" i="14"/>
  <c r="J702" i="14"/>
  <c r="B702" i="14"/>
  <c r="N701" i="14"/>
  <c r="J701" i="14"/>
  <c r="B701" i="14"/>
  <c r="N700" i="14"/>
  <c r="J700" i="14"/>
  <c r="B700" i="14"/>
  <c r="N699" i="14"/>
  <c r="J699" i="14"/>
  <c r="B699" i="14"/>
  <c r="N698" i="14"/>
  <c r="J698" i="14"/>
  <c r="B698" i="14"/>
  <c r="N697" i="14"/>
  <c r="J697" i="14"/>
  <c r="B697" i="14"/>
  <c r="N696" i="14"/>
  <c r="J696" i="14"/>
  <c r="B696" i="14"/>
  <c r="N695" i="14"/>
  <c r="J695" i="14"/>
  <c r="B695" i="14"/>
  <c r="N694" i="14"/>
  <c r="J694" i="14"/>
  <c r="B694" i="14"/>
  <c r="N693" i="14"/>
  <c r="J693" i="14"/>
  <c r="B693" i="14"/>
  <c r="N692" i="14"/>
  <c r="J692" i="14"/>
  <c r="B692" i="14"/>
  <c r="N691" i="14"/>
  <c r="J691" i="14"/>
  <c r="B691" i="14"/>
  <c r="N690" i="14"/>
  <c r="J690" i="14"/>
  <c r="B690" i="14"/>
  <c r="N689" i="14"/>
  <c r="J689" i="14"/>
  <c r="B689" i="14"/>
  <c r="N688" i="14"/>
  <c r="J688" i="14"/>
  <c r="B688" i="14"/>
  <c r="N687" i="14"/>
  <c r="J687" i="14"/>
  <c r="B687" i="14"/>
  <c r="N686" i="14"/>
  <c r="J686" i="14"/>
  <c r="B686" i="14"/>
  <c r="N685" i="14"/>
  <c r="J685" i="14"/>
  <c r="B685" i="14"/>
  <c r="N684" i="14"/>
  <c r="J684" i="14"/>
  <c r="B684" i="14"/>
  <c r="N683" i="14"/>
  <c r="J683" i="14"/>
  <c r="B683" i="14"/>
  <c r="N682" i="14"/>
  <c r="J682" i="14"/>
  <c r="B682" i="14"/>
  <c r="N681" i="14"/>
  <c r="J681" i="14"/>
  <c r="B681" i="14"/>
  <c r="N680" i="14"/>
  <c r="J680" i="14"/>
  <c r="B680" i="14"/>
  <c r="N679" i="14"/>
  <c r="J679" i="14"/>
  <c r="B679" i="14"/>
  <c r="N678" i="14"/>
  <c r="J678" i="14"/>
  <c r="B678" i="14"/>
  <c r="N677" i="14"/>
  <c r="J677" i="14"/>
  <c r="B677" i="14"/>
  <c r="N676" i="14"/>
  <c r="J676" i="14"/>
  <c r="B676" i="14"/>
  <c r="N675" i="14"/>
  <c r="J675" i="14"/>
  <c r="B675" i="14"/>
  <c r="N674" i="14"/>
  <c r="J674" i="14"/>
  <c r="B674" i="14"/>
  <c r="N673" i="14"/>
  <c r="J673" i="14"/>
  <c r="B673" i="14"/>
  <c r="N672" i="14"/>
  <c r="J672" i="14"/>
  <c r="B672" i="14"/>
  <c r="N671" i="14"/>
  <c r="J671" i="14"/>
  <c r="B671" i="14"/>
  <c r="N670" i="14"/>
  <c r="J670" i="14"/>
  <c r="B670" i="14"/>
  <c r="N669" i="14"/>
  <c r="J669" i="14"/>
  <c r="B669" i="14"/>
  <c r="N668" i="14"/>
  <c r="J668" i="14"/>
  <c r="B668" i="14"/>
  <c r="N667" i="14"/>
  <c r="J667" i="14"/>
  <c r="B667" i="14"/>
  <c r="N666" i="14"/>
  <c r="J666" i="14"/>
  <c r="B666" i="14"/>
  <c r="N665" i="14"/>
  <c r="J665" i="14"/>
  <c r="B665" i="14"/>
  <c r="N664" i="14"/>
  <c r="J664" i="14"/>
  <c r="B664" i="14"/>
  <c r="N663" i="14"/>
  <c r="J663" i="14"/>
  <c r="B663" i="14"/>
  <c r="N662" i="14"/>
  <c r="J662" i="14"/>
  <c r="B662" i="14"/>
  <c r="N661" i="14"/>
  <c r="J661" i="14"/>
  <c r="B661" i="14"/>
  <c r="N660" i="14"/>
  <c r="J660" i="14"/>
  <c r="B660" i="14"/>
  <c r="N659" i="14"/>
  <c r="J659" i="14"/>
  <c r="B659" i="14"/>
  <c r="N658" i="14"/>
  <c r="J658" i="14"/>
  <c r="B658" i="14"/>
  <c r="N657" i="14"/>
  <c r="J657" i="14"/>
  <c r="B657" i="14"/>
  <c r="N656" i="14"/>
  <c r="J656" i="14"/>
  <c r="B656" i="14"/>
  <c r="N655" i="14"/>
  <c r="J655" i="14"/>
  <c r="B655" i="14"/>
  <c r="N654" i="14"/>
  <c r="J654" i="14"/>
  <c r="B654" i="14"/>
  <c r="N653" i="14"/>
  <c r="J653" i="14"/>
  <c r="B653" i="14"/>
  <c r="N652" i="14"/>
  <c r="J652" i="14"/>
  <c r="B652" i="14"/>
  <c r="N651" i="14"/>
  <c r="J651" i="14"/>
  <c r="B651" i="14"/>
  <c r="N650" i="14"/>
  <c r="J650" i="14"/>
  <c r="B650" i="14"/>
  <c r="N649" i="14"/>
  <c r="J649" i="14"/>
  <c r="B649" i="14"/>
  <c r="N648" i="14"/>
  <c r="J648" i="14"/>
  <c r="B648" i="14"/>
  <c r="N647" i="14"/>
  <c r="J647" i="14"/>
  <c r="B647" i="14"/>
  <c r="N646" i="14"/>
  <c r="J646" i="14"/>
  <c r="B646" i="14"/>
  <c r="N645" i="14"/>
  <c r="J645" i="14"/>
  <c r="B645" i="14"/>
  <c r="N644" i="14"/>
  <c r="J644" i="14"/>
  <c r="B644" i="14"/>
  <c r="N643" i="14"/>
  <c r="J643" i="14"/>
  <c r="B643" i="14"/>
  <c r="N642" i="14"/>
  <c r="J642" i="14"/>
  <c r="B642" i="14"/>
  <c r="N641" i="14"/>
  <c r="J641" i="14"/>
  <c r="B641" i="14"/>
  <c r="N640" i="14"/>
  <c r="J640" i="14"/>
  <c r="B640" i="14"/>
  <c r="N639" i="14"/>
  <c r="J639" i="14"/>
  <c r="B639" i="14"/>
  <c r="N638" i="14"/>
  <c r="J638" i="14"/>
  <c r="B638" i="14"/>
  <c r="N637" i="14"/>
  <c r="J637" i="14"/>
  <c r="B637" i="14"/>
  <c r="N636" i="14"/>
  <c r="J636" i="14"/>
  <c r="B636" i="14"/>
  <c r="N635" i="14"/>
  <c r="J635" i="14"/>
  <c r="B635" i="14"/>
  <c r="N634" i="14"/>
  <c r="J634" i="14"/>
  <c r="B634" i="14"/>
  <c r="N633" i="14"/>
  <c r="J633" i="14"/>
  <c r="B633" i="14"/>
  <c r="N632" i="14"/>
  <c r="J632" i="14"/>
  <c r="B632" i="14"/>
  <c r="N631" i="14"/>
  <c r="J631" i="14"/>
  <c r="B631" i="14"/>
  <c r="N630" i="14"/>
  <c r="J630" i="14"/>
  <c r="B630" i="14"/>
  <c r="N629" i="14"/>
  <c r="J629" i="14"/>
  <c r="B629" i="14"/>
  <c r="N628" i="14"/>
  <c r="J628" i="14"/>
  <c r="B628" i="14"/>
  <c r="N627" i="14"/>
  <c r="J627" i="14"/>
  <c r="B627" i="14"/>
  <c r="N626" i="14"/>
  <c r="J626" i="14"/>
  <c r="B626" i="14"/>
  <c r="N625" i="14"/>
  <c r="J625" i="14"/>
  <c r="B625" i="14"/>
  <c r="N624" i="14"/>
  <c r="J624" i="14"/>
  <c r="B624" i="14"/>
  <c r="N623" i="14"/>
  <c r="J623" i="14"/>
  <c r="B623" i="14"/>
  <c r="N622" i="14"/>
  <c r="J622" i="14"/>
  <c r="B622" i="14"/>
  <c r="N621" i="14"/>
  <c r="J621" i="14"/>
  <c r="B621" i="14"/>
  <c r="N620" i="14"/>
  <c r="J620" i="14"/>
  <c r="B620" i="14"/>
  <c r="N619" i="14"/>
  <c r="J619" i="14"/>
  <c r="B619" i="14"/>
  <c r="N618" i="14"/>
  <c r="J618" i="14"/>
  <c r="B618" i="14"/>
  <c r="N617" i="14"/>
  <c r="J617" i="14"/>
  <c r="B617" i="14"/>
  <c r="N616" i="14"/>
  <c r="J616" i="14"/>
  <c r="B616" i="14"/>
  <c r="N615" i="14"/>
  <c r="J615" i="14"/>
  <c r="B615" i="14"/>
  <c r="N614" i="14"/>
  <c r="J614" i="14"/>
  <c r="B614" i="14"/>
  <c r="N613" i="14"/>
  <c r="J613" i="14"/>
  <c r="B613" i="14"/>
  <c r="N612" i="14"/>
  <c r="J612" i="14"/>
  <c r="B612" i="14"/>
  <c r="N611" i="14"/>
  <c r="J611" i="14"/>
  <c r="B611" i="14"/>
  <c r="N610" i="14"/>
  <c r="J610" i="14"/>
  <c r="B610" i="14"/>
  <c r="N609" i="14"/>
  <c r="J609" i="14"/>
  <c r="B609" i="14"/>
  <c r="N608" i="14"/>
  <c r="J608" i="14"/>
  <c r="B608" i="14"/>
  <c r="N607" i="14"/>
  <c r="J607" i="14"/>
  <c r="B607" i="14"/>
  <c r="N606" i="14"/>
  <c r="J606" i="14"/>
  <c r="B606" i="14"/>
  <c r="N605" i="14"/>
  <c r="J605" i="14"/>
  <c r="B605" i="14"/>
  <c r="N604" i="14"/>
  <c r="J604" i="14"/>
  <c r="B604" i="14"/>
  <c r="N603" i="14"/>
  <c r="J603" i="14"/>
  <c r="B603" i="14"/>
  <c r="N602" i="14"/>
  <c r="J602" i="14"/>
  <c r="B602" i="14"/>
  <c r="N601" i="14"/>
  <c r="J601" i="14"/>
  <c r="B601" i="14"/>
  <c r="N600" i="14"/>
  <c r="J600" i="14"/>
  <c r="B600" i="14"/>
  <c r="N599" i="14"/>
  <c r="J599" i="14"/>
  <c r="B599" i="14"/>
  <c r="N598" i="14"/>
  <c r="J598" i="14"/>
  <c r="B598" i="14"/>
  <c r="N597" i="14"/>
  <c r="J597" i="14"/>
  <c r="B597" i="14"/>
  <c r="N596" i="14"/>
  <c r="J596" i="14"/>
  <c r="B596" i="14"/>
  <c r="N595" i="14"/>
  <c r="J595" i="14"/>
  <c r="B595" i="14"/>
  <c r="N594" i="14"/>
  <c r="J594" i="14"/>
  <c r="B594" i="14"/>
  <c r="N593" i="14"/>
  <c r="J593" i="14"/>
  <c r="B593" i="14"/>
  <c r="N592" i="14"/>
  <c r="J592" i="14"/>
  <c r="B592" i="14"/>
  <c r="N591" i="14"/>
  <c r="J591" i="14"/>
  <c r="B591" i="14"/>
  <c r="N590" i="14"/>
  <c r="J590" i="14"/>
  <c r="B590" i="14"/>
  <c r="N589" i="14"/>
  <c r="J589" i="14"/>
  <c r="B589" i="14"/>
  <c r="N588" i="14"/>
  <c r="J588" i="14"/>
  <c r="B588" i="14"/>
  <c r="N587" i="14"/>
  <c r="J587" i="14"/>
  <c r="B587" i="14"/>
  <c r="N586" i="14"/>
  <c r="J586" i="14"/>
  <c r="B586" i="14"/>
  <c r="N585" i="14"/>
  <c r="J585" i="14"/>
  <c r="B585" i="14"/>
  <c r="N584" i="14"/>
  <c r="J584" i="14"/>
  <c r="B584" i="14"/>
  <c r="N583" i="14"/>
  <c r="J583" i="14"/>
  <c r="B583" i="14"/>
  <c r="N582" i="14"/>
  <c r="J582" i="14"/>
  <c r="B582" i="14"/>
  <c r="N581" i="14"/>
  <c r="J581" i="14"/>
  <c r="B581" i="14"/>
  <c r="N580" i="14"/>
  <c r="J580" i="14"/>
  <c r="B580" i="14"/>
  <c r="N579" i="14"/>
  <c r="J579" i="14"/>
  <c r="B579" i="14"/>
  <c r="N578" i="14"/>
  <c r="J578" i="14"/>
  <c r="B578" i="14"/>
  <c r="N577" i="14"/>
  <c r="J577" i="14"/>
  <c r="B577" i="14"/>
  <c r="N576" i="14"/>
  <c r="J576" i="14"/>
  <c r="B576" i="14"/>
  <c r="N575" i="14"/>
  <c r="J575" i="14"/>
  <c r="B575" i="14"/>
  <c r="N574" i="14"/>
  <c r="J574" i="14"/>
  <c r="B574" i="14"/>
  <c r="N573" i="14"/>
  <c r="J573" i="14"/>
  <c r="B573" i="14"/>
  <c r="N572" i="14"/>
  <c r="J572" i="14"/>
  <c r="B572" i="14"/>
  <c r="N571" i="14"/>
  <c r="J571" i="14"/>
  <c r="B571" i="14"/>
  <c r="N570" i="14"/>
  <c r="J570" i="14"/>
  <c r="B570" i="14"/>
  <c r="N569" i="14"/>
  <c r="J569" i="14"/>
  <c r="B569" i="14"/>
  <c r="N568" i="14"/>
  <c r="J568" i="14"/>
  <c r="B568" i="14"/>
  <c r="N567" i="14"/>
  <c r="J567" i="14"/>
  <c r="B567" i="14"/>
  <c r="N566" i="14"/>
  <c r="J566" i="14"/>
  <c r="B566" i="14"/>
  <c r="N565" i="14"/>
  <c r="J565" i="14"/>
  <c r="B565" i="14"/>
  <c r="N564" i="14"/>
  <c r="J564" i="14"/>
  <c r="B564" i="14"/>
  <c r="N563" i="14"/>
  <c r="J563" i="14"/>
  <c r="B563" i="14"/>
  <c r="N562" i="14"/>
  <c r="J562" i="14"/>
  <c r="B562" i="14"/>
  <c r="N561" i="14"/>
  <c r="J561" i="14"/>
  <c r="B561" i="14"/>
  <c r="N560" i="14"/>
  <c r="J560" i="14"/>
  <c r="B560" i="14"/>
  <c r="N559" i="14"/>
  <c r="J559" i="14"/>
  <c r="B559" i="14"/>
  <c r="N558" i="14"/>
  <c r="J558" i="14"/>
  <c r="B558" i="14"/>
  <c r="N557" i="14"/>
  <c r="J557" i="14"/>
  <c r="B557" i="14"/>
  <c r="N556" i="14"/>
  <c r="J556" i="14"/>
  <c r="B556" i="14"/>
  <c r="N555" i="14"/>
  <c r="J555" i="14"/>
  <c r="B555" i="14"/>
  <c r="N554" i="14"/>
  <c r="J554" i="14"/>
  <c r="B554" i="14"/>
  <c r="N553" i="14"/>
  <c r="J553" i="14"/>
  <c r="B553" i="14"/>
  <c r="N552" i="14"/>
  <c r="J552" i="14"/>
  <c r="B552" i="14"/>
  <c r="N551" i="14"/>
  <c r="J551" i="14"/>
  <c r="B551" i="14"/>
  <c r="N550" i="14"/>
  <c r="J550" i="14"/>
  <c r="B550" i="14"/>
  <c r="N549" i="14"/>
  <c r="J549" i="14"/>
  <c r="B549" i="14"/>
  <c r="N548" i="14"/>
  <c r="J548" i="14"/>
  <c r="B548" i="14"/>
  <c r="N547" i="14"/>
  <c r="J547" i="14"/>
  <c r="B547" i="14"/>
  <c r="N546" i="14"/>
  <c r="J546" i="14"/>
  <c r="B546" i="14"/>
  <c r="N545" i="14"/>
  <c r="J545" i="14"/>
  <c r="B545" i="14"/>
  <c r="N544" i="14"/>
  <c r="J544" i="14"/>
  <c r="B544" i="14"/>
  <c r="N543" i="14"/>
  <c r="J543" i="14"/>
  <c r="B543" i="14"/>
  <c r="N542" i="14"/>
  <c r="J542" i="14"/>
  <c r="B542" i="14"/>
  <c r="N541" i="14"/>
  <c r="J541" i="14"/>
  <c r="B541" i="14"/>
  <c r="N540" i="14"/>
  <c r="J540" i="14"/>
  <c r="B540" i="14"/>
  <c r="N539" i="14"/>
  <c r="J539" i="14"/>
  <c r="B539" i="14"/>
  <c r="N538" i="14"/>
  <c r="J538" i="14"/>
  <c r="B538" i="14"/>
  <c r="N537" i="14"/>
  <c r="J537" i="14"/>
  <c r="B537" i="14"/>
  <c r="N536" i="14"/>
  <c r="J536" i="14"/>
  <c r="B536" i="14"/>
  <c r="N535" i="14"/>
  <c r="J535" i="14"/>
  <c r="B535" i="14"/>
  <c r="N534" i="14"/>
  <c r="J534" i="14"/>
  <c r="B534" i="14"/>
  <c r="N533" i="14"/>
  <c r="J533" i="14"/>
  <c r="B533" i="14"/>
  <c r="N532" i="14"/>
  <c r="J532" i="14"/>
  <c r="B532" i="14"/>
  <c r="N531" i="14"/>
  <c r="J531" i="14"/>
  <c r="B531" i="14"/>
  <c r="N530" i="14"/>
  <c r="J530" i="14"/>
  <c r="B530" i="14"/>
  <c r="N529" i="14"/>
  <c r="J529" i="14"/>
  <c r="B529" i="14"/>
  <c r="N528" i="14"/>
  <c r="J528" i="14"/>
  <c r="B528" i="14"/>
  <c r="N527" i="14"/>
  <c r="J527" i="14"/>
  <c r="B527" i="14"/>
  <c r="N526" i="14"/>
  <c r="J526" i="14"/>
  <c r="B526" i="14"/>
  <c r="N525" i="14"/>
  <c r="J525" i="14"/>
  <c r="B525" i="14"/>
  <c r="N524" i="14"/>
  <c r="J524" i="14"/>
  <c r="B524" i="14"/>
  <c r="N523" i="14"/>
  <c r="J523" i="14"/>
  <c r="B523" i="14"/>
  <c r="N522" i="14"/>
  <c r="J522" i="14"/>
  <c r="B522" i="14"/>
  <c r="N521" i="14"/>
  <c r="J521" i="14"/>
  <c r="B521" i="14"/>
  <c r="N520" i="14"/>
  <c r="J520" i="14"/>
  <c r="B520" i="14"/>
  <c r="N519" i="14"/>
  <c r="J519" i="14"/>
  <c r="B519" i="14"/>
  <c r="N518" i="14"/>
  <c r="J518" i="14"/>
  <c r="B518" i="14"/>
  <c r="N517" i="14"/>
  <c r="J517" i="14"/>
  <c r="B517" i="14"/>
  <c r="N516" i="14"/>
  <c r="J516" i="14"/>
  <c r="B516" i="14"/>
  <c r="N515" i="14"/>
  <c r="J515" i="14"/>
  <c r="B515" i="14"/>
  <c r="N514" i="14"/>
  <c r="J514" i="14"/>
  <c r="B514" i="14"/>
  <c r="N513" i="14"/>
  <c r="J513" i="14"/>
  <c r="B513" i="14"/>
  <c r="N512" i="14"/>
  <c r="J512" i="14"/>
  <c r="B512" i="14"/>
  <c r="N511" i="14"/>
  <c r="J511" i="14"/>
  <c r="B511" i="14"/>
  <c r="N510" i="14"/>
  <c r="J510" i="14"/>
  <c r="B510" i="14"/>
  <c r="N509" i="14"/>
  <c r="J509" i="14"/>
  <c r="B509" i="14"/>
  <c r="N508" i="14"/>
  <c r="J508" i="14"/>
  <c r="B508" i="14"/>
  <c r="N507" i="14"/>
  <c r="J507" i="14"/>
  <c r="B507" i="14"/>
  <c r="N506" i="14"/>
  <c r="J506" i="14"/>
  <c r="B506" i="14"/>
  <c r="N505" i="14"/>
  <c r="J505" i="14"/>
  <c r="B505" i="14"/>
  <c r="N504" i="14"/>
  <c r="J504" i="14"/>
  <c r="B504" i="14"/>
  <c r="N503" i="14"/>
  <c r="J503" i="14"/>
  <c r="B503" i="14"/>
  <c r="N502" i="14"/>
  <c r="J502" i="14"/>
  <c r="B502" i="14"/>
  <c r="N501" i="14"/>
  <c r="J501" i="14"/>
  <c r="B501" i="14"/>
  <c r="N500" i="14"/>
  <c r="J500" i="14"/>
  <c r="B500" i="14"/>
  <c r="N499" i="14"/>
  <c r="J499" i="14"/>
  <c r="B499" i="14"/>
  <c r="N498" i="14"/>
  <c r="J498" i="14"/>
  <c r="B498" i="14"/>
  <c r="N497" i="14"/>
  <c r="J497" i="14"/>
  <c r="B497" i="14"/>
  <c r="N496" i="14"/>
  <c r="J496" i="14"/>
  <c r="B496" i="14"/>
  <c r="N495" i="14"/>
  <c r="J495" i="14"/>
  <c r="B495" i="14"/>
  <c r="N494" i="14"/>
  <c r="J494" i="14"/>
  <c r="B494" i="14"/>
  <c r="N493" i="14"/>
  <c r="J493" i="14"/>
  <c r="B493" i="14"/>
  <c r="N492" i="14"/>
  <c r="J492" i="14"/>
  <c r="B492" i="14"/>
  <c r="N491" i="14"/>
  <c r="J491" i="14"/>
  <c r="B491" i="14"/>
  <c r="N490" i="14"/>
  <c r="J490" i="14"/>
  <c r="B490" i="14"/>
  <c r="N489" i="14"/>
  <c r="J489" i="14"/>
  <c r="B489" i="14"/>
  <c r="N488" i="14"/>
  <c r="J488" i="14"/>
  <c r="B488" i="14"/>
  <c r="N487" i="14"/>
  <c r="J487" i="14"/>
  <c r="B487" i="14"/>
  <c r="N486" i="14"/>
  <c r="J486" i="14"/>
  <c r="B486" i="14"/>
  <c r="N485" i="14"/>
  <c r="J485" i="14"/>
  <c r="B485" i="14"/>
  <c r="N484" i="14"/>
  <c r="J484" i="14"/>
  <c r="B484" i="14"/>
  <c r="N483" i="14"/>
  <c r="J483" i="14"/>
  <c r="B483" i="14"/>
  <c r="N482" i="14"/>
  <c r="J482" i="14"/>
  <c r="B482" i="14"/>
  <c r="N481" i="14"/>
  <c r="J481" i="14"/>
  <c r="B481" i="14"/>
  <c r="N480" i="14"/>
  <c r="J480" i="14"/>
  <c r="B480" i="14"/>
  <c r="N479" i="14"/>
  <c r="J479" i="14"/>
  <c r="B479" i="14"/>
  <c r="N478" i="14"/>
  <c r="J478" i="14"/>
  <c r="B478" i="14"/>
  <c r="N477" i="14"/>
  <c r="J477" i="14"/>
  <c r="B477" i="14"/>
  <c r="N476" i="14"/>
  <c r="J476" i="14"/>
  <c r="B476" i="14"/>
  <c r="N475" i="14"/>
  <c r="J475" i="14"/>
  <c r="B475" i="14"/>
  <c r="N474" i="14"/>
  <c r="J474" i="14"/>
  <c r="B474" i="14"/>
  <c r="N473" i="14"/>
  <c r="J473" i="14"/>
  <c r="B473" i="14"/>
  <c r="N472" i="14"/>
  <c r="J472" i="14"/>
  <c r="B472" i="14"/>
  <c r="N471" i="14"/>
  <c r="J471" i="14"/>
  <c r="B471" i="14"/>
  <c r="N470" i="14"/>
  <c r="J470" i="14"/>
  <c r="B470" i="14"/>
  <c r="N469" i="14"/>
  <c r="J469" i="14"/>
  <c r="B469" i="14"/>
  <c r="N468" i="14"/>
  <c r="J468" i="14"/>
  <c r="B468" i="14"/>
  <c r="N467" i="14"/>
  <c r="J467" i="14"/>
  <c r="B467" i="14"/>
  <c r="N466" i="14"/>
  <c r="J466" i="14"/>
  <c r="B466" i="14"/>
  <c r="N465" i="14"/>
  <c r="J465" i="14"/>
  <c r="B465" i="14"/>
  <c r="N464" i="14"/>
  <c r="J464" i="14"/>
  <c r="B464" i="14"/>
  <c r="N463" i="14"/>
  <c r="J463" i="14"/>
  <c r="B463" i="14"/>
  <c r="N462" i="14"/>
  <c r="J462" i="14"/>
  <c r="B462" i="14"/>
  <c r="N461" i="14"/>
  <c r="J461" i="14"/>
  <c r="B461" i="14"/>
  <c r="N460" i="14"/>
  <c r="J460" i="14"/>
  <c r="B460" i="14"/>
  <c r="N459" i="14"/>
  <c r="J459" i="14"/>
  <c r="B459" i="14"/>
  <c r="N458" i="14"/>
  <c r="J458" i="14"/>
  <c r="B458" i="14"/>
  <c r="N457" i="14"/>
  <c r="J457" i="14"/>
  <c r="B457" i="14"/>
  <c r="N456" i="14"/>
  <c r="J456" i="14"/>
  <c r="B456" i="14"/>
  <c r="N455" i="14"/>
  <c r="J455" i="14"/>
  <c r="B455" i="14"/>
  <c r="N454" i="14"/>
  <c r="J454" i="14"/>
  <c r="B454" i="14"/>
  <c r="N453" i="14"/>
  <c r="J453" i="14"/>
  <c r="B453" i="14"/>
  <c r="N452" i="14"/>
  <c r="J452" i="14"/>
  <c r="B452" i="14"/>
  <c r="N451" i="14"/>
  <c r="J451" i="14"/>
  <c r="B451" i="14"/>
  <c r="N450" i="14"/>
  <c r="J450" i="14"/>
  <c r="B450" i="14"/>
  <c r="N449" i="14"/>
  <c r="J449" i="14"/>
  <c r="B449" i="14"/>
  <c r="N448" i="14"/>
  <c r="J448" i="14"/>
  <c r="B448" i="14"/>
  <c r="N447" i="14"/>
  <c r="J447" i="14"/>
  <c r="B447" i="14"/>
  <c r="N446" i="14"/>
  <c r="J446" i="14"/>
  <c r="B446" i="14"/>
  <c r="N445" i="14"/>
  <c r="J445" i="14"/>
  <c r="B445" i="14"/>
  <c r="N444" i="14"/>
  <c r="J444" i="14"/>
  <c r="B444" i="14"/>
  <c r="N443" i="14"/>
  <c r="J443" i="14"/>
  <c r="B443" i="14"/>
  <c r="N442" i="14"/>
  <c r="J442" i="14"/>
  <c r="B442" i="14"/>
  <c r="N441" i="14"/>
  <c r="J441" i="14"/>
  <c r="B441" i="14"/>
  <c r="N440" i="14"/>
  <c r="J440" i="14"/>
  <c r="B440" i="14"/>
  <c r="N439" i="14"/>
  <c r="J439" i="14"/>
  <c r="B439" i="14"/>
  <c r="N438" i="14"/>
  <c r="J438" i="14"/>
  <c r="B438" i="14"/>
  <c r="N437" i="14"/>
  <c r="J437" i="14"/>
  <c r="B437" i="14"/>
  <c r="N436" i="14"/>
  <c r="J436" i="14"/>
  <c r="B436" i="14"/>
  <c r="N435" i="14"/>
  <c r="J435" i="14"/>
  <c r="B435" i="14"/>
  <c r="N434" i="14"/>
  <c r="J434" i="14"/>
  <c r="B434" i="14"/>
  <c r="N433" i="14"/>
  <c r="J433" i="14"/>
  <c r="B433" i="14"/>
  <c r="N432" i="14"/>
  <c r="J432" i="14"/>
  <c r="B432" i="14"/>
  <c r="N431" i="14"/>
  <c r="J431" i="14"/>
  <c r="B431" i="14"/>
  <c r="N430" i="14"/>
  <c r="J430" i="14"/>
  <c r="B430" i="14"/>
  <c r="N429" i="14"/>
  <c r="J429" i="14"/>
  <c r="B429" i="14"/>
  <c r="N428" i="14"/>
  <c r="J428" i="14"/>
  <c r="B428" i="14"/>
  <c r="N427" i="14"/>
  <c r="J427" i="14"/>
  <c r="B427" i="14"/>
  <c r="N426" i="14"/>
  <c r="J426" i="14"/>
  <c r="B426" i="14"/>
  <c r="N425" i="14"/>
  <c r="J425" i="14"/>
  <c r="B425" i="14"/>
  <c r="N424" i="14"/>
  <c r="J424" i="14"/>
  <c r="B424" i="14"/>
  <c r="N423" i="14"/>
  <c r="J423" i="14"/>
  <c r="B423" i="14"/>
  <c r="N422" i="14"/>
  <c r="J422" i="14"/>
  <c r="B422" i="14"/>
  <c r="N421" i="14"/>
  <c r="J421" i="14"/>
  <c r="B421" i="14"/>
  <c r="N420" i="14"/>
  <c r="J420" i="14"/>
  <c r="B420" i="14"/>
  <c r="N419" i="14"/>
  <c r="J419" i="14"/>
  <c r="B419" i="14"/>
  <c r="N418" i="14"/>
  <c r="J418" i="14"/>
  <c r="B418" i="14"/>
  <c r="N417" i="14"/>
  <c r="J417" i="14"/>
  <c r="B417" i="14"/>
  <c r="N416" i="14"/>
  <c r="J416" i="14"/>
  <c r="B416" i="14"/>
  <c r="N415" i="14"/>
  <c r="J415" i="14"/>
  <c r="B415" i="14"/>
  <c r="N414" i="14"/>
  <c r="J414" i="14"/>
  <c r="B414" i="14"/>
  <c r="N413" i="14"/>
  <c r="J413" i="14"/>
  <c r="B413" i="14"/>
  <c r="N412" i="14"/>
  <c r="J412" i="14"/>
  <c r="B412" i="14"/>
  <c r="N411" i="14"/>
  <c r="J411" i="14"/>
  <c r="B411" i="14"/>
  <c r="N410" i="14"/>
  <c r="J410" i="14"/>
  <c r="B410" i="14"/>
  <c r="N409" i="14"/>
  <c r="J409" i="14"/>
  <c r="B409" i="14"/>
  <c r="N408" i="14"/>
  <c r="J408" i="14"/>
  <c r="B408" i="14"/>
  <c r="N407" i="14"/>
  <c r="J407" i="14"/>
  <c r="B407" i="14"/>
  <c r="N406" i="14"/>
  <c r="J406" i="14"/>
  <c r="B406" i="14"/>
  <c r="N405" i="14"/>
  <c r="J405" i="14"/>
  <c r="B405" i="14"/>
  <c r="N404" i="14"/>
  <c r="J404" i="14"/>
  <c r="B404" i="14"/>
  <c r="N403" i="14"/>
  <c r="J403" i="14"/>
  <c r="B403" i="14"/>
  <c r="N402" i="14"/>
  <c r="J402" i="14"/>
  <c r="B402" i="14"/>
  <c r="N401" i="14"/>
  <c r="J401" i="14"/>
  <c r="B401" i="14"/>
  <c r="N400" i="14"/>
  <c r="J400" i="14"/>
  <c r="B400" i="14"/>
  <c r="N399" i="14"/>
  <c r="J399" i="14"/>
  <c r="B399" i="14"/>
  <c r="N398" i="14"/>
  <c r="J398" i="14"/>
  <c r="B398" i="14"/>
  <c r="N397" i="14"/>
  <c r="J397" i="14"/>
  <c r="B397" i="14"/>
  <c r="N396" i="14"/>
  <c r="J396" i="14"/>
  <c r="B396" i="14"/>
  <c r="N395" i="14"/>
  <c r="J395" i="14"/>
  <c r="B395" i="14"/>
  <c r="N394" i="14"/>
  <c r="J394" i="14"/>
  <c r="B394" i="14"/>
  <c r="N393" i="14"/>
  <c r="J393" i="14"/>
  <c r="B393" i="14"/>
  <c r="N392" i="14"/>
  <c r="J392" i="14"/>
  <c r="B392" i="14"/>
  <c r="N391" i="14"/>
  <c r="J391" i="14"/>
  <c r="B391" i="14"/>
  <c r="N390" i="14"/>
  <c r="J390" i="14"/>
  <c r="B390" i="14"/>
  <c r="N389" i="14"/>
  <c r="J389" i="14"/>
  <c r="B389" i="14"/>
  <c r="N388" i="14"/>
  <c r="J388" i="14"/>
  <c r="B388" i="14"/>
  <c r="N387" i="14"/>
  <c r="J387" i="14"/>
  <c r="B387" i="14"/>
  <c r="N386" i="14"/>
  <c r="J386" i="14"/>
  <c r="B386" i="14"/>
  <c r="N385" i="14"/>
  <c r="J385" i="14"/>
  <c r="B385" i="14"/>
  <c r="N384" i="14"/>
  <c r="J384" i="14"/>
  <c r="B384" i="14"/>
  <c r="N383" i="14"/>
  <c r="J383" i="14"/>
  <c r="B383" i="14"/>
  <c r="N382" i="14"/>
  <c r="J382" i="14"/>
  <c r="B382" i="14"/>
  <c r="N381" i="14"/>
  <c r="J381" i="14"/>
  <c r="B381" i="14"/>
  <c r="N380" i="14"/>
  <c r="J380" i="14"/>
  <c r="B380" i="14"/>
  <c r="N379" i="14"/>
  <c r="J379" i="14"/>
  <c r="B379" i="14"/>
  <c r="N378" i="14"/>
  <c r="J378" i="14"/>
  <c r="B378" i="14"/>
  <c r="N377" i="14"/>
  <c r="J377" i="14"/>
  <c r="B377" i="14"/>
  <c r="N376" i="14"/>
  <c r="J376" i="14"/>
  <c r="B376" i="14"/>
  <c r="N375" i="14"/>
  <c r="J375" i="14"/>
  <c r="B375" i="14"/>
  <c r="N374" i="14"/>
  <c r="J374" i="14"/>
  <c r="B374" i="14"/>
  <c r="N373" i="14"/>
  <c r="J373" i="14"/>
  <c r="B373" i="14"/>
  <c r="N372" i="14"/>
  <c r="J372" i="14"/>
  <c r="B372" i="14"/>
  <c r="N371" i="14"/>
  <c r="J371" i="14"/>
  <c r="B371" i="14"/>
  <c r="N370" i="14"/>
  <c r="J370" i="14"/>
  <c r="B370" i="14"/>
  <c r="N369" i="14"/>
  <c r="J369" i="14"/>
  <c r="B369" i="14"/>
  <c r="N368" i="14"/>
  <c r="J368" i="14"/>
  <c r="B368" i="14"/>
  <c r="N367" i="14"/>
  <c r="J367" i="14"/>
  <c r="B367" i="14"/>
  <c r="N366" i="14"/>
  <c r="J366" i="14"/>
  <c r="B366" i="14"/>
  <c r="N365" i="14"/>
  <c r="J365" i="14"/>
  <c r="B365" i="14"/>
  <c r="N364" i="14"/>
  <c r="J364" i="14"/>
  <c r="B364" i="14"/>
  <c r="N363" i="14"/>
  <c r="J363" i="14"/>
  <c r="B363" i="14"/>
  <c r="N362" i="14"/>
  <c r="J362" i="14"/>
  <c r="B362" i="14"/>
  <c r="N361" i="14"/>
  <c r="J361" i="14"/>
  <c r="B361" i="14"/>
  <c r="N360" i="14"/>
  <c r="J360" i="14"/>
  <c r="B360" i="14"/>
  <c r="N359" i="14"/>
  <c r="J359" i="14"/>
  <c r="B359" i="14"/>
  <c r="N358" i="14"/>
  <c r="J358" i="14"/>
  <c r="B358" i="14"/>
  <c r="N357" i="14"/>
  <c r="J357" i="14"/>
  <c r="B357" i="14"/>
  <c r="N356" i="14"/>
  <c r="J356" i="14"/>
  <c r="B356" i="14"/>
  <c r="N355" i="14"/>
  <c r="J355" i="14"/>
  <c r="B355" i="14"/>
  <c r="N354" i="14"/>
  <c r="J354" i="14"/>
  <c r="B354" i="14"/>
  <c r="N353" i="14"/>
  <c r="J353" i="14"/>
  <c r="B353" i="14"/>
  <c r="N352" i="14"/>
  <c r="J352" i="14"/>
  <c r="B352" i="14"/>
  <c r="N351" i="14"/>
  <c r="J351" i="14"/>
  <c r="B351" i="14"/>
  <c r="N350" i="14"/>
  <c r="J350" i="14"/>
  <c r="B350" i="14"/>
  <c r="N349" i="14"/>
  <c r="J349" i="14"/>
  <c r="B349" i="14"/>
  <c r="N348" i="14"/>
  <c r="J348" i="14"/>
  <c r="B348" i="14"/>
  <c r="N347" i="14"/>
  <c r="J347" i="14"/>
  <c r="B347" i="14"/>
  <c r="N346" i="14"/>
  <c r="J346" i="14"/>
  <c r="B346" i="14"/>
  <c r="N345" i="14"/>
  <c r="J345" i="14"/>
  <c r="B345" i="14"/>
  <c r="N344" i="14"/>
  <c r="J344" i="14"/>
  <c r="B344" i="14"/>
  <c r="N343" i="14"/>
  <c r="J343" i="14"/>
  <c r="B343" i="14"/>
  <c r="N342" i="14"/>
  <c r="J342" i="14"/>
  <c r="B342" i="14"/>
  <c r="N341" i="14"/>
  <c r="J341" i="14"/>
  <c r="B341" i="14"/>
  <c r="N340" i="14"/>
  <c r="J340" i="14"/>
  <c r="B340" i="14"/>
  <c r="N339" i="14"/>
  <c r="J339" i="14"/>
  <c r="B339" i="14"/>
  <c r="N338" i="14"/>
  <c r="J338" i="14"/>
  <c r="B338" i="14"/>
  <c r="N337" i="14"/>
  <c r="J337" i="14"/>
  <c r="B337" i="14"/>
  <c r="N336" i="14"/>
  <c r="J336" i="14"/>
  <c r="B336" i="14"/>
  <c r="N335" i="14"/>
  <c r="J335" i="14"/>
  <c r="B335" i="14"/>
  <c r="N334" i="14"/>
  <c r="J334" i="14"/>
  <c r="B334" i="14"/>
  <c r="N333" i="14"/>
  <c r="J333" i="14"/>
  <c r="B333" i="14"/>
  <c r="N332" i="14"/>
  <c r="J332" i="14"/>
  <c r="B332" i="14"/>
  <c r="N331" i="14"/>
  <c r="J331" i="14"/>
  <c r="B331" i="14"/>
  <c r="N330" i="14"/>
  <c r="J330" i="14"/>
  <c r="B330" i="14"/>
  <c r="N329" i="14"/>
  <c r="J329" i="14"/>
  <c r="B329" i="14"/>
  <c r="N328" i="14"/>
  <c r="J328" i="14"/>
  <c r="B328" i="14"/>
  <c r="N327" i="14"/>
  <c r="J327" i="14"/>
  <c r="B327" i="14"/>
  <c r="N326" i="14"/>
  <c r="J326" i="14"/>
  <c r="B326" i="14"/>
  <c r="N325" i="14"/>
  <c r="J325" i="14"/>
  <c r="B325" i="14"/>
  <c r="N324" i="14"/>
  <c r="J324" i="14"/>
  <c r="B324" i="14"/>
  <c r="N323" i="14"/>
  <c r="J323" i="14"/>
  <c r="B323" i="14"/>
  <c r="N322" i="14"/>
  <c r="J322" i="14"/>
  <c r="B322" i="14"/>
  <c r="N321" i="14"/>
  <c r="J321" i="14"/>
  <c r="B321" i="14"/>
  <c r="N320" i="14"/>
  <c r="J320" i="14"/>
  <c r="B320" i="14"/>
  <c r="N319" i="14"/>
  <c r="J319" i="14"/>
  <c r="B319" i="14"/>
  <c r="N318" i="14"/>
  <c r="J318" i="14"/>
  <c r="B318" i="14"/>
  <c r="N317" i="14"/>
  <c r="J317" i="14"/>
  <c r="B317" i="14"/>
  <c r="N316" i="14"/>
  <c r="J316" i="14"/>
  <c r="B316" i="14"/>
  <c r="N315" i="14"/>
  <c r="J315" i="14"/>
  <c r="B315" i="14"/>
  <c r="N314" i="14"/>
  <c r="J314" i="14"/>
  <c r="B314" i="14"/>
  <c r="N313" i="14"/>
  <c r="J313" i="14"/>
  <c r="B313" i="14"/>
  <c r="N312" i="14"/>
  <c r="J312" i="14"/>
  <c r="B312" i="14"/>
  <c r="N311" i="14"/>
  <c r="J311" i="14"/>
  <c r="B311" i="14"/>
  <c r="N310" i="14"/>
  <c r="J310" i="14"/>
  <c r="B310" i="14"/>
  <c r="N309" i="14"/>
  <c r="J309" i="14"/>
  <c r="B309" i="14"/>
  <c r="N308" i="14"/>
  <c r="J308" i="14"/>
  <c r="B308" i="14"/>
  <c r="N307" i="14"/>
  <c r="J307" i="14"/>
  <c r="B307" i="14"/>
  <c r="N306" i="14"/>
  <c r="J306" i="14"/>
  <c r="B306" i="14"/>
  <c r="N305" i="14"/>
  <c r="J305" i="14"/>
  <c r="B305" i="14"/>
  <c r="N304" i="14"/>
  <c r="J304" i="14"/>
  <c r="B304" i="14"/>
  <c r="N303" i="14"/>
  <c r="J303" i="14"/>
  <c r="B303" i="14"/>
  <c r="N302" i="14"/>
  <c r="J302" i="14"/>
  <c r="B302" i="14"/>
  <c r="N301" i="14"/>
  <c r="J301" i="14"/>
  <c r="B301" i="14"/>
  <c r="N300" i="14"/>
  <c r="J300" i="14"/>
  <c r="B300" i="14"/>
  <c r="N299" i="14"/>
  <c r="J299" i="14"/>
  <c r="B299" i="14"/>
  <c r="N298" i="14"/>
  <c r="J298" i="14"/>
  <c r="B298" i="14"/>
  <c r="N297" i="14"/>
  <c r="J297" i="14"/>
  <c r="B297" i="14"/>
  <c r="N296" i="14"/>
  <c r="J296" i="14"/>
  <c r="B296" i="14"/>
  <c r="N295" i="14"/>
  <c r="J295" i="14"/>
  <c r="B295" i="14"/>
  <c r="N294" i="14"/>
  <c r="J294" i="14"/>
  <c r="B294" i="14"/>
  <c r="N293" i="14"/>
  <c r="J293" i="14"/>
  <c r="B293" i="14"/>
  <c r="N292" i="14"/>
  <c r="J292" i="14"/>
  <c r="B292" i="14"/>
  <c r="N291" i="14"/>
  <c r="J291" i="14"/>
  <c r="B291" i="14"/>
  <c r="N290" i="14"/>
  <c r="J290" i="14"/>
  <c r="B290" i="14"/>
  <c r="N289" i="14"/>
  <c r="J289" i="14"/>
  <c r="B289" i="14"/>
  <c r="N288" i="14"/>
  <c r="J288" i="14"/>
  <c r="B288" i="14"/>
  <c r="N287" i="14"/>
  <c r="J287" i="14"/>
  <c r="B287" i="14"/>
  <c r="N286" i="14"/>
  <c r="J286" i="14"/>
  <c r="B286" i="14"/>
  <c r="N285" i="14"/>
  <c r="J285" i="14"/>
  <c r="B285" i="14"/>
  <c r="N284" i="14"/>
  <c r="J284" i="14"/>
  <c r="B284" i="14"/>
  <c r="N283" i="14"/>
  <c r="J283" i="14"/>
  <c r="B283" i="14"/>
  <c r="N282" i="14"/>
  <c r="J282" i="14"/>
  <c r="B282" i="14"/>
  <c r="N281" i="14"/>
  <c r="J281" i="14"/>
  <c r="B281" i="14"/>
  <c r="N280" i="14"/>
  <c r="J280" i="14"/>
  <c r="B280" i="14"/>
  <c r="N279" i="14"/>
  <c r="J279" i="14"/>
  <c r="B279" i="14"/>
  <c r="N278" i="14"/>
  <c r="J278" i="14"/>
  <c r="B278" i="14"/>
  <c r="N277" i="14"/>
  <c r="J277" i="14"/>
  <c r="B277" i="14"/>
  <c r="N276" i="14"/>
  <c r="J276" i="14"/>
  <c r="B276" i="14"/>
  <c r="N275" i="14"/>
  <c r="J275" i="14"/>
  <c r="B275" i="14"/>
  <c r="N274" i="14"/>
  <c r="J274" i="14"/>
  <c r="B274" i="14"/>
  <c r="N273" i="14"/>
  <c r="J273" i="14"/>
  <c r="B273" i="14"/>
  <c r="N272" i="14"/>
  <c r="J272" i="14"/>
  <c r="B272" i="14"/>
  <c r="N271" i="14"/>
  <c r="J271" i="14"/>
  <c r="B271" i="14"/>
  <c r="N270" i="14"/>
  <c r="J270" i="14"/>
  <c r="B270" i="14"/>
  <c r="N269" i="14"/>
  <c r="J269" i="14"/>
  <c r="B269" i="14"/>
  <c r="N268" i="14"/>
  <c r="J268" i="14"/>
  <c r="B268" i="14"/>
  <c r="N267" i="14"/>
  <c r="J267" i="14"/>
  <c r="B267" i="14"/>
  <c r="N266" i="14"/>
  <c r="J266" i="14"/>
  <c r="B266" i="14"/>
  <c r="N265" i="14"/>
  <c r="J265" i="14"/>
  <c r="B265" i="14"/>
  <c r="N264" i="14"/>
  <c r="J264" i="14"/>
  <c r="B264" i="14"/>
  <c r="N263" i="14"/>
  <c r="J263" i="14"/>
  <c r="B263" i="14"/>
  <c r="N262" i="14"/>
  <c r="J262" i="14"/>
  <c r="B262" i="14"/>
  <c r="N261" i="14"/>
  <c r="J261" i="14"/>
  <c r="B261" i="14"/>
  <c r="N260" i="14"/>
  <c r="J260" i="14"/>
  <c r="B260" i="14"/>
  <c r="N259" i="14"/>
  <c r="J259" i="14"/>
  <c r="B259" i="14"/>
  <c r="N258" i="14"/>
  <c r="J258" i="14"/>
  <c r="B258" i="14"/>
  <c r="N257" i="14"/>
  <c r="J257" i="14"/>
  <c r="B257" i="14"/>
  <c r="N256" i="14"/>
  <c r="J256" i="14"/>
  <c r="B256" i="14"/>
  <c r="N255" i="14"/>
  <c r="J255" i="14"/>
  <c r="B255" i="14"/>
  <c r="N254" i="14"/>
  <c r="J254" i="14"/>
  <c r="B254" i="14"/>
  <c r="N253" i="14"/>
  <c r="J253" i="14"/>
  <c r="B253" i="14"/>
  <c r="N252" i="14"/>
  <c r="J252" i="14"/>
  <c r="B252" i="14"/>
  <c r="N251" i="14"/>
  <c r="J251" i="14"/>
  <c r="B251" i="14"/>
  <c r="N250" i="14"/>
  <c r="J250" i="14"/>
  <c r="B250" i="14"/>
  <c r="N249" i="14"/>
  <c r="J249" i="14"/>
  <c r="B249" i="14"/>
  <c r="N248" i="14"/>
  <c r="J248" i="14"/>
  <c r="B248" i="14"/>
  <c r="N247" i="14"/>
  <c r="J247" i="14"/>
  <c r="B247" i="14"/>
  <c r="N246" i="14"/>
  <c r="J246" i="14"/>
  <c r="B246" i="14"/>
  <c r="N245" i="14"/>
  <c r="J245" i="14"/>
  <c r="B245" i="14"/>
  <c r="N244" i="14"/>
  <c r="J244" i="14"/>
  <c r="B244" i="14"/>
  <c r="N243" i="14"/>
  <c r="J243" i="14"/>
  <c r="B243" i="14"/>
  <c r="N242" i="14"/>
  <c r="J242" i="14"/>
  <c r="B242" i="14"/>
  <c r="N241" i="14"/>
  <c r="J241" i="14"/>
  <c r="B241" i="14"/>
  <c r="N240" i="14"/>
  <c r="J240" i="14"/>
  <c r="B240" i="14"/>
  <c r="N239" i="14"/>
  <c r="J239" i="14"/>
  <c r="B239" i="14"/>
  <c r="N238" i="14"/>
  <c r="J238" i="14"/>
  <c r="B238" i="14"/>
  <c r="N237" i="14"/>
  <c r="J237" i="14"/>
  <c r="B237" i="14"/>
  <c r="N236" i="14"/>
  <c r="J236" i="14"/>
  <c r="B236" i="14"/>
  <c r="N235" i="14"/>
  <c r="J235" i="14"/>
  <c r="B235" i="14"/>
  <c r="N234" i="14"/>
  <c r="J234" i="14"/>
  <c r="B234" i="14"/>
  <c r="N233" i="14"/>
  <c r="J233" i="14"/>
  <c r="B233" i="14"/>
  <c r="N232" i="14"/>
  <c r="J232" i="14"/>
  <c r="B232" i="14"/>
  <c r="N231" i="14"/>
  <c r="J231" i="14"/>
  <c r="B231" i="14"/>
  <c r="N230" i="14"/>
  <c r="J230" i="14"/>
  <c r="B230" i="14"/>
  <c r="N229" i="14"/>
  <c r="J229" i="14"/>
  <c r="B229" i="14"/>
  <c r="N228" i="14"/>
  <c r="J228" i="14"/>
  <c r="B228" i="14"/>
  <c r="N227" i="14"/>
  <c r="J227" i="14"/>
  <c r="B227" i="14"/>
  <c r="N226" i="14"/>
  <c r="J226" i="14"/>
  <c r="B226" i="14"/>
  <c r="N225" i="14"/>
  <c r="J225" i="14"/>
  <c r="B225" i="14"/>
  <c r="N224" i="14"/>
  <c r="J224" i="14"/>
  <c r="B224" i="14"/>
  <c r="N223" i="14"/>
  <c r="J223" i="14"/>
  <c r="B223" i="14"/>
  <c r="N222" i="14"/>
  <c r="J222" i="14"/>
  <c r="B222" i="14"/>
  <c r="N221" i="14"/>
  <c r="J221" i="14"/>
  <c r="B221" i="14"/>
  <c r="N220" i="14"/>
  <c r="J220" i="14"/>
  <c r="B220" i="14"/>
  <c r="N219" i="14"/>
  <c r="J219" i="14"/>
  <c r="B219" i="14"/>
  <c r="N218" i="14"/>
  <c r="J218" i="14"/>
  <c r="B218" i="14"/>
  <c r="N217" i="14"/>
  <c r="J217" i="14"/>
  <c r="B217" i="14"/>
  <c r="N216" i="14"/>
  <c r="J216" i="14"/>
  <c r="B216" i="14"/>
  <c r="N215" i="14"/>
  <c r="J215" i="14"/>
  <c r="B215" i="14"/>
  <c r="N214" i="14"/>
  <c r="J214" i="14"/>
  <c r="B214" i="14"/>
  <c r="N213" i="14"/>
  <c r="J213" i="14"/>
  <c r="B213" i="14"/>
  <c r="N212" i="14"/>
  <c r="J212" i="14"/>
  <c r="B212" i="14"/>
  <c r="N211" i="14"/>
  <c r="J211" i="14"/>
  <c r="B211" i="14"/>
  <c r="N210" i="14"/>
  <c r="J210" i="14"/>
  <c r="B210" i="14"/>
  <c r="N209" i="14"/>
  <c r="J209" i="14"/>
  <c r="B209" i="14"/>
  <c r="N208" i="14"/>
  <c r="J208" i="14"/>
  <c r="B208" i="14"/>
  <c r="N207" i="14"/>
  <c r="J207" i="14"/>
  <c r="B207" i="14"/>
  <c r="N206" i="14"/>
  <c r="J206" i="14"/>
  <c r="B206" i="14"/>
  <c r="N205" i="14"/>
  <c r="J205" i="14"/>
  <c r="B205" i="14"/>
  <c r="N204" i="14"/>
  <c r="J204" i="14"/>
  <c r="B204" i="14"/>
  <c r="N203" i="14"/>
  <c r="J203" i="14"/>
  <c r="B203" i="14"/>
  <c r="N202" i="14"/>
  <c r="J202" i="14"/>
  <c r="B202" i="14"/>
  <c r="N201" i="14"/>
  <c r="J201" i="14"/>
  <c r="B201" i="14"/>
  <c r="N200" i="14"/>
  <c r="J200" i="14"/>
  <c r="B200" i="14"/>
  <c r="N199" i="14"/>
  <c r="J199" i="14"/>
  <c r="B199" i="14"/>
  <c r="N198" i="14"/>
  <c r="J198" i="14"/>
  <c r="B198" i="14"/>
  <c r="N197" i="14"/>
  <c r="J197" i="14"/>
  <c r="B197" i="14"/>
  <c r="N196" i="14"/>
  <c r="J196" i="14"/>
  <c r="B196" i="14"/>
  <c r="N195" i="14"/>
  <c r="J195" i="14"/>
  <c r="B195" i="14"/>
  <c r="N194" i="14"/>
  <c r="J194" i="14"/>
  <c r="B194" i="14"/>
  <c r="N193" i="14"/>
  <c r="J193" i="14"/>
  <c r="B193" i="14"/>
  <c r="N192" i="14"/>
  <c r="J192" i="14"/>
  <c r="B192" i="14"/>
  <c r="N191" i="14"/>
  <c r="J191" i="14"/>
  <c r="B191" i="14"/>
  <c r="N190" i="14"/>
  <c r="J190" i="14"/>
  <c r="B190" i="14"/>
  <c r="N189" i="14"/>
  <c r="J189" i="14"/>
  <c r="B189" i="14"/>
  <c r="N188" i="14"/>
  <c r="J188" i="14"/>
  <c r="B188" i="14"/>
  <c r="N187" i="14"/>
  <c r="J187" i="14"/>
  <c r="B187" i="14"/>
  <c r="N186" i="14"/>
  <c r="J186" i="14"/>
  <c r="B186" i="14"/>
  <c r="N185" i="14"/>
  <c r="J185" i="14"/>
  <c r="B185" i="14"/>
  <c r="N184" i="14"/>
  <c r="J184" i="14"/>
  <c r="B184" i="14"/>
  <c r="N183" i="14"/>
  <c r="J183" i="14"/>
  <c r="B183" i="14"/>
  <c r="N182" i="14"/>
  <c r="J182" i="14"/>
  <c r="B182" i="14"/>
  <c r="N181" i="14"/>
  <c r="J181" i="14"/>
  <c r="B181" i="14"/>
  <c r="N180" i="14"/>
  <c r="J180" i="14"/>
  <c r="B180" i="14"/>
  <c r="N179" i="14"/>
  <c r="J179" i="14"/>
  <c r="B179" i="14"/>
  <c r="N178" i="14"/>
  <c r="J178" i="14"/>
  <c r="B178" i="14"/>
  <c r="N177" i="14"/>
  <c r="J177" i="14"/>
  <c r="B177" i="14"/>
  <c r="N176" i="14"/>
  <c r="J176" i="14"/>
  <c r="B176" i="14"/>
  <c r="N175" i="14"/>
  <c r="J175" i="14"/>
  <c r="B175" i="14"/>
  <c r="N174" i="14"/>
  <c r="J174" i="14"/>
  <c r="B174" i="14"/>
  <c r="N173" i="14"/>
  <c r="J173" i="14"/>
  <c r="B173" i="14"/>
  <c r="N172" i="14"/>
  <c r="J172" i="14"/>
  <c r="B172" i="14"/>
  <c r="N171" i="14"/>
  <c r="J171" i="14"/>
  <c r="B171" i="14"/>
  <c r="N170" i="14"/>
  <c r="J170" i="14"/>
  <c r="B170" i="14"/>
  <c r="N169" i="14"/>
  <c r="J169" i="14"/>
  <c r="B169" i="14"/>
  <c r="N168" i="14"/>
  <c r="J168" i="14"/>
  <c r="B168" i="14"/>
  <c r="N167" i="14"/>
  <c r="J167" i="14"/>
  <c r="B167" i="14"/>
  <c r="N166" i="14"/>
  <c r="J166" i="14"/>
  <c r="B166" i="14"/>
  <c r="N165" i="14"/>
  <c r="J165" i="14"/>
  <c r="B165" i="14"/>
  <c r="N164" i="14"/>
  <c r="J164" i="14"/>
  <c r="B164" i="14"/>
  <c r="N163" i="14"/>
  <c r="J163" i="14"/>
  <c r="B163" i="14"/>
  <c r="N162" i="14"/>
  <c r="J162" i="14"/>
  <c r="B162" i="14"/>
  <c r="N161" i="14"/>
  <c r="J161" i="14"/>
  <c r="B161" i="14"/>
  <c r="N160" i="14"/>
  <c r="J160" i="14"/>
  <c r="B160" i="14"/>
  <c r="N159" i="14"/>
  <c r="J159" i="14"/>
  <c r="B159" i="14"/>
  <c r="N158" i="14"/>
  <c r="J158" i="14"/>
  <c r="B158" i="14"/>
  <c r="N157" i="14"/>
  <c r="J157" i="14"/>
  <c r="B157" i="14"/>
  <c r="N156" i="14"/>
  <c r="J156" i="14"/>
  <c r="B156" i="14"/>
  <c r="N155" i="14"/>
  <c r="J155" i="14"/>
  <c r="B155" i="14"/>
  <c r="N154" i="14"/>
  <c r="J154" i="14"/>
  <c r="B154" i="14"/>
  <c r="N153" i="14"/>
  <c r="J153" i="14"/>
  <c r="B153" i="14"/>
  <c r="N152" i="14"/>
  <c r="J152" i="14"/>
  <c r="B152" i="14"/>
  <c r="N151" i="14"/>
  <c r="J151" i="14"/>
  <c r="B151" i="14"/>
  <c r="N150" i="14"/>
  <c r="J150" i="14"/>
  <c r="B150" i="14"/>
  <c r="N149" i="14"/>
  <c r="J149" i="14"/>
  <c r="B149" i="14"/>
  <c r="N148" i="14"/>
  <c r="J148" i="14"/>
  <c r="B148" i="14"/>
  <c r="N147" i="14"/>
  <c r="J147" i="14"/>
  <c r="B147" i="14"/>
  <c r="N146" i="14"/>
  <c r="J146" i="14"/>
  <c r="B146" i="14"/>
  <c r="N145" i="14"/>
  <c r="J145" i="14"/>
  <c r="B145" i="14"/>
  <c r="N144" i="14"/>
  <c r="J144" i="14"/>
  <c r="B144" i="14"/>
  <c r="N143" i="14"/>
  <c r="J143" i="14"/>
  <c r="B143" i="14"/>
  <c r="N142" i="14"/>
  <c r="J142" i="14"/>
  <c r="B142" i="14"/>
  <c r="N141" i="14"/>
  <c r="J141" i="14"/>
  <c r="B141" i="14"/>
  <c r="N140" i="14"/>
  <c r="J140" i="14"/>
  <c r="B140" i="14"/>
  <c r="N139" i="14"/>
  <c r="J139" i="14"/>
  <c r="B139" i="14"/>
  <c r="N138" i="14"/>
  <c r="J138" i="14"/>
  <c r="B138" i="14"/>
  <c r="N137" i="14"/>
  <c r="J137" i="14"/>
  <c r="B137" i="14"/>
  <c r="N136" i="14"/>
  <c r="J136" i="14"/>
  <c r="B136" i="14"/>
  <c r="N135" i="14"/>
  <c r="J135" i="14"/>
  <c r="B135" i="14"/>
  <c r="N134" i="14"/>
  <c r="J134" i="14"/>
  <c r="B134" i="14"/>
  <c r="N133" i="14"/>
  <c r="J133" i="14"/>
  <c r="B133" i="14"/>
  <c r="N132" i="14"/>
  <c r="J132" i="14"/>
  <c r="B132" i="14"/>
  <c r="N131" i="14"/>
  <c r="J131" i="14"/>
  <c r="B131" i="14"/>
  <c r="N130" i="14"/>
  <c r="J130" i="14"/>
  <c r="B130" i="14"/>
  <c r="N129" i="14"/>
  <c r="J129" i="14"/>
  <c r="B129" i="14"/>
  <c r="N128" i="14"/>
  <c r="J128" i="14"/>
  <c r="B128" i="14"/>
  <c r="N127" i="14"/>
  <c r="J127" i="14"/>
  <c r="B127" i="14"/>
  <c r="N126" i="14"/>
  <c r="J126" i="14"/>
  <c r="B126" i="14"/>
  <c r="N125" i="14"/>
  <c r="J125" i="14"/>
  <c r="B125" i="14"/>
  <c r="N124" i="14"/>
  <c r="J124" i="14"/>
  <c r="B124" i="14"/>
  <c r="N123" i="14"/>
  <c r="J123" i="14"/>
  <c r="B123" i="14"/>
  <c r="N122" i="14"/>
  <c r="J122" i="14"/>
  <c r="B122" i="14"/>
  <c r="N121" i="14"/>
  <c r="J121" i="14"/>
  <c r="B121" i="14"/>
  <c r="N120" i="14"/>
  <c r="J120" i="14"/>
  <c r="B120" i="14"/>
  <c r="N119" i="14"/>
  <c r="J119" i="14"/>
  <c r="B119" i="14"/>
  <c r="N118" i="14"/>
  <c r="J118" i="14"/>
  <c r="B118" i="14"/>
  <c r="N117" i="14"/>
  <c r="J117" i="14"/>
  <c r="B117" i="14"/>
  <c r="N116" i="14"/>
  <c r="J116" i="14"/>
  <c r="B116" i="14"/>
  <c r="N115" i="14"/>
  <c r="J115" i="14"/>
  <c r="B115" i="14"/>
  <c r="N114" i="14"/>
  <c r="J114" i="14"/>
  <c r="B114" i="14"/>
  <c r="N113" i="14"/>
  <c r="J113" i="14"/>
  <c r="B113" i="14"/>
  <c r="N112" i="14"/>
  <c r="J112" i="14"/>
  <c r="B112" i="14"/>
  <c r="N111" i="14"/>
  <c r="J111" i="14"/>
  <c r="B111" i="14"/>
  <c r="N110" i="14"/>
  <c r="J110" i="14"/>
  <c r="B110" i="14"/>
  <c r="N109" i="14"/>
  <c r="J109" i="14"/>
  <c r="B109" i="14"/>
  <c r="N108" i="14"/>
  <c r="J108" i="14"/>
  <c r="B108" i="14"/>
  <c r="N107" i="14"/>
  <c r="J107" i="14"/>
  <c r="B107" i="14"/>
  <c r="N106" i="14"/>
  <c r="J106" i="14"/>
  <c r="B106" i="14"/>
  <c r="N105" i="14"/>
  <c r="J105" i="14"/>
  <c r="B105" i="14"/>
  <c r="N104" i="14"/>
  <c r="J104" i="14"/>
  <c r="B104" i="14"/>
  <c r="N103" i="14"/>
  <c r="J103" i="14"/>
  <c r="B103" i="14"/>
  <c r="N102" i="14"/>
  <c r="J102" i="14"/>
  <c r="B102" i="14"/>
  <c r="N101" i="14"/>
  <c r="J101" i="14"/>
  <c r="B101" i="14"/>
  <c r="N100" i="14"/>
  <c r="J100" i="14"/>
  <c r="B100" i="14"/>
  <c r="N99" i="14"/>
  <c r="J99" i="14"/>
  <c r="B99" i="14"/>
  <c r="N98" i="14"/>
  <c r="J98" i="14"/>
  <c r="B98" i="14"/>
  <c r="N97" i="14"/>
  <c r="J97" i="14"/>
  <c r="B97" i="14"/>
  <c r="N96" i="14"/>
  <c r="J96" i="14"/>
  <c r="B96" i="14"/>
  <c r="N95" i="14"/>
  <c r="J95" i="14"/>
  <c r="B95" i="14"/>
  <c r="N94" i="14"/>
  <c r="J94" i="14"/>
  <c r="B94" i="14"/>
  <c r="N93" i="14"/>
  <c r="J93" i="14"/>
  <c r="B93" i="14"/>
  <c r="N92" i="14"/>
  <c r="J92" i="14"/>
  <c r="B92" i="14"/>
  <c r="N91" i="14"/>
  <c r="J91" i="14"/>
  <c r="B91" i="14"/>
  <c r="N90" i="14"/>
  <c r="J90" i="14"/>
  <c r="B90" i="14"/>
  <c r="N89" i="14"/>
  <c r="J89" i="14"/>
  <c r="B89" i="14"/>
  <c r="N88" i="14"/>
  <c r="J88" i="14"/>
  <c r="B88" i="14"/>
  <c r="N87" i="14"/>
  <c r="J87" i="14"/>
  <c r="B87" i="14"/>
  <c r="N86" i="14"/>
  <c r="J86" i="14"/>
  <c r="B86" i="14"/>
  <c r="N85" i="14"/>
  <c r="J85" i="14"/>
  <c r="B85" i="14"/>
  <c r="N84" i="14"/>
  <c r="J84" i="14"/>
  <c r="B84" i="14"/>
  <c r="N83" i="14"/>
  <c r="J83" i="14"/>
  <c r="B83" i="14"/>
  <c r="N82" i="14"/>
  <c r="J82" i="14"/>
  <c r="B82" i="14"/>
  <c r="N81" i="14"/>
  <c r="J81" i="14"/>
  <c r="B81" i="14"/>
  <c r="N80" i="14"/>
  <c r="J80" i="14"/>
  <c r="B80" i="14"/>
  <c r="N79" i="14"/>
  <c r="J79" i="14"/>
  <c r="B79" i="14"/>
  <c r="N78" i="14"/>
  <c r="J78" i="14"/>
  <c r="B78" i="14"/>
  <c r="N77" i="14"/>
  <c r="J77" i="14"/>
  <c r="B77" i="14"/>
  <c r="N76" i="14"/>
  <c r="J76" i="14"/>
  <c r="B76" i="14"/>
  <c r="N75" i="14"/>
  <c r="J75" i="14"/>
  <c r="B75" i="14"/>
  <c r="N74" i="14"/>
  <c r="J74" i="14"/>
  <c r="B74" i="14"/>
  <c r="N73" i="14"/>
  <c r="J73" i="14"/>
  <c r="B73" i="14"/>
  <c r="N72" i="14"/>
  <c r="J72" i="14"/>
  <c r="B72" i="14"/>
  <c r="N71" i="14"/>
  <c r="J71" i="14"/>
  <c r="B71" i="14"/>
  <c r="N70" i="14"/>
  <c r="J70" i="14"/>
  <c r="B70" i="14"/>
  <c r="N69" i="14"/>
  <c r="J69" i="14"/>
  <c r="B69" i="14"/>
  <c r="N68" i="14"/>
  <c r="J68" i="14"/>
  <c r="B68" i="14"/>
  <c r="N67" i="14"/>
  <c r="J67" i="14"/>
  <c r="B67" i="14"/>
  <c r="N66" i="14"/>
  <c r="J66" i="14"/>
  <c r="B66" i="14"/>
  <c r="N65" i="14"/>
  <c r="J65" i="14"/>
  <c r="B65" i="14"/>
  <c r="N64" i="14"/>
  <c r="J64" i="14"/>
  <c r="B64" i="14"/>
  <c r="N63" i="14"/>
  <c r="J63" i="14"/>
  <c r="B63" i="14"/>
  <c r="N62" i="14"/>
  <c r="J62" i="14"/>
  <c r="B62" i="14"/>
  <c r="N61" i="14"/>
  <c r="J61" i="14"/>
  <c r="B61" i="14"/>
  <c r="N60" i="14"/>
  <c r="J60" i="14"/>
  <c r="B60" i="14"/>
  <c r="N59" i="14"/>
  <c r="J59" i="14"/>
  <c r="B59" i="14"/>
  <c r="N58" i="14"/>
  <c r="J58" i="14"/>
  <c r="B58" i="14"/>
  <c r="N57" i="14"/>
  <c r="J57" i="14"/>
  <c r="B57" i="14"/>
  <c r="N56" i="14"/>
  <c r="J56" i="14"/>
  <c r="B56" i="14"/>
  <c r="N55" i="14"/>
  <c r="J55" i="14"/>
  <c r="B55" i="14"/>
  <c r="N54" i="14"/>
  <c r="J54" i="14"/>
  <c r="B54" i="14"/>
  <c r="N53" i="14"/>
  <c r="J53" i="14"/>
  <c r="B53" i="14"/>
  <c r="N52" i="14"/>
  <c r="J52" i="14"/>
  <c r="B52" i="14"/>
  <c r="N51" i="14"/>
  <c r="J51" i="14"/>
  <c r="B51" i="14"/>
  <c r="N50" i="14"/>
  <c r="J50" i="14"/>
  <c r="B50" i="14"/>
  <c r="N49" i="14"/>
  <c r="J49" i="14"/>
  <c r="B49" i="14"/>
  <c r="N48" i="14"/>
  <c r="J48" i="14"/>
  <c r="B48" i="14"/>
  <c r="N47" i="14"/>
  <c r="J47" i="14"/>
  <c r="B47" i="14"/>
  <c r="N46" i="14"/>
  <c r="J46" i="14"/>
  <c r="B46" i="14"/>
  <c r="N45" i="14"/>
  <c r="J45" i="14"/>
  <c r="B45" i="14"/>
  <c r="N44" i="14"/>
  <c r="J44" i="14"/>
  <c r="B44" i="14"/>
  <c r="N43" i="14"/>
  <c r="J43" i="14"/>
  <c r="B43" i="14"/>
  <c r="N42" i="14"/>
  <c r="J42" i="14"/>
  <c r="B42" i="14"/>
  <c r="N41" i="14"/>
  <c r="J41" i="14"/>
  <c r="B41" i="14"/>
  <c r="N40" i="14"/>
  <c r="J40" i="14"/>
  <c r="B40" i="14"/>
  <c r="N39" i="14"/>
  <c r="J39" i="14"/>
  <c r="B39" i="14"/>
  <c r="N38" i="14"/>
  <c r="J38" i="14"/>
  <c r="B38" i="14"/>
  <c r="N37" i="14"/>
  <c r="J37" i="14"/>
  <c r="B37" i="14"/>
  <c r="N36" i="14"/>
  <c r="J36" i="14"/>
  <c r="B36" i="14"/>
  <c r="N35" i="14"/>
  <c r="J35" i="14"/>
  <c r="B35" i="14"/>
  <c r="N34" i="14"/>
  <c r="J34" i="14"/>
  <c r="B34" i="14"/>
  <c r="N33" i="14"/>
  <c r="J33" i="14"/>
  <c r="B33" i="14"/>
  <c r="N32" i="14"/>
  <c r="J32" i="14"/>
  <c r="B32" i="14"/>
  <c r="N31" i="14"/>
  <c r="J31" i="14"/>
  <c r="B31" i="14"/>
  <c r="N30" i="14"/>
  <c r="J30" i="14"/>
  <c r="B30" i="14"/>
  <c r="N29" i="14"/>
  <c r="J29" i="14"/>
  <c r="B29" i="14"/>
  <c r="N28" i="14"/>
  <c r="J28" i="14"/>
  <c r="B28" i="14"/>
  <c r="N27" i="14"/>
  <c r="J27" i="14"/>
  <c r="B27" i="14"/>
  <c r="N26" i="14"/>
  <c r="J26" i="14"/>
  <c r="B26" i="14"/>
  <c r="N25" i="14"/>
  <c r="J25" i="14"/>
  <c r="B25" i="14"/>
  <c r="N24" i="14"/>
  <c r="J24" i="14"/>
  <c r="B24" i="14"/>
  <c r="N23" i="14"/>
  <c r="J23" i="14"/>
  <c r="B23" i="14"/>
  <c r="N22" i="14"/>
  <c r="J22" i="14"/>
  <c r="B22" i="14"/>
  <c r="N21" i="14"/>
  <c r="J21" i="14"/>
  <c r="B21" i="14"/>
  <c r="N20" i="14"/>
  <c r="J20" i="14"/>
  <c r="B20" i="14"/>
  <c r="N19" i="14"/>
  <c r="J19" i="14"/>
  <c r="B19" i="14"/>
  <c r="N18" i="14"/>
  <c r="J18" i="14"/>
  <c r="B18" i="14"/>
  <c r="N17" i="14"/>
  <c r="J17" i="14"/>
  <c r="B17" i="14"/>
  <c r="N16" i="14"/>
  <c r="J16" i="14"/>
  <c r="B16" i="14"/>
  <c r="N15" i="14"/>
  <c r="J15" i="14"/>
  <c r="B15" i="14"/>
  <c r="N14" i="14"/>
  <c r="J14" i="14"/>
  <c r="B14" i="14"/>
  <c r="N13" i="14"/>
  <c r="J13" i="14"/>
  <c r="B13" i="14"/>
  <c r="N12" i="14"/>
  <c r="J12" i="14"/>
  <c r="B12" i="14"/>
  <c r="N11" i="14"/>
  <c r="J11" i="14"/>
  <c r="B11" i="14"/>
  <c r="N10" i="14"/>
  <c r="J10" i="14"/>
  <c r="B10" i="14"/>
  <c r="N9" i="14"/>
  <c r="J9" i="14"/>
  <c r="B9" i="14"/>
  <c r="N8" i="14"/>
  <c r="J8" i="14"/>
  <c r="B8" i="14"/>
  <c r="N7" i="14"/>
  <c r="J7" i="14"/>
  <c r="B7" i="14"/>
  <c r="N6" i="14"/>
  <c r="J6" i="14"/>
  <c r="B6" i="14"/>
  <c r="N5" i="14"/>
  <c r="J5" i="14"/>
  <c r="B5" i="14"/>
  <c r="N4" i="14"/>
  <c r="J4" i="14"/>
  <c r="B4" i="14"/>
  <c r="J1" i="14" l="1"/>
  <c r="N1039" i="13"/>
  <c r="J1039" i="13"/>
  <c r="B1039" i="13"/>
  <c r="N1038" i="13"/>
  <c r="J1038" i="13"/>
  <c r="B1038" i="13"/>
  <c r="N1037" i="13"/>
  <c r="J1037" i="13"/>
  <c r="B1037" i="13"/>
  <c r="N1036" i="13"/>
  <c r="J1036" i="13"/>
  <c r="B1036" i="13"/>
  <c r="N1035" i="13"/>
  <c r="J1035" i="13"/>
  <c r="B1035" i="13"/>
  <c r="N1034" i="13"/>
  <c r="J1034" i="13"/>
  <c r="B1034" i="13"/>
  <c r="N1033" i="13"/>
  <c r="J1033" i="13"/>
  <c r="B1033" i="13"/>
  <c r="N1032" i="13"/>
  <c r="J1032" i="13"/>
  <c r="B1032" i="13"/>
  <c r="N1031" i="13"/>
  <c r="J1031" i="13"/>
  <c r="B1031" i="13"/>
  <c r="N1030" i="13"/>
  <c r="J1030" i="13"/>
  <c r="B1030" i="13"/>
  <c r="N1029" i="13"/>
  <c r="J1029" i="13"/>
  <c r="B1029" i="13"/>
  <c r="N1028" i="13"/>
  <c r="J1028" i="13"/>
  <c r="B1028" i="13"/>
  <c r="N1027" i="13"/>
  <c r="J1027" i="13"/>
  <c r="B1027" i="13"/>
  <c r="N1026" i="13"/>
  <c r="J1026" i="13"/>
  <c r="B1026" i="13"/>
  <c r="N1025" i="13"/>
  <c r="J1025" i="13"/>
  <c r="B1025" i="13"/>
  <c r="N1024" i="13"/>
  <c r="J1024" i="13"/>
  <c r="B1024" i="13"/>
  <c r="N1023" i="13"/>
  <c r="J1023" i="13"/>
  <c r="B1023" i="13"/>
  <c r="N1022" i="13"/>
  <c r="J1022" i="13"/>
  <c r="B1022" i="13"/>
  <c r="N1021" i="13"/>
  <c r="J1021" i="13"/>
  <c r="B1021" i="13"/>
  <c r="N1020" i="13"/>
  <c r="J1020" i="13"/>
  <c r="B1020" i="13"/>
  <c r="N1019" i="13"/>
  <c r="J1019" i="13"/>
  <c r="B1019" i="13"/>
  <c r="N1018" i="13"/>
  <c r="J1018" i="13"/>
  <c r="B1018" i="13"/>
  <c r="N1017" i="13"/>
  <c r="J1017" i="13"/>
  <c r="B1017" i="13"/>
  <c r="N1016" i="13"/>
  <c r="J1016" i="13"/>
  <c r="B1016" i="13"/>
  <c r="N1015" i="13"/>
  <c r="J1015" i="13"/>
  <c r="B1015" i="13"/>
  <c r="N1014" i="13"/>
  <c r="J1014" i="13"/>
  <c r="B1014" i="13"/>
  <c r="N1013" i="13"/>
  <c r="J1013" i="13"/>
  <c r="B1013" i="13"/>
  <c r="N1012" i="13"/>
  <c r="J1012" i="13"/>
  <c r="B1012" i="13"/>
  <c r="N1011" i="13"/>
  <c r="J1011" i="13"/>
  <c r="B1011" i="13"/>
  <c r="N1010" i="13"/>
  <c r="J1010" i="13"/>
  <c r="B1010" i="13"/>
  <c r="N1009" i="13"/>
  <c r="J1009" i="13"/>
  <c r="B1009" i="13"/>
  <c r="N1008" i="13"/>
  <c r="J1008" i="13"/>
  <c r="B1008" i="13"/>
  <c r="N1007" i="13"/>
  <c r="J1007" i="13"/>
  <c r="B1007" i="13"/>
  <c r="N1006" i="13"/>
  <c r="J1006" i="13"/>
  <c r="B1006" i="13"/>
  <c r="N1005" i="13"/>
  <c r="J1005" i="13"/>
  <c r="B1005" i="13"/>
  <c r="N1004" i="13"/>
  <c r="J1004" i="13"/>
  <c r="B1004" i="13"/>
  <c r="N1003" i="13"/>
  <c r="J1003" i="13"/>
  <c r="B1003" i="13"/>
  <c r="N1002" i="13"/>
  <c r="J1002" i="13"/>
  <c r="B1002" i="13"/>
  <c r="N1001" i="13"/>
  <c r="J1001" i="13"/>
  <c r="B1001" i="13"/>
  <c r="N1000" i="13"/>
  <c r="J1000" i="13"/>
  <c r="B1000" i="13"/>
  <c r="N999" i="13"/>
  <c r="J999" i="13"/>
  <c r="B999" i="13"/>
  <c r="N998" i="13"/>
  <c r="J998" i="13"/>
  <c r="B998" i="13"/>
  <c r="N997" i="13"/>
  <c r="J997" i="13"/>
  <c r="B997" i="13"/>
  <c r="N996" i="13"/>
  <c r="J996" i="13"/>
  <c r="B996" i="13"/>
  <c r="N995" i="13"/>
  <c r="J995" i="13"/>
  <c r="B995" i="13"/>
  <c r="N994" i="13"/>
  <c r="J994" i="13"/>
  <c r="B994" i="13"/>
  <c r="N993" i="13"/>
  <c r="J993" i="13"/>
  <c r="B993" i="13"/>
  <c r="N992" i="13"/>
  <c r="J992" i="13"/>
  <c r="B992" i="13"/>
  <c r="N991" i="13"/>
  <c r="J991" i="13"/>
  <c r="B991" i="13"/>
  <c r="N990" i="13"/>
  <c r="J990" i="13"/>
  <c r="B990" i="13"/>
  <c r="N989" i="13"/>
  <c r="J989" i="13"/>
  <c r="B989" i="13"/>
  <c r="N988" i="13"/>
  <c r="J988" i="13"/>
  <c r="B988" i="13"/>
  <c r="N987" i="13"/>
  <c r="J987" i="13"/>
  <c r="B987" i="13"/>
  <c r="N986" i="13"/>
  <c r="J986" i="13"/>
  <c r="B986" i="13"/>
  <c r="N985" i="13"/>
  <c r="J985" i="13"/>
  <c r="B985" i="13"/>
  <c r="N984" i="13"/>
  <c r="J984" i="13"/>
  <c r="B984" i="13"/>
  <c r="N983" i="13"/>
  <c r="J983" i="13"/>
  <c r="B983" i="13"/>
  <c r="N982" i="13"/>
  <c r="J982" i="13"/>
  <c r="B982" i="13"/>
  <c r="N981" i="13"/>
  <c r="J981" i="13"/>
  <c r="B981" i="13"/>
  <c r="N980" i="13"/>
  <c r="J980" i="13"/>
  <c r="B980" i="13"/>
  <c r="N979" i="13"/>
  <c r="J979" i="13"/>
  <c r="B979" i="13"/>
  <c r="N978" i="13"/>
  <c r="J978" i="13"/>
  <c r="B978" i="13"/>
  <c r="N977" i="13"/>
  <c r="J977" i="13"/>
  <c r="B977" i="13"/>
  <c r="N976" i="13"/>
  <c r="J976" i="13"/>
  <c r="B976" i="13"/>
  <c r="N975" i="13"/>
  <c r="J975" i="13"/>
  <c r="B975" i="13"/>
  <c r="N974" i="13"/>
  <c r="J974" i="13"/>
  <c r="B974" i="13"/>
  <c r="N973" i="13"/>
  <c r="J973" i="13"/>
  <c r="B973" i="13"/>
  <c r="N972" i="13"/>
  <c r="J972" i="13"/>
  <c r="B972" i="13"/>
  <c r="N971" i="13"/>
  <c r="J971" i="13"/>
  <c r="B971" i="13"/>
  <c r="N970" i="13"/>
  <c r="J970" i="13"/>
  <c r="B970" i="13"/>
  <c r="N969" i="13"/>
  <c r="J969" i="13"/>
  <c r="B969" i="13"/>
  <c r="N968" i="13"/>
  <c r="J968" i="13"/>
  <c r="B968" i="13"/>
  <c r="N967" i="13"/>
  <c r="J967" i="13"/>
  <c r="B967" i="13"/>
  <c r="N966" i="13"/>
  <c r="J966" i="13"/>
  <c r="B966" i="13"/>
  <c r="N965" i="13"/>
  <c r="J965" i="13"/>
  <c r="B965" i="13"/>
  <c r="N964" i="13"/>
  <c r="J964" i="13"/>
  <c r="B964" i="13"/>
  <c r="N963" i="13"/>
  <c r="J963" i="13"/>
  <c r="B963" i="13"/>
  <c r="N962" i="13"/>
  <c r="J962" i="13"/>
  <c r="B962" i="13"/>
  <c r="N961" i="13"/>
  <c r="J961" i="13"/>
  <c r="B961" i="13"/>
  <c r="N960" i="13"/>
  <c r="J960" i="13"/>
  <c r="B960" i="13"/>
  <c r="N959" i="13"/>
  <c r="J959" i="13"/>
  <c r="B959" i="13"/>
  <c r="N958" i="13"/>
  <c r="J958" i="13"/>
  <c r="B958" i="13"/>
  <c r="N957" i="13"/>
  <c r="J957" i="13"/>
  <c r="B957" i="13"/>
  <c r="N956" i="13"/>
  <c r="J956" i="13"/>
  <c r="B956" i="13"/>
  <c r="N955" i="13"/>
  <c r="J955" i="13"/>
  <c r="B955" i="13"/>
  <c r="N954" i="13"/>
  <c r="J954" i="13"/>
  <c r="B954" i="13"/>
  <c r="N953" i="13"/>
  <c r="J953" i="13"/>
  <c r="B953" i="13"/>
  <c r="N952" i="13"/>
  <c r="J952" i="13"/>
  <c r="B952" i="13"/>
  <c r="N951" i="13"/>
  <c r="J951" i="13"/>
  <c r="B951" i="13"/>
  <c r="N950" i="13"/>
  <c r="J950" i="13"/>
  <c r="B950" i="13"/>
  <c r="N949" i="13"/>
  <c r="J949" i="13"/>
  <c r="B949" i="13"/>
  <c r="N948" i="13"/>
  <c r="J948" i="13"/>
  <c r="B948" i="13"/>
  <c r="N947" i="13"/>
  <c r="J947" i="13"/>
  <c r="B947" i="13"/>
  <c r="N946" i="13"/>
  <c r="J946" i="13"/>
  <c r="B946" i="13"/>
  <c r="N945" i="13"/>
  <c r="J945" i="13"/>
  <c r="B945" i="13"/>
  <c r="N944" i="13"/>
  <c r="J944" i="13"/>
  <c r="B944" i="13"/>
  <c r="N943" i="13"/>
  <c r="J943" i="13"/>
  <c r="B943" i="13"/>
  <c r="N942" i="13"/>
  <c r="J942" i="13"/>
  <c r="B942" i="13"/>
  <c r="N941" i="13"/>
  <c r="J941" i="13"/>
  <c r="B941" i="13"/>
  <c r="N940" i="13"/>
  <c r="J940" i="13"/>
  <c r="B940" i="13"/>
  <c r="N939" i="13"/>
  <c r="J939" i="13"/>
  <c r="B939" i="13"/>
  <c r="N938" i="13"/>
  <c r="J938" i="13"/>
  <c r="B938" i="13"/>
  <c r="N937" i="13"/>
  <c r="J937" i="13"/>
  <c r="B937" i="13"/>
  <c r="N936" i="13"/>
  <c r="J936" i="13"/>
  <c r="B936" i="13"/>
  <c r="N935" i="13"/>
  <c r="J935" i="13"/>
  <c r="B935" i="13"/>
  <c r="N934" i="13"/>
  <c r="J934" i="13"/>
  <c r="B934" i="13"/>
  <c r="N933" i="13"/>
  <c r="J933" i="13"/>
  <c r="B933" i="13"/>
  <c r="N932" i="13"/>
  <c r="J932" i="13"/>
  <c r="B932" i="13"/>
  <c r="N931" i="13"/>
  <c r="J931" i="13"/>
  <c r="B931" i="13"/>
  <c r="N930" i="13"/>
  <c r="J930" i="13"/>
  <c r="B930" i="13"/>
  <c r="N929" i="13"/>
  <c r="J929" i="13"/>
  <c r="B929" i="13"/>
  <c r="N928" i="13"/>
  <c r="J928" i="13"/>
  <c r="B928" i="13"/>
  <c r="N927" i="13"/>
  <c r="J927" i="13"/>
  <c r="B927" i="13"/>
  <c r="N926" i="13"/>
  <c r="J926" i="13"/>
  <c r="B926" i="13"/>
  <c r="N925" i="13"/>
  <c r="J925" i="13"/>
  <c r="B925" i="13"/>
  <c r="N924" i="13"/>
  <c r="J924" i="13"/>
  <c r="B924" i="13"/>
  <c r="N923" i="13"/>
  <c r="J923" i="13"/>
  <c r="B923" i="13"/>
  <c r="N922" i="13"/>
  <c r="J922" i="13"/>
  <c r="B922" i="13"/>
  <c r="N921" i="13"/>
  <c r="J921" i="13"/>
  <c r="B921" i="13"/>
  <c r="N920" i="13"/>
  <c r="J920" i="13"/>
  <c r="B920" i="13"/>
  <c r="N919" i="13"/>
  <c r="J919" i="13"/>
  <c r="B919" i="13"/>
  <c r="N918" i="13"/>
  <c r="J918" i="13"/>
  <c r="B918" i="13"/>
  <c r="N917" i="13"/>
  <c r="J917" i="13"/>
  <c r="B917" i="13"/>
  <c r="N916" i="13"/>
  <c r="J916" i="13"/>
  <c r="B916" i="13"/>
  <c r="N915" i="13"/>
  <c r="J915" i="13"/>
  <c r="B915" i="13"/>
  <c r="N914" i="13"/>
  <c r="J914" i="13"/>
  <c r="B914" i="13"/>
  <c r="N913" i="13"/>
  <c r="J913" i="13"/>
  <c r="B913" i="13"/>
  <c r="N912" i="13"/>
  <c r="J912" i="13"/>
  <c r="B912" i="13"/>
  <c r="N911" i="13"/>
  <c r="J911" i="13"/>
  <c r="B911" i="13"/>
  <c r="N910" i="13"/>
  <c r="J910" i="13"/>
  <c r="B910" i="13"/>
  <c r="N909" i="13"/>
  <c r="J909" i="13"/>
  <c r="B909" i="13"/>
  <c r="N908" i="13"/>
  <c r="J908" i="13"/>
  <c r="B908" i="13"/>
  <c r="N907" i="13"/>
  <c r="J907" i="13"/>
  <c r="B907" i="13"/>
  <c r="N906" i="13"/>
  <c r="J906" i="13"/>
  <c r="B906" i="13"/>
  <c r="N905" i="13"/>
  <c r="J905" i="13"/>
  <c r="B905" i="13"/>
  <c r="N904" i="13"/>
  <c r="J904" i="13"/>
  <c r="B904" i="13"/>
  <c r="N903" i="13"/>
  <c r="J903" i="13"/>
  <c r="B903" i="13"/>
  <c r="N902" i="13"/>
  <c r="J902" i="13"/>
  <c r="B902" i="13"/>
  <c r="N901" i="13"/>
  <c r="J901" i="13"/>
  <c r="B901" i="13"/>
  <c r="N900" i="13"/>
  <c r="J900" i="13"/>
  <c r="B900" i="13"/>
  <c r="N899" i="13"/>
  <c r="J899" i="13"/>
  <c r="B899" i="13"/>
  <c r="N898" i="13"/>
  <c r="J898" i="13"/>
  <c r="B898" i="13"/>
  <c r="N897" i="13"/>
  <c r="J897" i="13"/>
  <c r="B897" i="13"/>
  <c r="N896" i="13"/>
  <c r="J896" i="13"/>
  <c r="B896" i="13"/>
  <c r="N895" i="13"/>
  <c r="J895" i="13"/>
  <c r="B895" i="13"/>
  <c r="N894" i="13"/>
  <c r="J894" i="13"/>
  <c r="B894" i="13"/>
  <c r="N893" i="13"/>
  <c r="J893" i="13"/>
  <c r="B893" i="13"/>
  <c r="N892" i="13"/>
  <c r="J892" i="13"/>
  <c r="B892" i="13"/>
  <c r="N891" i="13"/>
  <c r="J891" i="13"/>
  <c r="B891" i="13"/>
  <c r="N890" i="13"/>
  <c r="J890" i="13"/>
  <c r="B890" i="13"/>
  <c r="N889" i="13"/>
  <c r="J889" i="13"/>
  <c r="B889" i="13"/>
  <c r="N888" i="13"/>
  <c r="J888" i="13"/>
  <c r="B888" i="13"/>
  <c r="N887" i="13"/>
  <c r="J887" i="13"/>
  <c r="B887" i="13"/>
  <c r="N886" i="13"/>
  <c r="J886" i="13"/>
  <c r="B886" i="13"/>
  <c r="N885" i="13"/>
  <c r="J885" i="13"/>
  <c r="B885" i="13"/>
  <c r="N884" i="13"/>
  <c r="J884" i="13"/>
  <c r="B884" i="13"/>
  <c r="N883" i="13"/>
  <c r="J883" i="13"/>
  <c r="B883" i="13"/>
  <c r="N882" i="13"/>
  <c r="J882" i="13"/>
  <c r="B882" i="13"/>
  <c r="N881" i="13"/>
  <c r="J881" i="13"/>
  <c r="B881" i="13"/>
  <c r="N880" i="13"/>
  <c r="J880" i="13"/>
  <c r="B880" i="13"/>
  <c r="N879" i="13"/>
  <c r="J879" i="13"/>
  <c r="B879" i="13"/>
  <c r="N878" i="13"/>
  <c r="J878" i="13"/>
  <c r="B878" i="13"/>
  <c r="N877" i="13"/>
  <c r="J877" i="13"/>
  <c r="B877" i="13"/>
  <c r="N876" i="13"/>
  <c r="J876" i="13"/>
  <c r="B876" i="13"/>
  <c r="N875" i="13"/>
  <c r="J875" i="13"/>
  <c r="B875" i="13"/>
  <c r="N874" i="13"/>
  <c r="J874" i="13"/>
  <c r="B874" i="13"/>
  <c r="N873" i="13"/>
  <c r="J873" i="13"/>
  <c r="B873" i="13"/>
  <c r="N872" i="13"/>
  <c r="J872" i="13"/>
  <c r="B872" i="13"/>
  <c r="N871" i="13"/>
  <c r="J871" i="13"/>
  <c r="B871" i="13"/>
  <c r="N870" i="13"/>
  <c r="J870" i="13"/>
  <c r="B870" i="13"/>
  <c r="N869" i="13"/>
  <c r="J869" i="13"/>
  <c r="B869" i="13"/>
  <c r="N868" i="13"/>
  <c r="J868" i="13"/>
  <c r="B868" i="13"/>
  <c r="N867" i="13"/>
  <c r="J867" i="13"/>
  <c r="B867" i="13"/>
  <c r="N866" i="13"/>
  <c r="J866" i="13"/>
  <c r="B866" i="13"/>
  <c r="N865" i="13"/>
  <c r="J865" i="13"/>
  <c r="B865" i="13"/>
  <c r="N864" i="13"/>
  <c r="J864" i="13"/>
  <c r="B864" i="13"/>
  <c r="N863" i="13"/>
  <c r="J863" i="13"/>
  <c r="B863" i="13"/>
  <c r="N862" i="13"/>
  <c r="J862" i="13"/>
  <c r="B862" i="13"/>
  <c r="N861" i="13"/>
  <c r="J861" i="13"/>
  <c r="B861" i="13"/>
  <c r="N860" i="13"/>
  <c r="J860" i="13"/>
  <c r="B860" i="13"/>
  <c r="N859" i="13"/>
  <c r="J859" i="13"/>
  <c r="B859" i="13"/>
  <c r="N858" i="13"/>
  <c r="J858" i="13"/>
  <c r="B858" i="13"/>
  <c r="N857" i="13"/>
  <c r="J857" i="13"/>
  <c r="B857" i="13"/>
  <c r="N856" i="13"/>
  <c r="J856" i="13"/>
  <c r="B856" i="13"/>
  <c r="N855" i="13"/>
  <c r="J855" i="13"/>
  <c r="B855" i="13"/>
  <c r="N854" i="13"/>
  <c r="J854" i="13"/>
  <c r="B854" i="13"/>
  <c r="N853" i="13"/>
  <c r="J853" i="13"/>
  <c r="B853" i="13"/>
  <c r="N852" i="13"/>
  <c r="J852" i="13"/>
  <c r="B852" i="13"/>
  <c r="N851" i="13"/>
  <c r="J851" i="13"/>
  <c r="B851" i="13"/>
  <c r="N850" i="13"/>
  <c r="J850" i="13"/>
  <c r="B850" i="13"/>
  <c r="N849" i="13"/>
  <c r="J849" i="13"/>
  <c r="B849" i="13"/>
  <c r="N848" i="13"/>
  <c r="J848" i="13"/>
  <c r="B848" i="13"/>
  <c r="N847" i="13"/>
  <c r="J847" i="13"/>
  <c r="B847" i="13"/>
  <c r="N846" i="13"/>
  <c r="J846" i="13"/>
  <c r="B846" i="13"/>
  <c r="N845" i="13"/>
  <c r="J845" i="13"/>
  <c r="B845" i="13"/>
  <c r="N844" i="13"/>
  <c r="J844" i="13"/>
  <c r="B844" i="13"/>
  <c r="N843" i="13"/>
  <c r="J843" i="13"/>
  <c r="B843" i="13"/>
  <c r="N842" i="13"/>
  <c r="J842" i="13"/>
  <c r="B842" i="13"/>
  <c r="N841" i="13"/>
  <c r="J841" i="13"/>
  <c r="B841" i="13"/>
  <c r="N840" i="13"/>
  <c r="J840" i="13"/>
  <c r="B840" i="13"/>
  <c r="N839" i="13"/>
  <c r="J839" i="13"/>
  <c r="B839" i="13"/>
  <c r="N838" i="13"/>
  <c r="J838" i="13"/>
  <c r="B838" i="13"/>
  <c r="N837" i="13"/>
  <c r="J837" i="13"/>
  <c r="B837" i="13"/>
  <c r="N836" i="13"/>
  <c r="J836" i="13"/>
  <c r="B836" i="13"/>
  <c r="N835" i="13"/>
  <c r="J835" i="13"/>
  <c r="B835" i="13"/>
  <c r="N834" i="13"/>
  <c r="J834" i="13"/>
  <c r="B834" i="13"/>
  <c r="N833" i="13"/>
  <c r="J833" i="13"/>
  <c r="B833" i="13"/>
  <c r="N832" i="13"/>
  <c r="J832" i="13"/>
  <c r="B832" i="13"/>
  <c r="N831" i="13"/>
  <c r="J831" i="13"/>
  <c r="B831" i="13"/>
  <c r="N830" i="13"/>
  <c r="J830" i="13"/>
  <c r="B830" i="13"/>
  <c r="N829" i="13"/>
  <c r="J829" i="13"/>
  <c r="B829" i="13"/>
  <c r="N828" i="13"/>
  <c r="J828" i="13"/>
  <c r="B828" i="13"/>
  <c r="N827" i="13"/>
  <c r="J827" i="13"/>
  <c r="B827" i="13"/>
  <c r="N826" i="13"/>
  <c r="J826" i="13"/>
  <c r="B826" i="13"/>
  <c r="N825" i="13"/>
  <c r="J825" i="13"/>
  <c r="B825" i="13"/>
  <c r="N824" i="13"/>
  <c r="J824" i="13"/>
  <c r="B824" i="13"/>
  <c r="N823" i="13"/>
  <c r="J823" i="13"/>
  <c r="B823" i="13"/>
  <c r="N822" i="13"/>
  <c r="J822" i="13"/>
  <c r="B822" i="13"/>
  <c r="N821" i="13"/>
  <c r="J821" i="13"/>
  <c r="B821" i="13"/>
  <c r="N820" i="13"/>
  <c r="J820" i="13"/>
  <c r="B820" i="13"/>
  <c r="N819" i="13"/>
  <c r="J819" i="13"/>
  <c r="B819" i="13"/>
  <c r="N818" i="13"/>
  <c r="J818" i="13"/>
  <c r="B818" i="13"/>
  <c r="N817" i="13"/>
  <c r="J817" i="13"/>
  <c r="B817" i="13"/>
  <c r="N816" i="13"/>
  <c r="J816" i="13"/>
  <c r="B816" i="13"/>
  <c r="N815" i="13"/>
  <c r="J815" i="13"/>
  <c r="B815" i="13"/>
  <c r="N814" i="13"/>
  <c r="J814" i="13"/>
  <c r="B814" i="13"/>
  <c r="N813" i="13"/>
  <c r="J813" i="13"/>
  <c r="B813" i="13"/>
  <c r="N812" i="13"/>
  <c r="J812" i="13"/>
  <c r="B812" i="13"/>
  <c r="N811" i="13"/>
  <c r="J811" i="13"/>
  <c r="B811" i="13"/>
  <c r="N810" i="13"/>
  <c r="J810" i="13"/>
  <c r="B810" i="13"/>
  <c r="N809" i="13"/>
  <c r="J809" i="13"/>
  <c r="B809" i="13"/>
  <c r="N808" i="13"/>
  <c r="J808" i="13"/>
  <c r="B808" i="13"/>
  <c r="N807" i="13"/>
  <c r="J807" i="13"/>
  <c r="B807" i="13"/>
  <c r="N806" i="13"/>
  <c r="J806" i="13"/>
  <c r="B806" i="13"/>
  <c r="N805" i="13"/>
  <c r="J805" i="13"/>
  <c r="B805" i="13"/>
  <c r="N804" i="13"/>
  <c r="J804" i="13"/>
  <c r="B804" i="13"/>
  <c r="N803" i="13"/>
  <c r="J803" i="13"/>
  <c r="B803" i="13"/>
  <c r="N802" i="13"/>
  <c r="J802" i="13"/>
  <c r="B802" i="13"/>
  <c r="N801" i="13"/>
  <c r="J801" i="13"/>
  <c r="B801" i="13"/>
  <c r="N800" i="13"/>
  <c r="J800" i="13"/>
  <c r="B800" i="13"/>
  <c r="N799" i="13"/>
  <c r="J799" i="13"/>
  <c r="B799" i="13"/>
  <c r="N798" i="13"/>
  <c r="J798" i="13"/>
  <c r="B798" i="13"/>
  <c r="N797" i="13"/>
  <c r="J797" i="13"/>
  <c r="B797" i="13"/>
  <c r="N796" i="13"/>
  <c r="J796" i="13"/>
  <c r="B796" i="13"/>
  <c r="N795" i="13"/>
  <c r="J795" i="13"/>
  <c r="B795" i="13"/>
  <c r="N794" i="13"/>
  <c r="J794" i="13"/>
  <c r="B794" i="13"/>
  <c r="N793" i="13"/>
  <c r="J793" i="13"/>
  <c r="B793" i="13"/>
  <c r="N792" i="13"/>
  <c r="J792" i="13"/>
  <c r="B792" i="13"/>
  <c r="N791" i="13"/>
  <c r="J791" i="13"/>
  <c r="B791" i="13"/>
  <c r="N790" i="13"/>
  <c r="J790" i="13"/>
  <c r="B790" i="13"/>
  <c r="N789" i="13"/>
  <c r="J789" i="13"/>
  <c r="B789" i="13"/>
  <c r="N788" i="13"/>
  <c r="J788" i="13"/>
  <c r="B788" i="13"/>
  <c r="N787" i="13"/>
  <c r="J787" i="13"/>
  <c r="B787" i="13"/>
  <c r="N786" i="13"/>
  <c r="J786" i="13"/>
  <c r="B786" i="13"/>
  <c r="N785" i="13"/>
  <c r="J785" i="13"/>
  <c r="B785" i="13"/>
  <c r="N784" i="13"/>
  <c r="J784" i="13"/>
  <c r="B784" i="13"/>
  <c r="N783" i="13"/>
  <c r="J783" i="13"/>
  <c r="B783" i="13"/>
  <c r="N782" i="13"/>
  <c r="J782" i="13"/>
  <c r="B782" i="13"/>
  <c r="N781" i="13"/>
  <c r="J781" i="13"/>
  <c r="B781" i="13"/>
  <c r="N780" i="13"/>
  <c r="J780" i="13"/>
  <c r="B780" i="13"/>
  <c r="N779" i="13"/>
  <c r="J779" i="13"/>
  <c r="B779" i="13"/>
  <c r="N778" i="13"/>
  <c r="J778" i="13"/>
  <c r="B778" i="13"/>
  <c r="N777" i="13"/>
  <c r="J777" i="13"/>
  <c r="B777" i="13"/>
  <c r="N776" i="13"/>
  <c r="J776" i="13"/>
  <c r="B776" i="13"/>
  <c r="N775" i="13"/>
  <c r="J775" i="13"/>
  <c r="B775" i="13"/>
  <c r="N774" i="13"/>
  <c r="J774" i="13"/>
  <c r="B774" i="13"/>
  <c r="N773" i="13"/>
  <c r="J773" i="13"/>
  <c r="B773" i="13"/>
  <c r="N772" i="13"/>
  <c r="J772" i="13"/>
  <c r="B772" i="13"/>
  <c r="N771" i="13"/>
  <c r="J771" i="13"/>
  <c r="B771" i="13"/>
  <c r="N770" i="13"/>
  <c r="J770" i="13"/>
  <c r="B770" i="13"/>
  <c r="N769" i="13"/>
  <c r="J769" i="13"/>
  <c r="B769" i="13"/>
  <c r="N768" i="13"/>
  <c r="J768" i="13"/>
  <c r="B768" i="13"/>
  <c r="N767" i="13"/>
  <c r="J767" i="13"/>
  <c r="B767" i="13"/>
  <c r="N766" i="13"/>
  <c r="J766" i="13"/>
  <c r="B766" i="13"/>
  <c r="N765" i="13"/>
  <c r="J765" i="13"/>
  <c r="B765" i="13"/>
  <c r="N764" i="13"/>
  <c r="J764" i="13"/>
  <c r="B764" i="13"/>
  <c r="N763" i="13"/>
  <c r="J763" i="13"/>
  <c r="B763" i="13"/>
  <c r="N762" i="13"/>
  <c r="J762" i="13"/>
  <c r="B762" i="13"/>
  <c r="N761" i="13"/>
  <c r="J761" i="13"/>
  <c r="B761" i="13"/>
  <c r="N760" i="13"/>
  <c r="J760" i="13"/>
  <c r="B760" i="13"/>
  <c r="N759" i="13"/>
  <c r="J759" i="13"/>
  <c r="B759" i="13"/>
  <c r="N758" i="13"/>
  <c r="J758" i="13"/>
  <c r="B758" i="13"/>
  <c r="N757" i="13"/>
  <c r="J757" i="13"/>
  <c r="B757" i="13"/>
  <c r="N756" i="13"/>
  <c r="J756" i="13"/>
  <c r="B756" i="13"/>
  <c r="N755" i="13"/>
  <c r="J755" i="13"/>
  <c r="B755" i="13"/>
  <c r="N754" i="13"/>
  <c r="J754" i="13"/>
  <c r="B754" i="13"/>
  <c r="N753" i="13"/>
  <c r="J753" i="13"/>
  <c r="B753" i="13"/>
  <c r="N752" i="13"/>
  <c r="J752" i="13"/>
  <c r="B752" i="13"/>
  <c r="N751" i="13"/>
  <c r="J751" i="13"/>
  <c r="B751" i="13"/>
  <c r="N750" i="13"/>
  <c r="J750" i="13"/>
  <c r="B750" i="13"/>
  <c r="N749" i="13"/>
  <c r="J749" i="13"/>
  <c r="B749" i="13"/>
  <c r="N748" i="13"/>
  <c r="J748" i="13"/>
  <c r="B748" i="13"/>
  <c r="N747" i="13"/>
  <c r="J747" i="13"/>
  <c r="B747" i="13"/>
  <c r="N746" i="13"/>
  <c r="J746" i="13"/>
  <c r="B746" i="13"/>
  <c r="N745" i="13"/>
  <c r="J745" i="13"/>
  <c r="B745" i="13"/>
  <c r="N744" i="13"/>
  <c r="J744" i="13"/>
  <c r="B744" i="13"/>
  <c r="N743" i="13"/>
  <c r="J743" i="13"/>
  <c r="B743" i="13"/>
  <c r="N742" i="13"/>
  <c r="J742" i="13"/>
  <c r="B742" i="13"/>
  <c r="N741" i="13"/>
  <c r="J741" i="13"/>
  <c r="B741" i="13"/>
  <c r="N740" i="13"/>
  <c r="J740" i="13"/>
  <c r="B740" i="13"/>
  <c r="N739" i="13"/>
  <c r="J739" i="13"/>
  <c r="B739" i="13"/>
  <c r="N738" i="13"/>
  <c r="J738" i="13"/>
  <c r="B738" i="13"/>
  <c r="N737" i="13"/>
  <c r="J737" i="13"/>
  <c r="B737" i="13"/>
  <c r="N736" i="13"/>
  <c r="J736" i="13"/>
  <c r="B736" i="13"/>
  <c r="N735" i="13"/>
  <c r="J735" i="13"/>
  <c r="B735" i="13"/>
  <c r="N734" i="13"/>
  <c r="J734" i="13"/>
  <c r="B734" i="13"/>
  <c r="N733" i="13"/>
  <c r="J733" i="13"/>
  <c r="B733" i="13"/>
  <c r="N732" i="13"/>
  <c r="J732" i="13"/>
  <c r="B732" i="13"/>
  <c r="N731" i="13"/>
  <c r="J731" i="13"/>
  <c r="B731" i="13"/>
  <c r="N730" i="13"/>
  <c r="J730" i="13"/>
  <c r="B730" i="13"/>
  <c r="N729" i="13"/>
  <c r="J729" i="13"/>
  <c r="B729" i="13"/>
  <c r="N728" i="13"/>
  <c r="J728" i="13"/>
  <c r="B728" i="13"/>
  <c r="N727" i="13"/>
  <c r="J727" i="13"/>
  <c r="B727" i="13"/>
  <c r="N726" i="13"/>
  <c r="J726" i="13"/>
  <c r="B726" i="13"/>
  <c r="N725" i="13"/>
  <c r="J725" i="13"/>
  <c r="B725" i="13"/>
  <c r="N724" i="13"/>
  <c r="J724" i="13"/>
  <c r="B724" i="13"/>
  <c r="N723" i="13"/>
  <c r="J723" i="13"/>
  <c r="B723" i="13"/>
  <c r="N722" i="13"/>
  <c r="J722" i="13"/>
  <c r="B722" i="13"/>
  <c r="N721" i="13"/>
  <c r="J721" i="13"/>
  <c r="B721" i="13"/>
  <c r="N720" i="13"/>
  <c r="J720" i="13"/>
  <c r="B720" i="13"/>
  <c r="N719" i="13"/>
  <c r="J719" i="13"/>
  <c r="B719" i="13"/>
  <c r="N718" i="13"/>
  <c r="J718" i="13"/>
  <c r="B718" i="13"/>
  <c r="N717" i="13"/>
  <c r="J717" i="13"/>
  <c r="B717" i="13"/>
  <c r="N716" i="13"/>
  <c r="J716" i="13"/>
  <c r="B716" i="13"/>
  <c r="N715" i="13"/>
  <c r="J715" i="13"/>
  <c r="B715" i="13"/>
  <c r="N714" i="13"/>
  <c r="J714" i="13"/>
  <c r="B714" i="13"/>
  <c r="N713" i="13"/>
  <c r="J713" i="13"/>
  <c r="B713" i="13"/>
  <c r="N712" i="13"/>
  <c r="J712" i="13"/>
  <c r="B712" i="13"/>
  <c r="N711" i="13"/>
  <c r="J711" i="13"/>
  <c r="B711" i="13"/>
  <c r="N710" i="13"/>
  <c r="J710" i="13"/>
  <c r="B710" i="13"/>
  <c r="N709" i="13"/>
  <c r="J709" i="13"/>
  <c r="B709" i="13"/>
  <c r="N708" i="13"/>
  <c r="J708" i="13"/>
  <c r="B708" i="13"/>
  <c r="N707" i="13"/>
  <c r="J707" i="13"/>
  <c r="B707" i="13"/>
  <c r="N706" i="13"/>
  <c r="J706" i="13"/>
  <c r="B706" i="13"/>
  <c r="N705" i="13"/>
  <c r="J705" i="13"/>
  <c r="B705" i="13"/>
  <c r="N704" i="13"/>
  <c r="J704" i="13"/>
  <c r="B704" i="13"/>
  <c r="N703" i="13"/>
  <c r="J703" i="13"/>
  <c r="B703" i="13"/>
  <c r="N702" i="13"/>
  <c r="J702" i="13"/>
  <c r="B702" i="13"/>
  <c r="N701" i="13"/>
  <c r="J701" i="13"/>
  <c r="B701" i="13"/>
  <c r="N700" i="13"/>
  <c r="J700" i="13"/>
  <c r="B700" i="13"/>
  <c r="N699" i="13"/>
  <c r="J699" i="13"/>
  <c r="B699" i="13"/>
  <c r="N698" i="13"/>
  <c r="J698" i="13"/>
  <c r="B698" i="13"/>
  <c r="N697" i="13"/>
  <c r="J697" i="13"/>
  <c r="B697" i="13"/>
  <c r="N696" i="13"/>
  <c r="J696" i="13"/>
  <c r="B696" i="13"/>
  <c r="N695" i="13"/>
  <c r="J695" i="13"/>
  <c r="B695" i="13"/>
  <c r="N694" i="13"/>
  <c r="J694" i="13"/>
  <c r="B694" i="13"/>
  <c r="N693" i="13"/>
  <c r="J693" i="13"/>
  <c r="B693" i="13"/>
  <c r="N692" i="13"/>
  <c r="J692" i="13"/>
  <c r="B692" i="13"/>
  <c r="N691" i="13"/>
  <c r="J691" i="13"/>
  <c r="B691" i="13"/>
  <c r="N690" i="13"/>
  <c r="J690" i="13"/>
  <c r="B690" i="13"/>
  <c r="N689" i="13"/>
  <c r="J689" i="13"/>
  <c r="B689" i="13"/>
  <c r="N688" i="13"/>
  <c r="J688" i="13"/>
  <c r="B688" i="13"/>
  <c r="N687" i="13"/>
  <c r="J687" i="13"/>
  <c r="B687" i="13"/>
  <c r="N686" i="13"/>
  <c r="J686" i="13"/>
  <c r="B686" i="13"/>
  <c r="N685" i="13"/>
  <c r="J685" i="13"/>
  <c r="B685" i="13"/>
  <c r="N684" i="13"/>
  <c r="J684" i="13"/>
  <c r="B684" i="13"/>
  <c r="N683" i="13"/>
  <c r="J683" i="13"/>
  <c r="B683" i="13"/>
  <c r="N682" i="13"/>
  <c r="J682" i="13"/>
  <c r="B682" i="13"/>
  <c r="N681" i="13"/>
  <c r="J681" i="13"/>
  <c r="B681" i="13"/>
  <c r="N680" i="13"/>
  <c r="J680" i="13"/>
  <c r="B680" i="13"/>
  <c r="N679" i="13"/>
  <c r="J679" i="13"/>
  <c r="B679" i="13"/>
  <c r="N678" i="13"/>
  <c r="J678" i="13"/>
  <c r="B678" i="13"/>
  <c r="N677" i="13"/>
  <c r="J677" i="13"/>
  <c r="B677" i="13"/>
  <c r="N676" i="13"/>
  <c r="J676" i="13"/>
  <c r="B676" i="13"/>
  <c r="N675" i="13"/>
  <c r="J675" i="13"/>
  <c r="B675" i="13"/>
  <c r="N674" i="13"/>
  <c r="J674" i="13"/>
  <c r="B674" i="13"/>
  <c r="N673" i="13"/>
  <c r="J673" i="13"/>
  <c r="B673" i="13"/>
  <c r="N672" i="13"/>
  <c r="J672" i="13"/>
  <c r="B672" i="13"/>
  <c r="N671" i="13"/>
  <c r="J671" i="13"/>
  <c r="B671" i="13"/>
  <c r="N670" i="13"/>
  <c r="J670" i="13"/>
  <c r="B670" i="13"/>
  <c r="N669" i="13"/>
  <c r="J669" i="13"/>
  <c r="B669" i="13"/>
  <c r="N668" i="13"/>
  <c r="J668" i="13"/>
  <c r="B668" i="13"/>
  <c r="N667" i="13"/>
  <c r="J667" i="13"/>
  <c r="B667" i="13"/>
  <c r="N666" i="13"/>
  <c r="J666" i="13"/>
  <c r="B666" i="13"/>
  <c r="N665" i="13"/>
  <c r="J665" i="13"/>
  <c r="B665" i="13"/>
  <c r="N664" i="13"/>
  <c r="J664" i="13"/>
  <c r="B664" i="13"/>
  <c r="N663" i="13"/>
  <c r="J663" i="13"/>
  <c r="B663" i="13"/>
  <c r="N662" i="13"/>
  <c r="J662" i="13"/>
  <c r="B662" i="13"/>
  <c r="N661" i="13"/>
  <c r="J661" i="13"/>
  <c r="B661" i="13"/>
  <c r="N660" i="13"/>
  <c r="J660" i="13"/>
  <c r="B660" i="13"/>
  <c r="N659" i="13"/>
  <c r="J659" i="13"/>
  <c r="B659" i="13"/>
  <c r="N658" i="13"/>
  <c r="J658" i="13"/>
  <c r="B658" i="13"/>
  <c r="N657" i="13"/>
  <c r="J657" i="13"/>
  <c r="B657" i="13"/>
  <c r="N656" i="13"/>
  <c r="J656" i="13"/>
  <c r="B656" i="13"/>
  <c r="N655" i="13"/>
  <c r="J655" i="13"/>
  <c r="B655" i="13"/>
  <c r="N654" i="13"/>
  <c r="J654" i="13"/>
  <c r="B654" i="13"/>
  <c r="N653" i="13"/>
  <c r="J653" i="13"/>
  <c r="B653" i="13"/>
  <c r="N652" i="13"/>
  <c r="J652" i="13"/>
  <c r="B652" i="13"/>
  <c r="N651" i="13"/>
  <c r="J651" i="13"/>
  <c r="B651" i="13"/>
  <c r="N650" i="13"/>
  <c r="J650" i="13"/>
  <c r="B650" i="13"/>
  <c r="N649" i="13"/>
  <c r="J649" i="13"/>
  <c r="B649" i="13"/>
  <c r="N648" i="13"/>
  <c r="J648" i="13"/>
  <c r="B648" i="13"/>
  <c r="N647" i="13"/>
  <c r="J647" i="13"/>
  <c r="B647" i="13"/>
  <c r="N646" i="13"/>
  <c r="J646" i="13"/>
  <c r="B646" i="13"/>
  <c r="N645" i="13"/>
  <c r="J645" i="13"/>
  <c r="B645" i="13"/>
  <c r="N644" i="13"/>
  <c r="J644" i="13"/>
  <c r="B644" i="13"/>
  <c r="N643" i="13"/>
  <c r="J643" i="13"/>
  <c r="B643" i="13"/>
  <c r="N642" i="13"/>
  <c r="J642" i="13"/>
  <c r="B642" i="13"/>
  <c r="N641" i="13"/>
  <c r="J641" i="13"/>
  <c r="B641" i="13"/>
  <c r="N640" i="13"/>
  <c r="J640" i="13"/>
  <c r="B640" i="13"/>
  <c r="N639" i="13"/>
  <c r="J639" i="13"/>
  <c r="B639" i="13"/>
  <c r="N638" i="13"/>
  <c r="J638" i="13"/>
  <c r="B638" i="13"/>
  <c r="N637" i="13"/>
  <c r="J637" i="13"/>
  <c r="B637" i="13"/>
  <c r="N636" i="13"/>
  <c r="J636" i="13"/>
  <c r="B636" i="13"/>
  <c r="N635" i="13"/>
  <c r="J635" i="13"/>
  <c r="B635" i="13"/>
  <c r="N634" i="13"/>
  <c r="J634" i="13"/>
  <c r="B634" i="13"/>
  <c r="N633" i="13"/>
  <c r="J633" i="13"/>
  <c r="B633" i="13"/>
  <c r="N632" i="13"/>
  <c r="J632" i="13"/>
  <c r="B632" i="13"/>
  <c r="N631" i="13"/>
  <c r="J631" i="13"/>
  <c r="B631" i="13"/>
  <c r="N630" i="13"/>
  <c r="J630" i="13"/>
  <c r="B630" i="13"/>
  <c r="N629" i="13"/>
  <c r="J629" i="13"/>
  <c r="B629" i="13"/>
  <c r="N628" i="13"/>
  <c r="J628" i="13"/>
  <c r="B628" i="13"/>
  <c r="N627" i="13"/>
  <c r="J627" i="13"/>
  <c r="B627" i="13"/>
  <c r="N626" i="13"/>
  <c r="J626" i="13"/>
  <c r="B626" i="13"/>
  <c r="N625" i="13"/>
  <c r="J625" i="13"/>
  <c r="B625" i="13"/>
  <c r="N624" i="13"/>
  <c r="J624" i="13"/>
  <c r="B624" i="13"/>
  <c r="N623" i="13"/>
  <c r="J623" i="13"/>
  <c r="B623" i="13"/>
  <c r="N622" i="13"/>
  <c r="J622" i="13"/>
  <c r="B622" i="13"/>
  <c r="N621" i="13"/>
  <c r="J621" i="13"/>
  <c r="B621" i="13"/>
  <c r="N620" i="13"/>
  <c r="J620" i="13"/>
  <c r="B620" i="13"/>
  <c r="N619" i="13"/>
  <c r="J619" i="13"/>
  <c r="B619" i="13"/>
  <c r="N618" i="13"/>
  <c r="J618" i="13"/>
  <c r="B618" i="13"/>
  <c r="N617" i="13"/>
  <c r="J617" i="13"/>
  <c r="B617" i="13"/>
  <c r="N616" i="13"/>
  <c r="J616" i="13"/>
  <c r="B616" i="13"/>
  <c r="N615" i="13"/>
  <c r="J615" i="13"/>
  <c r="B615" i="13"/>
  <c r="N614" i="13"/>
  <c r="J614" i="13"/>
  <c r="B614" i="13"/>
  <c r="N613" i="13"/>
  <c r="J613" i="13"/>
  <c r="B613" i="13"/>
  <c r="N612" i="13"/>
  <c r="J612" i="13"/>
  <c r="B612" i="13"/>
  <c r="N611" i="13"/>
  <c r="J611" i="13"/>
  <c r="B611" i="13"/>
  <c r="N610" i="13"/>
  <c r="J610" i="13"/>
  <c r="B610" i="13"/>
  <c r="N609" i="13"/>
  <c r="J609" i="13"/>
  <c r="B609" i="13"/>
  <c r="N608" i="13"/>
  <c r="J608" i="13"/>
  <c r="B608" i="13"/>
  <c r="N607" i="13"/>
  <c r="J607" i="13"/>
  <c r="B607" i="13"/>
  <c r="N606" i="13"/>
  <c r="J606" i="13"/>
  <c r="B606" i="13"/>
  <c r="N605" i="13"/>
  <c r="J605" i="13"/>
  <c r="B605" i="13"/>
  <c r="N604" i="13"/>
  <c r="J604" i="13"/>
  <c r="B604" i="13"/>
  <c r="N603" i="13"/>
  <c r="J603" i="13"/>
  <c r="B603" i="13"/>
  <c r="N602" i="13"/>
  <c r="J602" i="13"/>
  <c r="B602" i="13"/>
  <c r="N601" i="13"/>
  <c r="J601" i="13"/>
  <c r="B601" i="13"/>
  <c r="N600" i="13"/>
  <c r="J600" i="13"/>
  <c r="B600" i="13"/>
  <c r="N599" i="13"/>
  <c r="J599" i="13"/>
  <c r="B599" i="13"/>
  <c r="N598" i="13"/>
  <c r="J598" i="13"/>
  <c r="B598" i="13"/>
  <c r="N597" i="13"/>
  <c r="J597" i="13"/>
  <c r="B597" i="13"/>
  <c r="N596" i="13"/>
  <c r="J596" i="13"/>
  <c r="B596" i="13"/>
  <c r="N595" i="13"/>
  <c r="J595" i="13"/>
  <c r="B595" i="13"/>
  <c r="N594" i="13"/>
  <c r="J594" i="13"/>
  <c r="B594" i="13"/>
  <c r="N593" i="13"/>
  <c r="J593" i="13"/>
  <c r="B593" i="13"/>
  <c r="N592" i="13"/>
  <c r="J592" i="13"/>
  <c r="B592" i="13"/>
  <c r="N591" i="13"/>
  <c r="J591" i="13"/>
  <c r="B591" i="13"/>
  <c r="N590" i="13"/>
  <c r="J590" i="13"/>
  <c r="B590" i="13"/>
  <c r="N589" i="13"/>
  <c r="J589" i="13"/>
  <c r="B589" i="13"/>
  <c r="N588" i="13"/>
  <c r="J588" i="13"/>
  <c r="B588" i="13"/>
  <c r="N587" i="13"/>
  <c r="J587" i="13"/>
  <c r="B587" i="13"/>
  <c r="N586" i="13"/>
  <c r="J586" i="13"/>
  <c r="B586" i="13"/>
  <c r="N585" i="13"/>
  <c r="J585" i="13"/>
  <c r="B585" i="13"/>
  <c r="N584" i="13"/>
  <c r="J584" i="13"/>
  <c r="B584" i="13"/>
  <c r="N583" i="13"/>
  <c r="J583" i="13"/>
  <c r="B583" i="13"/>
  <c r="N582" i="13"/>
  <c r="J582" i="13"/>
  <c r="B582" i="13"/>
  <c r="N581" i="13"/>
  <c r="J581" i="13"/>
  <c r="B581" i="13"/>
  <c r="N580" i="13"/>
  <c r="J580" i="13"/>
  <c r="B580" i="13"/>
  <c r="N579" i="13"/>
  <c r="J579" i="13"/>
  <c r="B579" i="13"/>
  <c r="N578" i="13"/>
  <c r="J578" i="13"/>
  <c r="B578" i="13"/>
  <c r="N577" i="13"/>
  <c r="J577" i="13"/>
  <c r="B577" i="13"/>
  <c r="N576" i="13"/>
  <c r="J576" i="13"/>
  <c r="B576" i="13"/>
  <c r="N575" i="13"/>
  <c r="J575" i="13"/>
  <c r="B575" i="13"/>
  <c r="N574" i="13"/>
  <c r="J574" i="13"/>
  <c r="B574" i="13"/>
  <c r="N573" i="13"/>
  <c r="J573" i="13"/>
  <c r="B573" i="13"/>
  <c r="N572" i="13"/>
  <c r="J572" i="13"/>
  <c r="B572" i="13"/>
  <c r="N571" i="13"/>
  <c r="J571" i="13"/>
  <c r="B571" i="13"/>
  <c r="N570" i="13"/>
  <c r="J570" i="13"/>
  <c r="B570" i="13"/>
  <c r="N569" i="13"/>
  <c r="J569" i="13"/>
  <c r="B569" i="13"/>
  <c r="N568" i="13"/>
  <c r="J568" i="13"/>
  <c r="B568" i="13"/>
  <c r="N567" i="13"/>
  <c r="J567" i="13"/>
  <c r="B567" i="13"/>
  <c r="N566" i="13"/>
  <c r="J566" i="13"/>
  <c r="B566" i="13"/>
  <c r="N565" i="13"/>
  <c r="J565" i="13"/>
  <c r="B565" i="13"/>
  <c r="N564" i="13"/>
  <c r="J564" i="13"/>
  <c r="B564" i="13"/>
  <c r="N563" i="13"/>
  <c r="J563" i="13"/>
  <c r="B563" i="13"/>
  <c r="N562" i="13"/>
  <c r="J562" i="13"/>
  <c r="B562" i="13"/>
  <c r="N561" i="13"/>
  <c r="J561" i="13"/>
  <c r="B561" i="13"/>
  <c r="N560" i="13"/>
  <c r="J560" i="13"/>
  <c r="B560" i="13"/>
  <c r="N559" i="13"/>
  <c r="J559" i="13"/>
  <c r="B559" i="13"/>
  <c r="N558" i="13"/>
  <c r="J558" i="13"/>
  <c r="B558" i="13"/>
  <c r="N557" i="13"/>
  <c r="J557" i="13"/>
  <c r="B557" i="13"/>
  <c r="N556" i="13"/>
  <c r="J556" i="13"/>
  <c r="B556" i="13"/>
  <c r="N555" i="13"/>
  <c r="J555" i="13"/>
  <c r="B555" i="13"/>
  <c r="N554" i="13"/>
  <c r="J554" i="13"/>
  <c r="B554" i="13"/>
  <c r="N553" i="13"/>
  <c r="J553" i="13"/>
  <c r="B553" i="13"/>
  <c r="N552" i="13"/>
  <c r="J552" i="13"/>
  <c r="B552" i="13"/>
  <c r="N551" i="13"/>
  <c r="J551" i="13"/>
  <c r="B551" i="13"/>
  <c r="N550" i="13"/>
  <c r="J550" i="13"/>
  <c r="B550" i="13"/>
  <c r="N549" i="13"/>
  <c r="J549" i="13"/>
  <c r="B549" i="13"/>
  <c r="N548" i="13"/>
  <c r="J548" i="13"/>
  <c r="B548" i="13"/>
  <c r="N547" i="13"/>
  <c r="J547" i="13"/>
  <c r="B547" i="13"/>
  <c r="N546" i="13"/>
  <c r="J546" i="13"/>
  <c r="B546" i="13"/>
  <c r="N545" i="13"/>
  <c r="J545" i="13"/>
  <c r="B545" i="13"/>
  <c r="N544" i="13"/>
  <c r="J544" i="13"/>
  <c r="B544" i="13"/>
  <c r="N543" i="13"/>
  <c r="J543" i="13"/>
  <c r="B543" i="13"/>
  <c r="N542" i="13"/>
  <c r="J542" i="13"/>
  <c r="B542" i="13"/>
  <c r="N541" i="13"/>
  <c r="J541" i="13"/>
  <c r="B541" i="13"/>
  <c r="N540" i="13"/>
  <c r="J540" i="13"/>
  <c r="B540" i="13"/>
  <c r="N539" i="13"/>
  <c r="J539" i="13"/>
  <c r="B539" i="13"/>
  <c r="N538" i="13"/>
  <c r="J538" i="13"/>
  <c r="B538" i="13"/>
  <c r="N537" i="13"/>
  <c r="J537" i="13"/>
  <c r="B537" i="13"/>
  <c r="N536" i="13"/>
  <c r="J536" i="13"/>
  <c r="B536" i="13"/>
  <c r="N535" i="13"/>
  <c r="J535" i="13"/>
  <c r="B535" i="13"/>
  <c r="N534" i="13"/>
  <c r="J534" i="13"/>
  <c r="B534" i="13"/>
  <c r="N533" i="13"/>
  <c r="J533" i="13"/>
  <c r="B533" i="13"/>
  <c r="N532" i="13"/>
  <c r="J532" i="13"/>
  <c r="B532" i="13"/>
  <c r="N531" i="13"/>
  <c r="J531" i="13"/>
  <c r="B531" i="13"/>
  <c r="N530" i="13"/>
  <c r="J530" i="13"/>
  <c r="B530" i="13"/>
  <c r="N529" i="13"/>
  <c r="J529" i="13"/>
  <c r="B529" i="13"/>
  <c r="N528" i="13"/>
  <c r="J528" i="13"/>
  <c r="B528" i="13"/>
  <c r="N527" i="13"/>
  <c r="J527" i="13"/>
  <c r="B527" i="13"/>
  <c r="N526" i="13"/>
  <c r="J526" i="13"/>
  <c r="B526" i="13"/>
  <c r="N525" i="13"/>
  <c r="J525" i="13"/>
  <c r="B525" i="13"/>
  <c r="N524" i="13"/>
  <c r="J524" i="13"/>
  <c r="B524" i="13"/>
  <c r="N523" i="13"/>
  <c r="J523" i="13"/>
  <c r="B523" i="13"/>
  <c r="N522" i="13"/>
  <c r="J522" i="13"/>
  <c r="B522" i="13"/>
  <c r="N521" i="13"/>
  <c r="J521" i="13"/>
  <c r="B521" i="13"/>
  <c r="N520" i="13"/>
  <c r="J520" i="13"/>
  <c r="B520" i="13"/>
  <c r="N519" i="13"/>
  <c r="J519" i="13"/>
  <c r="B519" i="13"/>
  <c r="N518" i="13"/>
  <c r="J518" i="13"/>
  <c r="B518" i="13"/>
  <c r="N517" i="13"/>
  <c r="J517" i="13"/>
  <c r="B517" i="13"/>
  <c r="N516" i="13"/>
  <c r="J516" i="13"/>
  <c r="B516" i="13"/>
  <c r="N515" i="13"/>
  <c r="J515" i="13"/>
  <c r="B515" i="13"/>
  <c r="N514" i="13"/>
  <c r="J514" i="13"/>
  <c r="B514" i="13"/>
  <c r="N513" i="13"/>
  <c r="J513" i="13"/>
  <c r="B513" i="13"/>
  <c r="N512" i="13"/>
  <c r="J512" i="13"/>
  <c r="B512" i="13"/>
  <c r="N511" i="13"/>
  <c r="J511" i="13"/>
  <c r="B511" i="13"/>
  <c r="N510" i="13"/>
  <c r="J510" i="13"/>
  <c r="B510" i="13"/>
  <c r="N509" i="13"/>
  <c r="J509" i="13"/>
  <c r="B509" i="13"/>
  <c r="N508" i="13"/>
  <c r="J508" i="13"/>
  <c r="B508" i="13"/>
  <c r="N507" i="13"/>
  <c r="J507" i="13"/>
  <c r="B507" i="13"/>
  <c r="N506" i="13"/>
  <c r="J506" i="13"/>
  <c r="B506" i="13"/>
  <c r="N505" i="13"/>
  <c r="J505" i="13"/>
  <c r="B505" i="13"/>
  <c r="N504" i="13"/>
  <c r="J504" i="13"/>
  <c r="B504" i="13"/>
  <c r="N503" i="13"/>
  <c r="J503" i="13"/>
  <c r="B503" i="13"/>
  <c r="N502" i="13"/>
  <c r="J502" i="13"/>
  <c r="B502" i="13"/>
  <c r="N501" i="13"/>
  <c r="J501" i="13"/>
  <c r="B501" i="13"/>
  <c r="N500" i="13"/>
  <c r="J500" i="13"/>
  <c r="B500" i="13"/>
  <c r="N499" i="13"/>
  <c r="J499" i="13"/>
  <c r="B499" i="13"/>
  <c r="N498" i="13"/>
  <c r="J498" i="13"/>
  <c r="B498" i="13"/>
  <c r="N497" i="13"/>
  <c r="J497" i="13"/>
  <c r="B497" i="13"/>
  <c r="N496" i="13"/>
  <c r="J496" i="13"/>
  <c r="B496" i="13"/>
  <c r="N495" i="13"/>
  <c r="J495" i="13"/>
  <c r="B495" i="13"/>
  <c r="N494" i="13"/>
  <c r="J494" i="13"/>
  <c r="B494" i="13"/>
  <c r="N493" i="13"/>
  <c r="J493" i="13"/>
  <c r="B493" i="13"/>
  <c r="N492" i="13"/>
  <c r="J492" i="13"/>
  <c r="B492" i="13"/>
  <c r="N491" i="13"/>
  <c r="J491" i="13"/>
  <c r="B491" i="13"/>
  <c r="N490" i="13"/>
  <c r="J490" i="13"/>
  <c r="B490" i="13"/>
  <c r="N489" i="13"/>
  <c r="J489" i="13"/>
  <c r="B489" i="13"/>
  <c r="N488" i="13"/>
  <c r="J488" i="13"/>
  <c r="B488" i="13"/>
  <c r="N487" i="13"/>
  <c r="J487" i="13"/>
  <c r="B487" i="13"/>
  <c r="N486" i="13"/>
  <c r="J486" i="13"/>
  <c r="B486" i="13"/>
  <c r="N485" i="13"/>
  <c r="J485" i="13"/>
  <c r="B485" i="13"/>
  <c r="N484" i="13"/>
  <c r="J484" i="13"/>
  <c r="B484" i="13"/>
  <c r="N483" i="13"/>
  <c r="J483" i="13"/>
  <c r="B483" i="13"/>
  <c r="N482" i="13"/>
  <c r="J482" i="13"/>
  <c r="B482" i="13"/>
  <c r="N481" i="13"/>
  <c r="J481" i="13"/>
  <c r="B481" i="13"/>
  <c r="N480" i="13"/>
  <c r="J480" i="13"/>
  <c r="B480" i="13"/>
  <c r="N479" i="13"/>
  <c r="J479" i="13"/>
  <c r="B479" i="13"/>
  <c r="N478" i="13"/>
  <c r="J478" i="13"/>
  <c r="B478" i="13"/>
  <c r="N477" i="13"/>
  <c r="J477" i="13"/>
  <c r="B477" i="13"/>
  <c r="N476" i="13"/>
  <c r="J476" i="13"/>
  <c r="B476" i="13"/>
  <c r="N475" i="13"/>
  <c r="J475" i="13"/>
  <c r="B475" i="13"/>
  <c r="N474" i="13"/>
  <c r="J474" i="13"/>
  <c r="B474" i="13"/>
  <c r="N473" i="13"/>
  <c r="J473" i="13"/>
  <c r="B473" i="13"/>
  <c r="N472" i="13"/>
  <c r="J472" i="13"/>
  <c r="B472" i="13"/>
  <c r="N471" i="13"/>
  <c r="J471" i="13"/>
  <c r="B471" i="13"/>
  <c r="N470" i="13"/>
  <c r="J470" i="13"/>
  <c r="B470" i="13"/>
  <c r="N469" i="13"/>
  <c r="J469" i="13"/>
  <c r="B469" i="13"/>
  <c r="N468" i="13"/>
  <c r="J468" i="13"/>
  <c r="B468" i="13"/>
  <c r="N467" i="13"/>
  <c r="J467" i="13"/>
  <c r="B467" i="13"/>
  <c r="N466" i="13"/>
  <c r="J466" i="13"/>
  <c r="B466" i="13"/>
  <c r="N465" i="13"/>
  <c r="J465" i="13"/>
  <c r="B465" i="13"/>
  <c r="N464" i="13"/>
  <c r="J464" i="13"/>
  <c r="B464" i="13"/>
  <c r="N463" i="13"/>
  <c r="J463" i="13"/>
  <c r="B463" i="13"/>
  <c r="N462" i="13"/>
  <c r="J462" i="13"/>
  <c r="B462" i="13"/>
  <c r="N461" i="13"/>
  <c r="J461" i="13"/>
  <c r="B461" i="13"/>
  <c r="N460" i="13"/>
  <c r="J460" i="13"/>
  <c r="B460" i="13"/>
  <c r="N459" i="13"/>
  <c r="J459" i="13"/>
  <c r="B459" i="13"/>
  <c r="N458" i="13"/>
  <c r="J458" i="13"/>
  <c r="B458" i="13"/>
  <c r="N457" i="13"/>
  <c r="J457" i="13"/>
  <c r="B457" i="13"/>
  <c r="N456" i="13"/>
  <c r="J456" i="13"/>
  <c r="B456" i="13"/>
  <c r="N455" i="13"/>
  <c r="J455" i="13"/>
  <c r="B455" i="13"/>
  <c r="N454" i="13"/>
  <c r="J454" i="13"/>
  <c r="B454" i="13"/>
  <c r="N453" i="13"/>
  <c r="J453" i="13"/>
  <c r="B453" i="13"/>
  <c r="N452" i="13"/>
  <c r="J452" i="13"/>
  <c r="B452" i="13"/>
  <c r="N451" i="13"/>
  <c r="J451" i="13"/>
  <c r="B451" i="13"/>
  <c r="N450" i="13"/>
  <c r="J450" i="13"/>
  <c r="B450" i="13"/>
  <c r="N449" i="13"/>
  <c r="J449" i="13"/>
  <c r="B449" i="13"/>
  <c r="N448" i="13"/>
  <c r="J448" i="13"/>
  <c r="B448" i="13"/>
  <c r="N447" i="13"/>
  <c r="J447" i="13"/>
  <c r="B447" i="13"/>
  <c r="N446" i="13"/>
  <c r="J446" i="13"/>
  <c r="B446" i="13"/>
  <c r="N445" i="13"/>
  <c r="J445" i="13"/>
  <c r="B445" i="13"/>
  <c r="N444" i="13"/>
  <c r="J444" i="13"/>
  <c r="B444" i="13"/>
  <c r="N443" i="13"/>
  <c r="J443" i="13"/>
  <c r="B443" i="13"/>
  <c r="N442" i="13"/>
  <c r="J442" i="13"/>
  <c r="B442" i="13"/>
  <c r="N441" i="13"/>
  <c r="J441" i="13"/>
  <c r="B441" i="13"/>
  <c r="N440" i="13"/>
  <c r="J440" i="13"/>
  <c r="B440" i="13"/>
  <c r="N439" i="13"/>
  <c r="J439" i="13"/>
  <c r="B439" i="13"/>
  <c r="N438" i="13"/>
  <c r="J438" i="13"/>
  <c r="B438" i="13"/>
  <c r="N437" i="13"/>
  <c r="J437" i="13"/>
  <c r="B437" i="13"/>
  <c r="N436" i="13"/>
  <c r="J436" i="13"/>
  <c r="B436" i="13"/>
  <c r="N435" i="13"/>
  <c r="J435" i="13"/>
  <c r="B435" i="13"/>
  <c r="N434" i="13"/>
  <c r="J434" i="13"/>
  <c r="B434" i="13"/>
  <c r="N433" i="13"/>
  <c r="J433" i="13"/>
  <c r="B433" i="13"/>
  <c r="N432" i="13"/>
  <c r="J432" i="13"/>
  <c r="B432" i="13"/>
  <c r="N431" i="13"/>
  <c r="J431" i="13"/>
  <c r="B431" i="13"/>
  <c r="N430" i="13"/>
  <c r="J430" i="13"/>
  <c r="B430" i="13"/>
  <c r="N429" i="13"/>
  <c r="J429" i="13"/>
  <c r="B429" i="13"/>
  <c r="N428" i="13"/>
  <c r="J428" i="13"/>
  <c r="B428" i="13"/>
  <c r="N427" i="13"/>
  <c r="J427" i="13"/>
  <c r="B427" i="13"/>
  <c r="N426" i="13"/>
  <c r="J426" i="13"/>
  <c r="B426" i="13"/>
  <c r="N425" i="13"/>
  <c r="J425" i="13"/>
  <c r="B425" i="13"/>
  <c r="N424" i="13"/>
  <c r="J424" i="13"/>
  <c r="B424" i="13"/>
  <c r="N423" i="13"/>
  <c r="J423" i="13"/>
  <c r="B423" i="13"/>
  <c r="N422" i="13"/>
  <c r="J422" i="13"/>
  <c r="B422" i="13"/>
  <c r="N421" i="13"/>
  <c r="J421" i="13"/>
  <c r="B421" i="13"/>
  <c r="N420" i="13"/>
  <c r="J420" i="13"/>
  <c r="B420" i="13"/>
  <c r="N419" i="13"/>
  <c r="J419" i="13"/>
  <c r="B419" i="13"/>
  <c r="N418" i="13"/>
  <c r="J418" i="13"/>
  <c r="B418" i="13"/>
  <c r="N417" i="13"/>
  <c r="J417" i="13"/>
  <c r="B417" i="13"/>
  <c r="N416" i="13"/>
  <c r="J416" i="13"/>
  <c r="B416" i="13"/>
  <c r="N415" i="13"/>
  <c r="J415" i="13"/>
  <c r="B415" i="13"/>
  <c r="N414" i="13"/>
  <c r="J414" i="13"/>
  <c r="B414" i="13"/>
  <c r="N413" i="13"/>
  <c r="J413" i="13"/>
  <c r="B413" i="13"/>
  <c r="N412" i="13"/>
  <c r="J412" i="13"/>
  <c r="B412" i="13"/>
  <c r="N411" i="13"/>
  <c r="J411" i="13"/>
  <c r="B411" i="13"/>
  <c r="N410" i="13"/>
  <c r="J410" i="13"/>
  <c r="B410" i="13"/>
  <c r="N409" i="13"/>
  <c r="J409" i="13"/>
  <c r="B409" i="13"/>
  <c r="N408" i="13"/>
  <c r="J408" i="13"/>
  <c r="B408" i="13"/>
  <c r="N407" i="13"/>
  <c r="J407" i="13"/>
  <c r="B407" i="13"/>
  <c r="N406" i="13"/>
  <c r="J406" i="13"/>
  <c r="B406" i="13"/>
  <c r="N405" i="13"/>
  <c r="J405" i="13"/>
  <c r="B405" i="13"/>
  <c r="N404" i="13"/>
  <c r="J404" i="13"/>
  <c r="B404" i="13"/>
  <c r="N403" i="13"/>
  <c r="J403" i="13"/>
  <c r="B403" i="13"/>
  <c r="N402" i="13"/>
  <c r="J402" i="13"/>
  <c r="B402" i="13"/>
  <c r="N401" i="13"/>
  <c r="J401" i="13"/>
  <c r="B401" i="13"/>
  <c r="N400" i="13"/>
  <c r="J400" i="13"/>
  <c r="B400" i="13"/>
  <c r="N399" i="13"/>
  <c r="J399" i="13"/>
  <c r="B399" i="13"/>
  <c r="N398" i="13"/>
  <c r="J398" i="13"/>
  <c r="B398" i="13"/>
  <c r="N397" i="13"/>
  <c r="J397" i="13"/>
  <c r="B397" i="13"/>
  <c r="N396" i="13"/>
  <c r="J396" i="13"/>
  <c r="B396" i="13"/>
  <c r="N395" i="13"/>
  <c r="J395" i="13"/>
  <c r="B395" i="13"/>
  <c r="N394" i="13"/>
  <c r="J394" i="13"/>
  <c r="B394" i="13"/>
  <c r="N393" i="13"/>
  <c r="J393" i="13"/>
  <c r="B393" i="13"/>
  <c r="N392" i="13"/>
  <c r="J392" i="13"/>
  <c r="B392" i="13"/>
  <c r="N391" i="13"/>
  <c r="J391" i="13"/>
  <c r="B391" i="13"/>
  <c r="N390" i="13"/>
  <c r="J390" i="13"/>
  <c r="B390" i="13"/>
  <c r="N389" i="13"/>
  <c r="J389" i="13"/>
  <c r="B389" i="13"/>
  <c r="N388" i="13"/>
  <c r="J388" i="13"/>
  <c r="B388" i="13"/>
  <c r="N387" i="13"/>
  <c r="J387" i="13"/>
  <c r="B387" i="13"/>
  <c r="N386" i="13"/>
  <c r="J386" i="13"/>
  <c r="B386" i="13"/>
  <c r="N385" i="13"/>
  <c r="J385" i="13"/>
  <c r="B385" i="13"/>
  <c r="N384" i="13"/>
  <c r="J384" i="13"/>
  <c r="B384" i="13"/>
  <c r="N383" i="13"/>
  <c r="J383" i="13"/>
  <c r="B383" i="13"/>
  <c r="N382" i="13"/>
  <c r="J382" i="13"/>
  <c r="B382" i="13"/>
  <c r="N381" i="13"/>
  <c r="J381" i="13"/>
  <c r="B381" i="13"/>
  <c r="N380" i="13"/>
  <c r="J380" i="13"/>
  <c r="B380" i="13"/>
  <c r="N379" i="13"/>
  <c r="J379" i="13"/>
  <c r="B379" i="13"/>
  <c r="N378" i="13"/>
  <c r="J378" i="13"/>
  <c r="B378" i="13"/>
  <c r="N377" i="13"/>
  <c r="J377" i="13"/>
  <c r="B377" i="13"/>
  <c r="N376" i="13"/>
  <c r="J376" i="13"/>
  <c r="B376" i="13"/>
  <c r="N375" i="13"/>
  <c r="J375" i="13"/>
  <c r="B375" i="13"/>
  <c r="N374" i="13"/>
  <c r="J374" i="13"/>
  <c r="B374" i="13"/>
  <c r="N373" i="13"/>
  <c r="J373" i="13"/>
  <c r="B373" i="13"/>
  <c r="N372" i="13"/>
  <c r="J372" i="13"/>
  <c r="B372" i="13"/>
  <c r="N371" i="13"/>
  <c r="J371" i="13"/>
  <c r="B371" i="13"/>
  <c r="N370" i="13"/>
  <c r="J370" i="13"/>
  <c r="B370" i="13"/>
  <c r="N369" i="13"/>
  <c r="J369" i="13"/>
  <c r="B369" i="13"/>
  <c r="N368" i="13"/>
  <c r="J368" i="13"/>
  <c r="B368" i="13"/>
  <c r="N367" i="13"/>
  <c r="J367" i="13"/>
  <c r="B367" i="13"/>
  <c r="N366" i="13"/>
  <c r="J366" i="13"/>
  <c r="B366" i="13"/>
  <c r="N365" i="13"/>
  <c r="J365" i="13"/>
  <c r="B365" i="13"/>
  <c r="N364" i="13"/>
  <c r="J364" i="13"/>
  <c r="B364" i="13"/>
  <c r="N363" i="13"/>
  <c r="J363" i="13"/>
  <c r="B363" i="13"/>
  <c r="N362" i="13"/>
  <c r="J362" i="13"/>
  <c r="B362" i="13"/>
  <c r="N361" i="13"/>
  <c r="J361" i="13"/>
  <c r="B361" i="13"/>
  <c r="N360" i="13"/>
  <c r="J360" i="13"/>
  <c r="B360" i="13"/>
  <c r="N359" i="13"/>
  <c r="J359" i="13"/>
  <c r="B359" i="13"/>
  <c r="N358" i="13"/>
  <c r="J358" i="13"/>
  <c r="B358" i="13"/>
  <c r="N357" i="13"/>
  <c r="J357" i="13"/>
  <c r="B357" i="13"/>
  <c r="N356" i="13"/>
  <c r="J356" i="13"/>
  <c r="B356" i="13"/>
  <c r="N355" i="13"/>
  <c r="J355" i="13"/>
  <c r="B355" i="13"/>
  <c r="N354" i="13"/>
  <c r="J354" i="13"/>
  <c r="B354" i="13"/>
  <c r="N353" i="13"/>
  <c r="J353" i="13"/>
  <c r="B353" i="13"/>
  <c r="N352" i="13"/>
  <c r="J352" i="13"/>
  <c r="B352" i="13"/>
  <c r="N351" i="13"/>
  <c r="J351" i="13"/>
  <c r="B351" i="13"/>
  <c r="N350" i="13"/>
  <c r="J350" i="13"/>
  <c r="B350" i="13"/>
  <c r="N349" i="13"/>
  <c r="J349" i="13"/>
  <c r="B349" i="13"/>
  <c r="N348" i="13"/>
  <c r="J348" i="13"/>
  <c r="B348" i="13"/>
  <c r="N347" i="13"/>
  <c r="J347" i="13"/>
  <c r="B347" i="13"/>
  <c r="N346" i="13"/>
  <c r="J346" i="13"/>
  <c r="B346" i="13"/>
  <c r="N345" i="13"/>
  <c r="J345" i="13"/>
  <c r="B345" i="13"/>
  <c r="N344" i="13"/>
  <c r="J344" i="13"/>
  <c r="B344" i="13"/>
  <c r="N343" i="13"/>
  <c r="J343" i="13"/>
  <c r="B343" i="13"/>
  <c r="N342" i="13"/>
  <c r="J342" i="13"/>
  <c r="B342" i="13"/>
  <c r="N341" i="13"/>
  <c r="J341" i="13"/>
  <c r="B341" i="13"/>
  <c r="N340" i="13"/>
  <c r="J340" i="13"/>
  <c r="B340" i="13"/>
  <c r="N339" i="13"/>
  <c r="J339" i="13"/>
  <c r="B339" i="13"/>
  <c r="N338" i="13"/>
  <c r="J338" i="13"/>
  <c r="B338" i="13"/>
  <c r="N337" i="13"/>
  <c r="J337" i="13"/>
  <c r="B337" i="13"/>
  <c r="N336" i="13"/>
  <c r="J336" i="13"/>
  <c r="B336" i="13"/>
  <c r="N335" i="13"/>
  <c r="J335" i="13"/>
  <c r="B335" i="13"/>
  <c r="N334" i="13"/>
  <c r="J334" i="13"/>
  <c r="B334" i="13"/>
  <c r="N333" i="13"/>
  <c r="J333" i="13"/>
  <c r="B333" i="13"/>
  <c r="N332" i="13"/>
  <c r="J332" i="13"/>
  <c r="B332" i="13"/>
  <c r="N331" i="13"/>
  <c r="J331" i="13"/>
  <c r="B331" i="13"/>
  <c r="N330" i="13"/>
  <c r="J330" i="13"/>
  <c r="B330" i="13"/>
  <c r="N329" i="13"/>
  <c r="J329" i="13"/>
  <c r="B329" i="13"/>
  <c r="N328" i="13"/>
  <c r="J328" i="13"/>
  <c r="B328" i="13"/>
  <c r="N327" i="13"/>
  <c r="J327" i="13"/>
  <c r="B327" i="13"/>
  <c r="N326" i="13"/>
  <c r="J326" i="13"/>
  <c r="B326" i="13"/>
  <c r="N325" i="13"/>
  <c r="J325" i="13"/>
  <c r="B325" i="13"/>
  <c r="N324" i="13"/>
  <c r="J324" i="13"/>
  <c r="B324" i="13"/>
  <c r="N323" i="13"/>
  <c r="J323" i="13"/>
  <c r="B323" i="13"/>
  <c r="N322" i="13"/>
  <c r="J322" i="13"/>
  <c r="B322" i="13"/>
  <c r="N321" i="13"/>
  <c r="J321" i="13"/>
  <c r="B321" i="13"/>
  <c r="N320" i="13"/>
  <c r="J320" i="13"/>
  <c r="B320" i="13"/>
  <c r="N319" i="13"/>
  <c r="J319" i="13"/>
  <c r="B319" i="13"/>
  <c r="N318" i="13"/>
  <c r="J318" i="13"/>
  <c r="B318" i="13"/>
  <c r="N317" i="13"/>
  <c r="J317" i="13"/>
  <c r="B317" i="13"/>
  <c r="N316" i="13"/>
  <c r="J316" i="13"/>
  <c r="B316" i="13"/>
  <c r="N315" i="13"/>
  <c r="J315" i="13"/>
  <c r="B315" i="13"/>
  <c r="N314" i="13"/>
  <c r="J314" i="13"/>
  <c r="B314" i="13"/>
  <c r="N313" i="13"/>
  <c r="J313" i="13"/>
  <c r="B313" i="13"/>
  <c r="N312" i="13"/>
  <c r="J312" i="13"/>
  <c r="B312" i="13"/>
  <c r="N311" i="13"/>
  <c r="J311" i="13"/>
  <c r="B311" i="13"/>
  <c r="N310" i="13"/>
  <c r="J310" i="13"/>
  <c r="B310" i="13"/>
  <c r="N309" i="13"/>
  <c r="J309" i="13"/>
  <c r="B309" i="13"/>
  <c r="N308" i="13"/>
  <c r="J308" i="13"/>
  <c r="B308" i="13"/>
  <c r="N307" i="13"/>
  <c r="J307" i="13"/>
  <c r="B307" i="13"/>
  <c r="N306" i="13"/>
  <c r="J306" i="13"/>
  <c r="B306" i="13"/>
  <c r="N305" i="13"/>
  <c r="J305" i="13"/>
  <c r="B305" i="13"/>
  <c r="N304" i="13"/>
  <c r="J304" i="13"/>
  <c r="B304" i="13"/>
  <c r="N303" i="13"/>
  <c r="J303" i="13"/>
  <c r="B303" i="13"/>
  <c r="N302" i="13"/>
  <c r="J302" i="13"/>
  <c r="B302" i="13"/>
  <c r="N301" i="13"/>
  <c r="J301" i="13"/>
  <c r="B301" i="13"/>
  <c r="N300" i="13"/>
  <c r="J300" i="13"/>
  <c r="B300" i="13"/>
  <c r="N299" i="13"/>
  <c r="J299" i="13"/>
  <c r="B299" i="13"/>
  <c r="N298" i="13"/>
  <c r="J298" i="13"/>
  <c r="B298" i="13"/>
  <c r="N297" i="13"/>
  <c r="J297" i="13"/>
  <c r="B297" i="13"/>
  <c r="N296" i="13"/>
  <c r="J296" i="13"/>
  <c r="B296" i="13"/>
  <c r="N295" i="13"/>
  <c r="J295" i="13"/>
  <c r="B295" i="13"/>
  <c r="N294" i="13"/>
  <c r="J294" i="13"/>
  <c r="B294" i="13"/>
  <c r="N293" i="13"/>
  <c r="J293" i="13"/>
  <c r="B293" i="13"/>
  <c r="N292" i="13"/>
  <c r="J292" i="13"/>
  <c r="B292" i="13"/>
  <c r="N291" i="13"/>
  <c r="J291" i="13"/>
  <c r="B291" i="13"/>
  <c r="N290" i="13"/>
  <c r="J290" i="13"/>
  <c r="B290" i="13"/>
  <c r="N289" i="13"/>
  <c r="J289" i="13"/>
  <c r="B289" i="13"/>
  <c r="N288" i="13"/>
  <c r="J288" i="13"/>
  <c r="B288" i="13"/>
  <c r="N287" i="13"/>
  <c r="J287" i="13"/>
  <c r="B287" i="13"/>
  <c r="N286" i="13"/>
  <c r="J286" i="13"/>
  <c r="B286" i="13"/>
  <c r="N285" i="13"/>
  <c r="J285" i="13"/>
  <c r="B285" i="13"/>
  <c r="N284" i="13"/>
  <c r="J284" i="13"/>
  <c r="B284" i="13"/>
  <c r="N283" i="13"/>
  <c r="J283" i="13"/>
  <c r="B283" i="13"/>
  <c r="N282" i="13"/>
  <c r="J282" i="13"/>
  <c r="B282" i="13"/>
  <c r="N281" i="13"/>
  <c r="J281" i="13"/>
  <c r="B281" i="13"/>
  <c r="N280" i="13"/>
  <c r="J280" i="13"/>
  <c r="B280" i="13"/>
  <c r="N279" i="13"/>
  <c r="J279" i="13"/>
  <c r="B279" i="13"/>
  <c r="N278" i="13"/>
  <c r="J278" i="13"/>
  <c r="B278" i="13"/>
  <c r="N277" i="13"/>
  <c r="J277" i="13"/>
  <c r="B277" i="13"/>
  <c r="N276" i="13"/>
  <c r="J276" i="13"/>
  <c r="B276" i="13"/>
  <c r="N275" i="13"/>
  <c r="J275" i="13"/>
  <c r="B275" i="13"/>
  <c r="N274" i="13"/>
  <c r="J274" i="13"/>
  <c r="B274" i="13"/>
  <c r="N273" i="13"/>
  <c r="J273" i="13"/>
  <c r="B273" i="13"/>
  <c r="N272" i="13"/>
  <c r="J272" i="13"/>
  <c r="B272" i="13"/>
  <c r="N271" i="13"/>
  <c r="J271" i="13"/>
  <c r="B271" i="13"/>
  <c r="N270" i="13"/>
  <c r="J270" i="13"/>
  <c r="B270" i="13"/>
  <c r="N269" i="13"/>
  <c r="J269" i="13"/>
  <c r="B269" i="13"/>
  <c r="N268" i="13"/>
  <c r="J268" i="13"/>
  <c r="B268" i="13"/>
  <c r="N267" i="13"/>
  <c r="J267" i="13"/>
  <c r="B267" i="13"/>
  <c r="N266" i="13"/>
  <c r="J266" i="13"/>
  <c r="B266" i="13"/>
  <c r="N265" i="13"/>
  <c r="J265" i="13"/>
  <c r="B265" i="13"/>
  <c r="N264" i="13"/>
  <c r="J264" i="13"/>
  <c r="B264" i="13"/>
  <c r="N263" i="13"/>
  <c r="J263" i="13"/>
  <c r="B263" i="13"/>
  <c r="N262" i="13"/>
  <c r="J262" i="13"/>
  <c r="B262" i="13"/>
  <c r="N261" i="13"/>
  <c r="J261" i="13"/>
  <c r="B261" i="13"/>
  <c r="N260" i="13"/>
  <c r="J260" i="13"/>
  <c r="B260" i="13"/>
  <c r="N259" i="13"/>
  <c r="J259" i="13"/>
  <c r="B259" i="13"/>
  <c r="N258" i="13"/>
  <c r="J258" i="13"/>
  <c r="B258" i="13"/>
  <c r="N257" i="13"/>
  <c r="J257" i="13"/>
  <c r="B257" i="13"/>
  <c r="N256" i="13"/>
  <c r="J256" i="13"/>
  <c r="B256" i="13"/>
  <c r="N255" i="13"/>
  <c r="J255" i="13"/>
  <c r="B255" i="13"/>
  <c r="N254" i="13"/>
  <c r="J254" i="13"/>
  <c r="B254" i="13"/>
  <c r="N253" i="13"/>
  <c r="J253" i="13"/>
  <c r="B253" i="13"/>
  <c r="N252" i="13"/>
  <c r="J252" i="13"/>
  <c r="B252" i="13"/>
  <c r="N251" i="13"/>
  <c r="J251" i="13"/>
  <c r="B251" i="13"/>
  <c r="N250" i="13"/>
  <c r="J250" i="13"/>
  <c r="B250" i="13"/>
  <c r="N249" i="13"/>
  <c r="J249" i="13"/>
  <c r="B249" i="13"/>
  <c r="N248" i="13"/>
  <c r="J248" i="13"/>
  <c r="B248" i="13"/>
  <c r="N247" i="13"/>
  <c r="J247" i="13"/>
  <c r="B247" i="13"/>
  <c r="N246" i="13"/>
  <c r="J246" i="13"/>
  <c r="B246" i="13"/>
  <c r="N245" i="13"/>
  <c r="J245" i="13"/>
  <c r="B245" i="13"/>
  <c r="N244" i="13"/>
  <c r="J244" i="13"/>
  <c r="B244" i="13"/>
  <c r="N243" i="13"/>
  <c r="J243" i="13"/>
  <c r="B243" i="13"/>
  <c r="N242" i="13"/>
  <c r="J242" i="13"/>
  <c r="B242" i="13"/>
  <c r="N241" i="13"/>
  <c r="J241" i="13"/>
  <c r="B241" i="13"/>
  <c r="N240" i="13"/>
  <c r="J240" i="13"/>
  <c r="B240" i="13"/>
  <c r="N239" i="13"/>
  <c r="J239" i="13"/>
  <c r="B239" i="13"/>
  <c r="N238" i="13"/>
  <c r="J238" i="13"/>
  <c r="B238" i="13"/>
  <c r="N237" i="13"/>
  <c r="J237" i="13"/>
  <c r="B237" i="13"/>
  <c r="N236" i="13"/>
  <c r="J236" i="13"/>
  <c r="B236" i="13"/>
  <c r="N235" i="13"/>
  <c r="J235" i="13"/>
  <c r="B235" i="13"/>
  <c r="N234" i="13"/>
  <c r="J234" i="13"/>
  <c r="B234" i="13"/>
  <c r="N233" i="13"/>
  <c r="J233" i="13"/>
  <c r="B233" i="13"/>
  <c r="N232" i="13"/>
  <c r="J232" i="13"/>
  <c r="B232" i="13"/>
  <c r="N231" i="13"/>
  <c r="J231" i="13"/>
  <c r="B231" i="13"/>
  <c r="N230" i="13"/>
  <c r="J230" i="13"/>
  <c r="B230" i="13"/>
  <c r="N229" i="13"/>
  <c r="J229" i="13"/>
  <c r="B229" i="13"/>
  <c r="N228" i="13"/>
  <c r="J228" i="13"/>
  <c r="B228" i="13"/>
  <c r="N227" i="13"/>
  <c r="J227" i="13"/>
  <c r="B227" i="13"/>
  <c r="N226" i="13"/>
  <c r="J226" i="13"/>
  <c r="B226" i="13"/>
  <c r="N225" i="13"/>
  <c r="J225" i="13"/>
  <c r="B225" i="13"/>
  <c r="N224" i="13"/>
  <c r="J224" i="13"/>
  <c r="B224" i="13"/>
  <c r="N223" i="13"/>
  <c r="J223" i="13"/>
  <c r="B223" i="13"/>
  <c r="N222" i="13"/>
  <c r="J222" i="13"/>
  <c r="B222" i="13"/>
  <c r="N221" i="13"/>
  <c r="J221" i="13"/>
  <c r="B221" i="13"/>
  <c r="N220" i="13"/>
  <c r="J220" i="13"/>
  <c r="B220" i="13"/>
  <c r="N219" i="13"/>
  <c r="J219" i="13"/>
  <c r="B219" i="13"/>
  <c r="N218" i="13"/>
  <c r="J218" i="13"/>
  <c r="B218" i="13"/>
  <c r="N217" i="13"/>
  <c r="J217" i="13"/>
  <c r="B217" i="13"/>
  <c r="N216" i="13"/>
  <c r="J216" i="13"/>
  <c r="B216" i="13"/>
  <c r="N215" i="13"/>
  <c r="J215" i="13"/>
  <c r="B215" i="13"/>
  <c r="N214" i="13"/>
  <c r="J214" i="13"/>
  <c r="B214" i="13"/>
  <c r="N213" i="13"/>
  <c r="J213" i="13"/>
  <c r="B213" i="13"/>
  <c r="N212" i="13"/>
  <c r="J212" i="13"/>
  <c r="B212" i="13"/>
  <c r="N211" i="13"/>
  <c r="J211" i="13"/>
  <c r="B211" i="13"/>
  <c r="N210" i="13"/>
  <c r="J210" i="13"/>
  <c r="B210" i="13"/>
  <c r="N209" i="13"/>
  <c r="J209" i="13"/>
  <c r="B209" i="13"/>
  <c r="N208" i="13"/>
  <c r="J208" i="13"/>
  <c r="B208" i="13"/>
  <c r="N207" i="13"/>
  <c r="J207" i="13"/>
  <c r="B207" i="13"/>
  <c r="N206" i="13"/>
  <c r="J206" i="13"/>
  <c r="B206" i="13"/>
  <c r="N205" i="13"/>
  <c r="J205" i="13"/>
  <c r="B205" i="13"/>
  <c r="N204" i="13"/>
  <c r="J204" i="13"/>
  <c r="B204" i="13"/>
  <c r="N203" i="13"/>
  <c r="J203" i="13"/>
  <c r="B203" i="13"/>
  <c r="N202" i="13"/>
  <c r="J202" i="13"/>
  <c r="B202" i="13"/>
  <c r="N201" i="13"/>
  <c r="J201" i="13"/>
  <c r="B201" i="13"/>
  <c r="N200" i="13"/>
  <c r="J200" i="13"/>
  <c r="B200" i="13"/>
  <c r="N199" i="13"/>
  <c r="J199" i="13"/>
  <c r="B199" i="13"/>
  <c r="N198" i="13"/>
  <c r="J198" i="13"/>
  <c r="B198" i="13"/>
  <c r="N197" i="13"/>
  <c r="J197" i="13"/>
  <c r="B197" i="13"/>
  <c r="N196" i="13"/>
  <c r="J196" i="13"/>
  <c r="B196" i="13"/>
  <c r="N195" i="13"/>
  <c r="J195" i="13"/>
  <c r="B195" i="13"/>
  <c r="N194" i="13"/>
  <c r="J194" i="13"/>
  <c r="B194" i="13"/>
  <c r="N193" i="13"/>
  <c r="J193" i="13"/>
  <c r="B193" i="13"/>
  <c r="N192" i="13"/>
  <c r="J192" i="13"/>
  <c r="B192" i="13"/>
  <c r="N191" i="13"/>
  <c r="J191" i="13"/>
  <c r="B191" i="13"/>
  <c r="N190" i="13"/>
  <c r="J190" i="13"/>
  <c r="B190" i="13"/>
  <c r="N189" i="13"/>
  <c r="J189" i="13"/>
  <c r="B189" i="13"/>
  <c r="N188" i="13"/>
  <c r="J188" i="13"/>
  <c r="B188" i="13"/>
  <c r="N187" i="13"/>
  <c r="J187" i="13"/>
  <c r="B187" i="13"/>
  <c r="N186" i="13"/>
  <c r="J186" i="13"/>
  <c r="B186" i="13"/>
  <c r="N185" i="13"/>
  <c r="J185" i="13"/>
  <c r="B185" i="13"/>
  <c r="N184" i="13"/>
  <c r="J184" i="13"/>
  <c r="B184" i="13"/>
  <c r="N183" i="13"/>
  <c r="J183" i="13"/>
  <c r="B183" i="13"/>
  <c r="N182" i="13"/>
  <c r="J182" i="13"/>
  <c r="B182" i="13"/>
  <c r="N181" i="13"/>
  <c r="J181" i="13"/>
  <c r="B181" i="13"/>
  <c r="N180" i="13"/>
  <c r="J180" i="13"/>
  <c r="B180" i="13"/>
  <c r="N179" i="13"/>
  <c r="J179" i="13"/>
  <c r="B179" i="13"/>
  <c r="N178" i="13"/>
  <c r="J178" i="13"/>
  <c r="B178" i="13"/>
  <c r="N177" i="13"/>
  <c r="J177" i="13"/>
  <c r="B177" i="13"/>
  <c r="N176" i="13"/>
  <c r="J176" i="13"/>
  <c r="B176" i="13"/>
  <c r="N175" i="13"/>
  <c r="J175" i="13"/>
  <c r="B175" i="13"/>
  <c r="N174" i="13"/>
  <c r="J174" i="13"/>
  <c r="B174" i="13"/>
  <c r="N173" i="13"/>
  <c r="J173" i="13"/>
  <c r="B173" i="13"/>
  <c r="N172" i="13"/>
  <c r="J172" i="13"/>
  <c r="B172" i="13"/>
  <c r="N171" i="13"/>
  <c r="J171" i="13"/>
  <c r="B171" i="13"/>
  <c r="N170" i="13"/>
  <c r="J170" i="13"/>
  <c r="B170" i="13"/>
  <c r="N169" i="13"/>
  <c r="J169" i="13"/>
  <c r="B169" i="13"/>
  <c r="N168" i="13"/>
  <c r="J168" i="13"/>
  <c r="B168" i="13"/>
  <c r="N167" i="13"/>
  <c r="J167" i="13"/>
  <c r="B167" i="13"/>
  <c r="N166" i="13"/>
  <c r="J166" i="13"/>
  <c r="B166" i="13"/>
  <c r="N165" i="13"/>
  <c r="J165" i="13"/>
  <c r="B165" i="13"/>
  <c r="N164" i="13"/>
  <c r="J164" i="13"/>
  <c r="B164" i="13"/>
  <c r="N163" i="13"/>
  <c r="J163" i="13"/>
  <c r="B163" i="13"/>
  <c r="N162" i="13"/>
  <c r="J162" i="13"/>
  <c r="B162" i="13"/>
  <c r="N161" i="13"/>
  <c r="J161" i="13"/>
  <c r="B161" i="13"/>
  <c r="N160" i="13"/>
  <c r="J160" i="13"/>
  <c r="B160" i="13"/>
  <c r="N159" i="13"/>
  <c r="J159" i="13"/>
  <c r="B159" i="13"/>
  <c r="N158" i="13"/>
  <c r="J158" i="13"/>
  <c r="B158" i="13"/>
  <c r="N157" i="13"/>
  <c r="J157" i="13"/>
  <c r="B157" i="13"/>
  <c r="N156" i="13"/>
  <c r="J156" i="13"/>
  <c r="B156" i="13"/>
  <c r="N155" i="13"/>
  <c r="J155" i="13"/>
  <c r="B155" i="13"/>
  <c r="N154" i="13"/>
  <c r="J154" i="13"/>
  <c r="B154" i="13"/>
  <c r="N153" i="13"/>
  <c r="J153" i="13"/>
  <c r="B153" i="13"/>
  <c r="N152" i="13"/>
  <c r="J152" i="13"/>
  <c r="B152" i="13"/>
  <c r="N151" i="13"/>
  <c r="J151" i="13"/>
  <c r="B151" i="13"/>
  <c r="N150" i="13"/>
  <c r="J150" i="13"/>
  <c r="B150" i="13"/>
  <c r="N149" i="13"/>
  <c r="J149" i="13"/>
  <c r="B149" i="13"/>
  <c r="N148" i="13"/>
  <c r="J148" i="13"/>
  <c r="B148" i="13"/>
  <c r="N147" i="13"/>
  <c r="J147" i="13"/>
  <c r="B147" i="13"/>
  <c r="N146" i="13"/>
  <c r="J146" i="13"/>
  <c r="B146" i="13"/>
  <c r="N145" i="13"/>
  <c r="J145" i="13"/>
  <c r="B145" i="13"/>
  <c r="N144" i="13"/>
  <c r="J144" i="13"/>
  <c r="B144" i="13"/>
  <c r="N143" i="13"/>
  <c r="J143" i="13"/>
  <c r="B143" i="13"/>
  <c r="N142" i="13"/>
  <c r="J142" i="13"/>
  <c r="B142" i="13"/>
  <c r="N141" i="13"/>
  <c r="J141" i="13"/>
  <c r="B141" i="13"/>
  <c r="N140" i="13"/>
  <c r="J140" i="13"/>
  <c r="B140" i="13"/>
  <c r="N139" i="13"/>
  <c r="J139" i="13"/>
  <c r="B139" i="13"/>
  <c r="N138" i="13"/>
  <c r="J138" i="13"/>
  <c r="B138" i="13"/>
  <c r="N137" i="13"/>
  <c r="J137" i="13"/>
  <c r="B137" i="13"/>
  <c r="N136" i="13"/>
  <c r="J136" i="13"/>
  <c r="B136" i="13"/>
  <c r="N135" i="13"/>
  <c r="J135" i="13"/>
  <c r="B135" i="13"/>
  <c r="N134" i="13"/>
  <c r="J134" i="13"/>
  <c r="B134" i="13"/>
  <c r="N133" i="13"/>
  <c r="J133" i="13"/>
  <c r="B133" i="13"/>
  <c r="N132" i="13"/>
  <c r="J132" i="13"/>
  <c r="B132" i="13"/>
  <c r="N131" i="13"/>
  <c r="J131" i="13"/>
  <c r="B131" i="13"/>
  <c r="N130" i="13"/>
  <c r="J130" i="13"/>
  <c r="B130" i="13"/>
  <c r="N129" i="13"/>
  <c r="J129" i="13"/>
  <c r="B129" i="13"/>
  <c r="N128" i="13"/>
  <c r="J128" i="13"/>
  <c r="B128" i="13"/>
  <c r="N127" i="13"/>
  <c r="J127" i="13"/>
  <c r="B127" i="13"/>
  <c r="N126" i="13"/>
  <c r="J126" i="13"/>
  <c r="B126" i="13"/>
  <c r="N125" i="13"/>
  <c r="J125" i="13"/>
  <c r="B125" i="13"/>
  <c r="N124" i="13"/>
  <c r="J124" i="13"/>
  <c r="B124" i="13"/>
  <c r="N123" i="13"/>
  <c r="J123" i="13"/>
  <c r="B123" i="13"/>
  <c r="N122" i="13"/>
  <c r="J122" i="13"/>
  <c r="B122" i="13"/>
  <c r="N121" i="13"/>
  <c r="J121" i="13"/>
  <c r="B121" i="13"/>
  <c r="N120" i="13"/>
  <c r="J120" i="13"/>
  <c r="B120" i="13"/>
  <c r="N119" i="13"/>
  <c r="J119" i="13"/>
  <c r="B119" i="13"/>
  <c r="N118" i="13"/>
  <c r="J118" i="13"/>
  <c r="B118" i="13"/>
  <c r="N117" i="13"/>
  <c r="J117" i="13"/>
  <c r="B117" i="13"/>
  <c r="N116" i="13"/>
  <c r="J116" i="13"/>
  <c r="B116" i="13"/>
  <c r="N115" i="13"/>
  <c r="J115" i="13"/>
  <c r="B115" i="13"/>
  <c r="N114" i="13"/>
  <c r="J114" i="13"/>
  <c r="B114" i="13"/>
  <c r="N113" i="13"/>
  <c r="J113" i="13"/>
  <c r="B113" i="13"/>
  <c r="N112" i="13"/>
  <c r="J112" i="13"/>
  <c r="B112" i="13"/>
  <c r="N111" i="13"/>
  <c r="J111" i="13"/>
  <c r="B111" i="13"/>
  <c r="N110" i="13"/>
  <c r="J110" i="13"/>
  <c r="B110" i="13"/>
  <c r="N109" i="13"/>
  <c r="J109" i="13"/>
  <c r="B109" i="13"/>
  <c r="N108" i="13"/>
  <c r="J108" i="13"/>
  <c r="B108" i="13"/>
  <c r="N107" i="13"/>
  <c r="J107" i="13"/>
  <c r="B107" i="13"/>
  <c r="N106" i="13"/>
  <c r="J106" i="13"/>
  <c r="B106" i="13"/>
  <c r="N105" i="13"/>
  <c r="J105" i="13"/>
  <c r="B105" i="13"/>
  <c r="N104" i="13"/>
  <c r="J104" i="13"/>
  <c r="B104" i="13"/>
  <c r="N103" i="13"/>
  <c r="J103" i="13"/>
  <c r="B103" i="13"/>
  <c r="N102" i="13"/>
  <c r="J102" i="13"/>
  <c r="B102" i="13"/>
  <c r="N101" i="13"/>
  <c r="J101" i="13"/>
  <c r="B101" i="13"/>
  <c r="N100" i="13"/>
  <c r="J100" i="13"/>
  <c r="B100" i="13"/>
  <c r="N99" i="13"/>
  <c r="J99" i="13"/>
  <c r="B99" i="13"/>
  <c r="N98" i="13"/>
  <c r="J98" i="13"/>
  <c r="B98" i="13"/>
  <c r="N97" i="13"/>
  <c r="J97" i="13"/>
  <c r="B97" i="13"/>
  <c r="N96" i="13"/>
  <c r="J96" i="13"/>
  <c r="B96" i="13"/>
  <c r="N95" i="13"/>
  <c r="J95" i="13"/>
  <c r="B95" i="13"/>
  <c r="N94" i="13"/>
  <c r="J94" i="13"/>
  <c r="B94" i="13"/>
  <c r="N93" i="13"/>
  <c r="J93" i="13"/>
  <c r="B93" i="13"/>
  <c r="N92" i="13"/>
  <c r="J92" i="13"/>
  <c r="B92" i="13"/>
  <c r="N91" i="13"/>
  <c r="J91" i="13"/>
  <c r="B91" i="13"/>
  <c r="N90" i="13"/>
  <c r="J90" i="13"/>
  <c r="B90" i="13"/>
  <c r="N89" i="13"/>
  <c r="J89" i="13"/>
  <c r="B89" i="13"/>
  <c r="N88" i="13"/>
  <c r="J88" i="13"/>
  <c r="B88" i="13"/>
  <c r="N87" i="13"/>
  <c r="J87" i="13"/>
  <c r="B87" i="13"/>
  <c r="N86" i="13"/>
  <c r="J86" i="13"/>
  <c r="B86" i="13"/>
  <c r="N85" i="13"/>
  <c r="J85" i="13"/>
  <c r="B85" i="13"/>
  <c r="N84" i="13"/>
  <c r="J84" i="13"/>
  <c r="B84" i="13"/>
  <c r="N83" i="13"/>
  <c r="J83" i="13"/>
  <c r="B83" i="13"/>
  <c r="N82" i="13"/>
  <c r="J82" i="13"/>
  <c r="B82" i="13"/>
  <c r="N81" i="13"/>
  <c r="J81" i="13"/>
  <c r="B81" i="13"/>
  <c r="N80" i="13"/>
  <c r="J80" i="13"/>
  <c r="B80" i="13"/>
  <c r="N79" i="13"/>
  <c r="J79" i="13"/>
  <c r="B79" i="13"/>
  <c r="N78" i="13"/>
  <c r="J78" i="13"/>
  <c r="B78" i="13"/>
  <c r="N77" i="13"/>
  <c r="J77" i="13"/>
  <c r="B77" i="13"/>
  <c r="N76" i="13"/>
  <c r="J76" i="13"/>
  <c r="B76" i="13"/>
  <c r="N75" i="13"/>
  <c r="J75" i="13"/>
  <c r="B75" i="13"/>
  <c r="N74" i="13"/>
  <c r="J74" i="13"/>
  <c r="B74" i="13"/>
  <c r="N73" i="13"/>
  <c r="J73" i="13"/>
  <c r="B73" i="13"/>
  <c r="N72" i="13"/>
  <c r="J72" i="13"/>
  <c r="B72" i="13"/>
  <c r="N71" i="13"/>
  <c r="J71" i="13"/>
  <c r="B71" i="13"/>
  <c r="N70" i="13"/>
  <c r="J70" i="13"/>
  <c r="B70" i="13"/>
  <c r="N69" i="13"/>
  <c r="J69" i="13"/>
  <c r="B69" i="13"/>
  <c r="N68" i="13"/>
  <c r="J68" i="13"/>
  <c r="B68" i="13"/>
  <c r="N67" i="13"/>
  <c r="J67" i="13"/>
  <c r="B67" i="13"/>
  <c r="N66" i="13"/>
  <c r="J66" i="13"/>
  <c r="B66" i="13"/>
  <c r="N65" i="13"/>
  <c r="J65" i="13"/>
  <c r="B65" i="13"/>
  <c r="N64" i="13"/>
  <c r="J64" i="13"/>
  <c r="B64" i="13"/>
  <c r="N63" i="13"/>
  <c r="J63" i="13"/>
  <c r="B63" i="13"/>
  <c r="N62" i="13"/>
  <c r="J62" i="13"/>
  <c r="B62" i="13"/>
  <c r="N61" i="13"/>
  <c r="J61" i="13"/>
  <c r="B61" i="13"/>
  <c r="N60" i="13"/>
  <c r="J60" i="13"/>
  <c r="B60" i="13"/>
  <c r="N59" i="13"/>
  <c r="J59" i="13"/>
  <c r="B59" i="13"/>
  <c r="N58" i="13"/>
  <c r="J58" i="13"/>
  <c r="B58" i="13"/>
  <c r="N57" i="13"/>
  <c r="J57" i="13"/>
  <c r="B57" i="13"/>
  <c r="N56" i="13"/>
  <c r="J56" i="13"/>
  <c r="B56" i="13"/>
  <c r="N55" i="13"/>
  <c r="J55" i="13"/>
  <c r="B55" i="13"/>
  <c r="N54" i="13"/>
  <c r="J54" i="13"/>
  <c r="B54" i="13"/>
  <c r="N53" i="13"/>
  <c r="J53" i="13"/>
  <c r="B53" i="13"/>
  <c r="N52" i="13"/>
  <c r="J52" i="13"/>
  <c r="B52" i="13"/>
  <c r="N51" i="13"/>
  <c r="J51" i="13"/>
  <c r="B51" i="13"/>
  <c r="N50" i="13"/>
  <c r="J50" i="13"/>
  <c r="B50" i="13"/>
  <c r="N49" i="13"/>
  <c r="J49" i="13"/>
  <c r="B49" i="13"/>
  <c r="N48" i="13"/>
  <c r="J48" i="13"/>
  <c r="B48" i="13"/>
  <c r="N47" i="13"/>
  <c r="J47" i="13"/>
  <c r="B47" i="13"/>
  <c r="N46" i="13"/>
  <c r="J46" i="13"/>
  <c r="B46" i="13"/>
  <c r="N45" i="13"/>
  <c r="J45" i="13"/>
  <c r="B45" i="13"/>
  <c r="N44" i="13"/>
  <c r="J44" i="13"/>
  <c r="B44" i="13"/>
  <c r="N43" i="13"/>
  <c r="J43" i="13"/>
  <c r="B43" i="13"/>
  <c r="N42" i="13"/>
  <c r="J42" i="13"/>
  <c r="B42" i="13"/>
  <c r="N41" i="13"/>
  <c r="J41" i="13"/>
  <c r="B41" i="13"/>
  <c r="N40" i="13"/>
  <c r="J40" i="13"/>
  <c r="B40" i="13"/>
  <c r="N39" i="13"/>
  <c r="J39" i="13"/>
  <c r="B39" i="13"/>
  <c r="N38" i="13"/>
  <c r="J38" i="13"/>
  <c r="B38" i="13"/>
  <c r="N37" i="13"/>
  <c r="J37" i="13"/>
  <c r="B37" i="13"/>
  <c r="N36" i="13"/>
  <c r="J36" i="13"/>
  <c r="B36" i="13"/>
  <c r="N35" i="13"/>
  <c r="J35" i="13"/>
  <c r="B35" i="13"/>
  <c r="N34" i="13"/>
  <c r="J34" i="13"/>
  <c r="B34" i="13"/>
  <c r="N33" i="13"/>
  <c r="J33" i="13"/>
  <c r="B33" i="13"/>
  <c r="N32" i="13"/>
  <c r="J32" i="13"/>
  <c r="B32" i="13"/>
  <c r="N31" i="13"/>
  <c r="J31" i="13"/>
  <c r="B31" i="13"/>
  <c r="N30" i="13"/>
  <c r="J30" i="13"/>
  <c r="B30" i="13"/>
  <c r="N29" i="13"/>
  <c r="J29" i="13"/>
  <c r="B29" i="13"/>
  <c r="N28" i="13"/>
  <c r="J28" i="13"/>
  <c r="B28" i="13"/>
  <c r="N27" i="13"/>
  <c r="J27" i="13"/>
  <c r="B27" i="13"/>
  <c r="N26" i="13"/>
  <c r="J26" i="13"/>
  <c r="B26" i="13"/>
  <c r="N25" i="13"/>
  <c r="J25" i="13"/>
  <c r="B25" i="13"/>
  <c r="N24" i="13"/>
  <c r="J24" i="13"/>
  <c r="B24" i="13"/>
  <c r="N23" i="13"/>
  <c r="J23" i="13"/>
  <c r="B23" i="13"/>
  <c r="N22" i="13"/>
  <c r="J22" i="13"/>
  <c r="B22" i="13"/>
  <c r="N21" i="13"/>
  <c r="J21" i="13"/>
  <c r="B21" i="13"/>
  <c r="N20" i="13"/>
  <c r="J20" i="13"/>
  <c r="B20" i="13"/>
  <c r="N19" i="13"/>
  <c r="J19" i="13"/>
  <c r="B19" i="13"/>
  <c r="N18" i="13"/>
  <c r="J18" i="13"/>
  <c r="B18" i="13"/>
  <c r="N17" i="13"/>
  <c r="J17" i="13"/>
  <c r="B17" i="13"/>
  <c r="N16" i="13"/>
  <c r="J16" i="13"/>
  <c r="B16" i="13"/>
  <c r="N15" i="13"/>
  <c r="J15" i="13"/>
  <c r="B15" i="13"/>
  <c r="N14" i="13"/>
  <c r="J14" i="13"/>
  <c r="B14" i="13"/>
  <c r="N13" i="13"/>
  <c r="J13" i="13"/>
  <c r="B13" i="13"/>
  <c r="N12" i="13"/>
  <c r="J12" i="13"/>
  <c r="B12" i="13"/>
  <c r="N11" i="13"/>
  <c r="J11" i="13"/>
  <c r="B11" i="13"/>
  <c r="N10" i="13"/>
  <c r="J10" i="13"/>
  <c r="B10" i="13"/>
  <c r="N9" i="13"/>
  <c r="J9" i="13"/>
  <c r="B9" i="13"/>
  <c r="N8" i="13"/>
  <c r="J8" i="13"/>
  <c r="B8" i="13"/>
  <c r="N7" i="13"/>
  <c r="J7" i="13"/>
  <c r="B7" i="13"/>
  <c r="N6" i="13"/>
  <c r="J6" i="13"/>
  <c r="B6" i="13"/>
  <c r="N5" i="13"/>
  <c r="J5" i="13"/>
  <c r="J1" i="13" s="1"/>
  <c r="B5" i="13"/>
  <c r="N4" i="13"/>
  <c r="J4" i="13"/>
  <c r="B4" i="13"/>
  <c r="L1" i="13"/>
  <c r="N1049" i="12" l="1"/>
  <c r="J1049" i="12"/>
  <c r="B1049" i="12"/>
  <c r="N1048" i="12"/>
  <c r="J1048" i="12"/>
  <c r="B1048" i="12"/>
  <c r="N1047" i="12"/>
  <c r="J1047" i="12"/>
  <c r="B1047" i="12"/>
  <c r="N1046" i="12"/>
  <c r="J1046" i="12"/>
  <c r="B1046" i="12"/>
  <c r="N1045" i="12"/>
  <c r="J1045" i="12"/>
  <c r="B1045" i="12"/>
  <c r="N1044" i="12"/>
  <c r="J1044" i="12"/>
  <c r="B1044" i="12"/>
  <c r="N1043" i="12"/>
  <c r="J1043" i="12"/>
  <c r="B1043" i="12"/>
  <c r="N1042" i="12"/>
  <c r="J1042" i="12"/>
  <c r="B1042" i="12"/>
  <c r="N1041" i="12"/>
  <c r="J1041" i="12"/>
  <c r="B1041" i="12"/>
  <c r="N1040" i="12"/>
  <c r="J1040" i="12"/>
  <c r="B1040" i="12"/>
  <c r="N1039" i="12"/>
  <c r="J1039" i="12"/>
  <c r="B1039" i="12"/>
  <c r="N1038" i="12"/>
  <c r="J1038" i="12"/>
  <c r="B1038" i="12"/>
  <c r="N1037" i="12"/>
  <c r="J1037" i="12"/>
  <c r="B1037" i="12"/>
  <c r="N1036" i="12"/>
  <c r="J1036" i="12"/>
  <c r="B1036" i="12"/>
  <c r="N1035" i="12"/>
  <c r="J1035" i="12"/>
  <c r="B1035" i="12"/>
  <c r="N1034" i="12"/>
  <c r="J1034" i="12"/>
  <c r="B1034" i="12"/>
  <c r="N1033" i="12"/>
  <c r="J1033" i="12"/>
  <c r="B1033" i="12"/>
  <c r="N1032" i="12"/>
  <c r="J1032" i="12"/>
  <c r="B1032" i="12"/>
  <c r="N1031" i="12"/>
  <c r="J1031" i="12"/>
  <c r="B1031" i="12"/>
  <c r="N1030" i="12"/>
  <c r="J1030" i="12"/>
  <c r="B1030" i="12"/>
  <c r="N1029" i="12"/>
  <c r="J1029" i="12"/>
  <c r="B1029" i="12"/>
  <c r="N1028" i="12"/>
  <c r="J1028" i="12"/>
  <c r="B1028" i="12"/>
  <c r="N1027" i="12"/>
  <c r="J1027" i="12"/>
  <c r="B1027" i="12"/>
  <c r="N1026" i="12"/>
  <c r="J1026" i="12"/>
  <c r="B1026" i="12"/>
  <c r="N1025" i="12"/>
  <c r="J1025" i="12"/>
  <c r="B1025" i="12"/>
  <c r="N1024" i="12"/>
  <c r="J1024" i="12"/>
  <c r="B1024" i="12"/>
  <c r="N1023" i="12"/>
  <c r="J1023" i="12"/>
  <c r="B1023" i="12"/>
  <c r="N1022" i="12"/>
  <c r="J1022" i="12"/>
  <c r="B1022" i="12"/>
  <c r="N1021" i="12"/>
  <c r="J1021" i="12"/>
  <c r="B1021" i="12"/>
  <c r="N1020" i="12"/>
  <c r="J1020" i="12"/>
  <c r="B1020" i="12"/>
  <c r="N1019" i="12"/>
  <c r="J1019" i="12"/>
  <c r="B1019" i="12"/>
  <c r="N1018" i="12"/>
  <c r="J1018" i="12"/>
  <c r="B1018" i="12"/>
  <c r="N1017" i="12"/>
  <c r="J1017" i="12"/>
  <c r="B1017" i="12"/>
  <c r="N1016" i="12"/>
  <c r="J1016" i="12"/>
  <c r="B1016" i="12"/>
  <c r="N1015" i="12"/>
  <c r="J1015" i="12"/>
  <c r="B1015" i="12"/>
  <c r="N1014" i="12"/>
  <c r="J1014" i="12"/>
  <c r="B1014" i="12"/>
  <c r="N1013" i="12"/>
  <c r="J1013" i="12"/>
  <c r="B1013" i="12"/>
  <c r="N1012" i="12"/>
  <c r="J1012" i="12"/>
  <c r="B1012" i="12"/>
  <c r="N1011" i="12"/>
  <c r="J1011" i="12"/>
  <c r="B1011" i="12"/>
  <c r="N1010" i="12"/>
  <c r="J1010" i="12"/>
  <c r="B1010" i="12"/>
  <c r="N1009" i="12"/>
  <c r="J1009" i="12"/>
  <c r="B1009" i="12"/>
  <c r="N1008" i="12"/>
  <c r="J1008" i="12"/>
  <c r="B1008" i="12"/>
  <c r="N1007" i="12"/>
  <c r="J1007" i="12"/>
  <c r="B1007" i="12"/>
  <c r="N1006" i="12"/>
  <c r="J1006" i="12"/>
  <c r="B1006" i="12"/>
  <c r="N1005" i="12"/>
  <c r="J1005" i="12"/>
  <c r="B1005" i="12"/>
  <c r="N1004" i="12"/>
  <c r="J1004" i="12"/>
  <c r="B1004" i="12"/>
  <c r="N1003" i="12"/>
  <c r="J1003" i="12"/>
  <c r="B1003" i="12"/>
  <c r="N1002" i="12"/>
  <c r="J1002" i="12"/>
  <c r="B1002" i="12"/>
  <c r="N1001" i="12"/>
  <c r="J1001" i="12"/>
  <c r="B1001" i="12"/>
  <c r="N1000" i="12"/>
  <c r="J1000" i="12"/>
  <c r="B1000" i="12"/>
  <c r="N999" i="12"/>
  <c r="J999" i="12"/>
  <c r="B999" i="12"/>
  <c r="N998" i="12"/>
  <c r="J998" i="12"/>
  <c r="B998" i="12"/>
  <c r="N997" i="12"/>
  <c r="J997" i="12"/>
  <c r="B997" i="12"/>
  <c r="N996" i="12"/>
  <c r="J996" i="12"/>
  <c r="B996" i="12"/>
  <c r="N995" i="12"/>
  <c r="J995" i="12"/>
  <c r="B995" i="12"/>
  <c r="N994" i="12"/>
  <c r="J994" i="12"/>
  <c r="B994" i="12"/>
  <c r="N993" i="12"/>
  <c r="J993" i="12"/>
  <c r="B993" i="12"/>
  <c r="N992" i="12"/>
  <c r="J992" i="12"/>
  <c r="B992" i="12"/>
  <c r="N991" i="12"/>
  <c r="J991" i="12"/>
  <c r="B991" i="12"/>
  <c r="N990" i="12"/>
  <c r="J990" i="12"/>
  <c r="B990" i="12"/>
  <c r="N989" i="12"/>
  <c r="J989" i="12"/>
  <c r="B989" i="12"/>
  <c r="N988" i="12"/>
  <c r="J988" i="12"/>
  <c r="B988" i="12"/>
  <c r="N987" i="12"/>
  <c r="J987" i="12"/>
  <c r="B987" i="12"/>
  <c r="N986" i="12"/>
  <c r="J986" i="12"/>
  <c r="B986" i="12"/>
  <c r="N985" i="12"/>
  <c r="J985" i="12"/>
  <c r="B985" i="12"/>
  <c r="N984" i="12"/>
  <c r="J984" i="12"/>
  <c r="B984" i="12"/>
  <c r="N983" i="12"/>
  <c r="J983" i="12"/>
  <c r="B983" i="12"/>
  <c r="N982" i="12"/>
  <c r="J982" i="12"/>
  <c r="B982" i="12"/>
  <c r="N981" i="12"/>
  <c r="J981" i="12"/>
  <c r="B981" i="12"/>
  <c r="N980" i="12"/>
  <c r="J980" i="12"/>
  <c r="B980" i="12"/>
  <c r="N979" i="12"/>
  <c r="J979" i="12"/>
  <c r="B979" i="12"/>
  <c r="N978" i="12"/>
  <c r="J978" i="12"/>
  <c r="B978" i="12"/>
  <c r="N977" i="12"/>
  <c r="J977" i="12"/>
  <c r="B977" i="12"/>
  <c r="N976" i="12"/>
  <c r="J976" i="12"/>
  <c r="B976" i="12"/>
  <c r="N975" i="12"/>
  <c r="J975" i="12"/>
  <c r="B975" i="12"/>
  <c r="N974" i="12"/>
  <c r="J974" i="12"/>
  <c r="B974" i="12"/>
  <c r="N973" i="12"/>
  <c r="J973" i="12"/>
  <c r="B973" i="12"/>
  <c r="N972" i="12"/>
  <c r="J972" i="12"/>
  <c r="B972" i="12"/>
  <c r="N971" i="12"/>
  <c r="J971" i="12"/>
  <c r="B971" i="12"/>
  <c r="N970" i="12"/>
  <c r="J970" i="12"/>
  <c r="B970" i="12"/>
  <c r="N969" i="12"/>
  <c r="J969" i="12"/>
  <c r="B969" i="12"/>
  <c r="N968" i="12"/>
  <c r="J968" i="12"/>
  <c r="B968" i="12"/>
  <c r="N967" i="12"/>
  <c r="J967" i="12"/>
  <c r="B967" i="12"/>
  <c r="N966" i="12"/>
  <c r="J966" i="12"/>
  <c r="B966" i="12"/>
  <c r="N965" i="12"/>
  <c r="J965" i="12"/>
  <c r="B965" i="12"/>
  <c r="N964" i="12"/>
  <c r="J964" i="12"/>
  <c r="B964" i="12"/>
  <c r="N963" i="12"/>
  <c r="J963" i="12"/>
  <c r="B963" i="12"/>
  <c r="N962" i="12"/>
  <c r="J962" i="12"/>
  <c r="B962" i="12"/>
  <c r="N961" i="12"/>
  <c r="J961" i="12"/>
  <c r="B961" i="12"/>
  <c r="N960" i="12"/>
  <c r="J960" i="12"/>
  <c r="B960" i="12"/>
  <c r="N959" i="12"/>
  <c r="J959" i="12"/>
  <c r="B959" i="12"/>
  <c r="N958" i="12"/>
  <c r="J958" i="12"/>
  <c r="B958" i="12"/>
  <c r="N957" i="12"/>
  <c r="J957" i="12"/>
  <c r="B957" i="12"/>
  <c r="N956" i="12"/>
  <c r="J956" i="12"/>
  <c r="B956" i="12"/>
  <c r="N955" i="12"/>
  <c r="J955" i="12"/>
  <c r="B955" i="12"/>
  <c r="N954" i="12"/>
  <c r="J954" i="12"/>
  <c r="B954" i="12"/>
  <c r="N953" i="12"/>
  <c r="J953" i="12"/>
  <c r="B953" i="12"/>
  <c r="N952" i="12"/>
  <c r="J952" i="12"/>
  <c r="B952" i="12"/>
  <c r="N951" i="12"/>
  <c r="J951" i="12"/>
  <c r="B951" i="12"/>
  <c r="N950" i="12"/>
  <c r="J950" i="12"/>
  <c r="B950" i="12"/>
  <c r="N949" i="12"/>
  <c r="J949" i="12"/>
  <c r="B949" i="12"/>
  <c r="N948" i="12"/>
  <c r="J948" i="12"/>
  <c r="B948" i="12"/>
  <c r="N947" i="12"/>
  <c r="J947" i="12"/>
  <c r="B947" i="12"/>
  <c r="N946" i="12"/>
  <c r="J946" i="12"/>
  <c r="B946" i="12"/>
  <c r="N945" i="12"/>
  <c r="J945" i="12"/>
  <c r="B945" i="12"/>
  <c r="N944" i="12"/>
  <c r="J944" i="12"/>
  <c r="B944" i="12"/>
  <c r="N943" i="12"/>
  <c r="J943" i="12"/>
  <c r="B943" i="12"/>
  <c r="N942" i="12"/>
  <c r="J942" i="12"/>
  <c r="B942" i="12"/>
  <c r="N941" i="12"/>
  <c r="J941" i="12"/>
  <c r="B941" i="12"/>
  <c r="N940" i="12"/>
  <c r="J940" i="12"/>
  <c r="B940" i="12"/>
  <c r="N939" i="12"/>
  <c r="J939" i="12"/>
  <c r="B939" i="12"/>
  <c r="N938" i="12"/>
  <c r="J938" i="12"/>
  <c r="B938" i="12"/>
  <c r="N937" i="12"/>
  <c r="J937" i="12"/>
  <c r="B937" i="12"/>
  <c r="N936" i="12"/>
  <c r="J936" i="12"/>
  <c r="B936" i="12"/>
  <c r="N935" i="12"/>
  <c r="J935" i="12"/>
  <c r="B935" i="12"/>
  <c r="N934" i="12"/>
  <c r="J934" i="12"/>
  <c r="B934" i="12"/>
  <c r="N933" i="12"/>
  <c r="J933" i="12"/>
  <c r="B933" i="12"/>
  <c r="N932" i="12"/>
  <c r="J932" i="12"/>
  <c r="B932" i="12"/>
  <c r="N931" i="12"/>
  <c r="J931" i="12"/>
  <c r="B931" i="12"/>
  <c r="N930" i="12"/>
  <c r="J930" i="12"/>
  <c r="B930" i="12"/>
  <c r="N929" i="12"/>
  <c r="J929" i="12"/>
  <c r="B929" i="12"/>
  <c r="N928" i="12"/>
  <c r="J928" i="12"/>
  <c r="B928" i="12"/>
  <c r="N927" i="12"/>
  <c r="J927" i="12"/>
  <c r="B927" i="12"/>
  <c r="N926" i="12"/>
  <c r="J926" i="12"/>
  <c r="B926" i="12"/>
  <c r="N925" i="12"/>
  <c r="J925" i="12"/>
  <c r="B925" i="12"/>
  <c r="N924" i="12"/>
  <c r="J924" i="12"/>
  <c r="B924" i="12"/>
  <c r="N923" i="12"/>
  <c r="J923" i="12"/>
  <c r="B923" i="12"/>
  <c r="N922" i="12"/>
  <c r="J922" i="12"/>
  <c r="B922" i="12"/>
  <c r="N921" i="12"/>
  <c r="J921" i="12"/>
  <c r="B921" i="12"/>
  <c r="N920" i="12"/>
  <c r="J920" i="12"/>
  <c r="B920" i="12"/>
  <c r="N919" i="12"/>
  <c r="J919" i="12"/>
  <c r="B919" i="12"/>
  <c r="N918" i="12"/>
  <c r="J918" i="12"/>
  <c r="B918" i="12"/>
  <c r="N917" i="12"/>
  <c r="J917" i="12"/>
  <c r="B917" i="12"/>
  <c r="N916" i="12"/>
  <c r="J916" i="12"/>
  <c r="B916" i="12"/>
  <c r="N915" i="12"/>
  <c r="J915" i="12"/>
  <c r="B915" i="12"/>
  <c r="N914" i="12"/>
  <c r="J914" i="12"/>
  <c r="B914" i="12"/>
  <c r="N913" i="12"/>
  <c r="J913" i="12"/>
  <c r="B913" i="12"/>
  <c r="N912" i="12"/>
  <c r="J912" i="12"/>
  <c r="B912" i="12"/>
  <c r="N911" i="12"/>
  <c r="J911" i="12"/>
  <c r="B911" i="12"/>
  <c r="N910" i="12"/>
  <c r="J910" i="12"/>
  <c r="B910" i="12"/>
  <c r="N909" i="12"/>
  <c r="J909" i="12"/>
  <c r="B909" i="12"/>
  <c r="N908" i="12"/>
  <c r="J908" i="12"/>
  <c r="B908" i="12"/>
  <c r="N907" i="12"/>
  <c r="J907" i="12"/>
  <c r="B907" i="12"/>
  <c r="N906" i="12"/>
  <c r="J906" i="12"/>
  <c r="B906" i="12"/>
  <c r="N905" i="12"/>
  <c r="J905" i="12"/>
  <c r="B905" i="12"/>
  <c r="N904" i="12"/>
  <c r="J904" i="12"/>
  <c r="B904" i="12"/>
  <c r="N903" i="12"/>
  <c r="J903" i="12"/>
  <c r="B903" i="12"/>
  <c r="N902" i="12"/>
  <c r="J902" i="12"/>
  <c r="B902" i="12"/>
  <c r="N901" i="12"/>
  <c r="J901" i="12"/>
  <c r="B901" i="12"/>
  <c r="N900" i="12"/>
  <c r="J900" i="12"/>
  <c r="B900" i="12"/>
  <c r="N899" i="12"/>
  <c r="J899" i="12"/>
  <c r="B899" i="12"/>
  <c r="N898" i="12"/>
  <c r="J898" i="12"/>
  <c r="B898" i="12"/>
  <c r="N897" i="12"/>
  <c r="J897" i="12"/>
  <c r="B897" i="12"/>
  <c r="N896" i="12"/>
  <c r="J896" i="12"/>
  <c r="B896" i="12"/>
  <c r="N895" i="12"/>
  <c r="J895" i="12"/>
  <c r="B895" i="12"/>
  <c r="N894" i="12"/>
  <c r="J894" i="12"/>
  <c r="B894" i="12"/>
  <c r="N893" i="12"/>
  <c r="J893" i="12"/>
  <c r="B893" i="12"/>
  <c r="N892" i="12"/>
  <c r="J892" i="12"/>
  <c r="B892" i="12"/>
  <c r="N891" i="12"/>
  <c r="J891" i="12"/>
  <c r="B891" i="12"/>
  <c r="N890" i="12"/>
  <c r="J890" i="12"/>
  <c r="B890" i="12"/>
  <c r="N889" i="12"/>
  <c r="J889" i="12"/>
  <c r="B889" i="12"/>
  <c r="N888" i="12"/>
  <c r="J888" i="12"/>
  <c r="B888" i="12"/>
  <c r="N887" i="12"/>
  <c r="J887" i="12"/>
  <c r="B887" i="12"/>
  <c r="N886" i="12"/>
  <c r="J886" i="12"/>
  <c r="B886" i="12"/>
  <c r="N885" i="12"/>
  <c r="J885" i="12"/>
  <c r="B885" i="12"/>
  <c r="N884" i="12"/>
  <c r="J884" i="12"/>
  <c r="B884" i="12"/>
  <c r="N883" i="12"/>
  <c r="J883" i="12"/>
  <c r="B883" i="12"/>
  <c r="N882" i="12"/>
  <c r="J882" i="12"/>
  <c r="B882" i="12"/>
  <c r="N881" i="12"/>
  <c r="J881" i="12"/>
  <c r="B881" i="12"/>
  <c r="N880" i="12"/>
  <c r="J880" i="12"/>
  <c r="B880" i="12"/>
  <c r="N879" i="12"/>
  <c r="J879" i="12"/>
  <c r="B879" i="12"/>
  <c r="N878" i="12"/>
  <c r="J878" i="12"/>
  <c r="B878" i="12"/>
  <c r="N877" i="12"/>
  <c r="J877" i="12"/>
  <c r="B877" i="12"/>
  <c r="N876" i="12"/>
  <c r="J876" i="12"/>
  <c r="B876" i="12"/>
  <c r="N875" i="12"/>
  <c r="J875" i="12"/>
  <c r="B875" i="12"/>
  <c r="N874" i="12"/>
  <c r="J874" i="12"/>
  <c r="B874" i="12"/>
  <c r="N873" i="12"/>
  <c r="J873" i="12"/>
  <c r="B873" i="12"/>
  <c r="N872" i="12"/>
  <c r="J872" i="12"/>
  <c r="B872" i="12"/>
  <c r="N871" i="12"/>
  <c r="J871" i="12"/>
  <c r="B871" i="12"/>
  <c r="N870" i="12"/>
  <c r="J870" i="12"/>
  <c r="B870" i="12"/>
  <c r="N869" i="12"/>
  <c r="J869" i="12"/>
  <c r="B869" i="12"/>
  <c r="N868" i="12"/>
  <c r="J868" i="12"/>
  <c r="B868" i="12"/>
  <c r="N867" i="12"/>
  <c r="J867" i="12"/>
  <c r="B867" i="12"/>
  <c r="N866" i="12"/>
  <c r="J866" i="12"/>
  <c r="B866" i="12"/>
  <c r="N865" i="12"/>
  <c r="J865" i="12"/>
  <c r="B865" i="12"/>
  <c r="N864" i="12"/>
  <c r="J864" i="12"/>
  <c r="B864" i="12"/>
  <c r="N863" i="12"/>
  <c r="J863" i="12"/>
  <c r="B863" i="12"/>
  <c r="N862" i="12"/>
  <c r="J862" i="12"/>
  <c r="B862" i="12"/>
  <c r="N861" i="12"/>
  <c r="J861" i="12"/>
  <c r="B861" i="12"/>
  <c r="N860" i="12"/>
  <c r="J860" i="12"/>
  <c r="B860" i="12"/>
  <c r="N859" i="12"/>
  <c r="J859" i="12"/>
  <c r="B859" i="12"/>
  <c r="N858" i="12"/>
  <c r="J858" i="12"/>
  <c r="B858" i="12"/>
  <c r="N857" i="12"/>
  <c r="J857" i="12"/>
  <c r="B857" i="12"/>
  <c r="N856" i="12"/>
  <c r="J856" i="12"/>
  <c r="B856" i="12"/>
  <c r="N855" i="12"/>
  <c r="J855" i="12"/>
  <c r="B855" i="12"/>
  <c r="N854" i="12"/>
  <c r="J854" i="12"/>
  <c r="B854" i="12"/>
  <c r="N853" i="12"/>
  <c r="J853" i="12"/>
  <c r="B853" i="12"/>
  <c r="N852" i="12"/>
  <c r="J852" i="12"/>
  <c r="B852" i="12"/>
  <c r="N851" i="12"/>
  <c r="J851" i="12"/>
  <c r="B851" i="12"/>
  <c r="N850" i="12"/>
  <c r="J850" i="12"/>
  <c r="B850" i="12"/>
  <c r="N849" i="12"/>
  <c r="J849" i="12"/>
  <c r="B849" i="12"/>
  <c r="N848" i="12"/>
  <c r="J848" i="12"/>
  <c r="B848" i="12"/>
  <c r="N847" i="12"/>
  <c r="J847" i="12"/>
  <c r="B847" i="12"/>
  <c r="N846" i="12"/>
  <c r="J846" i="12"/>
  <c r="B846" i="12"/>
  <c r="N845" i="12"/>
  <c r="J845" i="12"/>
  <c r="B845" i="12"/>
  <c r="N844" i="12"/>
  <c r="J844" i="12"/>
  <c r="B844" i="12"/>
  <c r="N843" i="12"/>
  <c r="J843" i="12"/>
  <c r="B843" i="12"/>
  <c r="N842" i="12"/>
  <c r="J842" i="12"/>
  <c r="B842" i="12"/>
  <c r="N841" i="12"/>
  <c r="J841" i="12"/>
  <c r="B841" i="12"/>
  <c r="N840" i="12"/>
  <c r="J840" i="12"/>
  <c r="B840" i="12"/>
  <c r="N839" i="12"/>
  <c r="J839" i="12"/>
  <c r="B839" i="12"/>
  <c r="N838" i="12"/>
  <c r="J838" i="12"/>
  <c r="B838" i="12"/>
  <c r="N837" i="12"/>
  <c r="J837" i="12"/>
  <c r="B837" i="12"/>
  <c r="N836" i="12"/>
  <c r="J836" i="12"/>
  <c r="B836" i="12"/>
  <c r="N835" i="12"/>
  <c r="J835" i="12"/>
  <c r="B835" i="12"/>
  <c r="N834" i="12"/>
  <c r="J834" i="12"/>
  <c r="B834" i="12"/>
  <c r="N833" i="12"/>
  <c r="J833" i="12"/>
  <c r="B833" i="12"/>
  <c r="N832" i="12"/>
  <c r="J832" i="12"/>
  <c r="B832" i="12"/>
  <c r="N831" i="12"/>
  <c r="J831" i="12"/>
  <c r="B831" i="12"/>
  <c r="N830" i="12"/>
  <c r="J830" i="12"/>
  <c r="B830" i="12"/>
  <c r="N829" i="12"/>
  <c r="J829" i="12"/>
  <c r="B829" i="12"/>
  <c r="N828" i="12"/>
  <c r="J828" i="12"/>
  <c r="B828" i="12"/>
  <c r="N827" i="12"/>
  <c r="J827" i="12"/>
  <c r="B827" i="12"/>
  <c r="N826" i="12"/>
  <c r="J826" i="12"/>
  <c r="B826" i="12"/>
  <c r="N825" i="12"/>
  <c r="J825" i="12"/>
  <c r="B825" i="12"/>
  <c r="N824" i="12"/>
  <c r="J824" i="12"/>
  <c r="B824" i="12"/>
  <c r="N823" i="12"/>
  <c r="J823" i="12"/>
  <c r="B823" i="12"/>
  <c r="N822" i="12"/>
  <c r="J822" i="12"/>
  <c r="B822" i="12"/>
  <c r="N821" i="12"/>
  <c r="J821" i="12"/>
  <c r="B821" i="12"/>
  <c r="N820" i="12"/>
  <c r="J820" i="12"/>
  <c r="B820" i="12"/>
  <c r="N819" i="12"/>
  <c r="J819" i="12"/>
  <c r="B819" i="12"/>
  <c r="N818" i="12"/>
  <c r="J818" i="12"/>
  <c r="B818" i="12"/>
  <c r="N817" i="12"/>
  <c r="J817" i="12"/>
  <c r="B817" i="12"/>
  <c r="N816" i="12"/>
  <c r="J816" i="12"/>
  <c r="B816" i="12"/>
  <c r="N815" i="12"/>
  <c r="J815" i="12"/>
  <c r="B815" i="12"/>
  <c r="N814" i="12"/>
  <c r="J814" i="12"/>
  <c r="B814" i="12"/>
  <c r="N813" i="12"/>
  <c r="J813" i="12"/>
  <c r="B813" i="12"/>
  <c r="N812" i="12"/>
  <c r="J812" i="12"/>
  <c r="B812" i="12"/>
  <c r="N811" i="12"/>
  <c r="J811" i="12"/>
  <c r="B811" i="12"/>
  <c r="N810" i="12"/>
  <c r="J810" i="12"/>
  <c r="B810" i="12"/>
  <c r="N809" i="12"/>
  <c r="J809" i="12"/>
  <c r="B809" i="12"/>
  <c r="N808" i="12"/>
  <c r="J808" i="12"/>
  <c r="B808" i="12"/>
  <c r="N807" i="12"/>
  <c r="J807" i="12"/>
  <c r="B807" i="12"/>
  <c r="N806" i="12"/>
  <c r="J806" i="12"/>
  <c r="B806" i="12"/>
  <c r="N805" i="12"/>
  <c r="J805" i="12"/>
  <c r="B805" i="12"/>
  <c r="N804" i="12"/>
  <c r="J804" i="12"/>
  <c r="B804" i="12"/>
  <c r="N803" i="12"/>
  <c r="J803" i="12"/>
  <c r="B803" i="12"/>
  <c r="N802" i="12"/>
  <c r="J802" i="12"/>
  <c r="B802" i="12"/>
  <c r="N801" i="12"/>
  <c r="J801" i="12"/>
  <c r="B801" i="12"/>
  <c r="N800" i="12"/>
  <c r="J800" i="12"/>
  <c r="B800" i="12"/>
  <c r="N799" i="12"/>
  <c r="J799" i="12"/>
  <c r="B799" i="12"/>
  <c r="N798" i="12"/>
  <c r="J798" i="12"/>
  <c r="B798" i="12"/>
  <c r="N797" i="12"/>
  <c r="J797" i="12"/>
  <c r="B797" i="12"/>
  <c r="N796" i="12"/>
  <c r="J796" i="12"/>
  <c r="B796" i="12"/>
  <c r="N795" i="12"/>
  <c r="J795" i="12"/>
  <c r="B795" i="12"/>
  <c r="N794" i="12"/>
  <c r="J794" i="12"/>
  <c r="B794" i="12"/>
  <c r="N793" i="12"/>
  <c r="J793" i="12"/>
  <c r="B793" i="12"/>
  <c r="N792" i="12"/>
  <c r="J792" i="12"/>
  <c r="B792" i="12"/>
  <c r="N791" i="12"/>
  <c r="J791" i="12"/>
  <c r="B791" i="12"/>
  <c r="N790" i="12"/>
  <c r="J790" i="12"/>
  <c r="B790" i="12"/>
  <c r="N789" i="12"/>
  <c r="J789" i="12"/>
  <c r="B789" i="12"/>
  <c r="N788" i="12"/>
  <c r="J788" i="12"/>
  <c r="B788" i="12"/>
  <c r="N787" i="12"/>
  <c r="J787" i="12"/>
  <c r="B787" i="12"/>
  <c r="N786" i="12"/>
  <c r="J786" i="12"/>
  <c r="B786" i="12"/>
  <c r="N785" i="12"/>
  <c r="J785" i="12"/>
  <c r="B785" i="12"/>
  <c r="N784" i="12"/>
  <c r="J784" i="12"/>
  <c r="B784" i="12"/>
  <c r="N783" i="12"/>
  <c r="J783" i="12"/>
  <c r="B783" i="12"/>
  <c r="N782" i="12"/>
  <c r="J782" i="12"/>
  <c r="B782" i="12"/>
  <c r="N781" i="12"/>
  <c r="J781" i="12"/>
  <c r="B781" i="12"/>
  <c r="N780" i="12"/>
  <c r="J780" i="12"/>
  <c r="B780" i="12"/>
  <c r="N779" i="12"/>
  <c r="J779" i="12"/>
  <c r="B779" i="12"/>
  <c r="N778" i="12"/>
  <c r="J778" i="12"/>
  <c r="B778" i="12"/>
  <c r="N777" i="12"/>
  <c r="J777" i="12"/>
  <c r="B777" i="12"/>
  <c r="N776" i="12"/>
  <c r="J776" i="12"/>
  <c r="B776" i="12"/>
  <c r="N775" i="12"/>
  <c r="J775" i="12"/>
  <c r="B775" i="12"/>
  <c r="N774" i="12"/>
  <c r="J774" i="12"/>
  <c r="B774" i="12"/>
  <c r="N773" i="12"/>
  <c r="J773" i="12"/>
  <c r="B773" i="12"/>
  <c r="N772" i="12"/>
  <c r="J772" i="12"/>
  <c r="B772" i="12"/>
  <c r="N771" i="12"/>
  <c r="J771" i="12"/>
  <c r="B771" i="12"/>
  <c r="N770" i="12"/>
  <c r="J770" i="12"/>
  <c r="B770" i="12"/>
  <c r="N769" i="12"/>
  <c r="J769" i="12"/>
  <c r="B769" i="12"/>
  <c r="N768" i="12"/>
  <c r="J768" i="12"/>
  <c r="B768" i="12"/>
  <c r="N767" i="12"/>
  <c r="J767" i="12"/>
  <c r="B767" i="12"/>
  <c r="N766" i="12"/>
  <c r="J766" i="12"/>
  <c r="B766" i="12"/>
  <c r="N765" i="12"/>
  <c r="J765" i="12"/>
  <c r="B765" i="12"/>
  <c r="N764" i="12"/>
  <c r="J764" i="12"/>
  <c r="B764" i="12"/>
  <c r="N763" i="12"/>
  <c r="J763" i="12"/>
  <c r="B763" i="12"/>
  <c r="N762" i="12"/>
  <c r="J762" i="12"/>
  <c r="B762" i="12"/>
  <c r="N761" i="12"/>
  <c r="J761" i="12"/>
  <c r="B761" i="12"/>
  <c r="N760" i="12"/>
  <c r="J760" i="12"/>
  <c r="B760" i="12"/>
  <c r="N759" i="12"/>
  <c r="J759" i="12"/>
  <c r="B759" i="12"/>
  <c r="N758" i="12"/>
  <c r="J758" i="12"/>
  <c r="B758" i="12"/>
  <c r="N757" i="12"/>
  <c r="J757" i="12"/>
  <c r="B757" i="12"/>
  <c r="N756" i="12"/>
  <c r="J756" i="12"/>
  <c r="B756" i="12"/>
  <c r="N755" i="12"/>
  <c r="J755" i="12"/>
  <c r="B755" i="12"/>
  <c r="N754" i="12"/>
  <c r="J754" i="12"/>
  <c r="B754" i="12"/>
  <c r="N753" i="12"/>
  <c r="J753" i="12"/>
  <c r="B753" i="12"/>
  <c r="N752" i="12"/>
  <c r="J752" i="12"/>
  <c r="B752" i="12"/>
  <c r="N751" i="12"/>
  <c r="J751" i="12"/>
  <c r="B751" i="12"/>
  <c r="N750" i="12"/>
  <c r="J750" i="12"/>
  <c r="B750" i="12"/>
  <c r="N749" i="12"/>
  <c r="J749" i="12"/>
  <c r="B749" i="12"/>
  <c r="N748" i="12"/>
  <c r="J748" i="12"/>
  <c r="B748" i="12"/>
  <c r="N747" i="12"/>
  <c r="J747" i="12"/>
  <c r="B747" i="12"/>
  <c r="N746" i="12"/>
  <c r="J746" i="12"/>
  <c r="B746" i="12"/>
  <c r="N745" i="12"/>
  <c r="J745" i="12"/>
  <c r="B745" i="12"/>
  <c r="N744" i="12"/>
  <c r="J744" i="12"/>
  <c r="B744" i="12"/>
  <c r="N743" i="12"/>
  <c r="J743" i="12"/>
  <c r="B743" i="12"/>
  <c r="N742" i="12"/>
  <c r="J742" i="12"/>
  <c r="B742" i="12"/>
  <c r="N741" i="12"/>
  <c r="J741" i="12"/>
  <c r="B741" i="12"/>
  <c r="N740" i="12"/>
  <c r="J740" i="12"/>
  <c r="B740" i="12"/>
  <c r="N739" i="12"/>
  <c r="J739" i="12"/>
  <c r="B739" i="12"/>
  <c r="N738" i="12"/>
  <c r="J738" i="12"/>
  <c r="B738" i="12"/>
  <c r="N737" i="12"/>
  <c r="J737" i="12"/>
  <c r="B737" i="12"/>
  <c r="N736" i="12"/>
  <c r="J736" i="12"/>
  <c r="B736" i="12"/>
  <c r="N735" i="12"/>
  <c r="J735" i="12"/>
  <c r="B735" i="12"/>
  <c r="N734" i="12"/>
  <c r="J734" i="12"/>
  <c r="B734" i="12"/>
  <c r="N733" i="12"/>
  <c r="J733" i="12"/>
  <c r="B733" i="12"/>
  <c r="N732" i="12"/>
  <c r="J732" i="12"/>
  <c r="B732" i="12"/>
  <c r="N731" i="12"/>
  <c r="J731" i="12"/>
  <c r="B731" i="12"/>
  <c r="N730" i="12"/>
  <c r="J730" i="12"/>
  <c r="B730" i="12"/>
  <c r="N729" i="12"/>
  <c r="J729" i="12"/>
  <c r="B729" i="12"/>
  <c r="N728" i="12"/>
  <c r="J728" i="12"/>
  <c r="B728" i="12"/>
  <c r="N727" i="12"/>
  <c r="J727" i="12"/>
  <c r="B727" i="12"/>
  <c r="N726" i="12"/>
  <c r="J726" i="12"/>
  <c r="B726" i="12"/>
  <c r="N725" i="12"/>
  <c r="J725" i="12"/>
  <c r="B725" i="12"/>
  <c r="N724" i="12"/>
  <c r="J724" i="12"/>
  <c r="B724" i="12"/>
  <c r="N723" i="12"/>
  <c r="J723" i="12"/>
  <c r="B723" i="12"/>
  <c r="N722" i="12"/>
  <c r="J722" i="12"/>
  <c r="B722" i="12"/>
  <c r="N721" i="12"/>
  <c r="J721" i="12"/>
  <c r="B721" i="12"/>
  <c r="N720" i="12"/>
  <c r="J720" i="12"/>
  <c r="B720" i="12"/>
  <c r="N719" i="12"/>
  <c r="J719" i="12"/>
  <c r="B719" i="12"/>
  <c r="N718" i="12"/>
  <c r="J718" i="12"/>
  <c r="B718" i="12"/>
  <c r="N717" i="12"/>
  <c r="J717" i="12"/>
  <c r="B717" i="12"/>
  <c r="N716" i="12"/>
  <c r="J716" i="12"/>
  <c r="B716" i="12"/>
  <c r="N715" i="12"/>
  <c r="J715" i="12"/>
  <c r="B715" i="12"/>
  <c r="N714" i="12"/>
  <c r="J714" i="12"/>
  <c r="B714" i="12"/>
  <c r="N713" i="12"/>
  <c r="J713" i="12"/>
  <c r="B713" i="12"/>
  <c r="N712" i="12"/>
  <c r="J712" i="12"/>
  <c r="B712" i="12"/>
  <c r="N711" i="12"/>
  <c r="J711" i="12"/>
  <c r="B711" i="12"/>
  <c r="N710" i="12"/>
  <c r="J710" i="12"/>
  <c r="B710" i="12"/>
  <c r="N709" i="12"/>
  <c r="J709" i="12"/>
  <c r="B709" i="12"/>
  <c r="N708" i="12"/>
  <c r="J708" i="12"/>
  <c r="B708" i="12"/>
  <c r="N707" i="12"/>
  <c r="J707" i="12"/>
  <c r="B707" i="12"/>
  <c r="N706" i="12"/>
  <c r="J706" i="12"/>
  <c r="B706" i="12"/>
  <c r="N705" i="12"/>
  <c r="J705" i="12"/>
  <c r="B705" i="12"/>
  <c r="N704" i="12"/>
  <c r="J704" i="12"/>
  <c r="B704" i="12"/>
  <c r="N703" i="12"/>
  <c r="J703" i="12"/>
  <c r="B703" i="12"/>
  <c r="N702" i="12"/>
  <c r="J702" i="12"/>
  <c r="B702" i="12"/>
  <c r="N701" i="12"/>
  <c r="J701" i="12"/>
  <c r="B701" i="12"/>
  <c r="N700" i="12"/>
  <c r="J700" i="12"/>
  <c r="B700" i="12"/>
  <c r="N699" i="12"/>
  <c r="J699" i="12"/>
  <c r="B699" i="12"/>
  <c r="N698" i="12"/>
  <c r="J698" i="12"/>
  <c r="B698" i="12"/>
  <c r="N697" i="12"/>
  <c r="J697" i="12"/>
  <c r="B697" i="12"/>
  <c r="N696" i="12"/>
  <c r="J696" i="12"/>
  <c r="B696" i="12"/>
  <c r="N695" i="12"/>
  <c r="J695" i="12"/>
  <c r="B695" i="12"/>
  <c r="N694" i="12"/>
  <c r="J694" i="12"/>
  <c r="B694" i="12"/>
  <c r="N693" i="12"/>
  <c r="J693" i="12"/>
  <c r="B693" i="12"/>
  <c r="N692" i="12"/>
  <c r="J692" i="12"/>
  <c r="B692" i="12"/>
  <c r="N691" i="12"/>
  <c r="J691" i="12"/>
  <c r="B691" i="12"/>
  <c r="N690" i="12"/>
  <c r="J690" i="12"/>
  <c r="B690" i="12"/>
  <c r="N689" i="12"/>
  <c r="J689" i="12"/>
  <c r="B689" i="12"/>
  <c r="N688" i="12"/>
  <c r="J688" i="12"/>
  <c r="B688" i="12"/>
  <c r="N687" i="12"/>
  <c r="J687" i="12"/>
  <c r="B687" i="12"/>
  <c r="N686" i="12"/>
  <c r="J686" i="12"/>
  <c r="B686" i="12"/>
  <c r="N685" i="12"/>
  <c r="J685" i="12"/>
  <c r="B685" i="12"/>
  <c r="N684" i="12"/>
  <c r="J684" i="12"/>
  <c r="B684" i="12"/>
  <c r="N683" i="12"/>
  <c r="J683" i="12"/>
  <c r="B683" i="12"/>
  <c r="N682" i="12"/>
  <c r="J682" i="12"/>
  <c r="B682" i="12"/>
  <c r="N681" i="12"/>
  <c r="J681" i="12"/>
  <c r="B681" i="12"/>
  <c r="N680" i="12"/>
  <c r="J680" i="12"/>
  <c r="B680" i="12"/>
  <c r="N679" i="12"/>
  <c r="J679" i="12"/>
  <c r="B679" i="12"/>
  <c r="N678" i="12"/>
  <c r="J678" i="12"/>
  <c r="B678" i="12"/>
  <c r="N677" i="12"/>
  <c r="J677" i="12"/>
  <c r="B677" i="12"/>
  <c r="N676" i="12"/>
  <c r="J676" i="12"/>
  <c r="B676" i="12"/>
  <c r="N675" i="12"/>
  <c r="J675" i="12"/>
  <c r="B675" i="12"/>
  <c r="N674" i="12"/>
  <c r="J674" i="12"/>
  <c r="B674" i="12"/>
  <c r="N673" i="12"/>
  <c r="J673" i="12"/>
  <c r="B673" i="12"/>
  <c r="N672" i="12"/>
  <c r="J672" i="12"/>
  <c r="B672" i="12"/>
  <c r="N671" i="12"/>
  <c r="J671" i="12"/>
  <c r="B671" i="12"/>
  <c r="N670" i="12"/>
  <c r="J670" i="12"/>
  <c r="B670" i="12"/>
  <c r="N669" i="12"/>
  <c r="J669" i="12"/>
  <c r="B669" i="12"/>
  <c r="N668" i="12"/>
  <c r="J668" i="12"/>
  <c r="B668" i="12"/>
  <c r="N667" i="12"/>
  <c r="J667" i="12"/>
  <c r="B667" i="12"/>
  <c r="N666" i="12"/>
  <c r="J666" i="12"/>
  <c r="B666" i="12"/>
  <c r="N665" i="12"/>
  <c r="J665" i="12"/>
  <c r="B665" i="12"/>
  <c r="N664" i="12"/>
  <c r="J664" i="12"/>
  <c r="B664" i="12"/>
  <c r="N663" i="12"/>
  <c r="J663" i="12"/>
  <c r="B663" i="12"/>
  <c r="N662" i="12"/>
  <c r="J662" i="12"/>
  <c r="B662" i="12"/>
  <c r="N661" i="12"/>
  <c r="J661" i="12"/>
  <c r="B661" i="12"/>
  <c r="N660" i="12"/>
  <c r="J660" i="12"/>
  <c r="B660" i="12"/>
  <c r="N659" i="12"/>
  <c r="J659" i="12"/>
  <c r="B659" i="12"/>
  <c r="N658" i="12"/>
  <c r="J658" i="12"/>
  <c r="B658" i="12"/>
  <c r="N657" i="12"/>
  <c r="J657" i="12"/>
  <c r="B657" i="12"/>
  <c r="N656" i="12"/>
  <c r="J656" i="12"/>
  <c r="B656" i="12"/>
  <c r="N655" i="12"/>
  <c r="J655" i="12"/>
  <c r="B655" i="12"/>
  <c r="N654" i="12"/>
  <c r="J654" i="12"/>
  <c r="B654" i="12"/>
  <c r="N653" i="12"/>
  <c r="J653" i="12"/>
  <c r="B653" i="12"/>
  <c r="N652" i="12"/>
  <c r="J652" i="12"/>
  <c r="B652" i="12"/>
  <c r="N651" i="12"/>
  <c r="J651" i="12"/>
  <c r="B651" i="12"/>
  <c r="N650" i="12"/>
  <c r="J650" i="12"/>
  <c r="B650" i="12"/>
  <c r="N649" i="12"/>
  <c r="J649" i="12"/>
  <c r="B649" i="12"/>
  <c r="N648" i="12"/>
  <c r="J648" i="12"/>
  <c r="B648" i="12"/>
  <c r="N647" i="12"/>
  <c r="J647" i="12"/>
  <c r="B647" i="12"/>
  <c r="N646" i="12"/>
  <c r="J646" i="12"/>
  <c r="B646" i="12"/>
  <c r="N645" i="12"/>
  <c r="J645" i="12"/>
  <c r="B645" i="12"/>
  <c r="N644" i="12"/>
  <c r="J644" i="12"/>
  <c r="B644" i="12"/>
  <c r="N643" i="12"/>
  <c r="J643" i="12"/>
  <c r="B643" i="12"/>
  <c r="N642" i="12"/>
  <c r="J642" i="12"/>
  <c r="B642" i="12"/>
  <c r="N641" i="12"/>
  <c r="J641" i="12"/>
  <c r="B641" i="12"/>
  <c r="N640" i="12"/>
  <c r="J640" i="12"/>
  <c r="B640" i="12"/>
  <c r="N639" i="12"/>
  <c r="J639" i="12"/>
  <c r="B639" i="12"/>
  <c r="N638" i="12"/>
  <c r="J638" i="12"/>
  <c r="B638" i="12"/>
  <c r="N637" i="12"/>
  <c r="J637" i="12"/>
  <c r="B637" i="12"/>
  <c r="N636" i="12"/>
  <c r="J636" i="12"/>
  <c r="B636" i="12"/>
  <c r="N635" i="12"/>
  <c r="J635" i="12"/>
  <c r="B635" i="12"/>
  <c r="N634" i="12"/>
  <c r="J634" i="12"/>
  <c r="B634" i="12"/>
  <c r="N633" i="12"/>
  <c r="J633" i="12"/>
  <c r="B633" i="12"/>
  <c r="N632" i="12"/>
  <c r="J632" i="12"/>
  <c r="B632" i="12"/>
  <c r="N631" i="12"/>
  <c r="J631" i="12"/>
  <c r="B631" i="12"/>
  <c r="N630" i="12"/>
  <c r="J630" i="12"/>
  <c r="B630" i="12"/>
  <c r="N629" i="12"/>
  <c r="J629" i="12"/>
  <c r="B629" i="12"/>
  <c r="N628" i="12"/>
  <c r="J628" i="12"/>
  <c r="B628" i="12"/>
  <c r="N627" i="12"/>
  <c r="J627" i="12"/>
  <c r="B627" i="12"/>
  <c r="N626" i="12"/>
  <c r="J626" i="12"/>
  <c r="B626" i="12"/>
  <c r="N625" i="12"/>
  <c r="J625" i="12"/>
  <c r="B625" i="12"/>
  <c r="N624" i="12"/>
  <c r="J624" i="12"/>
  <c r="B624" i="12"/>
  <c r="N623" i="12"/>
  <c r="J623" i="12"/>
  <c r="B623" i="12"/>
  <c r="N622" i="12"/>
  <c r="J622" i="12"/>
  <c r="B622" i="12"/>
  <c r="N621" i="12"/>
  <c r="J621" i="12"/>
  <c r="B621" i="12"/>
  <c r="N620" i="12"/>
  <c r="J620" i="12"/>
  <c r="B620" i="12"/>
  <c r="N619" i="12"/>
  <c r="J619" i="12"/>
  <c r="B619" i="12"/>
  <c r="N618" i="12"/>
  <c r="J618" i="12"/>
  <c r="B618" i="12"/>
  <c r="N617" i="12"/>
  <c r="J617" i="12"/>
  <c r="B617" i="12"/>
  <c r="N616" i="12"/>
  <c r="J616" i="12"/>
  <c r="B616" i="12"/>
  <c r="N615" i="12"/>
  <c r="J615" i="12"/>
  <c r="B615" i="12"/>
  <c r="N614" i="12"/>
  <c r="J614" i="12"/>
  <c r="B614" i="12"/>
  <c r="N613" i="12"/>
  <c r="J613" i="12"/>
  <c r="B613" i="12"/>
  <c r="N612" i="12"/>
  <c r="J612" i="12"/>
  <c r="B612" i="12"/>
  <c r="N611" i="12"/>
  <c r="J611" i="12"/>
  <c r="B611" i="12"/>
  <c r="N610" i="12"/>
  <c r="J610" i="12"/>
  <c r="B610" i="12"/>
  <c r="N609" i="12"/>
  <c r="J609" i="12"/>
  <c r="B609" i="12"/>
  <c r="N608" i="12"/>
  <c r="J608" i="12"/>
  <c r="B608" i="12"/>
  <c r="N607" i="12"/>
  <c r="J607" i="12"/>
  <c r="B607" i="12"/>
  <c r="N606" i="12"/>
  <c r="J606" i="12"/>
  <c r="B606" i="12"/>
  <c r="N605" i="12"/>
  <c r="J605" i="12"/>
  <c r="B605" i="12"/>
  <c r="N604" i="12"/>
  <c r="J604" i="12"/>
  <c r="B604" i="12"/>
  <c r="N603" i="12"/>
  <c r="J603" i="12"/>
  <c r="B603" i="12"/>
  <c r="N602" i="12"/>
  <c r="J602" i="12"/>
  <c r="B602" i="12"/>
  <c r="N601" i="12"/>
  <c r="J601" i="12"/>
  <c r="B601" i="12"/>
  <c r="N600" i="12"/>
  <c r="J600" i="12"/>
  <c r="B600" i="12"/>
  <c r="N599" i="12"/>
  <c r="J599" i="12"/>
  <c r="B599" i="12"/>
  <c r="N598" i="12"/>
  <c r="J598" i="12"/>
  <c r="B598" i="12"/>
  <c r="N597" i="12"/>
  <c r="J597" i="12"/>
  <c r="B597" i="12"/>
  <c r="N596" i="12"/>
  <c r="J596" i="12"/>
  <c r="B596" i="12"/>
  <c r="N595" i="12"/>
  <c r="J595" i="12"/>
  <c r="B595" i="12"/>
  <c r="N594" i="12"/>
  <c r="J594" i="12"/>
  <c r="B594" i="12"/>
  <c r="N593" i="12"/>
  <c r="J593" i="12"/>
  <c r="B593" i="12"/>
  <c r="N592" i="12"/>
  <c r="J592" i="12"/>
  <c r="B592" i="12"/>
  <c r="N591" i="12"/>
  <c r="J591" i="12"/>
  <c r="B591" i="12"/>
  <c r="N590" i="12"/>
  <c r="J590" i="12"/>
  <c r="B590" i="12"/>
  <c r="N589" i="12"/>
  <c r="J589" i="12"/>
  <c r="B589" i="12"/>
  <c r="N588" i="12"/>
  <c r="J588" i="12"/>
  <c r="B588" i="12"/>
  <c r="N587" i="12"/>
  <c r="J587" i="12"/>
  <c r="B587" i="12"/>
  <c r="N586" i="12"/>
  <c r="J586" i="12"/>
  <c r="B586" i="12"/>
  <c r="N585" i="12"/>
  <c r="J585" i="12"/>
  <c r="B585" i="12"/>
  <c r="N584" i="12"/>
  <c r="J584" i="12"/>
  <c r="B584" i="12"/>
  <c r="N583" i="12"/>
  <c r="J583" i="12"/>
  <c r="B583" i="12"/>
  <c r="N582" i="12"/>
  <c r="J582" i="12"/>
  <c r="B582" i="12"/>
  <c r="N581" i="12"/>
  <c r="J581" i="12"/>
  <c r="B581" i="12"/>
  <c r="N580" i="12"/>
  <c r="J580" i="12"/>
  <c r="B580" i="12"/>
  <c r="N579" i="12"/>
  <c r="J579" i="12"/>
  <c r="B579" i="12"/>
  <c r="N578" i="12"/>
  <c r="J578" i="12"/>
  <c r="B578" i="12"/>
  <c r="N577" i="12"/>
  <c r="J577" i="12"/>
  <c r="B577" i="12"/>
  <c r="N576" i="12"/>
  <c r="J576" i="12"/>
  <c r="B576" i="12"/>
  <c r="N575" i="12"/>
  <c r="J575" i="12"/>
  <c r="B575" i="12"/>
  <c r="N574" i="12"/>
  <c r="J574" i="12"/>
  <c r="B574" i="12"/>
  <c r="N573" i="12"/>
  <c r="J573" i="12"/>
  <c r="B573" i="12"/>
  <c r="N572" i="12"/>
  <c r="J572" i="12"/>
  <c r="B572" i="12"/>
  <c r="N571" i="12"/>
  <c r="J571" i="12"/>
  <c r="B571" i="12"/>
  <c r="N570" i="12"/>
  <c r="J570" i="12"/>
  <c r="B570" i="12"/>
  <c r="N569" i="12"/>
  <c r="J569" i="12"/>
  <c r="B569" i="12"/>
  <c r="N568" i="12"/>
  <c r="J568" i="12"/>
  <c r="B568" i="12"/>
  <c r="N567" i="12"/>
  <c r="J567" i="12"/>
  <c r="B567" i="12"/>
  <c r="N566" i="12"/>
  <c r="J566" i="12"/>
  <c r="B566" i="12"/>
  <c r="N565" i="12"/>
  <c r="J565" i="12"/>
  <c r="B565" i="12"/>
  <c r="N564" i="12"/>
  <c r="J564" i="12"/>
  <c r="B564" i="12"/>
  <c r="N563" i="12"/>
  <c r="J563" i="12"/>
  <c r="B563" i="12"/>
  <c r="N562" i="12"/>
  <c r="J562" i="12"/>
  <c r="B562" i="12"/>
  <c r="N561" i="12"/>
  <c r="J561" i="12"/>
  <c r="B561" i="12"/>
  <c r="N560" i="12"/>
  <c r="J560" i="12"/>
  <c r="B560" i="12"/>
  <c r="N559" i="12"/>
  <c r="J559" i="12"/>
  <c r="B559" i="12"/>
  <c r="N558" i="12"/>
  <c r="J558" i="12"/>
  <c r="B558" i="12"/>
  <c r="N557" i="12"/>
  <c r="J557" i="12"/>
  <c r="B557" i="12"/>
  <c r="N556" i="12"/>
  <c r="J556" i="12"/>
  <c r="B556" i="12"/>
  <c r="N555" i="12"/>
  <c r="J555" i="12"/>
  <c r="B555" i="12"/>
  <c r="N554" i="12"/>
  <c r="J554" i="12"/>
  <c r="B554" i="12"/>
  <c r="N553" i="12"/>
  <c r="J553" i="12"/>
  <c r="B553" i="12"/>
  <c r="N552" i="12"/>
  <c r="J552" i="12"/>
  <c r="B552" i="12"/>
  <c r="N551" i="12"/>
  <c r="J551" i="12"/>
  <c r="B551" i="12"/>
  <c r="N550" i="12"/>
  <c r="J550" i="12"/>
  <c r="B550" i="12"/>
  <c r="N549" i="12"/>
  <c r="J549" i="12"/>
  <c r="B549" i="12"/>
  <c r="N548" i="12"/>
  <c r="J548" i="12"/>
  <c r="B548" i="12"/>
  <c r="N547" i="12"/>
  <c r="J547" i="12"/>
  <c r="B547" i="12"/>
  <c r="N546" i="12"/>
  <c r="J546" i="12"/>
  <c r="B546" i="12"/>
  <c r="N545" i="12"/>
  <c r="J545" i="12"/>
  <c r="B545" i="12"/>
  <c r="N544" i="12"/>
  <c r="J544" i="12"/>
  <c r="B544" i="12"/>
  <c r="N543" i="12"/>
  <c r="J543" i="12"/>
  <c r="B543" i="12"/>
  <c r="N542" i="12"/>
  <c r="J542" i="12"/>
  <c r="B542" i="12"/>
  <c r="N541" i="12"/>
  <c r="J541" i="12"/>
  <c r="B541" i="12"/>
  <c r="N540" i="12"/>
  <c r="J540" i="12"/>
  <c r="B540" i="12"/>
  <c r="N539" i="12"/>
  <c r="J539" i="12"/>
  <c r="B539" i="12"/>
  <c r="N538" i="12"/>
  <c r="J538" i="12"/>
  <c r="B538" i="12"/>
  <c r="N537" i="12"/>
  <c r="J537" i="12"/>
  <c r="B537" i="12"/>
  <c r="N536" i="12"/>
  <c r="J536" i="12"/>
  <c r="B536" i="12"/>
  <c r="N535" i="12"/>
  <c r="J535" i="12"/>
  <c r="B535" i="12"/>
  <c r="N534" i="12"/>
  <c r="J534" i="12"/>
  <c r="B534" i="12"/>
  <c r="N533" i="12"/>
  <c r="J533" i="12"/>
  <c r="B533" i="12"/>
  <c r="N532" i="12"/>
  <c r="J532" i="12"/>
  <c r="B532" i="12"/>
  <c r="N531" i="12"/>
  <c r="J531" i="12"/>
  <c r="B531" i="12"/>
  <c r="N530" i="12"/>
  <c r="J530" i="12"/>
  <c r="B530" i="12"/>
  <c r="N529" i="12"/>
  <c r="J529" i="12"/>
  <c r="B529" i="12"/>
  <c r="N528" i="12"/>
  <c r="J528" i="12"/>
  <c r="B528" i="12"/>
  <c r="N527" i="12"/>
  <c r="J527" i="12"/>
  <c r="B527" i="12"/>
  <c r="N526" i="12"/>
  <c r="J526" i="12"/>
  <c r="B526" i="12"/>
  <c r="N525" i="12"/>
  <c r="J525" i="12"/>
  <c r="B525" i="12"/>
  <c r="N524" i="12"/>
  <c r="J524" i="12"/>
  <c r="B524" i="12"/>
  <c r="N523" i="12"/>
  <c r="J523" i="12"/>
  <c r="B523" i="12"/>
  <c r="N522" i="12"/>
  <c r="J522" i="12"/>
  <c r="B522" i="12"/>
  <c r="N521" i="12"/>
  <c r="J521" i="12"/>
  <c r="B521" i="12"/>
  <c r="N520" i="12"/>
  <c r="J520" i="12"/>
  <c r="B520" i="12"/>
  <c r="N519" i="12"/>
  <c r="J519" i="12"/>
  <c r="B519" i="12"/>
  <c r="N518" i="12"/>
  <c r="J518" i="12"/>
  <c r="B518" i="12"/>
  <c r="N517" i="12"/>
  <c r="J517" i="12"/>
  <c r="B517" i="12"/>
  <c r="N516" i="12"/>
  <c r="J516" i="12"/>
  <c r="B516" i="12"/>
  <c r="N515" i="12"/>
  <c r="J515" i="12"/>
  <c r="B515" i="12"/>
  <c r="N514" i="12"/>
  <c r="J514" i="12"/>
  <c r="B514" i="12"/>
  <c r="N513" i="12"/>
  <c r="J513" i="12"/>
  <c r="B513" i="12"/>
  <c r="N512" i="12"/>
  <c r="J512" i="12"/>
  <c r="B512" i="12"/>
  <c r="N511" i="12"/>
  <c r="J511" i="12"/>
  <c r="B511" i="12"/>
  <c r="N510" i="12"/>
  <c r="J510" i="12"/>
  <c r="B510" i="12"/>
  <c r="N509" i="12"/>
  <c r="J509" i="12"/>
  <c r="B509" i="12"/>
  <c r="N508" i="12"/>
  <c r="J508" i="12"/>
  <c r="B508" i="12"/>
  <c r="N507" i="12"/>
  <c r="J507" i="12"/>
  <c r="B507" i="12"/>
  <c r="N506" i="12"/>
  <c r="J506" i="12"/>
  <c r="B506" i="12"/>
  <c r="N505" i="12"/>
  <c r="J505" i="12"/>
  <c r="B505" i="12"/>
  <c r="N504" i="12"/>
  <c r="J504" i="12"/>
  <c r="B504" i="12"/>
  <c r="N503" i="12"/>
  <c r="J503" i="12"/>
  <c r="B503" i="12"/>
  <c r="N502" i="12"/>
  <c r="J502" i="12"/>
  <c r="B502" i="12"/>
  <c r="N501" i="12"/>
  <c r="J501" i="12"/>
  <c r="B501" i="12"/>
  <c r="N500" i="12"/>
  <c r="J500" i="12"/>
  <c r="B500" i="12"/>
  <c r="N499" i="12"/>
  <c r="J499" i="12"/>
  <c r="B499" i="12"/>
  <c r="N498" i="12"/>
  <c r="J498" i="12"/>
  <c r="B498" i="12"/>
  <c r="N497" i="12"/>
  <c r="J497" i="12"/>
  <c r="B497" i="12"/>
  <c r="N496" i="12"/>
  <c r="J496" i="12"/>
  <c r="B496" i="12"/>
  <c r="N495" i="12"/>
  <c r="J495" i="12"/>
  <c r="B495" i="12"/>
  <c r="N494" i="12"/>
  <c r="J494" i="12"/>
  <c r="B494" i="12"/>
  <c r="N493" i="12"/>
  <c r="J493" i="12"/>
  <c r="B493" i="12"/>
  <c r="N492" i="12"/>
  <c r="J492" i="12"/>
  <c r="B492" i="12"/>
  <c r="N491" i="12"/>
  <c r="J491" i="12"/>
  <c r="B491" i="12"/>
  <c r="N490" i="12"/>
  <c r="J490" i="12"/>
  <c r="B490" i="12"/>
  <c r="N489" i="12"/>
  <c r="J489" i="12"/>
  <c r="B489" i="12"/>
  <c r="N488" i="12"/>
  <c r="J488" i="12"/>
  <c r="B488" i="12"/>
  <c r="N487" i="12"/>
  <c r="J487" i="12"/>
  <c r="B487" i="12"/>
  <c r="N486" i="12"/>
  <c r="J486" i="12"/>
  <c r="B486" i="12"/>
  <c r="N485" i="12"/>
  <c r="J485" i="12"/>
  <c r="B485" i="12"/>
  <c r="N484" i="12"/>
  <c r="J484" i="12"/>
  <c r="B484" i="12"/>
  <c r="N483" i="12"/>
  <c r="J483" i="12"/>
  <c r="B483" i="12"/>
  <c r="N482" i="12"/>
  <c r="J482" i="12"/>
  <c r="B482" i="12"/>
  <c r="N481" i="12"/>
  <c r="J481" i="12"/>
  <c r="B481" i="12"/>
  <c r="N480" i="12"/>
  <c r="J480" i="12"/>
  <c r="B480" i="12"/>
  <c r="N479" i="12"/>
  <c r="J479" i="12"/>
  <c r="B479" i="12"/>
  <c r="N478" i="12"/>
  <c r="J478" i="12"/>
  <c r="B478" i="12"/>
  <c r="N477" i="12"/>
  <c r="J477" i="12"/>
  <c r="B477" i="12"/>
  <c r="N476" i="12"/>
  <c r="J476" i="12"/>
  <c r="B476" i="12"/>
  <c r="N475" i="12"/>
  <c r="J475" i="12"/>
  <c r="B475" i="12"/>
  <c r="N474" i="12"/>
  <c r="J474" i="12"/>
  <c r="B474" i="12"/>
  <c r="N473" i="12"/>
  <c r="J473" i="12"/>
  <c r="B473" i="12"/>
  <c r="N472" i="12"/>
  <c r="J472" i="12"/>
  <c r="B472" i="12"/>
  <c r="N471" i="12"/>
  <c r="J471" i="12"/>
  <c r="B471" i="12"/>
  <c r="N470" i="12"/>
  <c r="J470" i="12"/>
  <c r="B470" i="12"/>
  <c r="N469" i="12"/>
  <c r="J469" i="12"/>
  <c r="B469" i="12"/>
  <c r="N468" i="12"/>
  <c r="J468" i="12"/>
  <c r="B468" i="12"/>
  <c r="N467" i="12"/>
  <c r="J467" i="12"/>
  <c r="B467" i="12"/>
  <c r="N466" i="12"/>
  <c r="J466" i="12"/>
  <c r="B466" i="12"/>
  <c r="N465" i="12"/>
  <c r="J465" i="12"/>
  <c r="B465" i="12"/>
  <c r="N464" i="12"/>
  <c r="J464" i="12"/>
  <c r="B464" i="12"/>
  <c r="N463" i="12"/>
  <c r="J463" i="12"/>
  <c r="B463" i="12"/>
  <c r="N462" i="12"/>
  <c r="J462" i="12"/>
  <c r="B462" i="12"/>
  <c r="N461" i="12"/>
  <c r="J461" i="12"/>
  <c r="B461" i="12"/>
  <c r="N460" i="12"/>
  <c r="J460" i="12"/>
  <c r="B460" i="12"/>
  <c r="N459" i="12"/>
  <c r="J459" i="12"/>
  <c r="B459" i="12"/>
  <c r="N458" i="12"/>
  <c r="J458" i="12"/>
  <c r="B458" i="12"/>
  <c r="N457" i="12"/>
  <c r="J457" i="12"/>
  <c r="B457" i="12"/>
  <c r="N456" i="12"/>
  <c r="J456" i="12"/>
  <c r="B456" i="12"/>
  <c r="N455" i="12"/>
  <c r="J455" i="12"/>
  <c r="B455" i="12"/>
  <c r="N454" i="12"/>
  <c r="J454" i="12"/>
  <c r="B454" i="12"/>
  <c r="N453" i="12"/>
  <c r="J453" i="12"/>
  <c r="B453" i="12"/>
  <c r="N452" i="12"/>
  <c r="J452" i="12"/>
  <c r="B452" i="12"/>
  <c r="N451" i="12"/>
  <c r="J451" i="12"/>
  <c r="B451" i="12"/>
  <c r="N450" i="12"/>
  <c r="J450" i="12"/>
  <c r="B450" i="12"/>
  <c r="N449" i="12"/>
  <c r="J449" i="12"/>
  <c r="B449" i="12"/>
  <c r="N448" i="12"/>
  <c r="J448" i="12"/>
  <c r="B448" i="12"/>
  <c r="N447" i="12"/>
  <c r="J447" i="12"/>
  <c r="B447" i="12"/>
  <c r="N446" i="12"/>
  <c r="J446" i="12"/>
  <c r="B446" i="12"/>
  <c r="N445" i="12"/>
  <c r="J445" i="12"/>
  <c r="B445" i="12"/>
  <c r="N444" i="12"/>
  <c r="J444" i="12"/>
  <c r="B444" i="12"/>
  <c r="N443" i="12"/>
  <c r="J443" i="12"/>
  <c r="B443" i="12"/>
  <c r="N442" i="12"/>
  <c r="J442" i="12"/>
  <c r="B442" i="12"/>
  <c r="N441" i="12"/>
  <c r="J441" i="12"/>
  <c r="B441" i="12"/>
  <c r="N440" i="12"/>
  <c r="J440" i="12"/>
  <c r="B440" i="12"/>
  <c r="N439" i="12"/>
  <c r="J439" i="12"/>
  <c r="B439" i="12"/>
  <c r="N438" i="12"/>
  <c r="J438" i="12"/>
  <c r="B438" i="12"/>
  <c r="N437" i="12"/>
  <c r="J437" i="12"/>
  <c r="B437" i="12"/>
  <c r="N436" i="12"/>
  <c r="J436" i="12"/>
  <c r="B436" i="12"/>
  <c r="N435" i="12"/>
  <c r="J435" i="12"/>
  <c r="B435" i="12"/>
  <c r="N434" i="12"/>
  <c r="J434" i="12"/>
  <c r="B434" i="12"/>
  <c r="N433" i="12"/>
  <c r="J433" i="12"/>
  <c r="B433" i="12"/>
  <c r="N432" i="12"/>
  <c r="J432" i="12"/>
  <c r="B432" i="12"/>
  <c r="N431" i="12"/>
  <c r="J431" i="12"/>
  <c r="B431" i="12"/>
  <c r="N430" i="12"/>
  <c r="J430" i="12"/>
  <c r="B430" i="12"/>
  <c r="N429" i="12"/>
  <c r="J429" i="12"/>
  <c r="B429" i="12"/>
  <c r="N428" i="12"/>
  <c r="J428" i="12"/>
  <c r="B428" i="12"/>
  <c r="N427" i="12"/>
  <c r="J427" i="12"/>
  <c r="B427" i="12"/>
  <c r="N426" i="12"/>
  <c r="J426" i="12"/>
  <c r="B426" i="12"/>
  <c r="N425" i="12"/>
  <c r="J425" i="12"/>
  <c r="B425" i="12"/>
  <c r="N424" i="12"/>
  <c r="J424" i="12"/>
  <c r="B424" i="12"/>
  <c r="N423" i="12"/>
  <c r="J423" i="12"/>
  <c r="B423" i="12"/>
  <c r="N422" i="12"/>
  <c r="J422" i="12"/>
  <c r="B422" i="12"/>
  <c r="N421" i="12"/>
  <c r="J421" i="12"/>
  <c r="B421" i="12"/>
  <c r="N420" i="12"/>
  <c r="J420" i="12"/>
  <c r="B420" i="12"/>
  <c r="N419" i="12"/>
  <c r="J419" i="12"/>
  <c r="B419" i="12"/>
  <c r="N418" i="12"/>
  <c r="J418" i="12"/>
  <c r="B418" i="12"/>
  <c r="N417" i="12"/>
  <c r="J417" i="12"/>
  <c r="B417" i="12"/>
  <c r="N416" i="12"/>
  <c r="J416" i="12"/>
  <c r="B416" i="12"/>
  <c r="N415" i="12"/>
  <c r="J415" i="12"/>
  <c r="B415" i="12"/>
  <c r="N414" i="12"/>
  <c r="J414" i="12"/>
  <c r="B414" i="12"/>
  <c r="N413" i="12"/>
  <c r="J413" i="12"/>
  <c r="B413" i="12"/>
  <c r="N412" i="12"/>
  <c r="J412" i="12"/>
  <c r="B412" i="12"/>
  <c r="N411" i="12"/>
  <c r="J411" i="12"/>
  <c r="B411" i="12"/>
  <c r="N410" i="12"/>
  <c r="J410" i="12"/>
  <c r="B410" i="12"/>
  <c r="N409" i="12"/>
  <c r="J409" i="12"/>
  <c r="B409" i="12"/>
  <c r="N408" i="12"/>
  <c r="J408" i="12"/>
  <c r="B408" i="12"/>
  <c r="N407" i="12"/>
  <c r="J407" i="12"/>
  <c r="B407" i="12"/>
  <c r="N406" i="12"/>
  <c r="J406" i="12"/>
  <c r="B406" i="12"/>
  <c r="N405" i="12"/>
  <c r="J405" i="12"/>
  <c r="B405" i="12"/>
  <c r="N404" i="12"/>
  <c r="J404" i="12"/>
  <c r="B404" i="12"/>
  <c r="N403" i="12"/>
  <c r="J403" i="12"/>
  <c r="B403" i="12"/>
  <c r="N402" i="12"/>
  <c r="J402" i="12"/>
  <c r="B402" i="12"/>
  <c r="N401" i="12"/>
  <c r="J401" i="12"/>
  <c r="B401" i="12"/>
  <c r="N400" i="12"/>
  <c r="J400" i="12"/>
  <c r="B400" i="12"/>
  <c r="N399" i="12"/>
  <c r="J399" i="12"/>
  <c r="B399" i="12"/>
  <c r="N398" i="12"/>
  <c r="J398" i="12"/>
  <c r="B398" i="12"/>
  <c r="N397" i="12"/>
  <c r="J397" i="12"/>
  <c r="B397" i="12"/>
  <c r="N396" i="12"/>
  <c r="J396" i="12"/>
  <c r="B396" i="12"/>
  <c r="N395" i="12"/>
  <c r="J395" i="12"/>
  <c r="B395" i="12"/>
  <c r="N394" i="12"/>
  <c r="J394" i="12"/>
  <c r="B394" i="12"/>
  <c r="N393" i="12"/>
  <c r="J393" i="12"/>
  <c r="B393" i="12"/>
  <c r="N392" i="12"/>
  <c r="J392" i="12"/>
  <c r="B392" i="12"/>
  <c r="N391" i="12"/>
  <c r="J391" i="12"/>
  <c r="B391" i="12"/>
  <c r="N390" i="12"/>
  <c r="J390" i="12"/>
  <c r="B390" i="12"/>
  <c r="N389" i="12"/>
  <c r="J389" i="12"/>
  <c r="B389" i="12"/>
  <c r="N388" i="12"/>
  <c r="J388" i="12"/>
  <c r="B388" i="12"/>
  <c r="N387" i="12"/>
  <c r="J387" i="12"/>
  <c r="B387" i="12"/>
  <c r="N386" i="12"/>
  <c r="J386" i="12"/>
  <c r="B386" i="12"/>
  <c r="N385" i="12"/>
  <c r="J385" i="12"/>
  <c r="B385" i="12"/>
  <c r="N384" i="12"/>
  <c r="J384" i="12"/>
  <c r="B384" i="12"/>
  <c r="N383" i="12"/>
  <c r="J383" i="12"/>
  <c r="B383" i="12"/>
  <c r="N382" i="12"/>
  <c r="J382" i="12"/>
  <c r="B382" i="12"/>
  <c r="N381" i="12"/>
  <c r="J381" i="12"/>
  <c r="B381" i="12"/>
  <c r="N380" i="12"/>
  <c r="J380" i="12"/>
  <c r="B380" i="12"/>
  <c r="N379" i="12"/>
  <c r="J379" i="12"/>
  <c r="B379" i="12"/>
  <c r="N378" i="12"/>
  <c r="J378" i="12"/>
  <c r="B378" i="12"/>
  <c r="N377" i="12"/>
  <c r="J377" i="12"/>
  <c r="B377" i="12"/>
  <c r="N376" i="12"/>
  <c r="J376" i="12"/>
  <c r="B376" i="12"/>
  <c r="N375" i="12"/>
  <c r="J375" i="12"/>
  <c r="B375" i="12"/>
  <c r="N374" i="12"/>
  <c r="J374" i="12"/>
  <c r="B374" i="12"/>
  <c r="N373" i="12"/>
  <c r="J373" i="12"/>
  <c r="B373" i="12"/>
  <c r="N372" i="12"/>
  <c r="J372" i="12"/>
  <c r="B372" i="12"/>
  <c r="N371" i="12"/>
  <c r="J371" i="12"/>
  <c r="B371" i="12"/>
  <c r="N370" i="12"/>
  <c r="J370" i="12"/>
  <c r="B370" i="12"/>
  <c r="N369" i="12"/>
  <c r="J369" i="12"/>
  <c r="B369" i="12"/>
  <c r="N368" i="12"/>
  <c r="J368" i="12"/>
  <c r="B368" i="12"/>
  <c r="N367" i="12"/>
  <c r="J367" i="12"/>
  <c r="B367" i="12"/>
  <c r="N366" i="12"/>
  <c r="J366" i="12"/>
  <c r="B366" i="12"/>
  <c r="N365" i="12"/>
  <c r="J365" i="12"/>
  <c r="B365" i="12"/>
  <c r="N364" i="12"/>
  <c r="J364" i="12"/>
  <c r="B364" i="12"/>
  <c r="N363" i="12"/>
  <c r="J363" i="12"/>
  <c r="B363" i="12"/>
  <c r="N362" i="12"/>
  <c r="J362" i="12"/>
  <c r="B362" i="12"/>
  <c r="N361" i="12"/>
  <c r="J361" i="12"/>
  <c r="B361" i="12"/>
  <c r="N360" i="12"/>
  <c r="J360" i="12"/>
  <c r="B360" i="12"/>
  <c r="N359" i="12"/>
  <c r="J359" i="12"/>
  <c r="B359" i="12"/>
  <c r="N358" i="12"/>
  <c r="J358" i="12"/>
  <c r="B358" i="12"/>
  <c r="N357" i="12"/>
  <c r="J357" i="12"/>
  <c r="B357" i="12"/>
  <c r="N356" i="12"/>
  <c r="J356" i="12"/>
  <c r="B356" i="12"/>
  <c r="N355" i="12"/>
  <c r="J355" i="12"/>
  <c r="B355" i="12"/>
  <c r="N354" i="12"/>
  <c r="J354" i="12"/>
  <c r="B354" i="12"/>
  <c r="N353" i="12"/>
  <c r="J353" i="12"/>
  <c r="B353" i="12"/>
  <c r="N352" i="12"/>
  <c r="J352" i="12"/>
  <c r="B352" i="12"/>
  <c r="N351" i="12"/>
  <c r="J351" i="12"/>
  <c r="B351" i="12"/>
  <c r="N350" i="12"/>
  <c r="J350" i="12"/>
  <c r="B350" i="12"/>
  <c r="N349" i="12"/>
  <c r="J349" i="12"/>
  <c r="B349" i="12"/>
  <c r="N348" i="12"/>
  <c r="J348" i="12"/>
  <c r="B348" i="12"/>
  <c r="N347" i="12"/>
  <c r="J347" i="12"/>
  <c r="B347" i="12"/>
  <c r="N346" i="12"/>
  <c r="J346" i="12"/>
  <c r="B346" i="12"/>
  <c r="N345" i="12"/>
  <c r="J345" i="12"/>
  <c r="B345" i="12"/>
  <c r="N344" i="12"/>
  <c r="J344" i="12"/>
  <c r="B344" i="12"/>
  <c r="N343" i="12"/>
  <c r="J343" i="12"/>
  <c r="B343" i="12"/>
  <c r="N342" i="12"/>
  <c r="J342" i="12"/>
  <c r="B342" i="12"/>
  <c r="N341" i="12"/>
  <c r="J341" i="12"/>
  <c r="B341" i="12"/>
  <c r="N340" i="12"/>
  <c r="J340" i="12"/>
  <c r="B340" i="12"/>
  <c r="N339" i="12"/>
  <c r="J339" i="12"/>
  <c r="B339" i="12"/>
  <c r="N338" i="12"/>
  <c r="J338" i="12"/>
  <c r="B338" i="12"/>
  <c r="N337" i="12"/>
  <c r="J337" i="12"/>
  <c r="B337" i="12"/>
  <c r="N336" i="12"/>
  <c r="J336" i="12"/>
  <c r="B336" i="12"/>
  <c r="N335" i="12"/>
  <c r="J335" i="12"/>
  <c r="B335" i="12"/>
  <c r="N334" i="12"/>
  <c r="J334" i="12"/>
  <c r="B334" i="12"/>
  <c r="N333" i="12"/>
  <c r="J333" i="12"/>
  <c r="B333" i="12"/>
  <c r="N332" i="12"/>
  <c r="J332" i="12"/>
  <c r="B332" i="12"/>
  <c r="N331" i="12"/>
  <c r="J331" i="12"/>
  <c r="B331" i="12"/>
  <c r="N330" i="12"/>
  <c r="J330" i="12"/>
  <c r="B330" i="12"/>
  <c r="N329" i="12"/>
  <c r="J329" i="12"/>
  <c r="B329" i="12"/>
  <c r="N328" i="12"/>
  <c r="J328" i="12"/>
  <c r="B328" i="12"/>
  <c r="N327" i="12"/>
  <c r="J327" i="12"/>
  <c r="B327" i="12"/>
  <c r="N326" i="12"/>
  <c r="J326" i="12"/>
  <c r="B326" i="12"/>
  <c r="N325" i="12"/>
  <c r="J325" i="12"/>
  <c r="B325" i="12"/>
  <c r="N324" i="12"/>
  <c r="J324" i="12"/>
  <c r="B324" i="12"/>
  <c r="N323" i="12"/>
  <c r="J323" i="12"/>
  <c r="B323" i="12"/>
  <c r="N322" i="12"/>
  <c r="J322" i="12"/>
  <c r="B322" i="12"/>
  <c r="N321" i="12"/>
  <c r="J321" i="12"/>
  <c r="B321" i="12"/>
  <c r="N320" i="12"/>
  <c r="J320" i="12"/>
  <c r="B320" i="12"/>
  <c r="N319" i="12"/>
  <c r="J319" i="12"/>
  <c r="B319" i="12"/>
  <c r="N318" i="12"/>
  <c r="J318" i="12"/>
  <c r="B318" i="12"/>
  <c r="N317" i="12"/>
  <c r="J317" i="12"/>
  <c r="B317" i="12"/>
  <c r="N316" i="12"/>
  <c r="J316" i="12"/>
  <c r="B316" i="12"/>
  <c r="N315" i="12"/>
  <c r="J315" i="12"/>
  <c r="B315" i="12"/>
  <c r="N314" i="12"/>
  <c r="J314" i="12"/>
  <c r="B314" i="12"/>
  <c r="N313" i="12"/>
  <c r="J313" i="12"/>
  <c r="B313" i="12"/>
  <c r="N312" i="12"/>
  <c r="J312" i="12"/>
  <c r="B312" i="12"/>
  <c r="N311" i="12"/>
  <c r="J311" i="12"/>
  <c r="B311" i="12"/>
  <c r="N310" i="12"/>
  <c r="J310" i="12"/>
  <c r="B310" i="12"/>
  <c r="N309" i="12"/>
  <c r="J309" i="12"/>
  <c r="B309" i="12"/>
  <c r="N308" i="12"/>
  <c r="J308" i="12"/>
  <c r="B308" i="12"/>
  <c r="N307" i="12"/>
  <c r="J307" i="12"/>
  <c r="B307" i="12"/>
  <c r="N306" i="12"/>
  <c r="J306" i="12"/>
  <c r="B306" i="12"/>
  <c r="N305" i="12"/>
  <c r="J305" i="12"/>
  <c r="B305" i="12"/>
  <c r="N304" i="12"/>
  <c r="J304" i="12"/>
  <c r="B304" i="12"/>
  <c r="N303" i="12"/>
  <c r="J303" i="12"/>
  <c r="B303" i="12"/>
  <c r="N302" i="12"/>
  <c r="J302" i="12"/>
  <c r="B302" i="12"/>
  <c r="N301" i="12"/>
  <c r="J301" i="12"/>
  <c r="B301" i="12"/>
  <c r="N300" i="12"/>
  <c r="J300" i="12"/>
  <c r="B300" i="12"/>
  <c r="N299" i="12"/>
  <c r="J299" i="12"/>
  <c r="B299" i="12"/>
  <c r="N298" i="12"/>
  <c r="J298" i="12"/>
  <c r="B298" i="12"/>
  <c r="N297" i="12"/>
  <c r="J297" i="12"/>
  <c r="B297" i="12"/>
  <c r="N296" i="12"/>
  <c r="J296" i="12"/>
  <c r="B296" i="12"/>
  <c r="N295" i="12"/>
  <c r="J295" i="12"/>
  <c r="B295" i="12"/>
  <c r="N294" i="12"/>
  <c r="J294" i="12"/>
  <c r="B294" i="12"/>
  <c r="N293" i="12"/>
  <c r="J293" i="12"/>
  <c r="B293" i="12"/>
  <c r="N292" i="12"/>
  <c r="J292" i="12"/>
  <c r="B292" i="12"/>
  <c r="N291" i="12"/>
  <c r="J291" i="12"/>
  <c r="B291" i="12"/>
  <c r="N290" i="12"/>
  <c r="J290" i="12"/>
  <c r="B290" i="12"/>
  <c r="N289" i="12"/>
  <c r="J289" i="12"/>
  <c r="B289" i="12"/>
  <c r="N288" i="12"/>
  <c r="J288" i="12"/>
  <c r="B288" i="12"/>
  <c r="N287" i="12"/>
  <c r="J287" i="12"/>
  <c r="B287" i="12"/>
  <c r="N286" i="12"/>
  <c r="J286" i="12"/>
  <c r="B286" i="12"/>
  <c r="N285" i="12"/>
  <c r="J285" i="12"/>
  <c r="B285" i="12"/>
  <c r="N284" i="12"/>
  <c r="J284" i="12"/>
  <c r="B284" i="12"/>
  <c r="N283" i="12"/>
  <c r="J283" i="12"/>
  <c r="B283" i="12"/>
  <c r="N282" i="12"/>
  <c r="J282" i="12"/>
  <c r="B282" i="12"/>
  <c r="N281" i="12"/>
  <c r="J281" i="12"/>
  <c r="B281" i="12"/>
  <c r="N280" i="12"/>
  <c r="J280" i="12"/>
  <c r="B280" i="12"/>
  <c r="N279" i="12"/>
  <c r="J279" i="12"/>
  <c r="B279" i="12"/>
  <c r="N278" i="12"/>
  <c r="J278" i="12"/>
  <c r="B278" i="12"/>
  <c r="N277" i="12"/>
  <c r="J277" i="12"/>
  <c r="B277" i="12"/>
  <c r="N276" i="12"/>
  <c r="J276" i="12"/>
  <c r="B276" i="12"/>
  <c r="N275" i="12"/>
  <c r="J275" i="12"/>
  <c r="B275" i="12"/>
  <c r="N274" i="12"/>
  <c r="J274" i="12"/>
  <c r="B274" i="12"/>
  <c r="N273" i="12"/>
  <c r="J273" i="12"/>
  <c r="B273" i="12"/>
  <c r="N272" i="12"/>
  <c r="J272" i="12"/>
  <c r="B272" i="12"/>
  <c r="N271" i="12"/>
  <c r="J271" i="12"/>
  <c r="B271" i="12"/>
  <c r="N270" i="12"/>
  <c r="J270" i="12"/>
  <c r="B270" i="12"/>
  <c r="N269" i="12"/>
  <c r="J269" i="12"/>
  <c r="B269" i="12"/>
  <c r="N268" i="12"/>
  <c r="J268" i="12"/>
  <c r="B268" i="12"/>
  <c r="N267" i="12"/>
  <c r="J267" i="12"/>
  <c r="B267" i="12"/>
  <c r="N266" i="12"/>
  <c r="J266" i="12"/>
  <c r="B266" i="12"/>
  <c r="N265" i="12"/>
  <c r="J265" i="12"/>
  <c r="B265" i="12"/>
  <c r="N264" i="12"/>
  <c r="J264" i="12"/>
  <c r="B264" i="12"/>
  <c r="N263" i="12"/>
  <c r="J263" i="12"/>
  <c r="B263" i="12"/>
  <c r="N262" i="12"/>
  <c r="J262" i="12"/>
  <c r="B262" i="12"/>
  <c r="N261" i="12"/>
  <c r="J261" i="12"/>
  <c r="B261" i="12"/>
  <c r="N260" i="12"/>
  <c r="J260" i="12"/>
  <c r="B260" i="12"/>
  <c r="N259" i="12"/>
  <c r="J259" i="12"/>
  <c r="B259" i="12"/>
  <c r="N258" i="12"/>
  <c r="J258" i="12"/>
  <c r="B258" i="12"/>
  <c r="N257" i="12"/>
  <c r="J257" i="12"/>
  <c r="B257" i="12"/>
  <c r="N256" i="12"/>
  <c r="J256" i="12"/>
  <c r="B256" i="12"/>
  <c r="N255" i="12"/>
  <c r="J255" i="12"/>
  <c r="B255" i="12"/>
  <c r="N254" i="12"/>
  <c r="J254" i="12"/>
  <c r="B254" i="12"/>
  <c r="N253" i="12"/>
  <c r="J253" i="12"/>
  <c r="B253" i="12"/>
  <c r="N252" i="12"/>
  <c r="J252" i="12"/>
  <c r="B252" i="12"/>
  <c r="N251" i="12"/>
  <c r="J251" i="12"/>
  <c r="B251" i="12"/>
  <c r="N250" i="12"/>
  <c r="J250" i="12"/>
  <c r="B250" i="12"/>
  <c r="N249" i="12"/>
  <c r="J249" i="12"/>
  <c r="B249" i="12"/>
  <c r="N248" i="12"/>
  <c r="J248" i="12"/>
  <c r="B248" i="12"/>
  <c r="N247" i="12"/>
  <c r="J247" i="12"/>
  <c r="B247" i="12"/>
  <c r="N246" i="12"/>
  <c r="J246" i="12"/>
  <c r="B246" i="12"/>
  <c r="N245" i="12"/>
  <c r="J245" i="12"/>
  <c r="B245" i="12"/>
  <c r="N244" i="12"/>
  <c r="J244" i="12"/>
  <c r="B244" i="12"/>
  <c r="N243" i="12"/>
  <c r="J243" i="12"/>
  <c r="B243" i="12"/>
  <c r="N242" i="12"/>
  <c r="J242" i="12"/>
  <c r="B242" i="12"/>
  <c r="N241" i="12"/>
  <c r="J241" i="12"/>
  <c r="B241" i="12"/>
  <c r="N240" i="12"/>
  <c r="J240" i="12"/>
  <c r="B240" i="12"/>
  <c r="N239" i="12"/>
  <c r="J239" i="12"/>
  <c r="B239" i="12"/>
  <c r="N238" i="12"/>
  <c r="J238" i="12"/>
  <c r="B238" i="12"/>
  <c r="N237" i="12"/>
  <c r="J237" i="12"/>
  <c r="B237" i="12"/>
  <c r="N236" i="12"/>
  <c r="J236" i="12"/>
  <c r="B236" i="12"/>
  <c r="N235" i="12"/>
  <c r="J235" i="12"/>
  <c r="B235" i="12"/>
  <c r="N234" i="12"/>
  <c r="J234" i="12"/>
  <c r="B234" i="12"/>
  <c r="N233" i="12"/>
  <c r="J233" i="12"/>
  <c r="B233" i="12"/>
  <c r="N232" i="12"/>
  <c r="J232" i="12"/>
  <c r="B232" i="12"/>
  <c r="N231" i="12"/>
  <c r="J231" i="12"/>
  <c r="B231" i="12"/>
  <c r="N230" i="12"/>
  <c r="J230" i="12"/>
  <c r="B230" i="12"/>
  <c r="N229" i="12"/>
  <c r="J229" i="12"/>
  <c r="B229" i="12"/>
  <c r="N228" i="12"/>
  <c r="J228" i="12"/>
  <c r="B228" i="12"/>
  <c r="N227" i="12"/>
  <c r="J227" i="12"/>
  <c r="B227" i="12"/>
  <c r="N226" i="12"/>
  <c r="J226" i="12"/>
  <c r="B226" i="12"/>
  <c r="N225" i="12"/>
  <c r="J225" i="12"/>
  <c r="B225" i="12"/>
  <c r="N224" i="12"/>
  <c r="J224" i="12"/>
  <c r="B224" i="12"/>
  <c r="N223" i="12"/>
  <c r="J223" i="12"/>
  <c r="B223" i="12"/>
  <c r="N222" i="12"/>
  <c r="J222" i="12"/>
  <c r="B222" i="12"/>
  <c r="N221" i="12"/>
  <c r="J221" i="12"/>
  <c r="B221" i="12"/>
  <c r="N220" i="12"/>
  <c r="J220" i="12"/>
  <c r="B220" i="12"/>
  <c r="N219" i="12"/>
  <c r="J219" i="12"/>
  <c r="B219" i="12"/>
  <c r="N218" i="12"/>
  <c r="J218" i="12"/>
  <c r="B218" i="12"/>
  <c r="N217" i="12"/>
  <c r="J217" i="12"/>
  <c r="B217" i="12"/>
  <c r="N216" i="12"/>
  <c r="J216" i="12"/>
  <c r="B216" i="12"/>
  <c r="N215" i="12"/>
  <c r="J215" i="12"/>
  <c r="B215" i="12"/>
  <c r="N214" i="12"/>
  <c r="J214" i="12"/>
  <c r="B214" i="12"/>
  <c r="N213" i="12"/>
  <c r="J213" i="12"/>
  <c r="B213" i="12"/>
  <c r="N212" i="12"/>
  <c r="J212" i="12"/>
  <c r="B212" i="12"/>
  <c r="N211" i="12"/>
  <c r="J211" i="12"/>
  <c r="B211" i="12"/>
  <c r="N210" i="12"/>
  <c r="J210" i="12"/>
  <c r="B210" i="12"/>
  <c r="N209" i="12"/>
  <c r="J209" i="12"/>
  <c r="B209" i="12"/>
  <c r="N208" i="12"/>
  <c r="J208" i="12"/>
  <c r="B208" i="12"/>
  <c r="N207" i="12"/>
  <c r="J207" i="12"/>
  <c r="B207" i="12"/>
  <c r="N206" i="12"/>
  <c r="J206" i="12"/>
  <c r="B206" i="12"/>
  <c r="N205" i="12"/>
  <c r="J205" i="12"/>
  <c r="B205" i="12"/>
  <c r="N204" i="12"/>
  <c r="J204" i="12"/>
  <c r="B204" i="12"/>
  <c r="N203" i="12"/>
  <c r="J203" i="12"/>
  <c r="B203" i="12"/>
  <c r="N202" i="12"/>
  <c r="J202" i="12"/>
  <c r="B202" i="12"/>
  <c r="N201" i="12"/>
  <c r="J201" i="12"/>
  <c r="B201" i="12"/>
  <c r="N200" i="12"/>
  <c r="J200" i="12"/>
  <c r="B200" i="12"/>
  <c r="N199" i="12"/>
  <c r="J199" i="12"/>
  <c r="B199" i="12"/>
  <c r="N198" i="12"/>
  <c r="J198" i="12"/>
  <c r="B198" i="12"/>
  <c r="N197" i="12"/>
  <c r="J197" i="12"/>
  <c r="B197" i="12"/>
  <c r="N196" i="12"/>
  <c r="J196" i="12"/>
  <c r="B196" i="12"/>
  <c r="N195" i="12"/>
  <c r="J195" i="12"/>
  <c r="B195" i="12"/>
  <c r="N194" i="12"/>
  <c r="J194" i="12"/>
  <c r="B194" i="12"/>
  <c r="N193" i="12"/>
  <c r="J193" i="12"/>
  <c r="B193" i="12"/>
  <c r="N192" i="12"/>
  <c r="J192" i="12"/>
  <c r="B192" i="12"/>
  <c r="N191" i="12"/>
  <c r="J191" i="12"/>
  <c r="B191" i="12"/>
  <c r="N190" i="12"/>
  <c r="J190" i="12"/>
  <c r="B190" i="12"/>
  <c r="N189" i="12"/>
  <c r="J189" i="12"/>
  <c r="B189" i="12"/>
  <c r="N188" i="12"/>
  <c r="J188" i="12"/>
  <c r="B188" i="12"/>
  <c r="N187" i="12"/>
  <c r="J187" i="12"/>
  <c r="B187" i="12"/>
  <c r="N186" i="12"/>
  <c r="J186" i="12"/>
  <c r="B186" i="12"/>
  <c r="N185" i="12"/>
  <c r="J185" i="12"/>
  <c r="B185" i="12"/>
  <c r="N184" i="12"/>
  <c r="J184" i="12"/>
  <c r="B184" i="12"/>
  <c r="N183" i="12"/>
  <c r="J183" i="12"/>
  <c r="B183" i="12"/>
  <c r="N182" i="12"/>
  <c r="J182" i="12"/>
  <c r="B182" i="12"/>
  <c r="N181" i="12"/>
  <c r="J181" i="12"/>
  <c r="B181" i="12"/>
  <c r="N180" i="12"/>
  <c r="J180" i="12"/>
  <c r="B180" i="12"/>
  <c r="N179" i="12"/>
  <c r="J179" i="12"/>
  <c r="B179" i="12"/>
  <c r="N178" i="12"/>
  <c r="J178" i="12"/>
  <c r="B178" i="12"/>
  <c r="N177" i="12"/>
  <c r="J177" i="12"/>
  <c r="B177" i="12"/>
  <c r="N176" i="12"/>
  <c r="J176" i="12"/>
  <c r="B176" i="12"/>
  <c r="N175" i="12"/>
  <c r="J175" i="12"/>
  <c r="B175" i="12"/>
  <c r="N174" i="12"/>
  <c r="J174" i="12"/>
  <c r="B174" i="12"/>
  <c r="N173" i="12"/>
  <c r="J173" i="12"/>
  <c r="B173" i="12"/>
  <c r="N172" i="12"/>
  <c r="J172" i="12"/>
  <c r="B172" i="12"/>
  <c r="N171" i="12"/>
  <c r="J171" i="12"/>
  <c r="B171" i="12"/>
  <c r="N170" i="12"/>
  <c r="J170" i="12"/>
  <c r="B170" i="12"/>
  <c r="N169" i="12"/>
  <c r="J169" i="12"/>
  <c r="B169" i="12"/>
  <c r="N168" i="12"/>
  <c r="J168" i="12"/>
  <c r="B168" i="12"/>
  <c r="N167" i="12"/>
  <c r="J167" i="12"/>
  <c r="B167" i="12"/>
  <c r="N166" i="12"/>
  <c r="J166" i="12"/>
  <c r="B166" i="12"/>
  <c r="N165" i="12"/>
  <c r="J165" i="12"/>
  <c r="B165" i="12"/>
  <c r="N164" i="12"/>
  <c r="J164" i="12"/>
  <c r="B164" i="12"/>
  <c r="N163" i="12"/>
  <c r="J163" i="12"/>
  <c r="B163" i="12"/>
  <c r="N162" i="12"/>
  <c r="J162" i="12"/>
  <c r="B162" i="12"/>
  <c r="N161" i="12"/>
  <c r="J161" i="12"/>
  <c r="B161" i="12"/>
  <c r="N160" i="12"/>
  <c r="J160" i="12"/>
  <c r="B160" i="12"/>
  <c r="N159" i="12"/>
  <c r="J159" i="12"/>
  <c r="B159" i="12"/>
  <c r="N158" i="12"/>
  <c r="J158" i="12"/>
  <c r="B158" i="12"/>
  <c r="N157" i="12"/>
  <c r="J157" i="12"/>
  <c r="B157" i="12"/>
  <c r="N156" i="12"/>
  <c r="J156" i="12"/>
  <c r="B156" i="12"/>
  <c r="N155" i="12"/>
  <c r="J155" i="12"/>
  <c r="B155" i="12"/>
  <c r="N154" i="12"/>
  <c r="J154" i="12"/>
  <c r="B154" i="12"/>
  <c r="N153" i="12"/>
  <c r="J153" i="12"/>
  <c r="B153" i="12"/>
  <c r="N152" i="12"/>
  <c r="J152" i="12"/>
  <c r="B152" i="12"/>
  <c r="N151" i="12"/>
  <c r="J151" i="12"/>
  <c r="B151" i="12"/>
  <c r="N150" i="12"/>
  <c r="J150" i="12"/>
  <c r="B150" i="12"/>
  <c r="N149" i="12"/>
  <c r="J149" i="12"/>
  <c r="B149" i="12"/>
  <c r="N148" i="12"/>
  <c r="J148" i="12"/>
  <c r="B148" i="12"/>
  <c r="N147" i="12"/>
  <c r="J147" i="12"/>
  <c r="B147" i="12"/>
  <c r="N146" i="12"/>
  <c r="J146" i="12"/>
  <c r="B146" i="12"/>
  <c r="N145" i="12"/>
  <c r="J145" i="12"/>
  <c r="B145" i="12"/>
  <c r="N144" i="12"/>
  <c r="J144" i="12"/>
  <c r="B144" i="12"/>
  <c r="N143" i="12"/>
  <c r="J143" i="12"/>
  <c r="B143" i="12"/>
  <c r="N142" i="12"/>
  <c r="J142" i="12"/>
  <c r="B142" i="12"/>
  <c r="N141" i="12"/>
  <c r="J141" i="12"/>
  <c r="B141" i="12"/>
  <c r="N140" i="12"/>
  <c r="J140" i="12"/>
  <c r="B140" i="12"/>
  <c r="N139" i="12"/>
  <c r="J139" i="12"/>
  <c r="B139" i="12"/>
  <c r="N138" i="12"/>
  <c r="J138" i="12"/>
  <c r="B138" i="12"/>
  <c r="N137" i="12"/>
  <c r="J137" i="12"/>
  <c r="B137" i="12"/>
  <c r="N136" i="12"/>
  <c r="J136" i="12"/>
  <c r="B136" i="12"/>
  <c r="N135" i="12"/>
  <c r="J135" i="12"/>
  <c r="B135" i="12"/>
  <c r="N134" i="12"/>
  <c r="J134" i="12"/>
  <c r="B134" i="12"/>
  <c r="N133" i="12"/>
  <c r="J133" i="12"/>
  <c r="B133" i="12"/>
  <c r="N132" i="12"/>
  <c r="J132" i="12"/>
  <c r="B132" i="12"/>
  <c r="N131" i="12"/>
  <c r="J131" i="12"/>
  <c r="B131" i="12"/>
  <c r="N130" i="12"/>
  <c r="J130" i="12"/>
  <c r="B130" i="12"/>
  <c r="N129" i="12"/>
  <c r="J129" i="12"/>
  <c r="B129" i="12"/>
  <c r="N128" i="12"/>
  <c r="J128" i="12"/>
  <c r="B128" i="12"/>
  <c r="N127" i="12"/>
  <c r="J127" i="12"/>
  <c r="B127" i="12"/>
  <c r="N126" i="12"/>
  <c r="J126" i="12"/>
  <c r="B126" i="12"/>
  <c r="N125" i="12"/>
  <c r="J125" i="12"/>
  <c r="B125" i="12"/>
  <c r="N124" i="12"/>
  <c r="J124" i="12"/>
  <c r="B124" i="12"/>
  <c r="N123" i="12"/>
  <c r="J123" i="12"/>
  <c r="B123" i="12"/>
  <c r="N122" i="12"/>
  <c r="J122" i="12"/>
  <c r="B122" i="12"/>
  <c r="N121" i="12"/>
  <c r="J121" i="12"/>
  <c r="B121" i="12"/>
  <c r="N120" i="12"/>
  <c r="J120" i="12"/>
  <c r="B120" i="12"/>
  <c r="N119" i="12"/>
  <c r="J119" i="12"/>
  <c r="B119" i="12"/>
  <c r="N118" i="12"/>
  <c r="J118" i="12"/>
  <c r="B118" i="12"/>
  <c r="N117" i="12"/>
  <c r="J117" i="12"/>
  <c r="B117" i="12"/>
  <c r="N116" i="12"/>
  <c r="J116" i="12"/>
  <c r="B116" i="12"/>
  <c r="N115" i="12"/>
  <c r="J115" i="12"/>
  <c r="B115" i="12"/>
  <c r="N114" i="12"/>
  <c r="J114" i="12"/>
  <c r="B114" i="12"/>
  <c r="N113" i="12"/>
  <c r="J113" i="12"/>
  <c r="B113" i="12"/>
  <c r="N112" i="12"/>
  <c r="J112" i="12"/>
  <c r="B112" i="12"/>
  <c r="N111" i="12"/>
  <c r="J111" i="12"/>
  <c r="B111" i="12"/>
  <c r="N110" i="12"/>
  <c r="J110" i="12"/>
  <c r="B110" i="12"/>
  <c r="N109" i="12"/>
  <c r="J109" i="12"/>
  <c r="B109" i="12"/>
  <c r="N108" i="12"/>
  <c r="J108" i="12"/>
  <c r="B108" i="12"/>
  <c r="N107" i="12"/>
  <c r="J107" i="12"/>
  <c r="B107" i="12"/>
  <c r="N106" i="12"/>
  <c r="J106" i="12"/>
  <c r="B106" i="12"/>
  <c r="N105" i="12"/>
  <c r="J105" i="12"/>
  <c r="B105" i="12"/>
  <c r="N104" i="12"/>
  <c r="J104" i="12"/>
  <c r="B104" i="12"/>
  <c r="N103" i="12"/>
  <c r="J103" i="12"/>
  <c r="B103" i="12"/>
  <c r="N102" i="12"/>
  <c r="J102" i="12"/>
  <c r="B102" i="12"/>
  <c r="N101" i="12"/>
  <c r="J101" i="12"/>
  <c r="B101" i="12"/>
  <c r="N100" i="12"/>
  <c r="J100" i="12"/>
  <c r="B100" i="12"/>
  <c r="N99" i="12"/>
  <c r="J99" i="12"/>
  <c r="B99" i="12"/>
  <c r="N98" i="12"/>
  <c r="J98" i="12"/>
  <c r="B98" i="12"/>
  <c r="N97" i="12"/>
  <c r="J97" i="12"/>
  <c r="B97" i="12"/>
  <c r="N96" i="12"/>
  <c r="J96" i="12"/>
  <c r="B96" i="12"/>
  <c r="N95" i="12"/>
  <c r="J95" i="12"/>
  <c r="B95" i="12"/>
  <c r="N94" i="12"/>
  <c r="J94" i="12"/>
  <c r="B94" i="12"/>
  <c r="N93" i="12"/>
  <c r="J93" i="12"/>
  <c r="B93" i="12"/>
  <c r="N92" i="12"/>
  <c r="J92" i="12"/>
  <c r="B92" i="12"/>
  <c r="N91" i="12"/>
  <c r="J91" i="12"/>
  <c r="B91" i="12"/>
  <c r="N90" i="12"/>
  <c r="J90" i="12"/>
  <c r="B90" i="12"/>
  <c r="N89" i="12"/>
  <c r="J89" i="12"/>
  <c r="B89" i="12"/>
  <c r="N88" i="12"/>
  <c r="J88" i="12"/>
  <c r="B88" i="12"/>
  <c r="N87" i="12"/>
  <c r="J87" i="12"/>
  <c r="B87" i="12"/>
  <c r="N86" i="12"/>
  <c r="J86" i="12"/>
  <c r="B86" i="12"/>
  <c r="N85" i="12"/>
  <c r="J85" i="12"/>
  <c r="B85" i="12"/>
  <c r="N84" i="12"/>
  <c r="J84" i="12"/>
  <c r="B84" i="12"/>
  <c r="N83" i="12"/>
  <c r="J83" i="12"/>
  <c r="B83" i="12"/>
  <c r="N82" i="12"/>
  <c r="J82" i="12"/>
  <c r="B82" i="12"/>
  <c r="N81" i="12"/>
  <c r="J81" i="12"/>
  <c r="B81" i="12"/>
  <c r="N80" i="12"/>
  <c r="J80" i="12"/>
  <c r="B80" i="12"/>
  <c r="N79" i="12"/>
  <c r="J79" i="12"/>
  <c r="B79" i="12"/>
  <c r="N78" i="12"/>
  <c r="J78" i="12"/>
  <c r="B78" i="12"/>
  <c r="N77" i="12"/>
  <c r="J77" i="12"/>
  <c r="B77" i="12"/>
  <c r="N76" i="12"/>
  <c r="J76" i="12"/>
  <c r="B76" i="12"/>
  <c r="N75" i="12"/>
  <c r="J75" i="12"/>
  <c r="B75" i="12"/>
  <c r="N74" i="12"/>
  <c r="J74" i="12"/>
  <c r="B74" i="12"/>
  <c r="N73" i="12"/>
  <c r="J73" i="12"/>
  <c r="B73" i="12"/>
  <c r="N72" i="12"/>
  <c r="J72" i="12"/>
  <c r="B72" i="12"/>
  <c r="N71" i="12"/>
  <c r="J71" i="12"/>
  <c r="B71" i="12"/>
  <c r="N70" i="12"/>
  <c r="J70" i="12"/>
  <c r="B70" i="12"/>
  <c r="N69" i="12"/>
  <c r="J69" i="12"/>
  <c r="B69" i="12"/>
  <c r="N68" i="12"/>
  <c r="J68" i="12"/>
  <c r="B68" i="12"/>
  <c r="N67" i="12"/>
  <c r="J67" i="12"/>
  <c r="B67" i="12"/>
  <c r="N66" i="12"/>
  <c r="J66" i="12"/>
  <c r="B66" i="12"/>
  <c r="N65" i="12"/>
  <c r="J65" i="12"/>
  <c r="B65" i="12"/>
  <c r="N64" i="12"/>
  <c r="J64" i="12"/>
  <c r="B64" i="12"/>
  <c r="N63" i="12"/>
  <c r="J63" i="12"/>
  <c r="B63" i="12"/>
  <c r="N62" i="12"/>
  <c r="J62" i="12"/>
  <c r="B62" i="12"/>
  <c r="N61" i="12"/>
  <c r="J61" i="12"/>
  <c r="B61" i="12"/>
  <c r="N60" i="12"/>
  <c r="J60" i="12"/>
  <c r="B60" i="12"/>
  <c r="N59" i="12"/>
  <c r="J59" i="12"/>
  <c r="B59" i="12"/>
  <c r="N58" i="12"/>
  <c r="J58" i="12"/>
  <c r="B58" i="12"/>
  <c r="N57" i="12"/>
  <c r="J57" i="12"/>
  <c r="B57" i="12"/>
  <c r="N56" i="12"/>
  <c r="J56" i="12"/>
  <c r="B56" i="12"/>
  <c r="N55" i="12"/>
  <c r="J55" i="12"/>
  <c r="B55" i="12"/>
  <c r="N54" i="12"/>
  <c r="J54" i="12"/>
  <c r="B54" i="12"/>
  <c r="N53" i="12"/>
  <c r="J53" i="12"/>
  <c r="B53" i="12"/>
  <c r="J52" i="12"/>
  <c r="B52" i="12"/>
  <c r="N51" i="12"/>
  <c r="J51" i="12"/>
  <c r="B51" i="12"/>
  <c r="N50" i="12"/>
  <c r="J50" i="12"/>
  <c r="B50" i="12"/>
  <c r="N49" i="12"/>
  <c r="J49" i="12"/>
  <c r="B49" i="12"/>
  <c r="J48" i="12"/>
  <c r="B48" i="12"/>
  <c r="N47" i="12"/>
  <c r="J47" i="12"/>
  <c r="B47" i="12"/>
  <c r="N46" i="12"/>
  <c r="J46" i="12"/>
  <c r="B46" i="12"/>
  <c r="N45" i="12"/>
  <c r="J45" i="12"/>
  <c r="B45" i="12"/>
  <c r="N44" i="12"/>
  <c r="J44" i="12"/>
  <c r="B44" i="12"/>
  <c r="N43" i="12"/>
  <c r="J43" i="12"/>
  <c r="B43" i="12"/>
  <c r="N42" i="12"/>
  <c r="J42" i="12"/>
  <c r="B42" i="12"/>
  <c r="N41" i="12"/>
  <c r="J41" i="12"/>
  <c r="B41" i="12"/>
  <c r="N40" i="12"/>
  <c r="J40" i="12"/>
  <c r="B40" i="12"/>
  <c r="N39" i="12"/>
  <c r="J39" i="12"/>
  <c r="B39" i="12"/>
  <c r="J38" i="12"/>
  <c r="B38" i="12"/>
  <c r="J37" i="12"/>
  <c r="B37" i="12"/>
  <c r="J36" i="12"/>
  <c r="B36" i="12"/>
  <c r="N35" i="12"/>
  <c r="J35" i="12"/>
  <c r="B35" i="12"/>
  <c r="N34" i="12"/>
  <c r="J34" i="12"/>
  <c r="I34" i="12"/>
  <c r="B34" i="12"/>
  <c r="N33" i="12"/>
  <c r="J33" i="12"/>
  <c r="B33" i="12"/>
  <c r="N32" i="12"/>
  <c r="J32" i="12"/>
  <c r="B32" i="12"/>
  <c r="N31" i="12"/>
  <c r="J31" i="12"/>
  <c r="B31" i="12"/>
  <c r="N30" i="12"/>
  <c r="J30" i="12"/>
  <c r="B30" i="12"/>
  <c r="N29" i="12"/>
  <c r="J29" i="12"/>
  <c r="B29" i="12"/>
  <c r="N28" i="12"/>
  <c r="J28" i="12"/>
  <c r="B28" i="12"/>
  <c r="N27" i="12"/>
  <c r="J27" i="12"/>
  <c r="B27" i="12"/>
  <c r="N26" i="12"/>
  <c r="J26" i="12"/>
  <c r="B26" i="12"/>
  <c r="N25" i="12"/>
  <c r="J25" i="12"/>
  <c r="B25" i="12"/>
  <c r="N24" i="12"/>
  <c r="J24" i="12"/>
  <c r="B24" i="12"/>
  <c r="N23" i="12"/>
  <c r="J23" i="12"/>
  <c r="B23" i="12"/>
  <c r="N22" i="12"/>
  <c r="J22" i="12"/>
  <c r="B22" i="12"/>
  <c r="N21" i="12"/>
  <c r="J21" i="12"/>
  <c r="B21" i="12"/>
  <c r="N20" i="12"/>
  <c r="J20" i="12"/>
  <c r="B20" i="12"/>
  <c r="N19" i="12"/>
  <c r="J19" i="12"/>
  <c r="B19" i="12"/>
  <c r="N18" i="12"/>
  <c r="J18" i="12"/>
  <c r="B18" i="12"/>
  <c r="N17" i="12"/>
  <c r="J17" i="12"/>
  <c r="B17" i="12"/>
  <c r="N16" i="12"/>
  <c r="J16" i="12"/>
  <c r="B16" i="12"/>
  <c r="N15" i="12"/>
  <c r="J15" i="12"/>
  <c r="B15" i="12"/>
  <c r="N14" i="12"/>
  <c r="J14" i="12"/>
  <c r="B14" i="12"/>
  <c r="N13" i="12"/>
  <c r="J13" i="12"/>
  <c r="B13" i="12"/>
  <c r="J12" i="12"/>
  <c r="B12" i="12"/>
  <c r="N11" i="12"/>
  <c r="J11" i="12"/>
  <c r="B11" i="12"/>
  <c r="J10" i="12"/>
  <c r="B10" i="12"/>
  <c r="N9" i="12"/>
  <c r="J9" i="12"/>
  <c r="B9" i="12"/>
  <c r="N8" i="12"/>
  <c r="J8" i="12"/>
  <c r="B8" i="12"/>
  <c r="N7" i="12"/>
  <c r="J7" i="12"/>
  <c r="B7" i="12"/>
  <c r="N6" i="12"/>
  <c r="J6" i="12"/>
  <c r="B6" i="12"/>
  <c r="N5" i="12"/>
  <c r="J5" i="12"/>
  <c r="B5" i="12"/>
  <c r="N4" i="12"/>
  <c r="J4" i="12"/>
  <c r="B4" i="12"/>
  <c r="J1" i="12"/>
  <c r="N1028" i="11"/>
  <c r="J1028" i="11"/>
  <c r="B1028" i="11"/>
  <c r="N1027" i="11"/>
  <c r="J1027" i="11"/>
  <c r="B1027" i="11"/>
  <c r="N1026" i="11"/>
  <c r="J1026" i="11"/>
  <c r="B1026" i="11"/>
  <c r="N1025" i="11"/>
  <c r="J1025" i="11"/>
  <c r="B1025" i="11"/>
  <c r="N1024" i="11"/>
  <c r="J1024" i="11"/>
  <c r="B1024" i="11"/>
  <c r="N1023" i="11"/>
  <c r="J1023" i="11"/>
  <c r="B1023" i="11"/>
  <c r="N1022" i="11"/>
  <c r="J1022" i="11"/>
  <c r="B1022" i="11"/>
  <c r="N1021" i="11"/>
  <c r="J1021" i="11"/>
  <c r="B1021" i="11"/>
  <c r="N1020" i="11"/>
  <c r="J1020" i="11"/>
  <c r="B1020" i="11"/>
  <c r="N1019" i="11"/>
  <c r="J1019" i="11"/>
  <c r="B1019" i="11"/>
  <c r="N1018" i="11"/>
  <c r="J1018" i="11"/>
  <c r="B1018" i="11"/>
  <c r="N1017" i="11"/>
  <c r="J1017" i="11"/>
  <c r="B1017" i="11"/>
  <c r="N1016" i="11"/>
  <c r="J1016" i="11"/>
  <c r="B1016" i="11"/>
  <c r="N1015" i="11"/>
  <c r="J1015" i="11"/>
  <c r="B1015" i="11"/>
  <c r="N1014" i="11"/>
  <c r="J1014" i="11"/>
  <c r="B1014" i="11"/>
  <c r="N1013" i="11"/>
  <c r="J1013" i="11"/>
  <c r="B1013" i="11"/>
  <c r="N1012" i="11"/>
  <c r="J1012" i="11"/>
  <c r="B1012" i="11"/>
  <c r="N1011" i="11"/>
  <c r="J1011" i="11"/>
  <c r="B1011" i="11"/>
  <c r="N1010" i="11"/>
  <c r="J1010" i="11"/>
  <c r="B1010" i="11"/>
  <c r="N1009" i="11"/>
  <c r="J1009" i="11"/>
  <c r="B1009" i="11"/>
  <c r="N1008" i="11"/>
  <c r="J1008" i="11"/>
  <c r="B1008" i="11"/>
  <c r="N1007" i="11"/>
  <c r="J1007" i="11"/>
  <c r="B1007" i="11"/>
  <c r="N1006" i="11"/>
  <c r="J1006" i="11"/>
  <c r="B1006" i="11"/>
  <c r="N1005" i="11"/>
  <c r="J1005" i="11"/>
  <c r="B1005" i="11"/>
  <c r="N1004" i="11"/>
  <c r="J1004" i="11"/>
  <c r="B1004" i="11"/>
  <c r="N1003" i="11"/>
  <c r="J1003" i="11"/>
  <c r="B1003" i="11"/>
  <c r="N1002" i="11"/>
  <c r="J1002" i="11"/>
  <c r="B1002" i="11"/>
  <c r="N1001" i="11"/>
  <c r="J1001" i="11"/>
  <c r="B1001" i="11"/>
  <c r="N1000" i="11"/>
  <c r="J1000" i="11"/>
  <c r="B1000" i="11"/>
  <c r="N999" i="11"/>
  <c r="J999" i="11"/>
  <c r="B999" i="11"/>
  <c r="N998" i="11"/>
  <c r="J998" i="11"/>
  <c r="B998" i="11"/>
  <c r="N997" i="11"/>
  <c r="J997" i="11"/>
  <c r="B997" i="11"/>
  <c r="N996" i="11"/>
  <c r="J996" i="11"/>
  <c r="B996" i="11"/>
  <c r="N995" i="11"/>
  <c r="J995" i="11"/>
  <c r="B995" i="11"/>
  <c r="N994" i="11"/>
  <c r="J994" i="11"/>
  <c r="B994" i="11"/>
  <c r="N993" i="11"/>
  <c r="J993" i="11"/>
  <c r="B993" i="11"/>
  <c r="N992" i="11"/>
  <c r="J992" i="11"/>
  <c r="B992" i="11"/>
  <c r="N991" i="11"/>
  <c r="J991" i="11"/>
  <c r="B991" i="11"/>
  <c r="N990" i="11"/>
  <c r="J990" i="11"/>
  <c r="B990" i="11"/>
  <c r="N989" i="11"/>
  <c r="J989" i="11"/>
  <c r="B989" i="11"/>
  <c r="N988" i="11"/>
  <c r="J988" i="11"/>
  <c r="B988" i="11"/>
  <c r="N987" i="11"/>
  <c r="J987" i="11"/>
  <c r="B987" i="11"/>
  <c r="N986" i="11"/>
  <c r="J986" i="11"/>
  <c r="B986" i="11"/>
  <c r="N985" i="11"/>
  <c r="J985" i="11"/>
  <c r="B985" i="11"/>
  <c r="N984" i="11"/>
  <c r="J984" i="11"/>
  <c r="B984" i="11"/>
  <c r="N983" i="11"/>
  <c r="J983" i="11"/>
  <c r="B983" i="11"/>
  <c r="N982" i="11"/>
  <c r="J982" i="11"/>
  <c r="B982" i="11"/>
  <c r="N981" i="11"/>
  <c r="J981" i="11"/>
  <c r="B981" i="11"/>
  <c r="N980" i="11"/>
  <c r="J980" i="11"/>
  <c r="B980" i="11"/>
  <c r="N979" i="11"/>
  <c r="J979" i="11"/>
  <c r="B979" i="11"/>
  <c r="N978" i="11"/>
  <c r="J978" i="11"/>
  <c r="B978" i="11"/>
  <c r="N977" i="11"/>
  <c r="J977" i="11"/>
  <c r="B977" i="11"/>
  <c r="N976" i="11"/>
  <c r="J976" i="11"/>
  <c r="B976" i="11"/>
  <c r="N975" i="11"/>
  <c r="J975" i="11"/>
  <c r="B975" i="11"/>
  <c r="N974" i="11"/>
  <c r="J974" i="11"/>
  <c r="B974" i="11"/>
  <c r="N973" i="11"/>
  <c r="J973" i="11"/>
  <c r="B973" i="11"/>
  <c r="N972" i="11"/>
  <c r="J972" i="11"/>
  <c r="B972" i="11"/>
  <c r="N971" i="11"/>
  <c r="J971" i="11"/>
  <c r="B971" i="11"/>
  <c r="N970" i="11"/>
  <c r="J970" i="11"/>
  <c r="B970" i="11"/>
  <c r="N969" i="11"/>
  <c r="J969" i="11"/>
  <c r="B969" i="11"/>
  <c r="N968" i="11"/>
  <c r="J968" i="11"/>
  <c r="B968" i="11"/>
  <c r="N967" i="11"/>
  <c r="J967" i="11"/>
  <c r="B967" i="11"/>
  <c r="N966" i="11"/>
  <c r="J966" i="11"/>
  <c r="B966" i="11"/>
  <c r="N965" i="11"/>
  <c r="J965" i="11"/>
  <c r="B965" i="11"/>
  <c r="N964" i="11"/>
  <c r="J964" i="11"/>
  <c r="B964" i="11"/>
  <c r="N963" i="11"/>
  <c r="J963" i="11"/>
  <c r="B963" i="11"/>
  <c r="N962" i="11"/>
  <c r="J962" i="11"/>
  <c r="B962" i="11"/>
  <c r="N961" i="11"/>
  <c r="J961" i="11"/>
  <c r="B961" i="11"/>
  <c r="N960" i="11"/>
  <c r="J960" i="11"/>
  <c r="B960" i="11"/>
  <c r="N959" i="11"/>
  <c r="J959" i="11"/>
  <c r="B959" i="11"/>
  <c r="N958" i="11"/>
  <c r="J958" i="11"/>
  <c r="B958" i="11"/>
  <c r="N957" i="11"/>
  <c r="J957" i="11"/>
  <c r="B957" i="11"/>
  <c r="N956" i="11"/>
  <c r="J956" i="11"/>
  <c r="B956" i="11"/>
  <c r="N955" i="11"/>
  <c r="J955" i="11"/>
  <c r="B955" i="11"/>
  <c r="N954" i="11"/>
  <c r="J954" i="11"/>
  <c r="B954" i="11"/>
  <c r="N953" i="11"/>
  <c r="J953" i="11"/>
  <c r="B953" i="11"/>
  <c r="N952" i="11"/>
  <c r="J952" i="11"/>
  <c r="B952" i="11"/>
  <c r="N951" i="11"/>
  <c r="J951" i="11"/>
  <c r="B951" i="11"/>
  <c r="N950" i="11"/>
  <c r="J950" i="11"/>
  <c r="B950" i="11"/>
  <c r="N949" i="11"/>
  <c r="J949" i="11"/>
  <c r="B949" i="11"/>
  <c r="N948" i="11"/>
  <c r="J948" i="11"/>
  <c r="B948" i="11"/>
  <c r="N947" i="11"/>
  <c r="J947" i="11"/>
  <c r="B947" i="11"/>
  <c r="N946" i="11"/>
  <c r="J946" i="11"/>
  <c r="B946" i="11"/>
  <c r="N945" i="11"/>
  <c r="J945" i="11"/>
  <c r="B945" i="11"/>
  <c r="N944" i="11"/>
  <c r="J944" i="11"/>
  <c r="B944" i="11"/>
  <c r="N943" i="11"/>
  <c r="J943" i="11"/>
  <c r="B943" i="11"/>
  <c r="N942" i="11"/>
  <c r="J942" i="11"/>
  <c r="B942" i="11"/>
  <c r="N941" i="11"/>
  <c r="J941" i="11"/>
  <c r="B941" i="11"/>
  <c r="N940" i="11"/>
  <c r="J940" i="11"/>
  <c r="B940" i="11"/>
  <c r="N939" i="11"/>
  <c r="J939" i="11"/>
  <c r="B939" i="11"/>
  <c r="N938" i="11"/>
  <c r="J938" i="11"/>
  <c r="B938" i="11"/>
  <c r="N937" i="11"/>
  <c r="J937" i="11"/>
  <c r="B937" i="11"/>
  <c r="N936" i="11"/>
  <c r="J936" i="11"/>
  <c r="B936" i="11"/>
  <c r="N935" i="11"/>
  <c r="J935" i="11"/>
  <c r="B935" i="11"/>
  <c r="N934" i="11"/>
  <c r="J934" i="11"/>
  <c r="B934" i="11"/>
  <c r="N933" i="11"/>
  <c r="J933" i="11"/>
  <c r="B933" i="11"/>
  <c r="N932" i="11"/>
  <c r="J932" i="11"/>
  <c r="B932" i="11"/>
  <c r="N931" i="11"/>
  <c r="J931" i="11"/>
  <c r="B931" i="11"/>
  <c r="N930" i="11"/>
  <c r="J930" i="11"/>
  <c r="B930" i="11"/>
  <c r="N929" i="11"/>
  <c r="J929" i="11"/>
  <c r="B929" i="11"/>
  <c r="N928" i="11"/>
  <c r="J928" i="11"/>
  <c r="B928" i="11"/>
  <c r="N927" i="11"/>
  <c r="J927" i="11"/>
  <c r="B927" i="11"/>
  <c r="N926" i="11"/>
  <c r="J926" i="11"/>
  <c r="B926" i="11"/>
  <c r="N925" i="11"/>
  <c r="J925" i="11"/>
  <c r="B925" i="11"/>
  <c r="N924" i="11"/>
  <c r="J924" i="11"/>
  <c r="B924" i="11"/>
  <c r="N923" i="11"/>
  <c r="J923" i="11"/>
  <c r="B923" i="11"/>
  <c r="N922" i="11"/>
  <c r="J922" i="11"/>
  <c r="B922" i="11"/>
  <c r="N921" i="11"/>
  <c r="J921" i="11"/>
  <c r="B921" i="11"/>
  <c r="N920" i="11"/>
  <c r="J920" i="11"/>
  <c r="B920" i="11"/>
  <c r="N919" i="11"/>
  <c r="J919" i="11"/>
  <c r="B919" i="11"/>
  <c r="N918" i="11"/>
  <c r="J918" i="11"/>
  <c r="B918" i="11"/>
  <c r="N917" i="11"/>
  <c r="J917" i="11"/>
  <c r="B917" i="11"/>
  <c r="N916" i="11"/>
  <c r="J916" i="11"/>
  <c r="B916" i="11"/>
  <c r="N915" i="11"/>
  <c r="J915" i="11"/>
  <c r="B915" i="11"/>
  <c r="N914" i="11"/>
  <c r="J914" i="11"/>
  <c r="B914" i="11"/>
  <c r="N913" i="11"/>
  <c r="J913" i="11"/>
  <c r="B913" i="11"/>
  <c r="N912" i="11"/>
  <c r="J912" i="11"/>
  <c r="B912" i="11"/>
  <c r="N911" i="11"/>
  <c r="J911" i="11"/>
  <c r="B911" i="11"/>
  <c r="N910" i="11"/>
  <c r="J910" i="11"/>
  <c r="B910" i="11"/>
  <c r="N909" i="11"/>
  <c r="J909" i="11"/>
  <c r="B909" i="11"/>
  <c r="N908" i="11"/>
  <c r="J908" i="11"/>
  <c r="B908" i="11"/>
  <c r="N907" i="11"/>
  <c r="J907" i="11"/>
  <c r="B907" i="11"/>
  <c r="N906" i="11"/>
  <c r="J906" i="11"/>
  <c r="B906" i="11"/>
  <c r="N905" i="11"/>
  <c r="J905" i="11"/>
  <c r="B905" i="11"/>
  <c r="N904" i="11"/>
  <c r="J904" i="11"/>
  <c r="B904" i="11"/>
  <c r="N903" i="11"/>
  <c r="J903" i="11"/>
  <c r="B903" i="11"/>
  <c r="N902" i="11"/>
  <c r="J902" i="11"/>
  <c r="B902" i="11"/>
  <c r="N901" i="11"/>
  <c r="J901" i="11"/>
  <c r="B901" i="11"/>
  <c r="N900" i="11"/>
  <c r="J900" i="11"/>
  <c r="B900" i="11"/>
  <c r="N899" i="11"/>
  <c r="J899" i="11"/>
  <c r="B899" i="11"/>
  <c r="N898" i="11"/>
  <c r="J898" i="11"/>
  <c r="B898" i="11"/>
  <c r="N897" i="11"/>
  <c r="J897" i="11"/>
  <c r="B897" i="11"/>
  <c r="N896" i="11"/>
  <c r="J896" i="11"/>
  <c r="B896" i="11"/>
  <c r="N895" i="11"/>
  <c r="J895" i="11"/>
  <c r="B895" i="11"/>
  <c r="N894" i="11"/>
  <c r="J894" i="11"/>
  <c r="B894" i="11"/>
  <c r="N893" i="11"/>
  <c r="J893" i="11"/>
  <c r="B893" i="11"/>
  <c r="N892" i="11"/>
  <c r="J892" i="11"/>
  <c r="B892" i="11"/>
  <c r="N891" i="11"/>
  <c r="J891" i="11"/>
  <c r="B891" i="11"/>
  <c r="N890" i="11"/>
  <c r="J890" i="11"/>
  <c r="B890" i="11"/>
  <c r="N889" i="11"/>
  <c r="J889" i="11"/>
  <c r="B889" i="11"/>
  <c r="N888" i="11"/>
  <c r="J888" i="11"/>
  <c r="B888" i="11"/>
  <c r="N887" i="11"/>
  <c r="J887" i="11"/>
  <c r="B887" i="11"/>
  <c r="N886" i="11"/>
  <c r="J886" i="11"/>
  <c r="B886" i="11"/>
  <c r="N885" i="11"/>
  <c r="J885" i="11"/>
  <c r="B885" i="11"/>
  <c r="N884" i="11"/>
  <c r="J884" i="11"/>
  <c r="B884" i="11"/>
  <c r="N883" i="11"/>
  <c r="J883" i="11"/>
  <c r="B883" i="11"/>
  <c r="N882" i="11"/>
  <c r="J882" i="11"/>
  <c r="B882" i="11"/>
  <c r="N881" i="11"/>
  <c r="J881" i="11"/>
  <c r="B881" i="11"/>
  <c r="N880" i="11"/>
  <c r="J880" i="11"/>
  <c r="B880" i="11"/>
  <c r="N879" i="11"/>
  <c r="J879" i="11"/>
  <c r="B879" i="11"/>
  <c r="N878" i="11"/>
  <c r="J878" i="11"/>
  <c r="B878" i="11"/>
  <c r="N877" i="11"/>
  <c r="J877" i="11"/>
  <c r="B877" i="11"/>
  <c r="N876" i="11"/>
  <c r="J876" i="11"/>
  <c r="B876" i="11"/>
  <c r="N875" i="11"/>
  <c r="J875" i="11"/>
  <c r="B875" i="11"/>
  <c r="N874" i="11"/>
  <c r="J874" i="11"/>
  <c r="B874" i="11"/>
  <c r="N873" i="11"/>
  <c r="J873" i="11"/>
  <c r="B873" i="11"/>
  <c r="N872" i="11"/>
  <c r="J872" i="11"/>
  <c r="B872" i="11"/>
  <c r="N871" i="11"/>
  <c r="J871" i="11"/>
  <c r="B871" i="11"/>
  <c r="N870" i="11"/>
  <c r="J870" i="11"/>
  <c r="B870" i="11"/>
  <c r="N869" i="11"/>
  <c r="J869" i="11"/>
  <c r="B869" i="11"/>
  <c r="N868" i="11"/>
  <c r="J868" i="11"/>
  <c r="B868" i="11"/>
  <c r="N867" i="11"/>
  <c r="J867" i="11"/>
  <c r="B867" i="11"/>
  <c r="N866" i="11"/>
  <c r="J866" i="11"/>
  <c r="B866" i="11"/>
  <c r="N865" i="11"/>
  <c r="J865" i="11"/>
  <c r="B865" i="11"/>
  <c r="N864" i="11"/>
  <c r="J864" i="11"/>
  <c r="B864" i="11"/>
  <c r="N863" i="11"/>
  <c r="J863" i="11"/>
  <c r="B863" i="11"/>
  <c r="N862" i="11"/>
  <c r="J862" i="11"/>
  <c r="B862" i="11"/>
  <c r="N861" i="11"/>
  <c r="J861" i="11"/>
  <c r="B861" i="11"/>
  <c r="N860" i="11"/>
  <c r="J860" i="11"/>
  <c r="B860" i="11"/>
  <c r="N859" i="11"/>
  <c r="J859" i="11"/>
  <c r="B859" i="11"/>
  <c r="N858" i="11"/>
  <c r="J858" i="11"/>
  <c r="B858" i="11"/>
  <c r="N857" i="11"/>
  <c r="J857" i="11"/>
  <c r="B857" i="11"/>
  <c r="N856" i="11"/>
  <c r="J856" i="11"/>
  <c r="B856" i="11"/>
  <c r="N855" i="11"/>
  <c r="J855" i="11"/>
  <c r="B855" i="11"/>
  <c r="N854" i="11"/>
  <c r="J854" i="11"/>
  <c r="B854" i="11"/>
  <c r="N853" i="11"/>
  <c r="J853" i="11"/>
  <c r="B853" i="11"/>
  <c r="N852" i="11"/>
  <c r="J852" i="11"/>
  <c r="B852" i="11"/>
  <c r="N851" i="11"/>
  <c r="J851" i="11"/>
  <c r="B851" i="11"/>
  <c r="N850" i="11"/>
  <c r="J850" i="11"/>
  <c r="B850" i="11"/>
  <c r="N849" i="11"/>
  <c r="J849" i="11"/>
  <c r="B849" i="11"/>
  <c r="N848" i="11"/>
  <c r="J848" i="11"/>
  <c r="B848" i="11"/>
  <c r="N847" i="11"/>
  <c r="J847" i="11"/>
  <c r="B847" i="11"/>
  <c r="N846" i="11"/>
  <c r="J846" i="11"/>
  <c r="B846" i="11"/>
  <c r="N845" i="11"/>
  <c r="J845" i="11"/>
  <c r="B845" i="11"/>
  <c r="N844" i="11"/>
  <c r="J844" i="11"/>
  <c r="B844" i="11"/>
  <c r="N843" i="11"/>
  <c r="J843" i="11"/>
  <c r="B843" i="11"/>
  <c r="N842" i="11"/>
  <c r="J842" i="11"/>
  <c r="B842" i="11"/>
  <c r="N841" i="11"/>
  <c r="J841" i="11"/>
  <c r="B841" i="11"/>
  <c r="N840" i="11"/>
  <c r="J840" i="11"/>
  <c r="B840" i="11"/>
  <c r="N839" i="11"/>
  <c r="J839" i="11"/>
  <c r="B839" i="11"/>
  <c r="N838" i="11"/>
  <c r="J838" i="11"/>
  <c r="B838" i="11"/>
  <c r="N837" i="11"/>
  <c r="J837" i="11"/>
  <c r="B837" i="11"/>
  <c r="N836" i="11"/>
  <c r="J836" i="11"/>
  <c r="B836" i="11"/>
  <c r="N835" i="11"/>
  <c r="J835" i="11"/>
  <c r="B835" i="11"/>
  <c r="N834" i="11"/>
  <c r="J834" i="11"/>
  <c r="B834" i="11"/>
  <c r="N833" i="11"/>
  <c r="J833" i="11"/>
  <c r="B833" i="11"/>
  <c r="N832" i="11"/>
  <c r="J832" i="11"/>
  <c r="B832" i="11"/>
  <c r="N831" i="11"/>
  <c r="J831" i="11"/>
  <c r="B831" i="11"/>
  <c r="N830" i="11"/>
  <c r="J830" i="11"/>
  <c r="B830" i="11"/>
  <c r="N829" i="11"/>
  <c r="J829" i="11"/>
  <c r="B829" i="11"/>
  <c r="N828" i="11"/>
  <c r="J828" i="11"/>
  <c r="B828" i="11"/>
  <c r="N827" i="11"/>
  <c r="J827" i="11"/>
  <c r="B827" i="11"/>
  <c r="N826" i="11"/>
  <c r="J826" i="11"/>
  <c r="B826" i="11"/>
  <c r="N825" i="11"/>
  <c r="J825" i="11"/>
  <c r="B825" i="11"/>
  <c r="N824" i="11"/>
  <c r="J824" i="11"/>
  <c r="B824" i="11"/>
  <c r="N823" i="11"/>
  <c r="J823" i="11"/>
  <c r="B823" i="11"/>
  <c r="N822" i="11"/>
  <c r="J822" i="11"/>
  <c r="B822" i="11"/>
  <c r="N821" i="11"/>
  <c r="J821" i="11"/>
  <c r="B821" i="11"/>
  <c r="N820" i="11"/>
  <c r="J820" i="11"/>
  <c r="B820" i="11"/>
  <c r="N819" i="11"/>
  <c r="J819" i="11"/>
  <c r="B819" i="11"/>
  <c r="N818" i="11"/>
  <c r="J818" i="11"/>
  <c r="B818" i="11"/>
  <c r="N817" i="11"/>
  <c r="J817" i="11"/>
  <c r="B817" i="11"/>
  <c r="N816" i="11"/>
  <c r="J816" i="11"/>
  <c r="B816" i="11"/>
  <c r="N815" i="11"/>
  <c r="J815" i="11"/>
  <c r="B815" i="11"/>
  <c r="N814" i="11"/>
  <c r="J814" i="11"/>
  <c r="B814" i="11"/>
  <c r="N813" i="11"/>
  <c r="J813" i="11"/>
  <c r="B813" i="11"/>
  <c r="N812" i="11"/>
  <c r="J812" i="11"/>
  <c r="B812" i="11"/>
  <c r="N811" i="11"/>
  <c r="J811" i="11"/>
  <c r="B811" i="11"/>
  <c r="N810" i="11"/>
  <c r="J810" i="11"/>
  <c r="B810" i="11"/>
  <c r="N809" i="11"/>
  <c r="J809" i="11"/>
  <c r="B809" i="11"/>
  <c r="N808" i="11"/>
  <c r="J808" i="11"/>
  <c r="B808" i="11"/>
  <c r="N807" i="11"/>
  <c r="J807" i="11"/>
  <c r="B807" i="11"/>
  <c r="N806" i="11"/>
  <c r="J806" i="11"/>
  <c r="B806" i="11"/>
  <c r="N805" i="11"/>
  <c r="J805" i="11"/>
  <c r="B805" i="11"/>
  <c r="N804" i="11"/>
  <c r="J804" i="11"/>
  <c r="B804" i="11"/>
  <c r="N803" i="11"/>
  <c r="J803" i="11"/>
  <c r="B803" i="11"/>
  <c r="N802" i="11"/>
  <c r="J802" i="11"/>
  <c r="B802" i="11"/>
  <c r="N801" i="11"/>
  <c r="J801" i="11"/>
  <c r="B801" i="11"/>
  <c r="N800" i="11"/>
  <c r="J800" i="11"/>
  <c r="B800" i="11"/>
  <c r="N799" i="11"/>
  <c r="J799" i="11"/>
  <c r="B799" i="11"/>
  <c r="N798" i="11"/>
  <c r="J798" i="11"/>
  <c r="B798" i="11"/>
  <c r="N797" i="11"/>
  <c r="J797" i="11"/>
  <c r="B797" i="11"/>
  <c r="N796" i="11"/>
  <c r="J796" i="11"/>
  <c r="B796" i="11"/>
  <c r="N795" i="11"/>
  <c r="J795" i="11"/>
  <c r="B795" i="11"/>
  <c r="N794" i="11"/>
  <c r="J794" i="11"/>
  <c r="B794" i="11"/>
  <c r="N793" i="11"/>
  <c r="J793" i="11"/>
  <c r="B793" i="11"/>
  <c r="N792" i="11"/>
  <c r="J792" i="11"/>
  <c r="B792" i="11"/>
  <c r="N791" i="11"/>
  <c r="J791" i="11"/>
  <c r="B791" i="11"/>
  <c r="N790" i="11"/>
  <c r="J790" i="11"/>
  <c r="B790" i="11"/>
  <c r="N789" i="11"/>
  <c r="J789" i="11"/>
  <c r="B789" i="11"/>
  <c r="N788" i="11"/>
  <c r="J788" i="11"/>
  <c r="B788" i="11"/>
  <c r="N787" i="11"/>
  <c r="J787" i="11"/>
  <c r="B787" i="11"/>
  <c r="N786" i="11"/>
  <c r="J786" i="11"/>
  <c r="B786" i="11"/>
  <c r="N785" i="11"/>
  <c r="J785" i="11"/>
  <c r="B785" i="11"/>
  <c r="N784" i="11"/>
  <c r="J784" i="11"/>
  <c r="B784" i="11"/>
  <c r="N783" i="11"/>
  <c r="J783" i="11"/>
  <c r="B783" i="11"/>
  <c r="N782" i="11"/>
  <c r="J782" i="11"/>
  <c r="B782" i="11"/>
  <c r="N781" i="11"/>
  <c r="J781" i="11"/>
  <c r="B781" i="11"/>
  <c r="N780" i="11"/>
  <c r="J780" i="11"/>
  <c r="B780" i="11"/>
  <c r="N779" i="11"/>
  <c r="J779" i="11"/>
  <c r="B779" i="11"/>
  <c r="N778" i="11"/>
  <c r="J778" i="11"/>
  <c r="B778" i="11"/>
  <c r="N777" i="11"/>
  <c r="J777" i="11"/>
  <c r="B777" i="11"/>
  <c r="N776" i="11"/>
  <c r="J776" i="11"/>
  <c r="B776" i="11"/>
  <c r="N775" i="11"/>
  <c r="J775" i="11"/>
  <c r="B775" i="11"/>
  <c r="N774" i="11"/>
  <c r="J774" i="11"/>
  <c r="B774" i="11"/>
  <c r="N773" i="11"/>
  <c r="J773" i="11"/>
  <c r="B773" i="11"/>
  <c r="N772" i="11"/>
  <c r="J772" i="11"/>
  <c r="B772" i="11"/>
  <c r="N771" i="11"/>
  <c r="J771" i="11"/>
  <c r="B771" i="11"/>
  <c r="N770" i="11"/>
  <c r="J770" i="11"/>
  <c r="B770" i="11"/>
  <c r="N769" i="11"/>
  <c r="J769" i="11"/>
  <c r="B769" i="11"/>
  <c r="N768" i="11"/>
  <c r="J768" i="11"/>
  <c r="B768" i="11"/>
  <c r="N767" i="11"/>
  <c r="J767" i="11"/>
  <c r="B767" i="11"/>
  <c r="N766" i="11"/>
  <c r="J766" i="11"/>
  <c r="B766" i="11"/>
  <c r="N765" i="11"/>
  <c r="J765" i="11"/>
  <c r="B765" i="11"/>
  <c r="N764" i="11"/>
  <c r="J764" i="11"/>
  <c r="B764" i="11"/>
  <c r="N763" i="11"/>
  <c r="J763" i="11"/>
  <c r="B763" i="11"/>
  <c r="N762" i="11"/>
  <c r="J762" i="11"/>
  <c r="B762" i="11"/>
  <c r="N761" i="11"/>
  <c r="J761" i="11"/>
  <c r="B761" i="11"/>
  <c r="N760" i="11"/>
  <c r="J760" i="11"/>
  <c r="B760" i="11"/>
  <c r="N759" i="11"/>
  <c r="J759" i="11"/>
  <c r="B759" i="11"/>
  <c r="N758" i="11"/>
  <c r="J758" i="11"/>
  <c r="B758" i="11"/>
  <c r="N757" i="11"/>
  <c r="J757" i="11"/>
  <c r="B757" i="11"/>
  <c r="N756" i="11"/>
  <c r="J756" i="11"/>
  <c r="B756" i="11"/>
  <c r="N755" i="11"/>
  <c r="J755" i="11"/>
  <c r="B755" i="11"/>
  <c r="N754" i="11"/>
  <c r="J754" i="11"/>
  <c r="B754" i="11"/>
  <c r="N753" i="11"/>
  <c r="J753" i="11"/>
  <c r="B753" i="11"/>
  <c r="N752" i="11"/>
  <c r="J752" i="11"/>
  <c r="B752" i="11"/>
  <c r="N751" i="11"/>
  <c r="J751" i="11"/>
  <c r="B751" i="11"/>
  <c r="N750" i="11"/>
  <c r="J750" i="11"/>
  <c r="B750" i="11"/>
  <c r="N749" i="11"/>
  <c r="J749" i="11"/>
  <c r="B749" i="11"/>
  <c r="N748" i="11"/>
  <c r="J748" i="11"/>
  <c r="B748" i="11"/>
  <c r="N747" i="11"/>
  <c r="J747" i="11"/>
  <c r="B747" i="11"/>
  <c r="N746" i="11"/>
  <c r="J746" i="11"/>
  <c r="B746" i="11"/>
  <c r="N745" i="11"/>
  <c r="J745" i="11"/>
  <c r="B745" i="11"/>
  <c r="N744" i="11"/>
  <c r="J744" i="11"/>
  <c r="B744" i="11"/>
  <c r="N743" i="11"/>
  <c r="J743" i="11"/>
  <c r="B743" i="11"/>
  <c r="N742" i="11"/>
  <c r="J742" i="11"/>
  <c r="B742" i="11"/>
  <c r="N741" i="11"/>
  <c r="J741" i="11"/>
  <c r="B741" i="11"/>
  <c r="N740" i="11"/>
  <c r="J740" i="11"/>
  <c r="B740" i="11"/>
  <c r="N739" i="11"/>
  <c r="J739" i="11"/>
  <c r="B739" i="11"/>
  <c r="N738" i="11"/>
  <c r="J738" i="11"/>
  <c r="B738" i="11"/>
  <c r="N737" i="11"/>
  <c r="J737" i="11"/>
  <c r="B737" i="11"/>
  <c r="N736" i="11"/>
  <c r="J736" i="11"/>
  <c r="B736" i="11"/>
  <c r="N735" i="11"/>
  <c r="J735" i="11"/>
  <c r="B735" i="11"/>
  <c r="N734" i="11"/>
  <c r="J734" i="11"/>
  <c r="B734" i="11"/>
  <c r="N733" i="11"/>
  <c r="J733" i="11"/>
  <c r="B733" i="11"/>
  <c r="N732" i="11"/>
  <c r="J732" i="11"/>
  <c r="B732" i="11"/>
  <c r="N731" i="11"/>
  <c r="J731" i="11"/>
  <c r="B731" i="11"/>
  <c r="N730" i="11"/>
  <c r="J730" i="11"/>
  <c r="B730" i="11"/>
  <c r="N729" i="11"/>
  <c r="J729" i="11"/>
  <c r="B729" i="11"/>
  <c r="N728" i="11"/>
  <c r="J728" i="11"/>
  <c r="B728" i="11"/>
  <c r="N727" i="11"/>
  <c r="J727" i="11"/>
  <c r="B727" i="11"/>
  <c r="N726" i="11"/>
  <c r="J726" i="11"/>
  <c r="B726" i="11"/>
  <c r="N725" i="11"/>
  <c r="J725" i="11"/>
  <c r="B725" i="11"/>
  <c r="N724" i="11"/>
  <c r="J724" i="11"/>
  <c r="B724" i="11"/>
  <c r="N723" i="11"/>
  <c r="J723" i="11"/>
  <c r="B723" i="11"/>
  <c r="N722" i="11"/>
  <c r="J722" i="11"/>
  <c r="B722" i="11"/>
  <c r="N721" i="11"/>
  <c r="J721" i="11"/>
  <c r="B721" i="11"/>
  <c r="N720" i="11"/>
  <c r="J720" i="11"/>
  <c r="B720" i="11"/>
  <c r="N719" i="11"/>
  <c r="J719" i="11"/>
  <c r="B719" i="11"/>
  <c r="N718" i="11"/>
  <c r="J718" i="11"/>
  <c r="B718" i="11"/>
  <c r="N717" i="11"/>
  <c r="J717" i="11"/>
  <c r="B717" i="11"/>
  <c r="N716" i="11"/>
  <c r="J716" i="11"/>
  <c r="B716" i="11"/>
  <c r="N715" i="11"/>
  <c r="J715" i="11"/>
  <c r="B715" i="11"/>
  <c r="N714" i="11"/>
  <c r="J714" i="11"/>
  <c r="B714" i="11"/>
  <c r="N713" i="11"/>
  <c r="J713" i="11"/>
  <c r="B713" i="11"/>
  <c r="N712" i="11"/>
  <c r="J712" i="11"/>
  <c r="B712" i="11"/>
  <c r="N711" i="11"/>
  <c r="J711" i="11"/>
  <c r="B711" i="11"/>
  <c r="N710" i="11"/>
  <c r="J710" i="11"/>
  <c r="B710" i="11"/>
  <c r="N709" i="11"/>
  <c r="J709" i="11"/>
  <c r="B709" i="11"/>
  <c r="N708" i="11"/>
  <c r="J708" i="11"/>
  <c r="B708" i="11"/>
  <c r="N707" i="11"/>
  <c r="J707" i="11"/>
  <c r="B707" i="11"/>
  <c r="N706" i="11"/>
  <c r="J706" i="11"/>
  <c r="B706" i="11"/>
  <c r="N705" i="11"/>
  <c r="J705" i="11"/>
  <c r="B705" i="11"/>
  <c r="N704" i="11"/>
  <c r="J704" i="11"/>
  <c r="B704" i="11"/>
  <c r="N703" i="11"/>
  <c r="J703" i="11"/>
  <c r="B703" i="11"/>
  <c r="N702" i="11"/>
  <c r="J702" i="11"/>
  <c r="B702" i="11"/>
  <c r="N701" i="11"/>
  <c r="J701" i="11"/>
  <c r="B701" i="11"/>
  <c r="N700" i="11"/>
  <c r="J700" i="11"/>
  <c r="B700" i="11"/>
  <c r="N699" i="11"/>
  <c r="J699" i="11"/>
  <c r="B699" i="11"/>
  <c r="N698" i="11"/>
  <c r="J698" i="11"/>
  <c r="B698" i="11"/>
  <c r="N697" i="11"/>
  <c r="J697" i="11"/>
  <c r="B697" i="11"/>
  <c r="N696" i="11"/>
  <c r="J696" i="11"/>
  <c r="B696" i="11"/>
  <c r="N695" i="11"/>
  <c r="J695" i="11"/>
  <c r="B695" i="11"/>
  <c r="N694" i="11"/>
  <c r="J694" i="11"/>
  <c r="B694" i="11"/>
  <c r="N693" i="11"/>
  <c r="J693" i="11"/>
  <c r="B693" i="11"/>
  <c r="N692" i="11"/>
  <c r="J692" i="11"/>
  <c r="B692" i="11"/>
  <c r="N691" i="11"/>
  <c r="J691" i="11"/>
  <c r="B691" i="11"/>
  <c r="N690" i="11"/>
  <c r="J690" i="11"/>
  <c r="B690" i="11"/>
  <c r="N689" i="11"/>
  <c r="J689" i="11"/>
  <c r="B689" i="11"/>
  <c r="N688" i="11"/>
  <c r="J688" i="11"/>
  <c r="B688" i="11"/>
  <c r="N687" i="11"/>
  <c r="J687" i="11"/>
  <c r="B687" i="11"/>
  <c r="N686" i="11"/>
  <c r="J686" i="11"/>
  <c r="B686" i="11"/>
  <c r="N685" i="11"/>
  <c r="J685" i="11"/>
  <c r="B685" i="11"/>
  <c r="N684" i="11"/>
  <c r="J684" i="11"/>
  <c r="B684" i="11"/>
  <c r="N683" i="11"/>
  <c r="J683" i="11"/>
  <c r="B683" i="11"/>
  <c r="N682" i="11"/>
  <c r="J682" i="11"/>
  <c r="B682" i="11"/>
  <c r="N681" i="11"/>
  <c r="J681" i="11"/>
  <c r="B681" i="11"/>
  <c r="N680" i="11"/>
  <c r="J680" i="11"/>
  <c r="B680" i="11"/>
  <c r="N679" i="11"/>
  <c r="J679" i="11"/>
  <c r="B679" i="11"/>
  <c r="N678" i="11"/>
  <c r="J678" i="11"/>
  <c r="B678" i="11"/>
  <c r="N677" i="11"/>
  <c r="J677" i="11"/>
  <c r="B677" i="11"/>
  <c r="N676" i="11"/>
  <c r="J676" i="11"/>
  <c r="B676" i="11"/>
  <c r="N675" i="11"/>
  <c r="J675" i="11"/>
  <c r="B675" i="11"/>
  <c r="N674" i="11"/>
  <c r="J674" i="11"/>
  <c r="B674" i="11"/>
  <c r="N673" i="11"/>
  <c r="J673" i="11"/>
  <c r="B673" i="11"/>
  <c r="N672" i="11"/>
  <c r="J672" i="11"/>
  <c r="B672" i="11"/>
  <c r="N671" i="11"/>
  <c r="J671" i="11"/>
  <c r="B671" i="11"/>
  <c r="N670" i="11"/>
  <c r="J670" i="11"/>
  <c r="B670" i="11"/>
  <c r="N669" i="11"/>
  <c r="J669" i="11"/>
  <c r="B669" i="11"/>
  <c r="N668" i="11"/>
  <c r="J668" i="11"/>
  <c r="B668" i="11"/>
  <c r="N667" i="11"/>
  <c r="J667" i="11"/>
  <c r="B667" i="11"/>
  <c r="N666" i="11"/>
  <c r="J666" i="11"/>
  <c r="B666" i="11"/>
  <c r="N665" i="11"/>
  <c r="J665" i="11"/>
  <c r="B665" i="11"/>
  <c r="N664" i="11"/>
  <c r="J664" i="11"/>
  <c r="B664" i="11"/>
  <c r="N663" i="11"/>
  <c r="J663" i="11"/>
  <c r="B663" i="11"/>
  <c r="N662" i="11"/>
  <c r="J662" i="11"/>
  <c r="B662" i="11"/>
  <c r="N661" i="11"/>
  <c r="J661" i="11"/>
  <c r="B661" i="11"/>
  <c r="N660" i="11"/>
  <c r="J660" i="11"/>
  <c r="B660" i="11"/>
  <c r="N659" i="11"/>
  <c r="J659" i="11"/>
  <c r="B659" i="11"/>
  <c r="N658" i="11"/>
  <c r="J658" i="11"/>
  <c r="B658" i="11"/>
  <c r="N657" i="11"/>
  <c r="J657" i="11"/>
  <c r="B657" i="11"/>
  <c r="N656" i="11"/>
  <c r="J656" i="11"/>
  <c r="B656" i="11"/>
  <c r="N655" i="11"/>
  <c r="J655" i="11"/>
  <c r="B655" i="11"/>
  <c r="N654" i="11"/>
  <c r="J654" i="11"/>
  <c r="B654" i="11"/>
  <c r="N653" i="11"/>
  <c r="J653" i="11"/>
  <c r="B653" i="11"/>
  <c r="N652" i="11"/>
  <c r="J652" i="11"/>
  <c r="B652" i="11"/>
  <c r="N651" i="11"/>
  <c r="J651" i="11"/>
  <c r="B651" i="11"/>
  <c r="N650" i="11"/>
  <c r="J650" i="11"/>
  <c r="B650" i="11"/>
  <c r="N649" i="11"/>
  <c r="J649" i="11"/>
  <c r="B649" i="11"/>
  <c r="N648" i="11"/>
  <c r="J648" i="11"/>
  <c r="B648" i="11"/>
  <c r="N647" i="11"/>
  <c r="J647" i="11"/>
  <c r="B647" i="11"/>
  <c r="N646" i="11"/>
  <c r="J646" i="11"/>
  <c r="B646" i="11"/>
  <c r="N645" i="11"/>
  <c r="J645" i="11"/>
  <c r="B645" i="11"/>
  <c r="N644" i="11"/>
  <c r="J644" i="11"/>
  <c r="B644" i="11"/>
  <c r="N643" i="11"/>
  <c r="J643" i="11"/>
  <c r="B643" i="11"/>
  <c r="N642" i="11"/>
  <c r="J642" i="11"/>
  <c r="B642" i="11"/>
  <c r="N641" i="11"/>
  <c r="J641" i="11"/>
  <c r="B641" i="11"/>
  <c r="N640" i="11"/>
  <c r="J640" i="11"/>
  <c r="B640" i="11"/>
  <c r="N639" i="11"/>
  <c r="J639" i="11"/>
  <c r="B639" i="11"/>
  <c r="N638" i="11"/>
  <c r="J638" i="11"/>
  <c r="B638" i="11"/>
  <c r="N637" i="11"/>
  <c r="J637" i="11"/>
  <c r="B637" i="11"/>
  <c r="N636" i="11"/>
  <c r="J636" i="11"/>
  <c r="B636" i="11"/>
  <c r="N635" i="11"/>
  <c r="J635" i="11"/>
  <c r="B635" i="11"/>
  <c r="N634" i="11"/>
  <c r="J634" i="11"/>
  <c r="B634" i="11"/>
  <c r="N633" i="11"/>
  <c r="J633" i="11"/>
  <c r="B633" i="11"/>
  <c r="N632" i="11"/>
  <c r="J632" i="11"/>
  <c r="B632" i="11"/>
  <c r="N631" i="11"/>
  <c r="J631" i="11"/>
  <c r="B631" i="11"/>
  <c r="N630" i="11"/>
  <c r="J630" i="11"/>
  <c r="B630" i="11"/>
  <c r="N629" i="11"/>
  <c r="J629" i="11"/>
  <c r="B629" i="11"/>
  <c r="N628" i="11"/>
  <c r="J628" i="11"/>
  <c r="B628" i="11"/>
  <c r="N627" i="11"/>
  <c r="J627" i="11"/>
  <c r="B627" i="11"/>
  <c r="N626" i="11"/>
  <c r="J626" i="11"/>
  <c r="B626" i="11"/>
  <c r="N625" i="11"/>
  <c r="J625" i="11"/>
  <c r="B625" i="11"/>
  <c r="N624" i="11"/>
  <c r="J624" i="11"/>
  <c r="B624" i="11"/>
  <c r="N623" i="11"/>
  <c r="J623" i="11"/>
  <c r="B623" i="11"/>
  <c r="N622" i="11"/>
  <c r="J622" i="11"/>
  <c r="B622" i="11"/>
  <c r="N621" i="11"/>
  <c r="J621" i="11"/>
  <c r="B621" i="11"/>
  <c r="N620" i="11"/>
  <c r="J620" i="11"/>
  <c r="B620" i="11"/>
  <c r="N619" i="11"/>
  <c r="J619" i="11"/>
  <c r="B619" i="11"/>
  <c r="N618" i="11"/>
  <c r="J618" i="11"/>
  <c r="B618" i="11"/>
  <c r="N617" i="11"/>
  <c r="J617" i="11"/>
  <c r="B617" i="11"/>
  <c r="N616" i="11"/>
  <c r="J616" i="11"/>
  <c r="B616" i="11"/>
  <c r="N615" i="11"/>
  <c r="J615" i="11"/>
  <c r="B615" i="11"/>
  <c r="N614" i="11"/>
  <c r="J614" i="11"/>
  <c r="B614" i="11"/>
  <c r="N613" i="11"/>
  <c r="J613" i="11"/>
  <c r="B613" i="11"/>
  <c r="N612" i="11"/>
  <c r="J612" i="11"/>
  <c r="B612" i="11"/>
  <c r="N611" i="11"/>
  <c r="J611" i="11"/>
  <c r="B611" i="11"/>
  <c r="N610" i="11"/>
  <c r="J610" i="11"/>
  <c r="B610" i="11"/>
  <c r="N609" i="11"/>
  <c r="J609" i="11"/>
  <c r="B609" i="11"/>
  <c r="N608" i="11"/>
  <c r="J608" i="11"/>
  <c r="B608" i="11"/>
  <c r="N607" i="11"/>
  <c r="J607" i="11"/>
  <c r="B607" i="11"/>
  <c r="N606" i="11"/>
  <c r="J606" i="11"/>
  <c r="B606" i="11"/>
  <c r="N605" i="11"/>
  <c r="J605" i="11"/>
  <c r="B605" i="11"/>
  <c r="N604" i="11"/>
  <c r="J604" i="11"/>
  <c r="B604" i="11"/>
  <c r="N603" i="11"/>
  <c r="J603" i="11"/>
  <c r="B603" i="11"/>
  <c r="N602" i="11"/>
  <c r="J602" i="11"/>
  <c r="B602" i="11"/>
  <c r="N601" i="11"/>
  <c r="J601" i="11"/>
  <c r="B601" i="11"/>
  <c r="N600" i="11"/>
  <c r="J600" i="11"/>
  <c r="B600" i="11"/>
  <c r="N599" i="11"/>
  <c r="J599" i="11"/>
  <c r="B599" i="11"/>
  <c r="N598" i="11"/>
  <c r="J598" i="11"/>
  <c r="B598" i="11"/>
  <c r="N597" i="11"/>
  <c r="J597" i="11"/>
  <c r="B597" i="11"/>
  <c r="N596" i="11"/>
  <c r="J596" i="11"/>
  <c r="B596" i="11"/>
  <c r="N595" i="11"/>
  <c r="J595" i="11"/>
  <c r="B595" i="11"/>
  <c r="N594" i="11"/>
  <c r="J594" i="11"/>
  <c r="B594" i="11"/>
  <c r="N593" i="11"/>
  <c r="J593" i="11"/>
  <c r="B593" i="11"/>
  <c r="N592" i="11"/>
  <c r="J592" i="11"/>
  <c r="B592" i="11"/>
  <c r="N591" i="11"/>
  <c r="J591" i="11"/>
  <c r="B591" i="11"/>
  <c r="N590" i="11"/>
  <c r="J590" i="11"/>
  <c r="B590" i="11"/>
  <c r="N589" i="11"/>
  <c r="J589" i="11"/>
  <c r="B589" i="11"/>
  <c r="N588" i="11"/>
  <c r="J588" i="11"/>
  <c r="B588" i="11"/>
  <c r="N587" i="11"/>
  <c r="J587" i="11"/>
  <c r="B587" i="11"/>
  <c r="N586" i="11"/>
  <c r="J586" i="11"/>
  <c r="B586" i="11"/>
  <c r="N585" i="11"/>
  <c r="J585" i="11"/>
  <c r="B585" i="11"/>
  <c r="N584" i="11"/>
  <c r="J584" i="11"/>
  <c r="B584" i="11"/>
  <c r="N583" i="11"/>
  <c r="J583" i="11"/>
  <c r="B583" i="11"/>
  <c r="N582" i="11"/>
  <c r="J582" i="11"/>
  <c r="B582" i="11"/>
  <c r="N581" i="11"/>
  <c r="J581" i="11"/>
  <c r="B581" i="11"/>
  <c r="N580" i="11"/>
  <c r="J580" i="11"/>
  <c r="B580" i="11"/>
  <c r="N579" i="11"/>
  <c r="J579" i="11"/>
  <c r="B579" i="11"/>
  <c r="N578" i="11"/>
  <c r="J578" i="11"/>
  <c r="B578" i="11"/>
  <c r="N577" i="11"/>
  <c r="J577" i="11"/>
  <c r="B577" i="11"/>
  <c r="N576" i="11"/>
  <c r="J576" i="11"/>
  <c r="B576" i="11"/>
  <c r="N575" i="11"/>
  <c r="J575" i="11"/>
  <c r="B575" i="11"/>
  <c r="N574" i="11"/>
  <c r="J574" i="11"/>
  <c r="B574" i="11"/>
  <c r="N573" i="11"/>
  <c r="J573" i="11"/>
  <c r="B573" i="11"/>
  <c r="N572" i="11"/>
  <c r="J572" i="11"/>
  <c r="B572" i="11"/>
  <c r="N571" i="11"/>
  <c r="J571" i="11"/>
  <c r="B571" i="11"/>
  <c r="N570" i="11"/>
  <c r="J570" i="11"/>
  <c r="B570" i="11"/>
  <c r="N569" i="11"/>
  <c r="J569" i="11"/>
  <c r="B569" i="11"/>
  <c r="N568" i="11"/>
  <c r="J568" i="11"/>
  <c r="B568" i="11"/>
  <c r="N567" i="11"/>
  <c r="J567" i="11"/>
  <c r="B567" i="11"/>
  <c r="N566" i="11"/>
  <c r="J566" i="11"/>
  <c r="B566" i="11"/>
  <c r="N565" i="11"/>
  <c r="J565" i="11"/>
  <c r="B565" i="11"/>
  <c r="N564" i="11"/>
  <c r="J564" i="11"/>
  <c r="B564" i="11"/>
  <c r="N563" i="11"/>
  <c r="J563" i="11"/>
  <c r="B563" i="11"/>
  <c r="N562" i="11"/>
  <c r="J562" i="11"/>
  <c r="B562" i="11"/>
  <c r="N561" i="11"/>
  <c r="J561" i="11"/>
  <c r="B561" i="11"/>
  <c r="N560" i="11"/>
  <c r="J560" i="11"/>
  <c r="B560" i="11"/>
  <c r="N559" i="11"/>
  <c r="J559" i="11"/>
  <c r="B559" i="11"/>
  <c r="N558" i="11"/>
  <c r="J558" i="11"/>
  <c r="B558" i="11"/>
  <c r="N557" i="11"/>
  <c r="J557" i="11"/>
  <c r="B557" i="11"/>
  <c r="N556" i="11"/>
  <c r="J556" i="11"/>
  <c r="B556" i="11"/>
  <c r="N555" i="11"/>
  <c r="J555" i="11"/>
  <c r="B555" i="11"/>
  <c r="N554" i="11"/>
  <c r="J554" i="11"/>
  <c r="B554" i="11"/>
  <c r="N553" i="11"/>
  <c r="J553" i="11"/>
  <c r="B553" i="11"/>
  <c r="N552" i="11"/>
  <c r="J552" i="11"/>
  <c r="B552" i="11"/>
  <c r="N551" i="11"/>
  <c r="J551" i="11"/>
  <c r="B551" i="11"/>
  <c r="N550" i="11"/>
  <c r="J550" i="11"/>
  <c r="B550" i="11"/>
  <c r="N549" i="11"/>
  <c r="J549" i="11"/>
  <c r="B549" i="11"/>
  <c r="N548" i="11"/>
  <c r="J548" i="11"/>
  <c r="B548" i="11"/>
  <c r="N547" i="11"/>
  <c r="J547" i="11"/>
  <c r="B547" i="11"/>
  <c r="N546" i="11"/>
  <c r="J546" i="11"/>
  <c r="B546" i="11"/>
  <c r="N545" i="11"/>
  <c r="J545" i="11"/>
  <c r="B545" i="11"/>
  <c r="N544" i="11"/>
  <c r="J544" i="11"/>
  <c r="B544" i="11"/>
  <c r="N543" i="11"/>
  <c r="J543" i="11"/>
  <c r="B543" i="11"/>
  <c r="N542" i="11"/>
  <c r="J542" i="11"/>
  <c r="B542" i="11"/>
  <c r="N541" i="11"/>
  <c r="J541" i="11"/>
  <c r="B541" i="11"/>
  <c r="N540" i="11"/>
  <c r="J540" i="11"/>
  <c r="B540" i="11"/>
  <c r="N539" i="11"/>
  <c r="J539" i="11"/>
  <c r="B539" i="11"/>
  <c r="N538" i="11"/>
  <c r="J538" i="11"/>
  <c r="B538" i="11"/>
  <c r="N537" i="11"/>
  <c r="J537" i="11"/>
  <c r="B537" i="11"/>
  <c r="N536" i="11"/>
  <c r="J536" i="11"/>
  <c r="B536" i="11"/>
  <c r="N535" i="11"/>
  <c r="J535" i="11"/>
  <c r="B535" i="11"/>
  <c r="N534" i="11"/>
  <c r="J534" i="11"/>
  <c r="B534" i="11"/>
  <c r="N533" i="11"/>
  <c r="J533" i="11"/>
  <c r="B533" i="11"/>
  <c r="N532" i="11"/>
  <c r="J532" i="11"/>
  <c r="B532" i="11"/>
  <c r="N531" i="11"/>
  <c r="J531" i="11"/>
  <c r="B531" i="11"/>
  <c r="N530" i="11"/>
  <c r="J530" i="11"/>
  <c r="B530" i="11"/>
  <c r="N529" i="11"/>
  <c r="J529" i="11"/>
  <c r="B529" i="11"/>
  <c r="N528" i="11"/>
  <c r="J528" i="11"/>
  <c r="B528" i="11"/>
  <c r="N527" i="11"/>
  <c r="J527" i="11"/>
  <c r="B527" i="11"/>
  <c r="N526" i="11"/>
  <c r="J526" i="11"/>
  <c r="B526" i="11"/>
  <c r="N525" i="11"/>
  <c r="J525" i="11"/>
  <c r="B525" i="11"/>
  <c r="N524" i="11"/>
  <c r="J524" i="11"/>
  <c r="B524" i="11"/>
  <c r="N523" i="11"/>
  <c r="J523" i="11"/>
  <c r="B523" i="11"/>
  <c r="N522" i="11"/>
  <c r="J522" i="11"/>
  <c r="B522" i="11"/>
  <c r="N521" i="11"/>
  <c r="J521" i="11"/>
  <c r="B521" i="11"/>
  <c r="N520" i="11"/>
  <c r="J520" i="11"/>
  <c r="B520" i="11"/>
  <c r="N519" i="11"/>
  <c r="J519" i="11"/>
  <c r="B519" i="11"/>
  <c r="N518" i="11"/>
  <c r="J518" i="11"/>
  <c r="B518" i="11"/>
  <c r="N517" i="11"/>
  <c r="J517" i="11"/>
  <c r="B517" i="11"/>
  <c r="N516" i="11"/>
  <c r="J516" i="11"/>
  <c r="B516" i="11"/>
  <c r="N515" i="11"/>
  <c r="J515" i="11"/>
  <c r="B515" i="11"/>
  <c r="N514" i="11"/>
  <c r="J514" i="11"/>
  <c r="B514" i="11"/>
  <c r="N513" i="11"/>
  <c r="J513" i="11"/>
  <c r="B513" i="11"/>
  <c r="N512" i="11"/>
  <c r="J512" i="11"/>
  <c r="B512" i="11"/>
  <c r="N511" i="11"/>
  <c r="J511" i="11"/>
  <c r="B511" i="11"/>
  <c r="N510" i="11"/>
  <c r="J510" i="11"/>
  <c r="B510" i="11"/>
  <c r="N509" i="11"/>
  <c r="J509" i="11"/>
  <c r="B509" i="11"/>
  <c r="N508" i="11"/>
  <c r="J508" i="11"/>
  <c r="B508" i="11"/>
  <c r="N507" i="11"/>
  <c r="J507" i="11"/>
  <c r="B507" i="11"/>
  <c r="N506" i="11"/>
  <c r="J506" i="11"/>
  <c r="B506" i="11"/>
  <c r="N505" i="11"/>
  <c r="J505" i="11"/>
  <c r="B505" i="11"/>
  <c r="N504" i="11"/>
  <c r="J504" i="11"/>
  <c r="B504" i="11"/>
  <c r="N503" i="11"/>
  <c r="J503" i="11"/>
  <c r="B503" i="11"/>
  <c r="N502" i="11"/>
  <c r="J502" i="11"/>
  <c r="B502" i="11"/>
  <c r="N501" i="11"/>
  <c r="J501" i="11"/>
  <c r="B501" i="11"/>
  <c r="N500" i="11"/>
  <c r="J500" i="11"/>
  <c r="B500" i="11"/>
  <c r="N499" i="11"/>
  <c r="J499" i="11"/>
  <c r="B499" i="11"/>
  <c r="N498" i="11"/>
  <c r="J498" i="11"/>
  <c r="B498" i="11"/>
  <c r="N497" i="11"/>
  <c r="J497" i="11"/>
  <c r="B497" i="11"/>
  <c r="N496" i="11"/>
  <c r="J496" i="11"/>
  <c r="B496" i="11"/>
  <c r="N495" i="11"/>
  <c r="J495" i="11"/>
  <c r="B495" i="11"/>
  <c r="N494" i="11"/>
  <c r="J494" i="11"/>
  <c r="B494" i="11"/>
  <c r="N493" i="11"/>
  <c r="J493" i="11"/>
  <c r="B493" i="11"/>
  <c r="N492" i="11"/>
  <c r="J492" i="11"/>
  <c r="B492" i="11"/>
  <c r="N491" i="11"/>
  <c r="J491" i="11"/>
  <c r="B491" i="11"/>
  <c r="N490" i="11"/>
  <c r="J490" i="11"/>
  <c r="B490" i="11"/>
  <c r="N489" i="11"/>
  <c r="J489" i="11"/>
  <c r="B489" i="11"/>
  <c r="N488" i="11"/>
  <c r="J488" i="11"/>
  <c r="B488" i="11"/>
  <c r="N487" i="11"/>
  <c r="J487" i="11"/>
  <c r="B487" i="11"/>
  <c r="N486" i="11"/>
  <c r="J486" i="11"/>
  <c r="B486" i="11"/>
  <c r="N485" i="11"/>
  <c r="J485" i="11"/>
  <c r="B485" i="11"/>
  <c r="N484" i="11"/>
  <c r="J484" i="11"/>
  <c r="B484" i="11"/>
  <c r="N483" i="11"/>
  <c r="J483" i="11"/>
  <c r="B483" i="11"/>
  <c r="N482" i="11"/>
  <c r="J482" i="11"/>
  <c r="B482" i="11"/>
  <c r="N481" i="11"/>
  <c r="J481" i="11"/>
  <c r="B481" i="11"/>
  <c r="N480" i="11"/>
  <c r="J480" i="11"/>
  <c r="B480" i="11"/>
  <c r="N479" i="11"/>
  <c r="J479" i="11"/>
  <c r="B479" i="11"/>
  <c r="N478" i="11"/>
  <c r="J478" i="11"/>
  <c r="B478" i="11"/>
  <c r="N477" i="11"/>
  <c r="J477" i="11"/>
  <c r="B477" i="11"/>
  <c r="N476" i="11"/>
  <c r="J476" i="11"/>
  <c r="B476" i="11"/>
  <c r="N475" i="11"/>
  <c r="J475" i="11"/>
  <c r="B475" i="11"/>
  <c r="N474" i="11"/>
  <c r="J474" i="11"/>
  <c r="B474" i="11"/>
  <c r="N473" i="11"/>
  <c r="J473" i="11"/>
  <c r="B473" i="11"/>
  <c r="N472" i="11"/>
  <c r="J472" i="11"/>
  <c r="B472" i="11"/>
  <c r="N471" i="11"/>
  <c r="J471" i="11"/>
  <c r="B471" i="11"/>
  <c r="N470" i="11"/>
  <c r="J470" i="11"/>
  <c r="B470" i="11"/>
  <c r="N469" i="11"/>
  <c r="J469" i="11"/>
  <c r="B469" i="11"/>
  <c r="N468" i="11"/>
  <c r="J468" i="11"/>
  <c r="B468" i="11"/>
  <c r="N467" i="11"/>
  <c r="J467" i="11"/>
  <c r="B467" i="11"/>
  <c r="N466" i="11"/>
  <c r="J466" i="11"/>
  <c r="B466" i="11"/>
  <c r="N465" i="11"/>
  <c r="J465" i="11"/>
  <c r="B465" i="11"/>
  <c r="N464" i="11"/>
  <c r="J464" i="11"/>
  <c r="B464" i="11"/>
  <c r="N463" i="11"/>
  <c r="J463" i="11"/>
  <c r="B463" i="11"/>
  <c r="N462" i="11"/>
  <c r="J462" i="11"/>
  <c r="B462" i="11"/>
  <c r="N461" i="11"/>
  <c r="J461" i="11"/>
  <c r="B461" i="11"/>
  <c r="N460" i="11"/>
  <c r="J460" i="11"/>
  <c r="B460" i="11"/>
  <c r="N459" i="11"/>
  <c r="J459" i="11"/>
  <c r="B459" i="11"/>
  <c r="N458" i="11"/>
  <c r="J458" i="11"/>
  <c r="B458" i="11"/>
  <c r="N457" i="11"/>
  <c r="J457" i="11"/>
  <c r="B457" i="11"/>
  <c r="N456" i="11"/>
  <c r="J456" i="11"/>
  <c r="B456" i="11"/>
  <c r="N455" i="11"/>
  <c r="J455" i="11"/>
  <c r="B455" i="11"/>
  <c r="N454" i="11"/>
  <c r="J454" i="11"/>
  <c r="B454" i="11"/>
  <c r="N453" i="11"/>
  <c r="J453" i="11"/>
  <c r="B453" i="11"/>
  <c r="N452" i="11"/>
  <c r="J452" i="11"/>
  <c r="B452" i="11"/>
  <c r="N451" i="11"/>
  <c r="J451" i="11"/>
  <c r="B451" i="11"/>
  <c r="N450" i="11"/>
  <c r="J450" i="11"/>
  <c r="B450" i="11"/>
  <c r="N449" i="11"/>
  <c r="J449" i="11"/>
  <c r="B449" i="11"/>
  <c r="N448" i="11"/>
  <c r="J448" i="11"/>
  <c r="B448" i="11"/>
  <c r="N447" i="11"/>
  <c r="J447" i="11"/>
  <c r="B447" i="11"/>
  <c r="N446" i="11"/>
  <c r="J446" i="11"/>
  <c r="B446" i="11"/>
  <c r="N445" i="11"/>
  <c r="J445" i="11"/>
  <c r="B445" i="11"/>
  <c r="N444" i="11"/>
  <c r="J444" i="11"/>
  <c r="B444" i="11"/>
  <c r="N443" i="11"/>
  <c r="J443" i="11"/>
  <c r="B443" i="11"/>
  <c r="N442" i="11"/>
  <c r="J442" i="11"/>
  <c r="B442" i="11"/>
  <c r="N441" i="11"/>
  <c r="J441" i="11"/>
  <c r="B441" i="11"/>
  <c r="N440" i="11"/>
  <c r="J440" i="11"/>
  <c r="B440" i="11"/>
  <c r="N439" i="11"/>
  <c r="J439" i="11"/>
  <c r="B439" i="11"/>
  <c r="N438" i="11"/>
  <c r="J438" i="11"/>
  <c r="B438" i="11"/>
  <c r="N437" i="11"/>
  <c r="J437" i="11"/>
  <c r="B437" i="11"/>
  <c r="N436" i="11"/>
  <c r="J436" i="11"/>
  <c r="B436" i="11"/>
  <c r="N435" i="11"/>
  <c r="J435" i="11"/>
  <c r="B435" i="11"/>
  <c r="N434" i="11"/>
  <c r="J434" i="11"/>
  <c r="B434" i="11"/>
  <c r="N433" i="11"/>
  <c r="J433" i="11"/>
  <c r="B433" i="11"/>
  <c r="N432" i="11"/>
  <c r="J432" i="11"/>
  <c r="B432" i="11"/>
  <c r="N431" i="11"/>
  <c r="J431" i="11"/>
  <c r="B431" i="11"/>
  <c r="N430" i="11"/>
  <c r="J430" i="11"/>
  <c r="B430" i="11"/>
  <c r="N429" i="11"/>
  <c r="J429" i="11"/>
  <c r="B429" i="11"/>
  <c r="N428" i="11"/>
  <c r="J428" i="11"/>
  <c r="B428" i="11"/>
  <c r="N427" i="11"/>
  <c r="J427" i="11"/>
  <c r="B427" i="11"/>
  <c r="N426" i="11"/>
  <c r="J426" i="11"/>
  <c r="B426" i="11"/>
  <c r="N425" i="11"/>
  <c r="J425" i="11"/>
  <c r="B425" i="11"/>
  <c r="N424" i="11"/>
  <c r="J424" i="11"/>
  <c r="B424" i="11"/>
  <c r="N423" i="11"/>
  <c r="J423" i="11"/>
  <c r="B423" i="11"/>
  <c r="N422" i="11"/>
  <c r="J422" i="11"/>
  <c r="B422" i="11"/>
  <c r="N421" i="11"/>
  <c r="J421" i="11"/>
  <c r="B421" i="11"/>
  <c r="N420" i="11"/>
  <c r="J420" i="11"/>
  <c r="B420" i="11"/>
  <c r="N419" i="11"/>
  <c r="J419" i="11"/>
  <c r="B419" i="11"/>
  <c r="N418" i="11"/>
  <c r="J418" i="11"/>
  <c r="B418" i="11"/>
  <c r="N417" i="11"/>
  <c r="J417" i="11"/>
  <c r="B417" i="11"/>
  <c r="N416" i="11"/>
  <c r="J416" i="11"/>
  <c r="B416" i="11"/>
  <c r="N415" i="11"/>
  <c r="J415" i="11"/>
  <c r="B415" i="11"/>
  <c r="N414" i="11"/>
  <c r="J414" i="11"/>
  <c r="B414" i="11"/>
  <c r="N413" i="11"/>
  <c r="J413" i="11"/>
  <c r="B413" i="11"/>
  <c r="N412" i="11"/>
  <c r="J412" i="11"/>
  <c r="B412" i="11"/>
  <c r="N411" i="11"/>
  <c r="J411" i="11"/>
  <c r="B411" i="11"/>
  <c r="N410" i="11"/>
  <c r="J410" i="11"/>
  <c r="B410" i="11"/>
  <c r="N409" i="11"/>
  <c r="J409" i="11"/>
  <c r="B409" i="11"/>
  <c r="N408" i="11"/>
  <c r="J408" i="11"/>
  <c r="B408" i="11"/>
  <c r="N407" i="11"/>
  <c r="J407" i="11"/>
  <c r="B407" i="11"/>
  <c r="N406" i="11"/>
  <c r="J406" i="11"/>
  <c r="B406" i="11"/>
  <c r="N405" i="11"/>
  <c r="J405" i="11"/>
  <c r="B405" i="11"/>
  <c r="N404" i="11"/>
  <c r="J404" i="11"/>
  <c r="B404" i="11"/>
  <c r="N403" i="11"/>
  <c r="J403" i="11"/>
  <c r="B403" i="11"/>
  <c r="N402" i="11"/>
  <c r="J402" i="11"/>
  <c r="B402" i="11"/>
  <c r="N401" i="11"/>
  <c r="J401" i="11"/>
  <c r="B401" i="11"/>
  <c r="N400" i="11"/>
  <c r="J400" i="11"/>
  <c r="B400" i="11"/>
  <c r="N399" i="11"/>
  <c r="J399" i="11"/>
  <c r="B399" i="11"/>
  <c r="N398" i="11"/>
  <c r="J398" i="11"/>
  <c r="B398" i="11"/>
  <c r="N397" i="11"/>
  <c r="J397" i="11"/>
  <c r="B397" i="11"/>
  <c r="N396" i="11"/>
  <c r="J396" i="11"/>
  <c r="B396" i="11"/>
  <c r="N395" i="11"/>
  <c r="J395" i="11"/>
  <c r="B395" i="11"/>
  <c r="N394" i="11"/>
  <c r="J394" i="11"/>
  <c r="B394" i="11"/>
  <c r="N393" i="11"/>
  <c r="J393" i="11"/>
  <c r="B393" i="11"/>
  <c r="N392" i="11"/>
  <c r="J392" i="11"/>
  <c r="B392" i="11"/>
  <c r="N391" i="11"/>
  <c r="J391" i="11"/>
  <c r="B391" i="11"/>
  <c r="N390" i="11"/>
  <c r="J390" i="11"/>
  <c r="B390" i="11"/>
  <c r="N389" i="11"/>
  <c r="J389" i="11"/>
  <c r="B389" i="11"/>
  <c r="N388" i="11"/>
  <c r="J388" i="11"/>
  <c r="B388" i="11"/>
  <c r="N387" i="11"/>
  <c r="J387" i="11"/>
  <c r="B387" i="11"/>
  <c r="N386" i="11"/>
  <c r="J386" i="11"/>
  <c r="B386" i="11"/>
  <c r="N385" i="11"/>
  <c r="J385" i="11"/>
  <c r="B385" i="11"/>
  <c r="N384" i="11"/>
  <c r="J384" i="11"/>
  <c r="B384" i="11"/>
  <c r="N383" i="11"/>
  <c r="J383" i="11"/>
  <c r="B383" i="11"/>
  <c r="N382" i="11"/>
  <c r="J382" i="11"/>
  <c r="B382" i="11"/>
  <c r="N381" i="11"/>
  <c r="J381" i="11"/>
  <c r="B381" i="11"/>
  <c r="N380" i="11"/>
  <c r="J380" i="11"/>
  <c r="B380" i="11"/>
  <c r="N379" i="11"/>
  <c r="J379" i="11"/>
  <c r="B379" i="11"/>
  <c r="N378" i="11"/>
  <c r="J378" i="11"/>
  <c r="B378" i="11"/>
  <c r="N377" i="11"/>
  <c r="J377" i="11"/>
  <c r="B377" i="11"/>
  <c r="N376" i="11"/>
  <c r="J376" i="11"/>
  <c r="B376" i="11"/>
  <c r="N375" i="11"/>
  <c r="J375" i="11"/>
  <c r="B375" i="11"/>
  <c r="N374" i="11"/>
  <c r="J374" i="11"/>
  <c r="B374" i="11"/>
  <c r="N373" i="11"/>
  <c r="J373" i="11"/>
  <c r="B373" i="11"/>
  <c r="N372" i="11"/>
  <c r="J372" i="11"/>
  <c r="B372" i="11"/>
  <c r="N371" i="11"/>
  <c r="J371" i="11"/>
  <c r="B371" i="11"/>
  <c r="N370" i="11"/>
  <c r="J370" i="11"/>
  <c r="B370" i="11"/>
  <c r="N369" i="11"/>
  <c r="J369" i="11"/>
  <c r="B369" i="11"/>
  <c r="N368" i="11"/>
  <c r="J368" i="11"/>
  <c r="B368" i="11"/>
  <c r="N367" i="11"/>
  <c r="J367" i="11"/>
  <c r="B367" i="11"/>
  <c r="N366" i="11"/>
  <c r="J366" i="11"/>
  <c r="B366" i="11"/>
  <c r="N365" i="11"/>
  <c r="J365" i="11"/>
  <c r="B365" i="11"/>
  <c r="N364" i="11"/>
  <c r="J364" i="11"/>
  <c r="B364" i="11"/>
  <c r="N363" i="11"/>
  <c r="J363" i="11"/>
  <c r="B363" i="11"/>
  <c r="N362" i="11"/>
  <c r="J362" i="11"/>
  <c r="B362" i="11"/>
  <c r="N361" i="11"/>
  <c r="J361" i="11"/>
  <c r="B361" i="11"/>
  <c r="N360" i="11"/>
  <c r="J360" i="11"/>
  <c r="B360" i="11"/>
  <c r="N359" i="11"/>
  <c r="J359" i="11"/>
  <c r="B359" i="11"/>
  <c r="N358" i="11"/>
  <c r="J358" i="11"/>
  <c r="B358" i="11"/>
  <c r="N357" i="11"/>
  <c r="J357" i="11"/>
  <c r="B357" i="11"/>
  <c r="N356" i="11"/>
  <c r="J356" i="11"/>
  <c r="B356" i="11"/>
  <c r="N355" i="11"/>
  <c r="J355" i="11"/>
  <c r="B355" i="11"/>
  <c r="N354" i="11"/>
  <c r="J354" i="11"/>
  <c r="B354" i="11"/>
  <c r="N353" i="11"/>
  <c r="J353" i="11"/>
  <c r="B353" i="11"/>
  <c r="N352" i="11"/>
  <c r="J352" i="11"/>
  <c r="B352" i="11"/>
  <c r="N351" i="11"/>
  <c r="J351" i="11"/>
  <c r="B351" i="11"/>
  <c r="N350" i="11"/>
  <c r="J350" i="11"/>
  <c r="B350" i="11"/>
  <c r="N349" i="11"/>
  <c r="J349" i="11"/>
  <c r="B349" i="11"/>
  <c r="N348" i="11"/>
  <c r="J348" i="11"/>
  <c r="B348" i="11"/>
  <c r="N347" i="11"/>
  <c r="J347" i="11"/>
  <c r="B347" i="11"/>
  <c r="N346" i="11"/>
  <c r="J346" i="11"/>
  <c r="B346" i="11"/>
  <c r="N345" i="11"/>
  <c r="J345" i="11"/>
  <c r="B345" i="11"/>
  <c r="N344" i="11"/>
  <c r="J344" i="11"/>
  <c r="B344" i="11"/>
  <c r="N343" i="11"/>
  <c r="J343" i="11"/>
  <c r="B343" i="11"/>
  <c r="N342" i="11"/>
  <c r="J342" i="11"/>
  <c r="B342" i="11"/>
  <c r="N341" i="11"/>
  <c r="J341" i="11"/>
  <c r="B341" i="11"/>
  <c r="N340" i="11"/>
  <c r="J340" i="11"/>
  <c r="B340" i="11"/>
  <c r="N339" i="11"/>
  <c r="J339" i="11"/>
  <c r="B339" i="11"/>
  <c r="N338" i="11"/>
  <c r="J338" i="11"/>
  <c r="B338" i="11"/>
  <c r="N337" i="11"/>
  <c r="J337" i="11"/>
  <c r="B337" i="11"/>
  <c r="N336" i="11"/>
  <c r="J336" i="11"/>
  <c r="B336" i="11"/>
  <c r="N335" i="11"/>
  <c r="J335" i="11"/>
  <c r="B335" i="11"/>
  <c r="N334" i="11"/>
  <c r="J334" i="11"/>
  <c r="B334" i="11"/>
  <c r="N333" i="11"/>
  <c r="J333" i="11"/>
  <c r="B333" i="11"/>
  <c r="N332" i="11"/>
  <c r="J332" i="11"/>
  <c r="B332" i="11"/>
  <c r="N331" i="11"/>
  <c r="J331" i="11"/>
  <c r="B331" i="11"/>
  <c r="N330" i="11"/>
  <c r="J330" i="11"/>
  <c r="B330" i="11"/>
  <c r="N329" i="11"/>
  <c r="J329" i="11"/>
  <c r="B329" i="11"/>
  <c r="N328" i="11"/>
  <c r="J328" i="11"/>
  <c r="B328" i="11"/>
  <c r="N327" i="11"/>
  <c r="J327" i="11"/>
  <c r="B327" i="11"/>
  <c r="N326" i="11"/>
  <c r="J326" i="11"/>
  <c r="B326" i="11"/>
  <c r="N325" i="11"/>
  <c r="J325" i="11"/>
  <c r="B325" i="11"/>
  <c r="N324" i="11"/>
  <c r="J324" i="11"/>
  <c r="B324" i="11"/>
  <c r="N323" i="11"/>
  <c r="J323" i="11"/>
  <c r="B323" i="11"/>
  <c r="N322" i="11"/>
  <c r="J322" i="11"/>
  <c r="B322" i="11"/>
  <c r="N321" i="11"/>
  <c r="J321" i="11"/>
  <c r="B321" i="11"/>
  <c r="N320" i="11"/>
  <c r="J320" i="11"/>
  <c r="B320" i="11"/>
  <c r="N319" i="11"/>
  <c r="J319" i="11"/>
  <c r="B319" i="11"/>
  <c r="N318" i="11"/>
  <c r="J318" i="11"/>
  <c r="B318" i="11"/>
  <c r="N317" i="11"/>
  <c r="J317" i="11"/>
  <c r="B317" i="11"/>
  <c r="N316" i="11"/>
  <c r="J316" i="11"/>
  <c r="B316" i="11"/>
  <c r="N315" i="11"/>
  <c r="J315" i="11"/>
  <c r="B315" i="11"/>
  <c r="N314" i="11"/>
  <c r="J314" i="11"/>
  <c r="B314" i="11"/>
  <c r="N313" i="11"/>
  <c r="J313" i="11"/>
  <c r="B313" i="11"/>
  <c r="N312" i="11"/>
  <c r="J312" i="11"/>
  <c r="B312" i="11"/>
  <c r="N311" i="11"/>
  <c r="J311" i="11"/>
  <c r="B311" i="11"/>
  <c r="N310" i="11"/>
  <c r="J310" i="11"/>
  <c r="B310" i="11"/>
  <c r="N309" i="11"/>
  <c r="J309" i="11"/>
  <c r="B309" i="11"/>
  <c r="N308" i="11"/>
  <c r="J308" i="11"/>
  <c r="B308" i="11"/>
  <c r="N307" i="11"/>
  <c r="J307" i="11"/>
  <c r="B307" i="11"/>
  <c r="N306" i="11"/>
  <c r="J306" i="11"/>
  <c r="B306" i="11"/>
  <c r="N305" i="11"/>
  <c r="J305" i="11"/>
  <c r="B305" i="11"/>
  <c r="N304" i="11"/>
  <c r="J304" i="11"/>
  <c r="B304" i="11"/>
  <c r="N303" i="11"/>
  <c r="J303" i="11"/>
  <c r="B303" i="11"/>
  <c r="N302" i="11"/>
  <c r="J302" i="11"/>
  <c r="B302" i="11"/>
  <c r="N301" i="11"/>
  <c r="J301" i="11"/>
  <c r="B301" i="11"/>
  <c r="N300" i="11"/>
  <c r="J300" i="11"/>
  <c r="B300" i="11"/>
  <c r="N299" i="11"/>
  <c r="J299" i="11"/>
  <c r="B299" i="11"/>
  <c r="N298" i="11"/>
  <c r="J298" i="11"/>
  <c r="B298" i="11"/>
  <c r="N297" i="11"/>
  <c r="J297" i="11"/>
  <c r="B297" i="11"/>
  <c r="N296" i="11"/>
  <c r="J296" i="11"/>
  <c r="B296" i="11"/>
  <c r="N295" i="11"/>
  <c r="J295" i="11"/>
  <c r="B295" i="11"/>
  <c r="N294" i="11"/>
  <c r="J294" i="11"/>
  <c r="B294" i="11"/>
  <c r="N293" i="11"/>
  <c r="J293" i="11"/>
  <c r="B293" i="11"/>
  <c r="N292" i="11"/>
  <c r="J292" i="11"/>
  <c r="B292" i="11"/>
  <c r="N291" i="11"/>
  <c r="J291" i="11"/>
  <c r="B291" i="11"/>
  <c r="N290" i="11"/>
  <c r="J290" i="11"/>
  <c r="B290" i="11"/>
  <c r="N289" i="11"/>
  <c r="J289" i="11"/>
  <c r="B289" i="11"/>
  <c r="N288" i="11"/>
  <c r="J288" i="11"/>
  <c r="B288" i="11"/>
  <c r="N287" i="11"/>
  <c r="J287" i="11"/>
  <c r="B287" i="11"/>
  <c r="N286" i="11"/>
  <c r="J286" i="11"/>
  <c r="B286" i="11"/>
  <c r="N285" i="11"/>
  <c r="J285" i="11"/>
  <c r="B285" i="11"/>
  <c r="N284" i="11"/>
  <c r="J284" i="11"/>
  <c r="B284" i="11"/>
  <c r="N283" i="11"/>
  <c r="J283" i="11"/>
  <c r="B283" i="11"/>
  <c r="N282" i="11"/>
  <c r="J282" i="11"/>
  <c r="B282" i="11"/>
  <c r="N281" i="11"/>
  <c r="J281" i="11"/>
  <c r="B281" i="11"/>
  <c r="N280" i="11"/>
  <c r="J280" i="11"/>
  <c r="B280" i="11"/>
  <c r="N279" i="11"/>
  <c r="J279" i="11"/>
  <c r="B279" i="11"/>
  <c r="N278" i="11"/>
  <c r="J278" i="11"/>
  <c r="B278" i="11"/>
  <c r="N277" i="11"/>
  <c r="J277" i="11"/>
  <c r="B277" i="11"/>
  <c r="N276" i="11"/>
  <c r="J276" i="11"/>
  <c r="B276" i="11"/>
  <c r="N275" i="11"/>
  <c r="J275" i="11"/>
  <c r="B275" i="11"/>
  <c r="N274" i="11"/>
  <c r="J274" i="11"/>
  <c r="B274" i="11"/>
  <c r="N273" i="11"/>
  <c r="J273" i="11"/>
  <c r="B273" i="11"/>
  <c r="N272" i="11"/>
  <c r="J272" i="11"/>
  <c r="B272" i="11"/>
  <c r="N271" i="11"/>
  <c r="J271" i="11"/>
  <c r="B271" i="11"/>
  <c r="N270" i="11"/>
  <c r="J270" i="11"/>
  <c r="B270" i="11"/>
  <c r="N269" i="11"/>
  <c r="J269" i="11"/>
  <c r="B269" i="11"/>
  <c r="N268" i="11"/>
  <c r="J268" i="11"/>
  <c r="B268" i="11"/>
  <c r="N267" i="11"/>
  <c r="J267" i="11"/>
  <c r="B267" i="11"/>
  <c r="N266" i="11"/>
  <c r="J266" i="11"/>
  <c r="B266" i="11"/>
  <c r="N265" i="11"/>
  <c r="J265" i="11"/>
  <c r="B265" i="11"/>
  <c r="N264" i="11"/>
  <c r="J264" i="11"/>
  <c r="B264" i="11"/>
  <c r="N263" i="11"/>
  <c r="J263" i="11"/>
  <c r="B263" i="11"/>
  <c r="N262" i="11"/>
  <c r="J262" i="11"/>
  <c r="B262" i="11"/>
  <c r="N261" i="11"/>
  <c r="J261" i="11"/>
  <c r="B261" i="11"/>
  <c r="N260" i="11"/>
  <c r="J260" i="11"/>
  <c r="B260" i="11"/>
  <c r="N259" i="11"/>
  <c r="J259" i="11"/>
  <c r="B259" i="11"/>
  <c r="N258" i="11"/>
  <c r="J258" i="11"/>
  <c r="B258" i="11"/>
  <c r="N257" i="11"/>
  <c r="J257" i="11"/>
  <c r="B257" i="11"/>
  <c r="N256" i="11"/>
  <c r="J256" i="11"/>
  <c r="B256" i="11"/>
  <c r="N255" i="11"/>
  <c r="J255" i="11"/>
  <c r="B255" i="11"/>
  <c r="N254" i="11"/>
  <c r="J254" i="11"/>
  <c r="B254" i="11"/>
  <c r="N253" i="11"/>
  <c r="J253" i="11"/>
  <c r="B253" i="11"/>
  <c r="N252" i="11"/>
  <c r="J252" i="11"/>
  <c r="B252" i="11"/>
  <c r="N251" i="11"/>
  <c r="J251" i="11"/>
  <c r="B251" i="11"/>
  <c r="N250" i="11"/>
  <c r="J250" i="11"/>
  <c r="B250" i="11"/>
  <c r="N249" i="11"/>
  <c r="J249" i="11"/>
  <c r="B249" i="11"/>
  <c r="N248" i="11"/>
  <c r="J248" i="11"/>
  <c r="B248" i="11"/>
  <c r="N247" i="11"/>
  <c r="J247" i="11"/>
  <c r="B247" i="11"/>
  <c r="N246" i="11"/>
  <c r="J246" i="11"/>
  <c r="B246" i="11"/>
  <c r="N245" i="11"/>
  <c r="J245" i="11"/>
  <c r="B245" i="11"/>
  <c r="N244" i="11"/>
  <c r="J244" i="11"/>
  <c r="B244" i="11"/>
  <c r="N243" i="11"/>
  <c r="J243" i="11"/>
  <c r="B243" i="11"/>
  <c r="N242" i="11"/>
  <c r="J242" i="11"/>
  <c r="B242" i="11"/>
  <c r="N241" i="11"/>
  <c r="J241" i="11"/>
  <c r="B241" i="11"/>
  <c r="N240" i="11"/>
  <c r="J240" i="11"/>
  <c r="B240" i="11"/>
  <c r="N239" i="11"/>
  <c r="J239" i="11"/>
  <c r="B239" i="11"/>
  <c r="N238" i="11"/>
  <c r="J238" i="11"/>
  <c r="B238" i="11"/>
  <c r="N237" i="11"/>
  <c r="J237" i="11"/>
  <c r="B237" i="11"/>
  <c r="N236" i="11"/>
  <c r="J236" i="11"/>
  <c r="B236" i="11"/>
  <c r="N235" i="11"/>
  <c r="J235" i="11"/>
  <c r="B235" i="11"/>
  <c r="N234" i="11"/>
  <c r="J234" i="11"/>
  <c r="B234" i="11"/>
  <c r="N233" i="11"/>
  <c r="J233" i="11"/>
  <c r="B233" i="11"/>
  <c r="N232" i="11"/>
  <c r="J232" i="11"/>
  <c r="B232" i="11"/>
  <c r="N231" i="11"/>
  <c r="J231" i="11"/>
  <c r="B231" i="11"/>
  <c r="N230" i="11"/>
  <c r="J230" i="11"/>
  <c r="B230" i="11"/>
  <c r="N229" i="11"/>
  <c r="J229" i="11"/>
  <c r="B229" i="11"/>
  <c r="N228" i="11"/>
  <c r="J228" i="11"/>
  <c r="B228" i="11"/>
  <c r="N227" i="11"/>
  <c r="J227" i="11"/>
  <c r="B227" i="11"/>
  <c r="N226" i="11"/>
  <c r="J226" i="11"/>
  <c r="B226" i="11"/>
  <c r="N225" i="11"/>
  <c r="J225" i="11"/>
  <c r="B225" i="11"/>
  <c r="N224" i="11"/>
  <c r="J224" i="11"/>
  <c r="B224" i="11"/>
  <c r="N223" i="11"/>
  <c r="J223" i="11"/>
  <c r="B223" i="11"/>
  <c r="N222" i="11"/>
  <c r="J222" i="11"/>
  <c r="B222" i="11"/>
  <c r="N221" i="11"/>
  <c r="J221" i="11"/>
  <c r="B221" i="11"/>
  <c r="N220" i="11"/>
  <c r="J220" i="11"/>
  <c r="B220" i="11"/>
  <c r="N219" i="11"/>
  <c r="J219" i="11"/>
  <c r="B219" i="11"/>
  <c r="N218" i="11"/>
  <c r="J218" i="11"/>
  <c r="B218" i="11"/>
  <c r="N217" i="11"/>
  <c r="J217" i="11"/>
  <c r="B217" i="11"/>
  <c r="N216" i="11"/>
  <c r="J216" i="11"/>
  <c r="B216" i="11"/>
  <c r="N215" i="11"/>
  <c r="J215" i="11"/>
  <c r="B215" i="11"/>
  <c r="N214" i="11"/>
  <c r="J214" i="11"/>
  <c r="B214" i="11"/>
  <c r="N213" i="11"/>
  <c r="J213" i="11"/>
  <c r="B213" i="11"/>
  <c r="N212" i="11"/>
  <c r="J212" i="11"/>
  <c r="B212" i="11"/>
  <c r="N211" i="11"/>
  <c r="J211" i="11"/>
  <c r="B211" i="11"/>
  <c r="N210" i="11"/>
  <c r="J210" i="11"/>
  <c r="B210" i="11"/>
  <c r="N209" i="11"/>
  <c r="J209" i="11"/>
  <c r="B209" i="11"/>
  <c r="N208" i="11"/>
  <c r="J208" i="11"/>
  <c r="B208" i="11"/>
  <c r="N207" i="11"/>
  <c r="J207" i="11"/>
  <c r="B207" i="11"/>
  <c r="N206" i="11"/>
  <c r="J206" i="11"/>
  <c r="B206" i="11"/>
  <c r="N205" i="11"/>
  <c r="J205" i="11"/>
  <c r="B205" i="11"/>
  <c r="N204" i="11"/>
  <c r="J204" i="11"/>
  <c r="B204" i="11"/>
  <c r="N203" i="11"/>
  <c r="J203" i="11"/>
  <c r="B203" i="11"/>
  <c r="N202" i="11"/>
  <c r="J202" i="11"/>
  <c r="B202" i="11"/>
  <c r="N201" i="11"/>
  <c r="J201" i="11"/>
  <c r="B201" i="11"/>
  <c r="N200" i="11"/>
  <c r="J200" i="11"/>
  <c r="B200" i="11"/>
  <c r="N199" i="11"/>
  <c r="J199" i="11"/>
  <c r="B199" i="11"/>
  <c r="N198" i="11"/>
  <c r="J198" i="11"/>
  <c r="B198" i="11"/>
  <c r="N197" i="11"/>
  <c r="J197" i="11"/>
  <c r="B197" i="11"/>
  <c r="N196" i="11"/>
  <c r="J196" i="11"/>
  <c r="B196" i="11"/>
  <c r="N195" i="11"/>
  <c r="J195" i="11"/>
  <c r="B195" i="11"/>
  <c r="N194" i="11"/>
  <c r="J194" i="11"/>
  <c r="B194" i="11"/>
  <c r="N193" i="11"/>
  <c r="J193" i="11"/>
  <c r="B193" i="11"/>
  <c r="N192" i="11"/>
  <c r="J192" i="11"/>
  <c r="B192" i="11"/>
  <c r="N191" i="11"/>
  <c r="J191" i="11"/>
  <c r="B191" i="11"/>
  <c r="N190" i="11"/>
  <c r="J190" i="11"/>
  <c r="B190" i="11"/>
  <c r="N189" i="11"/>
  <c r="J189" i="11"/>
  <c r="B189" i="11"/>
  <c r="N188" i="11"/>
  <c r="J188" i="11"/>
  <c r="B188" i="11"/>
  <c r="N187" i="11"/>
  <c r="J187" i="11"/>
  <c r="B187" i="11"/>
  <c r="N186" i="11"/>
  <c r="J186" i="11"/>
  <c r="B186" i="11"/>
  <c r="N185" i="11"/>
  <c r="J185" i="11"/>
  <c r="B185" i="11"/>
  <c r="N184" i="11"/>
  <c r="J184" i="11"/>
  <c r="B184" i="11"/>
  <c r="N183" i="11"/>
  <c r="J183" i="11"/>
  <c r="B183" i="11"/>
  <c r="N182" i="11"/>
  <c r="J182" i="11"/>
  <c r="B182" i="11"/>
  <c r="N181" i="11"/>
  <c r="J181" i="11"/>
  <c r="B181" i="11"/>
  <c r="N180" i="11"/>
  <c r="J180" i="11"/>
  <c r="B180" i="11"/>
  <c r="N179" i="11"/>
  <c r="J179" i="11"/>
  <c r="B179" i="11"/>
  <c r="N178" i="11"/>
  <c r="J178" i="11"/>
  <c r="B178" i="11"/>
  <c r="N177" i="11"/>
  <c r="J177" i="11"/>
  <c r="B177" i="11"/>
  <c r="N176" i="11"/>
  <c r="J176" i="11"/>
  <c r="B176" i="11"/>
  <c r="N175" i="11"/>
  <c r="J175" i="11"/>
  <c r="B175" i="11"/>
  <c r="N174" i="11"/>
  <c r="J174" i="11"/>
  <c r="B174" i="11"/>
  <c r="N173" i="11"/>
  <c r="J173" i="11"/>
  <c r="B173" i="11"/>
  <c r="N172" i="11"/>
  <c r="J172" i="11"/>
  <c r="B172" i="11"/>
  <c r="N171" i="11"/>
  <c r="J171" i="11"/>
  <c r="B171" i="11"/>
  <c r="N170" i="11"/>
  <c r="J170" i="11"/>
  <c r="B170" i="11"/>
  <c r="N169" i="11"/>
  <c r="J169" i="11"/>
  <c r="B169" i="11"/>
  <c r="N168" i="11"/>
  <c r="J168" i="11"/>
  <c r="B168" i="11"/>
  <c r="N167" i="11"/>
  <c r="J167" i="11"/>
  <c r="B167" i="11"/>
  <c r="N166" i="11"/>
  <c r="J166" i="11"/>
  <c r="B166" i="11"/>
  <c r="N165" i="11"/>
  <c r="J165" i="11"/>
  <c r="B165" i="11"/>
  <c r="N164" i="11"/>
  <c r="J164" i="11"/>
  <c r="B164" i="11"/>
  <c r="N163" i="11"/>
  <c r="J163" i="11"/>
  <c r="B163" i="11"/>
  <c r="N162" i="11"/>
  <c r="J162" i="11"/>
  <c r="B162" i="11"/>
  <c r="N161" i="11"/>
  <c r="J161" i="11"/>
  <c r="B161" i="11"/>
  <c r="N160" i="11"/>
  <c r="J160" i="11"/>
  <c r="B160" i="11"/>
  <c r="N159" i="11"/>
  <c r="J159" i="11"/>
  <c r="B159" i="11"/>
  <c r="N158" i="11"/>
  <c r="J158" i="11"/>
  <c r="B158" i="11"/>
  <c r="N157" i="11"/>
  <c r="J157" i="11"/>
  <c r="B157" i="11"/>
  <c r="N156" i="11"/>
  <c r="J156" i="11"/>
  <c r="B156" i="11"/>
  <c r="N155" i="11"/>
  <c r="J155" i="11"/>
  <c r="B155" i="11"/>
  <c r="N154" i="11"/>
  <c r="J154" i="11"/>
  <c r="B154" i="11"/>
  <c r="N153" i="11"/>
  <c r="J153" i="11"/>
  <c r="B153" i="11"/>
  <c r="N152" i="11"/>
  <c r="J152" i="11"/>
  <c r="B152" i="11"/>
  <c r="N151" i="11"/>
  <c r="J151" i="11"/>
  <c r="B151" i="11"/>
  <c r="N150" i="11"/>
  <c r="J150" i="11"/>
  <c r="B150" i="11"/>
  <c r="N149" i="11"/>
  <c r="J149" i="11"/>
  <c r="B149" i="11"/>
  <c r="N148" i="11"/>
  <c r="J148" i="11"/>
  <c r="B148" i="11"/>
  <c r="N147" i="11"/>
  <c r="J147" i="11"/>
  <c r="B147" i="11"/>
  <c r="N146" i="11"/>
  <c r="J146" i="11"/>
  <c r="B146" i="11"/>
  <c r="N145" i="11"/>
  <c r="J145" i="11"/>
  <c r="B145" i="11"/>
  <c r="N144" i="11"/>
  <c r="J144" i="11"/>
  <c r="B144" i="11"/>
  <c r="N143" i="11"/>
  <c r="J143" i="11"/>
  <c r="B143" i="11"/>
  <c r="N142" i="11"/>
  <c r="J142" i="11"/>
  <c r="B142" i="11"/>
  <c r="N141" i="11"/>
  <c r="J141" i="11"/>
  <c r="B141" i="11"/>
  <c r="N140" i="11"/>
  <c r="J140" i="11"/>
  <c r="B140" i="11"/>
  <c r="N139" i="11"/>
  <c r="J139" i="11"/>
  <c r="B139" i="11"/>
  <c r="N138" i="11"/>
  <c r="J138" i="11"/>
  <c r="B138" i="11"/>
  <c r="N137" i="11"/>
  <c r="J137" i="11"/>
  <c r="B137" i="11"/>
  <c r="N136" i="11"/>
  <c r="J136" i="11"/>
  <c r="B136" i="11"/>
  <c r="N135" i="11"/>
  <c r="J135" i="11"/>
  <c r="B135" i="11"/>
  <c r="N134" i="11"/>
  <c r="J134" i="11"/>
  <c r="B134" i="11"/>
  <c r="N133" i="11"/>
  <c r="J133" i="11"/>
  <c r="B133" i="11"/>
  <c r="N132" i="11"/>
  <c r="J132" i="11"/>
  <c r="B132" i="11"/>
  <c r="N131" i="11"/>
  <c r="J131" i="11"/>
  <c r="B131" i="11"/>
  <c r="N130" i="11"/>
  <c r="J130" i="11"/>
  <c r="B130" i="11"/>
  <c r="N129" i="11"/>
  <c r="J129" i="11"/>
  <c r="B129" i="11"/>
  <c r="N128" i="11"/>
  <c r="J128" i="11"/>
  <c r="B128" i="11"/>
  <c r="N127" i="11"/>
  <c r="J127" i="11"/>
  <c r="B127" i="11"/>
  <c r="N126" i="11"/>
  <c r="J126" i="11"/>
  <c r="B126" i="11"/>
  <c r="N125" i="11"/>
  <c r="J125" i="11"/>
  <c r="B125" i="11"/>
  <c r="N124" i="11"/>
  <c r="J124" i="11"/>
  <c r="B124" i="11"/>
  <c r="N123" i="11"/>
  <c r="J123" i="11"/>
  <c r="B123" i="11"/>
  <c r="N122" i="11"/>
  <c r="J122" i="11"/>
  <c r="B122" i="11"/>
  <c r="N121" i="11"/>
  <c r="J121" i="11"/>
  <c r="B121" i="11"/>
  <c r="N120" i="11"/>
  <c r="J120" i="11"/>
  <c r="B120" i="11"/>
  <c r="N119" i="11"/>
  <c r="J119" i="11"/>
  <c r="B119" i="11"/>
  <c r="N118" i="11"/>
  <c r="J118" i="11"/>
  <c r="B118" i="11"/>
  <c r="N117" i="11"/>
  <c r="J117" i="11"/>
  <c r="B117" i="11"/>
  <c r="N116" i="11"/>
  <c r="J116" i="11"/>
  <c r="B116" i="11"/>
  <c r="N115" i="11"/>
  <c r="J115" i="11"/>
  <c r="B115" i="11"/>
  <c r="N114" i="11"/>
  <c r="J114" i="11"/>
  <c r="B114" i="11"/>
  <c r="N113" i="11"/>
  <c r="J113" i="11"/>
  <c r="B113" i="11"/>
  <c r="N112" i="11"/>
  <c r="J112" i="11"/>
  <c r="B112" i="11"/>
  <c r="N111" i="11"/>
  <c r="J111" i="11"/>
  <c r="B111" i="11"/>
  <c r="N110" i="11"/>
  <c r="J110" i="11"/>
  <c r="B110" i="11"/>
  <c r="N109" i="11"/>
  <c r="J109" i="11"/>
  <c r="B109" i="11"/>
  <c r="N108" i="11"/>
  <c r="J108" i="11"/>
  <c r="B108" i="11"/>
  <c r="N107" i="11"/>
  <c r="J107" i="11"/>
  <c r="B107" i="11"/>
  <c r="N106" i="11"/>
  <c r="J106" i="11"/>
  <c r="B106" i="11"/>
  <c r="N105" i="11"/>
  <c r="J105" i="11"/>
  <c r="B105" i="11"/>
  <c r="N104" i="11"/>
  <c r="J104" i="11"/>
  <c r="B104" i="11"/>
  <c r="N103" i="11"/>
  <c r="J103" i="11"/>
  <c r="B103" i="11"/>
  <c r="N102" i="11"/>
  <c r="J102" i="11"/>
  <c r="B102" i="11"/>
  <c r="N101" i="11"/>
  <c r="J101" i="11"/>
  <c r="B101" i="11"/>
  <c r="N100" i="11"/>
  <c r="J100" i="11"/>
  <c r="B100" i="11"/>
  <c r="N99" i="11"/>
  <c r="J99" i="11"/>
  <c r="B99" i="11"/>
  <c r="N98" i="11"/>
  <c r="J98" i="11"/>
  <c r="B98" i="11"/>
  <c r="N97" i="11"/>
  <c r="J97" i="11"/>
  <c r="B97" i="11"/>
  <c r="N96" i="11"/>
  <c r="J96" i="11"/>
  <c r="B96" i="11"/>
  <c r="N95" i="11"/>
  <c r="J95" i="11"/>
  <c r="B95" i="11"/>
  <c r="N94" i="11"/>
  <c r="J94" i="11"/>
  <c r="B94" i="11"/>
  <c r="N93" i="11"/>
  <c r="J93" i="11"/>
  <c r="B93" i="11"/>
  <c r="N92" i="11"/>
  <c r="J92" i="11"/>
  <c r="B92" i="11"/>
  <c r="N91" i="11"/>
  <c r="J91" i="11"/>
  <c r="B91" i="11"/>
  <c r="N90" i="11"/>
  <c r="J90" i="11"/>
  <c r="B90" i="11"/>
  <c r="N89" i="11"/>
  <c r="J89" i="11"/>
  <c r="B89" i="11"/>
  <c r="N88" i="11"/>
  <c r="J88" i="11"/>
  <c r="B88" i="11"/>
  <c r="N87" i="11"/>
  <c r="J87" i="11"/>
  <c r="B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J36" i="11"/>
  <c r="N35" i="11"/>
  <c r="J35" i="11"/>
  <c r="N34" i="11"/>
  <c r="J34" i="11"/>
  <c r="N33" i="11"/>
  <c r="J33" i="11"/>
  <c r="N32" i="11"/>
  <c r="J32" i="11"/>
  <c r="N31" i="11"/>
  <c r="J31" i="11"/>
  <c r="N30" i="11"/>
  <c r="J30" i="11"/>
  <c r="N29" i="11"/>
  <c r="J29" i="11"/>
  <c r="N28" i="11"/>
  <c r="J28" i="11"/>
  <c r="N27" i="11"/>
  <c r="J27" i="11"/>
  <c r="N26" i="11"/>
  <c r="J26" i="11"/>
  <c r="N25" i="11"/>
  <c r="J25" i="11"/>
  <c r="N24" i="11"/>
  <c r="J24" i="11"/>
  <c r="N23" i="11"/>
  <c r="J23" i="11"/>
  <c r="N22" i="11"/>
  <c r="J22" i="11"/>
  <c r="N21" i="11"/>
  <c r="J21" i="11"/>
  <c r="N20" i="11"/>
  <c r="J20" i="11"/>
  <c r="N19" i="11"/>
  <c r="J19" i="11"/>
  <c r="N18" i="11"/>
  <c r="J18" i="11"/>
  <c r="N17" i="11"/>
  <c r="J17" i="11"/>
  <c r="N16" i="11"/>
  <c r="N15" i="11"/>
  <c r="N14" i="11"/>
  <c r="N13" i="11"/>
  <c r="N12" i="11"/>
  <c r="N11" i="11"/>
  <c r="N10" i="11"/>
  <c r="N9" i="11"/>
  <c r="N8" i="11"/>
  <c r="J8" i="11"/>
  <c r="N7" i="11"/>
  <c r="J7" i="11"/>
  <c r="N6" i="11"/>
  <c r="N5" i="11"/>
  <c r="J5" i="11"/>
  <c r="N4" i="11"/>
  <c r="J4" i="11"/>
  <c r="J1" i="11" s="1"/>
  <c r="N1049" i="10" l="1"/>
  <c r="J1049" i="10"/>
  <c r="B1049" i="10"/>
  <c r="N1048" i="10"/>
  <c r="J1048" i="10"/>
  <c r="B1048" i="10"/>
  <c r="N1047" i="10"/>
  <c r="J1047" i="10"/>
  <c r="B1047" i="10"/>
  <c r="N1046" i="10"/>
  <c r="J1046" i="10"/>
  <c r="B1046" i="10"/>
  <c r="N1045" i="10"/>
  <c r="J1045" i="10"/>
  <c r="B1045" i="10"/>
  <c r="N1044" i="10"/>
  <c r="J1044" i="10"/>
  <c r="B1044" i="10"/>
  <c r="N1043" i="10"/>
  <c r="J1043" i="10"/>
  <c r="B1043" i="10"/>
  <c r="N1042" i="10"/>
  <c r="J1042" i="10"/>
  <c r="B1042" i="10"/>
  <c r="N1041" i="10"/>
  <c r="J1041" i="10"/>
  <c r="B1041" i="10"/>
  <c r="N1040" i="10"/>
  <c r="J1040" i="10"/>
  <c r="B1040" i="10"/>
  <c r="N1039" i="10"/>
  <c r="J1039" i="10"/>
  <c r="B1039" i="10"/>
  <c r="N1038" i="10"/>
  <c r="J1038" i="10"/>
  <c r="B1038" i="10"/>
  <c r="N1037" i="10"/>
  <c r="J1037" i="10"/>
  <c r="B1037" i="10"/>
  <c r="N1036" i="10"/>
  <c r="J1036" i="10"/>
  <c r="B1036" i="10"/>
  <c r="N1035" i="10"/>
  <c r="J1035" i="10"/>
  <c r="B1035" i="10"/>
  <c r="N1034" i="10"/>
  <c r="J1034" i="10"/>
  <c r="B1034" i="10"/>
  <c r="N1033" i="10"/>
  <c r="J1033" i="10"/>
  <c r="B1033" i="10"/>
  <c r="N1032" i="10"/>
  <c r="J1032" i="10"/>
  <c r="B1032" i="10"/>
  <c r="N1031" i="10"/>
  <c r="J1031" i="10"/>
  <c r="B1031" i="10"/>
  <c r="N1030" i="10"/>
  <c r="J1030" i="10"/>
  <c r="B1030" i="10"/>
  <c r="N1029" i="10"/>
  <c r="J1029" i="10"/>
  <c r="B1029" i="10"/>
  <c r="N1028" i="10"/>
  <c r="J1028" i="10"/>
  <c r="B1028" i="10"/>
  <c r="N1027" i="10"/>
  <c r="J1027" i="10"/>
  <c r="B1027" i="10"/>
  <c r="N1026" i="10"/>
  <c r="J1026" i="10"/>
  <c r="B1026" i="10"/>
  <c r="N1025" i="10"/>
  <c r="J1025" i="10"/>
  <c r="B1025" i="10"/>
  <c r="N1024" i="10"/>
  <c r="J1024" i="10"/>
  <c r="B1024" i="10"/>
  <c r="N1023" i="10"/>
  <c r="J1023" i="10"/>
  <c r="B1023" i="10"/>
  <c r="N1022" i="10"/>
  <c r="J1022" i="10"/>
  <c r="B1022" i="10"/>
  <c r="N1021" i="10"/>
  <c r="J1021" i="10"/>
  <c r="B1021" i="10"/>
  <c r="N1020" i="10"/>
  <c r="J1020" i="10"/>
  <c r="B1020" i="10"/>
  <c r="N1019" i="10"/>
  <c r="J1019" i="10"/>
  <c r="B1019" i="10"/>
  <c r="N1018" i="10"/>
  <c r="J1018" i="10"/>
  <c r="B1018" i="10"/>
  <c r="N1017" i="10"/>
  <c r="J1017" i="10"/>
  <c r="B1017" i="10"/>
  <c r="N1016" i="10"/>
  <c r="J1016" i="10"/>
  <c r="B1016" i="10"/>
  <c r="N1015" i="10"/>
  <c r="J1015" i="10"/>
  <c r="B1015" i="10"/>
  <c r="N1014" i="10"/>
  <c r="J1014" i="10"/>
  <c r="B1014" i="10"/>
  <c r="N1013" i="10"/>
  <c r="J1013" i="10"/>
  <c r="B1013" i="10"/>
  <c r="N1012" i="10"/>
  <c r="J1012" i="10"/>
  <c r="B1012" i="10"/>
  <c r="N1011" i="10"/>
  <c r="J1011" i="10"/>
  <c r="B1011" i="10"/>
  <c r="N1010" i="10"/>
  <c r="J1010" i="10"/>
  <c r="B1010" i="10"/>
  <c r="N1009" i="10"/>
  <c r="J1009" i="10"/>
  <c r="B1009" i="10"/>
  <c r="N1008" i="10"/>
  <c r="J1008" i="10"/>
  <c r="B1008" i="10"/>
  <c r="N1007" i="10"/>
  <c r="J1007" i="10"/>
  <c r="B1007" i="10"/>
  <c r="N1006" i="10"/>
  <c r="J1006" i="10"/>
  <c r="B1006" i="10"/>
  <c r="N1005" i="10"/>
  <c r="J1005" i="10"/>
  <c r="B1005" i="10"/>
  <c r="N1004" i="10"/>
  <c r="J1004" i="10"/>
  <c r="B1004" i="10"/>
  <c r="N1003" i="10"/>
  <c r="J1003" i="10"/>
  <c r="B1003" i="10"/>
  <c r="N1002" i="10"/>
  <c r="J1002" i="10"/>
  <c r="B1002" i="10"/>
  <c r="N1001" i="10"/>
  <c r="J1001" i="10"/>
  <c r="B1001" i="10"/>
  <c r="N1000" i="10"/>
  <c r="J1000" i="10"/>
  <c r="B1000" i="10"/>
  <c r="N999" i="10"/>
  <c r="J999" i="10"/>
  <c r="B999" i="10"/>
  <c r="N998" i="10"/>
  <c r="J998" i="10"/>
  <c r="B998" i="10"/>
  <c r="N997" i="10"/>
  <c r="J997" i="10"/>
  <c r="B997" i="10"/>
  <c r="N996" i="10"/>
  <c r="J996" i="10"/>
  <c r="B996" i="10"/>
  <c r="N995" i="10"/>
  <c r="J995" i="10"/>
  <c r="B995" i="10"/>
  <c r="N994" i="10"/>
  <c r="J994" i="10"/>
  <c r="B994" i="10"/>
  <c r="N993" i="10"/>
  <c r="J993" i="10"/>
  <c r="B993" i="10"/>
  <c r="N992" i="10"/>
  <c r="J992" i="10"/>
  <c r="B992" i="10"/>
  <c r="N991" i="10"/>
  <c r="J991" i="10"/>
  <c r="B991" i="10"/>
  <c r="N990" i="10"/>
  <c r="J990" i="10"/>
  <c r="B990" i="10"/>
  <c r="N989" i="10"/>
  <c r="J989" i="10"/>
  <c r="B989" i="10"/>
  <c r="N988" i="10"/>
  <c r="J988" i="10"/>
  <c r="B988" i="10"/>
  <c r="N987" i="10"/>
  <c r="J987" i="10"/>
  <c r="B987" i="10"/>
  <c r="N986" i="10"/>
  <c r="J986" i="10"/>
  <c r="B986" i="10"/>
  <c r="N985" i="10"/>
  <c r="J985" i="10"/>
  <c r="B985" i="10"/>
  <c r="N984" i="10"/>
  <c r="J984" i="10"/>
  <c r="B984" i="10"/>
  <c r="N983" i="10"/>
  <c r="J983" i="10"/>
  <c r="B983" i="10"/>
  <c r="N982" i="10"/>
  <c r="J982" i="10"/>
  <c r="B982" i="10"/>
  <c r="N981" i="10"/>
  <c r="J981" i="10"/>
  <c r="B981" i="10"/>
  <c r="N980" i="10"/>
  <c r="J980" i="10"/>
  <c r="B980" i="10"/>
  <c r="N979" i="10"/>
  <c r="J979" i="10"/>
  <c r="B979" i="10"/>
  <c r="N978" i="10"/>
  <c r="J978" i="10"/>
  <c r="B978" i="10"/>
  <c r="N977" i="10"/>
  <c r="J977" i="10"/>
  <c r="B977" i="10"/>
  <c r="N976" i="10"/>
  <c r="J976" i="10"/>
  <c r="B976" i="10"/>
  <c r="N975" i="10"/>
  <c r="J975" i="10"/>
  <c r="B975" i="10"/>
  <c r="N974" i="10"/>
  <c r="J974" i="10"/>
  <c r="B974" i="10"/>
  <c r="N973" i="10"/>
  <c r="J973" i="10"/>
  <c r="B973" i="10"/>
  <c r="N972" i="10"/>
  <c r="J972" i="10"/>
  <c r="B972" i="10"/>
  <c r="N971" i="10"/>
  <c r="J971" i="10"/>
  <c r="B971" i="10"/>
  <c r="N970" i="10"/>
  <c r="J970" i="10"/>
  <c r="B970" i="10"/>
  <c r="N969" i="10"/>
  <c r="J969" i="10"/>
  <c r="B969" i="10"/>
  <c r="N968" i="10"/>
  <c r="J968" i="10"/>
  <c r="B968" i="10"/>
  <c r="N967" i="10"/>
  <c r="J967" i="10"/>
  <c r="B967" i="10"/>
  <c r="N966" i="10"/>
  <c r="J966" i="10"/>
  <c r="B966" i="10"/>
  <c r="N965" i="10"/>
  <c r="J965" i="10"/>
  <c r="B965" i="10"/>
  <c r="N964" i="10"/>
  <c r="J964" i="10"/>
  <c r="B964" i="10"/>
  <c r="N963" i="10"/>
  <c r="J963" i="10"/>
  <c r="B963" i="10"/>
  <c r="N962" i="10"/>
  <c r="J962" i="10"/>
  <c r="B962" i="10"/>
  <c r="N961" i="10"/>
  <c r="J961" i="10"/>
  <c r="B961" i="10"/>
  <c r="N960" i="10"/>
  <c r="J960" i="10"/>
  <c r="B960" i="10"/>
  <c r="N959" i="10"/>
  <c r="J959" i="10"/>
  <c r="B959" i="10"/>
  <c r="N958" i="10"/>
  <c r="J958" i="10"/>
  <c r="B958" i="10"/>
  <c r="N957" i="10"/>
  <c r="J957" i="10"/>
  <c r="B957" i="10"/>
  <c r="N956" i="10"/>
  <c r="J956" i="10"/>
  <c r="B956" i="10"/>
  <c r="N955" i="10"/>
  <c r="J955" i="10"/>
  <c r="B955" i="10"/>
  <c r="N954" i="10"/>
  <c r="J954" i="10"/>
  <c r="B954" i="10"/>
  <c r="N953" i="10"/>
  <c r="J953" i="10"/>
  <c r="B953" i="10"/>
  <c r="N952" i="10"/>
  <c r="J952" i="10"/>
  <c r="B952" i="10"/>
  <c r="N951" i="10"/>
  <c r="J951" i="10"/>
  <c r="B951" i="10"/>
  <c r="N950" i="10"/>
  <c r="J950" i="10"/>
  <c r="B950" i="10"/>
  <c r="N949" i="10"/>
  <c r="J949" i="10"/>
  <c r="B949" i="10"/>
  <c r="N948" i="10"/>
  <c r="J948" i="10"/>
  <c r="B948" i="10"/>
  <c r="N947" i="10"/>
  <c r="J947" i="10"/>
  <c r="B947" i="10"/>
  <c r="N946" i="10"/>
  <c r="J946" i="10"/>
  <c r="B946" i="10"/>
  <c r="N945" i="10"/>
  <c r="J945" i="10"/>
  <c r="B945" i="10"/>
  <c r="N944" i="10"/>
  <c r="J944" i="10"/>
  <c r="B944" i="10"/>
  <c r="N943" i="10"/>
  <c r="J943" i="10"/>
  <c r="B943" i="10"/>
  <c r="N942" i="10"/>
  <c r="J942" i="10"/>
  <c r="B942" i="10"/>
  <c r="N941" i="10"/>
  <c r="J941" i="10"/>
  <c r="B941" i="10"/>
  <c r="N940" i="10"/>
  <c r="J940" i="10"/>
  <c r="B940" i="10"/>
  <c r="N939" i="10"/>
  <c r="J939" i="10"/>
  <c r="B939" i="10"/>
  <c r="N938" i="10"/>
  <c r="J938" i="10"/>
  <c r="B938" i="10"/>
  <c r="N937" i="10"/>
  <c r="J937" i="10"/>
  <c r="B937" i="10"/>
  <c r="N936" i="10"/>
  <c r="J936" i="10"/>
  <c r="B936" i="10"/>
  <c r="N935" i="10"/>
  <c r="J935" i="10"/>
  <c r="B935" i="10"/>
  <c r="N934" i="10"/>
  <c r="J934" i="10"/>
  <c r="B934" i="10"/>
  <c r="N933" i="10"/>
  <c r="J933" i="10"/>
  <c r="B933" i="10"/>
  <c r="N932" i="10"/>
  <c r="J932" i="10"/>
  <c r="B932" i="10"/>
  <c r="N931" i="10"/>
  <c r="J931" i="10"/>
  <c r="B931" i="10"/>
  <c r="N930" i="10"/>
  <c r="J930" i="10"/>
  <c r="B930" i="10"/>
  <c r="N929" i="10"/>
  <c r="J929" i="10"/>
  <c r="B929" i="10"/>
  <c r="N928" i="10"/>
  <c r="J928" i="10"/>
  <c r="B928" i="10"/>
  <c r="N927" i="10"/>
  <c r="J927" i="10"/>
  <c r="B927" i="10"/>
  <c r="N926" i="10"/>
  <c r="J926" i="10"/>
  <c r="B926" i="10"/>
  <c r="N925" i="10"/>
  <c r="J925" i="10"/>
  <c r="B925" i="10"/>
  <c r="N924" i="10"/>
  <c r="J924" i="10"/>
  <c r="B924" i="10"/>
  <c r="N923" i="10"/>
  <c r="J923" i="10"/>
  <c r="B923" i="10"/>
  <c r="N922" i="10"/>
  <c r="J922" i="10"/>
  <c r="B922" i="10"/>
  <c r="N921" i="10"/>
  <c r="J921" i="10"/>
  <c r="B921" i="10"/>
  <c r="N920" i="10"/>
  <c r="J920" i="10"/>
  <c r="B920" i="10"/>
  <c r="N919" i="10"/>
  <c r="J919" i="10"/>
  <c r="B919" i="10"/>
  <c r="N918" i="10"/>
  <c r="J918" i="10"/>
  <c r="B918" i="10"/>
  <c r="N917" i="10"/>
  <c r="J917" i="10"/>
  <c r="B917" i="10"/>
  <c r="N916" i="10"/>
  <c r="J916" i="10"/>
  <c r="B916" i="10"/>
  <c r="N915" i="10"/>
  <c r="J915" i="10"/>
  <c r="B915" i="10"/>
  <c r="N914" i="10"/>
  <c r="J914" i="10"/>
  <c r="B914" i="10"/>
  <c r="N913" i="10"/>
  <c r="J913" i="10"/>
  <c r="B913" i="10"/>
  <c r="N912" i="10"/>
  <c r="J912" i="10"/>
  <c r="B912" i="10"/>
  <c r="N911" i="10"/>
  <c r="J911" i="10"/>
  <c r="B911" i="10"/>
  <c r="N910" i="10"/>
  <c r="J910" i="10"/>
  <c r="B910" i="10"/>
  <c r="N909" i="10"/>
  <c r="J909" i="10"/>
  <c r="B909" i="10"/>
  <c r="N908" i="10"/>
  <c r="J908" i="10"/>
  <c r="B908" i="10"/>
  <c r="N907" i="10"/>
  <c r="J907" i="10"/>
  <c r="B907" i="10"/>
  <c r="N906" i="10"/>
  <c r="J906" i="10"/>
  <c r="B906" i="10"/>
  <c r="N905" i="10"/>
  <c r="J905" i="10"/>
  <c r="B905" i="10"/>
  <c r="N904" i="10"/>
  <c r="J904" i="10"/>
  <c r="B904" i="10"/>
  <c r="N903" i="10"/>
  <c r="J903" i="10"/>
  <c r="B903" i="10"/>
  <c r="N902" i="10"/>
  <c r="J902" i="10"/>
  <c r="B902" i="10"/>
  <c r="N901" i="10"/>
  <c r="J901" i="10"/>
  <c r="B901" i="10"/>
  <c r="N900" i="10"/>
  <c r="J900" i="10"/>
  <c r="B900" i="10"/>
  <c r="N899" i="10"/>
  <c r="J899" i="10"/>
  <c r="B899" i="10"/>
  <c r="N898" i="10"/>
  <c r="J898" i="10"/>
  <c r="B898" i="10"/>
  <c r="N897" i="10"/>
  <c r="J897" i="10"/>
  <c r="B897" i="10"/>
  <c r="N896" i="10"/>
  <c r="J896" i="10"/>
  <c r="B896" i="10"/>
  <c r="N895" i="10"/>
  <c r="J895" i="10"/>
  <c r="B895" i="10"/>
  <c r="N894" i="10"/>
  <c r="J894" i="10"/>
  <c r="B894" i="10"/>
  <c r="N893" i="10"/>
  <c r="J893" i="10"/>
  <c r="B893" i="10"/>
  <c r="N892" i="10"/>
  <c r="J892" i="10"/>
  <c r="B892" i="10"/>
  <c r="N891" i="10"/>
  <c r="J891" i="10"/>
  <c r="B891" i="10"/>
  <c r="N890" i="10"/>
  <c r="J890" i="10"/>
  <c r="B890" i="10"/>
  <c r="N889" i="10"/>
  <c r="J889" i="10"/>
  <c r="B889" i="10"/>
  <c r="N888" i="10"/>
  <c r="J888" i="10"/>
  <c r="B888" i="10"/>
  <c r="N887" i="10"/>
  <c r="J887" i="10"/>
  <c r="B887" i="10"/>
  <c r="N886" i="10"/>
  <c r="J886" i="10"/>
  <c r="B886" i="10"/>
  <c r="N885" i="10"/>
  <c r="J885" i="10"/>
  <c r="B885" i="10"/>
  <c r="N884" i="10"/>
  <c r="J884" i="10"/>
  <c r="B884" i="10"/>
  <c r="N883" i="10"/>
  <c r="J883" i="10"/>
  <c r="B883" i="10"/>
  <c r="N882" i="10"/>
  <c r="J882" i="10"/>
  <c r="B882" i="10"/>
  <c r="N881" i="10"/>
  <c r="J881" i="10"/>
  <c r="B881" i="10"/>
  <c r="N880" i="10"/>
  <c r="J880" i="10"/>
  <c r="B880" i="10"/>
  <c r="N879" i="10"/>
  <c r="J879" i="10"/>
  <c r="B879" i="10"/>
  <c r="N878" i="10"/>
  <c r="J878" i="10"/>
  <c r="B878" i="10"/>
  <c r="N877" i="10"/>
  <c r="J877" i="10"/>
  <c r="B877" i="10"/>
  <c r="N876" i="10"/>
  <c r="J876" i="10"/>
  <c r="B876" i="10"/>
  <c r="N875" i="10"/>
  <c r="J875" i="10"/>
  <c r="B875" i="10"/>
  <c r="N874" i="10"/>
  <c r="J874" i="10"/>
  <c r="B874" i="10"/>
  <c r="N873" i="10"/>
  <c r="J873" i="10"/>
  <c r="B873" i="10"/>
  <c r="N872" i="10"/>
  <c r="J872" i="10"/>
  <c r="B872" i="10"/>
  <c r="N871" i="10"/>
  <c r="J871" i="10"/>
  <c r="B871" i="10"/>
  <c r="N870" i="10"/>
  <c r="J870" i="10"/>
  <c r="B870" i="10"/>
  <c r="N869" i="10"/>
  <c r="J869" i="10"/>
  <c r="B869" i="10"/>
  <c r="N868" i="10"/>
  <c r="J868" i="10"/>
  <c r="B868" i="10"/>
  <c r="N867" i="10"/>
  <c r="J867" i="10"/>
  <c r="B867" i="10"/>
  <c r="N866" i="10"/>
  <c r="J866" i="10"/>
  <c r="B866" i="10"/>
  <c r="N865" i="10"/>
  <c r="J865" i="10"/>
  <c r="B865" i="10"/>
  <c r="N864" i="10"/>
  <c r="J864" i="10"/>
  <c r="B864" i="10"/>
  <c r="N863" i="10"/>
  <c r="J863" i="10"/>
  <c r="B863" i="10"/>
  <c r="N862" i="10"/>
  <c r="J862" i="10"/>
  <c r="B862" i="10"/>
  <c r="N861" i="10"/>
  <c r="J861" i="10"/>
  <c r="B861" i="10"/>
  <c r="N860" i="10"/>
  <c r="J860" i="10"/>
  <c r="B860" i="10"/>
  <c r="N859" i="10"/>
  <c r="J859" i="10"/>
  <c r="B859" i="10"/>
  <c r="N858" i="10"/>
  <c r="J858" i="10"/>
  <c r="B858" i="10"/>
  <c r="N857" i="10"/>
  <c r="J857" i="10"/>
  <c r="B857" i="10"/>
  <c r="N856" i="10"/>
  <c r="J856" i="10"/>
  <c r="B856" i="10"/>
  <c r="N855" i="10"/>
  <c r="J855" i="10"/>
  <c r="B855" i="10"/>
  <c r="N854" i="10"/>
  <c r="J854" i="10"/>
  <c r="B854" i="10"/>
  <c r="N853" i="10"/>
  <c r="J853" i="10"/>
  <c r="B853" i="10"/>
  <c r="N852" i="10"/>
  <c r="J852" i="10"/>
  <c r="B852" i="10"/>
  <c r="N851" i="10"/>
  <c r="J851" i="10"/>
  <c r="B851" i="10"/>
  <c r="N850" i="10"/>
  <c r="J850" i="10"/>
  <c r="B850" i="10"/>
  <c r="N849" i="10"/>
  <c r="J849" i="10"/>
  <c r="B849" i="10"/>
  <c r="N848" i="10"/>
  <c r="J848" i="10"/>
  <c r="B848" i="10"/>
  <c r="N847" i="10"/>
  <c r="J847" i="10"/>
  <c r="B847" i="10"/>
  <c r="N846" i="10"/>
  <c r="J846" i="10"/>
  <c r="B846" i="10"/>
  <c r="N845" i="10"/>
  <c r="J845" i="10"/>
  <c r="B845" i="10"/>
  <c r="N844" i="10"/>
  <c r="J844" i="10"/>
  <c r="B844" i="10"/>
  <c r="N843" i="10"/>
  <c r="J843" i="10"/>
  <c r="B843" i="10"/>
  <c r="N842" i="10"/>
  <c r="J842" i="10"/>
  <c r="B842" i="10"/>
  <c r="N841" i="10"/>
  <c r="J841" i="10"/>
  <c r="B841" i="10"/>
  <c r="N840" i="10"/>
  <c r="J840" i="10"/>
  <c r="B840" i="10"/>
  <c r="N839" i="10"/>
  <c r="J839" i="10"/>
  <c r="B839" i="10"/>
  <c r="N838" i="10"/>
  <c r="J838" i="10"/>
  <c r="B838" i="10"/>
  <c r="N837" i="10"/>
  <c r="J837" i="10"/>
  <c r="B837" i="10"/>
  <c r="N836" i="10"/>
  <c r="J836" i="10"/>
  <c r="B836" i="10"/>
  <c r="N835" i="10"/>
  <c r="J835" i="10"/>
  <c r="B835" i="10"/>
  <c r="N834" i="10"/>
  <c r="J834" i="10"/>
  <c r="B834" i="10"/>
  <c r="N833" i="10"/>
  <c r="J833" i="10"/>
  <c r="B833" i="10"/>
  <c r="N832" i="10"/>
  <c r="J832" i="10"/>
  <c r="B832" i="10"/>
  <c r="N831" i="10"/>
  <c r="J831" i="10"/>
  <c r="B831" i="10"/>
  <c r="N830" i="10"/>
  <c r="J830" i="10"/>
  <c r="B830" i="10"/>
  <c r="N829" i="10"/>
  <c r="J829" i="10"/>
  <c r="B829" i="10"/>
  <c r="N828" i="10"/>
  <c r="J828" i="10"/>
  <c r="B828" i="10"/>
  <c r="N827" i="10"/>
  <c r="J827" i="10"/>
  <c r="B827" i="10"/>
  <c r="N826" i="10"/>
  <c r="J826" i="10"/>
  <c r="B826" i="10"/>
  <c r="N825" i="10"/>
  <c r="J825" i="10"/>
  <c r="B825" i="10"/>
  <c r="N824" i="10"/>
  <c r="J824" i="10"/>
  <c r="B824" i="10"/>
  <c r="N823" i="10"/>
  <c r="J823" i="10"/>
  <c r="B823" i="10"/>
  <c r="N822" i="10"/>
  <c r="J822" i="10"/>
  <c r="B822" i="10"/>
  <c r="N821" i="10"/>
  <c r="J821" i="10"/>
  <c r="B821" i="10"/>
  <c r="N820" i="10"/>
  <c r="J820" i="10"/>
  <c r="B820" i="10"/>
  <c r="N819" i="10"/>
  <c r="J819" i="10"/>
  <c r="B819" i="10"/>
  <c r="N818" i="10"/>
  <c r="J818" i="10"/>
  <c r="B818" i="10"/>
  <c r="N817" i="10"/>
  <c r="J817" i="10"/>
  <c r="B817" i="10"/>
  <c r="N816" i="10"/>
  <c r="J816" i="10"/>
  <c r="B816" i="10"/>
  <c r="N815" i="10"/>
  <c r="J815" i="10"/>
  <c r="B815" i="10"/>
  <c r="N814" i="10"/>
  <c r="J814" i="10"/>
  <c r="B814" i="10"/>
  <c r="N813" i="10"/>
  <c r="J813" i="10"/>
  <c r="B813" i="10"/>
  <c r="N812" i="10"/>
  <c r="J812" i="10"/>
  <c r="B812" i="10"/>
  <c r="N811" i="10"/>
  <c r="J811" i="10"/>
  <c r="B811" i="10"/>
  <c r="N810" i="10"/>
  <c r="J810" i="10"/>
  <c r="B810" i="10"/>
  <c r="N809" i="10"/>
  <c r="J809" i="10"/>
  <c r="B809" i="10"/>
  <c r="N808" i="10"/>
  <c r="J808" i="10"/>
  <c r="B808" i="10"/>
  <c r="N807" i="10"/>
  <c r="J807" i="10"/>
  <c r="B807" i="10"/>
  <c r="N806" i="10"/>
  <c r="J806" i="10"/>
  <c r="B806" i="10"/>
  <c r="N805" i="10"/>
  <c r="J805" i="10"/>
  <c r="B805" i="10"/>
  <c r="N804" i="10"/>
  <c r="J804" i="10"/>
  <c r="B804" i="10"/>
  <c r="N803" i="10"/>
  <c r="J803" i="10"/>
  <c r="B803" i="10"/>
  <c r="N802" i="10"/>
  <c r="J802" i="10"/>
  <c r="B802" i="10"/>
  <c r="N801" i="10"/>
  <c r="J801" i="10"/>
  <c r="B801" i="10"/>
  <c r="N800" i="10"/>
  <c r="J800" i="10"/>
  <c r="B800" i="10"/>
  <c r="N799" i="10"/>
  <c r="J799" i="10"/>
  <c r="B799" i="10"/>
  <c r="N798" i="10"/>
  <c r="J798" i="10"/>
  <c r="B798" i="10"/>
  <c r="N797" i="10"/>
  <c r="J797" i="10"/>
  <c r="B797" i="10"/>
  <c r="N796" i="10"/>
  <c r="J796" i="10"/>
  <c r="B796" i="10"/>
  <c r="N795" i="10"/>
  <c r="J795" i="10"/>
  <c r="B795" i="10"/>
  <c r="N794" i="10"/>
  <c r="J794" i="10"/>
  <c r="B794" i="10"/>
  <c r="N793" i="10"/>
  <c r="J793" i="10"/>
  <c r="B793" i="10"/>
  <c r="N792" i="10"/>
  <c r="J792" i="10"/>
  <c r="B792" i="10"/>
  <c r="N791" i="10"/>
  <c r="J791" i="10"/>
  <c r="B791" i="10"/>
  <c r="N790" i="10"/>
  <c r="J790" i="10"/>
  <c r="B790" i="10"/>
  <c r="N789" i="10"/>
  <c r="J789" i="10"/>
  <c r="B789" i="10"/>
  <c r="N788" i="10"/>
  <c r="J788" i="10"/>
  <c r="B788" i="10"/>
  <c r="N787" i="10"/>
  <c r="J787" i="10"/>
  <c r="B787" i="10"/>
  <c r="N786" i="10"/>
  <c r="J786" i="10"/>
  <c r="B786" i="10"/>
  <c r="N785" i="10"/>
  <c r="J785" i="10"/>
  <c r="B785" i="10"/>
  <c r="N784" i="10"/>
  <c r="J784" i="10"/>
  <c r="B784" i="10"/>
  <c r="N783" i="10"/>
  <c r="J783" i="10"/>
  <c r="B783" i="10"/>
  <c r="N782" i="10"/>
  <c r="J782" i="10"/>
  <c r="B782" i="10"/>
  <c r="N781" i="10"/>
  <c r="J781" i="10"/>
  <c r="B781" i="10"/>
  <c r="N780" i="10"/>
  <c r="J780" i="10"/>
  <c r="B780" i="10"/>
  <c r="N779" i="10"/>
  <c r="J779" i="10"/>
  <c r="B779" i="10"/>
  <c r="N778" i="10"/>
  <c r="J778" i="10"/>
  <c r="B778" i="10"/>
  <c r="N777" i="10"/>
  <c r="J777" i="10"/>
  <c r="B777" i="10"/>
  <c r="N776" i="10"/>
  <c r="J776" i="10"/>
  <c r="B776" i="10"/>
  <c r="N775" i="10"/>
  <c r="J775" i="10"/>
  <c r="B775" i="10"/>
  <c r="N774" i="10"/>
  <c r="J774" i="10"/>
  <c r="B774" i="10"/>
  <c r="N773" i="10"/>
  <c r="J773" i="10"/>
  <c r="B773" i="10"/>
  <c r="N772" i="10"/>
  <c r="J772" i="10"/>
  <c r="B772" i="10"/>
  <c r="N771" i="10"/>
  <c r="J771" i="10"/>
  <c r="B771" i="10"/>
  <c r="N770" i="10"/>
  <c r="J770" i="10"/>
  <c r="B770" i="10"/>
  <c r="N769" i="10"/>
  <c r="J769" i="10"/>
  <c r="B769" i="10"/>
  <c r="N768" i="10"/>
  <c r="J768" i="10"/>
  <c r="B768" i="10"/>
  <c r="N767" i="10"/>
  <c r="J767" i="10"/>
  <c r="B767" i="10"/>
  <c r="N766" i="10"/>
  <c r="J766" i="10"/>
  <c r="B766" i="10"/>
  <c r="N765" i="10"/>
  <c r="J765" i="10"/>
  <c r="B765" i="10"/>
  <c r="N764" i="10"/>
  <c r="J764" i="10"/>
  <c r="B764" i="10"/>
  <c r="N763" i="10"/>
  <c r="J763" i="10"/>
  <c r="B763" i="10"/>
  <c r="N762" i="10"/>
  <c r="J762" i="10"/>
  <c r="B762" i="10"/>
  <c r="N761" i="10"/>
  <c r="J761" i="10"/>
  <c r="B761" i="10"/>
  <c r="N760" i="10"/>
  <c r="J760" i="10"/>
  <c r="B760" i="10"/>
  <c r="N759" i="10"/>
  <c r="J759" i="10"/>
  <c r="B759" i="10"/>
  <c r="N758" i="10"/>
  <c r="J758" i="10"/>
  <c r="B758" i="10"/>
  <c r="N757" i="10"/>
  <c r="J757" i="10"/>
  <c r="B757" i="10"/>
  <c r="N756" i="10"/>
  <c r="J756" i="10"/>
  <c r="B756" i="10"/>
  <c r="N755" i="10"/>
  <c r="J755" i="10"/>
  <c r="B755" i="10"/>
  <c r="N754" i="10"/>
  <c r="J754" i="10"/>
  <c r="B754" i="10"/>
  <c r="N753" i="10"/>
  <c r="J753" i="10"/>
  <c r="B753" i="10"/>
  <c r="N752" i="10"/>
  <c r="J752" i="10"/>
  <c r="B752" i="10"/>
  <c r="N751" i="10"/>
  <c r="J751" i="10"/>
  <c r="B751" i="10"/>
  <c r="N750" i="10"/>
  <c r="J750" i="10"/>
  <c r="B750" i="10"/>
  <c r="N749" i="10"/>
  <c r="J749" i="10"/>
  <c r="B749" i="10"/>
  <c r="N748" i="10"/>
  <c r="J748" i="10"/>
  <c r="B748" i="10"/>
  <c r="N747" i="10"/>
  <c r="J747" i="10"/>
  <c r="B747" i="10"/>
  <c r="N746" i="10"/>
  <c r="J746" i="10"/>
  <c r="B746" i="10"/>
  <c r="N745" i="10"/>
  <c r="J745" i="10"/>
  <c r="B745" i="10"/>
  <c r="N744" i="10"/>
  <c r="J744" i="10"/>
  <c r="B744" i="10"/>
  <c r="N743" i="10"/>
  <c r="J743" i="10"/>
  <c r="B743" i="10"/>
  <c r="N742" i="10"/>
  <c r="J742" i="10"/>
  <c r="B742" i="10"/>
  <c r="N741" i="10"/>
  <c r="J741" i="10"/>
  <c r="B741" i="10"/>
  <c r="N740" i="10"/>
  <c r="J740" i="10"/>
  <c r="B740" i="10"/>
  <c r="N739" i="10"/>
  <c r="J739" i="10"/>
  <c r="B739" i="10"/>
  <c r="N738" i="10"/>
  <c r="J738" i="10"/>
  <c r="B738" i="10"/>
  <c r="N737" i="10"/>
  <c r="J737" i="10"/>
  <c r="B737" i="10"/>
  <c r="N736" i="10"/>
  <c r="J736" i="10"/>
  <c r="B736" i="10"/>
  <c r="N735" i="10"/>
  <c r="J735" i="10"/>
  <c r="B735" i="10"/>
  <c r="N734" i="10"/>
  <c r="J734" i="10"/>
  <c r="B734" i="10"/>
  <c r="N733" i="10"/>
  <c r="J733" i="10"/>
  <c r="B733" i="10"/>
  <c r="N732" i="10"/>
  <c r="J732" i="10"/>
  <c r="B732" i="10"/>
  <c r="N731" i="10"/>
  <c r="J731" i="10"/>
  <c r="B731" i="10"/>
  <c r="N730" i="10"/>
  <c r="J730" i="10"/>
  <c r="B730" i="10"/>
  <c r="N729" i="10"/>
  <c r="J729" i="10"/>
  <c r="B729" i="10"/>
  <c r="N728" i="10"/>
  <c r="J728" i="10"/>
  <c r="B728" i="10"/>
  <c r="N727" i="10"/>
  <c r="J727" i="10"/>
  <c r="B727" i="10"/>
  <c r="N726" i="10"/>
  <c r="J726" i="10"/>
  <c r="B726" i="10"/>
  <c r="N725" i="10"/>
  <c r="J725" i="10"/>
  <c r="B725" i="10"/>
  <c r="N724" i="10"/>
  <c r="J724" i="10"/>
  <c r="B724" i="10"/>
  <c r="N723" i="10"/>
  <c r="J723" i="10"/>
  <c r="B723" i="10"/>
  <c r="N722" i="10"/>
  <c r="J722" i="10"/>
  <c r="B722" i="10"/>
  <c r="N721" i="10"/>
  <c r="J721" i="10"/>
  <c r="B721" i="10"/>
  <c r="N720" i="10"/>
  <c r="J720" i="10"/>
  <c r="B720" i="10"/>
  <c r="N719" i="10"/>
  <c r="J719" i="10"/>
  <c r="B719" i="10"/>
  <c r="N718" i="10"/>
  <c r="J718" i="10"/>
  <c r="B718" i="10"/>
  <c r="N717" i="10"/>
  <c r="J717" i="10"/>
  <c r="B717" i="10"/>
  <c r="N716" i="10"/>
  <c r="J716" i="10"/>
  <c r="B716" i="10"/>
  <c r="N715" i="10"/>
  <c r="J715" i="10"/>
  <c r="B715" i="10"/>
  <c r="N714" i="10"/>
  <c r="J714" i="10"/>
  <c r="B714" i="10"/>
  <c r="N713" i="10"/>
  <c r="J713" i="10"/>
  <c r="B713" i="10"/>
  <c r="N712" i="10"/>
  <c r="J712" i="10"/>
  <c r="B712" i="10"/>
  <c r="N711" i="10"/>
  <c r="J711" i="10"/>
  <c r="B711" i="10"/>
  <c r="N710" i="10"/>
  <c r="J710" i="10"/>
  <c r="B710" i="10"/>
  <c r="N709" i="10"/>
  <c r="J709" i="10"/>
  <c r="B709" i="10"/>
  <c r="N708" i="10"/>
  <c r="J708" i="10"/>
  <c r="B708" i="10"/>
  <c r="N707" i="10"/>
  <c r="J707" i="10"/>
  <c r="B707" i="10"/>
  <c r="N706" i="10"/>
  <c r="J706" i="10"/>
  <c r="B706" i="10"/>
  <c r="N705" i="10"/>
  <c r="J705" i="10"/>
  <c r="B705" i="10"/>
  <c r="N704" i="10"/>
  <c r="J704" i="10"/>
  <c r="B704" i="10"/>
  <c r="N703" i="10"/>
  <c r="J703" i="10"/>
  <c r="B703" i="10"/>
  <c r="N702" i="10"/>
  <c r="J702" i="10"/>
  <c r="B702" i="10"/>
  <c r="N701" i="10"/>
  <c r="J701" i="10"/>
  <c r="B701" i="10"/>
  <c r="N700" i="10"/>
  <c r="J700" i="10"/>
  <c r="B700" i="10"/>
  <c r="N699" i="10"/>
  <c r="J699" i="10"/>
  <c r="B699" i="10"/>
  <c r="N698" i="10"/>
  <c r="J698" i="10"/>
  <c r="B698" i="10"/>
  <c r="N697" i="10"/>
  <c r="J697" i="10"/>
  <c r="B697" i="10"/>
  <c r="N696" i="10"/>
  <c r="J696" i="10"/>
  <c r="B696" i="10"/>
  <c r="N695" i="10"/>
  <c r="J695" i="10"/>
  <c r="B695" i="10"/>
  <c r="N694" i="10"/>
  <c r="J694" i="10"/>
  <c r="B694" i="10"/>
  <c r="N693" i="10"/>
  <c r="J693" i="10"/>
  <c r="B693" i="10"/>
  <c r="N692" i="10"/>
  <c r="J692" i="10"/>
  <c r="B692" i="10"/>
  <c r="N691" i="10"/>
  <c r="J691" i="10"/>
  <c r="B691" i="10"/>
  <c r="N690" i="10"/>
  <c r="J690" i="10"/>
  <c r="B690" i="10"/>
  <c r="N689" i="10"/>
  <c r="J689" i="10"/>
  <c r="B689" i="10"/>
  <c r="N688" i="10"/>
  <c r="J688" i="10"/>
  <c r="B688" i="10"/>
  <c r="N687" i="10"/>
  <c r="J687" i="10"/>
  <c r="B687" i="10"/>
  <c r="N686" i="10"/>
  <c r="J686" i="10"/>
  <c r="B686" i="10"/>
  <c r="N685" i="10"/>
  <c r="J685" i="10"/>
  <c r="B685" i="10"/>
  <c r="N684" i="10"/>
  <c r="J684" i="10"/>
  <c r="B684" i="10"/>
  <c r="N683" i="10"/>
  <c r="J683" i="10"/>
  <c r="B683" i="10"/>
  <c r="N682" i="10"/>
  <c r="J682" i="10"/>
  <c r="B682" i="10"/>
  <c r="N681" i="10"/>
  <c r="J681" i="10"/>
  <c r="B681" i="10"/>
  <c r="N680" i="10"/>
  <c r="J680" i="10"/>
  <c r="B680" i="10"/>
  <c r="N679" i="10"/>
  <c r="J679" i="10"/>
  <c r="B679" i="10"/>
  <c r="N678" i="10"/>
  <c r="J678" i="10"/>
  <c r="B678" i="10"/>
  <c r="N677" i="10"/>
  <c r="J677" i="10"/>
  <c r="B677" i="10"/>
  <c r="N676" i="10"/>
  <c r="J676" i="10"/>
  <c r="B676" i="10"/>
  <c r="N675" i="10"/>
  <c r="J675" i="10"/>
  <c r="B675" i="10"/>
  <c r="N674" i="10"/>
  <c r="J674" i="10"/>
  <c r="B674" i="10"/>
  <c r="N673" i="10"/>
  <c r="J673" i="10"/>
  <c r="B673" i="10"/>
  <c r="N672" i="10"/>
  <c r="J672" i="10"/>
  <c r="B672" i="10"/>
  <c r="N671" i="10"/>
  <c r="J671" i="10"/>
  <c r="B671" i="10"/>
  <c r="N670" i="10"/>
  <c r="J670" i="10"/>
  <c r="B670" i="10"/>
  <c r="N669" i="10"/>
  <c r="J669" i="10"/>
  <c r="B669" i="10"/>
  <c r="N668" i="10"/>
  <c r="J668" i="10"/>
  <c r="B668" i="10"/>
  <c r="N667" i="10"/>
  <c r="J667" i="10"/>
  <c r="B667" i="10"/>
  <c r="N666" i="10"/>
  <c r="J666" i="10"/>
  <c r="B666" i="10"/>
  <c r="N665" i="10"/>
  <c r="J665" i="10"/>
  <c r="B665" i="10"/>
  <c r="N664" i="10"/>
  <c r="J664" i="10"/>
  <c r="B664" i="10"/>
  <c r="N663" i="10"/>
  <c r="J663" i="10"/>
  <c r="B663" i="10"/>
  <c r="N662" i="10"/>
  <c r="J662" i="10"/>
  <c r="B662" i="10"/>
  <c r="N661" i="10"/>
  <c r="J661" i="10"/>
  <c r="B661" i="10"/>
  <c r="N660" i="10"/>
  <c r="J660" i="10"/>
  <c r="B660" i="10"/>
  <c r="N659" i="10"/>
  <c r="J659" i="10"/>
  <c r="B659" i="10"/>
  <c r="N658" i="10"/>
  <c r="J658" i="10"/>
  <c r="B658" i="10"/>
  <c r="N657" i="10"/>
  <c r="J657" i="10"/>
  <c r="B657" i="10"/>
  <c r="N656" i="10"/>
  <c r="J656" i="10"/>
  <c r="B656" i="10"/>
  <c r="N655" i="10"/>
  <c r="J655" i="10"/>
  <c r="B655" i="10"/>
  <c r="N654" i="10"/>
  <c r="J654" i="10"/>
  <c r="B654" i="10"/>
  <c r="N653" i="10"/>
  <c r="J653" i="10"/>
  <c r="B653" i="10"/>
  <c r="N652" i="10"/>
  <c r="J652" i="10"/>
  <c r="B652" i="10"/>
  <c r="N651" i="10"/>
  <c r="J651" i="10"/>
  <c r="B651" i="10"/>
  <c r="N650" i="10"/>
  <c r="J650" i="10"/>
  <c r="B650" i="10"/>
  <c r="N649" i="10"/>
  <c r="J649" i="10"/>
  <c r="B649" i="10"/>
  <c r="N648" i="10"/>
  <c r="J648" i="10"/>
  <c r="B648" i="10"/>
  <c r="N647" i="10"/>
  <c r="J647" i="10"/>
  <c r="B647" i="10"/>
  <c r="N646" i="10"/>
  <c r="J646" i="10"/>
  <c r="B646" i="10"/>
  <c r="N645" i="10"/>
  <c r="J645" i="10"/>
  <c r="B645" i="10"/>
  <c r="N644" i="10"/>
  <c r="J644" i="10"/>
  <c r="B644" i="10"/>
  <c r="N643" i="10"/>
  <c r="J643" i="10"/>
  <c r="B643" i="10"/>
  <c r="N642" i="10"/>
  <c r="J642" i="10"/>
  <c r="B642" i="10"/>
  <c r="N641" i="10"/>
  <c r="J641" i="10"/>
  <c r="B641" i="10"/>
  <c r="N640" i="10"/>
  <c r="J640" i="10"/>
  <c r="B640" i="10"/>
  <c r="N639" i="10"/>
  <c r="J639" i="10"/>
  <c r="B639" i="10"/>
  <c r="N638" i="10"/>
  <c r="J638" i="10"/>
  <c r="B638" i="10"/>
  <c r="N637" i="10"/>
  <c r="J637" i="10"/>
  <c r="B637" i="10"/>
  <c r="N636" i="10"/>
  <c r="J636" i="10"/>
  <c r="B636" i="10"/>
  <c r="N635" i="10"/>
  <c r="J635" i="10"/>
  <c r="B635" i="10"/>
  <c r="N634" i="10"/>
  <c r="J634" i="10"/>
  <c r="B634" i="10"/>
  <c r="N633" i="10"/>
  <c r="J633" i="10"/>
  <c r="B633" i="10"/>
  <c r="N632" i="10"/>
  <c r="J632" i="10"/>
  <c r="B632" i="10"/>
  <c r="N631" i="10"/>
  <c r="J631" i="10"/>
  <c r="B631" i="10"/>
  <c r="N630" i="10"/>
  <c r="J630" i="10"/>
  <c r="B630" i="10"/>
  <c r="N629" i="10"/>
  <c r="J629" i="10"/>
  <c r="B629" i="10"/>
  <c r="N628" i="10"/>
  <c r="J628" i="10"/>
  <c r="B628" i="10"/>
  <c r="N627" i="10"/>
  <c r="J627" i="10"/>
  <c r="B627" i="10"/>
  <c r="N626" i="10"/>
  <c r="J626" i="10"/>
  <c r="B626" i="10"/>
  <c r="N625" i="10"/>
  <c r="J625" i="10"/>
  <c r="B625" i="10"/>
  <c r="N624" i="10"/>
  <c r="J624" i="10"/>
  <c r="B624" i="10"/>
  <c r="N623" i="10"/>
  <c r="J623" i="10"/>
  <c r="B623" i="10"/>
  <c r="N622" i="10"/>
  <c r="J622" i="10"/>
  <c r="B622" i="10"/>
  <c r="N621" i="10"/>
  <c r="J621" i="10"/>
  <c r="B621" i="10"/>
  <c r="N620" i="10"/>
  <c r="J620" i="10"/>
  <c r="B620" i="10"/>
  <c r="N619" i="10"/>
  <c r="J619" i="10"/>
  <c r="B619" i="10"/>
  <c r="N618" i="10"/>
  <c r="J618" i="10"/>
  <c r="B618" i="10"/>
  <c r="N617" i="10"/>
  <c r="J617" i="10"/>
  <c r="B617" i="10"/>
  <c r="N616" i="10"/>
  <c r="J616" i="10"/>
  <c r="B616" i="10"/>
  <c r="N615" i="10"/>
  <c r="J615" i="10"/>
  <c r="B615" i="10"/>
  <c r="N614" i="10"/>
  <c r="J614" i="10"/>
  <c r="B614" i="10"/>
  <c r="N613" i="10"/>
  <c r="J613" i="10"/>
  <c r="B613" i="10"/>
  <c r="N612" i="10"/>
  <c r="J612" i="10"/>
  <c r="B612" i="10"/>
  <c r="N611" i="10"/>
  <c r="J611" i="10"/>
  <c r="B611" i="10"/>
  <c r="N610" i="10"/>
  <c r="J610" i="10"/>
  <c r="B610" i="10"/>
  <c r="N609" i="10"/>
  <c r="J609" i="10"/>
  <c r="B609" i="10"/>
  <c r="N608" i="10"/>
  <c r="J608" i="10"/>
  <c r="B608" i="10"/>
  <c r="N607" i="10"/>
  <c r="J607" i="10"/>
  <c r="B607" i="10"/>
  <c r="N606" i="10"/>
  <c r="J606" i="10"/>
  <c r="B606" i="10"/>
  <c r="N605" i="10"/>
  <c r="J605" i="10"/>
  <c r="B605" i="10"/>
  <c r="N604" i="10"/>
  <c r="J604" i="10"/>
  <c r="B604" i="10"/>
  <c r="N603" i="10"/>
  <c r="J603" i="10"/>
  <c r="B603" i="10"/>
  <c r="N602" i="10"/>
  <c r="J602" i="10"/>
  <c r="B602" i="10"/>
  <c r="N601" i="10"/>
  <c r="J601" i="10"/>
  <c r="B601" i="10"/>
  <c r="N600" i="10"/>
  <c r="J600" i="10"/>
  <c r="B600" i="10"/>
  <c r="N599" i="10"/>
  <c r="J599" i="10"/>
  <c r="B599" i="10"/>
  <c r="N598" i="10"/>
  <c r="J598" i="10"/>
  <c r="B598" i="10"/>
  <c r="N597" i="10"/>
  <c r="J597" i="10"/>
  <c r="B597" i="10"/>
  <c r="N596" i="10"/>
  <c r="J596" i="10"/>
  <c r="B596" i="10"/>
  <c r="N595" i="10"/>
  <c r="J595" i="10"/>
  <c r="B595" i="10"/>
  <c r="N594" i="10"/>
  <c r="J594" i="10"/>
  <c r="B594" i="10"/>
  <c r="N593" i="10"/>
  <c r="J593" i="10"/>
  <c r="B593" i="10"/>
  <c r="N592" i="10"/>
  <c r="J592" i="10"/>
  <c r="B592" i="10"/>
  <c r="N591" i="10"/>
  <c r="J591" i="10"/>
  <c r="B591" i="10"/>
  <c r="N590" i="10"/>
  <c r="J590" i="10"/>
  <c r="B590" i="10"/>
  <c r="N589" i="10"/>
  <c r="J589" i="10"/>
  <c r="B589" i="10"/>
  <c r="N588" i="10"/>
  <c r="J588" i="10"/>
  <c r="B588" i="10"/>
  <c r="N587" i="10"/>
  <c r="J587" i="10"/>
  <c r="B587" i="10"/>
  <c r="N586" i="10"/>
  <c r="J586" i="10"/>
  <c r="B586" i="10"/>
  <c r="N585" i="10"/>
  <c r="J585" i="10"/>
  <c r="B585" i="10"/>
  <c r="N584" i="10"/>
  <c r="J584" i="10"/>
  <c r="B584" i="10"/>
  <c r="N583" i="10"/>
  <c r="J583" i="10"/>
  <c r="B583" i="10"/>
  <c r="N582" i="10"/>
  <c r="J582" i="10"/>
  <c r="B582" i="10"/>
  <c r="N581" i="10"/>
  <c r="J581" i="10"/>
  <c r="B581" i="10"/>
  <c r="N580" i="10"/>
  <c r="J580" i="10"/>
  <c r="B580" i="10"/>
  <c r="N579" i="10"/>
  <c r="J579" i="10"/>
  <c r="B579" i="10"/>
  <c r="N578" i="10"/>
  <c r="J578" i="10"/>
  <c r="B578" i="10"/>
  <c r="N577" i="10"/>
  <c r="J577" i="10"/>
  <c r="B577" i="10"/>
  <c r="N576" i="10"/>
  <c r="J576" i="10"/>
  <c r="B576" i="10"/>
  <c r="N575" i="10"/>
  <c r="J575" i="10"/>
  <c r="B575" i="10"/>
  <c r="N574" i="10"/>
  <c r="J574" i="10"/>
  <c r="B574" i="10"/>
  <c r="N573" i="10"/>
  <c r="J573" i="10"/>
  <c r="B573" i="10"/>
  <c r="N572" i="10"/>
  <c r="J572" i="10"/>
  <c r="B572" i="10"/>
  <c r="N571" i="10"/>
  <c r="J571" i="10"/>
  <c r="B571" i="10"/>
  <c r="N570" i="10"/>
  <c r="J570" i="10"/>
  <c r="B570" i="10"/>
  <c r="N569" i="10"/>
  <c r="J569" i="10"/>
  <c r="B569" i="10"/>
  <c r="N568" i="10"/>
  <c r="J568" i="10"/>
  <c r="B568" i="10"/>
  <c r="N567" i="10"/>
  <c r="J567" i="10"/>
  <c r="B567" i="10"/>
  <c r="N566" i="10"/>
  <c r="J566" i="10"/>
  <c r="B566" i="10"/>
  <c r="N565" i="10"/>
  <c r="J565" i="10"/>
  <c r="B565" i="10"/>
  <c r="N564" i="10"/>
  <c r="J564" i="10"/>
  <c r="B564" i="10"/>
  <c r="N563" i="10"/>
  <c r="J563" i="10"/>
  <c r="B563" i="10"/>
  <c r="N562" i="10"/>
  <c r="J562" i="10"/>
  <c r="B562" i="10"/>
  <c r="N561" i="10"/>
  <c r="J561" i="10"/>
  <c r="B561" i="10"/>
  <c r="N560" i="10"/>
  <c r="J560" i="10"/>
  <c r="B560" i="10"/>
  <c r="N559" i="10"/>
  <c r="J559" i="10"/>
  <c r="B559" i="10"/>
  <c r="N558" i="10"/>
  <c r="J558" i="10"/>
  <c r="B558" i="10"/>
  <c r="N557" i="10"/>
  <c r="J557" i="10"/>
  <c r="B557" i="10"/>
  <c r="N556" i="10"/>
  <c r="J556" i="10"/>
  <c r="B556" i="10"/>
  <c r="N555" i="10"/>
  <c r="J555" i="10"/>
  <c r="B555" i="10"/>
  <c r="N554" i="10"/>
  <c r="J554" i="10"/>
  <c r="B554" i="10"/>
  <c r="N553" i="10"/>
  <c r="J553" i="10"/>
  <c r="B553" i="10"/>
  <c r="N552" i="10"/>
  <c r="J552" i="10"/>
  <c r="B552" i="10"/>
  <c r="N551" i="10"/>
  <c r="J551" i="10"/>
  <c r="B551" i="10"/>
  <c r="N550" i="10"/>
  <c r="J550" i="10"/>
  <c r="B550" i="10"/>
  <c r="N549" i="10"/>
  <c r="J549" i="10"/>
  <c r="B549" i="10"/>
  <c r="N548" i="10"/>
  <c r="J548" i="10"/>
  <c r="B548" i="10"/>
  <c r="N547" i="10"/>
  <c r="J547" i="10"/>
  <c r="B547" i="10"/>
  <c r="N546" i="10"/>
  <c r="J546" i="10"/>
  <c r="B546" i="10"/>
  <c r="N545" i="10"/>
  <c r="J545" i="10"/>
  <c r="B545" i="10"/>
  <c r="N544" i="10"/>
  <c r="J544" i="10"/>
  <c r="B544" i="10"/>
  <c r="N543" i="10"/>
  <c r="J543" i="10"/>
  <c r="B543" i="10"/>
  <c r="N542" i="10"/>
  <c r="J542" i="10"/>
  <c r="B542" i="10"/>
  <c r="N541" i="10"/>
  <c r="J541" i="10"/>
  <c r="B541" i="10"/>
  <c r="N540" i="10"/>
  <c r="J540" i="10"/>
  <c r="B540" i="10"/>
  <c r="N539" i="10"/>
  <c r="J539" i="10"/>
  <c r="B539" i="10"/>
  <c r="N538" i="10"/>
  <c r="J538" i="10"/>
  <c r="B538" i="10"/>
  <c r="N537" i="10"/>
  <c r="J537" i="10"/>
  <c r="B537" i="10"/>
  <c r="N536" i="10"/>
  <c r="J536" i="10"/>
  <c r="B536" i="10"/>
  <c r="N535" i="10"/>
  <c r="J535" i="10"/>
  <c r="B535" i="10"/>
  <c r="N534" i="10"/>
  <c r="J534" i="10"/>
  <c r="B534" i="10"/>
  <c r="N533" i="10"/>
  <c r="J533" i="10"/>
  <c r="B533" i="10"/>
  <c r="N532" i="10"/>
  <c r="J532" i="10"/>
  <c r="B532" i="10"/>
  <c r="N531" i="10"/>
  <c r="J531" i="10"/>
  <c r="B531" i="10"/>
  <c r="N530" i="10"/>
  <c r="J530" i="10"/>
  <c r="B530" i="10"/>
  <c r="N529" i="10"/>
  <c r="J529" i="10"/>
  <c r="B529" i="10"/>
  <c r="N528" i="10"/>
  <c r="J528" i="10"/>
  <c r="B528" i="10"/>
  <c r="N527" i="10"/>
  <c r="J527" i="10"/>
  <c r="B527" i="10"/>
  <c r="N526" i="10"/>
  <c r="J526" i="10"/>
  <c r="B526" i="10"/>
  <c r="N525" i="10"/>
  <c r="J525" i="10"/>
  <c r="B525" i="10"/>
  <c r="N524" i="10"/>
  <c r="J524" i="10"/>
  <c r="B524" i="10"/>
  <c r="N523" i="10"/>
  <c r="J523" i="10"/>
  <c r="B523" i="10"/>
  <c r="N522" i="10"/>
  <c r="J522" i="10"/>
  <c r="B522" i="10"/>
  <c r="N521" i="10"/>
  <c r="J521" i="10"/>
  <c r="B521" i="10"/>
  <c r="N520" i="10"/>
  <c r="J520" i="10"/>
  <c r="B520" i="10"/>
  <c r="N519" i="10"/>
  <c r="J519" i="10"/>
  <c r="B519" i="10"/>
  <c r="N518" i="10"/>
  <c r="J518" i="10"/>
  <c r="B518" i="10"/>
  <c r="N517" i="10"/>
  <c r="J517" i="10"/>
  <c r="B517" i="10"/>
  <c r="N516" i="10"/>
  <c r="J516" i="10"/>
  <c r="B516" i="10"/>
  <c r="N515" i="10"/>
  <c r="J515" i="10"/>
  <c r="B515" i="10"/>
  <c r="N514" i="10"/>
  <c r="J514" i="10"/>
  <c r="B514" i="10"/>
  <c r="N513" i="10"/>
  <c r="J513" i="10"/>
  <c r="B513" i="10"/>
  <c r="N512" i="10"/>
  <c r="J512" i="10"/>
  <c r="B512" i="10"/>
  <c r="N511" i="10"/>
  <c r="J511" i="10"/>
  <c r="B511" i="10"/>
  <c r="N510" i="10"/>
  <c r="J510" i="10"/>
  <c r="B510" i="10"/>
  <c r="N509" i="10"/>
  <c r="J509" i="10"/>
  <c r="B509" i="10"/>
  <c r="N508" i="10"/>
  <c r="J508" i="10"/>
  <c r="B508" i="10"/>
  <c r="N507" i="10"/>
  <c r="J507" i="10"/>
  <c r="B507" i="10"/>
  <c r="N506" i="10"/>
  <c r="J506" i="10"/>
  <c r="B506" i="10"/>
  <c r="N505" i="10"/>
  <c r="J505" i="10"/>
  <c r="B505" i="10"/>
  <c r="N504" i="10"/>
  <c r="J504" i="10"/>
  <c r="B504" i="10"/>
  <c r="N503" i="10"/>
  <c r="J503" i="10"/>
  <c r="B503" i="10"/>
  <c r="N502" i="10"/>
  <c r="J502" i="10"/>
  <c r="B502" i="10"/>
  <c r="N501" i="10"/>
  <c r="J501" i="10"/>
  <c r="B501" i="10"/>
  <c r="N500" i="10"/>
  <c r="J500" i="10"/>
  <c r="B500" i="10"/>
  <c r="N499" i="10"/>
  <c r="J499" i="10"/>
  <c r="B499" i="10"/>
  <c r="N498" i="10"/>
  <c r="J498" i="10"/>
  <c r="B498" i="10"/>
  <c r="N497" i="10"/>
  <c r="J497" i="10"/>
  <c r="B497" i="10"/>
  <c r="N496" i="10"/>
  <c r="J496" i="10"/>
  <c r="B496" i="10"/>
  <c r="N495" i="10"/>
  <c r="J495" i="10"/>
  <c r="B495" i="10"/>
  <c r="N494" i="10"/>
  <c r="J494" i="10"/>
  <c r="B494" i="10"/>
  <c r="N493" i="10"/>
  <c r="J493" i="10"/>
  <c r="B493" i="10"/>
  <c r="N492" i="10"/>
  <c r="J492" i="10"/>
  <c r="B492" i="10"/>
  <c r="N491" i="10"/>
  <c r="J491" i="10"/>
  <c r="B491" i="10"/>
  <c r="N490" i="10"/>
  <c r="J490" i="10"/>
  <c r="B490" i="10"/>
  <c r="N489" i="10"/>
  <c r="J489" i="10"/>
  <c r="B489" i="10"/>
  <c r="N488" i="10"/>
  <c r="J488" i="10"/>
  <c r="B488" i="10"/>
  <c r="N487" i="10"/>
  <c r="J487" i="10"/>
  <c r="B487" i="10"/>
  <c r="N486" i="10"/>
  <c r="J486" i="10"/>
  <c r="B486" i="10"/>
  <c r="N485" i="10"/>
  <c r="J485" i="10"/>
  <c r="B485" i="10"/>
  <c r="N484" i="10"/>
  <c r="J484" i="10"/>
  <c r="B484" i="10"/>
  <c r="N483" i="10"/>
  <c r="J483" i="10"/>
  <c r="B483" i="10"/>
  <c r="N482" i="10"/>
  <c r="J482" i="10"/>
  <c r="B482" i="10"/>
  <c r="N481" i="10"/>
  <c r="J481" i="10"/>
  <c r="B481" i="10"/>
  <c r="N480" i="10"/>
  <c r="J480" i="10"/>
  <c r="B480" i="10"/>
  <c r="N479" i="10"/>
  <c r="J479" i="10"/>
  <c r="B479" i="10"/>
  <c r="N478" i="10"/>
  <c r="J478" i="10"/>
  <c r="B478" i="10"/>
  <c r="N477" i="10"/>
  <c r="J477" i="10"/>
  <c r="B477" i="10"/>
  <c r="N476" i="10"/>
  <c r="J476" i="10"/>
  <c r="B476" i="10"/>
  <c r="N475" i="10"/>
  <c r="J475" i="10"/>
  <c r="B475" i="10"/>
  <c r="N474" i="10"/>
  <c r="J474" i="10"/>
  <c r="B474" i="10"/>
  <c r="N473" i="10"/>
  <c r="J473" i="10"/>
  <c r="B473" i="10"/>
  <c r="N472" i="10"/>
  <c r="J472" i="10"/>
  <c r="B472" i="10"/>
  <c r="N471" i="10"/>
  <c r="J471" i="10"/>
  <c r="B471" i="10"/>
  <c r="N470" i="10"/>
  <c r="J470" i="10"/>
  <c r="B470" i="10"/>
  <c r="N469" i="10"/>
  <c r="J469" i="10"/>
  <c r="B469" i="10"/>
  <c r="N468" i="10"/>
  <c r="J468" i="10"/>
  <c r="B468" i="10"/>
  <c r="N467" i="10"/>
  <c r="J467" i="10"/>
  <c r="B467" i="10"/>
  <c r="N466" i="10"/>
  <c r="J466" i="10"/>
  <c r="B466" i="10"/>
  <c r="N465" i="10"/>
  <c r="J465" i="10"/>
  <c r="B465" i="10"/>
  <c r="N464" i="10"/>
  <c r="J464" i="10"/>
  <c r="B464" i="10"/>
  <c r="N463" i="10"/>
  <c r="J463" i="10"/>
  <c r="B463" i="10"/>
  <c r="N462" i="10"/>
  <c r="J462" i="10"/>
  <c r="B462" i="10"/>
  <c r="N461" i="10"/>
  <c r="J461" i="10"/>
  <c r="B461" i="10"/>
  <c r="N460" i="10"/>
  <c r="J460" i="10"/>
  <c r="B460" i="10"/>
  <c r="N459" i="10"/>
  <c r="J459" i="10"/>
  <c r="B459" i="10"/>
  <c r="N458" i="10"/>
  <c r="J458" i="10"/>
  <c r="B458" i="10"/>
  <c r="N457" i="10"/>
  <c r="J457" i="10"/>
  <c r="B457" i="10"/>
  <c r="N456" i="10"/>
  <c r="J456" i="10"/>
  <c r="B456" i="10"/>
  <c r="N455" i="10"/>
  <c r="J455" i="10"/>
  <c r="B455" i="10"/>
  <c r="N454" i="10"/>
  <c r="J454" i="10"/>
  <c r="B454" i="10"/>
  <c r="N453" i="10"/>
  <c r="J453" i="10"/>
  <c r="B453" i="10"/>
  <c r="N452" i="10"/>
  <c r="J452" i="10"/>
  <c r="B452" i="10"/>
  <c r="N451" i="10"/>
  <c r="J451" i="10"/>
  <c r="B451" i="10"/>
  <c r="N450" i="10"/>
  <c r="J450" i="10"/>
  <c r="B450" i="10"/>
  <c r="N449" i="10"/>
  <c r="J449" i="10"/>
  <c r="B449" i="10"/>
  <c r="N448" i="10"/>
  <c r="J448" i="10"/>
  <c r="B448" i="10"/>
  <c r="N447" i="10"/>
  <c r="J447" i="10"/>
  <c r="B447" i="10"/>
  <c r="N446" i="10"/>
  <c r="J446" i="10"/>
  <c r="B446" i="10"/>
  <c r="N445" i="10"/>
  <c r="J445" i="10"/>
  <c r="B445" i="10"/>
  <c r="N444" i="10"/>
  <c r="J444" i="10"/>
  <c r="B444" i="10"/>
  <c r="N443" i="10"/>
  <c r="J443" i="10"/>
  <c r="B443" i="10"/>
  <c r="N442" i="10"/>
  <c r="J442" i="10"/>
  <c r="B442" i="10"/>
  <c r="N441" i="10"/>
  <c r="J441" i="10"/>
  <c r="B441" i="10"/>
  <c r="N440" i="10"/>
  <c r="J440" i="10"/>
  <c r="B440" i="10"/>
  <c r="N439" i="10"/>
  <c r="J439" i="10"/>
  <c r="B439" i="10"/>
  <c r="N438" i="10"/>
  <c r="J438" i="10"/>
  <c r="B438" i="10"/>
  <c r="N437" i="10"/>
  <c r="J437" i="10"/>
  <c r="B437" i="10"/>
  <c r="N436" i="10"/>
  <c r="J436" i="10"/>
  <c r="B436" i="10"/>
  <c r="N435" i="10"/>
  <c r="J435" i="10"/>
  <c r="B435" i="10"/>
  <c r="N434" i="10"/>
  <c r="J434" i="10"/>
  <c r="B434" i="10"/>
  <c r="N433" i="10"/>
  <c r="J433" i="10"/>
  <c r="B433" i="10"/>
  <c r="N432" i="10"/>
  <c r="J432" i="10"/>
  <c r="B432" i="10"/>
  <c r="N431" i="10"/>
  <c r="J431" i="10"/>
  <c r="B431" i="10"/>
  <c r="N430" i="10"/>
  <c r="J430" i="10"/>
  <c r="B430" i="10"/>
  <c r="N429" i="10"/>
  <c r="J429" i="10"/>
  <c r="B429" i="10"/>
  <c r="N428" i="10"/>
  <c r="J428" i="10"/>
  <c r="B428" i="10"/>
  <c r="N427" i="10"/>
  <c r="J427" i="10"/>
  <c r="B427" i="10"/>
  <c r="N426" i="10"/>
  <c r="J426" i="10"/>
  <c r="B426" i="10"/>
  <c r="N425" i="10"/>
  <c r="J425" i="10"/>
  <c r="B425" i="10"/>
  <c r="N424" i="10"/>
  <c r="J424" i="10"/>
  <c r="B424" i="10"/>
  <c r="N423" i="10"/>
  <c r="J423" i="10"/>
  <c r="B423" i="10"/>
  <c r="N422" i="10"/>
  <c r="J422" i="10"/>
  <c r="B422" i="10"/>
  <c r="N421" i="10"/>
  <c r="J421" i="10"/>
  <c r="B421" i="10"/>
  <c r="N420" i="10"/>
  <c r="J420" i="10"/>
  <c r="B420" i="10"/>
  <c r="N419" i="10"/>
  <c r="J419" i="10"/>
  <c r="B419" i="10"/>
  <c r="N418" i="10"/>
  <c r="J418" i="10"/>
  <c r="B418" i="10"/>
  <c r="N417" i="10"/>
  <c r="J417" i="10"/>
  <c r="B417" i="10"/>
  <c r="N416" i="10"/>
  <c r="J416" i="10"/>
  <c r="B416" i="10"/>
  <c r="N415" i="10"/>
  <c r="J415" i="10"/>
  <c r="B415" i="10"/>
  <c r="N414" i="10"/>
  <c r="J414" i="10"/>
  <c r="B414" i="10"/>
  <c r="N413" i="10"/>
  <c r="J413" i="10"/>
  <c r="B413" i="10"/>
  <c r="N412" i="10"/>
  <c r="J412" i="10"/>
  <c r="B412" i="10"/>
  <c r="N411" i="10"/>
  <c r="J411" i="10"/>
  <c r="B411" i="10"/>
  <c r="N410" i="10"/>
  <c r="J410" i="10"/>
  <c r="B410" i="10"/>
  <c r="N409" i="10"/>
  <c r="J409" i="10"/>
  <c r="B409" i="10"/>
  <c r="N408" i="10"/>
  <c r="J408" i="10"/>
  <c r="B408" i="10"/>
  <c r="N407" i="10"/>
  <c r="J407" i="10"/>
  <c r="B407" i="10"/>
  <c r="N406" i="10"/>
  <c r="J406" i="10"/>
  <c r="B406" i="10"/>
  <c r="N405" i="10"/>
  <c r="J405" i="10"/>
  <c r="B405" i="10"/>
  <c r="N404" i="10"/>
  <c r="J404" i="10"/>
  <c r="B404" i="10"/>
  <c r="N403" i="10"/>
  <c r="J403" i="10"/>
  <c r="B403" i="10"/>
  <c r="N402" i="10"/>
  <c r="J402" i="10"/>
  <c r="B402" i="10"/>
  <c r="N401" i="10"/>
  <c r="J401" i="10"/>
  <c r="B401" i="10"/>
  <c r="N400" i="10"/>
  <c r="J400" i="10"/>
  <c r="B400" i="10"/>
  <c r="N399" i="10"/>
  <c r="J399" i="10"/>
  <c r="B399" i="10"/>
  <c r="N398" i="10"/>
  <c r="J398" i="10"/>
  <c r="B398" i="10"/>
  <c r="N397" i="10"/>
  <c r="J397" i="10"/>
  <c r="B397" i="10"/>
  <c r="N396" i="10"/>
  <c r="J396" i="10"/>
  <c r="B396" i="10"/>
  <c r="N395" i="10"/>
  <c r="J395" i="10"/>
  <c r="B395" i="10"/>
  <c r="N394" i="10"/>
  <c r="J394" i="10"/>
  <c r="B394" i="10"/>
  <c r="N393" i="10"/>
  <c r="J393" i="10"/>
  <c r="B393" i="10"/>
  <c r="N392" i="10"/>
  <c r="J392" i="10"/>
  <c r="B392" i="10"/>
  <c r="N391" i="10"/>
  <c r="J391" i="10"/>
  <c r="B391" i="10"/>
  <c r="N390" i="10"/>
  <c r="J390" i="10"/>
  <c r="B390" i="10"/>
  <c r="N389" i="10"/>
  <c r="J389" i="10"/>
  <c r="B389" i="10"/>
  <c r="N388" i="10"/>
  <c r="J388" i="10"/>
  <c r="B388" i="10"/>
  <c r="N387" i="10"/>
  <c r="J387" i="10"/>
  <c r="B387" i="10"/>
  <c r="N386" i="10"/>
  <c r="J386" i="10"/>
  <c r="B386" i="10"/>
  <c r="N385" i="10"/>
  <c r="J385" i="10"/>
  <c r="B385" i="10"/>
  <c r="N384" i="10"/>
  <c r="J384" i="10"/>
  <c r="B384" i="10"/>
  <c r="N383" i="10"/>
  <c r="J383" i="10"/>
  <c r="B383" i="10"/>
  <c r="N382" i="10"/>
  <c r="J382" i="10"/>
  <c r="B382" i="10"/>
  <c r="N381" i="10"/>
  <c r="J381" i="10"/>
  <c r="B381" i="10"/>
  <c r="N380" i="10"/>
  <c r="J380" i="10"/>
  <c r="B380" i="10"/>
  <c r="N379" i="10"/>
  <c r="J379" i="10"/>
  <c r="B379" i="10"/>
  <c r="N378" i="10"/>
  <c r="J378" i="10"/>
  <c r="B378" i="10"/>
  <c r="N377" i="10"/>
  <c r="J377" i="10"/>
  <c r="B377" i="10"/>
  <c r="N376" i="10"/>
  <c r="J376" i="10"/>
  <c r="B376" i="10"/>
  <c r="N375" i="10"/>
  <c r="J375" i="10"/>
  <c r="B375" i="10"/>
  <c r="N374" i="10"/>
  <c r="J374" i="10"/>
  <c r="B374" i="10"/>
  <c r="N373" i="10"/>
  <c r="J373" i="10"/>
  <c r="B373" i="10"/>
  <c r="N372" i="10"/>
  <c r="J372" i="10"/>
  <c r="B372" i="10"/>
  <c r="N371" i="10"/>
  <c r="J371" i="10"/>
  <c r="B371" i="10"/>
  <c r="N370" i="10"/>
  <c r="J370" i="10"/>
  <c r="B370" i="10"/>
  <c r="N369" i="10"/>
  <c r="J369" i="10"/>
  <c r="B369" i="10"/>
  <c r="N368" i="10"/>
  <c r="J368" i="10"/>
  <c r="B368" i="10"/>
  <c r="N367" i="10"/>
  <c r="J367" i="10"/>
  <c r="B367" i="10"/>
  <c r="N366" i="10"/>
  <c r="J366" i="10"/>
  <c r="B366" i="10"/>
  <c r="N365" i="10"/>
  <c r="J365" i="10"/>
  <c r="B365" i="10"/>
  <c r="N364" i="10"/>
  <c r="J364" i="10"/>
  <c r="B364" i="10"/>
  <c r="N363" i="10"/>
  <c r="J363" i="10"/>
  <c r="B363" i="10"/>
  <c r="N362" i="10"/>
  <c r="J362" i="10"/>
  <c r="B362" i="10"/>
  <c r="N361" i="10"/>
  <c r="J361" i="10"/>
  <c r="B361" i="10"/>
  <c r="N360" i="10"/>
  <c r="J360" i="10"/>
  <c r="B360" i="10"/>
  <c r="N359" i="10"/>
  <c r="J359" i="10"/>
  <c r="B359" i="10"/>
  <c r="N358" i="10"/>
  <c r="J358" i="10"/>
  <c r="B358" i="10"/>
  <c r="N357" i="10"/>
  <c r="J357" i="10"/>
  <c r="B357" i="10"/>
  <c r="N356" i="10"/>
  <c r="J356" i="10"/>
  <c r="B356" i="10"/>
  <c r="N355" i="10"/>
  <c r="J355" i="10"/>
  <c r="B355" i="10"/>
  <c r="N354" i="10"/>
  <c r="J354" i="10"/>
  <c r="B354" i="10"/>
  <c r="N353" i="10"/>
  <c r="J353" i="10"/>
  <c r="B353" i="10"/>
  <c r="N352" i="10"/>
  <c r="J352" i="10"/>
  <c r="B352" i="10"/>
  <c r="N351" i="10"/>
  <c r="J351" i="10"/>
  <c r="B351" i="10"/>
  <c r="N350" i="10"/>
  <c r="J350" i="10"/>
  <c r="B350" i="10"/>
  <c r="N349" i="10"/>
  <c r="J349" i="10"/>
  <c r="B349" i="10"/>
  <c r="N348" i="10"/>
  <c r="J348" i="10"/>
  <c r="B348" i="10"/>
  <c r="N347" i="10"/>
  <c r="J347" i="10"/>
  <c r="B347" i="10"/>
  <c r="N346" i="10"/>
  <c r="J346" i="10"/>
  <c r="B346" i="10"/>
  <c r="N345" i="10"/>
  <c r="J345" i="10"/>
  <c r="B345" i="10"/>
  <c r="N344" i="10"/>
  <c r="J344" i="10"/>
  <c r="B344" i="10"/>
  <c r="N343" i="10"/>
  <c r="J343" i="10"/>
  <c r="B343" i="10"/>
  <c r="N342" i="10"/>
  <c r="J342" i="10"/>
  <c r="B342" i="10"/>
  <c r="N341" i="10"/>
  <c r="J341" i="10"/>
  <c r="B341" i="10"/>
  <c r="N340" i="10"/>
  <c r="J340" i="10"/>
  <c r="B340" i="10"/>
  <c r="N339" i="10"/>
  <c r="J339" i="10"/>
  <c r="B339" i="10"/>
  <c r="N338" i="10"/>
  <c r="J338" i="10"/>
  <c r="B338" i="10"/>
  <c r="N337" i="10"/>
  <c r="J337" i="10"/>
  <c r="B337" i="10"/>
  <c r="N336" i="10"/>
  <c r="J336" i="10"/>
  <c r="B336" i="10"/>
  <c r="N335" i="10"/>
  <c r="J335" i="10"/>
  <c r="B335" i="10"/>
  <c r="N334" i="10"/>
  <c r="J334" i="10"/>
  <c r="B334" i="10"/>
  <c r="N333" i="10"/>
  <c r="J333" i="10"/>
  <c r="B333" i="10"/>
  <c r="N332" i="10"/>
  <c r="J332" i="10"/>
  <c r="B332" i="10"/>
  <c r="N331" i="10"/>
  <c r="J331" i="10"/>
  <c r="B331" i="10"/>
  <c r="N330" i="10"/>
  <c r="J330" i="10"/>
  <c r="B330" i="10"/>
  <c r="N329" i="10"/>
  <c r="J329" i="10"/>
  <c r="B329" i="10"/>
  <c r="N328" i="10"/>
  <c r="J328" i="10"/>
  <c r="B328" i="10"/>
  <c r="N327" i="10"/>
  <c r="J327" i="10"/>
  <c r="B327" i="10"/>
  <c r="N326" i="10"/>
  <c r="J326" i="10"/>
  <c r="B326" i="10"/>
  <c r="N325" i="10"/>
  <c r="J325" i="10"/>
  <c r="B325" i="10"/>
  <c r="N324" i="10"/>
  <c r="J324" i="10"/>
  <c r="B324" i="10"/>
  <c r="N323" i="10"/>
  <c r="J323" i="10"/>
  <c r="B323" i="10"/>
  <c r="N322" i="10"/>
  <c r="J322" i="10"/>
  <c r="B322" i="10"/>
  <c r="N321" i="10"/>
  <c r="J321" i="10"/>
  <c r="B321" i="10"/>
  <c r="N320" i="10"/>
  <c r="J320" i="10"/>
  <c r="B320" i="10"/>
  <c r="N319" i="10"/>
  <c r="J319" i="10"/>
  <c r="B319" i="10"/>
  <c r="N318" i="10"/>
  <c r="J318" i="10"/>
  <c r="B318" i="10"/>
  <c r="N317" i="10"/>
  <c r="J317" i="10"/>
  <c r="B317" i="10"/>
  <c r="N316" i="10"/>
  <c r="J316" i="10"/>
  <c r="B316" i="10"/>
  <c r="N315" i="10"/>
  <c r="J315" i="10"/>
  <c r="B315" i="10"/>
  <c r="N314" i="10"/>
  <c r="J314" i="10"/>
  <c r="B314" i="10"/>
  <c r="N313" i="10"/>
  <c r="J313" i="10"/>
  <c r="B313" i="10"/>
  <c r="N312" i="10"/>
  <c r="J312" i="10"/>
  <c r="B312" i="10"/>
  <c r="N311" i="10"/>
  <c r="J311" i="10"/>
  <c r="B311" i="10"/>
  <c r="N310" i="10"/>
  <c r="J310" i="10"/>
  <c r="B310" i="10"/>
  <c r="N309" i="10"/>
  <c r="J309" i="10"/>
  <c r="B309" i="10"/>
  <c r="N308" i="10"/>
  <c r="J308" i="10"/>
  <c r="B308" i="10"/>
  <c r="N307" i="10"/>
  <c r="J307" i="10"/>
  <c r="B307" i="10"/>
  <c r="N306" i="10"/>
  <c r="J306" i="10"/>
  <c r="B306" i="10"/>
  <c r="N305" i="10"/>
  <c r="J305" i="10"/>
  <c r="B305" i="10"/>
  <c r="N304" i="10"/>
  <c r="J304" i="10"/>
  <c r="B304" i="10"/>
  <c r="N303" i="10"/>
  <c r="J303" i="10"/>
  <c r="B303" i="10"/>
  <c r="N302" i="10"/>
  <c r="J302" i="10"/>
  <c r="B302" i="10"/>
  <c r="N301" i="10"/>
  <c r="J301" i="10"/>
  <c r="B301" i="10"/>
  <c r="N300" i="10"/>
  <c r="J300" i="10"/>
  <c r="B300" i="10"/>
  <c r="N299" i="10"/>
  <c r="J299" i="10"/>
  <c r="B299" i="10"/>
  <c r="N298" i="10"/>
  <c r="J298" i="10"/>
  <c r="B298" i="10"/>
  <c r="N297" i="10"/>
  <c r="J297" i="10"/>
  <c r="B297" i="10"/>
  <c r="N296" i="10"/>
  <c r="J296" i="10"/>
  <c r="B296" i="10"/>
  <c r="N295" i="10"/>
  <c r="J295" i="10"/>
  <c r="B295" i="10"/>
  <c r="N294" i="10"/>
  <c r="J294" i="10"/>
  <c r="B294" i="10"/>
  <c r="N293" i="10"/>
  <c r="J293" i="10"/>
  <c r="B293" i="10"/>
  <c r="N292" i="10"/>
  <c r="J292" i="10"/>
  <c r="B292" i="10"/>
  <c r="N291" i="10"/>
  <c r="J291" i="10"/>
  <c r="B291" i="10"/>
  <c r="N290" i="10"/>
  <c r="J290" i="10"/>
  <c r="B290" i="10"/>
  <c r="N289" i="10"/>
  <c r="J289" i="10"/>
  <c r="B289" i="10"/>
  <c r="N288" i="10"/>
  <c r="J288" i="10"/>
  <c r="B288" i="10"/>
  <c r="N287" i="10"/>
  <c r="J287" i="10"/>
  <c r="B287" i="10"/>
  <c r="N286" i="10"/>
  <c r="J286" i="10"/>
  <c r="B286" i="10"/>
  <c r="N285" i="10"/>
  <c r="J285" i="10"/>
  <c r="B285" i="10"/>
  <c r="N284" i="10"/>
  <c r="J284" i="10"/>
  <c r="B284" i="10"/>
  <c r="N283" i="10"/>
  <c r="J283" i="10"/>
  <c r="B283" i="10"/>
  <c r="N282" i="10"/>
  <c r="J282" i="10"/>
  <c r="B282" i="10"/>
  <c r="N281" i="10"/>
  <c r="J281" i="10"/>
  <c r="B281" i="10"/>
  <c r="N280" i="10"/>
  <c r="J280" i="10"/>
  <c r="B280" i="10"/>
  <c r="N279" i="10"/>
  <c r="J279" i="10"/>
  <c r="B279" i="10"/>
  <c r="N278" i="10"/>
  <c r="J278" i="10"/>
  <c r="B278" i="10"/>
  <c r="N277" i="10"/>
  <c r="J277" i="10"/>
  <c r="B277" i="10"/>
  <c r="N276" i="10"/>
  <c r="J276" i="10"/>
  <c r="B276" i="10"/>
  <c r="N275" i="10"/>
  <c r="J275" i="10"/>
  <c r="B275" i="10"/>
  <c r="N274" i="10"/>
  <c r="J274" i="10"/>
  <c r="B274" i="10"/>
  <c r="N273" i="10"/>
  <c r="J273" i="10"/>
  <c r="B273" i="10"/>
  <c r="N272" i="10"/>
  <c r="J272" i="10"/>
  <c r="B272" i="10"/>
  <c r="N271" i="10"/>
  <c r="J271" i="10"/>
  <c r="B271" i="10"/>
  <c r="N270" i="10"/>
  <c r="J270" i="10"/>
  <c r="B270" i="10"/>
  <c r="N269" i="10"/>
  <c r="J269" i="10"/>
  <c r="B269" i="10"/>
  <c r="N268" i="10"/>
  <c r="J268" i="10"/>
  <c r="B268" i="10"/>
  <c r="N267" i="10"/>
  <c r="J267" i="10"/>
  <c r="B267" i="10"/>
  <c r="N266" i="10"/>
  <c r="J266" i="10"/>
  <c r="B266" i="10"/>
  <c r="N265" i="10"/>
  <c r="J265" i="10"/>
  <c r="B265" i="10"/>
  <c r="N264" i="10"/>
  <c r="J264" i="10"/>
  <c r="B264" i="10"/>
  <c r="N263" i="10"/>
  <c r="J263" i="10"/>
  <c r="B263" i="10"/>
  <c r="N262" i="10"/>
  <c r="J262" i="10"/>
  <c r="B262" i="10"/>
  <c r="N261" i="10"/>
  <c r="J261" i="10"/>
  <c r="B261" i="10"/>
  <c r="N260" i="10"/>
  <c r="J260" i="10"/>
  <c r="B260" i="10"/>
  <c r="N259" i="10"/>
  <c r="J259" i="10"/>
  <c r="B259" i="10"/>
  <c r="N258" i="10"/>
  <c r="J258" i="10"/>
  <c r="B258" i="10"/>
  <c r="N257" i="10"/>
  <c r="J257" i="10"/>
  <c r="B257" i="10"/>
  <c r="N256" i="10"/>
  <c r="J256" i="10"/>
  <c r="B256" i="10"/>
  <c r="N255" i="10"/>
  <c r="J255" i="10"/>
  <c r="B255" i="10"/>
  <c r="N254" i="10"/>
  <c r="J254" i="10"/>
  <c r="B254" i="10"/>
  <c r="N253" i="10"/>
  <c r="J253" i="10"/>
  <c r="B253" i="10"/>
  <c r="N252" i="10"/>
  <c r="J252" i="10"/>
  <c r="B252" i="10"/>
  <c r="N251" i="10"/>
  <c r="J251" i="10"/>
  <c r="B251" i="10"/>
  <c r="N250" i="10"/>
  <c r="J250" i="10"/>
  <c r="B250" i="10"/>
  <c r="N249" i="10"/>
  <c r="J249" i="10"/>
  <c r="B249" i="10"/>
  <c r="N248" i="10"/>
  <c r="J248" i="10"/>
  <c r="B248" i="10"/>
  <c r="N247" i="10"/>
  <c r="J247" i="10"/>
  <c r="B247" i="10"/>
  <c r="N246" i="10"/>
  <c r="J246" i="10"/>
  <c r="B246" i="10"/>
  <c r="N245" i="10"/>
  <c r="J245" i="10"/>
  <c r="B245" i="10"/>
  <c r="N244" i="10"/>
  <c r="J244" i="10"/>
  <c r="B244" i="10"/>
  <c r="N243" i="10"/>
  <c r="J243" i="10"/>
  <c r="B243" i="10"/>
  <c r="N242" i="10"/>
  <c r="J242" i="10"/>
  <c r="B242" i="10"/>
  <c r="N241" i="10"/>
  <c r="J241" i="10"/>
  <c r="B241" i="10"/>
  <c r="N240" i="10"/>
  <c r="J240" i="10"/>
  <c r="B240" i="10"/>
  <c r="N239" i="10"/>
  <c r="J239" i="10"/>
  <c r="B239" i="10"/>
  <c r="N238" i="10"/>
  <c r="J238" i="10"/>
  <c r="B238" i="10"/>
  <c r="N237" i="10"/>
  <c r="J237" i="10"/>
  <c r="B237" i="10"/>
  <c r="N236" i="10"/>
  <c r="J236" i="10"/>
  <c r="B236" i="10"/>
  <c r="N235" i="10"/>
  <c r="J235" i="10"/>
  <c r="B235" i="10"/>
  <c r="N234" i="10"/>
  <c r="J234" i="10"/>
  <c r="B234" i="10"/>
  <c r="N233" i="10"/>
  <c r="J233" i="10"/>
  <c r="B233" i="10"/>
  <c r="N232" i="10"/>
  <c r="J232" i="10"/>
  <c r="B232" i="10"/>
  <c r="N231" i="10"/>
  <c r="J231" i="10"/>
  <c r="B231" i="10"/>
  <c r="N230" i="10"/>
  <c r="J230" i="10"/>
  <c r="B230" i="10"/>
  <c r="N229" i="10"/>
  <c r="J229" i="10"/>
  <c r="B229" i="10"/>
  <c r="N228" i="10"/>
  <c r="J228" i="10"/>
  <c r="B228" i="10"/>
  <c r="N227" i="10"/>
  <c r="J227" i="10"/>
  <c r="B227" i="10"/>
  <c r="N226" i="10"/>
  <c r="J226" i="10"/>
  <c r="B226" i="10"/>
  <c r="N225" i="10"/>
  <c r="J225" i="10"/>
  <c r="B225" i="10"/>
  <c r="N224" i="10"/>
  <c r="J224" i="10"/>
  <c r="B224" i="10"/>
  <c r="N223" i="10"/>
  <c r="J223" i="10"/>
  <c r="B223" i="10"/>
  <c r="N222" i="10"/>
  <c r="J222" i="10"/>
  <c r="B222" i="10"/>
  <c r="N221" i="10"/>
  <c r="J221" i="10"/>
  <c r="B221" i="10"/>
  <c r="N220" i="10"/>
  <c r="J220" i="10"/>
  <c r="B220" i="10"/>
  <c r="N219" i="10"/>
  <c r="J219" i="10"/>
  <c r="B219" i="10"/>
  <c r="N218" i="10"/>
  <c r="J218" i="10"/>
  <c r="B218" i="10"/>
  <c r="N217" i="10"/>
  <c r="J217" i="10"/>
  <c r="B217" i="10"/>
  <c r="N216" i="10"/>
  <c r="J216" i="10"/>
  <c r="B216" i="10"/>
  <c r="N215" i="10"/>
  <c r="J215" i="10"/>
  <c r="B215" i="10"/>
  <c r="N214" i="10"/>
  <c r="J214" i="10"/>
  <c r="B214" i="10"/>
  <c r="N213" i="10"/>
  <c r="J213" i="10"/>
  <c r="B213" i="10"/>
  <c r="N212" i="10"/>
  <c r="J212" i="10"/>
  <c r="B212" i="10"/>
  <c r="N211" i="10"/>
  <c r="J211" i="10"/>
  <c r="B211" i="10"/>
  <c r="N210" i="10"/>
  <c r="J210" i="10"/>
  <c r="B210" i="10"/>
  <c r="N209" i="10"/>
  <c r="J209" i="10"/>
  <c r="B209" i="10"/>
  <c r="N208" i="10"/>
  <c r="J208" i="10"/>
  <c r="B208" i="10"/>
  <c r="N207" i="10"/>
  <c r="J207" i="10"/>
  <c r="B207" i="10"/>
  <c r="N206" i="10"/>
  <c r="J206" i="10"/>
  <c r="B206" i="10"/>
  <c r="N205" i="10"/>
  <c r="J205" i="10"/>
  <c r="B205" i="10"/>
  <c r="N204" i="10"/>
  <c r="J204" i="10"/>
  <c r="B204" i="10"/>
  <c r="N203" i="10"/>
  <c r="J203" i="10"/>
  <c r="B203" i="10"/>
  <c r="N202" i="10"/>
  <c r="J202" i="10"/>
  <c r="B202" i="10"/>
  <c r="N201" i="10"/>
  <c r="J201" i="10"/>
  <c r="B201" i="10"/>
  <c r="N200" i="10"/>
  <c r="J200" i="10"/>
  <c r="B200" i="10"/>
  <c r="N199" i="10"/>
  <c r="J199" i="10"/>
  <c r="B199" i="10"/>
  <c r="N198" i="10"/>
  <c r="J198" i="10"/>
  <c r="B198" i="10"/>
  <c r="N197" i="10"/>
  <c r="J197" i="10"/>
  <c r="B197" i="10"/>
  <c r="N196" i="10"/>
  <c r="J196" i="10"/>
  <c r="B196" i="10"/>
  <c r="N195" i="10"/>
  <c r="J195" i="10"/>
  <c r="B195" i="10"/>
  <c r="N194" i="10"/>
  <c r="J194" i="10"/>
  <c r="B194" i="10"/>
  <c r="N193" i="10"/>
  <c r="J193" i="10"/>
  <c r="B193" i="10"/>
  <c r="N192" i="10"/>
  <c r="J192" i="10"/>
  <c r="B192" i="10"/>
  <c r="N191" i="10"/>
  <c r="J191" i="10"/>
  <c r="B191" i="10"/>
  <c r="N190" i="10"/>
  <c r="J190" i="10"/>
  <c r="B190" i="10"/>
  <c r="N189" i="10"/>
  <c r="J189" i="10"/>
  <c r="B189" i="10"/>
  <c r="N188" i="10"/>
  <c r="J188" i="10"/>
  <c r="B188" i="10"/>
  <c r="N187" i="10"/>
  <c r="J187" i="10"/>
  <c r="B187" i="10"/>
  <c r="N186" i="10"/>
  <c r="J186" i="10"/>
  <c r="B186" i="10"/>
  <c r="N185" i="10"/>
  <c r="J185" i="10"/>
  <c r="B185" i="10"/>
  <c r="N184" i="10"/>
  <c r="J184" i="10"/>
  <c r="B184" i="10"/>
  <c r="N183" i="10"/>
  <c r="J183" i="10"/>
  <c r="B183" i="10"/>
  <c r="N182" i="10"/>
  <c r="J182" i="10"/>
  <c r="B182" i="10"/>
  <c r="N181" i="10"/>
  <c r="J181" i="10"/>
  <c r="B181" i="10"/>
  <c r="N180" i="10"/>
  <c r="J180" i="10"/>
  <c r="B180" i="10"/>
  <c r="N179" i="10"/>
  <c r="J179" i="10"/>
  <c r="B179" i="10"/>
  <c r="N178" i="10"/>
  <c r="J178" i="10"/>
  <c r="B178" i="10"/>
  <c r="N177" i="10"/>
  <c r="J177" i="10"/>
  <c r="B177" i="10"/>
  <c r="N176" i="10"/>
  <c r="J176" i="10"/>
  <c r="B176" i="10"/>
  <c r="N175" i="10"/>
  <c r="J175" i="10"/>
  <c r="B175" i="10"/>
  <c r="N174" i="10"/>
  <c r="J174" i="10"/>
  <c r="B174" i="10"/>
  <c r="N173" i="10"/>
  <c r="J173" i="10"/>
  <c r="B173" i="10"/>
  <c r="N172" i="10"/>
  <c r="J172" i="10"/>
  <c r="B172" i="10"/>
  <c r="N171" i="10"/>
  <c r="J171" i="10"/>
  <c r="B171" i="10"/>
  <c r="N170" i="10"/>
  <c r="J170" i="10"/>
  <c r="B170" i="10"/>
  <c r="N169" i="10"/>
  <c r="J169" i="10"/>
  <c r="B169" i="10"/>
  <c r="N168" i="10"/>
  <c r="J168" i="10"/>
  <c r="B168" i="10"/>
  <c r="N167" i="10"/>
  <c r="J167" i="10"/>
  <c r="B167" i="10"/>
  <c r="N166" i="10"/>
  <c r="J166" i="10"/>
  <c r="B166" i="10"/>
  <c r="N165" i="10"/>
  <c r="J165" i="10"/>
  <c r="B165" i="10"/>
  <c r="N164" i="10"/>
  <c r="J164" i="10"/>
  <c r="B164" i="10"/>
  <c r="N163" i="10"/>
  <c r="J163" i="10"/>
  <c r="B163" i="10"/>
  <c r="N162" i="10"/>
  <c r="J162" i="10"/>
  <c r="B162" i="10"/>
  <c r="N161" i="10"/>
  <c r="J161" i="10"/>
  <c r="B161" i="10"/>
  <c r="N160" i="10"/>
  <c r="J160" i="10"/>
  <c r="B160" i="10"/>
  <c r="N159" i="10"/>
  <c r="J159" i="10"/>
  <c r="B159" i="10"/>
  <c r="N158" i="10"/>
  <c r="J158" i="10"/>
  <c r="B158" i="10"/>
  <c r="N157" i="10"/>
  <c r="J157" i="10"/>
  <c r="B157" i="10"/>
  <c r="N156" i="10"/>
  <c r="J156" i="10"/>
  <c r="B156" i="10"/>
  <c r="N155" i="10"/>
  <c r="J155" i="10"/>
  <c r="B155" i="10"/>
  <c r="N154" i="10"/>
  <c r="J154" i="10"/>
  <c r="B154" i="10"/>
  <c r="N153" i="10"/>
  <c r="J153" i="10"/>
  <c r="B153" i="10"/>
  <c r="N152" i="10"/>
  <c r="J152" i="10"/>
  <c r="B152" i="10"/>
  <c r="N151" i="10"/>
  <c r="J151" i="10"/>
  <c r="B151" i="10"/>
  <c r="N150" i="10"/>
  <c r="J150" i="10"/>
  <c r="B150" i="10"/>
  <c r="N149" i="10"/>
  <c r="J149" i="10"/>
  <c r="B149" i="10"/>
  <c r="N148" i="10"/>
  <c r="J148" i="10"/>
  <c r="B148" i="10"/>
  <c r="N147" i="10"/>
  <c r="J147" i="10"/>
  <c r="B147" i="10"/>
  <c r="N146" i="10"/>
  <c r="J146" i="10"/>
  <c r="B146" i="10"/>
  <c r="N145" i="10"/>
  <c r="J145" i="10"/>
  <c r="B145" i="10"/>
  <c r="N144" i="10"/>
  <c r="J144" i="10"/>
  <c r="B144" i="10"/>
  <c r="N143" i="10"/>
  <c r="J143" i="10"/>
  <c r="B143" i="10"/>
  <c r="N142" i="10"/>
  <c r="J142" i="10"/>
  <c r="B142" i="10"/>
  <c r="N141" i="10"/>
  <c r="J141" i="10"/>
  <c r="B141" i="10"/>
  <c r="N140" i="10"/>
  <c r="J140" i="10"/>
  <c r="B140" i="10"/>
  <c r="N139" i="10"/>
  <c r="J139" i="10"/>
  <c r="B139" i="10"/>
  <c r="N138" i="10"/>
  <c r="J138" i="10"/>
  <c r="B138" i="10"/>
  <c r="N137" i="10"/>
  <c r="J137" i="10"/>
  <c r="B137" i="10"/>
  <c r="N136" i="10"/>
  <c r="J136" i="10"/>
  <c r="B136" i="10"/>
  <c r="N135" i="10"/>
  <c r="J135" i="10"/>
  <c r="B135" i="10"/>
  <c r="N134" i="10"/>
  <c r="J134" i="10"/>
  <c r="B134" i="10"/>
  <c r="N133" i="10"/>
  <c r="J133" i="10"/>
  <c r="B133" i="10"/>
  <c r="N132" i="10"/>
  <c r="J132" i="10"/>
  <c r="B132" i="10"/>
  <c r="N131" i="10"/>
  <c r="J131" i="10"/>
  <c r="B131" i="10"/>
  <c r="N130" i="10"/>
  <c r="J130" i="10"/>
  <c r="B130" i="10"/>
  <c r="N129" i="10"/>
  <c r="J129" i="10"/>
  <c r="B129" i="10"/>
  <c r="N128" i="10"/>
  <c r="J128" i="10"/>
  <c r="B128" i="10"/>
  <c r="N127" i="10"/>
  <c r="J127" i="10"/>
  <c r="B127" i="10"/>
  <c r="N126" i="10"/>
  <c r="J126" i="10"/>
  <c r="B126" i="10"/>
  <c r="N125" i="10"/>
  <c r="J125" i="10"/>
  <c r="B125" i="10"/>
  <c r="N124" i="10"/>
  <c r="J124" i="10"/>
  <c r="B124" i="10"/>
  <c r="N123" i="10"/>
  <c r="J123" i="10"/>
  <c r="B123" i="10"/>
  <c r="N122" i="10"/>
  <c r="J122" i="10"/>
  <c r="B122" i="10"/>
  <c r="N121" i="10"/>
  <c r="J121" i="10"/>
  <c r="B121" i="10"/>
  <c r="N120" i="10"/>
  <c r="J120" i="10"/>
  <c r="B120" i="10"/>
  <c r="N119" i="10"/>
  <c r="J119" i="10"/>
  <c r="B119" i="10"/>
  <c r="N118" i="10"/>
  <c r="J118" i="10"/>
  <c r="B118" i="10"/>
  <c r="N117" i="10"/>
  <c r="J117" i="10"/>
  <c r="B117" i="10"/>
  <c r="N116" i="10"/>
  <c r="J116" i="10"/>
  <c r="B116" i="10"/>
  <c r="N115" i="10"/>
  <c r="J115" i="10"/>
  <c r="B115" i="10"/>
  <c r="N114" i="10"/>
  <c r="J114" i="10"/>
  <c r="B114" i="10"/>
  <c r="N113" i="10"/>
  <c r="J113" i="10"/>
  <c r="B113" i="10"/>
  <c r="N112" i="10"/>
  <c r="J112" i="10"/>
  <c r="B112" i="10"/>
  <c r="N111" i="10"/>
  <c r="J111" i="10"/>
  <c r="B111" i="10"/>
  <c r="N110" i="10"/>
  <c r="J110" i="10"/>
  <c r="B110" i="10"/>
  <c r="N109" i="10"/>
  <c r="J109" i="10"/>
  <c r="B109" i="10"/>
  <c r="N108" i="10"/>
  <c r="J108" i="10"/>
  <c r="B108" i="10"/>
  <c r="N107" i="10"/>
  <c r="J107" i="10"/>
  <c r="B107" i="10"/>
  <c r="N106" i="10"/>
  <c r="J106" i="10"/>
  <c r="B106" i="10"/>
  <c r="N105" i="10"/>
  <c r="J105" i="10"/>
  <c r="B105" i="10"/>
  <c r="N104" i="10"/>
  <c r="J104" i="10"/>
  <c r="B104" i="10"/>
  <c r="N103" i="10"/>
  <c r="J103" i="10"/>
  <c r="B103" i="10"/>
  <c r="N102" i="10"/>
  <c r="J102" i="10"/>
  <c r="B102" i="10"/>
  <c r="N101" i="10"/>
  <c r="J101" i="10"/>
  <c r="B101" i="10"/>
  <c r="N100" i="10"/>
  <c r="J100" i="10"/>
  <c r="B100" i="10"/>
  <c r="N99" i="10"/>
  <c r="J99" i="10"/>
  <c r="B99" i="10"/>
  <c r="N98" i="10"/>
  <c r="J98" i="10"/>
  <c r="B98" i="10"/>
  <c r="N97" i="10"/>
  <c r="J97" i="10"/>
  <c r="B97" i="10"/>
  <c r="N96" i="10"/>
  <c r="J96" i="10"/>
  <c r="B96" i="10"/>
  <c r="N95" i="10"/>
  <c r="J95" i="10"/>
  <c r="B95" i="10"/>
  <c r="N94" i="10"/>
  <c r="J94" i="10"/>
  <c r="B94" i="10"/>
  <c r="N93" i="10"/>
  <c r="J93" i="10"/>
  <c r="B93" i="10"/>
  <c r="N92" i="10"/>
  <c r="J92" i="10"/>
  <c r="B92" i="10"/>
  <c r="N91" i="10"/>
  <c r="J91" i="10"/>
  <c r="B91" i="10"/>
  <c r="N90" i="10"/>
  <c r="J90" i="10"/>
  <c r="B90" i="10"/>
  <c r="N89" i="10"/>
  <c r="J89" i="10"/>
  <c r="B89" i="10"/>
  <c r="N88" i="10"/>
  <c r="J88" i="10"/>
  <c r="B88" i="10"/>
  <c r="N87" i="10"/>
  <c r="J87" i="10"/>
  <c r="B87" i="10"/>
  <c r="N86" i="10"/>
  <c r="J86" i="10"/>
  <c r="B86" i="10"/>
  <c r="N85" i="10"/>
  <c r="J85" i="10"/>
  <c r="B85" i="10"/>
  <c r="N84" i="10"/>
  <c r="J84" i="10"/>
  <c r="B84" i="10"/>
  <c r="N83" i="10"/>
  <c r="J83" i="10"/>
  <c r="B83" i="10"/>
  <c r="N82" i="10"/>
  <c r="J82" i="10"/>
  <c r="B82" i="10"/>
  <c r="N81" i="10"/>
  <c r="J81" i="10"/>
  <c r="B81" i="10"/>
  <c r="N80" i="10"/>
  <c r="J80" i="10"/>
  <c r="B80" i="10"/>
  <c r="N79" i="10"/>
  <c r="J79" i="10"/>
  <c r="B79" i="10"/>
  <c r="N78" i="10"/>
  <c r="J78" i="10"/>
  <c r="B78" i="10"/>
  <c r="N77" i="10"/>
  <c r="J77" i="10"/>
  <c r="B77" i="10"/>
  <c r="N76" i="10"/>
  <c r="J76" i="10"/>
  <c r="B76" i="10"/>
  <c r="N75" i="10"/>
  <c r="J75" i="10"/>
  <c r="B75" i="10"/>
  <c r="N74" i="10"/>
  <c r="J74" i="10"/>
  <c r="B74" i="10"/>
  <c r="N73" i="10"/>
  <c r="J73" i="10"/>
  <c r="B73" i="10"/>
  <c r="N72" i="10"/>
  <c r="J72" i="10"/>
  <c r="B72" i="10"/>
  <c r="N71" i="10"/>
  <c r="J71" i="10"/>
  <c r="B71" i="10"/>
  <c r="N70" i="10"/>
  <c r="J70" i="10"/>
  <c r="B70" i="10"/>
  <c r="N69" i="10"/>
  <c r="J69" i="10"/>
  <c r="B69" i="10"/>
  <c r="N68" i="10"/>
  <c r="J68" i="10"/>
  <c r="B68" i="10"/>
  <c r="N67" i="10"/>
  <c r="J67" i="10"/>
  <c r="B67" i="10"/>
  <c r="N66" i="10"/>
  <c r="J66" i="10"/>
  <c r="B66" i="10"/>
  <c r="N65" i="10"/>
  <c r="J65" i="10"/>
  <c r="B65" i="10"/>
  <c r="N64" i="10"/>
  <c r="J64" i="10"/>
  <c r="B64" i="10"/>
  <c r="N63" i="10"/>
  <c r="J63" i="10"/>
  <c r="B63" i="10"/>
  <c r="N62" i="10"/>
  <c r="J62" i="10"/>
  <c r="B62" i="10"/>
  <c r="N61" i="10"/>
  <c r="J61" i="10"/>
  <c r="B61" i="10"/>
  <c r="N60" i="10"/>
  <c r="J60" i="10"/>
  <c r="B60" i="10"/>
  <c r="N59" i="10"/>
  <c r="J59" i="10"/>
  <c r="B59" i="10"/>
  <c r="N58" i="10"/>
  <c r="J58" i="10"/>
  <c r="B58" i="10"/>
  <c r="N57" i="10"/>
  <c r="J57" i="10"/>
  <c r="B57" i="10"/>
  <c r="N56" i="10"/>
  <c r="J56" i="10"/>
  <c r="B56" i="10"/>
  <c r="N55" i="10"/>
  <c r="J55" i="10"/>
  <c r="B55" i="10"/>
  <c r="N54" i="10"/>
  <c r="J54" i="10"/>
  <c r="B54" i="10"/>
  <c r="N53" i="10"/>
  <c r="J53" i="10"/>
  <c r="B53" i="10"/>
  <c r="N52" i="10"/>
  <c r="J52" i="10"/>
  <c r="B52" i="10"/>
  <c r="N51" i="10"/>
  <c r="J51" i="10"/>
  <c r="B51" i="10"/>
  <c r="N50" i="10"/>
  <c r="J50" i="10"/>
  <c r="B50" i="10"/>
  <c r="N49" i="10"/>
  <c r="J49" i="10"/>
  <c r="B49" i="10"/>
  <c r="N48" i="10"/>
  <c r="J48" i="10"/>
  <c r="B48" i="10"/>
  <c r="N47" i="10"/>
  <c r="J47" i="10"/>
  <c r="B47" i="10"/>
  <c r="N46" i="10"/>
  <c r="J46" i="10"/>
  <c r="B46" i="10"/>
  <c r="N45" i="10"/>
  <c r="J45" i="10"/>
  <c r="B45" i="10"/>
  <c r="N44" i="10"/>
  <c r="J44" i="10"/>
  <c r="B44" i="10"/>
  <c r="N43" i="10"/>
  <c r="J43" i="10"/>
  <c r="B43" i="10"/>
  <c r="N42" i="10"/>
  <c r="J42" i="10"/>
  <c r="B42" i="10"/>
  <c r="N41" i="10"/>
  <c r="J41" i="10"/>
  <c r="B41" i="10"/>
  <c r="N40" i="10"/>
  <c r="J40" i="10"/>
  <c r="B40" i="10"/>
  <c r="N39" i="10"/>
  <c r="J39" i="10"/>
  <c r="B39" i="10"/>
  <c r="N38" i="10"/>
  <c r="J38" i="10"/>
  <c r="B38" i="10"/>
  <c r="N37" i="10"/>
  <c r="J37" i="10"/>
  <c r="B37" i="10"/>
  <c r="N36" i="10"/>
  <c r="J36" i="10"/>
  <c r="B36" i="10"/>
  <c r="N35" i="10"/>
  <c r="J35" i="10"/>
  <c r="B35" i="10"/>
  <c r="N34" i="10"/>
  <c r="J34" i="10"/>
  <c r="B34" i="10"/>
  <c r="N33" i="10"/>
  <c r="J33" i="10"/>
  <c r="B33" i="10"/>
  <c r="N32" i="10"/>
  <c r="J32" i="10"/>
  <c r="B32" i="10"/>
  <c r="N31" i="10"/>
  <c r="J31" i="10"/>
  <c r="B31" i="10"/>
  <c r="N30" i="10"/>
  <c r="J30" i="10"/>
  <c r="B30" i="10"/>
  <c r="N29" i="10"/>
  <c r="J29" i="10"/>
  <c r="B29" i="10"/>
  <c r="N28" i="10"/>
  <c r="J28" i="10"/>
  <c r="B28" i="10"/>
  <c r="N27" i="10"/>
  <c r="J27" i="10"/>
  <c r="B27" i="10"/>
  <c r="N26" i="10"/>
  <c r="J26" i="10"/>
  <c r="B26" i="10"/>
  <c r="N25" i="10"/>
  <c r="J25" i="10"/>
  <c r="B25" i="10"/>
  <c r="N24" i="10"/>
  <c r="J24" i="10"/>
  <c r="B24" i="10"/>
  <c r="N23" i="10"/>
  <c r="J23" i="10"/>
  <c r="B23" i="10"/>
  <c r="N22" i="10"/>
  <c r="J22" i="10"/>
  <c r="B22" i="10"/>
  <c r="N21" i="10"/>
  <c r="J21" i="10"/>
  <c r="B21" i="10"/>
  <c r="N20" i="10"/>
  <c r="J20" i="10"/>
  <c r="B20" i="10"/>
  <c r="N19" i="10"/>
  <c r="J19" i="10"/>
  <c r="B19" i="10"/>
  <c r="N18" i="10"/>
  <c r="J18" i="10"/>
  <c r="B18" i="10"/>
  <c r="N17" i="10"/>
  <c r="J17" i="10"/>
  <c r="B17" i="10"/>
  <c r="N16" i="10"/>
  <c r="J16" i="10"/>
  <c r="B16" i="10"/>
  <c r="N15" i="10"/>
  <c r="J15" i="10"/>
  <c r="B15" i="10"/>
  <c r="N14" i="10"/>
  <c r="J14" i="10"/>
  <c r="B14" i="10"/>
  <c r="N13" i="10"/>
  <c r="J13" i="10"/>
  <c r="B13" i="10"/>
  <c r="N12" i="10"/>
  <c r="J12" i="10"/>
  <c r="B12" i="10"/>
  <c r="N11" i="10"/>
  <c r="J11" i="10"/>
  <c r="B11" i="10"/>
  <c r="N10" i="10"/>
  <c r="B10" i="10"/>
  <c r="N9" i="10"/>
  <c r="B9" i="10"/>
  <c r="N8" i="10"/>
  <c r="B8" i="10"/>
  <c r="N7" i="10"/>
  <c r="B7" i="10"/>
  <c r="N6" i="10"/>
  <c r="B6" i="10"/>
  <c r="N5" i="10"/>
  <c r="B5" i="10"/>
  <c r="N4" i="10"/>
  <c r="B4" i="10"/>
  <c r="J1" i="10"/>
  <c r="N206" i="9" l="1"/>
  <c r="J206" i="9"/>
  <c r="B206" i="9"/>
  <c r="N205" i="9"/>
  <c r="J205" i="9"/>
  <c r="B205" i="9"/>
  <c r="N204" i="9"/>
  <c r="J204" i="9"/>
  <c r="B204" i="9"/>
  <c r="N203" i="9"/>
  <c r="J203" i="9"/>
  <c r="B203" i="9"/>
  <c r="N202" i="9"/>
  <c r="J202" i="9"/>
  <c r="B202" i="9"/>
  <c r="N201" i="9"/>
  <c r="J201" i="9"/>
  <c r="B201" i="9"/>
  <c r="N200" i="9"/>
  <c r="J200" i="9"/>
  <c r="B200" i="9"/>
  <c r="N199" i="9"/>
  <c r="J199" i="9"/>
  <c r="B199" i="9"/>
  <c r="N198" i="9"/>
  <c r="J198" i="9"/>
  <c r="B198" i="9"/>
  <c r="N197" i="9"/>
  <c r="J197" i="9"/>
  <c r="B197" i="9"/>
  <c r="N196" i="9"/>
  <c r="J196" i="9"/>
  <c r="B196" i="9"/>
  <c r="N195" i="9"/>
  <c r="J195" i="9"/>
  <c r="B195" i="9"/>
  <c r="N194" i="9"/>
  <c r="J194" i="9"/>
  <c r="B194" i="9"/>
  <c r="N193" i="9"/>
  <c r="J193" i="9"/>
  <c r="B193" i="9"/>
  <c r="N192" i="9"/>
  <c r="J192" i="9"/>
  <c r="B192" i="9"/>
  <c r="N191" i="9"/>
  <c r="J191" i="9"/>
  <c r="B191" i="9"/>
  <c r="N190" i="9"/>
  <c r="J190" i="9"/>
  <c r="B190" i="9"/>
  <c r="N189" i="9"/>
  <c r="J189" i="9"/>
  <c r="B189" i="9"/>
  <c r="N188" i="9"/>
  <c r="J188" i="9"/>
  <c r="B188" i="9"/>
  <c r="N187" i="9"/>
  <c r="J187" i="9"/>
  <c r="B187" i="9"/>
  <c r="N186" i="9"/>
  <c r="J186" i="9"/>
  <c r="B186" i="9"/>
  <c r="N185" i="9"/>
  <c r="J185" i="9"/>
  <c r="B185" i="9"/>
  <c r="N184" i="9"/>
  <c r="J184" i="9"/>
  <c r="B184" i="9"/>
  <c r="N183" i="9"/>
  <c r="J183" i="9"/>
  <c r="B183" i="9"/>
  <c r="N182" i="9"/>
  <c r="J182" i="9"/>
  <c r="B182" i="9"/>
  <c r="N181" i="9"/>
  <c r="J181" i="9"/>
  <c r="B181" i="9"/>
  <c r="N180" i="9"/>
  <c r="J180" i="9"/>
  <c r="B180" i="9"/>
  <c r="N179" i="9"/>
  <c r="J179" i="9"/>
  <c r="B179" i="9"/>
  <c r="N178" i="9"/>
  <c r="J178" i="9"/>
  <c r="B178" i="9"/>
  <c r="N177" i="9"/>
  <c r="J177" i="9"/>
  <c r="B177" i="9"/>
  <c r="N176" i="9"/>
  <c r="J176" i="9"/>
  <c r="B176" i="9"/>
  <c r="N175" i="9"/>
  <c r="J175" i="9"/>
  <c r="B175" i="9"/>
  <c r="N174" i="9"/>
  <c r="J174" i="9"/>
  <c r="B174" i="9"/>
  <c r="N173" i="9"/>
  <c r="J173" i="9"/>
  <c r="B173" i="9"/>
  <c r="N172" i="9"/>
  <c r="J172" i="9"/>
  <c r="B172" i="9"/>
  <c r="N171" i="9"/>
  <c r="J171" i="9"/>
  <c r="B171" i="9"/>
  <c r="N170" i="9"/>
  <c r="J170" i="9"/>
  <c r="B170" i="9"/>
  <c r="N169" i="9"/>
  <c r="J169" i="9"/>
  <c r="B169" i="9"/>
  <c r="N168" i="9"/>
  <c r="J168" i="9"/>
  <c r="B168" i="9"/>
  <c r="N167" i="9"/>
  <c r="J167" i="9"/>
  <c r="B167" i="9"/>
  <c r="N166" i="9"/>
  <c r="J166" i="9"/>
  <c r="B166" i="9"/>
  <c r="N165" i="9"/>
  <c r="J165" i="9"/>
  <c r="B165" i="9"/>
  <c r="N164" i="9"/>
  <c r="J164" i="9"/>
  <c r="B164" i="9"/>
  <c r="N163" i="9"/>
  <c r="J163" i="9"/>
  <c r="B163" i="9"/>
  <c r="N162" i="9"/>
  <c r="J162" i="9"/>
  <c r="B162" i="9"/>
  <c r="N161" i="9"/>
  <c r="B161" i="9"/>
  <c r="N160" i="9"/>
  <c r="B160" i="9"/>
  <c r="N159" i="9"/>
  <c r="B159" i="9"/>
  <c r="N158" i="9"/>
  <c r="J158" i="9"/>
  <c r="B158" i="9"/>
  <c r="N157" i="9"/>
  <c r="B157" i="9"/>
  <c r="N156" i="9"/>
  <c r="B156" i="9"/>
  <c r="N155" i="9"/>
  <c r="B155" i="9"/>
  <c r="N154" i="9"/>
  <c r="B154" i="9"/>
  <c r="N153" i="9"/>
  <c r="B153" i="9"/>
  <c r="N152" i="9"/>
  <c r="B152" i="9"/>
  <c r="N151" i="9"/>
  <c r="B151" i="9"/>
  <c r="N150" i="9"/>
  <c r="B150" i="9"/>
  <c r="N149" i="9"/>
  <c r="B149" i="9"/>
  <c r="N147" i="9"/>
  <c r="B147" i="9"/>
  <c r="N146" i="9"/>
  <c r="B146" i="9"/>
  <c r="N145" i="9"/>
  <c r="B145" i="9"/>
  <c r="N144" i="9"/>
  <c r="J144" i="9"/>
  <c r="B144" i="9"/>
  <c r="N143" i="9"/>
  <c r="J143" i="9"/>
  <c r="B143" i="9"/>
  <c r="N142" i="9"/>
  <c r="B142" i="9"/>
  <c r="N141" i="9"/>
  <c r="J141" i="9"/>
  <c r="B141" i="9"/>
  <c r="N140" i="9"/>
  <c r="J140" i="9"/>
  <c r="B140" i="9"/>
  <c r="N139" i="9"/>
  <c r="J139" i="9"/>
  <c r="B139" i="9"/>
  <c r="N138" i="9"/>
  <c r="J138" i="9"/>
  <c r="B138" i="9"/>
  <c r="N137" i="9"/>
  <c r="B137" i="9"/>
  <c r="N136" i="9"/>
  <c r="J136" i="9"/>
  <c r="B136" i="9"/>
  <c r="N135" i="9"/>
  <c r="J135" i="9"/>
  <c r="B135" i="9"/>
  <c r="N134" i="9"/>
  <c r="B134" i="9"/>
  <c r="N133" i="9"/>
  <c r="B133" i="9"/>
  <c r="N132" i="9"/>
  <c r="B132" i="9"/>
  <c r="N131" i="9"/>
  <c r="B131" i="9"/>
  <c r="N130" i="9"/>
  <c r="B130" i="9"/>
  <c r="N129" i="9"/>
  <c r="B129" i="9"/>
  <c r="N128" i="9"/>
  <c r="B128" i="9"/>
  <c r="N127" i="9"/>
  <c r="J127" i="9"/>
  <c r="B127" i="9"/>
  <c r="N126" i="9"/>
  <c r="J126" i="9"/>
  <c r="B126" i="9"/>
  <c r="N125" i="9"/>
  <c r="J125" i="9"/>
  <c r="B125" i="9"/>
  <c r="N124" i="9"/>
  <c r="J124" i="9"/>
  <c r="B124" i="9"/>
  <c r="N123" i="9"/>
  <c r="J123" i="9"/>
  <c r="B123" i="9"/>
  <c r="N122" i="9"/>
  <c r="J122" i="9"/>
  <c r="B122" i="9"/>
  <c r="N121" i="9"/>
  <c r="J121" i="9"/>
  <c r="B121" i="9"/>
  <c r="N120" i="9"/>
  <c r="J120" i="9"/>
  <c r="B120" i="9"/>
  <c r="N119" i="9"/>
  <c r="J119" i="9"/>
  <c r="B119" i="9"/>
  <c r="N118" i="9"/>
  <c r="J118" i="9"/>
  <c r="B118" i="9"/>
  <c r="N117" i="9"/>
  <c r="J117" i="9"/>
  <c r="B117" i="9"/>
  <c r="N116" i="9"/>
  <c r="J116" i="9"/>
  <c r="B116" i="9"/>
  <c r="N115" i="9"/>
  <c r="J115" i="9"/>
  <c r="B115" i="9"/>
  <c r="N114" i="9"/>
  <c r="J114" i="9"/>
  <c r="B114" i="9"/>
  <c r="N113" i="9"/>
  <c r="J113" i="9"/>
  <c r="B113" i="9"/>
  <c r="N112" i="9"/>
  <c r="J112" i="9"/>
  <c r="B112" i="9"/>
  <c r="N110" i="9"/>
  <c r="J110" i="9"/>
  <c r="N109" i="9"/>
  <c r="J109" i="9"/>
  <c r="B109" i="9"/>
  <c r="N108" i="9"/>
  <c r="J108" i="9"/>
  <c r="B108" i="9"/>
  <c r="N107" i="9"/>
  <c r="J107" i="9"/>
  <c r="B107" i="9"/>
  <c r="N106" i="9"/>
  <c r="J106" i="9"/>
  <c r="B106" i="9"/>
  <c r="N105" i="9"/>
  <c r="J105" i="9"/>
  <c r="B105" i="9"/>
  <c r="N104" i="9"/>
  <c r="J104" i="9"/>
  <c r="B104" i="9"/>
  <c r="N103" i="9"/>
  <c r="J103" i="9"/>
  <c r="B103" i="9"/>
  <c r="N102" i="9"/>
  <c r="J102" i="9"/>
  <c r="B102" i="9"/>
  <c r="N101" i="9"/>
  <c r="J101" i="9"/>
  <c r="B101" i="9"/>
  <c r="N100" i="9"/>
  <c r="J100" i="9"/>
  <c r="B100" i="9"/>
  <c r="N99" i="9"/>
  <c r="J99" i="9"/>
  <c r="B99" i="9"/>
  <c r="N98" i="9"/>
  <c r="J98" i="9"/>
  <c r="B98" i="9"/>
  <c r="N97" i="9"/>
  <c r="J97" i="9"/>
  <c r="B97" i="9"/>
  <c r="N96" i="9"/>
  <c r="J96" i="9"/>
  <c r="B96" i="9"/>
  <c r="N95" i="9"/>
  <c r="J95" i="9"/>
  <c r="B95" i="9"/>
  <c r="N94" i="9"/>
  <c r="J94" i="9"/>
  <c r="B94" i="9"/>
  <c r="N93" i="9"/>
  <c r="J93" i="9"/>
  <c r="B93" i="9"/>
  <c r="N92" i="9"/>
  <c r="J92" i="9"/>
  <c r="B92" i="9"/>
  <c r="N91" i="9"/>
  <c r="J91" i="9"/>
  <c r="B91" i="9"/>
  <c r="N90" i="9"/>
  <c r="J90" i="9"/>
  <c r="B90" i="9"/>
  <c r="N89" i="9"/>
  <c r="J89" i="9"/>
  <c r="B89" i="9"/>
  <c r="N88" i="9"/>
  <c r="J88" i="9"/>
  <c r="B88" i="9"/>
  <c r="J87" i="9"/>
  <c r="N86" i="9"/>
  <c r="J86" i="9"/>
  <c r="B86" i="9"/>
  <c r="N85" i="9"/>
  <c r="J85" i="9"/>
  <c r="B85" i="9"/>
  <c r="N84" i="9"/>
  <c r="J84" i="9"/>
  <c r="B84" i="9"/>
  <c r="N82" i="9"/>
  <c r="B82" i="9"/>
  <c r="N81" i="9"/>
  <c r="B81" i="9"/>
  <c r="N80" i="9"/>
  <c r="B80" i="9"/>
  <c r="N79" i="9"/>
  <c r="J79" i="9"/>
  <c r="B79" i="9"/>
  <c r="N78" i="9"/>
  <c r="J78" i="9"/>
  <c r="B78" i="9"/>
  <c r="N77" i="9"/>
  <c r="J77" i="9"/>
  <c r="B77" i="9"/>
  <c r="B76" i="9"/>
  <c r="N75" i="9"/>
  <c r="B75" i="9"/>
  <c r="N74" i="9"/>
  <c r="B74" i="9"/>
  <c r="N73" i="9"/>
  <c r="B73" i="9"/>
  <c r="N72" i="9"/>
  <c r="B72" i="9"/>
  <c r="N71" i="9"/>
  <c r="B71" i="9"/>
  <c r="N70" i="9"/>
  <c r="B70" i="9"/>
  <c r="N69" i="9"/>
  <c r="J69" i="9"/>
  <c r="B69" i="9"/>
  <c r="N68" i="9"/>
  <c r="J68" i="9"/>
  <c r="B68" i="9"/>
  <c r="N67" i="9"/>
  <c r="J67" i="9"/>
  <c r="B67" i="9"/>
  <c r="N66" i="9"/>
  <c r="J66" i="9"/>
  <c r="B66" i="9"/>
  <c r="N65" i="9"/>
  <c r="J65" i="9"/>
  <c r="B65" i="9"/>
  <c r="N64" i="9"/>
  <c r="N63" i="9"/>
  <c r="N62" i="9"/>
  <c r="N61" i="9"/>
  <c r="N60" i="9"/>
  <c r="J60" i="9"/>
  <c r="B60" i="9"/>
  <c r="N59" i="9"/>
  <c r="J59" i="9"/>
  <c r="B59" i="9"/>
  <c r="N58" i="9"/>
  <c r="J58" i="9"/>
  <c r="B58" i="9"/>
  <c r="N57" i="9"/>
  <c r="J57" i="9"/>
  <c r="B57" i="9"/>
  <c r="N56" i="9"/>
  <c r="J56" i="9"/>
  <c r="B56" i="9"/>
  <c r="N55" i="9"/>
  <c r="J55" i="9"/>
  <c r="B55" i="9"/>
  <c r="N54" i="9"/>
  <c r="J54" i="9"/>
  <c r="B54" i="9"/>
  <c r="N53" i="9"/>
  <c r="J53" i="9"/>
  <c r="B53" i="9"/>
  <c r="N52" i="9"/>
  <c r="J52" i="9"/>
  <c r="B52" i="9"/>
  <c r="N51" i="9"/>
  <c r="B51" i="9"/>
  <c r="N50" i="9"/>
  <c r="B50" i="9"/>
  <c r="N49" i="9"/>
  <c r="B49" i="9"/>
  <c r="N48" i="9"/>
  <c r="J48" i="9"/>
  <c r="B48" i="9"/>
  <c r="N47" i="9"/>
  <c r="J47" i="9"/>
  <c r="B47" i="9"/>
  <c r="N46" i="9"/>
  <c r="J46" i="9"/>
  <c r="B46" i="9"/>
  <c r="N45" i="9"/>
  <c r="J45" i="9"/>
  <c r="B45" i="9"/>
  <c r="N44" i="9"/>
  <c r="J44" i="9"/>
  <c r="B44" i="9"/>
  <c r="N43" i="9"/>
  <c r="J43" i="9"/>
  <c r="B43" i="9"/>
  <c r="N42" i="9"/>
  <c r="J42" i="9"/>
  <c r="B42" i="9"/>
  <c r="N41" i="9"/>
  <c r="J41" i="9"/>
  <c r="B41" i="9"/>
  <c r="N40" i="9"/>
  <c r="J40" i="9"/>
  <c r="B40" i="9"/>
  <c r="N39" i="9"/>
  <c r="J39" i="9"/>
  <c r="B39" i="9"/>
  <c r="N38" i="9"/>
  <c r="J38" i="9"/>
  <c r="B38" i="9"/>
  <c r="N37" i="9"/>
  <c r="J37" i="9"/>
  <c r="B37" i="9"/>
  <c r="N36" i="9"/>
  <c r="J36" i="9"/>
  <c r="B36" i="9"/>
  <c r="N35" i="9"/>
  <c r="J35" i="9"/>
  <c r="B35" i="9"/>
  <c r="N34" i="9"/>
  <c r="J34" i="9"/>
  <c r="B34" i="9"/>
  <c r="N33" i="9"/>
  <c r="J33" i="9"/>
  <c r="B33" i="9"/>
  <c r="N32" i="9"/>
  <c r="J32" i="9"/>
  <c r="B32" i="9"/>
  <c r="N31" i="9"/>
  <c r="J31" i="9"/>
  <c r="B31" i="9"/>
  <c r="J30" i="9"/>
  <c r="B30" i="9"/>
  <c r="N29" i="9"/>
  <c r="J29" i="9"/>
  <c r="B29" i="9"/>
  <c r="N28" i="9"/>
  <c r="J28" i="9"/>
  <c r="B28" i="9"/>
  <c r="N27" i="9"/>
  <c r="J27" i="9"/>
  <c r="B27" i="9"/>
  <c r="N26" i="9"/>
  <c r="J26" i="9"/>
  <c r="B26" i="9"/>
  <c r="N25" i="9"/>
  <c r="J25" i="9"/>
  <c r="B25" i="9"/>
  <c r="N24" i="9"/>
  <c r="J24" i="9"/>
  <c r="B24" i="9"/>
  <c r="N23" i="9"/>
  <c r="J23" i="9"/>
  <c r="B23" i="9"/>
  <c r="N22" i="9"/>
  <c r="J22" i="9"/>
  <c r="B22" i="9"/>
  <c r="N21" i="9"/>
  <c r="J21" i="9"/>
  <c r="B21" i="9"/>
  <c r="N20" i="9"/>
  <c r="J20" i="9"/>
  <c r="B20" i="9"/>
  <c r="N19" i="9"/>
  <c r="J19" i="9"/>
  <c r="B19" i="9"/>
  <c r="N18" i="9"/>
  <c r="J18" i="9"/>
  <c r="B18" i="9"/>
  <c r="N17" i="9"/>
  <c r="J17" i="9"/>
  <c r="B17" i="9"/>
  <c r="N16" i="9"/>
  <c r="J16" i="9"/>
  <c r="B16" i="9"/>
  <c r="N15" i="9"/>
  <c r="J15" i="9"/>
  <c r="B15" i="9"/>
  <c r="N14" i="9"/>
  <c r="J14" i="9"/>
  <c r="B14" i="9"/>
  <c r="N13" i="9"/>
  <c r="J13" i="9"/>
  <c r="B13" i="9"/>
  <c r="N12" i="9"/>
  <c r="J12" i="9"/>
  <c r="B12" i="9"/>
  <c r="N11" i="9"/>
  <c r="J11" i="9"/>
  <c r="B11" i="9"/>
  <c r="N10" i="9"/>
  <c r="J10" i="9"/>
  <c r="B10" i="9"/>
  <c r="N9" i="9"/>
  <c r="J9" i="9"/>
  <c r="B9" i="9"/>
  <c r="N8" i="9"/>
  <c r="J8" i="9"/>
  <c r="B8" i="9"/>
  <c r="N7" i="9"/>
  <c r="J7" i="9"/>
  <c r="B7" i="9"/>
  <c r="N6" i="9"/>
  <c r="J6" i="9"/>
  <c r="B6" i="9"/>
  <c r="N5" i="9"/>
  <c r="J5" i="9"/>
  <c r="B5" i="9"/>
  <c r="N4" i="9"/>
  <c r="J4" i="9"/>
  <c r="J1" i="9" s="1"/>
  <c r="B4" i="9"/>
  <c r="N1049" i="8" l="1"/>
  <c r="J1049" i="8"/>
  <c r="B1049" i="8"/>
  <c r="N1048" i="8"/>
  <c r="J1048" i="8"/>
  <c r="B1048" i="8"/>
  <c r="N1047" i="8"/>
  <c r="J1047" i="8"/>
  <c r="B1047" i="8"/>
  <c r="N1046" i="8"/>
  <c r="J1046" i="8"/>
  <c r="B1046" i="8"/>
  <c r="N1045" i="8"/>
  <c r="J1045" i="8"/>
  <c r="B1045" i="8"/>
  <c r="N1044" i="8"/>
  <c r="J1044" i="8"/>
  <c r="B1044" i="8"/>
  <c r="N1043" i="8"/>
  <c r="J1043" i="8"/>
  <c r="B1043" i="8"/>
  <c r="N1042" i="8"/>
  <c r="J1042" i="8"/>
  <c r="B1042" i="8"/>
  <c r="N1041" i="8"/>
  <c r="J1041" i="8"/>
  <c r="B1041" i="8"/>
  <c r="N1040" i="8"/>
  <c r="J1040" i="8"/>
  <c r="B1040" i="8"/>
  <c r="N1039" i="8"/>
  <c r="J1039" i="8"/>
  <c r="B1039" i="8"/>
  <c r="N1038" i="8"/>
  <c r="J1038" i="8"/>
  <c r="B1038" i="8"/>
  <c r="N1037" i="8"/>
  <c r="J1037" i="8"/>
  <c r="B1037" i="8"/>
  <c r="N1036" i="8"/>
  <c r="J1036" i="8"/>
  <c r="B1036" i="8"/>
  <c r="N1035" i="8"/>
  <c r="J1035" i="8"/>
  <c r="B1035" i="8"/>
  <c r="N1034" i="8"/>
  <c r="J1034" i="8"/>
  <c r="B1034" i="8"/>
  <c r="N1033" i="8"/>
  <c r="J1033" i="8"/>
  <c r="B1033" i="8"/>
  <c r="N1032" i="8"/>
  <c r="J1032" i="8"/>
  <c r="B1032" i="8"/>
  <c r="N1031" i="8"/>
  <c r="J1031" i="8"/>
  <c r="B1031" i="8"/>
  <c r="N1030" i="8"/>
  <c r="J1030" i="8"/>
  <c r="B1030" i="8"/>
  <c r="N1029" i="8"/>
  <c r="J1029" i="8"/>
  <c r="B1029" i="8"/>
  <c r="N1028" i="8"/>
  <c r="J1028" i="8"/>
  <c r="B1028" i="8"/>
  <c r="N1027" i="8"/>
  <c r="J1027" i="8"/>
  <c r="B1027" i="8"/>
  <c r="N1026" i="8"/>
  <c r="J1026" i="8"/>
  <c r="B1026" i="8"/>
  <c r="N1025" i="8"/>
  <c r="J1025" i="8"/>
  <c r="B1025" i="8"/>
  <c r="N1024" i="8"/>
  <c r="J1024" i="8"/>
  <c r="B1024" i="8"/>
  <c r="N1023" i="8"/>
  <c r="J1023" i="8"/>
  <c r="B1023" i="8"/>
  <c r="N1022" i="8"/>
  <c r="J1022" i="8"/>
  <c r="B1022" i="8"/>
  <c r="N1021" i="8"/>
  <c r="J1021" i="8"/>
  <c r="B1021" i="8"/>
  <c r="N1020" i="8"/>
  <c r="J1020" i="8"/>
  <c r="B1020" i="8"/>
  <c r="N1019" i="8"/>
  <c r="J1019" i="8"/>
  <c r="B1019" i="8"/>
  <c r="N1018" i="8"/>
  <c r="J1018" i="8"/>
  <c r="B1018" i="8"/>
  <c r="N1017" i="8"/>
  <c r="J1017" i="8"/>
  <c r="B1017" i="8"/>
  <c r="N1016" i="8"/>
  <c r="J1016" i="8"/>
  <c r="B1016" i="8"/>
  <c r="N1015" i="8"/>
  <c r="J1015" i="8"/>
  <c r="B1015" i="8"/>
  <c r="N1014" i="8"/>
  <c r="J1014" i="8"/>
  <c r="B1014" i="8"/>
  <c r="N1013" i="8"/>
  <c r="J1013" i="8"/>
  <c r="B1013" i="8"/>
  <c r="N1012" i="8"/>
  <c r="J1012" i="8"/>
  <c r="B1012" i="8"/>
  <c r="N1011" i="8"/>
  <c r="J1011" i="8"/>
  <c r="B1011" i="8"/>
  <c r="N1010" i="8"/>
  <c r="J1010" i="8"/>
  <c r="B1010" i="8"/>
  <c r="N1009" i="8"/>
  <c r="J1009" i="8"/>
  <c r="B1009" i="8"/>
  <c r="N1008" i="8"/>
  <c r="J1008" i="8"/>
  <c r="B1008" i="8"/>
  <c r="N1007" i="8"/>
  <c r="J1007" i="8"/>
  <c r="B1007" i="8"/>
  <c r="N1006" i="8"/>
  <c r="J1006" i="8"/>
  <c r="B1006" i="8"/>
  <c r="N1005" i="8"/>
  <c r="J1005" i="8"/>
  <c r="B1005" i="8"/>
  <c r="N1004" i="8"/>
  <c r="J1004" i="8"/>
  <c r="B1004" i="8"/>
  <c r="N1003" i="8"/>
  <c r="J1003" i="8"/>
  <c r="B1003" i="8"/>
  <c r="N1002" i="8"/>
  <c r="J1002" i="8"/>
  <c r="B1002" i="8"/>
  <c r="N1001" i="8"/>
  <c r="J1001" i="8"/>
  <c r="B1001" i="8"/>
  <c r="N1000" i="8"/>
  <c r="J1000" i="8"/>
  <c r="B1000" i="8"/>
  <c r="N999" i="8"/>
  <c r="J999" i="8"/>
  <c r="B999" i="8"/>
  <c r="N998" i="8"/>
  <c r="J998" i="8"/>
  <c r="B998" i="8"/>
  <c r="N997" i="8"/>
  <c r="J997" i="8"/>
  <c r="B997" i="8"/>
  <c r="N996" i="8"/>
  <c r="J996" i="8"/>
  <c r="B996" i="8"/>
  <c r="N995" i="8"/>
  <c r="J995" i="8"/>
  <c r="B995" i="8"/>
  <c r="N994" i="8"/>
  <c r="J994" i="8"/>
  <c r="B994" i="8"/>
  <c r="N993" i="8"/>
  <c r="J993" i="8"/>
  <c r="B993" i="8"/>
  <c r="N992" i="8"/>
  <c r="J992" i="8"/>
  <c r="B992" i="8"/>
  <c r="N991" i="8"/>
  <c r="J991" i="8"/>
  <c r="B991" i="8"/>
  <c r="N990" i="8"/>
  <c r="J990" i="8"/>
  <c r="B990" i="8"/>
  <c r="N989" i="8"/>
  <c r="J989" i="8"/>
  <c r="B989" i="8"/>
  <c r="N988" i="8"/>
  <c r="J988" i="8"/>
  <c r="B988" i="8"/>
  <c r="N987" i="8"/>
  <c r="J987" i="8"/>
  <c r="B987" i="8"/>
  <c r="N986" i="8"/>
  <c r="J986" i="8"/>
  <c r="B986" i="8"/>
  <c r="N985" i="8"/>
  <c r="J985" i="8"/>
  <c r="B985" i="8"/>
  <c r="N984" i="8"/>
  <c r="J984" i="8"/>
  <c r="B984" i="8"/>
  <c r="N983" i="8"/>
  <c r="J983" i="8"/>
  <c r="B983" i="8"/>
  <c r="N982" i="8"/>
  <c r="J982" i="8"/>
  <c r="B982" i="8"/>
  <c r="N981" i="8"/>
  <c r="J981" i="8"/>
  <c r="B981" i="8"/>
  <c r="N980" i="8"/>
  <c r="J980" i="8"/>
  <c r="B980" i="8"/>
  <c r="N979" i="8"/>
  <c r="J979" i="8"/>
  <c r="B979" i="8"/>
  <c r="N978" i="8"/>
  <c r="J978" i="8"/>
  <c r="B978" i="8"/>
  <c r="N977" i="8"/>
  <c r="J977" i="8"/>
  <c r="B977" i="8"/>
  <c r="N976" i="8"/>
  <c r="J976" i="8"/>
  <c r="B976" i="8"/>
  <c r="N975" i="8"/>
  <c r="J975" i="8"/>
  <c r="B975" i="8"/>
  <c r="N974" i="8"/>
  <c r="J974" i="8"/>
  <c r="B974" i="8"/>
  <c r="N973" i="8"/>
  <c r="J973" i="8"/>
  <c r="B973" i="8"/>
  <c r="N972" i="8"/>
  <c r="J972" i="8"/>
  <c r="B972" i="8"/>
  <c r="N971" i="8"/>
  <c r="J971" i="8"/>
  <c r="B971" i="8"/>
  <c r="N970" i="8"/>
  <c r="J970" i="8"/>
  <c r="B970" i="8"/>
  <c r="N969" i="8"/>
  <c r="J969" i="8"/>
  <c r="B969" i="8"/>
  <c r="N968" i="8"/>
  <c r="J968" i="8"/>
  <c r="B968" i="8"/>
  <c r="N967" i="8"/>
  <c r="J967" i="8"/>
  <c r="B967" i="8"/>
  <c r="N966" i="8"/>
  <c r="J966" i="8"/>
  <c r="B966" i="8"/>
  <c r="N965" i="8"/>
  <c r="J965" i="8"/>
  <c r="B965" i="8"/>
  <c r="N964" i="8"/>
  <c r="J964" i="8"/>
  <c r="B964" i="8"/>
  <c r="N963" i="8"/>
  <c r="J963" i="8"/>
  <c r="B963" i="8"/>
  <c r="N962" i="8"/>
  <c r="J962" i="8"/>
  <c r="B962" i="8"/>
  <c r="N961" i="8"/>
  <c r="J961" i="8"/>
  <c r="B961" i="8"/>
  <c r="N960" i="8"/>
  <c r="J960" i="8"/>
  <c r="B960" i="8"/>
  <c r="N959" i="8"/>
  <c r="J959" i="8"/>
  <c r="B959" i="8"/>
  <c r="N958" i="8"/>
  <c r="J958" i="8"/>
  <c r="B958" i="8"/>
  <c r="N957" i="8"/>
  <c r="J957" i="8"/>
  <c r="B957" i="8"/>
  <c r="N956" i="8"/>
  <c r="J956" i="8"/>
  <c r="B956" i="8"/>
  <c r="N955" i="8"/>
  <c r="J955" i="8"/>
  <c r="B955" i="8"/>
  <c r="N954" i="8"/>
  <c r="J954" i="8"/>
  <c r="B954" i="8"/>
  <c r="N953" i="8"/>
  <c r="J953" i="8"/>
  <c r="B953" i="8"/>
  <c r="N952" i="8"/>
  <c r="J952" i="8"/>
  <c r="B952" i="8"/>
  <c r="N951" i="8"/>
  <c r="J951" i="8"/>
  <c r="B951" i="8"/>
  <c r="N950" i="8"/>
  <c r="J950" i="8"/>
  <c r="B950" i="8"/>
  <c r="N949" i="8"/>
  <c r="J949" i="8"/>
  <c r="B949" i="8"/>
  <c r="N948" i="8"/>
  <c r="J948" i="8"/>
  <c r="B948" i="8"/>
  <c r="N947" i="8"/>
  <c r="J947" i="8"/>
  <c r="B947" i="8"/>
  <c r="N946" i="8"/>
  <c r="J946" i="8"/>
  <c r="B946" i="8"/>
  <c r="N945" i="8"/>
  <c r="J945" i="8"/>
  <c r="B945" i="8"/>
  <c r="N944" i="8"/>
  <c r="J944" i="8"/>
  <c r="B944" i="8"/>
  <c r="N943" i="8"/>
  <c r="J943" i="8"/>
  <c r="B943" i="8"/>
  <c r="N942" i="8"/>
  <c r="J942" i="8"/>
  <c r="B942" i="8"/>
  <c r="N941" i="8"/>
  <c r="J941" i="8"/>
  <c r="B941" i="8"/>
  <c r="N940" i="8"/>
  <c r="J940" i="8"/>
  <c r="B940" i="8"/>
  <c r="N939" i="8"/>
  <c r="J939" i="8"/>
  <c r="B939" i="8"/>
  <c r="N938" i="8"/>
  <c r="J938" i="8"/>
  <c r="B938" i="8"/>
  <c r="N937" i="8"/>
  <c r="J937" i="8"/>
  <c r="B937" i="8"/>
  <c r="N936" i="8"/>
  <c r="J936" i="8"/>
  <c r="B936" i="8"/>
  <c r="N935" i="8"/>
  <c r="J935" i="8"/>
  <c r="B935" i="8"/>
  <c r="N934" i="8"/>
  <c r="J934" i="8"/>
  <c r="B934" i="8"/>
  <c r="N933" i="8"/>
  <c r="J933" i="8"/>
  <c r="B933" i="8"/>
  <c r="N932" i="8"/>
  <c r="J932" i="8"/>
  <c r="B932" i="8"/>
  <c r="N931" i="8"/>
  <c r="J931" i="8"/>
  <c r="B931" i="8"/>
  <c r="N930" i="8"/>
  <c r="J930" i="8"/>
  <c r="B930" i="8"/>
  <c r="N929" i="8"/>
  <c r="J929" i="8"/>
  <c r="B929" i="8"/>
  <c r="N928" i="8"/>
  <c r="J928" i="8"/>
  <c r="B928" i="8"/>
  <c r="N927" i="8"/>
  <c r="J927" i="8"/>
  <c r="B927" i="8"/>
  <c r="N926" i="8"/>
  <c r="J926" i="8"/>
  <c r="B926" i="8"/>
  <c r="N925" i="8"/>
  <c r="J925" i="8"/>
  <c r="B925" i="8"/>
  <c r="N924" i="8"/>
  <c r="J924" i="8"/>
  <c r="B924" i="8"/>
  <c r="N923" i="8"/>
  <c r="J923" i="8"/>
  <c r="B923" i="8"/>
  <c r="N922" i="8"/>
  <c r="J922" i="8"/>
  <c r="B922" i="8"/>
  <c r="N921" i="8"/>
  <c r="J921" i="8"/>
  <c r="B921" i="8"/>
  <c r="N920" i="8"/>
  <c r="J920" i="8"/>
  <c r="B920" i="8"/>
  <c r="N919" i="8"/>
  <c r="J919" i="8"/>
  <c r="B919" i="8"/>
  <c r="N918" i="8"/>
  <c r="J918" i="8"/>
  <c r="B918" i="8"/>
  <c r="N917" i="8"/>
  <c r="J917" i="8"/>
  <c r="B917" i="8"/>
  <c r="N916" i="8"/>
  <c r="J916" i="8"/>
  <c r="B916" i="8"/>
  <c r="N915" i="8"/>
  <c r="J915" i="8"/>
  <c r="B915" i="8"/>
  <c r="N914" i="8"/>
  <c r="J914" i="8"/>
  <c r="B914" i="8"/>
  <c r="N913" i="8"/>
  <c r="J913" i="8"/>
  <c r="B913" i="8"/>
  <c r="N912" i="8"/>
  <c r="J912" i="8"/>
  <c r="B912" i="8"/>
  <c r="N911" i="8"/>
  <c r="J911" i="8"/>
  <c r="B911" i="8"/>
  <c r="N910" i="8"/>
  <c r="J910" i="8"/>
  <c r="B910" i="8"/>
  <c r="N909" i="8"/>
  <c r="J909" i="8"/>
  <c r="B909" i="8"/>
  <c r="N908" i="8"/>
  <c r="J908" i="8"/>
  <c r="B908" i="8"/>
  <c r="N907" i="8"/>
  <c r="J907" i="8"/>
  <c r="B907" i="8"/>
  <c r="N906" i="8"/>
  <c r="J906" i="8"/>
  <c r="B906" i="8"/>
  <c r="N905" i="8"/>
  <c r="J905" i="8"/>
  <c r="B905" i="8"/>
  <c r="N904" i="8"/>
  <c r="J904" i="8"/>
  <c r="B904" i="8"/>
  <c r="N903" i="8"/>
  <c r="J903" i="8"/>
  <c r="B903" i="8"/>
  <c r="N902" i="8"/>
  <c r="J902" i="8"/>
  <c r="B902" i="8"/>
  <c r="N901" i="8"/>
  <c r="J901" i="8"/>
  <c r="B901" i="8"/>
  <c r="N900" i="8"/>
  <c r="J900" i="8"/>
  <c r="B900" i="8"/>
  <c r="N899" i="8"/>
  <c r="J899" i="8"/>
  <c r="B899" i="8"/>
  <c r="N898" i="8"/>
  <c r="J898" i="8"/>
  <c r="B898" i="8"/>
  <c r="N897" i="8"/>
  <c r="J897" i="8"/>
  <c r="B897" i="8"/>
  <c r="N896" i="8"/>
  <c r="J896" i="8"/>
  <c r="B896" i="8"/>
  <c r="N895" i="8"/>
  <c r="J895" i="8"/>
  <c r="B895" i="8"/>
  <c r="N894" i="8"/>
  <c r="J894" i="8"/>
  <c r="B894" i="8"/>
  <c r="N893" i="8"/>
  <c r="J893" i="8"/>
  <c r="B893" i="8"/>
  <c r="N892" i="8"/>
  <c r="J892" i="8"/>
  <c r="B892" i="8"/>
  <c r="N891" i="8"/>
  <c r="J891" i="8"/>
  <c r="B891" i="8"/>
  <c r="N890" i="8"/>
  <c r="J890" i="8"/>
  <c r="B890" i="8"/>
  <c r="N889" i="8"/>
  <c r="J889" i="8"/>
  <c r="B889" i="8"/>
  <c r="N888" i="8"/>
  <c r="J888" i="8"/>
  <c r="B888" i="8"/>
  <c r="N887" i="8"/>
  <c r="J887" i="8"/>
  <c r="B887" i="8"/>
  <c r="N886" i="8"/>
  <c r="J886" i="8"/>
  <c r="B886" i="8"/>
  <c r="N885" i="8"/>
  <c r="J885" i="8"/>
  <c r="B885" i="8"/>
  <c r="N884" i="8"/>
  <c r="J884" i="8"/>
  <c r="B884" i="8"/>
  <c r="N883" i="8"/>
  <c r="J883" i="8"/>
  <c r="B883" i="8"/>
  <c r="N882" i="8"/>
  <c r="J882" i="8"/>
  <c r="B882" i="8"/>
  <c r="N881" i="8"/>
  <c r="J881" i="8"/>
  <c r="B881" i="8"/>
  <c r="N880" i="8"/>
  <c r="J880" i="8"/>
  <c r="B880" i="8"/>
  <c r="N879" i="8"/>
  <c r="J879" i="8"/>
  <c r="B879" i="8"/>
  <c r="N878" i="8"/>
  <c r="J878" i="8"/>
  <c r="B878" i="8"/>
  <c r="N877" i="8"/>
  <c r="J877" i="8"/>
  <c r="B877" i="8"/>
  <c r="N876" i="8"/>
  <c r="J876" i="8"/>
  <c r="B876" i="8"/>
  <c r="N875" i="8"/>
  <c r="J875" i="8"/>
  <c r="B875" i="8"/>
  <c r="N874" i="8"/>
  <c r="J874" i="8"/>
  <c r="B874" i="8"/>
  <c r="N873" i="8"/>
  <c r="J873" i="8"/>
  <c r="B873" i="8"/>
  <c r="N872" i="8"/>
  <c r="J872" i="8"/>
  <c r="B872" i="8"/>
  <c r="N871" i="8"/>
  <c r="J871" i="8"/>
  <c r="B871" i="8"/>
  <c r="N870" i="8"/>
  <c r="J870" i="8"/>
  <c r="B870" i="8"/>
  <c r="N869" i="8"/>
  <c r="J869" i="8"/>
  <c r="B869" i="8"/>
  <c r="N868" i="8"/>
  <c r="J868" i="8"/>
  <c r="B868" i="8"/>
  <c r="N867" i="8"/>
  <c r="J867" i="8"/>
  <c r="B867" i="8"/>
  <c r="N866" i="8"/>
  <c r="J866" i="8"/>
  <c r="B866" i="8"/>
  <c r="N865" i="8"/>
  <c r="J865" i="8"/>
  <c r="B865" i="8"/>
  <c r="N864" i="8"/>
  <c r="J864" i="8"/>
  <c r="B864" i="8"/>
  <c r="N863" i="8"/>
  <c r="J863" i="8"/>
  <c r="B863" i="8"/>
  <c r="N862" i="8"/>
  <c r="J862" i="8"/>
  <c r="B862" i="8"/>
  <c r="N861" i="8"/>
  <c r="J861" i="8"/>
  <c r="B861" i="8"/>
  <c r="N860" i="8"/>
  <c r="J860" i="8"/>
  <c r="B860" i="8"/>
  <c r="N859" i="8"/>
  <c r="J859" i="8"/>
  <c r="B859" i="8"/>
  <c r="N858" i="8"/>
  <c r="J858" i="8"/>
  <c r="B858" i="8"/>
  <c r="N857" i="8"/>
  <c r="J857" i="8"/>
  <c r="B857" i="8"/>
  <c r="N856" i="8"/>
  <c r="J856" i="8"/>
  <c r="B856" i="8"/>
  <c r="N855" i="8"/>
  <c r="J855" i="8"/>
  <c r="B855" i="8"/>
  <c r="N854" i="8"/>
  <c r="J854" i="8"/>
  <c r="B854" i="8"/>
  <c r="N853" i="8"/>
  <c r="J853" i="8"/>
  <c r="B853" i="8"/>
  <c r="N852" i="8"/>
  <c r="J852" i="8"/>
  <c r="B852" i="8"/>
  <c r="N851" i="8"/>
  <c r="J851" i="8"/>
  <c r="B851" i="8"/>
  <c r="N850" i="8"/>
  <c r="J850" i="8"/>
  <c r="B850" i="8"/>
  <c r="N849" i="8"/>
  <c r="J849" i="8"/>
  <c r="B849" i="8"/>
  <c r="N848" i="8"/>
  <c r="J848" i="8"/>
  <c r="B848" i="8"/>
  <c r="N847" i="8"/>
  <c r="J847" i="8"/>
  <c r="B847" i="8"/>
  <c r="N846" i="8"/>
  <c r="J846" i="8"/>
  <c r="B846" i="8"/>
  <c r="N845" i="8"/>
  <c r="J845" i="8"/>
  <c r="B845" i="8"/>
  <c r="N844" i="8"/>
  <c r="J844" i="8"/>
  <c r="B844" i="8"/>
  <c r="N843" i="8"/>
  <c r="J843" i="8"/>
  <c r="B843" i="8"/>
  <c r="N842" i="8"/>
  <c r="J842" i="8"/>
  <c r="B842" i="8"/>
  <c r="N841" i="8"/>
  <c r="J841" i="8"/>
  <c r="B841" i="8"/>
  <c r="N840" i="8"/>
  <c r="J840" i="8"/>
  <c r="B840" i="8"/>
  <c r="N839" i="8"/>
  <c r="J839" i="8"/>
  <c r="B839" i="8"/>
  <c r="N838" i="8"/>
  <c r="J838" i="8"/>
  <c r="B838" i="8"/>
  <c r="N837" i="8"/>
  <c r="J837" i="8"/>
  <c r="B837" i="8"/>
  <c r="N836" i="8"/>
  <c r="J836" i="8"/>
  <c r="B836" i="8"/>
  <c r="N835" i="8"/>
  <c r="J835" i="8"/>
  <c r="B835" i="8"/>
  <c r="N834" i="8"/>
  <c r="J834" i="8"/>
  <c r="B834" i="8"/>
  <c r="N833" i="8"/>
  <c r="J833" i="8"/>
  <c r="B833" i="8"/>
  <c r="N832" i="8"/>
  <c r="J832" i="8"/>
  <c r="B832" i="8"/>
  <c r="N831" i="8"/>
  <c r="J831" i="8"/>
  <c r="B831" i="8"/>
  <c r="N830" i="8"/>
  <c r="J830" i="8"/>
  <c r="B830" i="8"/>
  <c r="N829" i="8"/>
  <c r="J829" i="8"/>
  <c r="B829" i="8"/>
  <c r="N828" i="8"/>
  <c r="J828" i="8"/>
  <c r="B828" i="8"/>
  <c r="N827" i="8"/>
  <c r="J827" i="8"/>
  <c r="B827" i="8"/>
  <c r="N826" i="8"/>
  <c r="J826" i="8"/>
  <c r="B826" i="8"/>
  <c r="N825" i="8"/>
  <c r="J825" i="8"/>
  <c r="B825" i="8"/>
  <c r="N824" i="8"/>
  <c r="J824" i="8"/>
  <c r="B824" i="8"/>
  <c r="N823" i="8"/>
  <c r="J823" i="8"/>
  <c r="B823" i="8"/>
  <c r="N822" i="8"/>
  <c r="J822" i="8"/>
  <c r="B822" i="8"/>
  <c r="N821" i="8"/>
  <c r="J821" i="8"/>
  <c r="B821" i="8"/>
  <c r="N820" i="8"/>
  <c r="J820" i="8"/>
  <c r="B820" i="8"/>
  <c r="N819" i="8"/>
  <c r="J819" i="8"/>
  <c r="B819" i="8"/>
  <c r="N818" i="8"/>
  <c r="J818" i="8"/>
  <c r="B818" i="8"/>
  <c r="N817" i="8"/>
  <c r="J817" i="8"/>
  <c r="B817" i="8"/>
  <c r="N816" i="8"/>
  <c r="J816" i="8"/>
  <c r="B816" i="8"/>
  <c r="N815" i="8"/>
  <c r="J815" i="8"/>
  <c r="B815" i="8"/>
  <c r="N814" i="8"/>
  <c r="J814" i="8"/>
  <c r="B814" i="8"/>
  <c r="N813" i="8"/>
  <c r="J813" i="8"/>
  <c r="B813" i="8"/>
  <c r="N812" i="8"/>
  <c r="J812" i="8"/>
  <c r="B812" i="8"/>
  <c r="N811" i="8"/>
  <c r="J811" i="8"/>
  <c r="B811" i="8"/>
  <c r="N810" i="8"/>
  <c r="J810" i="8"/>
  <c r="B810" i="8"/>
  <c r="N809" i="8"/>
  <c r="J809" i="8"/>
  <c r="B809" i="8"/>
  <c r="N808" i="8"/>
  <c r="J808" i="8"/>
  <c r="B808" i="8"/>
  <c r="N807" i="8"/>
  <c r="J807" i="8"/>
  <c r="B807" i="8"/>
  <c r="N806" i="8"/>
  <c r="J806" i="8"/>
  <c r="B806" i="8"/>
  <c r="N805" i="8"/>
  <c r="J805" i="8"/>
  <c r="B805" i="8"/>
  <c r="N804" i="8"/>
  <c r="J804" i="8"/>
  <c r="B804" i="8"/>
  <c r="N803" i="8"/>
  <c r="J803" i="8"/>
  <c r="B803" i="8"/>
  <c r="N802" i="8"/>
  <c r="J802" i="8"/>
  <c r="B802" i="8"/>
  <c r="N801" i="8"/>
  <c r="J801" i="8"/>
  <c r="B801" i="8"/>
  <c r="N800" i="8"/>
  <c r="J800" i="8"/>
  <c r="B800" i="8"/>
  <c r="N799" i="8"/>
  <c r="J799" i="8"/>
  <c r="B799" i="8"/>
  <c r="N798" i="8"/>
  <c r="J798" i="8"/>
  <c r="B798" i="8"/>
  <c r="N797" i="8"/>
  <c r="J797" i="8"/>
  <c r="B797" i="8"/>
  <c r="N796" i="8"/>
  <c r="J796" i="8"/>
  <c r="B796" i="8"/>
  <c r="N795" i="8"/>
  <c r="J795" i="8"/>
  <c r="B795" i="8"/>
  <c r="N794" i="8"/>
  <c r="J794" i="8"/>
  <c r="B794" i="8"/>
  <c r="N793" i="8"/>
  <c r="J793" i="8"/>
  <c r="B793" i="8"/>
  <c r="N792" i="8"/>
  <c r="J792" i="8"/>
  <c r="B792" i="8"/>
  <c r="N791" i="8"/>
  <c r="J791" i="8"/>
  <c r="B791" i="8"/>
  <c r="N790" i="8"/>
  <c r="J790" i="8"/>
  <c r="B790" i="8"/>
  <c r="N789" i="8"/>
  <c r="J789" i="8"/>
  <c r="B789" i="8"/>
  <c r="N788" i="8"/>
  <c r="J788" i="8"/>
  <c r="B788" i="8"/>
  <c r="N787" i="8"/>
  <c r="J787" i="8"/>
  <c r="B787" i="8"/>
  <c r="N786" i="8"/>
  <c r="J786" i="8"/>
  <c r="B786" i="8"/>
  <c r="N785" i="8"/>
  <c r="J785" i="8"/>
  <c r="B785" i="8"/>
  <c r="N784" i="8"/>
  <c r="J784" i="8"/>
  <c r="B784" i="8"/>
  <c r="N783" i="8"/>
  <c r="J783" i="8"/>
  <c r="B783" i="8"/>
  <c r="N782" i="8"/>
  <c r="J782" i="8"/>
  <c r="B782" i="8"/>
  <c r="N781" i="8"/>
  <c r="J781" i="8"/>
  <c r="B781" i="8"/>
  <c r="N780" i="8"/>
  <c r="J780" i="8"/>
  <c r="B780" i="8"/>
  <c r="N779" i="8"/>
  <c r="J779" i="8"/>
  <c r="B779" i="8"/>
  <c r="N778" i="8"/>
  <c r="J778" i="8"/>
  <c r="B778" i="8"/>
  <c r="N777" i="8"/>
  <c r="J777" i="8"/>
  <c r="B777" i="8"/>
  <c r="N776" i="8"/>
  <c r="J776" i="8"/>
  <c r="B776" i="8"/>
  <c r="N775" i="8"/>
  <c r="J775" i="8"/>
  <c r="B775" i="8"/>
  <c r="N774" i="8"/>
  <c r="J774" i="8"/>
  <c r="B774" i="8"/>
  <c r="N773" i="8"/>
  <c r="J773" i="8"/>
  <c r="B773" i="8"/>
  <c r="N772" i="8"/>
  <c r="J772" i="8"/>
  <c r="B772" i="8"/>
  <c r="N771" i="8"/>
  <c r="J771" i="8"/>
  <c r="B771" i="8"/>
  <c r="N770" i="8"/>
  <c r="J770" i="8"/>
  <c r="B770" i="8"/>
  <c r="N769" i="8"/>
  <c r="J769" i="8"/>
  <c r="B769" i="8"/>
  <c r="N768" i="8"/>
  <c r="J768" i="8"/>
  <c r="B768" i="8"/>
  <c r="N767" i="8"/>
  <c r="J767" i="8"/>
  <c r="B767" i="8"/>
  <c r="N766" i="8"/>
  <c r="J766" i="8"/>
  <c r="B766" i="8"/>
  <c r="N765" i="8"/>
  <c r="J765" i="8"/>
  <c r="B765" i="8"/>
  <c r="N764" i="8"/>
  <c r="J764" i="8"/>
  <c r="B764" i="8"/>
  <c r="N763" i="8"/>
  <c r="J763" i="8"/>
  <c r="B763" i="8"/>
  <c r="N762" i="8"/>
  <c r="J762" i="8"/>
  <c r="B762" i="8"/>
  <c r="N761" i="8"/>
  <c r="J761" i="8"/>
  <c r="B761" i="8"/>
  <c r="N760" i="8"/>
  <c r="J760" i="8"/>
  <c r="B760" i="8"/>
  <c r="N759" i="8"/>
  <c r="J759" i="8"/>
  <c r="B759" i="8"/>
  <c r="N758" i="8"/>
  <c r="J758" i="8"/>
  <c r="B758" i="8"/>
  <c r="N757" i="8"/>
  <c r="J757" i="8"/>
  <c r="B757" i="8"/>
  <c r="N756" i="8"/>
  <c r="J756" i="8"/>
  <c r="B756" i="8"/>
  <c r="N755" i="8"/>
  <c r="J755" i="8"/>
  <c r="B755" i="8"/>
  <c r="N754" i="8"/>
  <c r="J754" i="8"/>
  <c r="B754" i="8"/>
  <c r="N753" i="8"/>
  <c r="J753" i="8"/>
  <c r="B753" i="8"/>
  <c r="N752" i="8"/>
  <c r="J752" i="8"/>
  <c r="B752" i="8"/>
  <c r="N751" i="8"/>
  <c r="J751" i="8"/>
  <c r="B751" i="8"/>
  <c r="N750" i="8"/>
  <c r="J750" i="8"/>
  <c r="B750" i="8"/>
  <c r="N749" i="8"/>
  <c r="J749" i="8"/>
  <c r="B749" i="8"/>
  <c r="N748" i="8"/>
  <c r="J748" i="8"/>
  <c r="B748" i="8"/>
  <c r="N747" i="8"/>
  <c r="J747" i="8"/>
  <c r="B747" i="8"/>
  <c r="N746" i="8"/>
  <c r="J746" i="8"/>
  <c r="B746" i="8"/>
  <c r="N745" i="8"/>
  <c r="J745" i="8"/>
  <c r="B745" i="8"/>
  <c r="N744" i="8"/>
  <c r="J744" i="8"/>
  <c r="B744" i="8"/>
  <c r="N743" i="8"/>
  <c r="J743" i="8"/>
  <c r="B743" i="8"/>
  <c r="N742" i="8"/>
  <c r="J742" i="8"/>
  <c r="B742" i="8"/>
  <c r="N741" i="8"/>
  <c r="J741" i="8"/>
  <c r="B741" i="8"/>
  <c r="N740" i="8"/>
  <c r="J740" i="8"/>
  <c r="B740" i="8"/>
  <c r="N739" i="8"/>
  <c r="J739" i="8"/>
  <c r="B739" i="8"/>
  <c r="N738" i="8"/>
  <c r="J738" i="8"/>
  <c r="B738" i="8"/>
  <c r="N737" i="8"/>
  <c r="J737" i="8"/>
  <c r="B737" i="8"/>
  <c r="N736" i="8"/>
  <c r="J736" i="8"/>
  <c r="B736" i="8"/>
  <c r="N735" i="8"/>
  <c r="J735" i="8"/>
  <c r="B735" i="8"/>
  <c r="N734" i="8"/>
  <c r="J734" i="8"/>
  <c r="B734" i="8"/>
  <c r="N733" i="8"/>
  <c r="J733" i="8"/>
  <c r="B733" i="8"/>
  <c r="N732" i="8"/>
  <c r="J732" i="8"/>
  <c r="B732" i="8"/>
  <c r="N731" i="8"/>
  <c r="J731" i="8"/>
  <c r="B731" i="8"/>
  <c r="N730" i="8"/>
  <c r="J730" i="8"/>
  <c r="B730" i="8"/>
  <c r="N729" i="8"/>
  <c r="J729" i="8"/>
  <c r="B729" i="8"/>
  <c r="N728" i="8"/>
  <c r="J728" i="8"/>
  <c r="B728" i="8"/>
  <c r="N727" i="8"/>
  <c r="J727" i="8"/>
  <c r="B727" i="8"/>
  <c r="N726" i="8"/>
  <c r="J726" i="8"/>
  <c r="B726" i="8"/>
  <c r="N725" i="8"/>
  <c r="J725" i="8"/>
  <c r="B725" i="8"/>
  <c r="N724" i="8"/>
  <c r="J724" i="8"/>
  <c r="B724" i="8"/>
  <c r="N723" i="8"/>
  <c r="J723" i="8"/>
  <c r="B723" i="8"/>
  <c r="N722" i="8"/>
  <c r="J722" i="8"/>
  <c r="B722" i="8"/>
  <c r="N721" i="8"/>
  <c r="J721" i="8"/>
  <c r="B721" i="8"/>
  <c r="N720" i="8"/>
  <c r="J720" i="8"/>
  <c r="B720" i="8"/>
  <c r="N719" i="8"/>
  <c r="J719" i="8"/>
  <c r="B719" i="8"/>
  <c r="N718" i="8"/>
  <c r="J718" i="8"/>
  <c r="B718" i="8"/>
  <c r="N717" i="8"/>
  <c r="J717" i="8"/>
  <c r="B717" i="8"/>
  <c r="N716" i="8"/>
  <c r="J716" i="8"/>
  <c r="B716" i="8"/>
  <c r="N715" i="8"/>
  <c r="J715" i="8"/>
  <c r="B715" i="8"/>
  <c r="N714" i="8"/>
  <c r="J714" i="8"/>
  <c r="B714" i="8"/>
  <c r="N713" i="8"/>
  <c r="J713" i="8"/>
  <c r="B713" i="8"/>
  <c r="N712" i="8"/>
  <c r="J712" i="8"/>
  <c r="B712" i="8"/>
  <c r="N711" i="8"/>
  <c r="J711" i="8"/>
  <c r="B711" i="8"/>
  <c r="N710" i="8"/>
  <c r="J710" i="8"/>
  <c r="B710" i="8"/>
  <c r="N709" i="8"/>
  <c r="J709" i="8"/>
  <c r="B709" i="8"/>
  <c r="N708" i="8"/>
  <c r="J708" i="8"/>
  <c r="B708" i="8"/>
  <c r="N707" i="8"/>
  <c r="J707" i="8"/>
  <c r="B707" i="8"/>
  <c r="N706" i="8"/>
  <c r="J706" i="8"/>
  <c r="B706" i="8"/>
  <c r="N705" i="8"/>
  <c r="J705" i="8"/>
  <c r="B705" i="8"/>
  <c r="N704" i="8"/>
  <c r="J704" i="8"/>
  <c r="B704" i="8"/>
  <c r="N703" i="8"/>
  <c r="J703" i="8"/>
  <c r="B703" i="8"/>
  <c r="N702" i="8"/>
  <c r="J702" i="8"/>
  <c r="B702" i="8"/>
  <c r="N701" i="8"/>
  <c r="J701" i="8"/>
  <c r="B701" i="8"/>
  <c r="N700" i="8"/>
  <c r="J700" i="8"/>
  <c r="B700" i="8"/>
  <c r="N699" i="8"/>
  <c r="J699" i="8"/>
  <c r="B699" i="8"/>
  <c r="N698" i="8"/>
  <c r="J698" i="8"/>
  <c r="B698" i="8"/>
  <c r="N697" i="8"/>
  <c r="J697" i="8"/>
  <c r="B697" i="8"/>
  <c r="N696" i="8"/>
  <c r="J696" i="8"/>
  <c r="B696" i="8"/>
  <c r="N695" i="8"/>
  <c r="J695" i="8"/>
  <c r="B695" i="8"/>
  <c r="N694" i="8"/>
  <c r="J694" i="8"/>
  <c r="B694" i="8"/>
  <c r="N693" i="8"/>
  <c r="J693" i="8"/>
  <c r="B693" i="8"/>
  <c r="N692" i="8"/>
  <c r="J692" i="8"/>
  <c r="B692" i="8"/>
  <c r="N691" i="8"/>
  <c r="J691" i="8"/>
  <c r="B691" i="8"/>
  <c r="N690" i="8"/>
  <c r="J690" i="8"/>
  <c r="B690" i="8"/>
  <c r="N689" i="8"/>
  <c r="J689" i="8"/>
  <c r="B689" i="8"/>
  <c r="N688" i="8"/>
  <c r="J688" i="8"/>
  <c r="B688" i="8"/>
  <c r="N687" i="8"/>
  <c r="J687" i="8"/>
  <c r="B687" i="8"/>
  <c r="N686" i="8"/>
  <c r="J686" i="8"/>
  <c r="B686" i="8"/>
  <c r="N685" i="8"/>
  <c r="J685" i="8"/>
  <c r="B685" i="8"/>
  <c r="N684" i="8"/>
  <c r="J684" i="8"/>
  <c r="B684" i="8"/>
  <c r="N683" i="8"/>
  <c r="J683" i="8"/>
  <c r="B683" i="8"/>
  <c r="N682" i="8"/>
  <c r="J682" i="8"/>
  <c r="B682" i="8"/>
  <c r="N681" i="8"/>
  <c r="J681" i="8"/>
  <c r="B681" i="8"/>
  <c r="N680" i="8"/>
  <c r="J680" i="8"/>
  <c r="B680" i="8"/>
  <c r="N679" i="8"/>
  <c r="J679" i="8"/>
  <c r="B679" i="8"/>
  <c r="N678" i="8"/>
  <c r="J678" i="8"/>
  <c r="B678" i="8"/>
  <c r="N677" i="8"/>
  <c r="J677" i="8"/>
  <c r="B677" i="8"/>
  <c r="N676" i="8"/>
  <c r="J676" i="8"/>
  <c r="B676" i="8"/>
  <c r="N675" i="8"/>
  <c r="J675" i="8"/>
  <c r="B675" i="8"/>
  <c r="N674" i="8"/>
  <c r="J674" i="8"/>
  <c r="B674" i="8"/>
  <c r="N673" i="8"/>
  <c r="J673" i="8"/>
  <c r="B673" i="8"/>
  <c r="N672" i="8"/>
  <c r="J672" i="8"/>
  <c r="B672" i="8"/>
  <c r="N671" i="8"/>
  <c r="J671" i="8"/>
  <c r="B671" i="8"/>
  <c r="N670" i="8"/>
  <c r="J670" i="8"/>
  <c r="B670" i="8"/>
  <c r="N669" i="8"/>
  <c r="J669" i="8"/>
  <c r="B669" i="8"/>
  <c r="N668" i="8"/>
  <c r="J668" i="8"/>
  <c r="B668" i="8"/>
  <c r="N667" i="8"/>
  <c r="J667" i="8"/>
  <c r="B667" i="8"/>
  <c r="N666" i="8"/>
  <c r="J666" i="8"/>
  <c r="B666" i="8"/>
  <c r="N665" i="8"/>
  <c r="J665" i="8"/>
  <c r="B665" i="8"/>
  <c r="N664" i="8"/>
  <c r="J664" i="8"/>
  <c r="B664" i="8"/>
  <c r="N663" i="8"/>
  <c r="J663" i="8"/>
  <c r="B663" i="8"/>
  <c r="N662" i="8"/>
  <c r="J662" i="8"/>
  <c r="B662" i="8"/>
  <c r="N661" i="8"/>
  <c r="J661" i="8"/>
  <c r="B661" i="8"/>
  <c r="N660" i="8"/>
  <c r="J660" i="8"/>
  <c r="B660" i="8"/>
  <c r="N659" i="8"/>
  <c r="J659" i="8"/>
  <c r="B659" i="8"/>
  <c r="N658" i="8"/>
  <c r="J658" i="8"/>
  <c r="B658" i="8"/>
  <c r="N657" i="8"/>
  <c r="J657" i="8"/>
  <c r="B657" i="8"/>
  <c r="N656" i="8"/>
  <c r="J656" i="8"/>
  <c r="B656" i="8"/>
  <c r="N655" i="8"/>
  <c r="J655" i="8"/>
  <c r="B655" i="8"/>
  <c r="N654" i="8"/>
  <c r="J654" i="8"/>
  <c r="B654" i="8"/>
  <c r="N653" i="8"/>
  <c r="J653" i="8"/>
  <c r="B653" i="8"/>
  <c r="N652" i="8"/>
  <c r="J652" i="8"/>
  <c r="B652" i="8"/>
  <c r="N651" i="8"/>
  <c r="J651" i="8"/>
  <c r="B651" i="8"/>
  <c r="N650" i="8"/>
  <c r="J650" i="8"/>
  <c r="B650" i="8"/>
  <c r="N649" i="8"/>
  <c r="J649" i="8"/>
  <c r="B649" i="8"/>
  <c r="N648" i="8"/>
  <c r="J648" i="8"/>
  <c r="B648" i="8"/>
  <c r="N647" i="8"/>
  <c r="J647" i="8"/>
  <c r="B647" i="8"/>
  <c r="N646" i="8"/>
  <c r="J646" i="8"/>
  <c r="B646" i="8"/>
  <c r="N645" i="8"/>
  <c r="J645" i="8"/>
  <c r="B645" i="8"/>
  <c r="N644" i="8"/>
  <c r="J644" i="8"/>
  <c r="B644" i="8"/>
  <c r="N643" i="8"/>
  <c r="J643" i="8"/>
  <c r="B643" i="8"/>
  <c r="N642" i="8"/>
  <c r="J642" i="8"/>
  <c r="B642" i="8"/>
  <c r="N641" i="8"/>
  <c r="J641" i="8"/>
  <c r="B641" i="8"/>
  <c r="N640" i="8"/>
  <c r="J640" i="8"/>
  <c r="B640" i="8"/>
  <c r="N639" i="8"/>
  <c r="J639" i="8"/>
  <c r="B639" i="8"/>
  <c r="N638" i="8"/>
  <c r="J638" i="8"/>
  <c r="B638" i="8"/>
  <c r="N637" i="8"/>
  <c r="J637" i="8"/>
  <c r="B637" i="8"/>
  <c r="N636" i="8"/>
  <c r="J636" i="8"/>
  <c r="B636" i="8"/>
  <c r="N635" i="8"/>
  <c r="J635" i="8"/>
  <c r="B635" i="8"/>
  <c r="N634" i="8"/>
  <c r="J634" i="8"/>
  <c r="B634" i="8"/>
  <c r="N633" i="8"/>
  <c r="J633" i="8"/>
  <c r="B633" i="8"/>
  <c r="N632" i="8"/>
  <c r="J632" i="8"/>
  <c r="B632" i="8"/>
  <c r="N631" i="8"/>
  <c r="J631" i="8"/>
  <c r="B631" i="8"/>
  <c r="N630" i="8"/>
  <c r="J630" i="8"/>
  <c r="B630" i="8"/>
  <c r="N629" i="8"/>
  <c r="J629" i="8"/>
  <c r="B629" i="8"/>
  <c r="N628" i="8"/>
  <c r="J628" i="8"/>
  <c r="B628" i="8"/>
  <c r="N627" i="8"/>
  <c r="J627" i="8"/>
  <c r="B627" i="8"/>
  <c r="N626" i="8"/>
  <c r="J626" i="8"/>
  <c r="B626" i="8"/>
  <c r="N625" i="8"/>
  <c r="J625" i="8"/>
  <c r="B625" i="8"/>
  <c r="N624" i="8"/>
  <c r="J624" i="8"/>
  <c r="B624" i="8"/>
  <c r="N623" i="8"/>
  <c r="J623" i="8"/>
  <c r="B623" i="8"/>
  <c r="N622" i="8"/>
  <c r="J622" i="8"/>
  <c r="B622" i="8"/>
  <c r="N621" i="8"/>
  <c r="J621" i="8"/>
  <c r="B621" i="8"/>
  <c r="N620" i="8"/>
  <c r="J620" i="8"/>
  <c r="B620" i="8"/>
  <c r="N619" i="8"/>
  <c r="J619" i="8"/>
  <c r="B619" i="8"/>
  <c r="N618" i="8"/>
  <c r="J618" i="8"/>
  <c r="B618" i="8"/>
  <c r="N617" i="8"/>
  <c r="J617" i="8"/>
  <c r="B617" i="8"/>
  <c r="N616" i="8"/>
  <c r="J616" i="8"/>
  <c r="B616" i="8"/>
  <c r="N615" i="8"/>
  <c r="J615" i="8"/>
  <c r="B615" i="8"/>
  <c r="N614" i="8"/>
  <c r="J614" i="8"/>
  <c r="B614" i="8"/>
  <c r="N613" i="8"/>
  <c r="J613" i="8"/>
  <c r="B613" i="8"/>
  <c r="N612" i="8"/>
  <c r="J612" i="8"/>
  <c r="B612" i="8"/>
  <c r="N611" i="8"/>
  <c r="J611" i="8"/>
  <c r="B611" i="8"/>
  <c r="N610" i="8"/>
  <c r="J610" i="8"/>
  <c r="B610" i="8"/>
  <c r="N609" i="8"/>
  <c r="J609" i="8"/>
  <c r="B609" i="8"/>
  <c r="N608" i="8"/>
  <c r="J608" i="8"/>
  <c r="B608" i="8"/>
  <c r="N607" i="8"/>
  <c r="J607" i="8"/>
  <c r="B607" i="8"/>
  <c r="N606" i="8"/>
  <c r="J606" i="8"/>
  <c r="B606" i="8"/>
  <c r="N605" i="8"/>
  <c r="J605" i="8"/>
  <c r="B605" i="8"/>
  <c r="N604" i="8"/>
  <c r="J604" i="8"/>
  <c r="B604" i="8"/>
  <c r="N603" i="8"/>
  <c r="J603" i="8"/>
  <c r="B603" i="8"/>
  <c r="N602" i="8"/>
  <c r="J602" i="8"/>
  <c r="B602" i="8"/>
  <c r="N601" i="8"/>
  <c r="J601" i="8"/>
  <c r="B601" i="8"/>
  <c r="N600" i="8"/>
  <c r="J600" i="8"/>
  <c r="B600" i="8"/>
  <c r="N599" i="8"/>
  <c r="J599" i="8"/>
  <c r="B599" i="8"/>
  <c r="N598" i="8"/>
  <c r="J598" i="8"/>
  <c r="B598" i="8"/>
  <c r="N597" i="8"/>
  <c r="J597" i="8"/>
  <c r="B597" i="8"/>
  <c r="N596" i="8"/>
  <c r="J596" i="8"/>
  <c r="B596" i="8"/>
  <c r="N595" i="8"/>
  <c r="J595" i="8"/>
  <c r="B595" i="8"/>
  <c r="N594" i="8"/>
  <c r="J594" i="8"/>
  <c r="B594" i="8"/>
  <c r="N593" i="8"/>
  <c r="J593" i="8"/>
  <c r="B593" i="8"/>
  <c r="N592" i="8"/>
  <c r="J592" i="8"/>
  <c r="B592" i="8"/>
  <c r="N591" i="8"/>
  <c r="J591" i="8"/>
  <c r="B591" i="8"/>
  <c r="N590" i="8"/>
  <c r="J590" i="8"/>
  <c r="B590" i="8"/>
  <c r="N589" i="8"/>
  <c r="J589" i="8"/>
  <c r="B589" i="8"/>
  <c r="N588" i="8"/>
  <c r="J588" i="8"/>
  <c r="B588" i="8"/>
  <c r="N587" i="8"/>
  <c r="J587" i="8"/>
  <c r="B587" i="8"/>
  <c r="N586" i="8"/>
  <c r="J586" i="8"/>
  <c r="B586" i="8"/>
  <c r="N585" i="8"/>
  <c r="J585" i="8"/>
  <c r="B585" i="8"/>
  <c r="N584" i="8"/>
  <c r="J584" i="8"/>
  <c r="B584" i="8"/>
  <c r="N583" i="8"/>
  <c r="J583" i="8"/>
  <c r="B583" i="8"/>
  <c r="N582" i="8"/>
  <c r="J582" i="8"/>
  <c r="B582" i="8"/>
  <c r="N581" i="8"/>
  <c r="J581" i="8"/>
  <c r="B581" i="8"/>
  <c r="N580" i="8"/>
  <c r="J580" i="8"/>
  <c r="B580" i="8"/>
  <c r="N579" i="8"/>
  <c r="J579" i="8"/>
  <c r="B579" i="8"/>
  <c r="N578" i="8"/>
  <c r="J578" i="8"/>
  <c r="B578" i="8"/>
  <c r="N577" i="8"/>
  <c r="J577" i="8"/>
  <c r="B577" i="8"/>
  <c r="N576" i="8"/>
  <c r="J576" i="8"/>
  <c r="B576" i="8"/>
  <c r="N575" i="8"/>
  <c r="J575" i="8"/>
  <c r="B575" i="8"/>
  <c r="N574" i="8"/>
  <c r="J574" i="8"/>
  <c r="B574" i="8"/>
  <c r="N573" i="8"/>
  <c r="J573" i="8"/>
  <c r="B573" i="8"/>
  <c r="N572" i="8"/>
  <c r="J572" i="8"/>
  <c r="B572" i="8"/>
  <c r="N571" i="8"/>
  <c r="J571" i="8"/>
  <c r="B571" i="8"/>
  <c r="N570" i="8"/>
  <c r="J570" i="8"/>
  <c r="B570" i="8"/>
  <c r="N569" i="8"/>
  <c r="J569" i="8"/>
  <c r="B569" i="8"/>
  <c r="N568" i="8"/>
  <c r="J568" i="8"/>
  <c r="B568" i="8"/>
  <c r="N567" i="8"/>
  <c r="J567" i="8"/>
  <c r="B567" i="8"/>
  <c r="N566" i="8"/>
  <c r="J566" i="8"/>
  <c r="B566" i="8"/>
  <c r="N565" i="8"/>
  <c r="J565" i="8"/>
  <c r="B565" i="8"/>
  <c r="N564" i="8"/>
  <c r="J564" i="8"/>
  <c r="B564" i="8"/>
  <c r="N563" i="8"/>
  <c r="J563" i="8"/>
  <c r="B563" i="8"/>
  <c r="N562" i="8"/>
  <c r="J562" i="8"/>
  <c r="B562" i="8"/>
  <c r="N561" i="8"/>
  <c r="J561" i="8"/>
  <c r="B561" i="8"/>
  <c r="N560" i="8"/>
  <c r="J560" i="8"/>
  <c r="B560" i="8"/>
  <c r="N559" i="8"/>
  <c r="J559" i="8"/>
  <c r="B559" i="8"/>
  <c r="N558" i="8"/>
  <c r="J558" i="8"/>
  <c r="B558" i="8"/>
  <c r="N557" i="8"/>
  <c r="J557" i="8"/>
  <c r="B557" i="8"/>
  <c r="N556" i="8"/>
  <c r="J556" i="8"/>
  <c r="B556" i="8"/>
  <c r="N555" i="8"/>
  <c r="J555" i="8"/>
  <c r="B555" i="8"/>
  <c r="N554" i="8"/>
  <c r="J554" i="8"/>
  <c r="B554" i="8"/>
  <c r="N553" i="8"/>
  <c r="J553" i="8"/>
  <c r="B553" i="8"/>
  <c r="N552" i="8"/>
  <c r="J552" i="8"/>
  <c r="B552" i="8"/>
  <c r="N551" i="8"/>
  <c r="J551" i="8"/>
  <c r="B551" i="8"/>
  <c r="N550" i="8"/>
  <c r="J550" i="8"/>
  <c r="B550" i="8"/>
  <c r="N549" i="8"/>
  <c r="J549" i="8"/>
  <c r="B549" i="8"/>
  <c r="N548" i="8"/>
  <c r="J548" i="8"/>
  <c r="B548" i="8"/>
  <c r="N547" i="8"/>
  <c r="J547" i="8"/>
  <c r="B547" i="8"/>
  <c r="N546" i="8"/>
  <c r="J546" i="8"/>
  <c r="B546" i="8"/>
  <c r="N545" i="8"/>
  <c r="J545" i="8"/>
  <c r="B545" i="8"/>
  <c r="N544" i="8"/>
  <c r="J544" i="8"/>
  <c r="B544" i="8"/>
  <c r="N543" i="8"/>
  <c r="J543" i="8"/>
  <c r="B543" i="8"/>
  <c r="N542" i="8"/>
  <c r="J542" i="8"/>
  <c r="B542" i="8"/>
  <c r="N541" i="8"/>
  <c r="J541" i="8"/>
  <c r="B541" i="8"/>
  <c r="N540" i="8"/>
  <c r="J540" i="8"/>
  <c r="B540" i="8"/>
  <c r="N539" i="8"/>
  <c r="J539" i="8"/>
  <c r="B539" i="8"/>
  <c r="N538" i="8"/>
  <c r="J538" i="8"/>
  <c r="B538" i="8"/>
  <c r="N537" i="8"/>
  <c r="J537" i="8"/>
  <c r="B537" i="8"/>
  <c r="N536" i="8"/>
  <c r="J536" i="8"/>
  <c r="B536" i="8"/>
  <c r="N535" i="8"/>
  <c r="J535" i="8"/>
  <c r="B535" i="8"/>
  <c r="N534" i="8"/>
  <c r="J534" i="8"/>
  <c r="B534" i="8"/>
  <c r="N533" i="8"/>
  <c r="J533" i="8"/>
  <c r="B533" i="8"/>
  <c r="N532" i="8"/>
  <c r="J532" i="8"/>
  <c r="B532" i="8"/>
  <c r="N531" i="8"/>
  <c r="J531" i="8"/>
  <c r="B531" i="8"/>
  <c r="N530" i="8"/>
  <c r="J530" i="8"/>
  <c r="B530" i="8"/>
  <c r="N529" i="8"/>
  <c r="J529" i="8"/>
  <c r="B529" i="8"/>
  <c r="N528" i="8"/>
  <c r="J528" i="8"/>
  <c r="B528" i="8"/>
  <c r="N527" i="8"/>
  <c r="J527" i="8"/>
  <c r="B527" i="8"/>
  <c r="N526" i="8"/>
  <c r="J526" i="8"/>
  <c r="B526" i="8"/>
  <c r="N525" i="8"/>
  <c r="J525" i="8"/>
  <c r="B525" i="8"/>
  <c r="N524" i="8"/>
  <c r="J524" i="8"/>
  <c r="B524" i="8"/>
  <c r="N523" i="8"/>
  <c r="J523" i="8"/>
  <c r="B523" i="8"/>
  <c r="N522" i="8"/>
  <c r="J522" i="8"/>
  <c r="B522" i="8"/>
  <c r="N521" i="8"/>
  <c r="J521" i="8"/>
  <c r="B521" i="8"/>
  <c r="N520" i="8"/>
  <c r="J520" i="8"/>
  <c r="B520" i="8"/>
  <c r="N519" i="8"/>
  <c r="J519" i="8"/>
  <c r="B519" i="8"/>
  <c r="N518" i="8"/>
  <c r="J518" i="8"/>
  <c r="B518" i="8"/>
  <c r="N517" i="8"/>
  <c r="J517" i="8"/>
  <c r="B517" i="8"/>
  <c r="N516" i="8"/>
  <c r="J516" i="8"/>
  <c r="B516" i="8"/>
  <c r="N515" i="8"/>
  <c r="J515" i="8"/>
  <c r="B515" i="8"/>
  <c r="N514" i="8"/>
  <c r="J514" i="8"/>
  <c r="B514" i="8"/>
  <c r="N513" i="8"/>
  <c r="J513" i="8"/>
  <c r="B513" i="8"/>
  <c r="N512" i="8"/>
  <c r="J512" i="8"/>
  <c r="B512" i="8"/>
  <c r="N511" i="8"/>
  <c r="J511" i="8"/>
  <c r="B511" i="8"/>
  <c r="N510" i="8"/>
  <c r="J510" i="8"/>
  <c r="B510" i="8"/>
  <c r="N509" i="8"/>
  <c r="J509" i="8"/>
  <c r="B509" i="8"/>
  <c r="N508" i="8"/>
  <c r="J508" i="8"/>
  <c r="B508" i="8"/>
  <c r="N507" i="8"/>
  <c r="J507" i="8"/>
  <c r="B507" i="8"/>
  <c r="N506" i="8"/>
  <c r="J506" i="8"/>
  <c r="B506" i="8"/>
  <c r="N505" i="8"/>
  <c r="J505" i="8"/>
  <c r="B505" i="8"/>
  <c r="N504" i="8"/>
  <c r="J504" i="8"/>
  <c r="B504" i="8"/>
  <c r="N503" i="8"/>
  <c r="J503" i="8"/>
  <c r="B503" i="8"/>
  <c r="N502" i="8"/>
  <c r="J502" i="8"/>
  <c r="B502" i="8"/>
  <c r="N501" i="8"/>
  <c r="J501" i="8"/>
  <c r="B501" i="8"/>
  <c r="N500" i="8"/>
  <c r="J500" i="8"/>
  <c r="B500" i="8"/>
  <c r="N499" i="8"/>
  <c r="J499" i="8"/>
  <c r="B499" i="8"/>
  <c r="N498" i="8"/>
  <c r="J498" i="8"/>
  <c r="B498" i="8"/>
  <c r="N497" i="8"/>
  <c r="J497" i="8"/>
  <c r="B497" i="8"/>
  <c r="N496" i="8"/>
  <c r="J496" i="8"/>
  <c r="B496" i="8"/>
  <c r="N495" i="8"/>
  <c r="J495" i="8"/>
  <c r="B495" i="8"/>
  <c r="N494" i="8"/>
  <c r="J494" i="8"/>
  <c r="B494" i="8"/>
  <c r="N493" i="8"/>
  <c r="J493" i="8"/>
  <c r="B493" i="8"/>
  <c r="N492" i="8"/>
  <c r="J492" i="8"/>
  <c r="B492" i="8"/>
  <c r="N491" i="8"/>
  <c r="J491" i="8"/>
  <c r="B491" i="8"/>
  <c r="N490" i="8"/>
  <c r="J490" i="8"/>
  <c r="B490" i="8"/>
  <c r="N489" i="8"/>
  <c r="J489" i="8"/>
  <c r="B489" i="8"/>
  <c r="N488" i="8"/>
  <c r="J488" i="8"/>
  <c r="B488" i="8"/>
  <c r="N487" i="8"/>
  <c r="J487" i="8"/>
  <c r="B487" i="8"/>
  <c r="N486" i="8"/>
  <c r="J486" i="8"/>
  <c r="B486" i="8"/>
  <c r="N485" i="8"/>
  <c r="J485" i="8"/>
  <c r="B485" i="8"/>
  <c r="N484" i="8"/>
  <c r="J484" i="8"/>
  <c r="B484" i="8"/>
  <c r="N483" i="8"/>
  <c r="J483" i="8"/>
  <c r="B483" i="8"/>
  <c r="N482" i="8"/>
  <c r="J482" i="8"/>
  <c r="B482" i="8"/>
  <c r="N481" i="8"/>
  <c r="J481" i="8"/>
  <c r="B481" i="8"/>
  <c r="N480" i="8"/>
  <c r="J480" i="8"/>
  <c r="B480" i="8"/>
  <c r="N479" i="8"/>
  <c r="J479" i="8"/>
  <c r="B479" i="8"/>
  <c r="N478" i="8"/>
  <c r="J478" i="8"/>
  <c r="B478" i="8"/>
  <c r="N477" i="8"/>
  <c r="J477" i="8"/>
  <c r="B477" i="8"/>
  <c r="N476" i="8"/>
  <c r="J476" i="8"/>
  <c r="B476" i="8"/>
  <c r="N475" i="8"/>
  <c r="J475" i="8"/>
  <c r="B475" i="8"/>
  <c r="N474" i="8"/>
  <c r="J474" i="8"/>
  <c r="B474" i="8"/>
  <c r="N473" i="8"/>
  <c r="J473" i="8"/>
  <c r="B473" i="8"/>
  <c r="N472" i="8"/>
  <c r="J472" i="8"/>
  <c r="B472" i="8"/>
  <c r="N471" i="8"/>
  <c r="J471" i="8"/>
  <c r="B471" i="8"/>
  <c r="N470" i="8"/>
  <c r="J470" i="8"/>
  <c r="B470" i="8"/>
  <c r="N469" i="8"/>
  <c r="J469" i="8"/>
  <c r="B469" i="8"/>
  <c r="N468" i="8"/>
  <c r="J468" i="8"/>
  <c r="B468" i="8"/>
  <c r="N467" i="8"/>
  <c r="J467" i="8"/>
  <c r="B467" i="8"/>
  <c r="N466" i="8"/>
  <c r="J466" i="8"/>
  <c r="B466" i="8"/>
  <c r="N465" i="8"/>
  <c r="J465" i="8"/>
  <c r="B465" i="8"/>
  <c r="N464" i="8"/>
  <c r="J464" i="8"/>
  <c r="B464" i="8"/>
  <c r="N463" i="8"/>
  <c r="J463" i="8"/>
  <c r="B463" i="8"/>
  <c r="N462" i="8"/>
  <c r="J462" i="8"/>
  <c r="B462" i="8"/>
  <c r="N461" i="8"/>
  <c r="J461" i="8"/>
  <c r="B461" i="8"/>
  <c r="N460" i="8"/>
  <c r="J460" i="8"/>
  <c r="B460" i="8"/>
  <c r="N459" i="8"/>
  <c r="J459" i="8"/>
  <c r="B459" i="8"/>
  <c r="N458" i="8"/>
  <c r="J458" i="8"/>
  <c r="B458" i="8"/>
  <c r="N457" i="8"/>
  <c r="J457" i="8"/>
  <c r="B457" i="8"/>
  <c r="N456" i="8"/>
  <c r="J456" i="8"/>
  <c r="B456" i="8"/>
  <c r="N455" i="8"/>
  <c r="J455" i="8"/>
  <c r="B455" i="8"/>
  <c r="N454" i="8"/>
  <c r="J454" i="8"/>
  <c r="B454" i="8"/>
  <c r="N453" i="8"/>
  <c r="J453" i="8"/>
  <c r="B453" i="8"/>
  <c r="N452" i="8"/>
  <c r="J452" i="8"/>
  <c r="B452" i="8"/>
  <c r="N451" i="8"/>
  <c r="J451" i="8"/>
  <c r="B451" i="8"/>
  <c r="N450" i="8"/>
  <c r="J450" i="8"/>
  <c r="B450" i="8"/>
  <c r="N449" i="8"/>
  <c r="J449" i="8"/>
  <c r="B449" i="8"/>
  <c r="N448" i="8"/>
  <c r="J448" i="8"/>
  <c r="B448" i="8"/>
  <c r="N447" i="8"/>
  <c r="J447" i="8"/>
  <c r="B447" i="8"/>
  <c r="N446" i="8"/>
  <c r="J446" i="8"/>
  <c r="B446" i="8"/>
  <c r="N445" i="8"/>
  <c r="J445" i="8"/>
  <c r="B445" i="8"/>
  <c r="N444" i="8"/>
  <c r="J444" i="8"/>
  <c r="B444" i="8"/>
  <c r="N443" i="8"/>
  <c r="J443" i="8"/>
  <c r="B443" i="8"/>
  <c r="N442" i="8"/>
  <c r="J442" i="8"/>
  <c r="B442" i="8"/>
  <c r="N441" i="8"/>
  <c r="J441" i="8"/>
  <c r="B441" i="8"/>
  <c r="N440" i="8"/>
  <c r="J440" i="8"/>
  <c r="B440" i="8"/>
  <c r="N439" i="8"/>
  <c r="J439" i="8"/>
  <c r="B439" i="8"/>
  <c r="N438" i="8"/>
  <c r="J438" i="8"/>
  <c r="B438" i="8"/>
  <c r="N437" i="8"/>
  <c r="J437" i="8"/>
  <c r="B437" i="8"/>
  <c r="N436" i="8"/>
  <c r="J436" i="8"/>
  <c r="B436" i="8"/>
  <c r="N435" i="8"/>
  <c r="J435" i="8"/>
  <c r="B435" i="8"/>
  <c r="N434" i="8"/>
  <c r="J434" i="8"/>
  <c r="B434" i="8"/>
  <c r="N433" i="8"/>
  <c r="J433" i="8"/>
  <c r="B433" i="8"/>
  <c r="N432" i="8"/>
  <c r="J432" i="8"/>
  <c r="B432" i="8"/>
  <c r="N431" i="8"/>
  <c r="J431" i="8"/>
  <c r="B431" i="8"/>
  <c r="N430" i="8"/>
  <c r="J430" i="8"/>
  <c r="B430" i="8"/>
  <c r="N429" i="8"/>
  <c r="J429" i="8"/>
  <c r="B429" i="8"/>
  <c r="N428" i="8"/>
  <c r="J428" i="8"/>
  <c r="B428" i="8"/>
  <c r="N427" i="8"/>
  <c r="J427" i="8"/>
  <c r="B427" i="8"/>
  <c r="N426" i="8"/>
  <c r="J426" i="8"/>
  <c r="B426" i="8"/>
  <c r="N425" i="8"/>
  <c r="J425" i="8"/>
  <c r="B425" i="8"/>
  <c r="N424" i="8"/>
  <c r="J424" i="8"/>
  <c r="B424" i="8"/>
  <c r="N423" i="8"/>
  <c r="J423" i="8"/>
  <c r="B423" i="8"/>
  <c r="N422" i="8"/>
  <c r="J422" i="8"/>
  <c r="B422" i="8"/>
  <c r="N421" i="8"/>
  <c r="J421" i="8"/>
  <c r="B421" i="8"/>
  <c r="N420" i="8"/>
  <c r="J420" i="8"/>
  <c r="B420" i="8"/>
  <c r="N419" i="8"/>
  <c r="J419" i="8"/>
  <c r="B419" i="8"/>
  <c r="N418" i="8"/>
  <c r="J418" i="8"/>
  <c r="B418" i="8"/>
  <c r="N417" i="8"/>
  <c r="J417" i="8"/>
  <c r="B417" i="8"/>
  <c r="N416" i="8"/>
  <c r="J416" i="8"/>
  <c r="B416" i="8"/>
  <c r="N415" i="8"/>
  <c r="J415" i="8"/>
  <c r="B415" i="8"/>
  <c r="N414" i="8"/>
  <c r="J414" i="8"/>
  <c r="B414" i="8"/>
  <c r="N413" i="8"/>
  <c r="J413" i="8"/>
  <c r="B413" i="8"/>
  <c r="N412" i="8"/>
  <c r="J412" i="8"/>
  <c r="B412" i="8"/>
  <c r="N411" i="8"/>
  <c r="J411" i="8"/>
  <c r="B411" i="8"/>
  <c r="N410" i="8"/>
  <c r="J410" i="8"/>
  <c r="B410" i="8"/>
  <c r="N409" i="8"/>
  <c r="J409" i="8"/>
  <c r="B409" i="8"/>
  <c r="N408" i="8"/>
  <c r="J408" i="8"/>
  <c r="B408" i="8"/>
  <c r="N407" i="8"/>
  <c r="J407" i="8"/>
  <c r="B407" i="8"/>
  <c r="N406" i="8"/>
  <c r="J406" i="8"/>
  <c r="B406" i="8"/>
  <c r="N405" i="8"/>
  <c r="J405" i="8"/>
  <c r="B405" i="8"/>
  <c r="N404" i="8"/>
  <c r="J404" i="8"/>
  <c r="B404" i="8"/>
  <c r="N403" i="8"/>
  <c r="J403" i="8"/>
  <c r="B403" i="8"/>
  <c r="N402" i="8"/>
  <c r="J402" i="8"/>
  <c r="B402" i="8"/>
  <c r="N401" i="8"/>
  <c r="J401" i="8"/>
  <c r="B401" i="8"/>
  <c r="N400" i="8"/>
  <c r="J400" i="8"/>
  <c r="B400" i="8"/>
  <c r="N399" i="8"/>
  <c r="J399" i="8"/>
  <c r="B399" i="8"/>
  <c r="N398" i="8"/>
  <c r="J398" i="8"/>
  <c r="B398" i="8"/>
  <c r="N397" i="8"/>
  <c r="J397" i="8"/>
  <c r="B397" i="8"/>
  <c r="N396" i="8"/>
  <c r="J396" i="8"/>
  <c r="B396" i="8"/>
  <c r="N395" i="8"/>
  <c r="J395" i="8"/>
  <c r="B395" i="8"/>
  <c r="N394" i="8"/>
  <c r="J394" i="8"/>
  <c r="B394" i="8"/>
  <c r="N393" i="8"/>
  <c r="J393" i="8"/>
  <c r="B393" i="8"/>
  <c r="N392" i="8"/>
  <c r="J392" i="8"/>
  <c r="B392" i="8"/>
  <c r="N391" i="8"/>
  <c r="J391" i="8"/>
  <c r="B391" i="8"/>
  <c r="N390" i="8"/>
  <c r="J390" i="8"/>
  <c r="B390" i="8"/>
  <c r="N389" i="8"/>
  <c r="J389" i="8"/>
  <c r="B389" i="8"/>
  <c r="N388" i="8"/>
  <c r="J388" i="8"/>
  <c r="B388" i="8"/>
  <c r="N387" i="8"/>
  <c r="J387" i="8"/>
  <c r="B387" i="8"/>
  <c r="N386" i="8"/>
  <c r="J386" i="8"/>
  <c r="B386" i="8"/>
  <c r="N385" i="8"/>
  <c r="J385" i="8"/>
  <c r="B385" i="8"/>
  <c r="N384" i="8"/>
  <c r="J384" i="8"/>
  <c r="B384" i="8"/>
  <c r="N383" i="8"/>
  <c r="J383" i="8"/>
  <c r="B383" i="8"/>
  <c r="N382" i="8"/>
  <c r="J382" i="8"/>
  <c r="B382" i="8"/>
  <c r="N381" i="8"/>
  <c r="J381" i="8"/>
  <c r="B381" i="8"/>
  <c r="N380" i="8"/>
  <c r="J380" i="8"/>
  <c r="B380" i="8"/>
  <c r="N379" i="8"/>
  <c r="J379" i="8"/>
  <c r="B379" i="8"/>
  <c r="N378" i="8"/>
  <c r="J378" i="8"/>
  <c r="B378" i="8"/>
  <c r="N377" i="8"/>
  <c r="J377" i="8"/>
  <c r="B377" i="8"/>
  <c r="N376" i="8"/>
  <c r="J376" i="8"/>
  <c r="B376" i="8"/>
  <c r="N375" i="8"/>
  <c r="J375" i="8"/>
  <c r="B375" i="8"/>
  <c r="N374" i="8"/>
  <c r="J374" i="8"/>
  <c r="B374" i="8"/>
  <c r="N373" i="8"/>
  <c r="J373" i="8"/>
  <c r="B373" i="8"/>
  <c r="N372" i="8"/>
  <c r="J372" i="8"/>
  <c r="B372" i="8"/>
  <c r="N371" i="8"/>
  <c r="J371" i="8"/>
  <c r="B371" i="8"/>
  <c r="N370" i="8"/>
  <c r="J370" i="8"/>
  <c r="B370" i="8"/>
  <c r="N369" i="8"/>
  <c r="J369" i="8"/>
  <c r="B369" i="8"/>
  <c r="N368" i="8"/>
  <c r="J368" i="8"/>
  <c r="B368" i="8"/>
  <c r="N367" i="8"/>
  <c r="J367" i="8"/>
  <c r="B367" i="8"/>
  <c r="N366" i="8"/>
  <c r="J366" i="8"/>
  <c r="B366" i="8"/>
  <c r="N365" i="8"/>
  <c r="J365" i="8"/>
  <c r="B365" i="8"/>
  <c r="N364" i="8"/>
  <c r="J364" i="8"/>
  <c r="B364" i="8"/>
  <c r="N363" i="8"/>
  <c r="J363" i="8"/>
  <c r="B363" i="8"/>
  <c r="N362" i="8"/>
  <c r="J362" i="8"/>
  <c r="B362" i="8"/>
  <c r="N361" i="8"/>
  <c r="J361" i="8"/>
  <c r="B361" i="8"/>
  <c r="N360" i="8"/>
  <c r="J360" i="8"/>
  <c r="B360" i="8"/>
  <c r="N359" i="8"/>
  <c r="J359" i="8"/>
  <c r="B359" i="8"/>
  <c r="N358" i="8"/>
  <c r="J358" i="8"/>
  <c r="B358" i="8"/>
  <c r="N357" i="8"/>
  <c r="J357" i="8"/>
  <c r="B357" i="8"/>
  <c r="N356" i="8"/>
  <c r="J356" i="8"/>
  <c r="B356" i="8"/>
  <c r="N355" i="8"/>
  <c r="J355" i="8"/>
  <c r="B355" i="8"/>
  <c r="N354" i="8"/>
  <c r="J354" i="8"/>
  <c r="B354" i="8"/>
  <c r="N353" i="8"/>
  <c r="J353" i="8"/>
  <c r="B353" i="8"/>
  <c r="N352" i="8"/>
  <c r="J352" i="8"/>
  <c r="B352" i="8"/>
  <c r="N351" i="8"/>
  <c r="J351" i="8"/>
  <c r="B351" i="8"/>
  <c r="N350" i="8"/>
  <c r="J350" i="8"/>
  <c r="B350" i="8"/>
  <c r="N349" i="8"/>
  <c r="J349" i="8"/>
  <c r="B349" i="8"/>
  <c r="N348" i="8"/>
  <c r="J348" i="8"/>
  <c r="B348" i="8"/>
  <c r="N347" i="8"/>
  <c r="J347" i="8"/>
  <c r="B347" i="8"/>
  <c r="N346" i="8"/>
  <c r="J346" i="8"/>
  <c r="B346" i="8"/>
  <c r="N345" i="8"/>
  <c r="J345" i="8"/>
  <c r="B345" i="8"/>
  <c r="N344" i="8"/>
  <c r="J344" i="8"/>
  <c r="B344" i="8"/>
  <c r="N343" i="8"/>
  <c r="J343" i="8"/>
  <c r="B343" i="8"/>
  <c r="N342" i="8"/>
  <c r="J342" i="8"/>
  <c r="B342" i="8"/>
  <c r="N341" i="8"/>
  <c r="J341" i="8"/>
  <c r="B341" i="8"/>
  <c r="N340" i="8"/>
  <c r="J340" i="8"/>
  <c r="B340" i="8"/>
  <c r="N339" i="8"/>
  <c r="J339" i="8"/>
  <c r="B339" i="8"/>
  <c r="N338" i="8"/>
  <c r="J338" i="8"/>
  <c r="B338" i="8"/>
  <c r="N337" i="8"/>
  <c r="J337" i="8"/>
  <c r="B337" i="8"/>
  <c r="N336" i="8"/>
  <c r="J336" i="8"/>
  <c r="B336" i="8"/>
  <c r="N335" i="8"/>
  <c r="J335" i="8"/>
  <c r="B335" i="8"/>
  <c r="N334" i="8"/>
  <c r="J334" i="8"/>
  <c r="B334" i="8"/>
  <c r="N333" i="8"/>
  <c r="J333" i="8"/>
  <c r="B333" i="8"/>
  <c r="N332" i="8"/>
  <c r="J332" i="8"/>
  <c r="B332" i="8"/>
  <c r="N331" i="8"/>
  <c r="J331" i="8"/>
  <c r="B331" i="8"/>
  <c r="N330" i="8"/>
  <c r="J330" i="8"/>
  <c r="B330" i="8"/>
  <c r="N329" i="8"/>
  <c r="J329" i="8"/>
  <c r="B329" i="8"/>
  <c r="N328" i="8"/>
  <c r="J328" i="8"/>
  <c r="B328" i="8"/>
  <c r="N327" i="8"/>
  <c r="J327" i="8"/>
  <c r="B327" i="8"/>
  <c r="N326" i="8"/>
  <c r="J326" i="8"/>
  <c r="B326" i="8"/>
  <c r="N325" i="8"/>
  <c r="J325" i="8"/>
  <c r="B325" i="8"/>
  <c r="N324" i="8"/>
  <c r="J324" i="8"/>
  <c r="B324" i="8"/>
  <c r="N323" i="8"/>
  <c r="J323" i="8"/>
  <c r="B323" i="8"/>
  <c r="N322" i="8"/>
  <c r="J322" i="8"/>
  <c r="B322" i="8"/>
  <c r="N321" i="8"/>
  <c r="J321" i="8"/>
  <c r="B321" i="8"/>
  <c r="N320" i="8"/>
  <c r="J320" i="8"/>
  <c r="B320" i="8"/>
  <c r="N319" i="8"/>
  <c r="J319" i="8"/>
  <c r="B319" i="8"/>
  <c r="N318" i="8"/>
  <c r="J318" i="8"/>
  <c r="B318" i="8"/>
  <c r="N317" i="8"/>
  <c r="J317" i="8"/>
  <c r="B317" i="8"/>
  <c r="N316" i="8"/>
  <c r="J316" i="8"/>
  <c r="B316" i="8"/>
  <c r="N315" i="8"/>
  <c r="J315" i="8"/>
  <c r="B315" i="8"/>
  <c r="N314" i="8"/>
  <c r="J314" i="8"/>
  <c r="B314" i="8"/>
  <c r="N313" i="8"/>
  <c r="J313" i="8"/>
  <c r="B313" i="8"/>
  <c r="N312" i="8"/>
  <c r="J312" i="8"/>
  <c r="B312" i="8"/>
  <c r="N311" i="8"/>
  <c r="J311" i="8"/>
  <c r="B311" i="8"/>
  <c r="N310" i="8"/>
  <c r="J310" i="8"/>
  <c r="B310" i="8"/>
  <c r="N309" i="8"/>
  <c r="J309" i="8"/>
  <c r="B309" i="8"/>
  <c r="N308" i="8"/>
  <c r="J308" i="8"/>
  <c r="B308" i="8"/>
  <c r="N307" i="8"/>
  <c r="J307" i="8"/>
  <c r="B307" i="8"/>
  <c r="N306" i="8"/>
  <c r="J306" i="8"/>
  <c r="B306" i="8"/>
  <c r="N305" i="8"/>
  <c r="J305" i="8"/>
  <c r="B305" i="8"/>
  <c r="N304" i="8"/>
  <c r="J304" i="8"/>
  <c r="B304" i="8"/>
  <c r="N303" i="8"/>
  <c r="J303" i="8"/>
  <c r="B303" i="8"/>
  <c r="N302" i="8"/>
  <c r="J302" i="8"/>
  <c r="B302" i="8"/>
  <c r="N301" i="8"/>
  <c r="J301" i="8"/>
  <c r="B301" i="8"/>
  <c r="N300" i="8"/>
  <c r="J300" i="8"/>
  <c r="B300" i="8"/>
  <c r="N299" i="8"/>
  <c r="J299" i="8"/>
  <c r="B299" i="8"/>
  <c r="N298" i="8"/>
  <c r="J298" i="8"/>
  <c r="B298" i="8"/>
  <c r="N297" i="8"/>
  <c r="J297" i="8"/>
  <c r="B297" i="8"/>
  <c r="N296" i="8"/>
  <c r="J296" i="8"/>
  <c r="B296" i="8"/>
  <c r="N295" i="8"/>
  <c r="J295" i="8"/>
  <c r="B295" i="8"/>
  <c r="N294" i="8"/>
  <c r="J294" i="8"/>
  <c r="B294" i="8"/>
  <c r="N293" i="8"/>
  <c r="J293" i="8"/>
  <c r="B293" i="8"/>
  <c r="N292" i="8"/>
  <c r="J292" i="8"/>
  <c r="B292" i="8"/>
  <c r="N291" i="8"/>
  <c r="J291" i="8"/>
  <c r="B291" i="8"/>
  <c r="N290" i="8"/>
  <c r="J290" i="8"/>
  <c r="B290" i="8"/>
  <c r="N289" i="8"/>
  <c r="J289" i="8"/>
  <c r="B289" i="8"/>
  <c r="N288" i="8"/>
  <c r="J288" i="8"/>
  <c r="B288" i="8"/>
  <c r="N287" i="8"/>
  <c r="J287" i="8"/>
  <c r="B287" i="8"/>
  <c r="N286" i="8"/>
  <c r="J286" i="8"/>
  <c r="B286" i="8"/>
  <c r="N285" i="8"/>
  <c r="J285" i="8"/>
  <c r="B285" i="8"/>
  <c r="N284" i="8"/>
  <c r="J284" i="8"/>
  <c r="B284" i="8"/>
  <c r="N283" i="8"/>
  <c r="J283" i="8"/>
  <c r="B283" i="8"/>
  <c r="N282" i="8"/>
  <c r="J282" i="8"/>
  <c r="B282" i="8"/>
  <c r="N281" i="8"/>
  <c r="J281" i="8"/>
  <c r="B281" i="8"/>
  <c r="N280" i="8"/>
  <c r="J280" i="8"/>
  <c r="B280" i="8"/>
  <c r="N279" i="8"/>
  <c r="J279" i="8"/>
  <c r="B279" i="8"/>
  <c r="N278" i="8"/>
  <c r="J278" i="8"/>
  <c r="B278" i="8"/>
  <c r="N277" i="8"/>
  <c r="J277" i="8"/>
  <c r="B277" i="8"/>
  <c r="N276" i="8"/>
  <c r="J276" i="8"/>
  <c r="B276" i="8"/>
  <c r="N275" i="8"/>
  <c r="J275" i="8"/>
  <c r="B275" i="8"/>
  <c r="N274" i="8"/>
  <c r="J274" i="8"/>
  <c r="B274" i="8"/>
  <c r="N273" i="8"/>
  <c r="J273" i="8"/>
  <c r="B273" i="8"/>
  <c r="N272" i="8"/>
  <c r="J272" i="8"/>
  <c r="B272" i="8"/>
  <c r="N271" i="8"/>
  <c r="J271" i="8"/>
  <c r="B271" i="8"/>
  <c r="N270" i="8"/>
  <c r="J270" i="8"/>
  <c r="B270" i="8"/>
  <c r="N269" i="8"/>
  <c r="J269" i="8"/>
  <c r="B269" i="8"/>
  <c r="N268" i="8"/>
  <c r="J268" i="8"/>
  <c r="B268" i="8"/>
  <c r="N267" i="8"/>
  <c r="J267" i="8"/>
  <c r="B267" i="8"/>
  <c r="N266" i="8"/>
  <c r="J266" i="8"/>
  <c r="B266" i="8"/>
  <c r="N265" i="8"/>
  <c r="J265" i="8"/>
  <c r="B265" i="8"/>
  <c r="N264" i="8"/>
  <c r="J264" i="8"/>
  <c r="B264" i="8"/>
  <c r="N263" i="8"/>
  <c r="J263" i="8"/>
  <c r="B263" i="8"/>
  <c r="N262" i="8"/>
  <c r="J262" i="8"/>
  <c r="B262" i="8"/>
  <c r="N261" i="8"/>
  <c r="J261" i="8"/>
  <c r="B261" i="8"/>
  <c r="N260" i="8"/>
  <c r="J260" i="8"/>
  <c r="B260" i="8"/>
  <c r="N259" i="8"/>
  <c r="J259" i="8"/>
  <c r="B259" i="8"/>
  <c r="N258" i="8"/>
  <c r="J258" i="8"/>
  <c r="B258" i="8"/>
  <c r="N257" i="8"/>
  <c r="J257" i="8"/>
  <c r="B257" i="8"/>
  <c r="N256" i="8"/>
  <c r="J256" i="8"/>
  <c r="B256" i="8"/>
  <c r="N255" i="8"/>
  <c r="J255" i="8"/>
  <c r="B255" i="8"/>
  <c r="N254" i="8"/>
  <c r="J254" i="8"/>
  <c r="B254" i="8"/>
  <c r="N253" i="8"/>
  <c r="J253" i="8"/>
  <c r="B253" i="8"/>
  <c r="N252" i="8"/>
  <c r="J252" i="8"/>
  <c r="B252" i="8"/>
  <c r="N251" i="8"/>
  <c r="J251" i="8"/>
  <c r="B251" i="8"/>
  <c r="N250" i="8"/>
  <c r="J250" i="8"/>
  <c r="B250" i="8"/>
  <c r="N249" i="8"/>
  <c r="J249" i="8"/>
  <c r="B249" i="8"/>
  <c r="N248" i="8"/>
  <c r="J248" i="8"/>
  <c r="B248" i="8"/>
  <c r="N247" i="8"/>
  <c r="J247" i="8"/>
  <c r="B247" i="8"/>
  <c r="N246" i="8"/>
  <c r="J246" i="8"/>
  <c r="B246" i="8"/>
  <c r="N245" i="8"/>
  <c r="J245" i="8"/>
  <c r="B245" i="8"/>
  <c r="N244" i="8"/>
  <c r="J244" i="8"/>
  <c r="B244" i="8"/>
  <c r="N243" i="8"/>
  <c r="J243" i="8"/>
  <c r="B243" i="8"/>
  <c r="N242" i="8"/>
  <c r="J242" i="8"/>
  <c r="B242" i="8"/>
  <c r="N241" i="8"/>
  <c r="J241" i="8"/>
  <c r="B241" i="8"/>
  <c r="N240" i="8"/>
  <c r="J240" i="8"/>
  <c r="B240" i="8"/>
  <c r="N239" i="8"/>
  <c r="J239" i="8"/>
  <c r="B239" i="8"/>
  <c r="N238" i="8"/>
  <c r="J238" i="8"/>
  <c r="B238" i="8"/>
  <c r="N237" i="8"/>
  <c r="J237" i="8"/>
  <c r="B237" i="8"/>
  <c r="N236" i="8"/>
  <c r="J236" i="8"/>
  <c r="B236" i="8"/>
  <c r="N235" i="8"/>
  <c r="J235" i="8"/>
  <c r="B235" i="8"/>
  <c r="N234" i="8"/>
  <c r="J234" i="8"/>
  <c r="B234" i="8"/>
  <c r="N233" i="8"/>
  <c r="J233" i="8"/>
  <c r="B233" i="8"/>
  <c r="N232" i="8"/>
  <c r="J232" i="8"/>
  <c r="B232" i="8"/>
  <c r="N231" i="8"/>
  <c r="J231" i="8"/>
  <c r="B231" i="8"/>
  <c r="N230" i="8"/>
  <c r="J230" i="8"/>
  <c r="B230" i="8"/>
  <c r="N229" i="8"/>
  <c r="J229" i="8"/>
  <c r="B229" i="8"/>
  <c r="N228" i="8"/>
  <c r="J228" i="8"/>
  <c r="B228" i="8"/>
  <c r="N227" i="8"/>
  <c r="J227" i="8"/>
  <c r="B227" i="8"/>
  <c r="N226" i="8"/>
  <c r="J226" i="8"/>
  <c r="B226" i="8"/>
  <c r="N225" i="8"/>
  <c r="J225" i="8"/>
  <c r="B225" i="8"/>
  <c r="N224" i="8"/>
  <c r="J224" i="8"/>
  <c r="B224" i="8"/>
  <c r="N223" i="8"/>
  <c r="J223" i="8"/>
  <c r="B223" i="8"/>
  <c r="N222" i="8"/>
  <c r="J222" i="8"/>
  <c r="B222" i="8"/>
  <c r="N221" i="8"/>
  <c r="J221" i="8"/>
  <c r="B221" i="8"/>
  <c r="N220" i="8"/>
  <c r="J220" i="8"/>
  <c r="B220" i="8"/>
  <c r="N219" i="8"/>
  <c r="J219" i="8"/>
  <c r="B219" i="8"/>
  <c r="N218" i="8"/>
  <c r="J218" i="8"/>
  <c r="B218" i="8"/>
  <c r="N217" i="8"/>
  <c r="J217" i="8"/>
  <c r="B217" i="8"/>
  <c r="N216" i="8"/>
  <c r="J216" i="8"/>
  <c r="B216" i="8"/>
  <c r="N215" i="8"/>
  <c r="J215" i="8"/>
  <c r="B215" i="8"/>
  <c r="N214" i="8"/>
  <c r="J214" i="8"/>
  <c r="B214" i="8"/>
  <c r="N213" i="8"/>
  <c r="J213" i="8"/>
  <c r="B213" i="8"/>
  <c r="N212" i="8"/>
  <c r="J212" i="8"/>
  <c r="B212" i="8"/>
  <c r="N211" i="8"/>
  <c r="J211" i="8"/>
  <c r="B211" i="8"/>
  <c r="N210" i="8"/>
  <c r="J210" i="8"/>
  <c r="B210" i="8"/>
  <c r="N209" i="8"/>
  <c r="J209" i="8"/>
  <c r="B209" i="8"/>
  <c r="N208" i="8"/>
  <c r="J208" i="8"/>
  <c r="B208" i="8"/>
  <c r="N207" i="8"/>
  <c r="J207" i="8"/>
  <c r="B207" i="8"/>
  <c r="N206" i="8"/>
  <c r="J206" i="8"/>
  <c r="B206" i="8"/>
  <c r="N205" i="8"/>
  <c r="J205" i="8"/>
  <c r="B205" i="8"/>
  <c r="N204" i="8"/>
  <c r="J204" i="8"/>
  <c r="B204" i="8"/>
  <c r="N203" i="8"/>
  <c r="J203" i="8"/>
  <c r="B203" i="8"/>
  <c r="N202" i="8"/>
  <c r="J202" i="8"/>
  <c r="B202" i="8"/>
  <c r="N201" i="8"/>
  <c r="J201" i="8"/>
  <c r="B201" i="8"/>
  <c r="N200" i="8"/>
  <c r="J200" i="8"/>
  <c r="B200" i="8"/>
  <c r="N199" i="8"/>
  <c r="J199" i="8"/>
  <c r="B199" i="8"/>
  <c r="N198" i="8"/>
  <c r="J198" i="8"/>
  <c r="B198" i="8"/>
  <c r="N197" i="8"/>
  <c r="J197" i="8"/>
  <c r="B197" i="8"/>
  <c r="N196" i="8"/>
  <c r="J196" i="8"/>
  <c r="B196" i="8"/>
  <c r="N195" i="8"/>
  <c r="J195" i="8"/>
  <c r="B195" i="8"/>
  <c r="N194" i="8"/>
  <c r="J194" i="8"/>
  <c r="B194" i="8"/>
  <c r="N193" i="8"/>
  <c r="J193" i="8"/>
  <c r="B193" i="8"/>
  <c r="N192" i="8"/>
  <c r="J192" i="8"/>
  <c r="B192" i="8"/>
  <c r="N191" i="8"/>
  <c r="J191" i="8"/>
  <c r="B191" i="8"/>
  <c r="N190" i="8"/>
  <c r="J190" i="8"/>
  <c r="B190" i="8"/>
  <c r="N189" i="8"/>
  <c r="J189" i="8"/>
  <c r="B189" i="8"/>
  <c r="N188" i="8"/>
  <c r="J188" i="8"/>
  <c r="B188" i="8"/>
  <c r="N187" i="8"/>
  <c r="J187" i="8"/>
  <c r="B187" i="8"/>
  <c r="N186" i="8"/>
  <c r="J186" i="8"/>
  <c r="B186" i="8"/>
  <c r="N185" i="8"/>
  <c r="J185" i="8"/>
  <c r="B185" i="8"/>
  <c r="N184" i="8"/>
  <c r="J184" i="8"/>
  <c r="B184" i="8"/>
  <c r="N183" i="8"/>
  <c r="J183" i="8"/>
  <c r="B183" i="8"/>
  <c r="N182" i="8"/>
  <c r="J182" i="8"/>
  <c r="B182" i="8"/>
  <c r="N181" i="8"/>
  <c r="J181" i="8"/>
  <c r="B181" i="8"/>
  <c r="N180" i="8"/>
  <c r="J180" i="8"/>
  <c r="B180" i="8"/>
  <c r="N179" i="8"/>
  <c r="J179" i="8"/>
  <c r="B179" i="8"/>
  <c r="N178" i="8"/>
  <c r="J178" i="8"/>
  <c r="B178" i="8"/>
  <c r="N177" i="8"/>
  <c r="J177" i="8"/>
  <c r="B177" i="8"/>
  <c r="N176" i="8"/>
  <c r="J176" i="8"/>
  <c r="B176" i="8"/>
  <c r="N175" i="8"/>
  <c r="J175" i="8"/>
  <c r="B175" i="8"/>
  <c r="N174" i="8"/>
  <c r="J174" i="8"/>
  <c r="B174" i="8"/>
  <c r="N173" i="8"/>
  <c r="J173" i="8"/>
  <c r="B173" i="8"/>
  <c r="N172" i="8"/>
  <c r="J172" i="8"/>
  <c r="B172" i="8"/>
  <c r="N171" i="8"/>
  <c r="J171" i="8"/>
  <c r="B171" i="8"/>
  <c r="N170" i="8"/>
  <c r="J170" i="8"/>
  <c r="B170" i="8"/>
  <c r="N169" i="8"/>
  <c r="J169" i="8"/>
  <c r="B169" i="8"/>
  <c r="N168" i="8"/>
  <c r="J168" i="8"/>
  <c r="B168" i="8"/>
  <c r="N167" i="8"/>
  <c r="J167" i="8"/>
  <c r="B167" i="8"/>
  <c r="N166" i="8"/>
  <c r="J166" i="8"/>
  <c r="B166" i="8"/>
  <c r="N165" i="8"/>
  <c r="J165" i="8"/>
  <c r="B165" i="8"/>
  <c r="N164" i="8"/>
  <c r="J164" i="8"/>
  <c r="B164" i="8"/>
  <c r="N163" i="8"/>
  <c r="J163" i="8"/>
  <c r="B163" i="8"/>
  <c r="N162" i="8"/>
  <c r="J162" i="8"/>
  <c r="B162" i="8"/>
  <c r="N161" i="8"/>
  <c r="J161" i="8"/>
  <c r="B161" i="8"/>
  <c r="N160" i="8"/>
  <c r="J160" i="8"/>
  <c r="B160" i="8"/>
  <c r="N159" i="8"/>
  <c r="J159" i="8"/>
  <c r="B159" i="8"/>
  <c r="N158" i="8"/>
  <c r="J158" i="8"/>
  <c r="B158" i="8"/>
  <c r="N157" i="8"/>
  <c r="J157" i="8"/>
  <c r="B157" i="8"/>
  <c r="N156" i="8"/>
  <c r="J156" i="8"/>
  <c r="B156" i="8"/>
  <c r="N155" i="8"/>
  <c r="J155" i="8"/>
  <c r="B155" i="8"/>
  <c r="N154" i="8"/>
  <c r="J154" i="8"/>
  <c r="B154" i="8"/>
  <c r="N153" i="8"/>
  <c r="J153" i="8"/>
  <c r="B153" i="8"/>
  <c r="N152" i="8"/>
  <c r="J152" i="8"/>
  <c r="B152" i="8"/>
  <c r="N151" i="8"/>
  <c r="J151" i="8"/>
  <c r="B151" i="8"/>
  <c r="N150" i="8"/>
  <c r="J150" i="8"/>
  <c r="B150" i="8"/>
  <c r="N149" i="8"/>
  <c r="J149" i="8"/>
  <c r="B149" i="8"/>
  <c r="N148" i="8"/>
  <c r="J148" i="8"/>
  <c r="B148" i="8"/>
  <c r="N147" i="8"/>
  <c r="J147" i="8"/>
  <c r="B147" i="8"/>
  <c r="N146" i="8"/>
  <c r="J146" i="8"/>
  <c r="B146" i="8"/>
  <c r="N145" i="8"/>
  <c r="J145" i="8"/>
  <c r="B145" i="8"/>
  <c r="N144" i="8"/>
  <c r="J144" i="8"/>
  <c r="B144" i="8"/>
  <c r="N143" i="8"/>
  <c r="J143" i="8"/>
  <c r="B143" i="8"/>
  <c r="N142" i="8"/>
  <c r="J142" i="8"/>
  <c r="B142" i="8"/>
  <c r="N141" i="8"/>
  <c r="J141" i="8"/>
  <c r="B141" i="8"/>
  <c r="N140" i="8"/>
  <c r="J140" i="8"/>
  <c r="B140" i="8"/>
  <c r="N139" i="8"/>
  <c r="J139" i="8"/>
  <c r="B139" i="8"/>
  <c r="N138" i="8"/>
  <c r="J138" i="8"/>
  <c r="B138" i="8"/>
  <c r="N137" i="8"/>
  <c r="J137" i="8"/>
  <c r="B137" i="8"/>
  <c r="N136" i="8"/>
  <c r="J136" i="8"/>
  <c r="B136" i="8"/>
  <c r="N135" i="8"/>
  <c r="J135" i="8"/>
  <c r="B135" i="8"/>
  <c r="N134" i="8"/>
  <c r="J134" i="8"/>
  <c r="B134" i="8"/>
  <c r="N133" i="8"/>
  <c r="J133" i="8"/>
  <c r="B133" i="8"/>
  <c r="N132" i="8"/>
  <c r="J132" i="8"/>
  <c r="B132" i="8"/>
  <c r="N131" i="8"/>
  <c r="J131" i="8"/>
  <c r="B131" i="8"/>
  <c r="N130" i="8"/>
  <c r="J130" i="8"/>
  <c r="B130" i="8"/>
  <c r="N129" i="8"/>
  <c r="J129" i="8"/>
  <c r="B129" i="8"/>
  <c r="N128" i="8"/>
  <c r="J128" i="8"/>
  <c r="B128" i="8"/>
  <c r="N127" i="8"/>
  <c r="J127" i="8"/>
  <c r="B127" i="8"/>
  <c r="N126" i="8"/>
  <c r="J126" i="8"/>
  <c r="B126" i="8"/>
  <c r="N125" i="8"/>
  <c r="J125" i="8"/>
  <c r="B125" i="8"/>
  <c r="N124" i="8"/>
  <c r="J124" i="8"/>
  <c r="B124" i="8"/>
  <c r="N123" i="8"/>
  <c r="J123" i="8"/>
  <c r="B123" i="8"/>
  <c r="N122" i="8"/>
  <c r="J122" i="8"/>
  <c r="B122" i="8"/>
  <c r="N121" i="8"/>
  <c r="J121" i="8"/>
  <c r="B121" i="8"/>
  <c r="N120" i="8"/>
  <c r="J120" i="8"/>
  <c r="B120" i="8"/>
  <c r="N119" i="8"/>
  <c r="J119" i="8"/>
  <c r="B119" i="8"/>
  <c r="N118" i="8"/>
  <c r="J118" i="8"/>
  <c r="B118" i="8"/>
  <c r="N117" i="8"/>
  <c r="J117" i="8"/>
  <c r="B117" i="8"/>
  <c r="N116" i="8"/>
  <c r="J116" i="8"/>
  <c r="B116" i="8"/>
  <c r="N115" i="8"/>
  <c r="J115" i="8"/>
  <c r="B115" i="8"/>
  <c r="N114" i="8"/>
  <c r="J114" i="8"/>
  <c r="B114" i="8"/>
  <c r="N113" i="8"/>
  <c r="J113" i="8"/>
  <c r="B113" i="8"/>
  <c r="N112" i="8"/>
  <c r="J112" i="8"/>
  <c r="B112" i="8"/>
  <c r="N111" i="8"/>
  <c r="J111" i="8"/>
  <c r="B111" i="8"/>
  <c r="N110" i="8"/>
  <c r="J110" i="8"/>
  <c r="B110" i="8"/>
  <c r="N109" i="8"/>
  <c r="J109" i="8"/>
  <c r="B109" i="8"/>
  <c r="N108" i="8"/>
  <c r="J108" i="8"/>
  <c r="B108" i="8"/>
  <c r="N107" i="8"/>
  <c r="J107" i="8"/>
  <c r="B107" i="8"/>
  <c r="N106" i="8"/>
  <c r="J106" i="8"/>
  <c r="B106" i="8"/>
  <c r="N105" i="8"/>
  <c r="J105" i="8"/>
  <c r="B105" i="8"/>
  <c r="N104" i="8"/>
  <c r="J104" i="8"/>
  <c r="B104" i="8"/>
  <c r="N103" i="8"/>
  <c r="J103" i="8"/>
  <c r="B103" i="8"/>
  <c r="N102" i="8"/>
  <c r="J102" i="8"/>
  <c r="B102" i="8"/>
  <c r="N101" i="8"/>
  <c r="J101" i="8"/>
  <c r="B101" i="8"/>
  <c r="N100" i="8"/>
  <c r="J100" i="8"/>
  <c r="B100" i="8"/>
  <c r="N99" i="8"/>
  <c r="J99" i="8"/>
  <c r="B99" i="8"/>
  <c r="N98" i="8"/>
  <c r="J98" i="8"/>
  <c r="B98" i="8"/>
  <c r="N97" i="8"/>
  <c r="J97" i="8"/>
  <c r="B97" i="8"/>
  <c r="N96" i="8"/>
  <c r="J96" i="8"/>
  <c r="B96" i="8"/>
  <c r="N95" i="8"/>
  <c r="J95" i="8"/>
  <c r="B95" i="8"/>
  <c r="N94" i="8"/>
  <c r="J94" i="8"/>
  <c r="B94" i="8"/>
  <c r="N93" i="8"/>
  <c r="J93" i="8"/>
  <c r="B93" i="8"/>
  <c r="N92" i="8"/>
  <c r="J92" i="8"/>
  <c r="B92" i="8"/>
  <c r="N91" i="8"/>
  <c r="J91" i="8"/>
  <c r="B91" i="8"/>
  <c r="N90" i="8"/>
  <c r="J90" i="8"/>
  <c r="B90" i="8"/>
  <c r="N89" i="8"/>
  <c r="J89" i="8"/>
  <c r="B89" i="8"/>
  <c r="N88" i="8"/>
  <c r="J88" i="8"/>
  <c r="B88" i="8"/>
  <c r="N87" i="8"/>
  <c r="J87" i="8"/>
  <c r="B87" i="8"/>
  <c r="N86" i="8"/>
  <c r="J86" i="8"/>
  <c r="B86" i="8"/>
  <c r="N85" i="8"/>
  <c r="J85" i="8"/>
  <c r="B85" i="8"/>
  <c r="N84" i="8"/>
  <c r="J84" i="8"/>
  <c r="B84" i="8"/>
  <c r="N83" i="8"/>
  <c r="J83" i="8"/>
  <c r="B83" i="8"/>
  <c r="N82" i="8"/>
  <c r="J82" i="8"/>
  <c r="B82" i="8"/>
  <c r="N81" i="8"/>
  <c r="J81" i="8"/>
  <c r="B81" i="8"/>
  <c r="N80" i="8"/>
  <c r="J80" i="8"/>
  <c r="B80" i="8"/>
  <c r="N79" i="8"/>
  <c r="J79" i="8"/>
  <c r="B79" i="8"/>
  <c r="N78" i="8"/>
  <c r="J78" i="8"/>
  <c r="B78" i="8"/>
  <c r="N77" i="8"/>
  <c r="J77" i="8"/>
  <c r="B77" i="8"/>
  <c r="N76" i="8"/>
  <c r="J76" i="8"/>
  <c r="B76" i="8"/>
  <c r="N75" i="8"/>
  <c r="J75" i="8"/>
  <c r="B75" i="8"/>
  <c r="N74" i="8"/>
  <c r="J74" i="8"/>
  <c r="B74" i="8"/>
  <c r="N73" i="8"/>
  <c r="J73" i="8"/>
  <c r="B73" i="8"/>
  <c r="N72" i="8"/>
  <c r="J72" i="8"/>
  <c r="B72" i="8"/>
  <c r="N71" i="8"/>
  <c r="J71" i="8"/>
  <c r="B71" i="8"/>
  <c r="N70" i="8"/>
  <c r="J70" i="8"/>
  <c r="B70" i="8"/>
  <c r="N69" i="8"/>
  <c r="J69" i="8"/>
  <c r="B69" i="8"/>
  <c r="N68" i="8"/>
  <c r="J68" i="8"/>
  <c r="B68" i="8"/>
  <c r="N67" i="8"/>
  <c r="J67" i="8"/>
  <c r="B67" i="8"/>
  <c r="N66" i="8"/>
  <c r="J66" i="8"/>
  <c r="B66" i="8"/>
  <c r="N65" i="8"/>
  <c r="J65" i="8"/>
  <c r="B65" i="8"/>
  <c r="N64" i="8"/>
  <c r="J64" i="8"/>
  <c r="B64" i="8"/>
  <c r="N63" i="8"/>
  <c r="J63" i="8"/>
  <c r="B63" i="8"/>
  <c r="N62" i="8"/>
  <c r="J62" i="8"/>
  <c r="B62" i="8"/>
  <c r="N61" i="8"/>
  <c r="J61" i="8"/>
  <c r="B61" i="8"/>
  <c r="N60" i="8"/>
  <c r="J60" i="8"/>
  <c r="B60" i="8"/>
  <c r="N59" i="8"/>
  <c r="J59" i="8"/>
  <c r="B59" i="8"/>
  <c r="N58" i="8"/>
  <c r="J58" i="8"/>
  <c r="B58" i="8"/>
  <c r="N57" i="8"/>
  <c r="J57" i="8"/>
  <c r="B57" i="8"/>
  <c r="N56" i="8"/>
  <c r="J56" i="8"/>
  <c r="B56" i="8"/>
  <c r="N55" i="8"/>
  <c r="J55" i="8"/>
  <c r="B55" i="8"/>
  <c r="N54" i="8"/>
  <c r="J54" i="8"/>
  <c r="B54" i="8"/>
  <c r="N53" i="8"/>
  <c r="J53" i="8"/>
  <c r="B53" i="8"/>
  <c r="N52" i="8"/>
  <c r="J52" i="8"/>
  <c r="B52" i="8"/>
  <c r="N51" i="8"/>
  <c r="J51" i="8"/>
  <c r="B51" i="8"/>
  <c r="N50" i="8"/>
  <c r="J50" i="8"/>
  <c r="B50" i="8"/>
  <c r="N49" i="8"/>
  <c r="J49" i="8"/>
  <c r="B49" i="8"/>
  <c r="N48" i="8"/>
  <c r="J48" i="8"/>
  <c r="B48" i="8"/>
  <c r="N47" i="8"/>
  <c r="J47" i="8"/>
  <c r="B47" i="8"/>
  <c r="N46" i="8"/>
  <c r="J46" i="8"/>
  <c r="B46" i="8"/>
  <c r="N45" i="8"/>
  <c r="J45" i="8"/>
  <c r="B45" i="8"/>
  <c r="N44" i="8"/>
  <c r="J44" i="8"/>
  <c r="B44" i="8"/>
  <c r="N43" i="8"/>
  <c r="J43" i="8"/>
  <c r="B43" i="8"/>
  <c r="N42" i="8"/>
  <c r="J42" i="8"/>
  <c r="B42" i="8"/>
  <c r="N41" i="8"/>
  <c r="J41" i="8"/>
  <c r="B41" i="8"/>
  <c r="N40" i="8"/>
  <c r="J40" i="8"/>
  <c r="B40" i="8"/>
  <c r="N39" i="8"/>
  <c r="J39" i="8"/>
  <c r="B39" i="8"/>
  <c r="N38" i="8"/>
  <c r="J38" i="8"/>
  <c r="B38" i="8"/>
  <c r="N37" i="8"/>
  <c r="J37" i="8"/>
  <c r="B37" i="8"/>
  <c r="N36" i="8"/>
  <c r="J36" i="8"/>
  <c r="B36" i="8"/>
  <c r="N35" i="8"/>
  <c r="J35" i="8"/>
  <c r="B35" i="8"/>
  <c r="N34" i="8"/>
  <c r="J34" i="8"/>
  <c r="B34" i="8"/>
  <c r="N33" i="8"/>
  <c r="J33" i="8"/>
  <c r="B33" i="8"/>
  <c r="N32" i="8"/>
  <c r="J32" i="8"/>
  <c r="B32" i="8"/>
  <c r="N31" i="8"/>
  <c r="J31" i="8"/>
  <c r="B31" i="8"/>
  <c r="N30" i="8"/>
  <c r="J30" i="8"/>
  <c r="B30" i="8"/>
  <c r="N29" i="8"/>
  <c r="J29" i="8"/>
  <c r="B29" i="8"/>
  <c r="N28" i="8"/>
  <c r="J28" i="8"/>
  <c r="B28" i="8"/>
  <c r="N27" i="8"/>
  <c r="J27" i="8"/>
  <c r="B27" i="8"/>
  <c r="N26" i="8"/>
  <c r="J26" i="8"/>
  <c r="B26" i="8"/>
  <c r="N25" i="8"/>
  <c r="J25" i="8"/>
  <c r="B25" i="8"/>
  <c r="N24" i="8"/>
  <c r="J24" i="8"/>
  <c r="B24" i="8"/>
  <c r="N23" i="8"/>
  <c r="J23" i="8"/>
  <c r="B23" i="8"/>
  <c r="N22" i="8"/>
  <c r="J22" i="8"/>
  <c r="B22" i="8"/>
  <c r="N21" i="8"/>
  <c r="J21" i="8"/>
  <c r="B21" i="8"/>
  <c r="N20" i="8"/>
  <c r="J20" i="8"/>
  <c r="B20" i="8"/>
  <c r="N19" i="8"/>
  <c r="J19" i="8"/>
  <c r="B19" i="8"/>
  <c r="N18" i="8"/>
  <c r="J18" i="8"/>
  <c r="B18" i="8"/>
  <c r="N17" i="8"/>
  <c r="J17" i="8"/>
  <c r="B17" i="8"/>
  <c r="N16" i="8"/>
  <c r="J16" i="8"/>
  <c r="B16" i="8"/>
  <c r="N15" i="8"/>
  <c r="J15" i="8"/>
  <c r="B15" i="8"/>
  <c r="N14" i="8"/>
  <c r="J14" i="8"/>
  <c r="B14" i="8"/>
  <c r="N13" i="8"/>
  <c r="J13" i="8"/>
  <c r="B13" i="8"/>
  <c r="N12" i="8"/>
  <c r="J12" i="8"/>
  <c r="B12" i="8"/>
  <c r="N11" i="8"/>
  <c r="J11" i="8"/>
  <c r="B11" i="8"/>
  <c r="N10" i="8"/>
  <c r="J10" i="8"/>
  <c r="B10" i="8"/>
  <c r="N9" i="8"/>
  <c r="J9" i="8"/>
  <c r="B9" i="8"/>
  <c r="N8" i="8"/>
  <c r="J8" i="8"/>
  <c r="B8" i="8"/>
  <c r="N7" i="8"/>
  <c r="J7" i="8"/>
  <c r="B7" i="8"/>
  <c r="N6" i="8"/>
  <c r="J6" i="8"/>
  <c r="B6" i="8"/>
  <c r="N5" i="8"/>
  <c r="J5" i="8"/>
  <c r="B5" i="8"/>
  <c r="N4" i="8"/>
  <c r="J4" i="8"/>
  <c r="B4" i="8"/>
  <c r="J1" i="8" l="1"/>
  <c r="N1049" i="7"/>
  <c r="J1049" i="7"/>
  <c r="B1049" i="7"/>
  <c r="N1048" i="7"/>
  <c r="J1048" i="7"/>
  <c r="B1048" i="7"/>
  <c r="N1047" i="7"/>
  <c r="J1047" i="7"/>
  <c r="B1047" i="7"/>
  <c r="N1046" i="7"/>
  <c r="J1046" i="7"/>
  <c r="B1046" i="7"/>
  <c r="N1045" i="7"/>
  <c r="J1045" i="7"/>
  <c r="B1045" i="7"/>
  <c r="N1044" i="7"/>
  <c r="J1044" i="7"/>
  <c r="B1044" i="7"/>
  <c r="N1043" i="7"/>
  <c r="J1043" i="7"/>
  <c r="B1043" i="7"/>
  <c r="N1042" i="7"/>
  <c r="J1042" i="7"/>
  <c r="B1042" i="7"/>
  <c r="N1041" i="7"/>
  <c r="J1041" i="7"/>
  <c r="B1041" i="7"/>
  <c r="N1040" i="7"/>
  <c r="J1040" i="7"/>
  <c r="B1040" i="7"/>
  <c r="N1039" i="7"/>
  <c r="J1039" i="7"/>
  <c r="B1039" i="7"/>
  <c r="N1038" i="7"/>
  <c r="J1038" i="7"/>
  <c r="B1038" i="7"/>
  <c r="N1037" i="7"/>
  <c r="J1037" i="7"/>
  <c r="B1037" i="7"/>
  <c r="N1036" i="7"/>
  <c r="J1036" i="7"/>
  <c r="B1036" i="7"/>
  <c r="N1035" i="7"/>
  <c r="J1035" i="7"/>
  <c r="B1035" i="7"/>
  <c r="N1034" i="7"/>
  <c r="J1034" i="7"/>
  <c r="B1034" i="7"/>
  <c r="N1033" i="7"/>
  <c r="J1033" i="7"/>
  <c r="B1033" i="7"/>
  <c r="N1032" i="7"/>
  <c r="J1032" i="7"/>
  <c r="B1032" i="7"/>
  <c r="N1031" i="7"/>
  <c r="J1031" i="7"/>
  <c r="B1031" i="7"/>
  <c r="N1030" i="7"/>
  <c r="J1030" i="7"/>
  <c r="B1030" i="7"/>
  <c r="N1029" i="7"/>
  <c r="J1029" i="7"/>
  <c r="B1029" i="7"/>
  <c r="N1028" i="7"/>
  <c r="J1028" i="7"/>
  <c r="B1028" i="7"/>
  <c r="N1027" i="7"/>
  <c r="J1027" i="7"/>
  <c r="B1027" i="7"/>
  <c r="N1026" i="7"/>
  <c r="J1026" i="7"/>
  <c r="B1026" i="7"/>
  <c r="N1025" i="7"/>
  <c r="J1025" i="7"/>
  <c r="B1025" i="7"/>
  <c r="N1024" i="7"/>
  <c r="J1024" i="7"/>
  <c r="B1024" i="7"/>
  <c r="N1023" i="7"/>
  <c r="J1023" i="7"/>
  <c r="B1023" i="7"/>
  <c r="N1022" i="7"/>
  <c r="J1022" i="7"/>
  <c r="B1022" i="7"/>
  <c r="N1021" i="7"/>
  <c r="J1021" i="7"/>
  <c r="B1021" i="7"/>
  <c r="N1020" i="7"/>
  <c r="J1020" i="7"/>
  <c r="B1020" i="7"/>
  <c r="N1019" i="7"/>
  <c r="J1019" i="7"/>
  <c r="B1019" i="7"/>
  <c r="N1018" i="7"/>
  <c r="J1018" i="7"/>
  <c r="B1018" i="7"/>
  <c r="N1017" i="7"/>
  <c r="J1017" i="7"/>
  <c r="B1017" i="7"/>
  <c r="N1016" i="7"/>
  <c r="J1016" i="7"/>
  <c r="B1016" i="7"/>
  <c r="N1015" i="7"/>
  <c r="J1015" i="7"/>
  <c r="B1015" i="7"/>
  <c r="N1014" i="7"/>
  <c r="J1014" i="7"/>
  <c r="B1014" i="7"/>
  <c r="N1013" i="7"/>
  <c r="J1013" i="7"/>
  <c r="B1013" i="7"/>
  <c r="N1012" i="7"/>
  <c r="J1012" i="7"/>
  <c r="B1012" i="7"/>
  <c r="N1011" i="7"/>
  <c r="J1011" i="7"/>
  <c r="B1011" i="7"/>
  <c r="N1010" i="7"/>
  <c r="J1010" i="7"/>
  <c r="B1010" i="7"/>
  <c r="N1009" i="7"/>
  <c r="J1009" i="7"/>
  <c r="B1009" i="7"/>
  <c r="N1008" i="7"/>
  <c r="J1008" i="7"/>
  <c r="B1008" i="7"/>
  <c r="N1007" i="7"/>
  <c r="J1007" i="7"/>
  <c r="B1007" i="7"/>
  <c r="N1006" i="7"/>
  <c r="J1006" i="7"/>
  <c r="B1006" i="7"/>
  <c r="N1005" i="7"/>
  <c r="J1005" i="7"/>
  <c r="B1005" i="7"/>
  <c r="N1004" i="7"/>
  <c r="J1004" i="7"/>
  <c r="B1004" i="7"/>
  <c r="N1003" i="7"/>
  <c r="J1003" i="7"/>
  <c r="B1003" i="7"/>
  <c r="N1002" i="7"/>
  <c r="J1002" i="7"/>
  <c r="B1002" i="7"/>
  <c r="N1001" i="7"/>
  <c r="J1001" i="7"/>
  <c r="B1001" i="7"/>
  <c r="N1000" i="7"/>
  <c r="J1000" i="7"/>
  <c r="B1000" i="7"/>
  <c r="N999" i="7"/>
  <c r="J999" i="7"/>
  <c r="B999" i="7"/>
  <c r="N998" i="7"/>
  <c r="J998" i="7"/>
  <c r="B998" i="7"/>
  <c r="N997" i="7"/>
  <c r="J997" i="7"/>
  <c r="B997" i="7"/>
  <c r="N996" i="7"/>
  <c r="J996" i="7"/>
  <c r="B996" i="7"/>
  <c r="N995" i="7"/>
  <c r="J995" i="7"/>
  <c r="B995" i="7"/>
  <c r="N994" i="7"/>
  <c r="J994" i="7"/>
  <c r="B994" i="7"/>
  <c r="N993" i="7"/>
  <c r="J993" i="7"/>
  <c r="B993" i="7"/>
  <c r="N992" i="7"/>
  <c r="J992" i="7"/>
  <c r="B992" i="7"/>
  <c r="N991" i="7"/>
  <c r="J991" i="7"/>
  <c r="B991" i="7"/>
  <c r="N990" i="7"/>
  <c r="J990" i="7"/>
  <c r="B990" i="7"/>
  <c r="N989" i="7"/>
  <c r="J989" i="7"/>
  <c r="B989" i="7"/>
  <c r="N988" i="7"/>
  <c r="J988" i="7"/>
  <c r="B988" i="7"/>
  <c r="N987" i="7"/>
  <c r="J987" i="7"/>
  <c r="B987" i="7"/>
  <c r="N986" i="7"/>
  <c r="J986" i="7"/>
  <c r="B986" i="7"/>
  <c r="N985" i="7"/>
  <c r="J985" i="7"/>
  <c r="B985" i="7"/>
  <c r="N984" i="7"/>
  <c r="J984" i="7"/>
  <c r="B984" i="7"/>
  <c r="N983" i="7"/>
  <c r="J983" i="7"/>
  <c r="B983" i="7"/>
  <c r="N982" i="7"/>
  <c r="J982" i="7"/>
  <c r="B982" i="7"/>
  <c r="N981" i="7"/>
  <c r="J981" i="7"/>
  <c r="B981" i="7"/>
  <c r="N980" i="7"/>
  <c r="J980" i="7"/>
  <c r="B980" i="7"/>
  <c r="N979" i="7"/>
  <c r="J979" i="7"/>
  <c r="B979" i="7"/>
  <c r="N978" i="7"/>
  <c r="J978" i="7"/>
  <c r="B978" i="7"/>
  <c r="N977" i="7"/>
  <c r="J977" i="7"/>
  <c r="B977" i="7"/>
  <c r="N976" i="7"/>
  <c r="J976" i="7"/>
  <c r="B976" i="7"/>
  <c r="N975" i="7"/>
  <c r="J975" i="7"/>
  <c r="B975" i="7"/>
  <c r="N974" i="7"/>
  <c r="J974" i="7"/>
  <c r="B974" i="7"/>
  <c r="N973" i="7"/>
  <c r="J973" i="7"/>
  <c r="B973" i="7"/>
  <c r="N972" i="7"/>
  <c r="J972" i="7"/>
  <c r="B972" i="7"/>
  <c r="N971" i="7"/>
  <c r="J971" i="7"/>
  <c r="B971" i="7"/>
  <c r="N970" i="7"/>
  <c r="J970" i="7"/>
  <c r="B970" i="7"/>
  <c r="N969" i="7"/>
  <c r="J969" i="7"/>
  <c r="B969" i="7"/>
  <c r="N968" i="7"/>
  <c r="J968" i="7"/>
  <c r="B968" i="7"/>
  <c r="N967" i="7"/>
  <c r="J967" i="7"/>
  <c r="B967" i="7"/>
  <c r="N966" i="7"/>
  <c r="J966" i="7"/>
  <c r="B966" i="7"/>
  <c r="N965" i="7"/>
  <c r="J965" i="7"/>
  <c r="B965" i="7"/>
  <c r="N964" i="7"/>
  <c r="J964" i="7"/>
  <c r="B964" i="7"/>
  <c r="N963" i="7"/>
  <c r="J963" i="7"/>
  <c r="B963" i="7"/>
  <c r="N962" i="7"/>
  <c r="J962" i="7"/>
  <c r="B962" i="7"/>
  <c r="N961" i="7"/>
  <c r="J961" i="7"/>
  <c r="B961" i="7"/>
  <c r="N960" i="7"/>
  <c r="J960" i="7"/>
  <c r="B960" i="7"/>
  <c r="N959" i="7"/>
  <c r="J959" i="7"/>
  <c r="B959" i="7"/>
  <c r="N958" i="7"/>
  <c r="J958" i="7"/>
  <c r="B958" i="7"/>
  <c r="N957" i="7"/>
  <c r="J957" i="7"/>
  <c r="B957" i="7"/>
  <c r="N956" i="7"/>
  <c r="J956" i="7"/>
  <c r="B956" i="7"/>
  <c r="N955" i="7"/>
  <c r="J955" i="7"/>
  <c r="B955" i="7"/>
  <c r="N954" i="7"/>
  <c r="J954" i="7"/>
  <c r="B954" i="7"/>
  <c r="N953" i="7"/>
  <c r="J953" i="7"/>
  <c r="B953" i="7"/>
  <c r="N952" i="7"/>
  <c r="J952" i="7"/>
  <c r="B952" i="7"/>
  <c r="N951" i="7"/>
  <c r="J951" i="7"/>
  <c r="B951" i="7"/>
  <c r="N950" i="7"/>
  <c r="J950" i="7"/>
  <c r="B950" i="7"/>
  <c r="N949" i="7"/>
  <c r="J949" i="7"/>
  <c r="B949" i="7"/>
  <c r="N948" i="7"/>
  <c r="J948" i="7"/>
  <c r="B948" i="7"/>
  <c r="N947" i="7"/>
  <c r="J947" i="7"/>
  <c r="B947" i="7"/>
  <c r="N946" i="7"/>
  <c r="J946" i="7"/>
  <c r="B946" i="7"/>
  <c r="N945" i="7"/>
  <c r="J945" i="7"/>
  <c r="B945" i="7"/>
  <c r="N944" i="7"/>
  <c r="J944" i="7"/>
  <c r="B944" i="7"/>
  <c r="N943" i="7"/>
  <c r="J943" i="7"/>
  <c r="B943" i="7"/>
  <c r="N942" i="7"/>
  <c r="J942" i="7"/>
  <c r="B942" i="7"/>
  <c r="N941" i="7"/>
  <c r="J941" i="7"/>
  <c r="B941" i="7"/>
  <c r="N940" i="7"/>
  <c r="J940" i="7"/>
  <c r="B940" i="7"/>
  <c r="N939" i="7"/>
  <c r="J939" i="7"/>
  <c r="B939" i="7"/>
  <c r="N938" i="7"/>
  <c r="J938" i="7"/>
  <c r="B938" i="7"/>
  <c r="N937" i="7"/>
  <c r="J937" i="7"/>
  <c r="B937" i="7"/>
  <c r="N936" i="7"/>
  <c r="J936" i="7"/>
  <c r="B936" i="7"/>
  <c r="N935" i="7"/>
  <c r="J935" i="7"/>
  <c r="B935" i="7"/>
  <c r="N934" i="7"/>
  <c r="J934" i="7"/>
  <c r="B934" i="7"/>
  <c r="N933" i="7"/>
  <c r="J933" i="7"/>
  <c r="B933" i="7"/>
  <c r="N932" i="7"/>
  <c r="J932" i="7"/>
  <c r="B932" i="7"/>
  <c r="N931" i="7"/>
  <c r="J931" i="7"/>
  <c r="B931" i="7"/>
  <c r="N930" i="7"/>
  <c r="J930" i="7"/>
  <c r="B930" i="7"/>
  <c r="N929" i="7"/>
  <c r="J929" i="7"/>
  <c r="B929" i="7"/>
  <c r="N928" i="7"/>
  <c r="J928" i="7"/>
  <c r="B928" i="7"/>
  <c r="N927" i="7"/>
  <c r="J927" i="7"/>
  <c r="B927" i="7"/>
  <c r="N926" i="7"/>
  <c r="J926" i="7"/>
  <c r="B926" i="7"/>
  <c r="N925" i="7"/>
  <c r="J925" i="7"/>
  <c r="B925" i="7"/>
  <c r="N924" i="7"/>
  <c r="J924" i="7"/>
  <c r="B924" i="7"/>
  <c r="N923" i="7"/>
  <c r="J923" i="7"/>
  <c r="B923" i="7"/>
  <c r="N922" i="7"/>
  <c r="J922" i="7"/>
  <c r="B922" i="7"/>
  <c r="N921" i="7"/>
  <c r="J921" i="7"/>
  <c r="B921" i="7"/>
  <c r="N920" i="7"/>
  <c r="J920" i="7"/>
  <c r="B920" i="7"/>
  <c r="N919" i="7"/>
  <c r="J919" i="7"/>
  <c r="B919" i="7"/>
  <c r="N918" i="7"/>
  <c r="J918" i="7"/>
  <c r="B918" i="7"/>
  <c r="N917" i="7"/>
  <c r="J917" i="7"/>
  <c r="B917" i="7"/>
  <c r="N916" i="7"/>
  <c r="J916" i="7"/>
  <c r="B916" i="7"/>
  <c r="N915" i="7"/>
  <c r="J915" i="7"/>
  <c r="B915" i="7"/>
  <c r="N914" i="7"/>
  <c r="J914" i="7"/>
  <c r="B914" i="7"/>
  <c r="N913" i="7"/>
  <c r="J913" i="7"/>
  <c r="B913" i="7"/>
  <c r="N912" i="7"/>
  <c r="J912" i="7"/>
  <c r="B912" i="7"/>
  <c r="N911" i="7"/>
  <c r="J911" i="7"/>
  <c r="B911" i="7"/>
  <c r="N910" i="7"/>
  <c r="J910" i="7"/>
  <c r="B910" i="7"/>
  <c r="N909" i="7"/>
  <c r="J909" i="7"/>
  <c r="B909" i="7"/>
  <c r="N908" i="7"/>
  <c r="J908" i="7"/>
  <c r="B908" i="7"/>
  <c r="N907" i="7"/>
  <c r="J907" i="7"/>
  <c r="B907" i="7"/>
  <c r="N906" i="7"/>
  <c r="J906" i="7"/>
  <c r="B906" i="7"/>
  <c r="N905" i="7"/>
  <c r="J905" i="7"/>
  <c r="B905" i="7"/>
  <c r="N904" i="7"/>
  <c r="J904" i="7"/>
  <c r="B904" i="7"/>
  <c r="N903" i="7"/>
  <c r="J903" i="7"/>
  <c r="B903" i="7"/>
  <c r="N902" i="7"/>
  <c r="J902" i="7"/>
  <c r="B902" i="7"/>
  <c r="N901" i="7"/>
  <c r="J901" i="7"/>
  <c r="B901" i="7"/>
  <c r="N900" i="7"/>
  <c r="J900" i="7"/>
  <c r="B900" i="7"/>
  <c r="N899" i="7"/>
  <c r="J899" i="7"/>
  <c r="B899" i="7"/>
  <c r="N898" i="7"/>
  <c r="J898" i="7"/>
  <c r="B898" i="7"/>
  <c r="N897" i="7"/>
  <c r="J897" i="7"/>
  <c r="B897" i="7"/>
  <c r="N896" i="7"/>
  <c r="J896" i="7"/>
  <c r="B896" i="7"/>
  <c r="N895" i="7"/>
  <c r="J895" i="7"/>
  <c r="B895" i="7"/>
  <c r="N894" i="7"/>
  <c r="J894" i="7"/>
  <c r="B894" i="7"/>
  <c r="N893" i="7"/>
  <c r="J893" i="7"/>
  <c r="B893" i="7"/>
  <c r="N892" i="7"/>
  <c r="J892" i="7"/>
  <c r="B892" i="7"/>
  <c r="N891" i="7"/>
  <c r="J891" i="7"/>
  <c r="B891" i="7"/>
  <c r="N890" i="7"/>
  <c r="J890" i="7"/>
  <c r="B890" i="7"/>
  <c r="N889" i="7"/>
  <c r="J889" i="7"/>
  <c r="B889" i="7"/>
  <c r="N888" i="7"/>
  <c r="J888" i="7"/>
  <c r="B888" i="7"/>
  <c r="N887" i="7"/>
  <c r="J887" i="7"/>
  <c r="B887" i="7"/>
  <c r="N886" i="7"/>
  <c r="J886" i="7"/>
  <c r="B886" i="7"/>
  <c r="N885" i="7"/>
  <c r="J885" i="7"/>
  <c r="B885" i="7"/>
  <c r="N884" i="7"/>
  <c r="J884" i="7"/>
  <c r="B884" i="7"/>
  <c r="N883" i="7"/>
  <c r="J883" i="7"/>
  <c r="B883" i="7"/>
  <c r="N882" i="7"/>
  <c r="J882" i="7"/>
  <c r="B882" i="7"/>
  <c r="N881" i="7"/>
  <c r="J881" i="7"/>
  <c r="B881" i="7"/>
  <c r="N880" i="7"/>
  <c r="J880" i="7"/>
  <c r="B880" i="7"/>
  <c r="N879" i="7"/>
  <c r="J879" i="7"/>
  <c r="B879" i="7"/>
  <c r="N878" i="7"/>
  <c r="J878" i="7"/>
  <c r="B878" i="7"/>
  <c r="N877" i="7"/>
  <c r="J877" i="7"/>
  <c r="B877" i="7"/>
  <c r="N876" i="7"/>
  <c r="J876" i="7"/>
  <c r="B876" i="7"/>
  <c r="N875" i="7"/>
  <c r="J875" i="7"/>
  <c r="B875" i="7"/>
  <c r="N874" i="7"/>
  <c r="J874" i="7"/>
  <c r="B874" i="7"/>
  <c r="N873" i="7"/>
  <c r="J873" i="7"/>
  <c r="B873" i="7"/>
  <c r="N872" i="7"/>
  <c r="J872" i="7"/>
  <c r="B872" i="7"/>
  <c r="N871" i="7"/>
  <c r="J871" i="7"/>
  <c r="B871" i="7"/>
  <c r="N870" i="7"/>
  <c r="J870" i="7"/>
  <c r="B870" i="7"/>
  <c r="N869" i="7"/>
  <c r="J869" i="7"/>
  <c r="B869" i="7"/>
  <c r="N868" i="7"/>
  <c r="J868" i="7"/>
  <c r="B868" i="7"/>
  <c r="N867" i="7"/>
  <c r="J867" i="7"/>
  <c r="B867" i="7"/>
  <c r="N866" i="7"/>
  <c r="J866" i="7"/>
  <c r="B866" i="7"/>
  <c r="N865" i="7"/>
  <c r="J865" i="7"/>
  <c r="B865" i="7"/>
  <c r="N864" i="7"/>
  <c r="J864" i="7"/>
  <c r="B864" i="7"/>
  <c r="N863" i="7"/>
  <c r="J863" i="7"/>
  <c r="B863" i="7"/>
  <c r="N862" i="7"/>
  <c r="J862" i="7"/>
  <c r="B862" i="7"/>
  <c r="N861" i="7"/>
  <c r="J861" i="7"/>
  <c r="B861" i="7"/>
  <c r="N860" i="7"/>
  <c r="J860" i="7"/>
  <c r="B860" i="7"/>
  <c r="N859" i="7"/>
  <c r="J859" i="7"/>
  <c r="B859" i="7"/>
  <c r="N858" i="7"/>
  <c r="J858" i="7"/>
  <c r="B858" i="7"/>
  <c r="N857" i="7"/>
  <c r="J857" i="7"/>
  <c r="B857" i="7"/>
  <c r="N856" i="7"/>
  <c r="J856" i="7"/>
  <c r="B856" i="7"/>
  <c r="N855" i="7"/>
  <c r="J855" i="7"/>
  <c r="B855" i="7"/>
  <c r="N854" i="7"/>
  <c r="J854" i="7"/>
  <c r="B854" i="7"/>
  <c r="N853" i="7"/>
  <c r="J853" i="7"/>
  <c r="B853" i="7"/>
  <c r="N852" i="7"/>
  <c r="J852" i="7"/>
  <c r="B852" i="7"/>
  <c r="N851" i="7"/>
  <c r="J851" i="7"/>
  <c r="B851" i="7"/>
  <c r="N850" i="7"/>
  <c r="J850" i="7"/>
  <c r="B850" i="7"/>
  <c r="N849" i="7"/>
  <c r="J849" i="7"/>
  <c r="B849" i="7"/>
  <c r="N848" i="7"/>
  <c r="J848" i="7"/>
  <c r="B848" i="7"/>
  <c r="N847" i="7"/>
  <c r="J847" i="7"/>
  <c r="B847" i="7"/>
  <c r="N846" i="7"/>
  <c r="J846" i="7"/>
  <c r="B846" i="7"/>
  <c r="N845" i="7"/>
  <c r="J845" i="7"/>
  <c r="B845" i="7"/>
  <c r="N844" i="7"/>
  <c r="J844" i="7"/>
  <c r="B844" i="7"/>
  <c r="N843" i="7"/>
  <c r="J843" i="7"/>
  <c r="B843" i="7"/>
  <c r="N842" i="7"/>
  <c r="J842" i="7"/>
  <c r="B842" i="7"/>
  <c r="N841" i="7"/>
  <c r="J841" i="7"/>
  <c r="B841" i="7"/>
  <c r="N840" i="7"/>
  <c r="J840" i="7"/>
  <c r="B840" i="7"/>
  <c r="N839" i="7"/>
  <c r="J839" i="7"/>
  <c r="B839" i="7"/>
  <c r="N838" i="7"/>
  <c r="J838" i="7"/>
  <c r="B838" i="7"/>
  <c r="N837" i="7"/>
  <c r="J837" i="7"/>
  <c r="B837" i="7"/>
  <c r="N836" i="7"/>
  <c r="J836" i="7"/>
  <c r="B836" i="7"/>
  <c r="N835" i="7"/>
  <c r="J835" i="7"/>
  <c r="B835" i="7"/>
  <c r="N834" i="7"/>
  <c r="J834" i="7"/>
  <c r="B834" i="7"/>
  <c r="N833" i="7"/>
  <c r="J833" i="7"/>
  <c r="B833" i="7"/>
  <c r="N832" i="7"/>
  <c r="J832" i="7"/>
  <c r="B832" i="7"/>
  <c r="N831" i="7"/>
  <c r="J831" i="7"/>
  <c r="B831" i="7"/>
  <c r="N830" i="7"/>
  <c r="J830" i="7"/>
  <c r="B830" i="7"/>
  <c r="N829" i="7"/>
  <c r="J829" i="7"/>
  <c r="B829" i="7"/>
  <c r="N828" i="7"/>
  <c r="J828" i="7"/>
  <c r="B828" i="7"/>
  <c r="N827" i="7"/>
  <c r="J827" i="7"/>
  <c r="B827" i="7"/>
  <c r="N826" i="7"/>
  <c r="J826" i="7"/>
  <c r="B826" i="7"/>
  <c r="N825" i="7"/>
  <c r="J825" i="7"/>
  <c r="B825" i="7"/>
  <c r="N824" i="7"/>
  <c r="J824" i="7"/>
  <c r="B824" i="7"/>
  <c r="N823" i="7"/>
  <c r="J823" i="7"/>
  <c r="B823" i="7"/>
  <c r="N822" i="7"/>
  <c r="J822" i="7"/>
  <c r="B822" i="7"/>
  <c r="N821" i="7"/>
  <c r="J821" i="7"/>
  <c r="B821" i="7"/>
  <c r="N820" i="7"/>
  <c r="J820" i="7"/>
  <c r="B820" i="7"/>
  <c r="N819" i="7"/>
  <c r="J819" i="7"/>
  <c r="B819" i="7"/>
  <c r="N818" i="7"/>
  <c r="J818" i="7"/>
  <c r="B818" i="7"/>
  <c r="N817" i="7"/>
  <c r="J817" i="7"/>
  <c r="B817" i="7"/>
  <c r="N816" i="7"/>
  <c r="J816" i="7"/>
  <c r="B816" i="7"/>
  <c r="N815" i="7"/>
  <c r="J815" i="7"/>
  <c r="B815" i="7"/>
  <c r="N814" i="7"/>
  <c r="J814" i="7"/>
  <c r="B814" i="7"/>
  <c r="N813" i="7"/>
  <c r="J813" i="7"/>
  <c r="B813" i="7"/>
  <c r="N812" i="7"/>
  <c r="J812" i="7"/>
  <c r="B812" i="7"/>
  <c r="N811" i="7"/>
  <c r="J811" i="7"/>
  <c r="B811" i="7"/>
  <c r="N810" i="7"/>
  <c r="J810" i="7"/>
  <c r="B810" i="7"/>
  <c r="N809" i="7"/>
  <c r="J809" i="7"/>
  <c r="B809" i="7"/>
  <c r="N808" i="7"/>
  <c r="J808" i="7"/>
  <c r="B808" i="7"/>
  <c r="N807" i="7"/>
  <c r="J807" i="7"/>
  <c r="B807" i="7"/>
  <c r="N806" i="7"/>
  <c r="J806" i="7"/>
  <c r="B806" i="7"/>
  <c r="N805" i="7"/>
  <c r="J805" i="7"/>
  <c r="B805" i="7"/>
  <c r="N804" i="7"/>
  <c r="J804" i="7"/>
  <c r="B804" i="7"/>
  <c r="N803" i="7"/>
  <c r="J803" i="7"/>
  <c r="B803" i="7"/>
  <c r="N802" i="7"/>
  <c r="J802" i="7"/>
  <c r="B802" i="7"/>
  <c r="N801" i="7"/>
  <c r="J801" i="7"/>
  <c r="B801" i="7"/>
  <c r="N800" i="7"/>
  <c r="J800" i="7"/>
  <c r="B800" i="7"/>
  <c r="N799" i="7"/>
  <c r="J799" i="7"/>
  <c r="B799" i="7"/>
  <c r="N798" i="7"/>
  <c r="J798" i="7"/>
  <c r="B798" i="7"/>
  <c r="N797" i="7"/>
  <c r="J797" i="7"/>
  <c r="B797" i="7"/>
  <c r="N796" i="7"/>
  <c r="J796" i="7"/>
  <c r="B796" i="7"/>
  <c r="N795" i="7"/>
  <c r="J795" i="7"/>
  <c r="B795" i="7"/>
  <c r="N794" i="7"/>
  <c r="J794" i="7"/>
  <c r="B794" i="7"/>
  <c r="N793" i="7"/>
  <c r="J793" i="7"/>
  <c r="B793" i="7"/>
  <c r="N792" i="7"/>
  <c r="J792" i="7"/>
  <c r="B792" i="7"/>
  <c r="N791" i="7"/>
  <c r="J791" i="7"/>
  <c r="B791" i="7"/>
  <c r="N790" i="7"/>
  <c r="J790" i="7"/>
  <c r="B790" i="7"/>
  <c r="N789" i="7"/>
  <c r="J789" i="7"/>
  <c r="B789" i="7"/>
  <c r="N788" i="7"/>
  <c r="J788" i="7"/>
  <c r="B788" i="7"/>
  <c r="N787" i="7"/>
  <c r="J787" i="7"/>
  <c r="B787" i="7"/>
  <c r="N786" i="7"/>
  <c r="J786" i="7"/>
  <c r="B786" i="7"/>
  <c r="N785" i="7"/>
  <c r="J785" i="7"/>
  <c r="B785" i="7"/>
  <c r="N784" i="7"/>
  <c r="J784" i="7"/>
  <c r="B784" i="7"/>
  <c r="N783" i="7"/>
  <c r="J783" i="7"/>
  <c r="B783" i="7"/>
  <c r="N782" i="7"/>
  <c r="J782" i="7"/>
  <c r="B782" i="7"/>
  <c r="N781" i="7"/>
  <c r="J781" i="7"/>
  <c r="B781" i="7"/>
  <c r="N780" i="7"/>
  <c r="J780" i="7"/>
  <c r="B780" i="7"/>
  <c r="N779" i="7"/>
  <c r="J779" i="7"/>
  <c r="B779" i="7"/>
  <c r="N778" i="7"/>
  <c r="J778" i="7"/>
  <c r="B778" i="7"/>
  <c r="N777" i="7"/>
  <c r="J777" i="7"/>
  <c r="B777" i="7"/>
  <c r="N776" i="7"/>
  <c r="J776" i="7"/>
  <c r="B776" i="7"/>
  <c r="N775" i="7"/>
  <c r="J775" i="7"/>
  <c r="B775" i="7"/>
  <c r="N774" i="7"/>
  <c r="J774" i="7"/>
  <c r="B774" i="7"/>
  <c r="N773" i="7"/>
  <c r="J773" i="7"/>
  <c r="B773" i="7"/>
  <c r="N772" i="7"/>
  <c r="J772" i="7"/>
  <c r="B772" i="7"/>
  <c r="N771" i="7"/>
  <c r="J771" i="7"/>
  <c r="B771" i="7"/>
  <c r="N770" i="7"/>
  <c r="J770" i="7"/>
  <c r="B770" i="7"/>
  <c r="N769" i="7"/>
  <c r="J769" i="7"/>
  <c r="B769" i="7"/>
  <c r="N768" i="7"/>
  <c r="J768" i="7"/>
  <c r="B768" i="7"/>
  <c r="N767" i="7"/>
  <c r="J767" i="7"/>
  <c r="B767" i="7"/>
  <c r="N766" i="7"/>
  <c r="J766" i="7"/>
  <c r="B766" i="7"/>
  <c r="N765" i="7"/>
  <c r="J765" i="7"/>
  <c r="B765" i="7"/>
  <c r="N764" i="7"/>
  <c r="J764" i="7"/>
  <c r="B764" i="7"/>
  <c r="N763" i="7"/>
  <c r="J763" i="7"/>
  <c r="B763" i="7"/>
  <c r="N762" i="7"/>
  <c r="J762" i="7"/>
  <c r="B762" i="7"/>
  <c r="N761" i="7"/>
  <c r="J761" i="7"/>
  <c r="B761" i="7"/>
  <c r="N760" i="7"/>
  <c r="J760" i="7"/>
  <c r="B760" i="7"/>
  <c r="N759" i="7"/>
  <c r="J759" i="7"/>
  <c r="B759" i="7"/>
  <c r="N758" i="7"/>
  <c r="J758" i="7"/>
  <c r="B758" i="7"/>
  <c r="N757" i="7"/>
  <c r="J757" i="7"/>
  <c r="B757" i="7"/>
  <c r="N756" i="7"/>
  <c r="J756" i="7"/>
  <c r="B756" i="7"/>
  <c r="N755" i="7"/>
  <c r="J755" i="7"/>
  <c r="B755" i="7"/>
  <c r="N754" i="7"/>
  <c r="J754" i="7"/>
  <c r="B754" i="7"/>
  <c r="N753" i="7"/>
  <c r="J753" i="7"/>
  <c r="B753" i="7"/>
  <c r="N752" i="7"/>
  <c r="J752" i="7"/>
  <c r="B752" i="7"/>
  <c r="N751" i="7"/>
  <c r="J751" i="7"/>
  <c r="B751" i="7"/>
  <c r="N750" i="7"/>
  <c r="J750" i="7"/>
  <c r="B750" i="7"/>
  <c r="N749" i="7"/>
  <c r="J749" i="7"/>
  <c r="B749" i="7"/>
  <c r="N748" i="7"/>
  <c r="J748" i="7"/>
  <c r="B748" i="7"/>
  <c r="N747" i="7"/>
  <c r="J747" i="7"/>
  <c r="B747" i="7"/>
  <c r="N746" i="7"/>
  <c r="J746" i="7"/>
  <c r="B746" i="7"/>
  <c r="N745" i="7"/>
  <c r="J745" i="7"/>
  <c r="B745" i="7"/>
  <c r="N744" i="7"/>
  <c r="J744" i="7"/>
  <c r="B744" i="7"/>
  <c r="N743" i="7"/>
  <c r="J743" i="7"/>
  <c r="B743" i="7"/>
  <c r="N742" i="7"/>
  <c r="J742" i="7"/>
  <c r="B742" i="7"/>
  <c r="N741" i="7"/>
  <c r="J741" i="7"/>
  <c r="B741" i="7"/>
  <c r="N740" i="7"/>
  <c r="J740" i="7"/>
  <c r="B740" i="7"/>
  <c r="N739" i="7"/>
  <c r="J739" i="7"/>
  <c r="B739" i="7"/>
  <c r="N738" i="7"/>
  <c r="J738" i="7"/>
  <c r="B738" i="7"/>
  <c r="N737" i="7"/>
  <c r="J737" i="7"/>
  <c r="B737" i="7"/>
  <c r="N736" i="7"/>
  <c r="J736" i="7"/>
  <c r="B736" i="7"/>
  <c r="N735" i="7"/>
  <c r="J735" i="7"/>
  <c r="B735" i="7"/>
  <c r="N734" i="7"/>
  <c r="J734" i="7"/>
  <c r="B734" i="7"/>
  <c r="N733" i="7"/>
  <c r="J733" i="7"/>
  <c r="B733" i="7"/>
  <c r="N732" i="7"/>
  <c r="J732" i="7"/>
  <c r="B732" i="7"/>
  <c r="N731" i="7"/>
  <c r="J731" i="7"/>
  <c r="B731" i="7"/>
  <c r="N730" i="7"/>
  <c r="J730" i="7"/>
  <c r="B730" i="7"/>
  <c r="N729" i="7"/>
  <c r="J729" i="7"/>
  <c r="B729" i="7"/>
  <c r="N728" i="7"/>
  <c r="J728" i="7"/>
  <c r="B728" i="7"/>
  <c r="N727" i="7"/>
  <c r="J727" i="7"/>
  <c r="B727" i="7"/>
  <c r="N726" i="7"/>
  <c r="J726" i="7"/>
  <c r="B726" i="7"/>
  <c r="N725" i="7"/>
  <c r="J725" i="7"/>
  <c r="B725" i="7"/>
  <c r="N724" i="7"/>
  <c r="J724" i="7"/>
  <c r="B724" i="7"/>
  <c r="N723" i="7"/>
  <c r="J723" i="7"/>
  <c r="B723" i="7"/>
  <c r="N722" i="7"/>
  <c r="J722" i="7"/>
  <c r="B722" i="7"/>
  <c r="N721" i="7"/>
  <c r="J721" i="7"/>
  <c r="B721" i="7"/>
  <c r="N720" i="7"/>
  <c r="J720" i="7"/>
  <c r="B720" i="7"/>
  <c r="N719" i="7"/>
  <c r="J719" i="7"/>
  <c r="B719" i="7"/>
  <c r="N718" i="7"/>
  <c r="J718" i="7"/>
  <c r="B718" i="7"/>
  <c r="N717" i="7"/>
  <c r="J717" i="7"/>
  <c r="B717" i="7"/>
  <c r="N716" i="7"/>
  <c r="J716" i="7"/>
  <c r="B716" i="7"/>
  <c r="N715" i="7"/>
  <c r="J715" i="7"/>
  <c r="B715" i="7"/>
  <c r="N714" i="7"/>
  <c r="J714" i="7"/>
  <c r="B714" i="7"/>
  <c r="N713" i="7"/>
  <c r="J713" i="7"/>
  <c r="B713" i="7"/>
  <c r="N712" i="7"/>
  <c r="J712" i="7"/>
  <c r="B712" i="7"/>
  <c r="N711" i="7"/>
  <c r="J711" i="7"/>
  <c r="B711" i="7"/>
  <c r="N710" i="7"/>
  <c r="J710" i="7"/>
  <c r="B710" i="7"/>
  <c r="N709" i="7"/>
  <c r="J709" i="7"/>
  <c r="B709" i="7"/>
  <c r="N708" i="7"/>
  <c r="J708" i="7"/>
  <c r="B708" i="7"/>
  <c r="N707" i="7"/>
  <c r="J707" i="7"/>
  <c r="B707" i="7"/>
  <c r="N706" i="7"/>
  <c r="J706" i="7"/>
  <c r="B706" i="7"/>
  <c r="N705" i="7"/>
  <c r="J705" i="7"/>
  <c r="B705" i="7"/>
  <c r="N704" i="7"/>
  <c r="J704" i="7"/>
  <c r="B704" i="7"/>
  <c r="N703" i="7"/>
  <c r="J703" i="7"/>
  <c r="B703" i="7"/>
  <c r="N702" i="7"/>
  <c r="J702" i="7"/>
  <c r="B702" i="7"/>
  <c r="N701" i="7"/>
  <c r="J701" i="7"/>
  <c r="B701" i="7"/>
  <c r="N700" i="7"/>
  <c r="J700" i="7"/>
  <c r="B700" i="7"/>
  <c r="N699" i="7"/>
  <c r="J699" i="7"/>
  <c r="B699" i="7"/>
  <c r="N698" i="7"/>
  <c r="J698" i="7"/>
  <c r="B698" i="7"/>
  <c r="N697" i="7"/>
  <c r="J697" i="7"/>
  <c r="B697" i="7"/>
  <c r="N696" i="7"/>
  <c r="J696" i="7"/>
  <c r="B696" i="7"/>
  <c r="N695" i="7"/>
  <c r="J695" i="7"/>
  <c r="B695" i="7"/>
  <c r="N694" i="7"/>
  <c r="J694" i="7"/>
  <c r="B694" i="7"/>
  <c r="N693" i="7"/>
  <c r="J693" i="7"/>
  <c r="B693" i="7"/>
  <c r="N692" i="7"/>
  <c r="J692" i="7"/>
  <c r="B692" i="7"/>
  <c r="N691" i="7"/>
  <c r="J691" i="7"/>
  <c r="B691" i="7"/>
  <c r="N690" i="7"/>
  <c r="J690" i="7"/>
  <c r="B690" i="7"/>
  <c r="N689" i="7"/>
  <c r="J689" i="7"/>
  <c r="B689" i="7"/>
  <c r="N688" i="7"/>
  <c r="J688" i="7"/>
  <c r="B688" i="7"/>
  <c r="N687" i="7"/>
  <c r="J687" i="7"/>
  <c r="B687" i="7"/>
  <c r="N686" i="7"/>
  <c r="J686" i="7"/>
  <c r="B686" i="7"/>
  <c r="N685" i="7"/>
  <c r="J685" i="7"/>
  <c r="B685" i="7"/>
  <c r="N684" i="7"/>
  <c r="J684" i="7"/>
  <c r="B684" i="7"/>
  <c r="N683" i="7"/>
  <c r="J683" i="7"/>
  <c r="B683" i="7"/>
  <c r="N682" i="7"/>
  <c r="J682" i="7"/>
  <c r="B682" i="7"/>
  <c r="N681" i="7"/>
  <c r="J681" i="7"/>
  <c r="B681" i="7"/>
  <c r="N680" i="7"/>
  <c r="J680" i="7"/>
  <c r="B680" i="7"/>
  <c r="N679" i="7"/>
  <c r="J679" i="7"/>
  <c r="B679" i="7"/>
  <c r="N678" i="7"/>
  <c r="J678" i="7"/>
  <c r="B678" i="7"/>
  <c r="N677" i="7"/>
  <c r="J677" i="7"/>
  <c r="B677" i="7"/>
  <c r="N676" i="7"/>
  <c r="J676" i="7"/>
  <c r="B676" i="7"/>
  <c r="N675" i="7"/>
  <c r="J675" i="7"/>
  <c r="B675" i="7"/>
  <c r="N674" i="7"/>
  <c r="J674" i="7"/>
  <c r="B674" i="7"/>
  <c r="N673" i="7"/>
  <c r="J673" i="7"/>
  <c r="B673" i="7"/>
  <c r="N672" i="7"/>
  <c r="J672" i="7"/>
  <c r="B672" i="7"/>
  <c r="N671" i="7"/>
  <c r="J671" i="7"/>
  <c r="B671" i="7"/>
  <c r="N670" i="7"/>
  <c r="J670" i="7"/>
  <c r="B670" i="7"/>
  <c r="N669" i="7"/>
  <c r="J669" i="7"/>
  <c r="B669" i="7"/>
  <c r="N668" i="7"/>
  <c r="J668" i="7"/>
  <c r="B668" i="7"/>
  <c r="N667" i="7"/>
  <c r="J667" i="7"/>
  <c r="B667" i="7"/>
  <c r="N666" i="7"/>
  <c r="J666" i="7"/>
  <c r="B666" i="7"/>
  <c r="N665" i="7"/>
  <c r="J665" i="7"/>
  <c r="B665" i="7"/>
  <c r="N664" i="7"/>
  <c r="J664" i="7"/>
  <c r="B664" i="7"/>
  <c r="N663" i="7"/>
  <c r="J663" i="7"/>
  <c r="B663" i="7"/>
  <c r="N662" i="7"/>
  <c r="J662" i="7"/>
  <c r="B662" i="7"/>
  <c r="N661" i="7"/>
  <c r="J661" i="7"/>
  <c r="B661" i="7"/>
  <c r="N660" i="7"/>
  <c r="J660" i="7"/>
  <c r="B660" i="7"/>
  <c r="N659" i="7"/>
  <c r="J659" i="7"/>
  <c r="B659" i="7"/>
  <c r="N658" i="7"/>
  <c r="J658" i="7"/>
  <c r="B658" i="7"/>
  <c r="N657" i="7"/>
  <c r="J657" i="7"/>
  <c r="B657" i="7"/>
  <c r="N656" i="7"/>
  <c r="J656" i="7"/>
  <c r="B656" i="7"/>
  <c r="N655" i="7"/>
  <c r="J655" i="7"/>
  <c r="B655" i="7"/>
  <c r="N654" i="7"/>
  <c r="J654" i="7"/>
  <c r="B654" i="7"/>
  <c r="N653" i="7"/>
  <c r="J653" i="7"/>
  <c r="B653" i="7"/>
  <c r="N652" i="7"/>
  <c r="J652" i="7"/>
  <c r="B652" i="7"/>
  <c r="N651" i="7"/>
  <c r="J651" i="7"/>
  <c r="B651" i="7"/>
  <c r="N650" i="7"/>
  <c r="J650" i="7"/>
  <c r="B650" i="7"/>
  <c r="N649" i="7"/>
  <c r="J649" i="7"/>
  <c r="B649" i="7"/>
  <c r="N648" i="7"/>
  <c r="J648" i="7"/>
  <c r="B648" i="7"/>
  <c r="N647" i="7"/>
  <c r="J647" i="7"/>
  <c r="B647" i="7"/>
  <c r="N646" i="7"/>
  <c r="J646" i="7"/>
  <c r="B646" i="7"/>
  <c r="N645" i="7"/>
  <c r="J645" i="7"/>
  <c r="B645" i="7"/>
  <c r="N644" i="7"/>
  <c r="J644" i="7"/>
  <c r="B644" i="7"/>
  <c r="N643" i="7"/>
  <c r="J643" i="7"/>
  <c r="B643" i="7"/>
  <c r="N642" i="7"/>
  <c r="J642" i="7"/>
  <c r="B642" i="7"/>
  <c r="N641" i="7"/>
  <c r="J641" i="7"/>
  <c r="B641" i="7"/>
  <c r="N640" i="7"/>
  <c r="J640" i="7"/>
  <c r="B640" i="7"/>
  <c r="N639" i="7"/>
  <c r="J639" i="7"/>
  <c r="B639" i="7"/>
  <c r="N638" i="7"/>
  <c r="J638" i="7"/>
  <c r="B638" i="7"/>
  <c r="N637" i="7"/>
  <c r="J637" i="7"/>
  <c r="B637" i="7"/>
  <c r="N636" i="7"/>
  <c r="J636" i="7"/>
  <c r="B636" i="7"/>
  <c r="N635" i="7"/>
  <c r="J635" i="7"/>
  <c r="B635" i="7"/>
  <c r="N634" i="7"/>
  <c r="J634" i="7"/>
  <c r="B634" i="7"/>
  <c r="N633" i="7"/>
  <c r="J633" i="7"/>
  <c r="B633" i="7"/>
  <c r="N632" i="7"/>
  <c r="J632" i="7"/>
  <c r="B632" i="7"/>
  <c r="N631" i="7"/>
  <c r="J631" i="7"/>
  <c r="B631" i="7"/>
  <c r="N630" i="7"/>
  <c r="J630" i="7"/>
  <c r="B630" i="7"/>
  <c r="N629" i="7"/>
  <c r="J629" i="7"/>
  <c r="B629" i="7"/>
  <c r="N628" i="7"/>
  <c r="J628" i="7"/>
  <c r="B628" i="7"/>
  <c r="N627" i="7"/>
  <c r="J627" i="7"/>
  <c r="B627" i="7"/>
  <c r="N626" i="7"/>
  <c r="J626" i="7"/>
  <c r="B626" i="7"/>
  <c r="N625" i="7"/>
  <c r="J625" i="7"/>
  <c r="B625" i="7"/>
  <c r="N624" i="7"/>
  <c r="J624" i="7"/>
  <c r="B624" i="7"/>
  <c r="N623" i="7"/>
  <c r="J623" i="7"/>
  <c r="B623" i="7"/>
  <c r="N622" i="7"/>
  <c r="J622" i="7"/>
  <c r="B622" i="7"/>
  <c r="N621" i="7"/>
  <c r="J621" i="7"/>
  <c r="B621" i="7"/>
  <c r="N620" i="7"/>
  <c r="J620" i="7"/>
  <c r="B620" i="7"/>
  <c r="N619" i="7"/>
  <c r="J619" i="7"/>
  <c r="B619" i="7"/>
  <c r="N618" i="7"/>
  <c r="J618" i="7"/>
  <c r="B618" i="7"/>
  <c r="N617" i="7"/>
  <c r="J617" i="7"/>
  <c r="B617" i="7"/>
  <c r="N616" i="7"/>
  <c r="J616" i="7"/>
  <c r="B616" i="7"/>
  <c r="N615" i="7"/>
  <c r="J615" i="7"/>
  <c r="B615" i="7"/>
  <c r="N614" i="7"/>
  <c r="J614" i="7"/>
  <c r="B614" i="7"/>
  <c r="N613" i="7"/>
  <c r="J613" i="7"/>
  <c r="B613" i="7"/>
  <c r="N612" i="7"/>
  <c r="J612" i="7"/>
  <c r="B612" i="7"/>
  <c r="N611" i="7"/>
  <c r="J611" i="7"/>
  <c r="B611" i="7"/>
  <c r="N610" i="7"/>
  <c r="J610" i="7"/>
  <c r="B610" i="7"/>
  <c r="N609" i="7"/>
  <c r="J609" i="7"/>
  <c r="B609" i="7"/>
  <c r="N608" i="7"/>
  <c r="J608" i="7"/>
  <c r="B608" i="7"/>
  <c r="N607" i="7"/>
  <c r="J607" i="7"/>
  <c r="B607" i="7"/>
  <c r="N606" i="7"/>
  <c r="J606" i="7"/>
  <c r="B606" i="7"/>
  <c r="N605" i="7"/>
  <c r="J605" i="7"/>
  <c r="B605" i="7"/>
  <c r="N604" i="7"/>
  <c r="J604" i="7"/>
  <c r="B604" i="7"/>
  <c r="N603" i="7"/>
  <c r="J603" i="7"/>
  <c r="B603" i="7"/>
  <c r="N602" i="7"/>
  <c r="J602" i="7"/>
  <c r="B602" i="7"/>
  <c r="N601" i="7"/>
  <c r="J601" i="7"/>
  <c r="B601" i="7"/>
  <c r="N600" i="7"/>
  <c r="J600" i="7"/>
  <c r="B600" i="7"/>
  <c r="N599" i="7"/>
  <c r="J599" i="7"/>
  <c r="B599" i="7"/>
  <c r="N598" i="7"/>
  <c r="J598" i="7"/>
  <c r="B598" i="7"/>
  <c r="N597" i="7"/>
  <c r="J597" i="7"/>
  <c r="B597" i="7"/>
  <c r="N596" i="7"/>
  <c r="J596" i="7"/>
  <c r="B596" i="7"/>
  <c r="N595" i="7"/>
  <c r="J595" i="7"/>
  <c r="B595" i="7"/>
  <c r="N594" i="7"/>
  <c r="J594" i="7"/>
  <c r="B594" i="7"/>
  <c r="N593" i="7"/>
  <c r="J593" i="7"/>
  <c r="B593" i="7"/>
  <c r="N592" i="7"/>
  <c r="J592" i="7"/>
  <c r="B592" i="7"/>
  <c r="N591" i="7"/>
  <c r="J591" i="7"/>
  <c r="B591" i="7"/>
  <c r="N590" i="7"/>
  <c r="J590" i="7"/>
  <c r="B590" i="7"/>
  <c r="N589" i="7"/>
  <c r="J589" i="7"/>
  <c r="B589" i="7"/>
  <c r="N588" i="7"/>
  <c r="J588" i="7"/>
  <c r="B588" i="7"/>
  <c r="N587" i="7"/>
  <c r="J587" i="7"/>
  <c r="B587" i="7"/>
  <c r="N586" i="7"/>
  <c r="J586" i="7"/>
  <c r="B586" i="7"/>
  <c r="N585" i="7"/>
  <c r="J585" i="7"/>
  <c r="B585" i="7"/>
  <c r="N584" i="7"/>
  <c r="J584" i="7"/>
  <c r="B584" i="7"/>
  <c r="N583" i="7"/>
  <c r="J583" i="7"/>
  <c r="B583" i="7"/>
  <c r="N582" i="7"/>
  <c r="J582" i="7"/>
  <c r="B582" i="7"/>
  <c r="N581" i="7"/>
  <c r="J581" i="7"/>
  <c r="B581" i="7"/>
  <c r="N580" i="7"/>
  <c r="J580" i="7"/>
  <c r="B580" i="7"/>
  <c r="N579" i="7"/>
  <c r="J579" i="7"/>
  <c r="B579" i="7"/>
  <c r="N578" i="7"/>
  <c r="J578" i="7"/>
  <c r="B578" i="7"/>
  <c r="N577" i="7"/>
  <c r="J577" i="7"/>
  <c r="B577" i="7"/>
  <c r="N576" i="7"/>
  <c r="J576" i="7"/>
  <c r="B576" i="7"/>
  <c r="N575" i="7"/>
  <c r="J575" i="7"/>
  <c r="B575" i="7"/>
  <c r="N574" i="7"/>
  <c r="J574" i="7"/>
  <c r="B574" i="7"/>
  <c r="N573" i="7"/>
  <c r="J573" i="7"/>
  <c r="B573" i="7"/>
  <c r="N572" i="7"/>
  <c r="J572" i="7"/>
  <c r="B572" i="7"/>
  <c r="N571" i="7"/>
  <c r="J571" i="7"/>
  <c r="B571" i="7"/>
  <c r="N570" i="7"/>
  <c r="J570" i="7"/>
  <c r="B570" i="7"/>
  <c r="N569" i="7"/>
  <c r="J569" i="7"/>
  <c r="B569" i="7"/>
  <c r="N568" i="7"/>
  <c r="J568" i="7"/>
  <c r="B568" i="7"/>
  <c r="N567" i="7"/>
  <c r="J567" i="7"/>
  <c r="B567" i="7"/>
  <c r="N566" i="7"/>
  <c r="J566" i="7"/>
  <c r="B566" i="7"/>
  <c r="N565" i="7"/>
  <c r="J565" i="7"/>
  <c r="B565" i="7"/>
  <c r="N564" i="7"/>
  <c r="J564" i="7"/>
  <c r="B564" i="7"/>
  <c r="N563" i="7"/>
  <c r="J563" i="7"/>
  <c r="B563" i="7"/>
  <c r="N562" i="7"/>
  <c r="J562" i="7"/>
  <c r="B562" i="7"/>
  <c r="N561" i="7"/>
  <c r="J561" i="7"/>
  <c r="B561" i="7"/>
  <c r="N560" i="7"/>
  <c r="J560" i="7"/>
  <c r="B560" i="7"/>
  <c r="N559" i="7"/>
  <c r="J559" i="7"/>
  <c r="B559" i="7"/>
  <c r="N558" i="7"/>
  <c r="J558" i="7"/>
  <c r="B558" i="7"/>
  <c r="N557" i="7"/>
  <c r="J557" i="7"/>
  <c r="B557" i="7"/>
  <c r="N556" i="7"/>
  <c r="J556" i="7"/>
  <c r="B556" i="7"/>
  <c r="N555" i="7"/>
  <c r="J555" i="7"/>
  <c r="B555" i="7"/>
  <c r="N554" i="7"/>
  <c r="J554" i="7"/>
  <c r="B554" i="7"/>
  <c r="N553" i="7"/>
  <c r="J553" i="7"/>
  <c r="B553" i="7"/>
  <c r="N552" i="7"/>
  <c r="J552" i="7"/>
  <c r="B552" i="7"/>
  <c r="N551" i="7"/>
  <c r="J551" i="7"/>
  <c r="B551" i="7"/>
  <c r="N550" i="7"/>
  <c r="J550" i="7"/>
  <c r="B550" i="7"/>
  <c r="N549" i="7"/>
  <c r="J549" i="7"/>
  <c r="B549" i="7"/>
  <c r="N548" i="7"/>
  <c r="J548" i="7"/>
  <c r="B548" i="7"/>
  <c r="N547" i="7"/>
  <c r="J547" i="7"/>
  <c r="B547" i="7"/>
  <c r="N546" i="7"/>
  <c r="J546" i="7"/>
  <c r="B546" i="7"/>
  <c r="N545" i="7"/>
  <c r="J545" i="7"/>
  <c r="B545" i="7"/>
  <c r="N544" i="7"/>
  <c r="J544" i="7"/>
  <c r="B544" i="7"/>
  <c r="N543" i="7"/>
  <c r="J543" i="7"/>
  <c r="B543" i="7"/>
  <c r="N542" i="7"/>
  <c r="J542" i="7"/>
  <c r="B542" i="7"/>
  <c r="N541" i="7"/>
  <c r="J541" i="7"/>
  <c r="B541" i="7"/>
  <c r="N540" i="7"/>
  <c r="J540" i="7"/>
  <c r="B540" i="7"/>
  <c r="N539" i="7"/>
  <c r="J539" i="7"/>
  <c r="B539" i="7"/>
  <c r="N538" i="7"/>
  <c r="J538" i="7"/>
  <c r="B538" i="7"/>
  <c r="N537" i="7"/>
  <c r="J537" i="7"/>
  <c r="B537" i="7"/>
  <c r="N536" i="7"/>
  <c r="J536" i="7"/>
  <c r="B536" i="7"/>
  <c r="N535" i="7"/>
  <c r="J535" i="7"/>
  <c r="B535" i="7"/>
  <c r="N534" i="7"/>
  <c r="J534" i="7"/>
  <c r="B534" i="7"/>
  <c r="N533" i="7"/>
  <c r="J533" i="7"/>
  <c r="B533" i="7"/>
  <c r="N532" i="7"/>
  <c r="J532" i="7"/>
  <c r="B532" i="7"/>
  <c r="N531" i="7"/>
  <c r="J531" i="7"/>
  <c r="B531" i="7"/>
  <c r="N530" i="7"/>
  <c r="J530" i="7"/>
  <c r="B530" i="7"/>
  <c r="N529" i="7"/>
  <c r="J529" i="7"/>
  <c r="B529" i="7"/>
  <c r="N528" i="7"/>
  <c r="J528" i="7"/>
  <c r="B528" i="7"/>
  <c r="N527" i="7"/>
  <c r="J527" i="7"/>
  <c r="B527" i="7"/>
  <c r="N526" i="7"/>
  <c r="J526" i="7"/>
  <c r="B526" i="7"/>
  <c r="N525" i="7"/>
  <c r="J525" i="7"/>
  <c r="B525" i="7"/>
  <c r="N524" i="7"/>
  <c r="J524" i="7"/>
  <c r="B524" i="7"/>
  <c r="N523" i="7"/>
  <c r="J523" i="7"/>
  <c r="B523" i="7"/>
  <c r="N522" i="7"/>
  <c r="J522" i="7"/>
  <c r="B522" i="7"/>
  <c r="N521" i="7"/>
  <c r="J521" i="7"/>
  <c r="B521" i="7"/>
  <c r="N520" i="7"/>
  <c r="J520" i="7"/>
  <c r="B520" i="7"/>
  <c r="N519" i="7"/>
  <c r="J519" i="7"/>
  <c r="B519" i="7"/>
  <c r="N518" i="7"/>
  <c r="J518" i="7"/>
  <c r="B518" i="7"/>
  <c r="N517" i="7"/>
  <c r="J517" i="7"/>
  <c r="B517" i="7"/>
  <c r="N516" i="7"/>
  <c r="J516" i="7"/>
  <c r="B516" i="7"/>
  <c r="N515" i="7"/>
  <c r="J515" i="7"/>
  <c r="B515" i="7"/>
  <c r="N514" i="7"/>
  <c r="J514" i="7"/>
  <c r="B514" i="7"/>
  <c r="N513" i="7"/>
  <c r="J513" i="7"/>
  <c r="B513" i="7"/>
  <c r="N512" i="7"/>
  <c r="J512" i="7"/>
  <c r="B512" i="7"/>
  <c r="N511" i="7"/>
  <c r="J511" i="7"/>
  <c r="B511" i="7"/>
  <c r="N510" i="7"/>
  <c r="J510" i="7"/>
  <c r="B510" i="7"/>
  <c r="N509" i="7"/>
  <c r="J509" i="7"/>
  <c r="B509" i="7"/>
  <c r="N508" i="7"/>
  <c r="J508" i="7"/>
  <c r="B508" i="7"/>
  <c r="N507" i="7"/>
  <c r="J507" i="7"/>
  <c r="B507" i="7"/>
  <c r="N506" i="7"/>
  <c r="J506" i="7"/>
  <c r="B506" i="7"/>
  <c r="N505" i="7"/>
  <c r="J505" i="7"/>
  <c r="B505" i="7"/>
  <c r="N504" i="7"/>
  <c r="J504" i="7"/>
  <c r="B504" i="7"/>
  <c r="N503" i="7"/>
  <c r="J503" i="7"/>
  <c r="B503" i="7"/>
  <c r="N502" i="7"/>
  <c r="J502" i="7"/>
  <c r="B502" i="7"/>
  <c r="N501" i="7"/>
  <c r="J501" i="7"/>
  <c r="B501" i="7"/>
  <c r="N500" i="7"/>
  <c r="J500" i="7"/>
  <c r="B500" i="7"/>
  <c r="N499" i="7"/>
  <c r="J499" i="7"/>
  <c r="B499" i="7"/>
  <c r="N498" i="7"/>
  <c r="J498" i="7"/>
  <c r="B498" i="7"/>
  <c r="N497" i="7"/>
  <c r="J497" i="7"/>
  <c r="B497" i="7"/>
  <c r="N496" i="7"/>
  <c r="J496" i="7"/>
  <c r="B496" i="7"/>
  <c r="N495" i="7"/>
  <c r="J495" i="7"/>
  <c r="B495" i="7"/>
  <c r="N494" i="7"/>
  <c r="J494" i="7"/>
  <c r="B494" i="7"/>
  <c r="N493" i="7"/>
  <c r="J493" i="7"/>
  <c r="B493" i="7"/>
  <c r="N492" i="7"/>
  <c r="J492" i="7"/>
  <c r="B492" i="7"/>
  <c r="N491" i="7"/>
  <c r="J491" i="7"/>
  <c r="B491" i="7"/>
  <c r="N490" i="7"/>
  <c r="J490" i="7"/>
  <c r="B490" i="7"/>
  <c r="N489" i="7"/>
  <c r="J489" i="7"/>
  <c r="B489" i="7"/>
  <c r="N488" i="7"/>
  <c r="J488" i="7"/>
  <c r="B488" i="7"/>
  <c r="N487" i="7"/>
  <c r="J487" i="7"/>
  <c r="B487" i="7"/>
  <c r="N486" i="7"/>
  <c r="J486" i="7"/>
  <c r="B486" i="7"/>
  <c r="N485" i="7"/>
  <c r="J485" i="7"/>
  <c r="B485" i="7"/>
  <c r="N484" i="7"/>
  <c r="J484" i="7"/>
  <c r="B484" i="7"/>
  <c r="N483" i="7"/>
  <c r="J483" i="7"/>
  <c r="B483" i="7"/>
  <c r="N482" i="7"/>
  <c r="J482" i="7"/>
  <c r="B482" i="7"/>
  <c r="N481" i="7"/>
  <c r="J481" i="7"/>
  <c r="B481" i="7"/>
  <c r="N480" i="7"/>
  <c r="J480" i="7"/>
  <c r="B480" i="7"/>
  <c r="N479" i="7"/>
  <c r="J479" i="7"/>
  <c r="B479" i="7"/>
  <c r="N478" i="7"/>
  <c r="J478" i="7"/>
  <c r="B478" i="7"/>
  <c r="N477" i="7"/>
  <c r="J477" i="7"/>
  <c r="B477" i="7"/>
  <c r="N476" i="7"/>
  <c r="J476" i="7"/>
  <c r="B476" i="7"/>
  <c r="N475" i="7"/>
  <c r="J475" i="7"/>
  <c r="B475" i="7"/>
  <c r="N474" i="7"/>
  <c r="J474" i="7"/>
  <c r="B474" i="7"/>
  <c r="N473" i="7"/>
  <c r="J473" i="7"/>
  <c r="B473" i="7"/>
  <c r="N472" i="7"/>
  <c r="J472" i="7"/>
  <c r="B472" i="7"/>
  <c r="N471" i="7"/>
  <c r="J471" i="7"/>
  <c r="B471" i="7"/>
  <c r="N470" i="7"/>
  <c r="J470" i="7"/>
  <c r="B470" i="7"/>
  <c r="N469" i="7"/>
  <c r="J469" i="7"/>
  <c r="B469" i="7"/>
  <c r="N468" i="7"/>
  <c r="J468" i="7"/>
  <c r="B468" i="7"/>
  <c r="N467" i="7"/>
  <c r="J467" i="7"/>
  <c r="B467" i="7"/>
  <c r="N466" i="7"/>
  <c r="J466" i="7"/>
  <c r="B466" i="7"/>
  <c r="N465" i="7"/>
  <c r="J465" i="7"/>
  <c r="B465" i="7"/>
  <c r="N464" i="7"/>
  <c r="J464" i="7"/>
  <c r="B464" i="7"/>
  <c r="N463" i="7"/>
  <c r="J463" i="7"/>
  <c r="B463" i="7"/>
  <c r="N462" i="7"/>
  <c r="J462" i="7"/>
  <c r="B462" i="7"/>
  <c r="N461" i="7"/>
  <c r="J461" i="7"/>
  <c r="B461" i="7"/>
  <c r="N460" i="7"/>
  <c r="J460" i="7"/>
  <c r="B460" i="7"/>
  <c r="N459" i="7"/>
  <c r="J459" i="7"/>
  <c r="B459" i="7"/>
  <c r="N458" i="7"/>
  <c r="J458" i="7"/>
  <c r="B458" i="7"/>
  <c r="N457" i="7"/>
  <c r="J457" i="7"/>
  <c r="B457" i="7"/>
  <c r="N456" i="7"/>
  <c r="J456" i="7"/>
  <c r="B456" i="7"/>
  <c r="N455" i="7"/>
  <c r="J455" i="7"/>
  <c r="B455" i="7"/>
  <c r="N454" i="7"/>
  <c r="J454" i="7"/>
  <c r="B454" i="7"/>
  <c r="N453" i="7"/>
  <c r="J453" i="7"/>
  <c r="B453" i="7"/>
  <c r="N452" i="7"/>
  <c r="J452" i="7"/>
  <c r="B452" i="7"/>
  <c r="N451" i="7"/>
  <c r="J451" i="7"/>
  <c r="B451" i="7"/>
  <c r="N450" i="7"/>
  <c r="J450" i="7"/>
  <c r="B450" i="7"/>
  <c r="N449" i="7"/>
  <c r="J449" i="7"/>
  <c r="B449" i="7"/>
  <c r="N448" i="7"/>
  <c r="J448" i="7"/>
  <c r="B448" i="7"/>
  <c r="N447" i="7"/>
  <c r="J447" i="7"/>
  <c r="B447" i="7"/>
  <c r="N446" i="7"/>
  <c r="J446" i="7"/>
  <c r="B446" i="7"/>
  <c r="N445" i="7"/>
  <c r="J445" i="7"/>
  <c r="B445" i="7"/>
  <c r="N444" i="7"/>
  <c r="J444" i="7"/>
  <c r="B444" i="7"/>
  <c r="N443" i="7"/>
  <c r="J443" i="7"/>
  <c r="B443" i="7"/>
  <c r="N442" i="7"/>
  <c r="J442" i="7"/>
  <c r="B442" i="7"/>
  <c r="N441" i="7"/>
  <c r="J441" i="7"/>
  <c r="B441" i="7"/>
  <c r="N440" i="7"/>
  <c r="J440" i="7"/>
  <c r="B440" i="7"/>
  <c r="N439" i="7"/>
  <c r="J439" i="7"/>
  <c r="B439" i="7"/>
  <c r="N438" i="7"/>
  <c r="J438" i="7"/>
  <c r="B438" i="7"/>
  <c r="N437" i="7"/>
  <c r="J437" i="7"/>
  <c r="B437" i="7"/>
  <c r="N436" i="7"/>
  <c r="J436" i="7"/>
  <c r="B436" i="7"/>
  <c r="N435" i="7"/>
  <c r="J435" i="7"/>
  <c r="B435" i="7"/>
  <c r="N434" i="7"/>
  <c r="J434" i="7"/>
  <c r="B434" i="7"/>
  <c r="N433" i="7"/>
  <c r="J433" i="7"/>
  <c r="B433" i="7"/>
  <c r="N432" i="7"/>
  <c r="J432" i="7"/>
  <c r="B432" i="7"/>
  <c r="N431" i="7"/>
  <c r="J431" i="7"/>
  <c r="B431" i="7"/>
  <c r="N430" i="7"/>
  <c r="J430" i="7"/>
  <c r="B430" i="7"/>
  <c r="N429" i="7"/>
  <c r="J429" i="7"/>
  <c r="B429" i="7"/>
  <c r="N428" i="7"/>
  <c r="J428" i="7"/>
  <c r="B428" i="7"/>
  <c r="N427" i="7"/>
  <c r="J427" i="7"/>
  <c r="B427" i="7"/>
  <c r="N426" i="7"/>
  <c r="J426" i="7"/>
  <c r="B426" i="7"/>
  <c r="N425" i="7"/>
  <c r="J425" i="7"/>
  <c r="B425" i="7"/>
  <c r="N424" i="7"/>
  <c r="J424" i="7"/>
  <c r="B424" i="7"/>
  <c r="N423" i="7"/>
  <c r="J423" i="7"/>
  <c r="B423" i="7"/>
  <c r="N422" i="7"/>
  <c r="J422" i="7"/>
  <c r="B422" i="7"/>
  <c r="N421" i="7"/>
  <c r="J421" i="7"/>
  <c r="B421" i="7"/>
  <c r="N420" i="7"/>
  <c r="J420" i="7"/>
  <c r="B420" i="7"/>
  <c r="N419" i="7"/>
  <c r="J419" i="7"/>
  <c r="B419" i="7"/>
  <c r="N418" i="7"/>
  <c r="J418" i="7"/>
  <c r="B418" i="7"/>
  <c r="N417" i="7"/>
  <c r="J417" i="7"/>
  <c r="B417" i="7"/>
  <c r="N416" i="7"/>
  <c r="J416" i="7"/>
  <c r="B416" i="7"/>
  <c r="N415" i="7"/>
  <c r="J415" i="7"/>
  <c r="B415" i="7"/>
  <c r="N414" i="7"/>
  <c r="J414" i="7"/>
  <c r="B414" i="7"/>
  <c r="N413" i="7"/>
  <c r="J413" i="7"/>
  <c r="B413" i="7"/>
  <c r="N412" i="7"/>
  <c r="J412" i="7"/>
  <c r="B412" i="7"/>
  <c r="N411" i="7"/>
  <c r="J411" i="7"/>
  <c r="B411" i="7"/>
  <c r="N410" i="7"/>
  <c r="J410" i="7"/>
  <c r="B410" i="7"/>
  <c r="N409" i="7"/>
  <c r="J409" i="7"/>
  <c r="B409" i="7"/>
  <c r="N408" i="7"/>
  <c r="J408" i="7"/>
  <c r="B408" i="7"/>
  <c r="N407" i="7"/>
  <c r="J407" i="7"/>
  <c r="B407" i="7"/>
  <c r="N406" i="7"/>
  <c r="J406" i="7"/>
  <c r="B406" i="7"/>
  <c r="N405" i="7"/>
  <c r="J405" i="7"/>
  <c r="B405" i="7"/>
  <c r="N404" i="7"/>
  <c r="J404" i="7"/>
  <c r="B404" i="7"/>
  <c r="N403" i="7"/>
  <c r="J403" i="7"/>
  <c r="B403" i="7"/>
  <c r="N402" i="7"/>
  <c r="J402" i="7"/>
  <c r="B402" i="7"/>
  <c r="N401" i="7"/>
  <c r="J401" i="7"/>
  <c r="B401" i="7"/>
  <c r="N400" i="7"/>
  <c r="J400" i="7"/>
  <c r="B400" i="7"/>
  <c r="N399" i="7"/>
  <c r="J399" i="7"/>
  <c r="B399" i="7"/>
  <c r="N398" i="7"/>
  <c r="J398" i="7"/>
  <c r="B398" i="7"/>
  <c r="N397" i="7"/>
  <c r="J397" i="7"/>
  <c r="B397" i="7"/>
  <c r="N396" i="7"/>
  <c r="J396" i="7"/>
  <c r="B396" i="7"/>
  <c r="N395" i="7"/>
  <c r="J395" i="7"/>
  <c r="B395" i="7"/>
  <c r="N394" i="7"/>
  <c r="J394" i="7"/>
  <c r="B394" i="7"/>
  <c r="N393" i="7"/>
  <c r="J393" i="7"/>
  <c r="B393" i="7"/>
  <c r="N392" i="7"/>
  <c r="J392" i="7"/>
  <c r="B392" i="7"/>
  <c r="N391" i="7"/>
  <c r="J391" i="7"/>
  <c r="B391" i="7"/>
  <c r="N390" i="7"/>
  <c r="J390" i="7"/>
  <c r="B390" i="7"/>
  <c r="N389" i="7"/>
  <c r="J389" i="7"/>
  <c r="B389" i="7"/>
  <c r="N388" i="7"/>
  <c r="J388" i="7"/>
  <c r="B388" i="7"/>
  <c r="N387" i="7"/>
  <c r="J387" i="7"/>
  <c r="B387" i="7"/>
  <c r="N386" i="7"/>
  <c r="J386" i="7"/>
  <c r="B386" i="7"/>
  <c r="N385" i="7"/>
  <c r="J385" i="7"/>
  <c r="B385" i="7"/>
  <c r="N384" i="7"/>
  <c r="J384" i="7"/>
  <c r="B384" i="7"/>
  <c r="N383" i="7"/>
  <c r="J383" i="7"/>
  <c r="B383" i="7"/>
  <c r="N382" i="7"/>
  <c r="J382" i="7"/>
  <c r="B382" i="7"/>
  <c r="N381" i="7"/>
  <c r="J381" i="7"/>
  <c r="B381" i="7"/>
  <c r="N380" i="7"/>
  <c r="J380" i="7"/>
  <c r="B380" i="7"/>
  <c r="N379" i="7"/>
  <c r="J379" i="7"/>
  <c r="B379" i="7"/>
  <c r="N378" i="7"/>
  <c r="J378" i="7"/>
  <c r="B378" i="7"/>
  <c r="N377" i="7"/>
  <c r="J377" i="7"/>
  <c r="B377" i="7"/>
  <c r="N376" i="7"/>
  <c r="J376" i="7"/>
  <c r="B376" i="7"/>
  <c r="N375" i="7"/>
  <c r="J375" i="7"/>
  <c r="B375" i="7"/>
  <c r="N374" i="7"/>
  <c r="J374" i="7"/>
  <c r="B374" i="7"/>
  <c r="N373" i="7"/>
  <c r="J373" i="7"/>
  <c r="B373" i="7"/>
  <c r="N372" i="7"/>
  <c r="J372" i="7"/>
  <c r="B372" i="7"/>
  <c r="N371" i="7"/>
  <c r="J371" i="7"/>
  <c r="B371" i="7"/>
  <c r="N370" i="7"/>
  <c r="J370" i="7"/>
  <c r="B370" i="7"/>
  <c r="N369" i="7"/>
  <c r="J369" i="7"/>
  <c r="B369" i="7"/>
  <c r="N368" i="7"/>
  <c r="J368" i="7"/>
  <c r="B368" i="7"/>
  <c r="N367" i="7"/>
  <c r="J367" i="7"/>
  <c r="B367" i="7"/>
  <c r="N366" i="7"/>
  <c r="J366" i="7"/>
  <c r="B366" i="7"/>
  <c r="N365" i="7"/>
  <c r="J365" i="7"/>
  <c r="B365" i="7"/>
  <c r="N364" i="7"/>
  <c r="J364" i="7"/>
  <c r="B364" i="7"/>
  <c r="N363" i="7"/>
  <c r="J363" i="7"/>
  <c r="B363" i="7"/>
  <c r="N362" i="7"/>
  <c r="J362" i="7"/>
  <c r="B362" i="7"/>
  <c r="N361" i="7"/>
  <c r="J361" i="7"/>
  <c r="B361" i="7"/>
  <c r="N360" i="7"/>
  <c r="J360" i="7"/>
  <c r="B360" i="7"/>
  <c r="N359" i="7"/>
  <c r="J359" i="7"/>
  <c r="B359" i="7"/>
  <c r="N358" i="7"/>
  <c r="J358" i="7"/>
  <c r="B358" i="7"/>
  <c r="N357" i="7"/>
  <c r="J357" i="7"/>
  <c r="B357" i="7"/>
  <c r="N356" i="7"/>
  <c r="J356" i="7"/>
  <c r="B356" i="7"/>
  <c r="N355" i="7"/>
  <c r="J355" i="7"/>
  <c r="B355" i="7"/>
  <c r="N354" i="7"/>
  <c r="J354" i="7"/>
  <c r="B354" i="7"/>
  <c r="N353" i="7"/>
  <c r="J353" i="7"/>
  <c r="B353" i="7"/>
  <c r="N352" i="7"/>
  <c r="J352" i="7"/>
  <c r="B352" i="7"/>
  <c r="N351" i="7"/>
  <c r="J351" i="7"/>
  <c r="B351" i="7"/>
  <c r="N350" i="7"/>
  <c r="J350" i="7"/>
  <c r="B350" i="7"/>
  <c r="N349" i="7"/>
  <c r="J349" i="7"/>
  <c r="B349" i="7"/>
  <c r="N348" i="7"/>
  <c r="J348" i="7"/>
  <c r="B348" i="7"/>
  <c r="N347" i="7"/>
  <c r="J347" i="7"/>
  <c r="B347" i="7"/>
  <c r="N346" i="7"/>
  <c r="J346" i="7"/>
  <c r="B346" i="7"/>
  <c r="N345" i="7"/>
  <c r="J345" i="7"/>
  <c r="B345" i="7"/>
  <c r="N344" i="7"/>
  <c r="J344" i="7"/>
  <c r="B344" i="7"/>
  <c r="N343" i="7"/>
  <c r="J343" i="7"/>
  <c r="B343" i="7"/>
  <c r="N342" i="7"/>
  <c r="J342" i="7"/>
  <c r="B342" i="7"/>
  <c r="N341" i="7"/>
  <c r="J341" i="7"/>
  <c r="B341" i="7"/>
  <c r="N340" i="7"/>
  <c r="J340" i="7"/>
  <c r="B340" i="7"/>
  <c r="N339" i="7"/>
  <c r="J339" i="7"/>
  <c r="B339" i="7"/>
  <c r="N338" i="7"/>
  <c r="J338" i="7"/>
  <c r="B338" i="7"/>
  <c r="N337" i="7"/>
  <c r="J337" i="7"/>
  <c r="B337" i="7"/>
  <c r="N336" i="7"/>
  <c r="J336" i="7"/>
  <c r="B336" i="7"/>
  <c r="N335" i="7"/>
  <c r="J335" i="7"/>
  <c r="B335" i="7"/>
  <c r="N334" i="7"/>
  <c r="J334" i="7"/>
  <c r="B334" i="7"/>
  <c r="N333" i="7"/>
  <c r="J333" i="7"/>
  <c r="B333" i="7"/>
  <c r="N332" i="7"/>
  <c r="J332" i="7"/>
  <c r="B332" i="7"/>
  <c r="N331" i="7"/>
  <c r="J331" i="7"/>
  <c r="B331" i="7"/>
  <c r="N330" i="7"/>
  <c r="J330" i="7"/>
  <c r="B330" i="7"/>
  <c r="N329" i="7"/>
  <c r="J329" i="7"/>
  <c r="B329" i="7"/>
  <c r="N328" i="7"/>
  <c r="J328" i="7"/>
  <c r="B328" i="7"/>
  <c r="N327" i="7"/>
  <c r="J327" i="7"/>
  <c r="B327" i="7"/>
  <c r="N326" i="7"/>
  <c r="J326" i="7"/>
  <c r="B326" i="7"/>
  <c r="N325" i="7"/>
  <c r="J325" i="7"/>
  <c r="B325" i="7"/>
  <c r="N324" i="7"/>
  <c r="J324" i="7"/>
  <c r="B324" i="7"/>
  <c r="N323" i="7"/>
  <c r="J323" i="7"/>
  <c r="B323" i="7"/>
  <c r="N322" i="7"/>
  <c r="J322" i="7"/>
  <c r="B322" i="7"/>
  <c r="N321" i="7"/>
  <c r="J321" i="7"/>
  <c r="B321" i="7"/>
  <c r="N320" i="7"/>
  <c r="J320" i="7"/>
  <c r="B320" i="7"/>
  <c r="N319" i="7"/>
  <c r="J319" i="7"/>
  <c r="B319" i="7"/>
  <c r="N318" i="7"/>
  <c r="J318" i="7"/>
  <c r="B318" i="7"/>
  <c r="N317" i="7"/>
  <c r="J317" i="7"/>
  <c r="B317" i="7"/>
  <c r="N316" i="7"/>
  <c r="J316" i="7"/>
  <c r="B316" i="7"/>
  <c r="N315" i="7"/>
  <c r="J315" i="7"/>
  <c r="B315" i="7"/>
  <c r="N314" i="7"/>
  <c r="J314" i="7"/>
  <c r="B314" i="7"/>
  <c r="N313" i="7"/>
  <c r="J313" i="7"/>
  <c r="B313" i="7"/>
  <c r="N312" i="7"/>
  <c r="J312" i="7"/>
  <c r="B312" i="7"/>
  <c r="N311" i="7"/>
  <c r="J311" i="7"/>
  <c r="B311" i="7"/>
  <c r="N310" i="7"/>
  <c r="J310" i="7"/>
  <c r="B310" i="7"/>
  <c r="N309" i="7"/>
  <c r="J309" i="7"/>
  <c r="B309" i="7"/>
  <c r="N308" i="7"/>
  <c r="J308" i="7"/>
  <c r="B308" i="7"/>
  <c r="N307" i="7"/>
  <c r="J307" i="7"/>
  <c r="B307" i="7"/>
  <c r="N306" i="7"/>
  <c r="J306" i="7"/>
  <c r="B306" i="7"/>
  <c r="N305" i="7"/>
  <c r="J305" i="7"/>
  <c r="B305" i="7"/>
  <c r="N304" i="7"/>
  <c r="J304" i="7"/>
  <c r="B304" i="7"/>
  <c r="N303" i="7"/>
  <c r="J303" i="7"/>
  <c r="B303" i="7"/>
  <c r="N302" i="7"/>
  <c r="J302" i="7"/>
  <c r="B302" i="7"/>
  <c r="N301" i="7"/>
  <c r="J301" i="7"/>
  <c r="B301" i="7"/>
  <c r="N300" i="7"/>
  <c r="J300" i="7"/>
  <c r="B300" i="7"/>
  <c r="N299" i="7"/>
  <c r="J299" i="7"/>
  <c r="B299" i="7"/>
  <c r="N298" i="7"/>
  <c r="J298" i="7"/>
  <c r="B298" i="7"/>
  <c r="N297" i="7"/>
  <c r="J297" i="7"/>
  <c r="B297" i="7"/>
  <c r="N296" i="7"/>
  <c r="J296" i="7"/>
  <c r="B296" i="7"/>
  <c r="N295" i="7"/>
  <c r="J295" i="7"/>
  <c r="B295" i="7"/>
  <c r="N294" i="7"/>
  <c r="J294" i="7"/>
  <c r="B294" i="7"/>
  <c r="N293" i="7"/>
  <c r="J293" i="7"/>
  <c r="B293" i="7"/>
  <c r="N292" i="7"/>
  <c r="J292" i="7"/>
  <c r="B292" i="7"/>
  <c r="N291" i="7"/>
  <c r="J291" i="7"/>
  <c r="B291" i="7"/>
  <c r="N290" i="7"/>
  <c r="J290" i="7"/>
  <c r="B290" i="7"/>
  <c r="N289" i="7"/>
  <c r="J289" i="7"/>
  <c r="B289" i="7"/>
  <c r="N288" i="7"/>
  <c r="J288" i="7"/>
  <c r="B288" i="7"/>
  <c r="N287" i="7"/>
  <c r="J287" i="7"/>
  <c r="B287" i="7"/>
  <c r="N286" i="7"/>
  <c r="J286" i="7"/>
  <c r="B286" i="7"/>
  <c r="N285" i="7"/>
  <c r="J285" i="7"/>
  <c r="B285" i="7"/>
  <c r="N284" i="7"/>
  <c r="J284" i="7"/>
  <c r="B284" i="7"/>
  <c r="N283" i="7"/>
  <c r="J283" i="7"/>
  <c r="B283" i="7"/>
  <c r="N282" i="7"/>
  <c r="J282" i="7"/>
  <c r="B282" i="7"/>
  <c r="N281" i="7"/>
  <c r="J281" i="7"/>
  <c r="B281" i="7"/>
  <c r="N280" i="7"/>
  <c r="J280" i="7"/>
  <c r="B280" i="7"/>
  <c r="N279" i="7"/>
  <c r="J279" i="7"/>
  <c r="B279" i="7"/>
  <c r="N278" i="7"/>
  <c r="J278" i="7"/>
  <c r="B278" i="7"/>
  <c r="N277" i="7"/>
  <c r="J277" i="7"/>
  <c r="B277" i="7"/>
  <c r="N276" i="7"/>
  <c r="J276" i="7"/>
  <c r="B276" i="7"/>
  <c r="N275" i="7"/>
  <c r="J275" i="7"/>
  <c r="B275" i="7"/>
  <c r="N274" i="7"/>
  <c r="J274" i="7"/>
  <c r="B274" i="7"/>
  <c r="N273" i="7"/>
  <c r="J273" i="7"/>
  <c r="B273" i="7"/>
  <c r="N272" i="7"/>
  <c r="J272" i="7"/>
  <c r="B272" i="7"/>
  <c r="N271" i="7"/>
  <c r="J271" i="7"/>
  <c r="B271" i="7"/>
  <c r="N270" i="7"/>
  <c r="J270" i="7"/>
  <c r="B270" i="7"/>
  <c r="N269" i="7"/>
  <c r="J269" i="7"/>
  <c r="B269" i="7"/>
  <c r="N268" i="7"/>
  <c r="J268" i="7"/>
  <c r="B268" i="7"/>
  <c r="N267" i="7"/>
  <c r="J267" i="7"/>
  <c r="B267" i="7"/>
  <c r="N266" i="7"/>
  <c r="J266" i="7"/>
  <c r="B266" i="7"/>
  <c r="N265" i="7"/>
  <c r="J265" i="7"/>
  <c r="B265" i="7"/>
  <c r="N264" i="7"/>
  <c r="J264" i="7"/>
  <c r="B264" i="7"/>
  <c r="N263" i="7"/>
  <c r="J263" i="7"/>
  <c r="B263" i="7"/>
  <c r="N262" i="7"/>
  <c r="J262" i="7"/>
  <c r="B262" i="7"/>
  <c r="N261" i="7"/>
  <c r="J261" i="7"/>
  <c r="B261" i="7"/>
  <c r="N260" i="7"/>
  <c r="J260" i="7"/>
  <c r="B260" i="7"/>
  <c r="N259" i="7"/>
  <c r="J259" i="7"/>
  <c r="B259" i="7"/>
  <c r="N258" i="7"/>
  <c r="J258" i="7"/>
  <c r="B258" i="7"/>
  <c r="N257" i="7"/>
  <c r="J257" i="7"/>
  <c r="B257" i="7"/>
  <c r="N256" i="7"/>
  <c r="J256" i="7"/>
  <c r="B256" i="7"/>
  <c r="N255" i="7"/>
  <c r="J255" i="7"/>
  <c r="B255" i="7"/>
  <c r="N254" i="7"/>
  <c r="J254" i="7"/>
  <c r="B254" i="7"/>
  <c r="N253" i="7"/>
  <c r="J253" i="7"/>
  <c r="B253" i="7"/>
  <c r="N252" i="7"/>
  <c r="J252" i="7"/>
  <c r="B252" i="7"/>
  <c r="N251" i="7"/>
  <c r="J251" i="7"/>
  <c r="B251" i="7"/>
  <c r="N250" i="7"/>
  <c r="J250" i="7"/>
  <c r="B250" i="7"/>
  <c r="N249" i="7"/>
  <c r="J249" i="7"/>
  <c r="B249" i="7"/>
  <c r="N248" i="7"/>
  <c r="J248" i="7"/>
  <c r="B248" i="7"/>
  <c r="N247" i="7"/>
  <c r="J247" i="7"/>
  <c r="B247" i="7"/>
  <c r="N246" i="7"/>
  <c r="J246" i="7"/>
  <c r="B246" i="7"/>
  <c r="N245" i="7"/>
  <c r="J245" i="7"/>
  <c r="B245" i="7"/>
  <c r="N244" i="7"/>
  <c r="J244" i="7"/>
  <c r="B244" i="7"/>
  <c r="N243" i="7"/>
  <c r="J243" i="7"/>
  <c r="B243" i="7"/>
  <c r="N242" i="7"/>
  <c r="J242" i="7"/>
  <c r="B242" i="7"/>
  <c r="N241" i="7"/>
  <c r="J241" i="7"/>
  <c r="B241" i="7"/>
  <c r="N240" i="7"/>
  <c r="J240" i="7"/>
  <c r="B240" i="7"/>
  <c r="N239" i="7"/>
  <c r="J239" i="7"/>
  <c r="B239" i="7"/>
  <c r="N238" i="7"/>
  <c r="J238" i="7"/>
  <c r="B238" i="7"/>
  <c r="N237" i="7"/>
  <c r="J237" i="7"/>
  <c r="B237" i="7"/>
  <c r="N236" i="7"/>
  <c r="J236" i="7"/>
  <c r="B236" i="7"/>
  <c r="N235" i="7"/>
  <c r="J235" i="7"/>
  <c r="B235" i="7"/>
  <c r="N234" i="7"/>
  <c r="J234" i="7"/>
  <c r="B234" i="7"/>
  <c r="N233" i="7"/>
  <c r="J233" i="7"/>
  <c r="B233" i="7"/>
  <c r="N232" i="7"/>
  <c r="J232" i="7"/>
  <c r="B232" i="7"/>
  <c r="N231" i="7"/>
  <c r="J231" i="7"/>
  <c r="B231" i="7"/>
  <c r="N230" i="7"/>
  <c r="J230" i="7"/>
  <c r="B230" i="7"/>
  <c r="N229" i="7"/>
  <c r="J229" i="7"/>
  <c r="B229" i="7"/>
  <c r="N228" i="7"/>
  <c r="J228" i="7"/>
  <c r="B228" i="7"/>
  <c r="N227" i="7"/>
  <c r="J227" i="7"/>
  <c r="B227" i="7"/>
  <c r="N226" i="7"/>
  <c r="J226" i="7"/>
  <c r="B226" i="7"/>
  <c r="N225" i="7"/>
  <c r="J225" i="7"/>
  <c r="B225" i="7"/>
  <c r="N224" i="7"/>
  <c r="J224" i="7"/>
  <c r="B224" i="7"/>
  <c r="N223" i="7"/>
  <c r="J223" i="7"/>
  <c r="B223" i="7"/>
  <c r="N222" i="7"/>
  <c r="J222" i="7"/>
  <c r="B222" i="7"/>
  <c r="N221" i="7"/>
  <c r="J221" i="7"/>
  <c r="B221" i="7"/>
  <c r="N220" i="7"/>
  <c r="J220" i="7"/>
  <c r="B220" i="7"/>
  <c r="N219" i="7"/>
  <c r="J219" i="7"/>
  <c r="B219" i="7"/>
  <c r="N218" i="7"/>
  <c r="J218" i="7"/>
  <c r="B218" i="7"/>
  <c r="N217" i="7"/>
  <c r="J217" i="7"/>
  <c r="B217" i="7"/>
  <c r="N216" i="7"/>
  <c r="J216" i="7"/>
  <c r="B216" i="7"/>
  <c r="N215" i="7"/>
  <c r="J215" i="7"/>
  <c r="B215" i="7"/>
  <c r="N214" i="7"/>
  <c r="J214" i="7"/>
  <c r="B214" i="7"/>
  <c r="N213" i="7"/>
  <c r="J213" i="7"/>
  <c r="B213" i="7"/>
  <c r="N212" i="7"/>
  <c r="J212" i="7"/>
  <c r="B212" i="7"/>
  <c r="N211" i="7"/>
  <c r="J211" i="7"/>
  <c r="B211" i="7"/>
  <c r="N210" i="7"/>
  <c r="J210" i="7"/>
  <c r="B210" i="7"/>
  <c r="N209" i="7"/>
  <c r="J209" i="7"/>
  <c r="B209" i="7"/>
  <c r="N208" i="7"/>
  <c r="J208" i="7"/>
  <c r="B208" i="7"/>
  <c r="N207" i="7"/>
  <c r="J207" i="7"/>
  <c r="B207" i="7"/>
  <c r="N206" i="7"/>
  <c r="J206" i="7"/>
  <c r="B206" i="7"/>
  <c r="N205" i="7"/>
  <c r="J205" i="7"/>
  <c r="B205" i="7"/>
  <c r="N204" i="7"/>
  <c r="J204" i="7"/>
  <c r="B204" i="7"/>
  <c r="N203" i="7"/>
  <c r="J203" i="7"/>
  <c r="B203" i="7"/>
  <c r="N202" i="7"/>
  <c r="J202" i="7"/>
  <c r="B202" i="7"/>
  <c r="N201" i="7"/>
  <c r="J201" i="7"/>
  <c r="B201" i="7"/>
  <c r="N200" i="7"/>
  <c r="J200" i="7"/>
  <c r="B200" i="7"/>
  <c r="N199" i="7"/>
  <c r="J199" i="7"/>
  <c r="B199" i="7"/>
  <c r="N198" i="7"/>
  <c r="J198" i="7"/>
  <c r="B198" i="7"/>
  <c r="N197" i="7"/>
  <c r="J197" i="7"/>
  <c r="B197" i="7"/>
  <c r="N196" i="7"/>
  <c r="J196" i="7"/>
  <c r="B196" i="7"/>
  <c r="N195" i="7"/>
  <c r="J195" i="7"/>
  <c r="B195" i="7"/>
  <c r="N194" i="7"/>
  <c r="J194" i="7"/>
  <c r="B194" i="7"/>
  <c r="N193" i="7"/>
  <c r="J193" i="7"/>
  <c r="B193" i="7"/>
  <c r="N192" i="7"/>
  <c r="J192" i="7"/>
  <c r="B192" i="7"/>
  <c r="N191" i="7"/>
  <c r="J191" i="7"/>
  <c r="B191" i="7"/>
  <c r="N190" i="7"/>
  <c r="J190" i="7"/>
  <c r="B190" i="7"/>
  <c r="N189" i="7"/>
  <c r="J189" i="7"/>
  <c r="B189" i="7"/>
  <c r="N188" i="7"/>
  <c r="J188" i="7"/>
  <c r="B188" i="7"/>
  <c r="N187" i="7"/>
  <c r="J187" i="7"/>
  <c r="B187" i="7"/>
  <c r="N186" i="7"/>
  <c r="J186" i="7"/>
  <c r="B186" i="7"/>
  <c r="N185" i="7"/>
  <c r="J185" i="7"/>
  <c r="B185" i="7"/>
  <c r="N184" i="7"/>
  <c r="J184" i="7"/>
  <c r="B184" i="7"/>
  <c r="N183" i="7"/>
  <c r="J183" i="7"/>
  <c r="B183" i="7"/>
  <c r="N182" i="7"/>
  <c r="J182" i="7"/>
  <c r="B182" i="7"/>
  <c r="N181" i="7"/>
  <c r="J181" i="7"/>
  <c r="B181" i="7"/>
  <c r="N180" i="7"/>
  <c r="J180" i="7"/>
  <c r="B180" i="7"/>
  <c r="N179" i="7"/>
  <c r="J179" i="7"/>
  <c r="B179" i="7"/>
  <c r="N178" i="7"/>
  <c r="J178" i="7"/>
  <c r="B178" i="7"/>
  <c r="N177" i="7"/>
  <c r="J177" i="7"/>
  <c r="B177" i="7"/>
  <c r="N176" i="7"/>
  <c r="J176" i="7"/>
  <c r="B176" i="7"/>
  <c r="N175" i="7"/>
  <c r="J175" i="7"/>
  <c r="B175" i="7"/>
  <c r="N174" i="7"/>
  <c r="J174" i="7"/>
  <c r="B174" i="7"/>
  <c r="N173" i="7"/>
  <c r="J173" i="7"/>
  <c r="B173" i="7"/>
  <c r="N172" i="7"/>
  <c r="J172" i="7"/>
  <c r="B172" i="7"/>
  <c r="N171" i="7"/>
  <c r="J171" i="7"/>
  <c r="B171" i="7"/>
  <c r="N170" i="7"/>
  <c r="J170" i="7"/>
  <c r="B170" i="7"/>
  <c r="N169" i="7"/>
  <c r="J169" i="7"/>
  <c r="B169" i="7"/>
  <c r="N168" i="7"/>
  <c r="J168" i="7"/>
  <c r="B168" i="7"/>
  <c r="N167" i="7"/>
  <c r="J167" i="7"/>
  <c r="B167" i="7"/>
  <c r="N166" i="7"/>
  <c r="J166" i="7"/>
  <c r="B166" i="7"/>
  <c r="N165" i="7"/>
  <c r="J165" i="7"/>
  <c r="B165" i="7"/>
  <c r="N164" i="7"/>
  <c r="J164" i="7"/>
  <c r="B164" i="7"/>
  <c r="N163" i="7"/>
  <c r="J163" i="7"/>
  <c r="B163" i="7"/>
  <c r="N162" i="7"/>
  <c r="J162" i="7"/>
  <c r="B162" i="7"/>
  <c r="N161" i="7"/>
  <c r="J161" i="7"/>
  <c r="B161" i="7"/>
  <c r="N160" i="7"/>
  <c r="J160" i="7"/>
  <c r="B160" i="7"/>
  <c r="N159" i="7"/>
  <c r="J159" i="7"/>
  <c r="B159" i="7"/>
  <c r="N158" i="7"/>
  <c r="J158" i="7"/>
  <c r="B158" i="7"/>
  <c r="N157" i="7"/>
  <c r="J157" i="7"/>
  <c r="B157" i="7"/>
  <c r="N156" i="7"/>
  <c r="J156" i="7"/>
  <c r="B156" i="7"/>
  <c r="N155" i="7"/>
  <c r="J155" i="7"/>
  <c r="B155" i="7"/>
  <c r="N154" i="7"/>
  <c r="J154" i="7"/>
  <c r="B154" i="7"/>
  <c r="N153" i="7"/>
  <c r="J153" i="7"/>
  <c r="B153" i="7"/>
  <c r="N152" i="7"/>
  <c r="J152" i="7"/>
  <c r="B152" i="7"/>
  <c r="N151" i="7"/>
  <c r="J151" i="7"/>
  <c r="B151" i="7"/>
  <c r="N150" i="7"/>
  <c r="J150" i="7"/>
  <c r="B150" i="7"/>
  <c r="N149" i="7"/>
  <c r="J149" i="7"/>
  <c r="B149" i="7"/>
  <c r="N148" i="7"/>
  <c r="J148" i="7"/>
  <c r="B148" i="7"/>
  <c r="N147" i="7"/>
  <c r="J147" i="7"/>
  <c r="B147" i="7"/>
  <c r="N146" i="7"/>
  <c r="J146" i="7"/>
  <c r="B146" i="7"/>
  <c r="N145" i="7"/>
  <c r="J145" i="7"/>
  <c r="B145" i="7"/>
  <c r="N144" i="7"/>
  <c r="J144" i="7"/>
  <c r="B144" i="7"/>
  <c r="N143" i="7"/>
  <c r="J143" i="7"/>
  <c r="B143" i="7"/>
  <c r="N142" i="7"/>
  <c r="J142" i="7"/>
  <c r="B142" i="7"/>
  <c r="N141" i="7"/>
  <c r="J141" i="7"/>
  <c r="B141" i="7"/>
  <c r="N140" i="7"/>
  <c r="J140" i="7"/>
  <c r="B140" i="7"/>
  <c r="N139" i="7"/>
  <c r="J139" i="7"/>
  <c r="B139" i="7"/>
  <c r="N138" i="7"/>
  <c r="J138" i="7"/>
  <c r="B138" i="7"/>
  <c r="N137" i="7"/>
  <c r="J137" i="7"/>
  <c r="B137" i="7"/>
  <c r="N136" i="7"/>
  <c r="J136" i="7"/>
  <c r="B136" i="7"/>
  <c r="N135" i="7"/>
  <c r="J135" i="7"/>
  <c r="B135" i="7"/>
  <c r="N134" i="7"/>
  <c r="J134" i="7"/>
  <c r="B134" i="7"/>
  <c r="N133" i="7"/>
  <c r="J133" i="7"/>
  <c r="B133" i="7"/>
  <c r="N132" i="7"/>
  <c r="J132" i="7"/>
  <c r="B132" i="7"/>
  <c r="N131" i="7"/>
  <c r="J131" i="7"/>
  <c r="B131" i="7"/>
  <c r="N130" i="7"/>
  <c r="J130" i="7"/>
  <c r="B130" i="7"/>
  <c r="N129" i="7"/>
  <c r="J129" i="7"/>
  <c r="B129" i="7"/>
  <c r="N128" i="7"/>
  <c r="J128" i="7"/>
  <c r="B128" i="7"/>
  <c r="N127" i="7"/>
  <c r="J127" i="7"/>
  <c r="B127" i="7"/>
  <c r="N126" i="7"/>
  <c r="J126" i="7"/>
  <c r="B126" i="7"/>
  <c r="N125" i="7"/>
  <c r="J125" i="7"/>
  <c r="B125" i="7"/>
  <c r="N124" i="7"/>
  <c r="J124" i="7"/>
  <c r="B124" i="7"/>
  <c r="N123" i="7"/>
  <c r="J123" i="7"/>
  <c r="B123" i="7"/>
  <c r="N122" i="7"/>
  <c r="J122" i="7"/>
  <c r="B122" i="7"/>
  <c r="N121" i="7"/>
  <c r="J121" i="7"/>
  <c r="B121" i="7"/>
  <c r="N120" i="7"/>
  <c r="J120" i="7"/>
  <c r="B120" i="7"/>
  <c r="N119" i="7"/>
  <c r="J119" i="7"/>
  <c r="B119" i="7"/>
  <c r="N118" i="7"/>
  <c r="J118" i="7"/>
  <c r="B118" i="7"/>
  <c r="N117" i="7"/>
  <c r="J117" i="7"/>
  <c r="B117" i="7"/>
  <c r="N116" i="7"/>
  <c r="J116" i="7"/>
  <c r="B116" i="7"/>
  <c r="N115" i="7"/>
  <c r="J115" i="7"/>
  <c r="B115" i="7"/>
  <c r="N114" i="7"/>
  <c r="J114" i="7"/>
  <c r="B114" i="7"/>
  <c r="N113" i="7"/>
  <c r="J113" i="7"/>
  <c r="B113" i="7"/>
  <c r="N112" i="7"/>
  <c r="J112" i="7"/>
  <c r="B112" i="7"/>
  <c r="N111" i="7"/>
  <c r="J111" i="7"/>
  <c r="B111" i="7"/>
  <c r="N110" i="7"/>
  <c r="J110" i="7"/>
  <c r="B110" i="7"/>
  <c r="N109" i="7"/>
  <c r="J109" i="7"/>
  <c r="B109" i="7"/>
  <c r="N108" i="7"/>
  <c r="J108" i="7"/>
  <c r="B108" i="7"/>
  <c r="N107" i="7"/>
  <c r="J107" i="7"/>
  <c r="B107" i="7"/>
  <c r="N106" i="7"/>
  <c r="J106" i="7"/>
  <c r="B106" i="7"/>
  <c r="N105" i="7"/>
  <c r="J105" i="7"/>
  <c r="B105" i="7"/>
  <c r="N104" i="7"/>
  <c r="J104" i="7"/>
  <c r="B104" i="7"/>
  <c r="N103" i="7"/>
  <c r="J103" i="7"/>
  <c r="B103" i="7"/>
  <c r="N102" i="7"/>
  <c r="J102" i="7"/>
  <c r="B102" i="7"/>
  <c r="N101" i="7"/>
  <c r="J101" i="7"/>
  <c r="B101" i="7"/>
  <c r="N100" i="7"/>
  <c r="J100" i="7"/>
  <c r="B100" i="7"/>
  <c r="N99" i="7"/>
  <c r="J99" i="7"/>
  <c r="B99" i="7"/>
  <c r="N98" i="7"/>
  <c r="J98" i="7"/>
  <c r="B98" i="7"/>
  <c r="N97" i="7"/>
  <c r="J97" i="7"/>
  <c r="B97" i="7"/>
  <c r="N96" i="7"/>
  <c r="J96" i="7"/>
  <c r="B96" i="7"/>
  <c r="N95" i="7"/>
  <c r="J95" i="7"/>
  <c r="B95" i="7"/>
  <c r="N94" i="7"/>
  <c r="J94" i="7"/>
  <c r="B94" i="7"/>
  <c r="N93" i="7"/>
  <c r="J93" i="7"/>
  <c r="B93" i="7"/>
  <c r="N92" i="7"/>
  <c r="J92" i="7"/>
  <c r="B92" i="7"/>
  <c r="N91" i="7"/>
  <c r="J91" i="7"/>
  <c r="B91" i="7"/>
  <c r="N90" i="7"/>
  <c r="J90" i="7"/>
  <c r="B90" i="7"/>
  <c r="N89" i="7"/>
  <c r="J89" i="7"/>
  <c r="B89" i="7"/>
  <c r="N88" i="7"/>
  <c r="J88" i="7"/>
  <c r="B88" i="7"/>
  <c r="N87" i="7"/>
  <c r="J87" i="7"/>
  <c r="B87" i="7"/>
  <c r="N86" i="7"/>
  <c r="J86" i="7"/>
  <c r="B86" i="7"/>
  <c r="N85" i="7"/>
  <c r="J85" i="7"/>
  <c r="B85" i="7"/>
  <c r="N84" i="7"/>
  <c r="J84" i="7"/>
  <c r="B84" i="7"/>
  <c r="N83" i="7"/>
  <c r="J83" i="7"/>
  <c r="B83" i="7"/>
  <c r="N82" i="7"/>
  <c r="J82" i="7"/>
  <c r="B82" i="7"/>
  <c r="N81" i="7"/>
  <c r="J81" i="7"/>
  <c r="B81" i="7"/>
  <c r="N80" i="7"/>
  <c r="J80" i="7"/>
  <c r="B80" i="7"/>
  <c r="N79" i="7"/>
  <c r="J79" i="7"/>
  <c r="B79" i="7"/>
  <c r="N78" i="7"/>
  <c r="J78" i="7"/>
  <c r="B78" i="7"/>
  <c r="N77" i="7"/>
  <c r="J77" i="7"/>
  <c r="B77" i="7"/>
  <c r="N76" i="7"/>
  <c r="J76" i="7"/>
  <c r="B76" i="7"/>
  <c r="N75" i="7"/>
  <c r="J75" i="7"/>
  <c r="B75" i="7"/>
  <c r="N74" i="7"/>
  <c r="J74" i="7"/>
  <c r="B74" i="7"/>
  <c r="N73" i="7"/>
  <c r="J73" i="7"/>
  <c r="B73" i="7"/>
  <c r="N72" i="7"/>
  <c r="J72" i="7"/>
  <c r="B72" i="7"/>
  <c r="N71" i="7"/>
  <c r="J71" i="7"/>
  <c r="B71" i="7"/>
  <c r="N70" i="7"/>
  <c r="J70" i="7"/>
  <c r="B70" i="7"/>
  <c r="N69" i="7"/>
  <c r="J69" i="7"/>
  <c r="B69" i="7"/>
  <c r="N68" i="7"/>
  <c r="J68" i="7"/>
  <c r="B68" i="7"/>
  <c r="N67" i="7"/>
  <c r="J67" i="7"/>
  <c r="B67" i="7"/>
  <c r="N66" i="7"/>
  <c r="J66" i="7"/>
  <c r="B66" i="7"/>
  <c r="N65" i="7"/>
  <c r="J65" i="7"/>
  <c r="B65" i="7"/>
  <c r="N64" i="7"/>
  <c r="J64" i="7"/>
  <c r="B64" i="7"/>
  <c r="N63" i="7"/>
  <c r="J63" i="7"/>
  <c r="B63" i="7"/>
  <c r="N62" i="7"/>
  <c r="J62" i="7"/>
  <c r="B62" i="7"/>
  <c r="N61" i="7"/>
  <c r="J61" i="7"/>
  <c r="B61" i="7"/>
  <c r="N60" i="7"/>
  <c r="J60" i="7"/>
  <c r="B60" i="7"/>
  <c r="N59" i="7"/>
  <c r="J59" i="7"/>
  <c r="B59" i="7"/>
  <c r="N58" i="7"/>
  <c r="J58" i="7"/>
  <c r="B58" i="7"/>
  <c r="N57" i="7"/>
  <c r="J57" i="7"/>
  <c r="B57" i="7"/>
  <c r="N56" i="7"/>
  <c r="J56" i="7"/>
  <c r="B56" i="7"/>
  <c r="N55" i="7"/>
  <c r="J55" i="7"/>
  <c r="B55" i="7"/>
  <c r="N54" i="7"/>
  <c r="J54" i="7"/>
  <c r="B54" i="7"/>
  <c r="N53" i="7"/>
  <c r="J53" i="7"/>
  <c r="B53" i="7"/>
  <c r="N52" i="7"/>
  <c r="J52" i="7"/>
  <c r="B52" i="7"/>
  <c r="N51" i="7"/>
  <c r="J51" i="7"/>
  <c r="B51" i="7"/>
  <c r="N50" i="7"/>
  <c r="J50" i="7"/>
  <c r="B50" i="7"/>
  <c r="N49" i="7"/>
  <c r="J49" i="7"/>
  <c r="B49" i="7"/>
  <c r="N48" i="7"/>
  <c r="J48" i="7"/>
  <c r="B48" i="7"/>
  <c r="N47" i="7"/>
  <c r="J47" i="7"/>
  <c r="B47" i="7"/>
  <c r="N46" i="7"/>
  <c r="J46" i="7"/>
  <c r="B46" i="7"/>
  <c r="N45" i="7"/>
  <c r="J45" i="7"/>
  <c r="B45" i="7"/>
  <c r="N44" i="7"/>
  <c r="J44" i="7"/>
  <c r="B44" i="7"/>
  <c r="N43" i="7"/>
  <c r="J43" i="7"/>
  <c r="B43" i="7"/>
  <c r="N42" i="7"/>
  <c r="J42" i="7"/>
  <c r="B42" i="7"/>
  <c r="N41" i="7"/>
  <c r="J41" i="7"/>
  <c r="B41" i="7"/>
  <c r="N40" i="7"/>
  <c r="J40" i="7"/>
  <c r="B40" i="7"/>
  <c r="N39" i="7"/>
  <c r="J39" i="7"/>
  <c r="B39" i="7"/>
  <c r="N38" i="7"/>
  <c r="J38" i="7"/>
  <c r="B38" i="7"/>
  <c r="N37" i="7"/>
  <c r="J37" i="7"/>
  <c r="B37" i="7"/>
  <c r="N36" i="7"/>
  <c r="J36" i="7"/>
  <c r="B36" i="7"/>
  <c r="N35" i="7"/>
  <c r="J35" i="7"/>
  <c r="B35" i="7"/>
  <c r="N34" i="7"/>
  <c r="J34" i="7"/>
  <c r="B34" i="7"/>
  <c r="N33" i="7"/>
  <c r="J33" i="7"/>
  <c r="B33" i="7"/>
  <c r="N32" i="7"/>
  <c r="J32" i="7"/>
  <c r="B32" i="7"/>
  <c r="N31" i="7"/>
  <c r="J31" i="7"/>
  <c r="B31" i="7"/>
  <c r="N30" i="7"/>
  <c r="J30" i="7"/>
  <c r="B30" i="7"/>
  <c r="N29" i="7"/>
  <c r="J29" i="7"/>
  <c r="B29" i="7"/>
  <c r="N28" i="7"/>
  <c r="J28" i="7"/>
  <c r="B28" i="7"/>
  <c r="N27" i="7"/>
  <c r="J27" i="7"/>
  <c r="B27" i="7"/>
  <c r="N26" i="7"/>
  <c r="J26" i="7"/>
  <c r="B26" i="7"/>
  <c r="N25" i="7"/>
  <c r="J25" i="7"/>
  <c r="B25" i="7"/>
  <c r="N24" i="7"/>
  <c r="J24" i="7"/>
  <c r="B24" i="7"/>
  <c r="N23" i="7"/>
  <c r="J23" i="7"/>
  <c r="B23" i="7"/>
  <c r="N22" i="7"/>
  <c r="J22" i="7"/>
  <c r="B22" i="7"/>
  <c r="N21" i="7"/>
  <c r="J21" i="7"/>
  <c r="B21" i="7"/>
  <c r="N20" i="7"/>
  <c r="J20" i="7"/>
  <c r="B20" i="7"/>
  <c r="N19" i="7"/>
  <c r="J19" i="7"/>
  <c r="B19" i="7"/>
  <c r="N18" i="7"/>
  <c r="J18" i="7"/>
  <c r="B18" i="7"/>
  <c r="N17" i="7"/>
  <c r="J17" i="7"/>
  <c r="B17" i="7"/>
  <c r="N16" i="7"/>
  <c r="J16" i="7"/>
  <c r="B16" i="7"/>
  <c r="N15" i="7"/>
  <c r="J15" i="7"/>
  <c r="B15" i="7"/>
  <c r="N14" i="7"/>
  <c r="J14" i="7"/>
  <c r="B14" i="7"/>
  <c r="N13" i="7"/>
  <c r="J13" i="7"/>
  <c r="B13" i="7"/>
  <c r="N12" i="7"/>
  <c r="J12" i="7"/>
  <c r="B12" i="7"/>
  <c r="N11" i="7"/>
  <c r="J11" i="7"/>
  <c r="B11" i="7"/>
  <c r="N10" i="7"/>
  <c r="J10" i="7"/>
  <c r="B10" i="7"/>
  <c r="N9" i="7"/>
  <c r="J9" i="7"/>
  <c r="B9" i="7"/>
  <c r="N8" i="7"/>
  <c r="J8" i="7"/>
  <c r="B8" i="7"/>
  <c r="N7" i="7"/>
  <c r="J7" i="7"/>
  <c r="B7" i="7"/>
  <c r="N6" i="7"/>
  <c r="J6" i="7"/>
  <c r="B6" i="7"/>
  <c r="N5" i="7"/>
  <c r="J5" i="7"/>
  <c r="B5" i="7"/>
  <c r="N4" i="7"/>
  <c r="J4" i="7"/>
  <c r="J1" i="7" s="1"/>
  <c r="B4" i="7"/>
  <c r="N1049" i="6" l="1"/>
  <c r="J1049" i="6"/>
  <c r="B1049" i="6"/>
  <c r="N1048" i="6"/>
  <c r="J1048" i="6"/>
  <c r="B1048" i="6"/>
  <c r="N1047" i="6"/>
  <c r="J1047" i="6"/>
  <c r="B1047" i="6"/>
  <c r="N1046" i="6"/>
  <c r="J1046" i="6"/>
  <c r="B1046" i="6"/>
  <c r="N1045" i="6"/>
  <c r="J1045" i="6"/>
  <c r="B1045" i="6"/>
  <c r="N1044" i="6"/>
  <c r="J1044" i="6"/>
  <c r="B1044" i="6"/>
  <c r="N1043" i="6"/>
  <c r="J1043" i="6"/>
  <c r="B1043" i="6"/>
  <c r="N1042" i="6"/>
  <c r="J1042" i="6"/>
  <c r="B1042" i="6"/>
  <c r="N1041" i="6"/>
  <c r="J1041" i="6"/>
  <c r="B1041" i="6"/>
  <c r="N1040" i="6"/>
  <c r="J1040" i="6"/>
  <c r="B1040" i="6"/>
  <c r="N1039" i="6"/>
  <c r="J1039" i="6"/>
  <c r="B1039" i="6"/>
  <c r="N1038" i="6"/>
  <c r="J1038" i="6"/>
  <c r="B1038" i="6"/>
  <c r="N1037" i="6"/>
  <c r="J1037" i="6"/>
  <c r="B1037" i="6"/>
  <c r="N1036" i="6"/>
  <c r="J1036" i="6"/>
  <c r="B1036" i="6"/>
  <c r="N1035" i="6"/>
  <c r="J1035" i="6"/>
  <c r="B1035" i="6"/>
  <c r="N1034" i="6"/>
  <c r="J1034" i="6"/>
  <c r="B1034" i="6"/>
  <c r="N1033" i="6"/>
  <c r="J1033" i="6"/>
  <c r="B1033" i="6"/>
  <c r="N1032" i="6"/>
  <c r="J1032" i="6"/>
  <c r="B1032" i="6"/>
  <c r="N1031" i="6"/>
  <c r="J1031" i="6"/>
  <c r="B1031" i="6"/>
  <c r="N1030" i="6"/>
  <c r="J1030" i="6"/>
  <c r="B1030" i="6"/>
  <c r="N1029" i="6"/>
  <c r="J1029" i="6"/>
  <c r="B1029" i="6"/>
  <c r="N1028" i="6"/>
  <c r="J1028" i="6"/>
  <c r="B1028" i="6"/>
  <c r="N1027" i="6"/>
  <c r="J1027" i="6"/>
  <c r="B1027" i="6"/>
  <c r="N1026" i="6"/>
  <c r="J1026" i="6"/>
  <c r="B1026" i="6"/>
  <c r="N1025" i="6"/>
  <c r="J1025" i="6"/>
  <c r="B1025" i="6"/>
  <c r="N1024" i="6"/>
  <c r="J1024" i="6"/>
  <c r="B1024" i="6"/>
  <c r="N1023" i="6"/>
  <c r="J1023" i="6"/>
  <c r="B1023" i="6"/>
  <c r="N1022" i="6"/>
  <c r="J1022" i="6"/>
  <c r="B1022" i="6"/>
  <c r="N1021" i="6"/>
  <c r="J1021" i="6"/>
  <c r="B1021" i="6"/>
  <c r="N1020" i="6"/>
  <c r="J1020" i="6"/>
  <c r="B1020" i="6"/>
  <c r="N1019" i="6"/>
  <c r="J1019" i="6"/>
  <c r="B1019" i="6"/>
  <c r="N1018" i="6"/>
  <c r="J1018" i="6"/>
  <c r="B1018" i="6"/>
  <c r="N1017" i="6"/>
  <c r="J1017" i="6"/>
  <c r="B1017" i="6"/>
  <c r="N1016" i="6"/>
  <c r="J1016" i="6"/>
  <c r="B1016" i="6"/>
  <c r="N1015" i="6"/>
  <c r="J1015" i="6"/>
  <c r="B1015" i="6"/>
  <c r="N1014" i="6"/>
  <c r="J1014" i="6"/>
  <c r="B1014" i="6"/>
  <c r="N1013" i="6"/>
  <c r="J1013" i="6"/>
  <c r="B1013" i="6"/>
  <c r="N1012" i="6"/>
  <c r="J1012" i="6"/>
  <c r="B1012" i="6"/>
  <c r="N1011" i="6"/>
  <c r="J1011" i="6"/>
  <c r="B1011" i="6"/>
  <c r="N1010" i="6"/>
  <c r="J1010" i="6"/>
  <c r="B1010" i="6"/>
  <c r="N1009" i="6"/>
  <c r="J1009" i="6"/>
  <c r="B1009" i="6"/>
  <c r="N1008" i="6"/>
  <c r="J1008" i="6"/>
  <c r="B1008" i="6"/>
  <c r="N1007" i="6"/>
  <c r="J1007" i="6"/>
  <c r="B1007" i="6"/>
  <c r="N1006" i="6"/>
  <c r="J1006" i="6"/>
  <c r="B1006" i="6"/>
  <c r="N1005" i="6"/>
  <c r="J1005" i="6"/>
  <c r="B1005" i="6"/>
  <c r="N1004" i="6"/>
  <c r="J1004" i="6"/>
  <c r="B1004" i="6"/>
  <c r="N1003" i="6"/>
  <c r="J1003" i="6"/>
  <c r="B1003" i="6"/>
  <c r="N1002" i="6"/>
  <c r="J1002" i="6"/>
  <c r="B1002" i="6"/>
  <c r="N1001" i="6"/>
  <c r="J1001" i="6"/>
  <c r="B1001" i="6"/>
  <c r="N1000" i="6"/>
  <c r="J1000" i="6"/>
  <c r="B1000" i="6"/>
  <c r="N999" i="6"/>
  <c r="J999" i="6"/>
  <c r="B999" i="6"/>
  <c r="N998" i="6"/>
  <c r="J998" i="6"/>
  <c r="B998" i="6"/>
  <c r="N997" i="6"/>
  <c r="J997" i="6"/>
  <c r="B997" i="6"/>
  <c r="N996" i="6"/>
  <c r="J996" i="6"/>
  <c r="B996" i="6"/>
  <c r="N995" i="6"/>
  <c r="J995" i="6"/>
  <c r="B995" i="6"/>
  <c r="N994" i="6"/>
  <c r="J994" i="6"/>
  <c r="B994" i="6"/>
  <c r="N993" i="6"/>
  <c r="J993" i="6"/>
  <c r="B993" i="6"/>
  <c r="N992" i="6"/>
  <c r="J992" i="6"/>
  <c r="B992" i="6"/>
  <c r="N991" i="6"/>
  <c r="J991" i="6"/>
  <c r="B991" i="6"/>
  <c r="N990" i="6"/>
  <c r="J990" i="6"/>
  <c r="B990" i="6"/>
  <c r="N989" i="6"/>
  <c r="J989" i="6"/>
  <c r="B989" i="6"/>
  <c r="N988" i="6"/>
  <c r="J988" i="6"/>
  <c r="B988" i="6"/>
  <c r="N987" i="6"/>
  <c r="J987" i="6"/>
  <c r="B987" i="6"/>
  <c r="N986" i="6"/>
  <c r="J986" i="6"/>
  <c r="B986" i="6"/>
  <c r="N985" i="6"/>
  <c r="J985" i="6"/>
  <c r="B985" i="6"/>
  <c r="N984" i="6"/>
  <c r="J984" i="6"/>
  <c r="B984" i="6"/>
  <c r="N983" i="6"/>
  <c r="J983" i="6"/>
  <c r="B983" i="6"/>
  <c r="N982" i="6"/>
  <c r="J982" i="6"/>
  <c r="B982" i="6"/>
  <c r="N981" i="6"/>
  <c r="J981" i="6"/>
  <c r="B981" i="6"/>
  <c r="N980" i="6"/>
  <c r="J980" i="6"/>
  <c r="B980" i="6"/>
  <c r="N979" i="6"/>
  <c r="J979" i="6"/>
  <c r="B979" i="6"/>
  <c r="N978" i="6"/>
  <c r="J978" i="6"/>
  <c r="B978" i="6"/>
  <c r="N977" i="6"/>
  <c r="J977" i="6"/>
  <c r="B977" i="6"/>
  <c r="N976" i="6"/>
  <c r="J976" i="6"/>
  <c r="B976" i="6"/>
  <c r="N975" i="6"/>
  <c r="J975" i="6"/>
  <c r="B975" i="6"/>
  <c r="N974" i="6"/>
  <c r="J974" i="6"/>
  <c r="B974" i="6"/>
  <c r="N973" i="6"/>
  <c r="J973" i="6"/>
  <c r="B973" i="6"/>
  <c r="N972" i="6"/>
  <c r="J972" i="6"/>
  <c r="B972" i="6"/>
  <c r="N971" i="6"/>
  <c r="J971" i="6"/>
  <c r="B971" i="6"/>
  <c r="N970" i="6"/>
  <c r="J970" i="6"/>
  <c r="B970" i="6"/>
  <c r="N969" i="6"/>
  <c r="J969" i="6"/>
  <c r="B969" i="6"/>
  <c r="N968" i="6"/>
  <c r="J968" i="6"/>
  <c r="B968" i="6"/>
  <c r="N967" i="6"/>
  <c r="J967" i="6"/>
  <c r="B967" i="6"/>
  <c r="N966" i="6"/>
  <c r="J966" i="6"/>
  <c r="B966" i="6"/>
  <c r="N965" i="6"/>
  <c r="J965" i="6"/>
  <c r="B965" i="6"/>
  <c r="N964" i="6"/>
  <c r="J964" i="6"/>
  <c r="B964" i="6"/>
  <c r="N963" i="6"/>
  <c r="J963" i="6"/>
  <c r="B963" i="6"/>
  <c r="N962" i="6"/>
  <c r="J962" i="6"/>
  <c r="B962" i="6"/>
  <c r="N961" i="6"/>
  <c r="J961" i="6"/>
  <c r="B961" i="6"/>
  <c r="N960" i="6"/>
  <c r="J960" i="6"/>
  <c r="B960" i="6"/>
  <c r="N959" i="6"/>
  <c r="J959" i="6"/>
  <c r="B959" i="6"/>
  <c r="N958" i="6"/>
  <c r="J958" i="6"/>
  <c r="B958" i="6"/>
  <c r="N957" i="6"/>
  <c r="J957" i="6"/>
  <c r="B957" i="6"/>
  <c r="N956" i="6"/>
  <c r="J956" i="6"/>
  <c r="B956" i="6"/>
  <c r="N955" i="6"/>
  <c r="J955" i="6"/>
  <c r="B955" i="6"/>
  <c r="N954" i="6"/>
  <c r="J954" i="6"/>
  <c r="B954" i="6"/>
  <c r="N953" i="6"/>
  <c r="J953" i="6"/>
  <c r="B953" i="6"/>
  <c r="N952" i="6"/>
  <c r="J952" i="6"/>
  <c r="B952" i="6"/>
  <c r="N951" i="6"/>
  <c r="J951" i="6"/>
  <c r="B951" i="6"/>
  <c r="N950" i="6"/>
  <c r="J950" i="6"/>
  <c r="B950" i="6"/>
  <c r="N949" i="6"/>
  <c r="J949" i="6"/>
  <c r="B949" i="6"/>
  <c r="N948" i="6"/>
  <c r="J948" i="6"/>
  <c r="B948" i="6"/>
  <c r="N947" i="6"/>
  <c r="J947" i="6"/>
  <c r="B947" i="6"/>
  <c r="N946" i="6"/>
  <c r="J946" i="6"/>
  <c r="B946" i="6"/>
  <c r="N945" i="6"/>
  <c r="J945" i="6"/>
  <c r="B945" i="6"/>
  <c r="N944" i="6"/>
  <c r="J944" i="6"/>
  <c r="B944" i="6"/>
  <c r="N943" i="6"/>
  <c r="J943" i="6"/>
  <c r="B943" i="6"/>
  <c r="N942" i="6"/>
  <c r="J942" i="6"/>
  <c r="B942" i="6"/>
  <c r="N941" i="6"/>
  <c r="J941" i="6"/>
  <c r="B941" i="6"/>
  <c r="N940" i="6"/>
  <c r="J940" i="6"/>
  <c r="B940" i="6"/>
  <c r="N939" i="6"/>
  <c r="J939" i="6"/>
  <c r="B939" i="6"/>
  <c r="N938" i="6"/>
  <c r="J938" i="6"/>
  <c r="B938" i="6"/>
  <c r="N937" i="6"/>
  <c r="J937" i="6"/>
  <c r="B937" i="6"/>
  <c r="N936" i="6"/>
  <c r="J936" i="6"/>
  <c r="B936" i="6"/>
  <c r="N935" i="6"/>
  <c r="J935" i="6"/>
  <c r="B935" i="6"/>
  <c r="N934" i="6"/>
  <c r="J934" i="6"/>
  <c r="B934" i="6"/>
  <c r="N933" i="6"/>
  <c r="J933" i="6"/>
  <c r="B933" i="6"/>
  <c r="N932" i="6"/>
  <c r="J932" i="6"/>
  <c r="B932" i="6"/>
  <c r="N931" i="6"/>
  <c r="J931" i="6"/>
  <c r="B931" i="6"/>
  <c r="N930" i="6"/>
  <c r="J930" i="6"/>
  <c r="B930" i="6"/>
  <c r="N929" i="6"/>
  <c r="J929" i="6"/>
  <c r="B929" i="6"/>
  <c r="N928" i="6"/>
  <c r="J928" i="6"/>
  <c r="B928" i="6"/>
  <c r="N927" i="6"/>
  <c r="J927" i="6"/>
  <c r="B927" i="6"/>
  <c r="N926" i="6"/>
  <c r="J926" i="6"/>
  <c r="B926" i="6"/>
  <c r="N925" i="6"/>
  <c r="J925" i="6"/>
  <c r="B925" i="6"/>
  <c r="N924" i="6"/>
  <c r="J924" i="6"/>
  <c r="B924" i="6"/>
  <c r="N923" i="6"/>
  <c r="J923" i="6"/>
  <c r="B923" i="6"/>
  <c r="N922" i="6"/>
  <c r="J922" i="6"/>
  <c r="B922" i="6"/>
  <c r="N921" i="6"/>
  <c r="J921" i="6"/>
  <c r="B921" i="6"/>
  <c r="N920" i="6"/>
  <c r="J920" i="6"/>
  <c r="B920" i="6"/>
  <c r="N919" i="6"/>
  <c r="J919" i="6"/>
  <c r="B919" i="6"/>
  <c r="N918" i="6"/>
  <c r="J918" i="6"/>
  <c r="B918" i="6"/>
  <c r="N917" i="6"/>
  <c r="J917" i="6"/>
  <c r="B917" i="6"/>
  <c r="N916" i="6"/>
  <c r="J916" i="6"/>
  <c r="B916" i="6"/>
  <c r="N915" i="6"/>
  <c r="J915" i="6"/>
  <c r="B915" i="6"/>
  <c r="N914" i="6"/>
  <c r="J914" i="6"/>
  <c r="B914" i="6"/>
  <c r="N913" i="6"/>
  <c r="J913" i="6"/>
  <c r="B913" i="6"/>
  <c r="N912" i="6"/>
  <c r="J912" i="6"/>
  <c r="B912" i="6"/>
  <c r="N911" i="6"/>
  <c r="J911" i="6"/>
  <c r="B911" i="6"/>
  <c r="N910" i="6"/>
  <c r="J910" i="6"/>
  <c r="B910" i="6"/>
  <c r="N909" i="6"/>
  <c r="J909" i="6"/>
  <c r="B909" i="6"/>
  <c r="N908" i="6"/>
  <c r="J908" i="6"/>
  <c r="B908" i="6"/>
  <c r="N907" i="6"/>
  <c r="J907" i="6"/>
  <c r="B907" i="6"/>
  <c r="N906" i="6"/>
  <c r="J906" i="6"/>
  <c r="B906" i="6"/>
  <c r="N905" i="6"/>
  <c r="J905" i="6"/>
  <c r="B905" i="6"/>
  <c r="N904" i="6"/>
  <c r="J904" i="6"/>
  <c r="B904" i="6"/>
  <c r="N903" i="6"/>
  <c r="J903" i="6"/>
  <c r="B903" i="6"/>
  <c r="N902" i="6"/>
  <c r="J902" i="6"/>
  <c r="B902" i="6"/>
  <c r="N901" i="6"/>
  <c r="J901" i="6"/>
  <c r="B901" i="6"/>
  <c r="N900" i="6"/>
  <c r="J900" i="6"/>
  <c r="B900" i="6"/>
  <c r="N899" i="6"/>
  <c r="J899" i="6"/>
  <c r="B899" i="6"/>
  <c r="N898" i="6"/>
  <c r="J898" i="6"/>
  <c r="B898" i="6"/>
  <c r="N897" i="6"/>
  <c r="J897" i="6"/>
  <c r="B897" i="6"/>
  <c r="N896" i="6"/>
  <c r="J896" i="6"/>
  <c r="B896" i="6"/>
  <c r="N895" i="6"/>
  <c r="J895" i="6"/>
  <c r="B895" i="6"/>
  <c r="N894" i="6"/>
  <c r="J894" i="6"/>
  <c r="B894" i="6"/>
  <c r="N893" i="6"/>
  <c r="J893" i="6"/>
  <c r="B893" i="6"/>
  <c r="N892" i="6"/>
  <c r="J892" i="6"/>
  <c r="B892" i="6"/>
  <c r="N891" i="6"/>
  <c r="J891" i="6"/>
  <c r="B891" i="6"/>
  <c r="N890" i="6"/>
  <c r="J890" i="6"/>
  <c r="B890" i="6"/>
  <c r="N889" i="6"/>
  <c r="J889" i="6"/>
  <c r="B889" i="6"/>
  <c r="N888" i="6"/>
  <c r="J888" i="6"/>
  <c r="B888" i="6"/>
  <c r="N887" i="6"/>
  <c r="J887" i="6"/>
  <c r="B887" i="6"/>
  <c r="N886" i="6"/>
  <c r="J886" i="6"/>
  <c r="B886" i="6"/>
  <c r="N885" i="6"/>
  <c r="J885" i="6"/>
  <c r="B885" i="6"/>
  <c r="N884" i="6"/>
  <c r="J884" i="6"/>
  <c r="B884" i="6"/>
  <c r="N883" i="6"/>
  <c r="J883" i="6"/>
  <c r="B883" i="6"/>
  <c r="N882" i="6"/>
  <c r="J882" i="6"/>
  <c r="B882" i="6"/>
  <c r="N881" i="6"/>
  <c r="J881" i="6"/>
  <c r="B881" i="6"/>
  <c r="N880" i="6"/>
  <c r="J880" i="6"/>
  <c r="B880" i="6"/>
  <c r="N879" i="6"/>
  <c r="J879" i="6"/>
  <c r="B879" i="6"/>
  <c r="N878" i="6"/>
  <c r="J878" i="6"/>
  <c r="B878" i="6"/>
  <c r="N877" i="6"/>
  <c r="J877" i="6"/>
  <c r="B877" i="6"/>
  <c r="N876" i="6"/>
  <c r="J876" i="6"/>
  <c r="B876" i="6"/>
  <c r="N875" i="6"/>
  <c r="J875" i="6"/>
  <c r="B875" i="6"/>
  <c r="N874" i="6"/>
  <c r="J874" i="6"/>
  <c r="B874" i="6"/>
  <c r="N873" i="6"/>
  <c r="J873" i="6"/>
  <c r="B873" i="6"/>
  <c r="N872" i="6"/>
  <c r="J872" i="6"/>
  <c r="B872" i="6"/>
  <c r="N871" i="6"/>
  <c r="J871" i="6"/>
  <c r="B871" i="6"/>
  <c r="N870" i="6"/>
  <c r="J870" i="6"/>
  <c r="B870" i="6"/>
  <c r="N869" i="6"/>
  <c r="J869" i="6"/>
  <c r="B869" i="6"/>
  <c r="N868" i="6"/>
  <c r="J868" i="6"/>
  <c r="B868" i="6"/>
  <c r="N867" i="6"/>
  <c r="J867" i="6"/>
  <c r="B867" i="6"/>
  <c r="N866" i="6"/>
  <c r="J866" i="6"/>
  <c r="B866" i="6"/>
  <c r="N865" i="6"/>
  <c r="J865" i="6"/>
  <c r="B865" i="6"/>
  <c r="N864" i="6"/>
  <c r="J864" i="6"/>
  <c r="B864" i="6"/>
  <c r="N863" i="6"/>
  <c r="J863" i="6"/>
  <c r="B863" i="6"/>
  <c r="N862" i="6"/>
  <c r="J862" i="6"/>
  <c r="B862" i="6"/>
  <c r="N861" i="6"/>
  <c r="J861" i="6"/>
  <c r="B861" i="6"/>
  <c r="N860" i="6"/>
  <c r="J860" i="6"/>
  <c r="B860" i="6"/>
  <c r="N859" i="6"/>
  <c r="J859" i="6"/>
  <c r="B859" i="6"/>
  <c r="N858" i="6"/>
  <c r="J858" i="6"/>
  <c r="B858" i="6"/>
  <c r="N857" i="6"/>
  <c r="J857" i="6"/>
  <c r="B857" i="6"/>
  <c r="N856" i="6"/>
  <c r="J856" i="6"/>
  <c r="B856" i="6"/>
  <c r="N855" i="6"/>
  <c r="J855" i="6"/>
  <c r="B855" i="6"/>
  <c r="N854" i="6"/>
  <c r="J854" i="6"/>
  <c r="B854" i="6"/>
  <c r="N853" i="6"/>
  <c r="J853" i="6"/>
  <c r="B853" i="6"/>
  <c r="N852" i="6"/>
  <c r="J852" i="6"/>
  <c r="B852" i="6"/>
  <c r="N851" i="6"/>
  <c r="J851" i="6"/>
  <c r="B851" i="6"/>
  <c r="N850" i="6"/>
  <c r="J850" i="6"/>
  <c r="B850" i="6"/>
  <c r="N849" i="6"/>
  <c r="J849" i="6"/>
  <c r="B849" i="6"/>
  <c r="N848" i="6"/>
  <c r="J848" i="6"/>
  <c r="B848" i="6"/>
  <c r="N847" i="6"/>
  <c r="J847" i="6"/>
  <c r="B847" i="6"/>
  <c r="N846" i="6"/>
  <c r="J846" i="6"/>
  <c r="B846" i="6"/>
  <c r="N845" i="6"/>
  <c r="J845" i="6"/>
  <c r="B845" i="6"/>
  <c r="N844" i="6"/>
  <c r="J844" i="6"/>
  <c r="B844" i="6"/>
  <c r="N843" i="6"/>
  <c r="J843" i="6"/>
  <c r="B843" i="6"/>
  <c r="N842" i="6"/>
  <c r="J842" i="6"/>
  <c r="B842" i="6"/>
  <c r="N841" i="6"/>
  <c r="J841" i="6"/>
  <c r="B841" i="6"/>
  <c r="N840" i="6"/>
  <c r="J840" i="6"/>
  <c r="B840" i="6"/>
  <c r="N839" i="6"/>
  <c r="J839" i="6"/>
  <c r="B839" i="6"/>
  <c r="N838" i="6"/>
  <c r="J838" i="6"/>
  <c r="B838" i="6"/>
  <c r="N837" i="6"/>
  <c r="J837" i="6"/>
  <c r="B837" i="6"/>
  <c r="N836" i="6"/>
  <c r="J836" i="6"/>
  <c r="B836" i="6"/>
  <c r="N835" i="6"/>
  <c r="J835" i="6"/>
  <c r="B835" i="6"/>
  <c r="N834" i="6"/>
  <c r="J834" i="6"/>
  <c r="B834" i="6"/>
  <c r="N833" i="6"/>
  <c r="J833" i="6"/>
  <c r="B833" i="6"/>
  <c r="N832" i="6"/>
  <c r="J832" i="6"/>
  <c r="B832" i="6"/>
  <c r="N831" i="6"/>
  <c r="J831" i="6"/>
  <c r="B831" i="6"/>
  <c r="N830" i="6"/>
  <c r="J830" i="6"/>
  <c r="B830" i="6"/>
  <c r="N829" i="6"/>
  <c r="J829" i="6"/>
  <c r="B829" i="6"/>
  <c r="N828" i="6"/>
  <c r="J828" i="6"/>
  <c r="B828" i="6"/>
  <c r="N827" i="6"/>
  <c r="J827" i="6"/>
  <c r="B827" i="6"/>
  <c r="N826" i="6"/>
  <c r="J826" i="6"/>
  <c r="B826" i="6"/>
  <c r="N825" i="6"/>
  <c r="J825" i="6"/>
  <c r="B825" i="6"/>
  <c r="N824" i="6"/>
  <c r="J824" i="6"/>
  <c r="B824" i="6"/>
  <c r="N823" i="6"/>
  <c r="J823" i="6"/>
  <c r="B823" i="6"/>
  <c r="N822" i="6"/>
  <c r="J822" i="6"/>
  <c r="B822" i="6"/>
  <c r="N821" i="6"/>
  <c r="J821" i="6"/>
  <c r="B821" i="6"/>
  <c r="N820" i="6"/>
  <c r="J820" i="6"/>
  <c r="B820" i="6"/>
  <c r="N819" i="6"/>
  <c r="J819" i="6"/>
  <c r="B819" i="6"/>
  <c r="N818" i="6"/>
  <c r="J818" i="6"/>
  <c r="B818" i="6"/>
  <c r="N817" i="6"/>
  <c r="J817" i="6"/>
  <c r="B817" i="6"/>
  <c r="N816" i="6"/>
  <c r="J816" i="6"/>
  <c r="B816" i="6"/>
  <c r="N815" i="6"/>
  <c r="J815" i="6"/>
  <c r="B815" i="6"/>
  <c r="N814" i="6"/>
  <c r="J814" i="6"/>
  <c r="B814" i="6"/>
  <c r="N813" i="6"/>
  <c r="J813" i="6"/>
  <c r="B813" i="6"/>
  <c r="N812" i="6"/>
  <c r="J812" i="6"/>
  <c r="B812" i="6"/>
  <c r="N811" i="6"/>
  <c r="J811" i="6"/>
  <c r="B811" i="6"/>
  <c r="N810" i="6"/>
  <c r="J810" i="6"/>
  <c r="B810" i="6"/>
  <c r="N809" i="6"/>
  <c r="J809" i="6"/>
  <c r="B809" i="6"/>
  <c r="N808" i="6"/>
  <c r="J808" i="6"/>
  <c r="B808" i="6"/>
  <c r="N807" i="6"/>
  <c r="J807" i="6"/>
  <c r="B807" i="6"/>
  <c r="N806" i="6"/>
  <c r="J806" i="6"/>
  <c r="B806" i="6"/>
  <c r="N805" i="6"/>
  <c r="J805" i="6"/>
  <c r="B805" i="6"/>
  <c r="N804" i="6"/>
  <c r="J804" i="6"/>
  <c r="B804" i="6"/>
  <c r="N803" i="6"/>
  <c r="J803" i="6"/>
  <c r="B803" i="6"/>
  <c r="N802" i="6"/>
  <c r="J802" i="6"/>
  <c r="B802" i="6"/>
  <c r="N801" i="6"/>
  <c r="J801" i="6"/>
  <c r="B801" i="6"/>
  <c r="N800" i="6"/>
  <c r="J800" i="6"/>
  <c r="B800" i="6"/>
  <c r="N799" i="6"/>
  <c r="J799" i="6"/>
  <c r="B799" i="6"/>
  <c r="N798" i="6"/>
  <c r="J798" i="6"/>
  <c r="B798" i="6"/>
  <c r="N797" i="6"/>
  <c r="J797" i="6"/>
  <c r="B797" i="6"/>
  <c r="N796" i="6"/>
  <c r="J796" i="6"/>
  <c r="B796" i="6"/>
  <c r="N795" i="6"/>
  <c r="J795" i="6"/>
  <c r="B795" i="6"/>
  <c r="N794" i="6"/>
  <c r="J794" i="6"/>
  <c r="B794" i="6"/>
  <c r="N793" i="6"/>
  <c r="J793" i="6"/>
  <c r="B793" i="6"/>
  <c r="N792" i="6"/>
  <c r="J792" i="6"/>
  <c r="B792" i="6"/>
  <c r="N791" i="6"/>
  <c r="J791" i="6"/>
  <c r="B791" i="6"/>
  <c r="N790" i="6"/>
  <c r="J790" i="6"/>
  <c r="B790" i="6"/>
  <c r="N789" i="6"/>
  <c r="J789" i="6"/>
  <c r="B789" i="6"/>
  <c r="N788" i="6"/>
  <c r="J788" i="6"/>
  <c r="B788" i="6"/>
  <c r="N787" i="6"/>
  <c r="J787" i="6"/>
  <c r="B787" i="6"/>
  <c r="N786" i="6"/>
  <c r="J786" i="6"/>
  <c r="B786" i="6"/>
  <c r="N785" i="6"/>
  <c r="J785" i="6"/>
  <c r="B785" i="6"/>
  <c r="N784" i="6"/>
  <c r="J784" i="6"/>
  <c r="B784" i="6"/>
  <c r="N783" i="6"/>
  <c r="J783" i="6"/>
  <c r="B783" i="6"/>
  <c r="N782" i="6"/>
  <c r="J782" i="6"/>
  <c r="B782" i="6"/>
  <c r="N781" i="6"/>
  <c r="J781" i="6"/>
  <c r="B781" i="6"/>
  <c r="N780" i="6"/>
  <c r="J780" i="6"/>
  <c r="B780" i="6"/>
  <c r="N779" i="6"/>
  <c r="J779" i="6"/>
  <c r="B779" i="6"/>
  <c r="N778" i="6"/>
  <c r="J778" i="6"/>
  <c r="B778" i="6"/>
  <c r="N777" i="6"/>
  <c r="J777" i="6"/>
  <c r="B777" i="6"/>
  <c r="N776" i="6"/>
  <c r="J776" i="6"/>
  <c r="B776" i="6"/>
  <c r="N775" i="6"/>
  <c r="J775" i="6"/>
  <c r="B775" i="6"/>
  <c r="N774" i="6"/>
  <c r="J774" i="6"/>
  <c r="B774" i="6"/>
  <c r="N773" i="6"/>
  <c r="J773" i="6"/>
  <c r="B773" i="6"/>
  <c r="N772" i="6"/>
  <c r="J772" i="6"/>
  <c r="B772" i="6"/>
  <c r="N771" i="6"/>
  <c r="J771" i="6"/>
  <c r="B771" i="6"/>
  <c r="N770" i="6"/>
  <c r="J770" i="6"/>
  <c r="B770" i="6"/>
  <c r="N769" i="6"/>
  <c r="J769" i="6"/>
  <c r="B769" i="6"/>
  <c r="N768" i="6"/>
  <c r="J768" i="6"/>
  <c r="B768" i="6"/>
  <c r="N767" i="6"/>
  <c r="J767" i="6"/>
  <c r="B767" i="6"/>
  <c r="N766" i="6"/>
  <c r="J766" i="6"/>
  <c r="B766" i="6"/>
  <c r="N765" i="6"/>
  <c r="J765" i="6"/>
  <c r="B765" i="6"/>
  <c r="N764" i="6"/>
  <c r="J764" i="6"/>
  <c r="B764" i="6"/>
  <c r="N763" i="6"/>
  <c r="J763" i="6"/>
  <c r="B763" i="6"/>
  <c r="N762" i="6"/>
  <c r="J762" i="6"/>
  <c r="B762" i="6"/>
  <c r="N761" i="6"/>
  <c r="J761" i="6"/>
  <c r="B761" i="6"/>
  <c r="N760" i="6"/>
  <c r="J760" i="6"/>
  <c r="B760" i="6"/>
  <c r="N759" i="6"/>
  <c r="J759" i="6"/>
  <c r="B759" i="6"/>
  <c r="N758" i="6"/>
  <c r="J758" i="6"/>
  <c r="B758" i="6"/>
  <c r="N757" i="6"/>
  <c r="J757" i="6"/>
  <c r="B757" i="6"/>
  <c r="N756" i="6"/>
  <c r="J756" i="6"/>
  <c r="B756" i="6"/>
  <c r="N755" i="6"/>
  <c r="J755" i="6"/>
  <c r="B755" i="6"/>
  <c r="N754" i="6"/>
  <c r="J754" i="6"/>
  <c r="B754" i="6"/>
  <c r="N753" i="6"/>
  <c r="J753" i="6"/>
  <c r="B753" i="6"/>
  <c r="N752" i="6"/>
  <c r="J752" i="6"/>
  <c r="B752" i="6"/>
  <c r="N751" i="6"/>
  <c r="J751" i="6"/>
  <c r="B751" i="6"/>
  <c r="N750" i="6"/>
  <c r="J750" i="6"/>
  <c r="B750" i="6"/>
  <c r="N749" i="6"/>
  <c r="J749" i="6"/>
  <c r="B749" i="6"/>
  <c r="N748" i="6"/>
  <c r="J748" i="6"/>
  <c r="B748" i="6"/>
  <c r="N747" i="6"/>
  <c r="J747" i="6"/>
  <c r="B747" i="6"/>
  <c r="N746" i="6"/>
  <c r="J746" i="6"/>
  <c r="B746" i="6"/>
  <c r="N745" i="6"/>
  <c r="J745" i="6"/>
  <c r="B745" i="6"/>
  <c r="N744" i="6"/>
  <c r="J744" i="6"/>
  <c r="B744" i="6"/>
  <c r="N743" i="6"/>
  <c r="J743" i="6"/>
  <c r="B743" i="6"/>
  <c r="N742" i="6"/>
  <c r="J742" i="6"/>
  <c r="B742" i="6"/>
  <c r="N741" i="6"/>
  <c r="J741" i="6"/>
  <c r="B741" i="6"/>
  <c r="N740" i="6"/>
  <c r="J740" i="6"/>
  <c r="B740" i="6"/>
  <c r="N739" i="6"/>
  <c r="J739" i="6"/>
  <c r="B739" i="6"/>
  <c r="N738" i="6"/>
  <c r="J738" i="6"/>
  <c r="B738" i="6"/>
  <c r="N737" i="6"/>
  <c r="J737" i="6"/>
  <c r="B737" i="6"/>
  <c r="N736" i="6"/>
  <c r="J736" i="6"/>
  <c r="B736" i="6"/>
  <c r="N735" i="6"/>
  <c r="J735" i="6"/>
  <c r="B735" i="6"/>
  <c r="N734" i="6"/>
  <c r="J734" i="6"/>
  <c r="B734" i="6"/>
  <c r="N733" i="6"/>
  <c r="J733" i="6"/>
  <c r="B733" i="6"/>
  <c r="N732" i="6"/>
  <c r="J732" i="6"/>
  <c r="B732" i="6"/>
  <c r="N731" i="6"/>
  <c r="J731" i="6"/>
  <c r="B731" i="6"/>
  <c r="N730" i="6"/>
  <c r="J730" i="6"/>
  <c r="B730" i="6"/>
  <c r="N729" i="6"/>
  <c r="J729" i="6"/>
  <c r="B729" i="6"/>
  <c r="N728" i="6"/>
  <c r="J728" i="6"/>
  <c r="B728" i="6"/>
  <c r="N727" i="6"/>
  <c r="J727" i="6"/>
  <c r="B727" i="6"/>
  <c r="N726" i="6"/>
  <c r="J726" i="6"/>
  <c r="B726" i="6"/>
  <c r="N725" i="6"/>
  <c r="J725" i="6"/>
  <c r="B725" i="6"/>
  <c r="N724" i="6"/>
  <c r="J724" i="6"/>
  <c r="B724" i="6"/>
  <c r="N723" i="6"/>
  <c r="J723" i="6"/>
  <c r="B723" i="6"/>
  <c r="N722" i="6"/>
  <c r="J722" i="6"/>
  <c r="B722" i="6"/>
  <c r="N721" i="6"/>
  <c r="J721" i="6"/>
  <c r="B721" i="6"/>
  <c r="N720" i="6"/>
  <c r="J720" i="6"/>
  <c r="B720" i="6"/>
  <c r="N719" i="6"/>
  <c r="J719" i="6"/>
  <c r="B719" i="6"/>
  <c r="N718" i="6"/>
  <c r="J718" i="6"/>
  <c r="B718" i="6"/>
  <c r="N717" i="6"/>
  <c r="J717" i="6"/>
  <c r="B717" i="6"/>
  <c r="N716" i="6"/>
  <c r="J716" i="6"/>
  <c r="B716" i="6"/>
  <c r="N715" i="6"/>
  <c r="J715" i="6"/>
  <c r="B715" i="6"/>
  <c r="N714" i="6"/>
  <c r="J714" i="6"/>
  <c r="B714" i="6"/>
  <c r="N713" i="6"/>
  <c r="J713" i="6"/>
  <c r="B713" i="6"/>
  <c r="N712" i="6"/>
  <c r="J712" i="6"/>
  <c r="B712" i="6"/>
  <c r="N711" i="6"/>
  <c r="J711" i="6"/>
  <c r="B711" i="6"/>
  <c r="N710" i="6"/>
  <c r="J710" i="6"/>
  <c r="B710" i="6"/>
  <c r="N709" i="6"/>
  <c r="J709" i="6"/>
  <c r="B709" i="6"/>
  <c r="N708" i="6"/>
  <c r="J708" i="6"/>
  <c r="B708" i="6"/>
  <c r="N707" i="6"/>
  <c r="J707" i="6"/>
  <c r="B707" i="6"/>
  <c r="N706" i="6"/>
  <c r="J706" i="6"/>
  <c r="B706" i="6"/>
  <c r="N705" i="6"/>
  <c r="J705" i="6"/>
  <c r="B705" i="6"/>
  <c r="N704" i="6"/>
  <c r="J704" i="6"/>
  <c r="B704" i="6"/>
  <c r="N703" i="6"/>
  <c r="J703" i="6"/>
  <c r="B703" i="6"/>
  <c r="N702" i="6"/>
  <c r="J702" i="6"/>
  <c r="B702" i="6"/>
  <c r="N701" i="6"/>
  <c r="J701" i="6"/>
  <c r="B701" i="6"/>
  <c r="N700" i="6"/>
  <c r="J700" i="6"/>
  <c r="B700" i="6"/>
  <c r="N699" i="6"/>
  <c r="J699" i="6"/>
  <c r="B699" i="6"/>
  <c r="N698" i="6"/>
  <c r="J698" i="6"/>
  <c r="B698" i="6"/>
  <c r="N697" i="6"/>
  <c r="J697" i="6"/>
  <c r="B697" i="6"/>
  <c r="N696" i="6"/>
  <c r="J696" i="6"/>
  <c r="B696" i="6"/>
  <c r="N695" i="6"/>
  <c r="J695" i="6"/>
  <c r="B695" i="6"/>
  <c r="N694" i="6"/>
  <c r="J694" i="6"/>
  <c r="B694" i="6"/>
  <c r="N693" i="6"/>
  <c r="J693" i="6"/>
  <c r="B693" i="6"/>
  <c r="N692" i="6"/>
  <c r="J692" i="6"/>
  <c r="B692" i="6"/>
  <c r="N691" i="6"/>
  <c r="J691" i="6"/>
  <c r="B691" i="6"/>
  <c r="N690" i="6"/>
  <c r="J690" i="6"/>
  <c r="B690" i="6"/>
  <c r="N689" i="6"/>
  <c r="J689" i="6"/>
  <c r="B689" i="6"/>
  <c r="N688" i="6"/>
  <c r="J688" i="6"/>
  <c r="B688" i="6"/>
  <c r="N687" i="6"/>
  <c r="J687" i="6"/>
  <c r="B687" i="6"/>
  <c r="N686" i="6"/>
  <c r="J686" i="6"/>
  <c r="B686" i="6"/>
  <c r="N685" i="6"/>
  <c r="J685" i="6"/>
  <c r="B685" i="6"/>
  <c r="N684" i="6"/>
  <c r="J684" i="6"/>
  <c r="B684" i="6"/>
  <c r="N683" i="6"/>
  <c r="J683" i="6"/>
  <c r="B683" i="6"/>
  <c r="N682" i="6"/>
  <c r="J682" i="6"/>
  <c r="B682" i="6"/>
  <c r="N681" i="6"/>
  <c r="J681" i="6"/>
  <c r="B681" i="6"/>
  <c r="N680" i="6"/>
  <c r="J680" i="6"/>
  <c r="B680" i="6"/>
  <c r="N679" i="6"/>
  <c r="J679" i="6"/>
  <c r="B679" i="6"/>
  <c r="N678" i="6"/>
  <c r="J678" i="6"/>
  <c r="B678" i="6"/>
  <c r="N677" i="6"/>
  <c r="J677" i="6"/>
  <c r="B677" i="6"/>
  <c r="N676" i="6"/>
  <c r="J676" i="6"/>
  <c r="B676" i="6"/>
  <c r="N675" i="6"/>
  <c r="J675" i="6"/>
  <c r="B675" i="6"/>
  <c r="N674" i="6"/>
  <c r="J674" i="6"/>
  <c r="B674" i="6"/>
  <c r="N673" i="6"/>
  <c r="J673" i="6"/>
  <c r="B673" i="6"/>
  <c r="N672" i="6"/>
  <c r="J672" i="6"/>
  <c r="B672" i="6"/>
  <c r="N671" i="6"/>
  <c r="J671" i="6"/>
  <c r="B671" i="6"/>
  <c r="N670" i="6"/>
  <c r="J670" i="6"/>
  <c r="B670" i="6"/>
  <c r="N669" i="6"/>
  <c r="J669" i="6"/>
  <c r="B669" i="6"/>
  <c r="N668" i="6"/>
  <c r="J668" i="6"/>
  <c r="B668" i="6"/>
  <c r="N667" i="6"/>
  <c r="J667" i="6"/>
  <c r="B667" i="6"/>
  <c r="N666" i="6"/>
  <c r="J666" i="6"/>
  <c r="B666" i="6"/>
  <c r="N665" i="6"/>
  <c r="J665" i="6"/>
  <c r="B665" i="6"/>
  <c r="N664" i="6"/>
  <c r="J664" i="6"/>
  <c r="B664" i="6"/>
  <c r="N663" i="6"/>
  <c r="J663" i="6"/>
  <c r="B663" i="6"/>
  <c r="N662" i="6"/>
  <c r="J662" i="6"/>
  <c r="B662" i="6"/>
  <c r="N661" i="6"/>
  <c r="J661" i="6"/>
  <c r="B661" i="6"/>
  <c r="N660" i="6"/>
  <c r="J660" i="6"/>
  <c r="B660" i="6"/>
  <c r="N659" i="6"/>
  <c r="J659" i="6"/>
  <c r="B659" i="6"/>
  <c r="N658" i="6"/>
  <c r="J658" i="6"/>
  <c r="B658" i="6"/>
  <c r="N657" i="6"/>
  <c r="J657" i="6"/>
  <c r="B657" i="6"/>
  <c r="N656" i="6"/>
  <c r="J656" i="6"/>
  <c r="B656" i="6"/>
  <c r="N655" i="6"/>
  <c r="J655" i="6"/>
  <c r="B655" i="6"/>
  <c r="N654" i="6"/>
  <c r="J654" i="6"/>
  <c r="B654" i="6"/>
  <c r="N653" i="6"/>
  <c r="J653" i="6"/>
  <c r="B653" i="6"/>
  <c r="N652" i="6"/>
  <c r="J652" i="6"/>
  <c r="B652" i="6"/>
  <c r="N651" i="6"/>
  <c r="J651" i="6"/>
  <c r="B651" i="6"/>
  <c r="N650" i="6"/>
  <c r="J650" i="6"/>
  <c r="B650" i="6"/>
  <c r="N649" i="6"/>
  <c r="J649" i="6"/>
  <c r="B649" i="6"/>
  <c r="N648" i="6"/>
  <c r="J648" i="6"/>
  <c r="B648" i="6"/>
  <c r="N647" i="6"/>
  <c r="J647" i="6"/>
  <c r="B647" i="6"/>
  <c r="N646" i="6"/>
  <c r="J646" i="6"/>
  <c r="B646" i="6"/>
  <c r="N645" i="6"/>
  <c r="J645" i="6"/>
  <c r="B645" i="6"/>
  <c r="N644" i="6"/>
  <c r="J644" i="6"/>
  <c r="B644" i="6"/>
  <c r="N643" i="6"/>
  <c r="J643" i="6"/>
  <c r="B643" i="6"/>
  <c r="N642" i="6"/>
  <c r="J642" i="6"/>
  <c r="B642" i="6"/>
  <c r="N641" i="6"/>
  <c r="J641" i="6"/>
  <c r="B641" i="6"/>
  <c r="N640" i="6"/>
  <c r="J640" i="6"/>
  <c r="B640" i="6"/>
  <c r="N639" i="6"/>
  <c r="J639" i="6"/>
  <c r="B639" i="6"/>
  <c r="N638" i="6"/>
  <c r="J638" i="6"/>
  <c r="B638" i="6"/>
  <c r="N637" i="6"/>
  <c r="J637" i="6"/>
  <c r="B637" i="6"/>
  <c r="N636" i="6"/>
  <c r="J636" i="6"/>
  <c r="B636" i="6"/>
  <c r="N635" i="6"/>
  <c r="J635" i="6"/>
  <c r="B635" i="6"/>
  <c r="N634" i="6"/>
  <c r="J634" i="6"/>
  <c r="B634" i="6"/>
  <c r="N633" i="6"/>
  <c r="J633" i="6"/>
  <c r="B633" i="6"/>
  <c r="N632" i="6"/>
  <c r="J632" i="6"/>
  <c r="B632" i="6"/>
  <c r="N631" i="6"/>
  <c r="J631" i="6"/>
  <c r="B631" i="6"/>
  <c r="N630" i="6"/>
  <c r="J630" i="6"/>
  <c r="B630" i="6"/>
  <c r="N629" i="6"/>
  <c r="J629" i="6"/>
  <c r="B629" i="6"/>
  <c r="N628" i="6"/>
  <c r="J628" i="6"/>
  <c r="B628" i="6"/>
  <c r="N627" i="6"/>
  <c r="J627" i="6"/>
  <c r="B627" i="6"/>
  <c r="N626" i="6"/>
  <c r="J626" i="6"/>
  <c r="B626" i="6"/>
  <c r="N625" i="6"/>
  <c r="J625" i="6"/>
  <c r="B625" i="6"/>
  <c r="N624" i="6"/>
  <c r="J624" i="6"/>
  <c r="B624" i="6"/>
  <c r="N623" i="6"/>
  <c r="J623" i="6"/>
  <c r="B623" i="6"/>
  <c r="N622" i="6"/>
  <c r="J622" i="6"/>
  <c r="B622" i="6"/>
  <c r="N621" i="6"/>
  <c r="J621" i="6"/>
  <c r="B621" i="6"/>
  <c r="N620" i="6"/>
  <c r="J620" i="6"/>
  <c r="B620" i="6"/>
  <c r="N619" i="6"/>
  <c r="J619" i="6"/>
  <c r="B619" i="6"/>
  <c r="N618" i="6"/>
  <c r="J618" i="6"/>
  <c r="B618" i="6"/>
  <c r="N617" i="6"/>
  <c r="J617" i="6"/>
  <c r="B617" i="6"/>
  <c r="N616" i="6"/>
  <c r="J616" i="6"/>
  <c r="B616" i="6"/>
  <c r="N615" i="6"/>
  <c r="J615" i="6"/>
  <c r="B615" i="6"/>
  <c r="N614" i="6"/>
  <c r="J614" i="6"/>
  <c r="B614" i="6"/>
  <c r="N613" i="6"/>
  <c r="J613" i="6"/>
  <c r="B613" i="6"/>
  <c r="N612" i="6"/>
  <c r="J612" i="6"/>
  <c r="B612" i="6"/>
  <c r="N611" i="6"/>
  <c r="J611" i="6"/>
  <c r="B611" i="6"/>
  <c r="N610" i="6"/>
  <c r="J610" i="6"/>
  <c r="B610" i="6"/>
  <c r="N609" i="6"/>
  <c r="J609" i="6"/>
  <c r="B609" i="6"/>
  <c r="N608" i="6"/>
  <c r="J608" i="6"/>
  <c r="B608" i="6"/>
  <c r="N607" i="6"/>
  <c r="J607" i="6"/>
  <c r="B607" i="6"/>
  <c r="N606" i="6"/>
  <c r="J606" i="6"/>
  <c r="B606" i="6"/>
  <c r="N605" i="6"/>
  <c r="J605" i="6"/>
  <c r="B605" i="6"/>
  <c r="N604" i="6"/>
  <c r="J604" i="6"/>
  <c r="B604" i="6"/>
  <c r="N603" i="6"/>
  <c r="J603" i="6"/>
  <c r="B603" i="6"/>
  <c r="N602" i="6"/>
  <c r="J602" i="6"/>
  <c r="B602" i="6"/>
  <c r="N601" i="6"/>
  <c r="J601" i="6"/>
  <c r="B601" i="6"/>
  <c r="N600" i="6"/>
  <c r="J600" i="6"/>
  <c r="B600" i="6"/>
  <c r="N599" i="6"/>
  <c r="J599" i="6"/>
  <c r="B599" i="6"/>
  <c r="N598" i="6"/>
  <c r="J598" i="6"/>
  <c r="B598" i="6"/>
  <c r="N597" i="6"/>
  <c r="J597" i="6"/>
  <c r="B597" i="6"/>
  <c r="N596" i="6"/>
  <c r="J596" i="6"/>
  <c r="B596" i="6"/>
  <c r="N595" i="6"/>
  <c r="J595" i="6"/>
  <c r="B595" i="6"/>
  <c r="N594" i="6"/>
  <c r="J594" i="6"/>
  <c r="B594" i="6"/>
  <c r="N593" i="6"/>
  <c r="J593" i="6"/>
  <c r="B593" i="6"/>
  <c r="N592" i="6"/>
  <c r="J592" i="6"/>
  <c r="B592" i="6"/>
  <c r="N591" i="6"/>
  <c r="J591" i="6"/>
  <c r="B591" i="6"/>
  <c r="N590" i="6"/>
  <c r="J590" i="6"/>
  <c r="B590" i="6"/>
  <c r="N589" i="6"/>
  <c r="J589" i="6"/>
  <c r="B589" i="6"/>
  <c r="N588" i="6"/>
  <c r="J588" i="6"/>
  <c r="B588" i="6"/>
  <c r="N587" i="6"/>
  <c r="J587" i="6"/>
  <c r="B587" i="6"/>
  <c r="N586" i="6"/>
  <c r="J586" i="6"/>
  <c r="B586" i="6"/>
  <c r="N585" i="6"/>
  <c r="J585" i="6"/>
  <c r="B585" i="6"/>
  <c r="N584" i="6"/>
  <c r="J584" i="6"/>
  <c r="B584" i="6"/>
  <c r="N583" i="6"/>
  <c r="J583" i="6"/>
  <c r="B583" i="6"/>
  <c r="N582" i="6"/>
  <c r="J582" i="6"/>
  <c r="B582" i="6"/>
  <c r="N581" i="6"/>
  <c r="J581" i="6"/>
  <c r="B581" i="6"/>
  <c r="N580" i="6"/>
  <c r="J580" i="6"/>
  <c r="B580" i="6"/>
  <c r="N579" i="6"/>
  <c r="J579" i="6"/>
  <c r="B579" i="6"/>
  <c r="N578" i="6"/>
  <c r="J578" i="6"/>
  <c r="B578" i="6"/>
  <c r="N577" i="6"/>
  <c r="J577" i="6"/>
  <c r="B577" i="6"/>
  <c r="N576" i="6"/>
  <c r="J576" i="6"/>
  <c r="B576" i="6"/>
  <c r="N575" i="6"/>
  <c r="J575" i="6"/>
  <c r="B575" i="6"/>
  <c r="N574" i="6"/>
  <c r="J574" i="6"/>
  <c r="B574" i="6"/>
  <c r="N573" i="6"/>
  <c r="J573" i="6"/>
  <c r="B573" i="6"/>
  <c r="N572" i="6"/>
  <c r="J572" i="6"/>
  <c r="B572" i="6"/>
  <c r="N571" i="6"/>
  <c r="J571" i="6"/>
  <c r="B571" i="6"/>
  <c r="N570" i="6"/>
  <c r="J570" i="6"/>
  <c r="B570" i="6"/>
  <c r="N569" i="6"/>
  <c r="J569" i="6"/>
  <c r="B569" i="6"/>
  <c r="N568" i="6"/>
  <c r="J568" i="6"/>
  <c r="B568" i="6"/>
  <c r="N567" i="6"/>
  <c r="J567" i="6"/>
  <c r="B567" i="6"/>
  <c r="N566" i="6"/>
  <c r="J566" i="6"/>
  <c r="B566" i="6"/>
  <c r="N565" i="6"/>
  <c r="J565" i="6"/>
  <c r="B565" i="6"/>
  <c r="N564" i="6"/>
  <c r="J564" i="6"/>
  <c r="B564" i="6"/>
  <c r="N563" i="6"/>
  <c r="J563" i="6"/>
  <c r="B563" i="6"/>
  <c r="N562" i="6"/>
  <c r="J562" i="6"/>
  <c r="B562" i="6"/>
  <c r="N561" i="6"/>
  <c r="J561" i="6"/>
  <c r="B561" i="6"/>
  <c r="N560" i="6"/>
  <c r="J560" i="6"/>
  <c r="B560" i="6"/>
  <c r="N559" i="6"/>
  <c r="J559" i="6"/>
  <c r="B559" i="6"/>
  <c r="N558" i="6"/>
  <c r="J558" i="6"/>
  <c r="B558" i="6"/>
  <c r="N557" i="6"/>
  <c r="J557" i="6"/>
  <c r="B557" i="6"/>
  <c r="N556" i="6"/>
  <c r="J556" i="6"/>
  <c r="B556" i="6"/>
  <c r="N555" i="6"/>
  <c r="J555" i="6"/>
  <c r="B555" i="6"/>
  <c r="N554" i="6"/>
  <c r="J554" i="6"/>
  <c r="B554" i="6"/>
  <c r="N553" i="6"/>
  <c r="J553" i="6"/>
  <c r="B553" i="6"/>
  <c r="N552" i="6"/>
  <c r="J552" i="6"/>
  <c r="B552" i="6"/>
  <c r="N551" i="6"/>
  <c r="J551" i="6"/>
  <c r="B551" i="6"/>
  <c r="N550" i="6"/>
  <c r="J550" i="6"/>
  <c r="B550" i="6"/>
  <c r="N549" i="6"/>
  <c r="J549" i="6"/>
  <c r="B549" i="6"/>
  <c r="N548" i="6"/>
  <c r="J548" i="6"/>
  <c r="B548" i="6"/>
  <c r="N547" i="6"/>
  <c r="J547" i="6"/>
  <c r="B547" i="6"/>
  <c r="N546" i="6"/>
  <c r="J546" i="6"/>
  <c r="B546" i="6"/>
  <c r="N545" i="6"/>
  <c r="J545" i="6"/>
  <c r="B545" i="6"/>
  <c r="N544" i="6"/>
  <c r="J544" i="6"/>
  <c r="B544" i="6"/>
  <c r="N543" i="6"/>
  <c r="J543" i="6"/>
  <c r="B543" i="6"/>
  <c r="N542" i="6"/>
  <c r="J542" i="6"/>
  <c r="B542" i="6"/>
  <c r="N541" i="6"/>
  <c r="J541" i="6"/>
  <c r="B541" i="6"/>
  <c r="N540" i="6"/>
  <c r="J540" i="6"/>
  <c r="B540" i="6"/>
  <c r="N539" i="6"/>
  <c r="J539" i="6"/>
  <c r="B539" i="6"/>
  <c r="N538" i="6"/>
  <c r="J538" i="6"/>
  <c r="B538" i="6"/>
  <c r="N537" i="6"/>
  <c r="J537" i="6"/>
  <c r="B537" i="6"/>
  <c r="N536" i="6"/>
  <c r="J536" i="6"/>
  <c r="B536" i="6"/>
  <c r="N535" i="6"/>
  <c r="J535" i="6"/>
  <c r="B535" i="6"/>
  <c r="N534" i="6"/>
  <c r="J534" i="6"/>
  <c r="B534" i="6"/>
  <c r="N533" i="6"/>
  <c r="J533" i="6"/>
  <c r="B533" i="6"/>
  <c r="N532" i="6"/>
  <c r="J532" i="6"/>
  <c r="B532" i="6"/>
  <c r="N531" i="6"/>
  <c r="J531" i="6"/>
  <c r="B531" i="6"/>
  <c r="N530" i="6"/>
  <c r="J530" i="6"/>
  <c r="B530" i="6"/>
  <c r="N529" i="6"/>
  <c r="J529" i="6"/>
  <c r="B529" i="6"/>
  <c r="N528" i="6"/>
  <c r="J528" i="6"/>
  <c r="B528" i="6"/>
  <c r="N527" i="6"/>
  <c r="J527" i="6"/>
  <c r="B527" i="6"/>
  <c r="N526" i="6"/>
  <c r="J526" i="6"/>
  <c r="B526" i="6"/>
  <c r="N525" i="6"/>
  <c r="J525" i="6"/>
  <c r="B525" i="6"/>
  <c r="N524" i="6"/>
  <c r="J524" i="6"/>
  <c r="B524" i="6"/>
  <c r="N523" i="6"/>
  <c r="J523" i="6"/>
  <c r="B523" i="6"/>
  <c r="N522" i="6"/>
  <c r="J522" i="6"/>
  <c r="B522" i="6"/>
  <c r="N521" i="6"/>
  <c r="J521" i="6"/>
  <c r="B521" i="6"/>
  <c r="N520" i="6"/>
  <c r="J520" i="6"/>
  <c r="B520" i="6"/>
  <c r="N519" i="6"/>
  <c r="J519" i="6"/>
  <c r="B519" i="6"/>
  <c r="N518" i="6"/>
  <c r="J518" i="6"/>
  <c r="B518" i="6"/>
  <c r="N517" i="6"/>
  <c r="J517" i="6"/>
  <c r="B517" i="6"/>
  <c r="N516" i="6"/>
  <c r="J516" i="6"/>
  <c r="B516" i="6"/>
  <c r="N515" i="6"/>
  <c r="J515" i="6"/>
  <c r="B515" i="6"/>
  <c r="N514" i="6"/>
  <c r="J514" i="6"/>
  <c r="B514" i="6"/>
  <c r="N513" i="6"/>
  <c r="J513" i="6"/>
  <c r="B513" i="6"/>
  <c r="N512" i="6"/>
  <c r="J512" i="6"/>
  <c r="B512" i="6"/>
  <c r="N511" i="6"/>
  <c r="J511" i="6"/>
  <c r="B511" i="6"/>
  <c r="N510" i="6"/>
  <c r="J510" i="6"/>
  <c r="B510" i="6"/>
  <c r="N509" i="6"/>
  <c r="J509" i="6"/>
  <c r="B509" i="6"/>
  <c r="N508" i="6"/>
  <c r="J508" i="6"/>
  <c r="B508" i="6"/>
  <c r="N507" i="6"/>
  <c r="J507" i="6"/>
  <c r="B507" i="6"/>
  <c r="N506" i="6"/>
  <c r="J506" i="6"/>
  <c r="B506" i="6"/>
  <c r="N505" i="6"/>
  <c r="J505" i="6"/>
  <c r="B505" i="6"/>
  <c r="N504" i="6"/>
  <c r="J504" i="6"/>
  <c r="B504" i="6"/>
  <c r="N503" i="6"/>
  <c r="J503" i="6"/>
  <c r="B503" i="6"/>
  <c r="N502" i="6"/>
  <c r="J502" i="6"/>
  <c r="B502" i="6"/>
  <c r="N501" i="6"/>
  <c r="J501" i="6"/>
  <c r="B501" i="6"/>
  <c r="N500" i="6"/>
  <c r="J500" i="6"/>
  <c r="B500" i="6"/>
  <c r="N499" i="6"/>
  <c r="J499" i="6"/>
  <c r="B499" i="6"/>
  <c r="N498" i="6"/>
  <c r="J498" i="6"/>
  <c r="B498" i="6"/>
  <c r="N497" i="6"/>
  <c r="J497" i="6"/>
  <c r="B497" i="6"/>
  <c r="N496" i="6"/>
  <c r="J496" i="6"/>
  <c r="B496" i="6"/>
  <c r="N495" i="6"/>
  <c r="J495" i="6"/>
  <c r="B495" i="6"/>
  <c r="N494" i="6"/>
  <c r="J494" i="6"/>
  <c r="B494" i="6"/>
  <c r="N493" i="6"/>
  <c r="J493" i="6"/>
  <c r="B493" i="6"/>
  <c r="N492" i="6"/>
  <c r="J492" i="6"/>
  <c r="B492" i="6"/>
  <c r="N491" i="6"/>
  <c r="J491" i="6"/>
  <c r="B491" i="6"/>
  <c r="N490" i="6"/>
  <c r="J490" i="6"/>
  <c r="B490" i="6"/>
  <c r="N489" i="6"/>
  <c r="J489" i="6"/>
  <c r="B489" i="6"/>
  <c r="N488" i="6"/>
  <c r="J488" i="6"/>
  <c r="B488" i="6"/>
  <c r="N487" i="6"/>
  <c r="J487" i="6"/>
  <c r="B487" i="6"/>
  <c r="N486" i="6"/>
  <c r="J486" i="6"/>
  <c r="B486" i="6"/>
  <c r="N485" i="6"/>
  <c r="J485" i="6"/>
  <c r="B485" i="6"/>
  <c r="N484" i="6"/>
  <c r="J484" i="6"/>
  <c r="B484" i="6"/>
  <c r="N483" i="6"/>
  <c r="J483" i="6"/>
  <c r="B483" i="6"/>
  <c r="N482" i="6"/>
  <c r="J482" i="6"/>
  <c r="B482" i="6"/>
  <c r="N481" i="6"/>
  <c r="J481" i="6"/>
  <c r="B481" i="6"/>
  <c r="N480" i="6"/>
  <c r="J480" i="6"/>
  <c r="B480" i="6"/>
  <c r="N479" i="6"/>
  <c r="J479" i="6"/>
  <c r="B479" i="6"/>
  <c r="N478" i="6"/>
  <c r="J478" i="6"/>
  <c r="B478" i="6"/>
  <c r="N477" i="6"/>
  <c r="J477" i="6"/>
  <c r="B477" i="6"/>
  <c r="N476" i="6"/>
  <c r="J476" i="6"/>
  <c r="B476" i="6"/>
  <c r="N475" i="6"/>
  <c r="J475" i="6"/>
  <c r="B475" i="6"/>
  <c r="N474" i="6"/>
  <c r="J474" i="6"/>
  <c r="B474" i="6"/>
  <c r="N473" i="6"/>
  <c r="J473" i="6"/>
  <c r="B473" i="6"/>
  <c r="N472" i="6"/>
  <c r="J472" i="6"/>
  <c r="B472" i="6"/>
  <c r="N471" i="6"/>
  <c r="J471" i="6"/>
  <c r="B471" i="6"/>
  <c r="N470" i="6"/>
  <c r="J470" i="6"/>
  <c r="B470" i="6"/>
  <c r="N469" i="6"/>
  <c r="J469" i="6"/>
  <c r="B469" i="6"/>
  <c r="N468" i="6"/>
  <c r="J468" i="6"/>
  <c r="B468" i="6"/>
  <c r="N467" i="6"/>
  <c r="J467" i="6"/>
  <c r="B467" i="6"/>
  <c r="N466" i="6"/>
  <c r="J466" i="6"/>
  <c r="B466" i="6"/>
  <c r="N465" i="6"/>
  <c r="J465" i="6"/>
  <c r="B465" i="6"/>
  <c r="N464" i="6"/>
  <c r="J464" i="6"/>
  <c r="B464" i="6"/>
  <c r="N463" i="6"/>
  <c r="J463" i="6"/>
  <c r="B463" i="6"/>
  <c r="N462" i="6"/>
  <c r="J462" i="6"/>
  <c r="B462" i="6"/>
  <c r="N461" i="6"/>
  <c r="J461" i="6"/>
  <c r="B461" i="6"/>
  <c r="N460" i="6"/>
  <c r="J460" i="6"/>
  <c r="B460" i="6"/>
  <c r="N459" i="6"/>
  <c r="J459" i="6"/>
  <c r="B459" i="6"/>
  <c r="N458" i="6"/>
  <c r="J458" i="6"/>
  <c r="B458" i="6"/>
  <c r="N457" i="6"/>
  <c r="J457" i="6"/>
  <c r="B457" i="6"/>
  <c r="N456" i="6"/>
  <c r="J456" i="6"/>
  <c r="B456" i="6"/>
  <c r="N455" i="6"/>
  <c r="J455" i="6"/>
  <c r="B455" i="6"/>
  <c r="N454" i="6"/>
  <c r="J454" i="6"/>
  <c r="B454" i="6"/>
  <c r="N453" i="6"/>
  <c r="J453" i="6"/>
  <c r="B453" i="6"/>
  <c r="N452" i="6"/>
  <c r="J452" i="6"/>
  <c r="B452" i="6"/>
  <c r="N451" i="6"/>
  <c r="J451" i="6"/>
  <c r="B451" i="6"/>
  <c r="N450" i="6"/>
  <c r="J450" i="6"/>
  <c r="B450" i="6"/>
  <c r="N449" i="6"/>
  <c r="J449" i="6"/>
  <c r="B449" i="6"/>
  <c r="N448" i="6"/>
  <c r="J448" i="6"/>
  <c r="B448" i="6"/>
  <c r="N447" i="6"/>
  <c r="J447" i="6"/>
  <c r="B447" i="6"/>
  <c r="N446" i="6"/>
  <c r="J446" i="6"/>
  <c r="B446" i="6"/>
  <c r="N445" i="6"/>
  <c r="J445" i="6"/>
  <c r="B445" i="6"/>
  <c r="N444" i="6"/>
  <c r="J444" i="6"/>
  <c r="B444" i="6"/>
  <c r="N443" i="6"/>
  <c r="J443" i="6"/>
  <c r="B443" i="6"/>
  <c r="N442" i="6"/>
  <c r="J442" i="6"/>
  <c r="B442" i="6"/>
  <c r="N441" i="6"/>
  <c r="J441" i="6"/>
  <c r="B441" i="6"/>
  <c r="N440" i="6"/>
  <c r="J440" i="6"/>
  <c r="B440" i="6"/>
  <c r="N439" i="6"/>
  <c r="J439" i="6"/>
  <c r="B439" i="6"/>
  <c r="N438" i="6"/>
  <c r="J438" i="6"/>
  <c r="B438" i="6"/>
  <c r="N437" i="6"/>
  <c r="J437" i="6"/>
  <c r="B437" i="6"/>
  <c r="N436" i="6"/>
  <c r="J436" i="6"/>
  <c r="B436" i="6"/>
  <c r="N435" i="6"/>
  <c r="J435" i="6"/>
  <c r="B435" i="6"/>
  <c r="N434" i="6"/>
  <c r="J434" i="6"/>
  <c r="B434" i="6"/>
  <c r="N433" i="6"/>
  <c r="J433" i="6"/>
  <c r="B433" i="6"/>
  <c r="N432" i="6"/>
  <c r="J432" i="6"/>
  <c r="B432" i="6"/>
  <c r="N431" i="6"/>
  <c r="J431" i="6"/>
  <c r="B431" i="6"/>
  <c r="N430" i="6"/>
  <c r="J430" i="6"/>
  <c r="B430" i="6"/>
  <c r="N429" i="6"/>
  <c r="J429" i="6"/>
  <c r="B429" i="6"/>
  <c r="N428" i="6"/>
  <c r="J428" i="6"/>
  <c r="B428" i="6"/>
  <c r="N427" i="6"/>
  <c r="J427" i="6"/>
  <c r="B427" i="6"/>
  <c r="N426" i="6"/>
  <c r="J426" i="6"/>
  <c r="B426" i="6"/>
  <c r="N425" i="6"/>
  <c r="J425" i="6"/>
  <c r="B425" i="6"/>
  <c r="N424" i="6"/>
  <c r="J424" i="6"/>
  <c r="B424" i="6"/>
  <c r="N423" i="6"/>
  <c r="J423" i="6"/>
  <c r="B423" i="6"/>
  <c r="N422" i="6"/>
  <c r="J422" i="6"/>
  <c r="B422" i="6"/>
  <c r="N421" i="6"/>
  <c r="J421" i="6"/>
  <c r="B421" i="6"/>
  <c r="N420" i="6"/>
  <c r="J420" i="6"/>
  <c r="B420" i="6"/>
  <c r="N419" i="6"/>
  <c r="J419" i="6"/>
  <c r="B419" i="6"/>
  <c r="N418" i="6"/>
  <c r="J418" i="6"/>
  <c r="B418" i="6"/>
  <c r="N417" i="6"/>
  <c r="J417" i="6"/>
  <c r="B417" i="6"/>
  <c r="N416" i="6"/>
  <c r="J416" i="6"/>
  <c r="B416" i="6"/>
  <c r="N415" i="6"/>
  <c r="J415" i="6"/>
  <c r="B415" i="6"/>
  <c r="N414" i="6"/>
  <c r="J414" i="6"/>
  <c r="B414" i="6"/>
  <c r="N413" i="6"/>
  <c r="J413" i="6"/>
  <c r="B413" i="6"/>
  <c r="N412" i="6"/>
  <c r="J412" i="6"/>
  <c r="B412" i="6"/>
  <c r="N411" i="6"/>
  <c r="J411" i="6"/>
  <c r="B411" i="6"/>
  <c r="N410" i="6"/>
  <c r="J410" i="6"/>
  <c r="B410" i="6"/>
  <c r="N409" i="6"/>
  <c r="J409" i="6"/>
  <c r="B409" i="6"/>
  <c r="N408" i="6"/>
  <c r="J408" i="6"/>
  <c r="B408" i="6"/>
  <c r="N407" i="6"/>
  <c r="J407" i="6"/>
  <c r="B407" i="6"/>
  <c r="N406" i="6"/>
  <c r="J406" i="6"/>
  <c r="B406" i="6"/>
  <c r="N405" i="6"/>
  <c r="J405" i="6"/>
  <c r="B405" i="6"/>
  <c r="N404" i="6"/>
  <c r="J404" i="6"/>
  <c r="B404" i="6"/>
  <c r="N403" i="6"/>
  <c r="J403" i="6"/>
  <c r="B403" i="6"/>
  <c r="N402" i="6"/>
  <c r="J402" i="6"/>
  <c r="B402" i="6"/>
  <c r="N401" i="6"/>
  <c r="J401" i="6"/>
  <c r="B401" i="6"/>
  <c r="N400" i="6"/>
  <c r="J400" i="6"/>
  <c r="B400" i="6"/>
  <c r="N399" i="6"/>
  <c r="J399" i="6"/>
  <c r="B399" i="6"/>
  <c r="N398" i="6"/>
  <c r="J398" i="6"/>
  <c r="B398" i="6"/>
  <c r="N397" i="6"/>
  <c r="J397" i="6"/>
  <c r="B397" i="6"/>
  <c r="N396" i="6"/>
  <c r="J396" i="6"/>
  <c r="B396" i="6"/>
  <c r="N395" i="6"/>
  <c r="J395" i="6"/>
  <c r="B395" i="6"/>
  <c r="N394" i="6"/>
  <c r="J394" i="6"/>
  <c r="B394" i="6"/>
  <c r="N393" i="6"/>
  <c r="J393" i="6"/>
  <c r="B393" i="6"/>
  <c r="N392" i="6"/>
  <c r="J392" i="6"/>
  <c r="B392" i="6"/>
  <c r="N391" i="6"/>
  <c r="J391" i="6"/>
  <c r="B391" i="6"/>
  <c r="N390" i="6"/>
  <c r="J390" i="6"/>
  <c r="B390" i="6"/>
  <c r="N389" i="6"/>
  <c r="J389" i="6"/>
  <c r="B389" i="6"/>
  <c r="N388" i="6"/>
  <c r="J388" i="6"/>
  <c r="B388" i="6"/>
  <c r="N387" i="6"/>
  <c r="J387" i="6"/>
  <c r="B387" i="6"/>
  <c r="N386" i="6"/>
  <c r="J386" i="6"/>
  <c r="B386" i="6"/>
  <c r="N385" i="6"/>
  <c r="J385" i="6"/>
  <c r="B385" i="6"/>
  <c r="N384" i="6"/>
  <c r="J384" i="6"/>
  <c r="B384" i="6"/>
  <c r="N383" i="6"/>
  <c r="J383" i="6"/>
  <c r="B383" i="6"/>
  <c r="N382" i="6"/>
  <c r="J382" i="6"/>
  <c r="B382" i="6"/>
  <c r="N381" i="6"/>
  <c r="J381" i="6"/>
  <c r="B381" i="6"/>
  <c r="N380" i="6"/>
  <c r="J380" i="6"/>
  <c r="B380" i="6"/>
  <c r="N379" i="6"/>
  <c r="J379" i="6"/>
  <c r="B379" i="6"/>
  <c r="N378" i="6"/>
  <c r="J378" i="6"/>
  <c r="B378" i="6"/>
  <c r="N377" i="6"/>
  <c r="J377" i="6"/>
  <c r="B377" i="6"/>
  <c r="N376" i="6"/>
  <c r="J376" i="6"/>
  <c r="B376" i="6"/>
  <c r="N375" i="6"/>
  <c r="J375" i="6"/>
  <c r="B375" i="6"/>
  <c r="N374" i="6"/>
  <c r="J374" i="6"/>
  <c r="B374" i="6"/>
  <c r="N373" i="6"/>
  <c r="J373" i="6"/>
  <c r="B373" i="6"/>
  <c r="N372" i="6"/>
  <c r="J372" i="6"/>
  <c r="B372" i="6"/>
  <c r="N371" i="6"/>
  <c r="J371" i="6"/>
  <c r="B371" i="6"/>
  <c r="N370" i="6"/>
  <c r="J370" i="6"/>
  <c r="B370" i="6"/>
  <c r="N369" i="6"/>
  <c r="J369" i="6"/>
  <c r="B369" i="6"/>
  <c r="N368" i="6"/>
  <c r="J368" i="6"/>
  <c r="B368" i="6"/>
  <c r="N367" i="6"/>
  <c r="J367" i="6"/>
  <c r="B367" i="6"/>
  <c r="N366" i="6"/>
  <c r="J366" i="6"/>
  <c r="B366" i="6"/>
  <c r="N365" i="6"/>
  <c r="J365" i="6"/>
  <c r="B365" i="6"/>
  <c r="N364" i="6"/>
  <c r="J364" i="6"/>
  <c r="B364" i="6"/>
  <c r="N363" i="6"/>
  <c r="J363" i="6"/>
  <c r="B363" i="6"/>
  <c r="N362" i="6"/>
  <c r="J362" i="6"/>
  <c r="B362" i="6"/>
  <c r="N361" i="6"/>
  <c r="J361" i="6"/>
  <c r="B361" i="6"/>
  <c r="N360" i="6"/>
  <c r="J360" i="6"/>
  <c r="B360" i="6"/>
  <c r="N359" i="6"/>
  <c r="J359" i="6"/>
  <c r="B359" i="6"/>
  <c r="N358" i="6"/>
  <c r="J358" i="6"/>
  <c r="B358" i="6"/>
  <c r="N357" i="6"/>
  <c r="J357" i="6"/>
  <c r="B357" i="6"/>
  <c r="N356" i="6"/>
  <c r="J356" i="6"/>
  <c r="B356" i="6"/>
  <c r="N355" i="6"/>
  <c r="J355" i="6"/>
  <c r="B355" i="6"/>
  <c r="N354" i="6"/>
  <c r="J354" i="6"/>
  <c r="B354" i="6"/>
  <c r="N353" i="6"/>
  <c r="J353" i="6"/>
  <c r="B353" i="6"/>
  <c r="N352" i="6"/>
  <c r="J352" i="6"/>
  <c r="B352" i="6"/>
  <c r="N351" i="6"/>
  <c r="J351" i="6"/>
  <c r="B351" i="6"/>
  <c r="N350" i="6"/>
  <c r="J350" i="6"/>
  <c r="B350" i="6"/>
  <c r="N349" i="6"/>
  <c r="J349" i="6"/>
  <c r="B349" i="6"/>
  <c r="N348" i="6"/>
  <c r="J348" i="6"/>
  <c r="B348" i="6"/>
  <c r="N347" i="6"/>
  <c r="J347" i="6"/>
  <c r="B347" i="6"/>
  <c r="N346" i="6"/>
  <c r="J346" i="6"/>
  <c r="B346" i="6"/>
  <c r="N345" i="6"/>
  <c r="J345" i="6"/>
  <c r="B345" i="6"/>
  <c r="N344" i="6"/>
  <c r="J344" i="6"/>
  <c r="B344" i="6"/>
  <c r="N343" i="6"/>
  <c r="J343" i="6"/>
  <c r="B343" i="6"/>
  <c r="N342" i="6"/>
  <c r="J342" i="6"/>
  <c r="B342" i="6"/>
  <c r="N341" i="6"/>
  <c r="J341" i="6"/>
  <c r="B341" i="6"/>
  <c r="N340" i="6"/>
  <c r="J340" i="6"/>
  <c r="B340" i="6"/>
  <c r="N339" i="6"/>
  <c r="J339" i="6"/>
  <c r="B339" i="6"/>
  <c r="N338" i="6"/>
  <c r="J338" i="6"/>
  <c r="B338" i="6"/>
  <c r="N337" i="6"/>
  <c r="J337" i="6"/>
  <c r="B337" i="6"/>
  <c r="N336" i="6"/>
  <c r="J336" i="6"/>
  <c r="B336" i="6"/>
  <c r="N335" i="6"/>
  <c r="J335" i="6"/>
  <c r="B335" i="6"/>
  <c r="N334" i="6"/>
  <c r="J334" i="6"/>
  <c r="B334" i="6"/>
  <c r="N333" i="6"/>
  <c r="J333" i="6"/>
  <c r="B333" i="6"/>
  <c r="N332" i="6"/>
  <c r="J332" i="6"/>
  <c r="B332" i="6"/>
  <c r="N331" i="6"/>
  <c r="J331" i="6"/>
  <c r="B331" i="6"/>
  <c r="N330" i="6"/>
  <c r="J330" i="6"/>
  <c r="B330" i="6"/>
  <c r="N329" i="6"/>
  <c r="J329" i="6"/>
  <c r="B329" i="6"/>
  <c r="N328" i="6"/>
  <c r="J328" i="6"/>
  <c r="B328" i="6"/>
  <c r="N327" i="6"/>
  <c r="J327" i="6"/>
  <c r="B327" i="6"/>
  <c r="N326" i="6"/>
  <c r="J326" i="6"/>
  <c r="B326" i="6"/>
  <c r="N325" i="6"/>
  <c r="J325" i="6"/>
  <c r="B325" i="6"/>
  <c r="N324" i="6"/>
  <c r="J324" i="6"/>
  <c r="B324" i="6"/>
  <c r="N323" i="6"/>
  <c r="J323" i="6"/>
  <c r="B323" i="6"/>
  <c r="N322" i="6"/>
  <c r="J322" i="6"/>
  <c r="B322" i="6"/>
  <c r="N321" i="6"/>
  <c r="J321" i="6"/>
  <c r="B321" i="6"/>
  <c r="N320" i="6"/>
  <c r="J320" i="6"/>
  <c r="B320" i="6"/>
  <c r="N319" i="6"/>
  <c r="J319" i="6"/>
  <c r="B319" i="6"/>
  <c r="N318" i="6"/>
  <c r="J318" i="6"/>
  <c r="B318" i="6"/>
  <c r="N317" i="6"/>
  <c r="J317" i="6"/>
  <c r="B317" i="6"/>
  <c r="N316" i="6"/>
  <c r="J316" i="6"/>
  <c r="B316" i="6"/>
  <c r="N315" i="6"/>
  <c r="J315" i="6"/>
  <c r="B315" i="6"/>
  <c r="N314" i="6"/>
  <c r="J314" i="6"/>
  <c r="B314" i="6"/>
  <c r="N313" i="6"/>
  <c r="J313" i="6"/>
  <c r="B313" i="6"/>
  <c r="N312" i="6"/>
  <c r="J312" i="6"/>
  <c r="B312" i="6"/>
  <c r="N311" i="6"/>
  <c r="J311" i="6"/>
  <c r="B311" i="6"/>
  <c r="N310" i="6"/>
  <c r="J310" i="6"/>
  <c r="B310" i="6"/>
  <c r="N309" i="6"/>
  <c r="J309" i="6"/>
  <c r="B309" i="6"/>
  <c r="N308" i="6"/>
  <c r="J308" i="6"/>
  <c r="B308" i="6"/>
  <c r="N307" i="6"/>
  <c r="J307" i="6"/>
  <c r="B307" i="6"/>
  <c r="N306" i="6"/>
  <c r="J306" i="6"/>
  <c r="B306" i="6"/>
  <c r="N305" i="6"/>
  <c r="J305" i="6"/>
  <c r="B305" i="6"/>
  <c r="N304" i="6"/>
  <c r="J304" i="6"/>
  <c r="B304" i="6"/>
  <c r="N303" i="6"/>
  <c r="J303" i="6"/>
  <c r="B303" i="6"/>
  <c r="N302" i="6"/>
  <c r="J302" i="6"/>
  <c r="B302" i="6"/>
  <c r="N301" i="6"/>
  <c r="J301" i="6"/>
  <c r="B301" i="6"/>
  <c r="N300" i="6"/>
  <c r="J300" i="6"/>
  <c r="B300" i="6"/>
  <c r="N299" i="6"/>
  <c r="J299" i="6"/>
  <c r="B299" i="6"/>
  <c r="N298" i="6"/>
  <c r="J298" i="6"/>
  <c r="B298" i="6"/>
  <c r="N297" i="6"/>
  <c r="J297" i="6"/>
  <c r="B297" i="6"/>
  <c r="N296" i="6"/>
  <c r="J296" i="6"/>
  <c r="B296" i="6"/>
  <c r="N295" i="6"/>
  <c r="J295" i="6"/>
  <c r="B295" i="6"/>
  <c r="N294" i="6"/>
  <c r="J294" i="6"/>
  <c r="B294" i="6"/>
  <c r="N293" i="6"/>
  <c r="J293" i="6"/>
  <c r="B293" i="6"/>
  <c r="N292" i="6"/>
  <c r="J292" i="6"/>
  <c r="B292" i="6"/>
  <c r="N291" i="6"/>
  <c r="J291" i="6"/>
  <c r="B291" i="6"/>
  <c r="N290" i="6"/>
  <c r="J290" i="6"/>
  <c r="B290" i="6"/>
  <c r="N289" i="6"/>
  <c r="J289" i="6"/>
  <c r="B289" i="6"/>
  <c r="N288" i="6"/>
  <c r="J288" i="6"/>
  <c r="B288" i="6"/>
  <c r="N287" i="6"/>
  <c r="J287" i="6"/>
  <c r="B287" i="6"/>
  <c r="N286" i="6"/>
  <c r="J286" i="6"/>
  <c r="B286" i="6"/>
  <c r="N285" i="6"/>
  <c r="J285" i="6"/>
  <c r="B285" i="6"/>
  <c r="N284" i="6"/>
  <c r="J284" i="6"/>
  <c r="B284" i="6"/>
  <c r="N283" i="6"/>
  <c r="J283" i="6"/>
  <c r="B283" i="6"/>
  <c r="N282" i="6"/>
  <c r="J282" i="6"/>
  <c r="B282" i="6"/>
  <c r="N281" i="6"/>
  <c r="J281" i="6"/>
  <c r="B281" i="6"/>
  <c r="N280" i="6"/>
  <c r="J280" i="6"/>
  <c r="B280" i="6"/>
  <c r="N279" i="6"/>
  <c r="J279" i="6"/>
  <c r="B279" i="6"/>
  <c r="N278" i="6"/>
  <c r="J278" i="6"/>
  <c r="B278" i="6"/>
  <c r="N277" i="6"/>
  <c r="J277" i="6"/>
  <c r="B277" i="6"/>
  <c r="N276" i="6"/>
  <c r="J276" i="6"/>
  <c r="B276" i="6"/>
  <c r="N275" i="6"/>
  <c r="J275" i="6"/>
  <c r="B275" i="6"/>
  <c r="N274" i="6"/>
  <c r="J274" i="6"/>
  <c r="B274" i="6"/>
  <c r="N273" i="6"/>
  <c r="J273" i="6"/>
  <c r="B273" i="6"/>
  <c r="N272" i="6"/>
  <c r="J272" i="6"/>
  <c r="B272" i="6"/>
  <c r="N271" i="6"/>
  <c r="J271" i="6"/>
  <c r="B271" i="6"/>
  <c r="N270" i="6"/>
  <c r="J270" i="6"/>
  <c r="B270" i="6"/>
  <c r="N269" i="6"/>
  <c r="J269" i="6"/>
  <c r="B269" i="6"/>
  <c r="N268" i="6"/>
  <c r="J268" i="6"/>
  <c r="B268" i="6"/>
  <c r="N267" i="6"/>
  <c r="J267" i="6"/>
  <c r="B267" i="6"/>
  <c r="N266" i="6"/>
  <c r="J266" i="6"/>
  <c r="B266" i="6"/>
  <c r="N265" i="6"/>
  <c r="J265" i="6"/>
  <c r="B265" i="6"/>
  <c r="N264" i="6"/>
  <c r="J264" i="6"/>
  <c r="B264" i="6"/>
  <c r="N263" i="6"/>
  <c r="J263" i="6"/>
  <c r="B263" i="6"/>
  <c r="N262" i="6"/>
  <c r="J262" i="6"/>
  <c r="B262" i="6"/>
  <c r="N261" i="6"/>
  <c r="J261" i="6"/>
  <c r="B261" i="6"/>
  <c r="N260" i="6"/>
  <c r="J260" i="6"/>
  <c r="B260" i="6"/>
  <c r="N259" i="6"/>
  <c r="J259" i="6"/>
  <c r="B259" i="6"/>
  <c r="N258" i="6"/>
  <c r="J258" i="6"/>
  <c r="B258" i="6"/>
  <c r="N257" i="6"/>
  <c r="J257" i="6"/>
  <c r="B257" i="6"/>
  <c r="N256" i="6"/>
  <c r="J256" i="6"/>
  <c r="B256" i="6"/>
  <c r="N255" i="6"/>
  <c r="J255" i="6"/>
  <c r="B255" i="6"/>
  <c r="N254" i="6"/>
  <c r="J254" i="6"/>
  <c r="B254" i="6"/>
  <c r="N253" i="6"/>
  <c r="J253" i="6"/>
  <c r="B253" i="6"/>
  <c r="N252" i="6"/>
  <c r="J252" i="6"/>
  <c r="B252" i="6"/>
  <c r="N251" i="6"/>
  <c r="J251" i="6"/>
  <c r="B251" i="6"/>
  <c r="N250" i="6"/>
  <c r="J250" i="6"/>
  <c r="B250" i="6"/>
  <c r="N249" i="6"/>
  <c r="J249" i="6"/>
  <c r="B249" i="6"/>
  <c r="N248" i="6"/>
  <c r="J248" i="6"/>
  <c r="B248" i="6"/>
  <c r="N247" i="6"/>
  <c r="J247" i="6"/>
  <c r="B247" i="6"/>
  <c r="N246" i="6"/>
  <c r="J246" i="6"/>
  <c r="B246" i="6"/>
  <c r="N245" i="6"/>
  <c r="J245" i="6"/>
  <c r="B245" i="6"/>
  <c r="N244" i="6"/>
  <c r="J244" i="6"/>
  <c r="B244" i="6"/>
  <c r="N243" i="6"/>
  <c r="J243" i="6"/>
  <c r="B243" i="6"/>
  <c r="N242" i="6"/>
  <c r="J242" i="6"/>
  <c r="B242" i="6"/>
  <c r="N241" i="6"/>
  <c r="J241" i="6"/>
  <c r="B241" i="6"/>
  <c r="N240" i="6"/>
  <c r="J240" i="6"/>
  <c r="B240" i="6"/>
  <c r="N239" i="6"/>
  <c r="J239" i="6"/>
  <c r="B239" i="6"/>
  <c r="N238" i="6"/>
  <c r="J238" i="6"/>
  <c r="B238" i="6"/>
  <c r="N237" i="6"/>
  <c r="J237" i="6"/>
  <c r="B237" i="6"/>
  <c r="N236" i="6"/>
  <c r="J236" i="6"/>
  <c r="B236" i="6"/>
  <c r="N235" i="6"/>
  <c r="J235" i="6"/>
  <c r="B235" i="6"/>
  <c r="N234" i="6"/>
  <c r="J234" i="6"/>
  <c r="B234" i="6"/>
  <c r="N233" i="6"/>
  <c r="J233" i="6"/>
  <c r="B233" i="6"/>
  <c r="N232" i="6"/>
  <c r="J232" i="6"/>
  <c r="B232" i="6"/>
  <c r="N231" i="6"/>
  <c r="J231" i="6"/>
  <c r="B231" i="6"/>
  <c r="N230" i="6"/>
  <c r="J230" i="6"/>
  <c r="B230" i="6"/>
  <c r="N229" i="6"/>
  <c r="J229" i="6"/>
  <c r="B229" i="6"/>
  <c r="N228" i="6"/>
  <c r="J228" i="6"/>
  <c r="B228" i="6"/>
  <c r="N227" i="6"/>
  <c r="J227" i="6"/>
  <c r="B227" i="6"/>
  <c r="N226" i="6"/>
  <c r="J226" i="6"/>
  <c r="B226" i="6"/>
  <c r="N225" i="6"/>
  <c r="J225" i="6"/>
  <c r="B225" i="6"/>
  <c r="N224" i="6"/>
  <c r="J224" i="6"/>
  <c r="B224" i="6"/>
  <c r="N223" i="6"/>
  <c r="J223" i="6"/>
  <c r="B223" i="6"/>
  <c r="N222" i="6"/>
  <c r="J222" i="6"/>
  <c r="B222" i="6"/>
  <c r="N221" i="6"/>
  <c r="J221" i="6"/>
  <c r="B221" i="6"/>
  <c r="N220" i="6"/>
  <c r="J220" i="6"/>
  <c r="B220" i="6"/>
  <c r="N219" i="6"/>
  <c r="J219" i="6"/>
  <c r="B219" i="6"/>
  <c r="N218" i="6"/>
  <c r="J218" i="6"/>
  <c r="B218" i="6"/>
  <c r="N217" i="6"/>
  <c r="J217" i="6"/>
  <c r="B217" i="6"/>
  <c r="N216" i="6"/>
  <c r="J216" i="6"/>
  <c r="B216" i="6"/>
  <c r="N215" i="6"/>
  <c r="J215" i="6"/>
  <c r="B215" i="6"/>
  <c r="N214" i="6"/>
  <c r="J214" i="6"/>
  <c r="B214" i="6"/>
  <c r="N213" i="6"/>
  <c r="J213" i="6"/>
  <c r="B213" i="6"/>
  <c r="N212" i="6"/>
  <c r="J212" i="6"/>
  <c r="B212" i="6"/>
  <c r="N211" i="6"/>
  <c r="J211" i="6"/>
  <c r="B211" i="6"/>
  <c r="N210" i="6"/>
  <c r="J210" i="6"/>
  <c r="B210" i="6"/>
  <c r="N209" i="6"/>
  <c r="J209" i="6"/>
  <c r="B209" i="6"/>
  <c r="N208" i="6"/>
  <c r="J208" i="6"/>
  <c r="B208" i="6"/>
  <c r="N207" i="6"/>
  <c r="J207" i="6"/>
  <c r="B207" i="6"/>
  <c r="N206" i="6"/>
  <c r="J206" i="6"/>
  <c r="B206" i="6"/>
  <c r="N205" i="6"/>
  <c r="J205" i="6"/>
  <c r="B205" i="6"/>
  <c r="N204" i="6"/>
  <c r="J204" i="6"/>
  <c r="B204" i="6"/>
  <c r="N203" i="6"/>
  <c r="J203" i="6"/>
  <c r="B203" i="6"/>
  <c r="N202" i="6"/>
  <c r="J202" i="6"/>
  <c r="B202" i="6"/>
  <c r="N201" i="6"/>
  <c r="J201" i="6"/>
  <c r="B201" i="6"/>
  <c r="N200" i="6"/>
  <c r="J200" i="6"/>
  <c r="B200" i="6"/>
  <c r="N199" i="6"/>
  <c r="J199" i="6"/>
  <c r="B199" i="6"/>
  <c r="N198" i="6"/>
  <c r="J198" i="6"/>
  <c r="B198" i="6"/>
  <c r="N197" i="6"/>
  <c r="J197" i="6"/>
  <c r="B197" i="6"/>
  <c r="N196" i="6"/>
  <c r="J196" i="6"/>
  <c r="B196" i="6"/>
  <c r="N195" i="6"/>
  <c r="J195" i="6"/>
  <c r="B195" i="6"/>
  <c r="N194" i="6"/>
  <c r="J194" i="6"/>
  <c r="B194" i="6"/>
  <c r="N193" i="6"/>
  <c r="J193" i="6"/>
  <c r="B193" i="6"/>
  <c r="N192" i="6"/>
  <c r="J192" i="6"/>
  <c r="B192" i="6"/>
  <c r="N191" i="6"/>
  <c r="J191" i="6"/>
  <c r="B191" i="6"/>
  <c r="N190" i="6"/>
  <c r="J190" i="6"/>
  <c r="B190" i="6"/>
  <c r="N189" i="6"/>
  <c r="J189" i="6"/>
  <c r="B189" i="6"/>
  <c r="N188" i="6"/>
  <c r="J188" i="6"/>
  <c r="B188" i="6"/>
  <c r="N187" i="6"/>
  <c r="J187" i="6"/>
  <c r="B187" i="6"/>
  <c r="N186" i="6"/>
  <c r="J186" i="6"/>
  <c r="B186" i="6"/>
  <c r="N185" i="6"/>
  <c r="J185" i="6"/>
  <c r="B185" i="6"/>
  <c r="N184" i="6"/>
  <c r="J184" i="6"/>
  <c r="B184" i="6"/>
  <c r="N183" i="6"/>
  <c r="J183" i="6"/>
  <c r="B183" i="6"/>
  <c r="N182" i="6"/>
  <c r="J182" i="6"/>
  <c r="B182" i="6"/>
  <c r="N181" i="6"/>
  <c r="J181" i="6"/>
  <c r="B181" i="6"/>
  <c r="N180" i="6"/>
  <c r="J180" i="6"/>
  <c r="B180" i="6"/>
  <c r="N179" i="6"/>
  <c r="J179" i="6"/>
  <c r="B179" i="6"/>
  <c r="N178" i="6"/>
  <c r="J178" i="6"/>
  <c r="B178" i="6"/>
  <c r="N177" i="6"/>
  <c r="J177" i="6"/>
  <c r="B177" i="6"/>
  <c r="N176" i="6"/>
  <c r="J176" i="6"/>
  <c r="B176" i="6"/>
  <c r="N175" i="6"/>
  <c r="J175" i="6"/>
  <c r="B175" i="6"/>
  <c r="N174" i="6"/>
  <c r="J174" i="6"/>
  <c r="B174" i="6"/>
  <c r="N173" i="6"/>
  <c r="J173" i="6"/>
  <c r="B173" i="6"/>
  <c r="N172" i="6"/>
  <c r="J172" i="6"/>
  <c r="B172" i="6"/>
  <c r="N171" i="6"/>
  <c r="J171" i="6"/>
  <c r="B171" i="6"/>
  <c r="N170" i="6"/>
  <c r="J170" i="6"/>
  <c r="B170" i="6"/>
  <c r="N169" i="6"/>
  <c r="J169" i="6"/>
  <c r="B169" i="6"/>
  <c r="N168" i="6"/>
  <c r="J168" i="6"/>
  <c r="B168" i="6"/>
  <c r="N167" i="6"/>
  <c r="J167" i="6"/>
  <c r="B167" i="6"/>
  <c r="N166" i="6"/>
  <c r="J166" i="6"/>
  <c r="B166" i="6"/>
  <c r="N165" i="6"/>
  <c r="J165" i="6"/>
  <c r="B165" i="6"/>
  <c r="N164" i="6"/>
  <c r="J164" i="6"/>
  <c r="B164" i="6"/>
  <c r="N163" i="6"/>
  <c r="J163" i="6"/>
  <c r="B163" i="6"/>
  <c r="N162" i="6"/>
  <c r="J162" i="6"/>
  <c r="B162" i="6"/>
  <c r="N161" i="6"/>
  <c r="J161" i="6"/>
  <c r="B161" i="6"/>
  <c r="N160" i="6"/>
  <c r="J160" i="6"/>
  <c r="B160" i="6"/>
  <c r="N159" i="6"/>
  <c r="J159" i="6"/>
  <c r="B159" i="6"/>
  <c r="N158" i="6"/>
  <c r="J158" i="6"/>
  <c r="B158" i="6"/>
  <c r="N157" i="6"/>
  <c r="J157" i="6"/>
  <c r="B157" i="6"/>
  <c r="N156" i="6"/>
  <c r="J156" i="6"/>
  <c r="B156" i="6"/>
  <c r="N155" i="6"/>
  <c r="J155" i="6"/>
  <c r="B155" i="6"/>
  <c r="N154" i="6"/>
  <c r="J154" i="6"/>
  <c r="B154" i="6"/>
  <c r="N153" i="6"/>
  <c r="J153" i="6"/>
  <c r="B153" i="6"/>
  <c r="N152" i="6"/>
  <c r="J152" i="6"/>
  <c r="B152" i="6"/>
  <c r="N151" i="6"/>
  <c r="J151" i="6"/>
  <c r="B151" i="6"/>
  <c r="N150" i="6"/>
  <c r="J150" i="6"/>
  <c r="B150" i="6"/>
  <c r="N149" i="6"/>
  <c r="J149" i="6"/>
  <c r="B149" i="6"/>
  <c r="N148" i="6"/>
  <c r="J148" i="6"/>
  <c r="B148" i="6"/>
  <c r="N147" i="6"/>
  <c r="J147" i="6"/>
  <c r="B147" i="6"/>
  <c r="N146" i="6"/>
  <c r="J146" i="6"/>
  <c r="B146" i="6"/>
  <c r="N145" i="6"/>
  <c r="J145" i="6"/>
  <c r="B145" i="6"/>
  <c r="N144" i="6"/>
  <c r="J144" i="6"/>
  <c r="B144" i="6"/>
  <c r="N143" i="6"/>
  <c r="J143" i="6"/>
  <c r="B143" i="6"/>
  <c r="N142" i="6"/>
  <c r="J142" i="6"/>
  <c r="B142" i="6"/>
  <c r="N141" i="6"/>
  <c r="J141" i="6"/>
  <c r="B141" i="6"/>
  <c r="N140" i="6"/>
  <c r="J140" i="6"/>
  <c r="B140" i="6"/>
  <c r="N139" i="6"/>
  <c r="J139" i="6"/>
  <c r="B139" i="6"/>
  <c r="N138" i="6"/>
  <c r="J138" i="6"/>
  <c r="B138" i="6"/>
  <c r="N137" i="6"/>
  <c r="J137" i="6"/>
  <c r="B137" i="6"/>
  <c r="N136" i="6"/>
  <c r="J136" i="6"/>
  <c r="B136" i="6"/>
  <c r="N135" i="6"/>
  <c r="J135" i="6"/>
  <c r="B135" i="6"/>
  <c r="N134" i="6"/>
  <c r="J134" i="6"/>
  <c r="B134" i="6"/>
  <c r="N133" i="6"/>
  <c r="J133" i="6"/>
  <c r="B133" i="6"/>
  <c r="N132" i="6"/>
  <c r="J132" i="6"/>
  <c r="B132" i="6"/>
  <c r="N131" i="6"/>
  <c r="J131" i="6"/>
  <c r="B131" i="6"/>
  <c r="N130" i="6"/>
  <c r="J130" i="6"/>
  <c r="B130" i="6"/>
  <c r="N129" i="6"/>
  <c r="J129" i="6"/>
  <c r="B129" i="6"/>
  <c r="N128" i="6"/>
  <c r="J128" i="6"/>
  <c r="B128" i="6"/>
  <c r="N127" i="6"/>
  <c r="J127" i="6"/>
  <c r="B127" i="6"/>
  <c r="N126" i="6"/>
  <c r="J126" i="6"/>
  <c r="B126" i="6"/>
  <c r="N125" i="6"/>
  <c r="J125" i="6"/>
  <c r="B125" i="6"/>
  <c r="N124" i="6"/>
  <c r="J124" i="6"/>
  <c r="B124" i="6"/>
  <c r="N123" i="6"/>
  <c r="J123" i="6"/>
  <c r="B123" i="6"/>
  <c r="N122" i="6"/>
  <c r="J122" i="6"/>
  <c r="B122" i="6"/>
  <c r="N121" i="6"/>
  <c r="J121" i="6"/>
  <c r="B121" i="6"/>
  <c r="N120" i="6"/>
  <c r="J120" i="6"/>
  <c r="B120" i="6"/>
  <c r="N119" i="6"/>
  <c r="J119" i="6"/>
  <c r="B119" i="6"/>
  <c r="N118" i="6"/>
  <c r="J118" i="6"/>
  <c r="B118" i="6"/>
  <c r="N117" i="6"/>
  <c r="J117" i="6"/>
  <c r="B117" i="6"/>
  <c r="N116" i="6"/>
  <c r="J116" i="6"/>
  <c r="B116" i="6"/>
  <c r="N115" i="6"/>
  <c r="J115" i="6"/>
  <c r="B115" i="6"/>
  <c r="N114" i="6"/>
  <c r="J114" i="6"/>
  <c r="B114" i="6"/>
  <c r="N113" i="6"/>
  <c r="J113" i="6"/>
  <c r="B113" i="6"/>
  <c r="N112" i="6"/>
  <c r="J112" i="6"/>
  <c r="B112" i="6"/>
  <c r="N111" i="6"/>
  <c r="J111" i="6"/>
  <c r="B111" i="6"/>
  <c r="N110" i="6"/>
  <c r="J110" i="6"/>
  <c r="B110" i="6"/>
  <c r="N109" i="6"/>
  <c r="J109" i="6"/>
  <c r="B109" i="6"/>
  <c r="N108" i="6"/>
  <c r="J108" i="6"/>
  <c r="B108" i="6"/>
  <c r="N107" i="6"/>
  <c r="J107" i="6"/>
  <c r="B107" i="6"/>
  <c r="N106" i="6"/>
  <c r="J106" i="6"/>
  <c r="B106" i="6"/>
  <c r="N105" i="6"/>
  <c r="J105" i="6"/>
  <c r="B105" i="6"/>
  <c r="N104" i="6"/>
  <c r="J104" i="6"/>
  <c r="B104" i="6"/>
  <c r="N103" i="6"/>
  <c r="J103" i="6"/>
  <c r="B103" i="6"/>
  <c r="N102" i="6"/>
  <c r="J102" i="6"/>
  <c r="B102" i="6"/>
  <c r="N101" i="6"/>
  <c r="J101" i="6"/>
  <c r="B101" i="6"/>
  <c r="N100" i="6"/>
  <c r="J100" i="6"/>
  <c r="B100" i="6"/>
  <c r="N99" i="6"/>
  <c r="J99" i="6"/>
  <c r="B99" i="6"/>
  <c r="N98" i="6"/>
  <c r="J98" i="6"/>
  <c r="B98" i="6"/>
  <c r="N97" i="6"/>
  <c r="J97" i="6"/>
  <c r="B97" i="6"/>
  <c r="N96" i="6"/>
  <c r="J96" i="6"/>
  <c r="B96" i="6"/>
  <c r="N95" i="6"/>
  <c r="J95" i="6"/>
  <c r="B95" i="6"/>
  <c r="N94" i="6"/>
  <c r="J94" i="6"/>
  <c r="B94" i="6"/>
  <c r="N93" i="6"/>
  <c r="J93" i="6"/>
  <c r="B93" i="6"/>
  <c r="N92" i="6"/>
  <c r="J92" i="6"/>
  <c r="B92" i="6"/>
  <c r="N91" i="6"/>
  <c r="J91" i="6"/>
  <c r="B91" i="6"/>
  <c r="N90" i="6"/>
  <c r="J90" i="6"/>
  <c r="B90" i="6"/>
  <c r="N89" i="6"/>
  <c r="J89" i="6"/>
  <c r="B89" i="6"/>
  <c r="N88" i="6"/>
  <c r="J88" i="6"/>
  <c r="B88" i="6"/>
  <c r="N87" i="6"/>
  <c r="J87" i="6"/>
  <c r="B87" i="6"/>
  <c r="N86" i="6"/>
  <c r="J86" i="6"/>
  <c r="B86" i="6"/>
  <c r="N85" i="6"/>
  <c r="J85" i="6"/>
  <c r="B85" i="6"/>
  <c r="N84" i="6"/>
  <c r="J84" i="6"/>
  <c r="B84" i="6"/>
  <c r="N83" i="6"/>
  <c r="J83" i="6"/>
  <c r="B83" i="6"/>
  <c r="N82" i="6"/>
  <c r="J82" i="6"/>
  <c r="B82" i="6"/>
  <c r="N81" i="6"/>
  <c r="J81" i="6"/>
  <c r="B81" i="6"/>
  <c r="N80" i="6"/>
  <c r="J80" i="6"/>
  <c r="B80" i="6"/>
  <c r="N79" i="6"/>
  <c r="J79" i="6"/>
  <c r="B79" i="6"/>
  <c r="N78" i="6"/>
  <c r="J78" i="6"/>
  <c r="B78" i="6"/>
  <c r="N77" i="6"/>
  <c r="J77" i="6"/>
  <c r="B77" i="6"/>
  <c r="N76" i="6"/>
  <c r="J76" i="6"/>
  <c r="B76" i="6"/>
  <c r="N75" i="6"/>
  <c r="J75" i="6"/>
  <c r="B75" i="6"/>
  <c r="N74" i="6"/>
  <c r="J74" i="6"/>
  <c r="B74" i="6"/>
  <c r="N73" i="6"/>
  <c r="J73" i="6"/>
  <c r="B73" i="6"/>
  <c r="N72" i="6"/>
  <c r="J72" i="6"/>
  <c r="B72" i="6"/>
  <c r="N71" i="6"/>
  <c r="J71" i="6"/>
  <c r="B71" i="6"/>
  <c r="N70" i="6"/>
  <c r="J70" i="6"/>
  <c r="B70" i="6"/>
  <c r="N69" i="6"/>
  <c r="J69" i="6"/>
  <c r="B69" i="6"/>
  <c r="N68" i="6"/>
  <c r="J68" i="6"/>
  <c r="B68" i="6"/>
  <c r="N67" i="6"/>
  <c r="J67" i="6"/>
  <c r="B67" i="6"/>
  <c r="N66" i="6"/>
  <c r="J66" i="6"/>
  <c r="B66" i="6"/>
  <c r="N65" i="6"/>
  <c r="J65" i="6"/>
  <c r="B65" i="6"/>
  <c r="N64" i="6"/>
  <c r="J64" i="6"/>
  <c r="B64" i="6"/>
  <c r="N63" i="6"/>
  <c r="J63" i="6"/>
  <c r="B63" i="6"/>
  <c r="N62" i="6"/>
  <c r="J62" i="6"/>
  <c r="B62" i="6"/>
  <c r="N61" i="6"/>
  <c r="J61" i="6"/>
  <c r="B61" i="6"/>
  <c r="N60" i="6"/>
  <c r="J60" i="6"/>
  <c r="B60" i="6"/>
  <c r="N59" i="6"/>
  <c r="J59" i="6"/>
  <c r="B59" i="6"/>
  <c r="N58" i="6"/>
  <c r="J58" i="6"/>
  <c r="B58" i="6"/>
  <c r="N57" i="6"/>
  <c r="J57" i="6"/>
  <c r="B57" i="6"/>
  <c r="N56" i="6"/>
  <c r="J56" i="6"/>
  <c r="B56" i="6"/>
  <c r="N55" i="6"/>
  <c r="J55" i="6"/>
  <c r="B55" i="6"/>
  <c r="N54" i="6"/>
  <c r="J54" i="6"/>
  <c r="B54" i="6"/>
  <c r="N53" i="6"/>
  <c r="J53" i="6"/>
  <c r="B53" i="6"/>
  <c r="N52" i="6"/>
  <c r="J52" i="6"/>
  <c r="B52" i="6"/>
  <c r="N51" i="6"/>
  <c r="J51" i="6"/>
  <c r="B51" i="6"/>
  <c r="N50" i="6"/>
  <c r="J50" i="6"/>
  <c r="B50" i="6"/>
  <c r="N49" i="6"/>
  <c r="J49" i="6"/>
  <c r="B49" i="6"/>
  <c r="N48" i="6"/>
  <c r="J48" i="6"/>
  <c r="B48" i="6"/>
  <c r="N47" i="6"/>
  <c r="J47" i="6"/>
  <c r="B47" i="6"/>
  <c r="N46" i="6"/>
  <c r="J46" i="6"/>
  <c r="B46" i="6"/>
  <c r="N45" i="6"/>
  <c r="J45" i="6"/>
  <c r="B45" i="6"/>
  <c r="N44" i="6"/>
  <c r="J44" i="6"/>
  <c r="B44" i="6"/>
  <c r="N43" i="6"/>
  <c r="J43" i="6"/>
  <c r="B43" i="6"/>
  <c r="N42" i="6"/>
  <c r="J42" i="6"/>
  <c r="B42" i="6"/>
  <c r="N41" i="6"/>
  <c r="J41" i="6"/>
  <c r="B41" i="6"/>
  <c r="N40" i="6"/>
  <c r="J40" i="6"/>
  <c r="B40" i="6"/>
  <c r="N39" i="6"/>
  <c r="J39" i="6"/>
  <c r="B39" i="6"/>
  <c r="N38" i="6"/>
  <c r="J38" i="6"/>
  <c r="B38" i="6"/>
  <c r="N37" i="6"/>
  <c r="J37" i="6"/>
  <c r="B37" i="6"/>
  <c r="N36" i="6"/>
  <c r="J36" i="6"/>
  <c r="B36" i="6"/>
  <c r="N35" i="6"/>
  <c r="J35" i="6"/>
  <c r="B35" i="6"/>
  <c r="N34" i="6"/>
  <c r="J34" i="6"/>
  <c r="B34" i="6"/>
  <c r="N33" i="6"/>
  <c r="J33" i="6"/>
  <c r="B33" i="6"/>
  <c r="N32" i="6"/>
  <c r="J32" i="6"/>
  <c r="B32" i="6"/>
  <c r="N31" i="6"/>
  <c r="J31" i="6"/>
  <c r="B31" i="6"/>
  <c r="N30" i="6"/>
  <c r="J30" i="6"/>
  <c r="B30" i="6"/>
  <c r="N29" i="6"/>
  <c r="J29" i="6"/>
  <c r="B29" i="6"/>
  <c r="N28" i="6"/>
  <c r="J28" i="6"/>
  <c r="B28" i="6"/>
  <c r="N27" i="6"/>
  <c r="J27" i="6"/>
  <c r="B27" i="6"/>
  <c r="N26" i="6"/>
  <c r="J26" i="6"/>
  <c r="B26" i="6"/>
  <c r="N25" i="6"/>
  <c r="J25" i="6"/>
  <c r="B25" i="6"/>
  <c r="N24" i="6"/>
  <c r="J24" i="6"/>
  <c r="B24" i="6"/>
  <c r="N23" i="6"/>
  <c r="J23" i="6"/>
  <c r="B23" i="6"/>
  <c r="N22" i="6"/>
  <c r="J22" i="6"/>
  <c r="B22" i="6"/>
  <c r="N21" i="6"/>
  <c r="J21" i="6"/>
  <c r="B21" i="6"/>
  <c r="N20" i="6"/>
  <c r="J20" i="6"/>
  <c r="B20" i="6"/>
  <c r="N19" i="6"/>
  <c r="J19" i="6"/>
  <c r="B19" i="6"/>
  <c r="N18" i="6"/>
  <c r="J18" i="6"/>
  <c r="B18" i="6"/>
  <c r="N17" i="6"/>
  <c r="J17" i="6"/>
  <c r="B17" i="6"/>
  <c r="N16" i="6"/>
  <c r="J16" i="6"/>
  <c r="B16" i="6"/>
  <c r="N15" i="6"/>
  <c r="B15" i="6"/>
  <c r="N14" i="6"/>
  <c r="J14" i="6"/>
  <c r="B14" i="6"/>
  <c r="N13" i="6"/>
  <c r="J13" i="6"/>
  <c r="B13" i="6"/>
  <c r="N12" i="6"/>
  <c r="J12" i="6"/>
  <c r="B12" i="6"/>
  <c r="N11" i="6"/>
  <c r="J11" i="6"/>
  <c r="B11" i="6"/>
  <c r="N10" i="6"/>
  <c r="J10" i="6"/>
  <c r="B10" i="6"/>
  <c r="N9" i="6"/>
  <c r="J9" i="6"/>
  <c r="B9" i="6"/>
  <c r="N8" i="6"/>
  <c r="J8" i="6"/>
  <c r="B8" i="6"/>
  <c r="N7" i="6"/>
  <c r="J7" i="6"/>
  <c r="B7" i="6"/>
  <c r="N6" i="6"/>
  <c r="J6" i="6"/>
  <c r="B6" i="6"/>
  <c r="N5" i="6"/>
  <c r="J5" i="6"/>
  <c r="B5" i="6"/>
  <c r="N4" i="6"/>
  <c r="J4" i="6"/>
  <c r="J1" i="6" s="1"/>
  <c r="B4" i="6"/>
  <c r="N1040" i="5" l="1"/>
  <c r="J1040" i="5"/>
  <c r="B1040" i="5"/>
  <c r="N1039" i="5"/>
  <c r="J1039" i="5"/>
  <c r="B1039" i="5"/>
  <c r="N1038" i="5"/>
  <c r="J1038" i="5"/>
  <c r="B1038" i="5"/>
  <c r="N1037" i="5"/>
  <c r="J1037" i="5"/>
  <c r="B1037" i="5"/>
  <c r="N1036" i="5"/>
  <c r="J1036" i="5"/>
  <c r="B1036" i="5"/>
  <c r="N1035" i="5"/>
  <c r="J1035" i="5"/>
  <c r="B1035" i="5"/>
  <c r="N1034" i="5"/>
  <c r="J1034" i="5"/>
  <c r="B1034" i="5"/>
  <c r="N1033" i="5"/>
  <c r="J1033" i="5"/>
  <c r="B1033" i="5"/>
  <c r="N1032" i="5"/>
  <c r="J1032" i="5"/>
  <c r="B1032" i="5"/>
  <c r="N1031" i="5"/>
  <c r="J1031" i="5"/>
  <c r="B1031" i="5"/>
  <c r="N1030" i="5"/>
  <c r="J1030" i="5"/>
  <c r="B1030" i="5"/>
  <c r="N1029" i="5"/>
  <c r="J1029" i="5"/>
  <c r="B1029" i="5"/>
  <c r="N1028" i="5"/>
  <c r="J1028" i="5"/>
  <c r="B1028" i="5"/>
  <c r="N1027" i="5"/>
  <c r="J1027" i="5"/>
  <c r="B1027" i="5"/>
  <c r="N1026" i="5"/>
  <c r="J1026" i="5"/>
  <c r="B1026" i="5"/>
  <c r="N1025" i="5"/>
  <c r="J1025" i="5"/>
  <c r="B1025" i="5"/>
  <c r="N1024" i="5"/>
  <c r="J1024" i="5"/>
  <c r="B1024" i="5"/>
  <c r="N1023" i="5"/>
  <c r="J1023" i="5"/>
  <c r="B1023" i="5"/>
  <c r="N1022" i="5"/>
  <c r="J1022" i="5"/>
  <c r="B1022" i="5"/>
  <c r="N1021" i="5"/>
  <c r="J1021" i="5"/>
  <c r="B1021" i="5"/>
  <c r="N1020" i="5"/>
  <c r="J1020" i="5"/>
  <c r="B1020" i="5"/>
  <c r="N1019" i="5"/>
  <c r="J1019" i="5"/>
  <c r="B1019" i="5"/>
  <c r="N1018" i="5"/>
  <c r="J1018" i="5"/>
  <c r="B1018" i="5"/>
  <c r="N1017" i="5"/>
  <c r="J1017" i="5"/>
  <c r="B1017" i="5"/>
  <c r="N1016" i="5"/>
  <c r="J1016" i="5"/>
  <c r="B1016" i="5"/>
  <c r="N1015" i="5"/>
  <c r="J1015" i="5"/>
  <c r="B1015" i="5"/>
  <c r="N1014" i="5"/>
  <c r="J1014" i="5"/>
  <c r="B1014" i="5"/>
  <c r="N1013" i="5"/>
  <c r="J1013" i="5"/>
  <c r="B1013" i="5"/>
  <c r="N1012" i="5"/>
  <c r="J1012" i="5"/>
  <c r="B1012" i="5"/>
  <c r="N1011" i="5"/>
  <c r="J1011" i="5"/>
  <c r="B1011" i="5"/>
  <c r="N1010" i="5"/>
  <c r="J1010" i="5"/>
  <c r="B1010" i="5"/>
  <c r="N1009" i="5"/>
  <c r="J1009" i="5"/>
  <c r="B1009" i="5"/>
  <c r="N1008" i="5"/>
  <c r="J1008" i="5"/>
  <c r="B1008" i="5"/>
  <c r="N1007" i="5"/>
  <c r="J1007" i="5"/>
  <c r="B1007" i="5"/>
  <c r="N1006" i="5"/>
  <c r="J1006" i="5"/>
  <c r="B1006" i="5"/>
  <c r="N1005" i="5"/>
  <c r="J1005" i="5"/>
  <c r="B1005" i="5"/>
  <c r="N1004" i="5"/>
  <c r="J1004" i="5"/>
  <c r="B1004" i="5"/>
  <c r="N1003" i="5"/>
  <c r="J1003" i="5"/>
  <c r="B1003" i="5"/>
  <c r="N1002" i="5"/>
  <c r="J1002" i="5"/>
  <c r="B1002" i="5"/>
  <c r="N1001" i="5"/>
  <c r="J1001" i="5"/>
  <c r="B1001" i="5"/>
  <c r="N1000" i="5"/>
  <c r="J1000" i="5"/>
  <c r="B1000" i="5"/>
  <c r="N999" i="5"/>
  <c r="J999" i="5"/>
  <c r="B999" i="5"/>
  <c r="N998" i="5"/>
  <c r="J998" i="5"/>
  <c r="B998" i="5"/>
  <c r="N997" i="5"/>
  <c r="J997" i="5"/>
  <c r="B997" i="5"/>
  <c r="N996" i="5"/>
  <c r="J996" i="5"/>
  <c r="B996" i="5"/>
  <c r="N995" i="5"/>
  <c r="J995" i="5"/>
  <c r="B995" i="5"/>
  <c r="N994" i="5"/>
  <c r="J994" i="5"/>
  <c r="B994" i="5"/>
  <c r="N993" i="5"/>
  <c r="J993" i="5"/>
  <c r="B993" i="5"/>
  <c r="N992" i="5"/>
  <c r="J992" i="5"/>
  <c r="B992" i="5"/>
  <c r="N991" i="5"/>
  <c r="J991" i="5"/>
  <c r="B991" i="5"/>
  <c r="N990" i="5"/>
  <c r="J990" i="5"/>
  <c r="B990" i="5"/>
  <c r="N989" i="5"/>
  <c r="J989" i="5"/>
  <c r="B989" i="5"/>
  <c r="N988" i="5"/>
  <c r="J988" i="5"/>
  <c r="B988" i="5"/>
  <c r="N987" i="5"/>
  <c r="J987" i="5"/>
  <c r="B987" i="5"/>
  <c r="N986" i="5"/>
  <c r="J986" i="5"/>
  <c r="B986" i="5"/>
  <c r="N985" i="5"/>
  <c r="J985" i="5"/>
  <c r="B985" i="5"/>
  <c r="N984" i="5"/>
  <c r="J984" i="5"/>
  <c r="B984" i="5"/>
  <c r="N983" i="5"/>
  <c r="J983" i="5"/>
  <c r="B983" i="5"/>
  <c r="N982" i="5"/>
  <c r="J982" i="5"/>
  <c r="B982" i="5"/>
  <c r="N981" i="5"/>
  <c r="J981" i="5"/>
  <c r="B981" i="5"/>
  <c r="N980" i="5"/>
  <c r="J980" i="5"/>
  <c r="B980" i="5"/>
  <c r="N979" i="5"/>
  <c r="J979" i="5"/>
  <c r="B979" i="5"/>
  <c r="N978" i="5"/>
  <c r="J978" i="5"/>
  <c r="B978" i="5"/>
  <c r="N977" i="5"/>
  <c r="J977" i="5"/>
  <c r="B977" i="5"/>
  <c r="N976" i="5"/>
  <c r="J976" i="5"/>
  <c r="B976" i="5"/>
  <c r="N975" i="5"/>
  <c r="J975" i="5"/>
  <c r="B975" i="5"/>
  <c r="N974" i="5"/>
  <c r="J974" i="5"/>
  <c r="B974" i="5"/>
  <c r="N973" i="5"/>
  <c r="J973" i="5"/>
  <c r="B973" i="5"/>
  <c r="N972" i="5"/>
  <c r="J972" i="5"/>
  <c r="B972" i="5"/>
  <c r="N971" i="5"/>
  <c r="J971" i="5"/>
  <c r="B971" i="5"/>
  <c r="N970" i="5"/>
  <c r="J970" i="5"/>
  <c r="B970" i="5"/>
  <c r="N969" i="5"/>
  <c r="J969" i="5"/>
  <c r="B969" i="5"/>
  <c r="N968" i="5"/>
  <c r="J968" i="5"/>
  <c r="B968" i="5"/>
  <c r="N967" i="5"/>
  <c r="J967" i="5"/>
  <c r="B967" i="5"/>
  <c r="N966" i="5"/>
  <c r="J966" i="5"/>
  <c r="B966" i="5"/>
  <c r="N965" i="5"/>
  <c r="J965" i="5"/>
  <c r="B965" i="5"/>
  <c r="N964" i="5"/>
  <c r="J964" i="5"/>
  <c r="B964" i="5"/>
  <c r="N963" i="5"/>
  <c r="J963" i="5"/>
  <c r="B963" i="5"/>
  <c r="N962" i="5"/>
  <c r="J962" i="5"/>
  <c r="B962" i="5"/>
  <c r="N961" i="5"/>
  <c r="J961" i="5"/>
  <c r="B961" i="5"/>
  <c r="N960" i="5"/>
  <c r="J960" i="5"/>
  <c r="B960" i="5"/>
  <c r="N959" i="5"/>
  <c r="J959" i="5"/>
  <c r="B959" i="5"/>
  <c r="N958" i="5"/>
  <c r="J958" i="5"/>
  <c r="B958" i="5"/>
  <c r="N957" i="5"/>
  <c r="J957" i="5"/>
  <c r="B957" i="5"/>
  <c r="N956" i="5"/>
  <c r="J956" i="5"/>
  <c r="B956" i="5"/>
  <c r="N955" i="5"/>
  <c r="J955" i="5"/>
  <c r="B955" i="5"/>
  <c r="N954" i="5"/>
  <c r="J954" i="5"/>
  <c r="B954" i="5"/>
  <c r="N953" i="5"/>
  <c r="J953" i="5"/>
  <c r="B953" i="5"/>
  <c r="N952" i="5"/>
  <c r="J952" i="5"/>
  <c r="B952" i="5"/>
  <c r="N951" i="5"/>
  <c r="J951" i="5"/>
  <c r="B951" i="5"/>
  <c r="N950" i="5"/>
  <c r="J950" i="5"/>
  <c r="B950" i="5"/>
  <c r="N949" i="5"/>
  <c r="J949" i="5"/>
  <c r="B949" i="5"/>
  <c r="N948" i="5"/>
  <c r="J948" i="5"/>
  <c r="B948" i="5"/>
  <c r="N947" i="5"/>
  <c r="J947" i="5"/>
  <c r="B947" i="5"/>
  <c r="N946" i="5"/>
  <c r="J946" i="5"/>
  <c r="B946" i="5"/>
  <c r="N945" i="5"/>
  <c r="J945" i="5"/>
  <c r="B945" i="5"/>
  <c r="N944" i="5"/>
  <c r="J944" i="5"/>
  <c r="B944" i="5"/>
  <c r="N943" i="5"/>
  <c r="J943" i="5"/>
  <c r="B943" i="5"/>
  <c r="N942" i="5"/>
  <c r="J942" i="5"/>
  <c r="B942" i="5"/>
  <c r="N941" i="5"/>
  <c r="J941" i="5"/>
  <c r="B941" i="5"/>
  <c r="N940" i="5"/>
  <c r="J940" i="5"/>
  <c r="B940" i="5"/>
  <c r="N939" i="5"/>
  <c r="J939" i="5"/>
  <c r="B939" i="5"/>
  <c r="N938" i="5"/>
  <c r="J938" i="5"/>
  <c r="B938" i="5"/>
  <c r="N937" i="5"/>
  <c r="J937" i="5"/>
  <c r="B937" i="5"/>
  <c r="N936" i="5"/>
  <c r="J936" i="5"/>
  <c r="B936" i="5"/>
  <c r="N935" i="5"/>
  <c r="J935" i="5"/>
  <c r="B935" i="5"/>
  <c r="N934" i="5"/>
  <c r="J934" i="5"/>
  <c r="B934" i="5"/>
  <c r="N933" i="5"/>
  <c r="J933" i="5"/>
  <c r="B933" i="5"/>
  <c r="N932" i="5"/>
  <c r="J932" i="5"/>
  <c r="B932" i="5"/>
  <c r="N931" i="5"/>
  <c r="J931" i="5"/>
  <c r="B931" i="5"/>
  <c r="N930" i="5"/>
  <c r="J930" i="5"/>
  <c r="B930" i="5"/>
  <c r="N929" i="5"/>
  <c r="J929" i="5"/>
  <c r="B929" i="5"/>
  <c r="N928" i="5"/>
  <c r="J928" i="5"/>
  <c r="B928" i="5"/>
  <c r="N927" i="5"/>
  <c r="J927" i="5"/>
  <c r="B927" i="5"/>
  <c r="N926" i="5"/>
  <c r="J926" i="5"/>
  <c r="B926" i="5"/>
  <c r="N925" i="5"/>
  <c r="J925" i="5"/>
  <c r="B925" i="5"/>
  <c r="N924" i="5"/>
  <c r="J924" i="5"/>
  <c r="B924" i="5"/>
  <c r="N923" i="5"/>
  <c r="J923" i="5"/>
  <c r="B923" i="5"/>
  <c r="N922" i="5"/>
  <c r="J922" i="5"/>
  <c r="B922" i="5"/>
  <c r="N921" i="5"/>
  <c r="J921" i="5"/>
  <c r="B921" i="5"/>
  <c r="N920" i="5"/>
  <c r="J920" i="5"/>
  <c r="B920" i="5"/>
  <c r="N919" i="5"/>
  <c r="J919" i="5"/>
  <c r="B919" i="5"/>
  <c r="N918" i="5"/>
  <c r="J918" i="5"/>
  <c r="B918" i="5"/>
  <c r="N917" i="5"/>
  <c r="J917" i="5"/>
  <c r="B917" i="5"/>
  <c r="N916" i="5"/>
  <c r="J916" i="5"/>
  <c r="B916" i="5"/>
  <c r="N915" i="5"/>
  <c r="J915" i="5"/>
  <c r="B915" i="5"/>
  <c r="N914" i="5"/>
  <c r="J914" i="5"/>
  <c r="B914" i="5"/>
  <c r="N913" i="5"/>
  <c r="J913" i="5"/>
  <c r="B913" i="5"/>
  <c r="N912" i="5"/>
  <c r="J912" i="5"/>
  <c r="B912" i="5"/>
  <c r="N911" i="5"/>
  <c r="J911" i="5"/>
  <c r="B911" i="5"/>
  <c r="N910" i="5"/>
  <c r="J910" i="5"/>
  <c r="B910" i="5"/>
  <c r="N909" i="5"/>
  <c r="J909" i="5"/>
  <c r="B909" i="5"/>
  <c r="N908" i="5"/>
  <c r="J908" i="5"/>
  <c r="B908" i="5"/>
  <c r="N907" i="5"/>
  <c r="J907" i="5"/>
  <c r="B907" i="5"/>
  <c r="N906" i="5"/>
  <c r="J906" i="5"/>
  <c r="B906" i="5"/>
  <c r="N905" i="5"/>
  <c r="J905" i="5"/>
  <c r="B905" i="5"/>
  <c r="N904" i="5"/>
  <c r="J904" i="5"/>
  <c r="B904" i="5"/>
  <c r="N903" i="5"/>
  <c r="J903" i="5"/>
  <c r="B903" i="5"/>
  <c r="N902" i="5"/>
  <c r="J902" i="5"/>
  <c r="B902" i="5"/>
  <c r="N901" i="5"/>
  <c r="J901" i="5"/>
  <c r="B901" i="5"/>
  <c r="N900" i="5"/>
  <c r="J900" i="5"/>
  <c r="B900" i="5"/>
  <c r="N899" i="5"/>
  <c r="J899" i="5"/>
  <c r="B899" i="5"/>
  <c r="N898" i="5"/>
  <c r="J898" i="5"/>
  <c r="B898" i="5"/>
  <c r="N897" i="5"/>
  <c r="J897" i="5"/>
  <c r="B897" i="5"/>
  <c r="N896" i="5"/>
  <c r="J896" i="5"/>
  <c r="B896" i="5"/>
  <c r="N895" i="5"/>
  <c r="J895" i="5"/>
  <c r="B895" i="5"/>
  <c r="N894" i="5"/>
  <c r="J894" i="5"/>
  <c r="B894" i="5"/>
  <c r="N893" i="5"/>
  <c r="J893" i="5"/>
  <c r="B893" i="5"/>
  <c r="N892" i="5"/>
  <c r="J892" i="5"/>
  <c r="B892" i="5"/>
  <c r="N891" i="5"/>
  <c r="J891" i="5"/>
  <c r="B891" i="5"/>
  <c r="N890" i="5"/>
  <c r="J890" i="5"/>
  <c r="B890" i="5"/>
  <c r="N889" i="5"/>
  <c r="J889" i="5"/>
  <c r="B889" i="5"/>
  <c r="N888" i="5"/>
  <c r="J888" i="5"/>
  <c r="B888" i="5"/>
  <c r="N887" i="5"/>
  <c r="J887" i="5"/>
  <c r="B887" i="5"/>
  <c r="N886" i="5"/>
  <c r="J886" i="5"/>
  <c r="B886" i="5"/>
  <c r="N885" i="5"/>
  <c r="J885" i="5"/>
  <c r="B885" i="5"/>
  <c r="N884" i="5"/>
  <c r="J884" i="5"/>
  <c r="B884" i="5"/>
  <c r="N883" i="5"/>
  <c r="J883" i="5"/>
  <c r="B883" i="5"/>
  <c r="N882" i="5"/>
  <c r="J882" i="5"/>
  <c r="B882" i="5"/>
  <c r="N881" i="5"/>
  <c r="J881" i="5"/>
  <c r="B881" i="5"/>
  <c r="N880" i="5"/>
  <c r="J880" i="5"/>
  <c r="B880" i="5"/>
  <c r="N879" i="5"/>
  <c r="J879" i="5"/>
  <c r="B879" i="5"/>
  <c r="N878" i="5"/>
  <c r="J878" i="5"/>
  <c r="B878" i="5"/>
  <c r="N877" i="5"/>
  <c r="J877" i="5"/>
  <c r="B877" i="5"/>
  <c r="N876" i="5"/>
  <c r="J876" i="5"/>
  <c r="B876" i="5"/>
  <c r="N875" i="5"/>
  <c r="J875" i="5"/>
  <c r="B875" i="5"/>
  <c r="N874" i="5"/>
  <c r="J874" i="5"/>
  <c r="B874" i="5"/>
  <c r="N873" i="5"/>
  <c r="J873" i="5"/>
  <c r="B873" i="5"/>
  <c r="N872" i="5"/>
  <c r="J872" i="5"/>
  <c r="B872" i="5"/>
  <c r="N871" i="5"/>
  <c r="J871" i="5"/>
  <c r="B871" i="5"/>
  <c r="N870" i="5"/>
  <c r="J870" i="5"/>
  <c r="B870" i="5"/>
  <c r="N869" i="5"/>
  <c r="J869" i="5"/>
  <c r="B869" i="5"/>
  <c r="N868" i="5"/>
  <c r="J868" i="5"/>
  <c r="B868" i="5"/>
  <c r="N867" i="5"/>
  <c r="J867" i="5"/>
  <c r="B867" i="5"/>
  <c r="N866" i="5"/>
  <c r="J866" i="5"/>
  <c r="B866" i="5"/>
  <c r="N865" i="5"/>
  <c r="J865" i="5"/>
  <c r="B865" i="5"/>
  <c r="N864" i="5"/>
  <c r="J864" i="5"/>
  <c r="B864" i="5"/>
  <c r="N863" i="5"/>
  <c r="J863" i="5"/>
  <c r="B863" i="5"/>
  <c r="N862" i="5"/>
  <c r="J862" i="5"/>
  <c r="B862" i="5"/>
  <c r="N861" i="5"/>
  <c r="J861" i="5"/>
  <c r="B861" i="5"/>
  <c r="N860" i="5"/>
  <c r="J860" i="5"/>
  <c r="B860" i="5"/>
  <c r="N859" i="5"/>
  <c r="J859" i="5"/>
  <c r="B859" i="5"/>
  <c r="N858" i="5"/>
  <c r="J858" i="5"/>
  <c r="B858" i="5"/>
  <c r="N857" i="5"/>
  <c r="J857" i="5"/>
  <c r="B857" i="5"/>
  <c r="N856" i="5"/>
  <c r="J856" i="5"/>
  <c r="B856" i="5"/>
  <c r="N855" i="5"/>
  <c r="J855" i="5"/>
  <c r="B855" i="5"/>
  <c r="N854" i="5"/>
  <c r="J854" i="5"/>
  <c r="B854" i="5"/>
  <c r="N853" i="5"/>
  <c r="J853" i="5"/>
  <c r="B853" i="5"/>
  <c r="N852" i="5"/>
  <c r="J852" i="5"/>
  <c r="B852" i="5"/>
  <c r="N851" i="5"/>
  <c r="J851" i="5"/>
  <c r="B851" i="5"/>
  <c r="N850" i="5"/>
  <c r="J850" i="5"/>
  <c r="B850" i="5"/>
  <c r="N849" i="5"/>
  <c r="J849" i="5"/>
  <c r="B849" i="5"/>
  <c r="N848" i="5"/>
  <c r="J848" i="5"/>
  <c r="B848" i="5"/>
  <c r="N847" i="5"/>
  <c r="J847" i="5"/>
  <c r="B847" i="5"/>
  <c r="N846" i="5"/>
  <c r="J846" i="5"/>
  <c r="B846" i="5"/>
  <c r="N845" i="5"/>
  <c r="J845" i="5"/>
  <c r="B845" i="5"/>
  <c r="N844" i="5"/>
  <c r="J844" i="5"/>
  <c r="B844" i="5"/>
  <c r="N843" i="5"/>
  <c r="J843" i="5"/>
  <c r="B843" i="5"/>
  <c r="N842" i="5"/>
  <c r="J842" i="5"/>
  <c r="B842" i="5"/>
  <c r="N841" i="5"/>
  <c r="J841" i="5"/>
  <c r="B841" i="5"/>
  <c r="N840" i="5"/>
  <c r="J840" i="5"/>
  <c r="B840" i="5"/>
  <c r="N839" i="5"/>
  <c r="J839" i="5"/>
  <c r="B839" i="5"/>
  <c r="N838" i="5"/>
  <c r="J838" i="5"/>
  <c r="B838" i="5"/>
  <c r="N837" i="5"/>
  <c r="J837" i="5"/>
  <c r="B837" i="5"/>
  <c r="N836" i="5"/>
  <c r="J836" i="5"/>
  <c r="B836" i="5"/>
  <c r="N835" i="5"/>
  <c r="J835" i="5"/>
  <c r="B835" i="5"/>
  <c r="N834" i="5"/>
  <c r="J834" i="5"/>
  <c r="B834" i="5"/>
  <c r="N833" i="5"/>
  <c r="J833" i="5"/>
  <c r="B833" i="5"/>
  <c r="N832" i="5"/>
  <c r="J832" i="5"/>
  <c r="B832" i="5"/>
  <c r="N831" i="5"/>
  <c r="J831" i="5"/>
  <c r="B831" i="5"/>
  <c r="N830" i="5"/>
  <c r="J830" i="5"/>
  <c r="B830" i="5"/>
  <c r="N829" i="5"/>
  <c r="J829" i="5"/>
  <c r="B829" i="5"/>
  <c r="N828" i="5"/>
  <c r="J828" i="5"/>
  <c r="B828" i="5"/>
  <c r="N827" i="5"/>
  <c r="J827" i="5"/>
  <c r="B827" i="5"/>
  <c r="N826" i="5"/>
  <c r="J826" i="5"/>
  <c r="B826" i="5"/>
  <c r="N825" i="5"/>
  <c r="J825" i="5"/>
  <c r="B825" i="5"/>
  <c r="N824" i="5"/>
  <c r="J824" i="5"/>
  <c r="B824" i="5"/>
  <c r="N823" i="5"/>
  <c r="J823" i="5"/>
  <c r="B823" i="5"/>
  <c r="N822" i="5"/>
  <c r="J822" i="5"/>
  <c r="B822" i="5"/>
  <c r="N821" i="5"/>
  <c r="J821" i="5"/>
  <c r="B821" i="5"/>
  <c r="N820" i="5"/>
  <c r="J820" i="5"/>
  <c r="B820" i="5"/>
  <c r="N819" i="5"/>
  <c r="J819" i="5"/>
  <c r="B819" i="5"/>
  <c r="N818" i="5"/>
  <c r="J818" i="5"/>
  <c r="B818" i="5"/>
  <c r="N817" i="5"/>
  <c r="J817" i="5"/>
  <c r="B817" i="5"/>
  <c r="N816" i="5"/>
  <c r="J816" i="5"/>
  <c r="B816" i="5"/>
  <c r="N815" i="5"/>
  <c r="J815" i="5"/>
  <c r="B815" i="5"/>
  <c r="N814" i="5"/>
  <c r="J814" i="5"/>
  <c r="B814" i="5"/>
  <c r="N813" i="5"/>
  <c r="J813" i="5"/>
  <c r="B813" i="5"/>
  <c r="N812" i="5"/>
  <c r="J812" i="5"/>
  <c r="B812" i="5"/>
  <c r="N811" i="5"/>
  <c r="J811" i="5"/>
  <c r="B811" i="5"/>
  <c r="N810" i="5"/>
  <c r="J810" i="5"/>
  <c r="B810" i="5"/>
  <c r="N809" i="5"/>
  <c r="J809" i="5"/>
  <c r="B809" i="5"/>
  <c r="N808" i="5"/>
  <c r="J808" i="5"/>
  <c r="B808" i="5"/>
  <c r="N807" i="5"/>
  <c r="J807" i="5"/>
  <c r="B807" i="5"/>
  <c r="N806" i="5"/>
  <c r="J806" i="5"/>
  <c r="B806" i="5"/>
  <c r="N805" i="5"/>
  <c r="J805" i="5"/>
  <c r="B805" i="5"/>
  <c r="N804" i="5"/>
  <c r="J804" i="5"/>
  <c r="B804" i="5"/>
  <c r="N803" i="5"/>
  <c r="J803" i="5"/>
  <c r="B803" i="5"/>
  <c r="N802" i="5"/>
  <c r="J802" i="5"/>
  <c r="B802" i="5"/>
  <c r="N801" i="5"/>
  <c r="J801" i="5"/>
  <c r="B801" i="5"/>
  <c r="N800" i="5"/>
  <c r="J800" i="5"/>
  <c r="B800" i="5"/>
  <c r="N799" i="5"/>
  <c r="J799" i="5"/>
  <c r="B799" i="5"/>
  <c r="N798" i="5"/>
  <c r="J798" i="5"/>
  <c r="B798" i="5"/>
  <c r="N797" i="5"/>
  <c r="J797" i="5"/>
  <c r="B797" i="5"/>
  <c r="N796" i="5"/>
  <c r="J796" i="5"/>
  <c r="B796" i="5"/>
  <c r="N795" i="5"/>
  <c r="J795" i="5"/>
  <c r="B795" i="5"/>
  <c r="N794" i="5"/>
  <c r="J794" i="5"/>
  <c r="B794" i="5"/>
  <c r="N793" i="5"/>
  <c r="J793" i="5"/>
  <c r="B793" i="5"/>
  <c r="N792" i="5"/>
  <c r="J792" i="5"/>
  <c r="B792" i="5"/>
  <c r="N791" i="5"/>
  <c r="J791" i="5"/>
  <c r="B791" i="5"/>
  <c r="N790" i="5"/>
  <c r="J790" i="5"/>
  <c r="B790" i="5"/>
  <c r="N789" i="5"/>
  <c r="J789" i="5"/>
  <c r="B789" i="5"/>
  <c r="N788" i="5"/>
  <c r="J788" i="5"/>
  <c r="B788" i="5"/>
  <c r="N787" i="5"/>
  <c r="J787" i="5"/>
  <c r="B787" i="5"/>
  <c r="N786" i="5"/>
  <c r="J786" i="5"/>
  <c r="B786" i="5"/>
  <c r="N785" i="5"/>
  <c r="J785" i="5"/>
  <c r="B785" i="5"/>
  <c r="N784" i="5"/>
  <c r="J784" i="5"/>
  <c r="B784" i="5"/>
  <c r="N783" i="5"/>
  <c r="J783" i="5"/>
  <c r="B783" i="5"/>
  <c r="N782" i="5"/>
  <c r="J782" i="5"/>
  <c r="B782" i="5"/>
  <c r="N781" i="5"/>
  <c r="J781" i="5"/>
  <c r="B781" i="5"/>
  <c r="N780" i="5"/>
  <c r="J780" i="5"/>
  <c r="B780" i="5"/>
  <c r="N779" i="5"/>
  <c r="J779" i="5"/>
  <c r="B779" i="5"/>
  <c r="N778" i="5"/>
  <c r="J778" i="5"/>
  <c r="B778" i="5"/>
  <c r="N777" i="5"/>
  <c r="J777" i="5"/>
  <c r="B777" i="5"/>
  <c r="N776" i="5"/>
  <c r="J776" i="5"/>
  <c r="B776" i="5"/>
  <c r="N775" i="5"/>
  <c r="J775" i="5"/>
  <c r="B775" i="5"/>
  <c r="N774" i="5"/>
  <c r="J774" i="5"/>
  <c r="B774" i="5"/>
  <c r="N773" i="5"/>
  <c r="J773" i="5"/>
  <c r="B773" i="5"/>
  <c r="N772" i="5"/>
  <c r="J772" i="5"/>
  <c r="B772" i="5"/>
  <c r="N771" i="5"/>
  <c r="J771" i="5"/>
  <c r="B771" i="5"/>
  <c r="N770" i="5"/>
  <c r="J770" i="5"/>
  <c r="B770" i="5"/>
  <c r="N769" i="5"/>
  <c r="J769" i="5"/>
  <c r="B769" i="5"/>
  <c r="N768" i="5"/>
  <c r="J768" i="5"/>
  <c r="B768" i="5"/>
  <c r="N767" i="5"/>
  <c r="J767" i="5"/>
  <c r="B767" i="5"/>
  <c r="N766" i="5"/>
  <c r="J766" i="5"/>
  <c r="B766" i="5"/>
  <c r="N765" i="5"/>
  <c r="J765" i="5"/>
  <c r="B765" i="5"/>
  <c r="N764" i="5"/>
  <c r="J764" i="5"/>
  <c r="B764" i="5"/>
  <c r="N763" i="5"/>
  <c r="J763" i="5"/>
  <c r="B763" i="5"/>
  <c r="N762" i="5"/>
  <c r="J762" i="5"/>
  <c r="B762" i="5"/>
  <c r="N761" i="5"/>
  <c r="J761" i="5"/>
  <c r="B761" i="5"/>
  <c r="N760" i="5"/>
  <c r="J760" i="5"/>
  <c r="B760" i="5"/>
  <c r="N759" i="5"/>
  <c r="J759" i="5"/>
  <c r="B759" i="5"/>
  <c r="N758" i="5"/>
  <c r="J758" i="5"/>
  <c r="B758" i="5"/>
  <c r="N757" i="5"/>
  <c r="J757" i="5"/>
  <c r="B757" i="5"/>
  <c r="N756" i="5"/>
  <c r="J756" i="5"/>
  <c r="B756" i="5"/>
  <c r="N755" i="5"/>
  <c r="J755" i="5"/>
  <c r="B755" i="5"/>
  <c r="N754" i="5"/>
  <c r="J754" i="5"/>
  <c r="B754" i="5"/>
  <c r="N753" i="5"/>
  <c r="J753" i="5"/>
  <c r="B753" i="5"/>
  <c r="N752" i="5"/>
  <c r="J752" i="5"/>
  <c r="B752" i="5"/>
  <c r="N751" i="5"/>
  <c r="J751" i="5"/>
  <c r="B751" i="5"/>
  <c r="N750" i="5"/>
  <c r="J750" i="5"/>
  <c r="B750" i="5"/>
  <c r="N749" i="5"/>
  <c r="J749" i="5"/>
  <c r="B749" i="5"/>
  <c r="N748" i="5"/>
  <c r="J748" i="5"/>
  <c r="B748" i="5"/>
  <c r="N747" i="5"/>
  <c r="J747" i="5"/>
  <c r="B747" i="5"/>
  <c r="N746" i="5"/>
  <c r="J746" i="5"/>
  <c r="B746" i="5"/>
  <c r="N745" i="5"/>
  <c r="J745" i="5"/>
  <c r="B745" i="5"/>
  <c r="N744" i="5"/>
  <c r="J744" i="5"/>
  <c r="B744" i="5"/>
  <c r="N743" i="5"/>
  <c r="J743" i="5"/>
  <c r="B743" i="5"/>
  <c r="N742" i="5"/>
  <c r="J742" i="5"/>
  <c r="B742" i="5"/>
  <c r="N741" i="5"/>
  <c r="J741" i="5"/>
  <c r="B741" i="5"/>
  <c r="N740" i="5"/>
  <c r="J740" i="5"/>
  <c r="B740" i="5"/>
  <c r="N739" i="5"/>
  <c r="J739" i="5"/>
  <c r="B739" i="5"/>
  <c r="N738" i="5"/>
  <c r="J738" i="5"/>
  <c r="B738" i="5"/>
  <c r="N737" i="5"/>
  <c r="J737" i="5"/>
  <c r="B737" i="5"/>
  <c r="N736" i="5"/>
  <c r="J736" i="5"/>
  <c r="B736" i="5"/>
  <c r="N735" i="5"/>
  <c r="J735" i="5"/>
  <c r="B735" i="5"/>
  <c r="N734" i="5"/>
  <c r="J734" i="5"/>
  <c r="B734" i="5"/>
  <c r="N733" i="5"/>
  <c r="J733" i="5"/>
  <c r="B733" i="5"/>
  <c r="N732" i="5"/>
  <c r="J732" i="5"/>
  <c r="B732" i="5"/>
  <c r="N731" i="5"/>
  <c r="J731" i="5"/>
  <c r="B731" i="5"/>
  <c r="N730" i="5"/>
  <c r="J730" i="5"/>
  <c r="B730" i="5"/>
  <c r="N729" i="5"/>
  <c r="J729" i="5"/>
  <c r="B729" i="5"/>
  <c r="N728" i="5"/>
  <c r="J728" i="5"/>
  <c r="B728" i="5"/>
  <c r="N727" i="5"/>
  <c r="J727" i="5"/>
  <c r="B727" i="5"/>
  <c r="N726" i="5"/>
  <c r="J726" i="5"/>
  <c r="B726" i="5"/>
  <c r="N725" i="5"/>
  <c r="J725" i="5"/>
  <c r="B725" i="5"/>
  <c r="N724" i="5"/>
  <c r="J724" i="5"/>
  <c r="B724" i="5"/>
  <c r="N723" i="5"/>
  <c r="J723" i="5"/>
  <c r="B723" i="5"/>
  <c r="N722" i="5"/>
  <c r="J722" i="5"/>
  <c r="B722" i="5"/>
  <c r="N721" i="5"/>
  <c r="J721" i="5"/>
  <c r="B721" i="5"/>
  <c r="N720" i="5"/>
  <c r="J720" i="5"/>
  <c r="B720" i="5"/>
  <c r="N719" i="5"/>
  <c r="J719" i="5"/>
  <c r="B719" i="5"/>
  <c r="N718" i="5"/>
  <c r="J718" i="5"/>
  <c r="B718" i="5"/>
  <c r="N717" i="5"/>
  <c r="J717" i="5"/>
  <c r="B717" i="5"/>
  <c r="N716" i="5"/>
  <c r="J716" i="5"/>
  <c r="B716" i="5"/>
  <c r="N715" i="5"/>
  <c r="J715" i="5"/>
  <c r="B715" i="5"/>
  <c r="N714" i="5"/>
  <c r="J714" i="5"/>
  <c r="B714" i="5"/>
  <c r="N713" i="5"/>
  <c r="J713" i="5"/>
  <c r="B713" i="5"/>
  <c r="N712" i="5"/>
  <c r="J712" i="5"/>
  <c r="B712" i="5"/>
  <c r="N711" i="5"/>
  <c r="J711" i="5"/>
  <c r="B711" i="5"/>
  <c r="N710" i="5"/>
  <c r="J710" i="5"/>
  <c r="B710" i="5"/>
  <c r="N709" i="5"/>
  <c r="J709" i="5"/>
  <c r="B709" i="5"/>
  <c r="N708" i="5"/>
  <c r="J708" i="5"/>
  <c r="B708" i="5"/>
  <c r="N707" i="5"/>
  <c r="J707" i="5"/>
  <c r="B707" i="5"/>
  <c r="N706" i="5"/>
  <c r="J706" i="5"/>
  <c r="B706" i="5"/>
  <c r="N705" i="5"/>
  <c r="J705" i="5"/>
  <c r="B705" i="5"/>
  <c r="N704" i="5"/>
  <c r="J704" i="5"/>
  <c r="B704" i="5"/>
  <c r="N703" i="5"/>
  <c r="J703" i="5"/>
  <c r="B703" i="5"/>
  <c r="N702" i="5"/>
  <c r="J702" i="5"/>
  <c r="B702" i="5"/>
  <c r="N701" i="5"/>
  <c r="J701" i="5"/>
  <c r="B701" i="5"/>
  <c r="N700" i="5"/>
  <c r="J700" i="5"/>
  <c r="B700" i="5"/>
  <c r="N699" i="5"/>
  <c r="J699" i="5"/>
  <c r="B699" i="5"/>
  <c r="N698" i="5"/>
  <c r="J698" i="5"/>
  <c r="B698" i="5"/>
  <c r="N697" i="5"/>
  <c r="J697" i="5"/>
  <c r="B697" i="5"/>
  <c r="N696" i="5"/>
  <c r="J696" i="5"/>
  <c r="B696" i="5"/>
  <c r="N695" i="5"/>
  <c r="J695" i="5"/>
  <c r="B695" i="5"/>
  <c r="N694" i="5"/>
  <c r="J694" i="5"/>
  <c r="B694" i="5"/>
  <c r="N693" i="5"/>
  <c r="J693" i="5"/>
  <c r="B693" i="5"/>
  <c r="N692" i="5"/>
  <c r="J692" i="5"/>
  <c r="B692" i="5"/>
  <c r="N691" i="5"/>
  <c r="J691" i="5"/>
  <c r="B691" i="5"/>
  <c r="N690" i="5"/>
  <c r="J690" i="5"/>
  <c r="B690" i="5"/>
  <c r="N689" i="5"/>
  <c r="J689" i="5"/>
  <c r="B689" i="5"/>
  <c r="N688" i="5"/>
  <c r="J688" i="5"/>
  <c r="B688" i="5"/>
  <c r="N687" i="5"/>
  <c r="J687" i="5"/>
  <c r="B687" i="5"/>
  <c r="N686" i="5"/>
  <c r="J686" i="5"/>
  <c r="B686" i="5"/>
  <c r="N685" i="5"/>
  <c r="J685" i="5"/>
  <c r="B685" i="5"/>
  <c r="N684" i="5"/>
  <c r="J684" i="5"/>
  <c r="B684" i="5"/>
  <c r="N683" i="5"/>
  <c r="J683" i="5"/>
  <c r="B683" i="5"/>
  <c r="N682" i="5"/>
  <c r="J682" i="5"/>
  <c r="B682" i="5"/>
  <c r="N681" i="5"/>
  <c r="J681" i="5"/>
  <c r="B681" i="5"/>
  <c r="N680" i="5"/>
  <c r="J680" i="5"/>
  <c r="B680" i="5"/>
  <c r="N679" i="5"/>
  <c r="J679" i="5"/>
  <c r="B679" i="5"/>
  <c r="N678" i="5"/>
  <c r="J678" i="5"/>
  <c r="B678" i="5"/>
  <c r="N677" i="5"/>
  <c r="J677" i="5"/>
  <c r="B677" i="5"/>
  <c r="N676" i="5"/>
  <c r="J676" i="5"/>
  <c r="B676" i="5"/>
  <c r="N675" i="5"/>
  <c r="J675" i="5"/>
  <c r="B675" i="5"/>
  <c r="N674" i="5"/>
  <c r="J674" i="5"/>
  <c r="B674" i="5"/>
  <c r="N673" i="5"/>
  <c r="J673" i="5"/>
  <c r="B673" i="5"/>
  <c r="N672" i="5"/>
  <c r="J672" i="5"/>
  <c r="B672" i="5"/>
  <c r="N671" i="5"/>
  <c r="J671" i="5"/>
  <c r="B671" i="5"/>
  <c r="N670" i="5"/>
  <c r="J670" i="5"/>
  <c r="B670" i="5"/>
  <c r="N669" i="5"/>
  <c r="J669" i="5"/>
  <c r="B669" i="5"/>
  <c r="N668" i="5"/>
  <c r="J668" i="5"/>
  <c r="B668" i="5"/>
  <c r="N667" i="5"/>
  <c r="J667" i="5"/>
  <c r="B667" i="5"/>
  <c r="N666" i="5"/>
  <c r="J666" i="5"/>
  <c r="B666" i="5"/>
  <c r="N665" i="5"/>
  <c r="J665" i="5"/>
  <c r="B665" i="5"/>
  <c r="N664" i="5"/>
  <c r="J664" i="5"/>
  <c r="B664" i="5"/>
  <c r="N663" i="5"/>
  <c r="J663" i="5"/>
  <c r="B663" i="5"/>
  <c r="N662" i="5"/>
  <c r="J662" i="5"/>
  <c r="B662" i="5"/>
  <c r="N661" i="5"/>
  <c r="J661" i="5"/>
  <c r="B661" i="5"/>
  <c r="N660" i="5"/>
  <c r="J660" i="5"/>
  <c r="B660" i="5"/>
  <c r="N659" i="5"/>
  <c r="J659" i="5"/>
  <c r="B659" i="5"/>
  <c r="N658" i="5"/>
  <c r="J658" i="5"/>
  <c r="B658" i="5"/>
  <c r="N657" i="5"/>
  <c r="J657" i="5"/>
  <c r="B657" i="5"/>
  <c r="N656" i="5"/>
  <c r="J656" i="5"/>
  <c r="B656" i="5"/>
  <c r="N655" i="5"/>
  <c r="J655" i="5"/>
  <c r="B655" i="5"/>
  <c r="N654" i="5"/>
  <c r="J654" i="5"/>
  <c r="B654" i="5"/>
  <c r="N653" i="5"/>
  <c r="J653" i="5"/>
  <c r="B653" i="5"/>
  <c r="N652" i="5"/>
  <c r="J652" i="5"/>
  <c r="B652" i="5"/>
  <c r="N651" i="5"/>
  <c r="J651" i="5"/>
  <c r="B651" i="5"/>
  <c r="N650" i="5"/>
  <c r="J650" i="5"/>
  <c r="B650" i="5"/>
  <c r="N649" i="5"/>
  <c r="J649" i="5"/>
  <c r="B649" i="5"/>
  <c r="N648" i="5"/>
  <c r="J648" i="5"/>
  <c r="B648" i="5"/>
  <c r="N647" i="5"/>
  <c r="J647" i="5"/>
  <c r="B647" i="5"/>
  <c r="N646" i="5"/>
  <c r="J646" i="5"/>
  <c r="B646" i="5"/>
  <c r="N645" i="5"/>
  <c r="J645" i="5"/>
  <c r="B645" i="5"/>
  <c r="N644" i="5"/>
  <c r="J644" i="5"/>
  <c r="B644" i="5"/>
  <c r="N643" i="5"/>
  <c r="J643" i="5"/>
  <c r="B643" i="5"/>
  <c r="N642" i="5"/>
  <c r="J642" i="5"/>
  <c r="B642" i="5"/>
  <c r="N641" i="5"/>
  <c r="J641" i="5"/>
  <c r="B641" i="5"/>
  <c r="N640" i="5"/>
  <c r="J640" i="5"/>
  <c r="B640" i="5"/>
  <c r="N639" i="5"/>
  <c r="J639" i="5"/>
  <c r="B639" i="5"/>
  <c r="N638" i="5"/>
  <c r="J638" i="5"/>
  <c r="B638" i="5"/>
  <c r="N637" i="5"/>
  <c r="J637" i="5"/>
  <c r="B637" i="5"/>
  <c r="N636" i="5"/>
  <c r="J636" i="5"/>
  <c r="B636" i="5"/>
  <c r="N635" i="5"/>
  <c r="J635" i="5"/>
  <c r="B635" i="5"/>
  <c r="N634" i="5"/>
  <c r="J634" i="5"/>
  <c r="B634" i="5"/>
  <c r="N633" i="5"/>
  <c r="J633" i="5"/>
  <c r="B633" i="5"/>
  <c r="N632" i="5"/>
  <c r="J632" i="5"/>
  <c r="B632" i="5"/>
  <c r="N631" i="5"/>
  <c r="J631" i="5"/>
  <c r="B631" i="5"/>
  <c r="N630" i="5"/>
  <c r="J630" i="5"/>
  <c r="B630" i="5"/>
  <c r="N629" i="5"/>
  <c r="J629" i="5"/>
  <c r="B629" i="5"/>
  <c r="N628" i="5"/>
  <c r="J628" i="5"/>
  <c r="B628" i="5"/>
  <c r="N627" i="5"/>
  <c r="J627" i="5"/>
  <c r="B627" i="5"/>
  <c r="N626" i="5"/>
  <c r="J626" i="5"/>
  <c r="B626" i="5"/>
  <c r="N625" i="5"/>
  <c r="J625" i="5"/>
  <c r="B625" i="5"/>
  <c r="N624" i="5"/>
  <c r="J624" i="5"/>
  <c r="B624" i="5"/>
  <c r="N623" i="5"/>
  <c r="J623" i="5"/>
  <c r="B623" i="5"/>
  <c r="N622" i="5"/>
  <c r="J622" i="5"/>
  <c r="B622" i="5"/>
  <c r="N621" i="5"/>
  <c r="J621" i="5"/>
  <c r="B621" i="5"/>
  <c r="N620" i="5"/>
  <c r="J620" i="5"/>
  <c r="B620" i="5"/>
  <c r="N619" i="5"/>
  <c r="J619" i="5"/>
  <c r="B619" i="5"/>
  <c r="N618" i="5"/>
  <c r="J618" i="5"/>
  <c r="B618" i="5"/>
  <c r="N617" i="5"/>
  <c r="J617" i="5"/>
  <c r="B617" i="5"/>
  <c r="N616" i="5"/>
  <c r="J616" i="5"/>
  <c r="B616" i="5"/>
  <c r="N615" i="5"/>
  <c r="J615" i="5"/>
  <c r="B615" i="5"/>
  <c r="N614" i="5"/>
  <c r="J614" i="5"/>
  <c r="B614" i="5"/>
  <c r="N613" i="5"/>
  <c r="J613" i="5"/>
  <c r="B613" i="5"/>
  <c r="N612" i="5"/>
  <c r="J612" i="5"/>
  <c r="B612" i="5"/>
  <c r="N611" i="5"/>
  <c r="J611" i="5"/>
  <c r="B611" i="5"/>
  <c r="N610" i="5"/>
  <c r="J610" i="5"/>
  <c r="B610" i="5"/>
  <c r="N609" i="5"/>
  <c r="J609" i="5"/>
  <c r="B609" i="5"/>
  <c r="N608" i="5"/>
  <c r="J608" i="5"/>
  <c r="B608" i="5"/>
  <c r="N607" i="5"/>
  <c r="J607" i="5"/>
  <c r="B607" i="5"/>
  <c r="N606" i="5"/>
  <c r="J606" i="5"/>
  <c r="B606" i="5"/>
  <c r="N605" i="5"/>
  <c r="J605" i="5"/>
  <c r="B605" i="5"/>
  <c r="N604" i="5"/>
  <c r="J604" i="5"/>
  <c r="B604" i="5"/>
  <c r="N603" i="5"/>
  <c r="J603" i="5"/>
  <c r="B603" i="5"/>
  <c r="N602" i="5"/>
  <c r="J602" i="5"/>
  <c r="B602" i="5"/>
  <c r="N601" i="5"/>
  <c r="J601" i="5"/>
  <c r="B601" i="5"/>
  <c r="N600" i="5"/>
  <c r="J600" i="5"/>
  <c r="B600" i="5"/>
  <c r="N599" i="5"/>
  <c r="J599" i="5"/>
  <c r="B599" i="5"/>
  <c r="N598" i="5"/>
  <c r="J598" i="5"/>
  <c r="B598" i="5"/>
  <c r="N597" i="5"/>
  <c r="J597" i="5"/>
  <c r="B597" i="5"/>
  <c r="N596" i="5"/>
  <c r="J596" i="5"/>
  <c r="B596" i="5"/>
  <c r="N595" i="5"/>
  <c r="J595" i="5"/>
  <c r="B595" i="5"/>
  <c r="N594" i="5"/>
  <c r="J594" i="5"/>
  <c r="B594" i="5"/>
  <c r="N593" i="5"/>
  <c r="J593" i="5"/>
  <c r="B593" i="5"/>
  <c r="N592" i="5"/>
  <c r="J592" i="5"/>
  <c r="B592" i="5"/>
  <c r="N591" i="5"/>
  <c r="J591" i="5"/>
  <c r="B591" i="5"/>
  <c r="N590" i="5"/>
  <c r="J590" i="5"/>
  <c r="B590" i="5"/>
  <c r="N589" i="5"/>
  <c r="J589" i="5"/>
  <c r="B589" i="5"/>
  <c r="N588" i="5"/>
  <c r="J588" i="5"/>
  <c r="B588" i="5"/>
  <c r="N587" i="5"/>
  <c r="J587" i="5"/>
  <c r="B587" i="5"/>
  <c r="N586" i="5"/>
  <c r="J586" i="5"/>
  <c r="B586" i="5"/>
  <c r="N585" i="5"/>
  <c r="J585" i="5"/>
  <c r="B585" i="5"/>
  <c r="N584" i="5"/>
  <c r="J584" i="5"/>
  <c r="B584" i="5"/>
  <c r="N583" i="5"/>
  <c r="J583" i="5"/>
  <c r="B583" i="5"/>
  <c r="N582" i="5"/>
  <c r="J582" i="5"/>
  <c r="B582" i="5"/>
  <c r="N581" i="5"/>
  <c r="J581" i="5"/>
  <c r="B581" i="5"/>
  <c r="N580" i="5"/>
  <c r="J580" i="5"/>
  <c r="B580" i="5"/>
  <c r="N579" i="5"/>
  <c r="J579" i="5"/>
  <c r="B579" i="5"/>
  <c r="N578" i="5"/>
  <c r="J578" i="5"/>
  <c r="B578" i="5"/>
  <c r="N577" i="5"/>
  <c r="J577" i="5"/>
  <c r="B577" i="5"/>
  <c r="N576" i="5"/>
  <c r="J576" i="5"/>
  <c r="B576" i="5"/>
  <c r="N575" i="5"/>
  <c r="J575" i="5"/>
  <c r="B575" i="5"/>
  <c r="N574" i="5"/>
  <c r="J574" i="5"/>
  <c r="B574" i="5"/>
  <c r="N573" i="5"/>
  <c r="J573" i="5"/>
  <c r="B573" i="5"/>
  <c r="N572" i="5"/>
  <c r="J572" i="5"/>
  <c r="B572" i="5"/>
  <c r="N571" i="5"/>
  <c r="J571" i="5"/>
  <c r="B571" i="5"/>
  <c r="N570" i="5"/>
  <c r="J570" i="5"/>
  <c r="B570" i="5"/>
  <c r="N569" i="5"/>
  <c r="J569" i="5"/>
  <c r="B569" i="5"/>
  <c r="N568" i="5"/>
  <c r="J568" i="5"/>
  <c r="B568" i="5"/>
  <c r="N567" i="5"/>
  <c r="J567" i="5"/>
  <c r="B567" i="5"/>
  <c r="N566" i="5"/>
  <c r="J566" i="5"/>
  <c r="B566" i="5"/>
  <c r="N565" i="5"/>
  <c r="J565" i="5"/>
  <c r="B565" i="5"/>
  <c r="N564" i="5"/>
  <c r="J564" i="5"/>
  <c r="B564" i="5"/>
  <c r="N563" i="5"/>
  <c r="J563" i="5"/>
  <c r="B563" i="5"/>
  <c r="N562" i="5"/>
  <c r="J562" i="5"/>
  <c r="B562" i="5"/>
  <c r="N561" i="5"/>
  <c r="J561" i="5"/>
  <c r="B561" i="5"/>
  <c r="N560" i="5"/>
  <c r="J560" i="5"/>
  <c r="B560" i="5"/>
  <c r="N559" i="5"/>
  <c r="J559" i="5"/>
  <c r="B559" i="5"/>
  <c r="N558" i="5"/>
  <c r="J558" i="5"/>
  <c r="B558" i="5"/>
  <c r="N557" i="5"/>
  <c r="J557" i="5"/>
  <c r="B557" i="5"/>
  <c r="N556" i="5"/>
  <c r="J556" i="5"/>
  <c r="B556" i="5"/>
  <c r="N555" i="5"/>
  <c r="J555" i="5"/>
  <c r="B555" i="5"/>
  <c r="N554" i="5"/>
  <c r="J554" i="5"/>
  <c r="B554" i="5"/>
  <c r="N553" i="5"/>
  <c r="J553" i="5"/>
  <c r="B553" i="5"/>
  <c r="N552" i="5"/>
  <c r="J552" i="5"/>
  <c r="B552" i="5"/>
  <c r="N551" i="5"/>
  <c r="J551" i="5"/>
  <c r="B551" i="5"/>
  <c r="N550" i="5"/>
  <c r="J550" i="5"/>
  <c r="B550" i="5"/>
  <c r="N549" i="5"/>
  <c r="J549" i="5"/>
  <c r="B549" i="5"/>
  <c r="N548" i="5"/>
  <c r="J548" i="5"/>
  <c r="B548" i="5"/>
  <c r="N547" i="5"/>
  <c r="J547" i="5"/>
  <c r="B547" i="5"/>
  <c r="N546" i="5"/>
  <c r="J546" i="5"/>
  <c r="B546" i="5"/>
  <c r="N545" i="5"/>
  <c r="J545" i="5"/>
  <c r="B545" i="5"/>
  <c r="N544" i="5"/>
  <c r="J544" i="5"/>
  <c r="B544" i="5"/>
  <c r="N543" i="5"/>
  <c r="J543" i="5"/>
  <c r="B543" i="5"/>
  <c r="N542" i="5"/>
  <c r="J542" i="5"/>
  <c r="B542" i="5"/>
  <c r="N541" i="5"/>
  <c r="J541" i="5"/>
  <c r="B541" i="5"/>
  <c r="N540" i="5"/>
  <c r="J540" i="5"/>
  <c r="B540" i="5"/>
  <c r="N539" i="5"/>
  <c r="J539" i="5"/>
  <c r="B539" i="5"/>
  <c r="N538" i="5"/>
  <c r="J538" i="5"/>
  <c r="B538" i="5"/>
  <c r="N537" i="5"/>
  <c r="J537" i="5"/>
  <c r="B537" i="5"/>
  <c r="N536" i="5"/>
  <c r="J536" i="5"/>
  <c r="B536" i="5"/>
  <c r="N535" i="5"/>
  <c r="J535" i="5"/>
  <c r="B535" i="5"/>
  <c r="N534" i="5"/>
  <c r="J534" i="5"/>
  <c r="B534" i="5"/>
  <c r="N533" i="5"/>
  <c r="J533" i="5"/>
  <c r="B533" i="5"/>
  <c r="N532" i="5"/>
  <c r="J532" i="5"/>
  <c r="B532" i="5"/>
  <c r="N531" i="5"/>
  <c r="J531" i="5"/>
  <c r="B531" i="5"/>
  <c r="N530" i="5"/>
  <c r="J530" i="5"/>
  <c r="B530" i="5"/>
  <c r="N529" i="5"/>
  <c r="J529" i="5"/>
  <c r="B529" i="5"/>
  <c r="N528" i="5"/>
  <c r="J528" i="5"/>
  <c r="B528" i="5"/>
  <c r="N527" i="5"/>
  <c r="J527" i="5"/>
  <c r="B527" i="5"/>
  <c r="N526" i="5"/>
  <c r="J526" i="5"/>
  <c r="B526" i="5"/>
  <c r="N525" i="5"/>
  <c r="J525" i="5"/>
  <c r="B525" i="5"/>
  <c r="N524" i="5"/>
  <c r="J524" i="5"/>
  <c r="B524" i="5"/>
  <c r="N523" i="5"/>
  <c r="J523" i="5"/>
  <c r="B523" i="5"/>
  <c r="N522" i="5"/>
  <c r="J522" i="5"/>
  <c r="B522" i="5"/>
  <c r="N521" i="5"/>
  <c r="J521" i="5"/>
  <c r="B521" i="5"/>
  <c r="N520" i="5"/>
  <c r="J520" i="5"/>
  <c r="B520" i="5"/>
  <c r="N519" i="5"/>
  <c r="J519" i="5"/>
  <c r="B519" i="5"/>
  <c r="N518" i="5"/>
  <c r="J518" i="5"/>
  <c r="B518" i="5"/>
  <c r="N517" i="5"/>
  <c r="J517" i="5"/>
  <c r="B517" i="5"/>
  <c r="N516" i="5"/>
  <c r="J516" i="5"/>
  <c r="B516" i="5"/>
  <c r="N515" i="5"/>
  <c r="J515" i="5"/>
  <c r="B515" i="5"/>
  <c r="N514" i="5"/>
  <c r="J514" i="5"/>
  <c r="B514" i="5"/>
  <c r="N513" i="5"/>
  <c r="J513" i="5"/>
  <c r="B513" i="5"/>
  <c r="N512" i="5"/>
  <c r="J512" i="5"/>
  <c r="B512" i="5"/>
  <c r="N511" i="5"/>
  <c r="J511" i="5"/>
  <c r="B511" i="5"/>
  <c r="N510" i="5"/>
  <c r="J510" i="5"/>
  <c r="B510" i="5"/>
  <c r="N509" i="5"/>
  <c r="J509" i="5"/>
  <c r="B509" i="5"/>
  <c r="N508" i="5"/>
  <c r="J508" i="5"/>
  <c r="B508" i="5"/>
  <c r="N507" i="5"/>
  <c r="J507" i="5"/>
  <c r="B507" i="5"/>
  <c r="N506" i="5"/>
  <c r="J506" i="5"/>
  <c r="B506" i="5"/>
  <c r="N505" i="5"/>
  <c r="J505" i="5"/>
  <c r="B505" i="5"/>
  <c r="N504" i="5"/>
  <c r="J504" i="5"/>
  <c r="B504" i="5"/>
  <c r="N503" i="5"/>
  <c r="J503" i="5"/>
  <c r="B503" i="5"/>
  <c r="N502" i="5"/>
  <c r="J502" i="5"/>
  <c r="B502" i="5"/>
  <c r="N501" i="5"/>
  <c r="J501" i="5"/>
  <c r="B501" i="5"/>
  <c r="N500" i="5"/>
  <c r="J500" i="5"/>
  <c r="B500" i="5"/>
  <c r="N499" i="5"/>
  <c r="J499" i="5"/>
  <c r="B499" i="5"/>
  <c r="N498" i="5"/>
  <c r="J498" i="5"/>
  <c r="B498" i="5"/>
  <c r="N497" i="5"/>
  <c r="J497" i="5"/>
  <c r="B497" i="5"/>
  <c r="N496" i="5"/>
  <c r="J496" i="5"/>
  <c r="B496" i="5"/>
  <c r="N495" i="5"/>
  <c r="J495" i="5"/>
  <c r="B495" i="5"/>
  <c r="N494" i="5"/>
  <c r="J494" i="5"/>
  <c r="B494" i="5"/>
  <c r="N493" i="5"/>
  <c r="J493" i="5"/>
  <c r="B493" i="5"/>
  <c r="N492" i="5"/>
  <c r="J492" i="5"/>
  <c r="B492" i="5"/>
  <c r="N491" i="5"/>
  <c r="J491" i="5"/>
  <c r="B491" i="5"/>
  <c r="N490" i="5"/>
  <c r="J490" i="5"/>
  <c r="B490" i="5"/>
  <c r="N489" i="5"/>
  <c r="J489" i="5"/>
  <c r="B489" i="5"/>
  <c r="N488" i="5"/>
  <c r="J488" i="5"/>
  <c r="B488" i="5"/>
  <c r="N487" i="5"/>
  <c r="J487" i="5"/>
  <c r="B487" i="5"/>
  <c r="N486" i="5"/>
  <c r="J486" i="5"/>
  <c r="B486" i="5"/>
  <c r="N485" i="5"/>
  <c r="J485" i="5"/>
  <c r="B485" i="5"/>
  <c r="N484" i="5"/>
  <c r="J484" i="5"/>
  <c r="B484" i="5"/>
  <c r="N483" i="5"/>
  <c r="J483" i="5"/>
  <c r="B483" i="5"/>
  <c r="N482" i="5"/>
  <c r="J482" i="5"/>
  <c r="B482" i="5"/>
  <c r="N481" i="5"/>
  <c r="J481" i="5"/>
  <c r="B481" i="5"/>
  <c r="N480" i="5"/>
  <c r="J480" i="5"/>
  <c r="B480" i="5"/>
  <c r="N479" i="5"/>
  <c r="J479" i="5"/>
  <c r="B479" i="5"/>
  <c r="N478" i="5"/>
  <c r="J478" i="5"/>
  <c r="B478" i="5"/>
  <c r="N477" i="5"/>
  <c r="J477" i="5"/>
  <c r="B477" i="5"/>
  <c r="N476" i="5"/>
  <c r="J476" i="5"/>
  <c r="B476" i="5"/>
  <c r="N475" i="5"/>
  <c r="J475" i="5"/>
  <c r="B475" i="5"/>
  <c r="N474" i="5"/>
  <c r="J474" i="5"/>
  <c r="B474" i="5"/>
  <c r="N473" i="5"/>
  <c r="J473" i="5"/>
  <c r="B473" i="5"/>
  <c r="N472" i="5"/>
  <c r="J472" i="5"/>
  <c r="B472" i="5"/>
  <c r="N471" i="5"/>
  <c r="J471" i="5"/>
  <c r="B471" i="5"/>
  <c r="N470" i="5"/>
  <c r="J470" i="5"/>
  <c r="B470" i="5"/>
  <c r="N469" i="5"/>
  <c r="J469" i="5"/>
  <c r="B469" i="5"/>
  <c r="N468" i="5"/>
  <c r="J468" i="5"/>
  <c r="B468" i="5"/>
  <c r="N467" i="5"/>
  <c r="J467" i="5"/>
  <c r="B467" i="5"/>
  <c r="N466" i="5"/>
  <c r="J466" i="5"/>
  <c r="B466" i="5"/>
  <c r="N465" i="5"/>
  <c r="J465" i="5"/>
  <c r="B465" i="5"/>
  <c r="N464" i="5"/>
  <c r="J464" i="5"/>
  <c r="B464" i="5"/>
  <c r="N463" i="5"/>
  <c r="J463" i="5"/>
  <c r="B463" i="5"/>
  <c r="N462" i="5"/>
  <c r="J462" i="5"/>
  <c r="B462" i="5"/>
  <c r="N461" i="5"/>
  <c r="J461" i="5"/>
  <c r="B461" i="5"/>
  <c r="N460" i="5"/>
  <c r="J460" i="5"/>
  <c r="B460" i="5"/>
  <c r="N459" i="5"/>
  <c r="J459" i="5"/>
  <c r="B459" i="5"/>
  <c r="N458" i="5"/>
  <c r="J458" i="5"/>
  <c r="B458" i="5"/>
  <c r="N457" i="5"/>
  <c r="J457" i="5"/>
  <c r="B457" i="5"/>
  <c r="N456" i="5"/>
  <c r="J456" i="5"/>
  <c r="B456" i="5"/>
  <c r="N455" i="5"/>
  <c r="J455" i="5"/>
  <c r="B455" i="5"/>
  <c r="N454" i="5"/>
  <c r="J454" i="5"/>
  <c r="B454" i="5"/>
  <c r="N453" i="5"/>
  <c r="J453" i="5"/>
  <c r="B453" i="5"/>
  <c r="N452" i="5"/>
  <c r="J452" i="5"/>
  <c r="B452" i="5"/>
  <c r="N451" i="5"/>
  <c r="J451" i="5"/>
  <c r="B451" i="5"/>
  <c r="N450" i="5"/>
  <c r="J450" i="5"/>
  <c r="B450" i="5"/>
  <c r="N449" i="5"/>
  <c r="J449" i="5"/>
  <c r="B449" i="5"/>
  <c r="N448" i="5"/>
  <c r="J448" i="5"/>
  <c r="B448" i="5"/>
  <c r="N447" i="5"/>
  <c r="J447" i="5"/>
  <c r="B447" i="5"/>
  <c r="N446" i="5"/>
  <c r="J446" i="5"/>
  <c r="B446" i="5"/>
  <c r="N445" i="5"/>
  <c r="J445" i="5"/>
  <c r="B445" i="5"/>
  <c r="N444" i="5"/>
  <c r="J444" i="5"/>
  <c r="B444" i="5"/>
  <c r="N443" i="5"/>
  <c r="J443" i="5"/>
  <c r="B443" i="5"/>
  <c r="N442" i="5"/>
  <c r="J442" i="5"/>
  <c r="B442" i="5"/>
  <c r="N441" i="5"/>
  <c r="J441" i="5"/>
  <c r="B441" i="5"/>
  <c r="N440" i="5"/>
  <c r="J440" i="5"/>
  <c r="B440" i="5"/>
  <c r="N439" i="5"/>
  <c r="J439" i="5"/>
  <c r="B439" i="5"/>
  <c r="N438" i="5"/>
  <c r="J438" i="5"/>
  <c r="B438" i="5"/>
  <c r="N437" i="5"/>
  <c r="J437" i="5"/>
  <c r="B437" i="5"/>
  <c r="N436" i="5"/>
  <c r="J436" i="5"/>
  <c r="B436" i="5"/>
  <c r="N435" i="5"/>
  <c r="J435" i="5"/>
  <c r="B435" i="5"/>
  <c r="N434" i="5"/>
  <c r="J434" i="5"/>
  <c r="B434" i="5"/>
  <c r="N433" i="5"/>
  <c r="J433" i="5"/>
  <c r="B433" i="5"/>
  <c r="N432" i="5"/>
  <c r="J432" i="5"/>
  <c r="B432" i="5"/>
  <c r="N431" i="5"/>
  <c r="J431" i="5"/>
  <c r="B431" i="5"/>
  <c r="N430" i="5"/>
  <c r="J430" i="5"/>
  <c r="B430" i="5"/>
  <c r="N429" i="5"/>
  <c r="J429" i="5"/>
  <c r="B429" i="5"/>
  <c r="N428" i="5"/>
  <c r="J428" i="5"/>
  <c r="B428" i="5"/>
  <c r="N427" i="5"/>
  <c r="J427" i="5"/>
  <c r="B427" i="5"/>
  <c r="N426" i="5"/>
  <c r="J426" i="5"/>
  <c r="B426" i="5"/>
  <c r="N425" i="5"/>
  <c r="J425" i="5"/>
  <c r="B425" i="5"/>
  <c r="N424" i="5"/>
  <c r="J424" i="5"/>
  <c r="B424" i="5"/>
  <c r="N423" i="5"/>
  <c r="J423" i="5"/>
  <c r="B423" i="5"/>
  <c r="N422" i="5"/>
  <c r="J422" i="5"/>
  <c r="B422" i="5"/>
  <c r="N421" i="5"/>
  <c r="J421" i="5"/>
  <c r="B421" i="5"/>
  <c r="N420" i="5"/>
  <c r="J420" i="5"/>
  <c r="B420" i="5"/>
  <c r="N419" i="5"/>
  <c r="J419" i="5"/>
  <c r="B419" i="5"/>
  <c r="N418" i="5"/>
  <c r="J418" i="5"/>
  <c r="B418" i="5"/>
  <c r="N417" i="5"/>
  <c r="J417" i="5"/>
  <c r="B417" i="5"/>
  <c r="N416" i="5"/>
  <c r="J416" i="5"/>
  <c r="B416" i="5"/>
  <c r="N415" i="5"/>
  <c r="J415" i="5"/>
  <c r="B415" i="5"/>
  <c r="N414" i="5"/>
  <c r="J414" i="5"/>
  <c r="B414" i="5"/>
  <c r="N413" i="5"/>
  <c r="J413" i="5"/>
  <c r="B413" i="5"/>
  <c r="N412" i="5"/>
  <c r="J412" i="5"/>
  <c r="B412" i="5"/>
  <c r="N411" i="5"/>
  <c r="J411" i="5"/>
  <c r="B411" i="5"/>
  <c r="N410" i="5"/>
  <c r="J410" i="5"/>
  <c r="B410" i="5"/>
  <c r="N409" i="5"/>
  <c r="J409" i="5"/>
  <c r="B409" i="5"/>
  <c r="N408" i="5"/>
  <c r="J408" i="5"/>
  <c r="B408" i="5"/>
  <c r="N407" i="5"/>
  <c r="J407" i="5"/>
  <c r="B407" i="5"/>
  <c r="N406" i="5"/>
  <c r="J406" i="5"/>
  <c r="B406" i="5"/>
  <c r="N405" i="5"/>
  <c r="J405" i="5"/>
  <c r="B405" i="5"/>
  <c r="N404" i="5"/>
  <c r="J404" i="5"/>
  <c r="B404" i="5"/>
  <c r="N403" i="5"/>
  <c r="J403" i="5"/>
  <c r="B403" i="5"/>
  <c r="N402" i="5"/>
  <c r="J402" i="5"/>
  <c r="B402" i="5"/>
  <c r="N401" i="5"/>
  <c r="J401" i="5"/>
  <c r="B401" i="5"/>
  <c r="N400" i="5"/>
  <c r="J400" i="5"/>
  <c r="B400" i="5"/>
  <c r="N399" i="5"/>
  <c r="J399" i="5"/>
  <c r="B399" i="5"/>
  <c r="N398" i="5"/>
  <c r="J398" i="5"/>
  <c r="B398" i="5"/>
  <c r="N397" i="5"/>
  <c r="J397" i="5"/>
  <c r="B397" i="5"/>
  <c r="N396" i="5"/>
  <c r="J396" i="5"/>
  <c r="B396" i="5"/>
  <c r="N395" i="5"/>
  <c r="J395" i="5"/>
  <c r="B395" i="5"/>
  <c r="N394" i="5"/>
  <c r="J394" i="5"/>
  <c r="B394" i="5"/>
  <c r="N393" i="5"/>
  <c r="J393" i="5"/>
  <c r="B393" i="5"/>
  <c r="N392" i="5"/>
  <c r="J392" i="5"/>
  <c r="B392" i="5"/>
  <c r="N391" i="5"/>
  <c r="J391" i="5"/>
  <c r="B391" i="5"/>
  <c r="N390" i="5"/>
  <c r="J390" i="5"/>
  <c r="B390" i="5"/>
  <c r="N389" i="5"/>
  <c r="J389" i="5"/>
  <c r="B389" i="5"/>
  <c r="N388" i="5"/>
  <c r="J388" i="5"/>
  <c r="B388" i="5"/>
  <c r="N387" i="5"/>
  <c r="J387" i="5"/>
  <c r="B387" i="5"/>
  <c r="N386" i="5"/>
  <c r="J386" i="5"/>
  <c r="B386" i="5"/>
  <c r="N385" i="5"/>
  <c r="J385" i="5"/>
  <c r="B385" i="5"/>
  <c r="N384" i="5"/>
  <c r="J384" i="5"/>
  <c r="B384" i="5"/>
  <c r="N383" i="5"/>
  <c r="J383" i="5"/>
  <c r="B383" i="5"/>
  <c r="N382" i="5"/>
  <c r="J382" i="5"/>
  <c r="B382" i="5"/>
  <c r="N381" i="5"/>
  <c r="J381" i="5"/>
  <c r="B381" i="5"/>
  <c r="N380" i="5"/>
  <c r="J380" i="5"/>
  <c r="B380" i="5"/>
  <c r="N379" i="5"/>
  <c r="J379" i="5"/>
  <c r="B379" i="5"/>
  <c r="N378" i="5"/>
  <c r="J378" i="5"/>
  <c r="B378" i="5"/>
  <c r="N377" i="5"/>
  <c r="J377" i="5"/>
  <c r="B377" i="5"/>
  <c r="N376" i="5"/>
  <c r="J376" i="5"/>
  <c r="B376" i="5"/>
  <c r="N375" i="5"/>
  <c r="J375" i="5"/>
  <c r="B375" i="5"/>
  <c r="N374" i="5"/>
  <c r="J374" i="5"/>
  <c r="B374" i="5"/>
  <c r="N373" i="5"/>
  <c r="J373" i="5"/>
  <c r="B373" i="5"/>
  <c r="N372" i="5"/>
  <c r="J372" i="5"/>
  <c r="B372" i="5"/>
  <c r="N371" i="5"/>
  <c r="J371" i="5"/>
  <c r="B371" i="5"/>
  <c r="N370" i="5"/>
  <c r="J370" i="5"/>
  <c r="B370" i="5"/>
  <c r="N369" i="5"/>
  <c r="J369" i="5"/>
  <c r="B369" i="5"/>
  <c r="N368" i="5"/>
  <c r="J368" i="5"/>
  <c r="B368" i="5"/>
  <c r="N367" i="5"/>
  <c r="J367" i="5"/>
  <c r="B367" i="5"/>
  <c r="N366" i="5"/>
  <c r="J366" i="5"/>
  <c r="B366" i="5"/>
  <c r="N365" i="5"/>
  <c r="J365" i="5"/>
  <c r="B365" i="5"/>
  <c r="N364" i="5"/>
  <c r="J364" i="5"/>
  <c r="B364" i="5"/>
  <c r="N363" i="5"/>
  <c r="J363" i="5"/>
  <c r="B363" i="5"/>
  <c r="N362" i="5"/>
  <c r="J362" i="5"/>
  <c r="B362" i="5"/>
  <c r="N361" i="5"/>
  <c r="J361" i="5"/>
  <c r="B361" i="5"/>
  <c r="N360" i="5"/>
  <c r="J360" i="5"/>
  <c r="B360" i="5"/>
  <c r="N359" i="5"/>
  <c r="J359" i="5"/>
  <c r="B359" i="5"/>
  <c r="N358" i="5"/>
  <c r="J358" i="5"/>
  <c r="B358" i="5"/>
  <c r="N357" i="5"/>
  <c r="J357" i="5"/>
  <c r="B357" i="5"/>
  <c r="N356" i="5"/>
  <c r="J356" i="5"/>
  <c r="B356" i="5"/>
  <c r="N355" i="5"/>
  <c r="J355" i="5"/>
  <c r="B355" i="5"/>
  <c r="N354" i="5"/>
  <c r="J354" i="5"/>
  <c r="B354" i="5"/>
  <c r="N353" i="5"/>
  <c r="J353" i="5"/>
  <c r="B353" i="5"/>
  <c r="N352" i="5"/>
  <c r="J352" i="5"/>
  <c r="B352" i="5"/>
  <c r="N351" i="5"/>
  <c r="J351" i="5"/>
  <c r="B351" i="5"/>
  <c r="N350" i="5"/>
  <c r="J350" i="5"/>
  <c r="B350" i="5"/>
  <c r="N349" i="5"/>
  <c r="J349" i="5"/>
  <c r="B349" i="5"/>
  <c r="N348" i="5"/>
  <c r="J348" i="5"/>
  <c r="B348" i="5"/>
  <c r="N347" i="5"/>
  <c r="J347" i="5"/>
  <c r="B347" i="5"/>
  <c r="N346" i="5"/>
  <c r="J346" i="5"/>
  <c r="B346" i="5"/>
  <c r="N345" i="5"/>
  <c r="J345" i="5"/>
  <c r="B345" i="5"/>
  <c r="N344" i="5"/>
  <c r="J344" i="5"/>
  <c r="B344" i="5"/>
  <c r="N343" i="5"/>
  <c r="J343" i="5"/>
  <c r="B343" i="5"/>
  <c r="N342" i="5"/>
  <c r="J342" i="5"/>
  <c r="B342" i="5"/>
  <c r="N341" i="5"/>
  <c r="J341" i="5"/>
  <c r="B341" i="5"/>
  <c r="N340" i="5"/>
  <c r="J340" i="5"/>
  <c r="B340" i="5"/>
  <c r="N339" i="5"/>
  <c r="J339" i="5"/>
  <c r="B339" i="5"/>
  <c r="N338" i="5"/>
  <c r="J338" i="5"/>
  <c r="B338" i="5"/>
  <c r="N337" i="5"/>
  <c r="J337" i="5"/>
  <c r="B337" i="5"/>
  <c r="N336" i="5"/>
  <c r="J336" i="5"/>
  <c r="B336" i="5"/>
  <c r="N335" i="5"/>
  <c r="J335" i="5"/>
  <c r="B335" i="5"/>
  <c r="N334" i="5"/>
  <c r="J334" i="5"/>
  <c r="B334" i="5"/>
  <c r="N333" i="5"/>
  <c r="J333" i="5"/>
  <c r="B333" i="5"/>
  <c r="N332" i="5"/>
  <c r="J332" i="5"/>
  <c r="B332" i="5"/>
  <c r="N331" i="5"/>
  <c r="J331" i="5"/>
  <c r="B331" i="5"/>
  <c r="N330" i="5"/>
  <c r="J330" i="5"/>
  <c r="B330" i="5"/>
  <c r="N329" i="5"/>
  <c r="J329" i="5"/>
  <c r="B329" i="5"/>
  <c r="N328" i="5"/>
  <c r="J328" i="5"/>
  <c r="B328" i="5"/>
  <c r="N327" i="5"/>
  <c r="J327" i="5"/>
  <c r="B327" i="5"/>
  <c r="N326" i="5"/>
  <c r="J326" i="5"/>
  <c r="B326" i="5"/>
  <c r="N325" i="5"/>
  <c r="J325" i="5"/>
  <c r="B325" i="5"/>
  <c r="N324" i="5"/>
  <c r="J324" i="5"/>
  <c r="B324" i="5"/>
  <c r="N323" i="5"/>
  <c r="J323" i="5"/>
  <c r="B323" i="5"/>
  <c r="N322" i="5"/>
  <c r="J322" i="5"/>
  <c r="B322" i="5"/>
  <c r="N321" i="5"/>
  <c r="J321" i="5"/>
  <c r="B321" i="5"/>
  <c r="N320" i="5"/>
  <c r="J320" i="5"/>
  <c r="B320" i="5"/>
  <c r="N319" i="5"/>
  <c r="J319" i="5"/>
  <c r="B319" i="5"/>
  <c r="N318" i="5"/>
  <c r="J318" i="5"/>
  <c r="B318" i="5"/>
  <c r="N317" i="5"/>
  <c r="J317" i="5"/>
  <c r="B317" i="5"/>
  <c r="N316" i="5"/>
  <c r="J316" i="5"/>
  <c r="B316" i="5"/>
  <c r="N315" i="5"/>
  <c r="J315" i="5"/>
  <c r="B315" i="5"/>
  <c r="N314" i="5"/>
  <c r="J314" i="5"/>
  <c r="B314" i="5"/>
  <c r="N313" i="5"/>
  <c r="J313" i="5"/>
  <c r="B313" i="5"/>
  <c r="N312" i="5"/>
  <c r="J312" i="5"/>
  <c r="B312" i="5"/>
  <c r="N311" i="5"/>
  <c r="J311" i="5"/>
  <c r="B311" i="5"/>
  <c r="N310" i="5"/>
  <c r="J310" i="5"/>
  <c r="B310" i="5"/>
  <c r="N309" i="5"/>
  <c r="J309" i="5"/>
  <c r="B309" i="5"/>
  <c r="N308" i="5"/>
  <c r="J308" i="5"/>
  <c r="B308" i="5"/>
  <c r="N307" i="5"/>
  <c r="J307" i="5"/>
  <c r="B307" i="5"/>
  <c r="N306" i="5"/>
  <c r="J306" i="5"/>
  <c r="B306" i="5"/>
  <c r="N305" i="5"/>
  <c r="J305" i="5"/>
  <c r="B305" i="5"/>
  <c r="N304" i="5"/>
  <c r="J304" i="5"/>
  <c r="B304" i="5"/>
  <c r="N303" i="5"/>
  <c r="J303" i="5"/>
  <c r="B303" i="5"/>
  <c r="N302" i="5"/>
  <c r="J302" i="5"/>
  <c r="B302" i="5"/>
  <c r="N301" i="5"/>
  <c r="J301" i="5"/>
  <c r="B301" i="5"/>
  <c r="N300" i="5"/>
  <c r="J300" i="5"/>
  <c r="B300" i="5"/>
  <c r="N299" i="5"/>
  <c r="J299" i="5"/>
  <c r="B299" i="5"/>
  <c r="N298" i="5"/>
  <c r="J298" i="5"/>
  <c r="B298" i="5"/>
  <c r="N297" i="5"/>
  <c r="J297" i="5"/>
  <c r="B297" i="5"/>
  <c r="N296" i="5"/>
  <c r="J296" i="5"/>
  <c r="B296" i="5"/>
  <c r="N295" i="5"/>
  <c r="J295" i="5"/>
  <c r="B295" i="5"/>
  <c r="N294" i="5"/>
  <c r="J294" i="5"/>
  <c r="B294" i="5"/>
  <c r="N293" i="5"/>
  <c r="J293" i="5"/>
  <c r="B293" i="5"/>
  <c r="N292" i="5"/>
  <c r="J292" i="5"/>
  <c r="B292" i="5"/>
  <c r="N291" i="5"/>
  <c r="J291" i="5"/>
  <c r="B291" i="5"/>
  <c r="N290" i="5"/>
  <c r="J290" i="5"/>
  <c r="B290" i="5"/>
  <c r="N289" i="5"/>
  <c r="J289" i="5"/>
  <c r="B289" i="5"/>
  <c r="N288" i="5"/>
  <c r="J288" i="5"/>
  <c r="B288" i="5"/>
  <c r="N287" i="5"/>
  <c r="J287" i="5"/>
  <c r="B287" i="5"/>
  <c r="N286" i="5"/>
  <c r="J286" i="5"/>
  <c r="B286" i="5"/>
  <c r="N285" i="5"/>
  <c r="J285" i="5"/>
  <c r="B285" i="5"/>
  <c r="N284" i="5"/>
  <c r="J284" i="5"/>
  <c r="B284" i="5"/>
  <c r="N283" i="5"/>
  <c r="J283" i="5"/>
  <c r="B283" i="5"/>
  <c r="N282" i="5"/>
  <c r="J282" i="5"/>
  <c r="B282" i="5"/>
  <c r="N281" i="5"/>
  <c r="J281" i="5"/>
  <c r="B281" i="5"/>
  <c r="N280" i="5"/>
  <c r="J280" i="5"/>
  <c r="B280" i="5"/>
  <c r="N279" i="5"/>
  <c r="J279" i="5"/>
  <c r="B279" i="5"/>
  <c r="N278" i="5"/>
  <c r="J278" i="5"/>
  <c r="B278" i="5"/>
  <c r="N277" i="5"/>
  <c r="J277" i="5"/>
  <c r="B277" i="5"/>
  <c r="N276" i="5"/>
  <c r="J276" i="5"/>
  <c r="B276" i="5"/>
  <c r="N275" i="5"/>
  <c r="J275" i="5"/>
  <c r="B275" i="5"/>
  <c r="N274" i="5"/>
  <c r="J274" i="5"/>
  <c r="B274" i="5"/>
  <c r="N273" i="5"/>
  <c r="J273" i="5"/>
  <c r="B273" i="5"/>
  <c r="N272" i="5"/>
  <c r="J272" i="5"/>
  <c r="B272" i="5"/>
  <c r="N271" i="5"/>
  <c r="J271" i="5"/>
  <c r="B271" i="5"/>
  <c r="N270" i="5"/>
  <c r="J270" i="5"/>
  <c r="B270" i="5"/>
  <c r="N269" i="5"/>
  <c r="J269" i="5"/>
  <c r="B269" i="5"/>
  <c r="N268" i="5"/>
  <c r="J268" i="5"/>
  <c r="B268" i="5"/>
  <c r="N267" i="5"/>
  <c r="J267" i="5"/>
  <c r="B267" i="5"/>
  <c r="N266" i="5"/>
  <c r="J266" i="5"/>
  <c r="B266" i="5"/>
  <c r="N265" i="5"/>
  <c r="J265" i="5"/>
  <c r="B265" i="5"/>
  <c r="N264" i="5"/>
  <c r="J264" i="5"/>
  <c r="B264" i="5"/>
  <c r="N263" i="5"/>
  <c r="J263" i="5"/>
  <c r="B263" i="5"/>
  <c r="N262" i="5"/>
  <c r="J262" i="5"/>
  <c r="B262" i="5"/>
  <c r="N261" i="5"/>
  <c r="J261" i="5"/>
  <c r="B261" i="5"/>
  <c r="N260" i="5"/>
  <c r="J260" i="5"/>
  <c r="B260" i="5"/>
  <c r="N259" i="5"/>
  <c r="J259" i="5"/>
  <c r="B259" i="5"/>
  <c r="N258" i="5"/>
  <c r="J258" i="5"/>
  <c r="B258" i="5"/>
  <c r="N257" i="5"/>
  <c r="J257" i="5"/>
  <c r="B257" i="5"/>
  <c r="N256" i="5"/>
  <c r="J256" i="5"/>
  <c r="B256" i="5"/>
  <c r="N255" i="5"/>
  <c r="J255" i="5"/>
  <c r="B255" i="5"/>
  <c r="N254" i="5"/>
  <c r="J254" i="5"/>
  <c r="B254" i="5"/>
  <c r="N253" i="5"/>
  <c r="J253" i="5"/>
  <c r="B253" i="5"/>
  <c r="N252" i="5"/>
  <c r="J252" i="5"/>
  <c r="B252" i="5"/>
  <c r="N251" i="5"/>
  <c r="J251" i="5"/>
  <c r="B251" i="5"/>
  <c r="N250" i="5"/>
  <c r="J250" i="5"/>
  <c r="B250" i="5"/>
  <c r="N249" i="5"/>
  <c r="J249" i="5"/>
  <c r="B249" i="5"/>
  <c r="N248" i="5"/>
  <c r="J248" i="5"/>
  <c r="B248" i="5"/>
  <c r="N247" i="5"/>
  <c r="J247" i="5"/>
  <c r="B247" i="5"/>
  <c r="N246" i="5"/>
  <c r="J246" i="5"/>
  <c r="B246" i="5"/>
  <c r="N245" i="5"/>
  <c r="J245" i="5"/>
  <c r="B245" i="5"/>
  <c r="N244" i="5"/>
  <c r="J244" i="5"/>
  <c r="B244" i="5"/>
  <c r="N243" i="5"/>
  <c r="J243" i="5"/>
  <c r="B243" i="5"/>
  <c r="N242" i="5"/>
  <c r="J242" i="5"/>
  <c r="B242" i="5"/>
  <c r="N241" i="5"/>
  <c r="J241" i="5"/>
  <c r="B241" i="5"/>
  <c r="N240" i="5"/>
  <c r="J240" i="5"/>
  <c r="B240" i="5"/>
  <c r="N239" i="5"/>
  <c r="J239" i="5"/>
  <c r="B239" i="5"/>
  <c r="N238" i="5"/>
  <c r="J238" i="5"/>
  <c r="B238" i="5"/>
  <c r="N237" i="5"/>
  <c r="J237" i="5"/>
  <c r="B237" i="5"/>
  <c r="N236" i="5"/>
  <c r="J236" i="5"/>
  <c r="B236" i="5"/>
  <c r="N235" i="5"/>
  <c r="J235" i="5"/>
  <c r="B235" i="5"/>
  <c r="N234" i="5"/>
  <c r="J234" i="5"/>
  <c r="B234" i="5"/>
  <c r="N233" i="5"/>
  <c r="J233" i="5"/>
  <c r="B233" i="5"/>
  <c r="N232" i="5"/>
  <c r="J232" i="5"/>
  <c r="B232" i="5"/>
  <c r="N231" i="5"/>
  <c r="J231" i="5"/>
  <c r="B231" i="5"/>
  <c r="N230" i="5"/>
  <c r="J230" i="5"/>
  <c r="B230" i="5"/>
  <c r="N229" i="5"/>
  <c r="J229" i="5"/>
  <c r="B229" i="5"/>
  <c r="N228" i="5"/>
  <c r="J228" i="5"/>
  <c r="B228" i="5"/>
  <c r="N227" i="5"/>
  <c r="J227" i="5"/>
  <c r="B227" i="5"/>
  <c r="N226" i="5"/>
  <c r="J226" i="5"/>
  <c r="B226" i="5"/>
  <c r="N225" i="5"/>
  <c r="J225" i="5"/>
  <c r="B225" i="5"/>
  <c r="N224" i="5"/>
  <c r="J224" i="5"/>
  <c r="B224" i="5"/>
  <c r="N223" i="5"/>
  <c r="J223" i="5"/>
  <c r="B223" i="5"/>
  <c r="N222" i="5"/>
  <c r="J222" i="5"/>
  <c r="B222" i="5"/>
  <c r="N221" i="5"/>
  <c r="J221" i="5"/>
  <c r="B221" i="5"/>
  <c r="N220" i="5"/>
  <c r="J220" i="5"/>
  <c r="B220" i="5"/>
  <c r="N219" i="5"/>
  <c r="J219" i="5"/>
  <c r="B219" i="5"/>
  <c r="N218" i="5"/>
  <c r="J218" i="5"/>
  <c r="B218" i="5"/>
  <c r="N217" i="5"/>
  <c r="J217" i="5"/>
  <c r="B217" i="5"/>
  <c r="N216" i="5"/>
  <c r="J216" i="5"/>
  <c r="B216" i="5"/>
  <c r="N215" i="5"/>
  <c r="J215" i="5"/>
  <c r="B215" i="5"/>
  <c r="N214" i="5"/>
  <c r="J214" i="5"/>
  <c r="B214" i="5"/>
  <c r="N213" i="5"/>
  <c r="J213" i="5"/>
  <c r="B213" i="5"/>
  <c r="N212" i="5"/>
  <c r="J212" i="5"/>
  <c r="B212" i="5"/>
  <c r="N211" i="5"/>
  <c r="J211" i="5"/>
  <c r="B211" i="5"/>
  <c r="N210" i="5"/>
  <c r="J210" i="5"/>
  <c r="B210" i="5"/>
  <c r="N209" i="5"/>
  <c r="J209" i="5"/>
  <c r="B209" i="5"/>
  <c r="N208" i="5"/>
  <c r="J208" i="5"/>
  <c r="B208" i="5"/>
  <c r="N207" i="5"/>
  <c r="J207" i="5"/>
  <c r="B207" i="5"/>
  <c r="N206" i="5"/>
  <c r="J206" i="5"/>
  <c r="B206" i="5"/>
  <c r="N205" i="5"/>
  <c r="J205" i="5"/>
  <c r="B205" i="5"/>
  <c r="N204" i="5"/>
  <c r="J204" i="5"/>
  <c r="B204" i="5"/>
  <c r="N203" i="5"/>
  <c r="J203" i="5"/>
  <c r="B203" i="5"/>
  <c r="N202" i="5"/>
  <c r="J202" i="5"/>
  <c r="B202" i="5"/>
  <c r="N201" i="5"/>
  <c r="J201" i="5"/>
  <c r="B201" i="5"/>
  <c r="N200" i="5"/>
  <c r="J200" i="5"/>
  <c r="B200" i="5"/>
  <c r="N199" i="5"/>
  <c r="J199" i="5"/>
  <c r="B199" i="5"/>
  <c r="N198" i="5"/>
  <c r="J198" i="5"/>
  <c r="B198" i="5"/>
  <c r="N197" i="5"/>
  <c r="J197" i="5"/>
  <c r="B197" i="5"/>
  <c r="N196" i="5"/>
  <c r="J196" i="5"/>
  <c r="B196" i="5"/>
  <c r="N195" i="5"/>
  <c r="J195" i="5"/>
  <c r="B195" i="5"/>
  <c r="N194" i="5"/>
  <c r="J194" i="5"/>
  <c r="B194" i="5"/>
  <c r="N193" i="5"/>
  <c r="J193" i="5"/>
  <c r="B193" i="5"/>
  <c r="N192" i="5"/>
  <c r="J192" i="5"/>
  <c r="B192" i="5"/>
  <c r="N191" i="5"/>
  <c r="J191" i="5"/>
  <c r="B191" i="5"/>
  <c r="N190" i="5"/>
  <c r="J190" i="5"/>
  <c r="B190" i="5"/>
  <c r="N189" i="5"/>
  <c r="J189" i="5"/>
  <c r="B189" i="5"/>
  <c r="N188" i="5"/>
  <c r="J188" i="5"/>
  <c r="B188" i="5"/>
  <c r="N187" i="5"/>
  <c r="J187" i="5"/>
  <c r="B187" i="5"/>
  <c r="N186" i="5"/>
  <c r="J186" i="5"/>
  <c r="B186" i="5"/>
  <c r="N185" i="5"/>
  <c r="J185" i="5"/>
  <c r="B185" i="5"/>
  <c r="N184" i="5"/>
  <c r="J184" i="5"/>
  <c r="B184" i="5"/>
  <c r="N183" i="5"/>
  <c r="J183" i="5"/>
  <c r="B183" i="5"/>
  <c r="N182" i="5"/>
  <c r="J182" i="5"/>
  <c r="B182" i="5"/>
  <c r="N181" i="5"/>
  <c r="J181" i="5"/>
  <c r="B181" i="5"/>
  <c r="N180" i="5"/>
  <c r="J180" i="5"/>
  <c r="B180" i="5"/>
  <c r="N179" i="5"/>
  <c r="J179" i="5"/>
  <c r="B179" i="5"/>
  <c r="N178" i="5"/>
  <c r="J178" i="5"/>
  <c r="B178" i="5"/>
  <c r="N177" i="5"/>
  <c r="J177" i="5"/>
  <c r="B177" i="5"/>
  <c r="N176" i="5"/>
  <c r="J176" i="5"/>
  <c r="B176" i="5"/>
  <c r="N175" i="5"/>
  <c r="J175" i="5"/>
  <c r="B175" i="5"/>
  <c r="N174" i="5"/>
  <c r="J174" i="5"/>
  <c r="B174" i="5"/>
  <c r="N173" i="5"/>
  <c r="J173" i="5"/>
  <c r="B173" i="5"/>
  <c r="N172" i="5"/>
  <c r="J172" i="5"/>
  <c r="B172" i="5"/>
  <c r="N171" i="5"/>
  <c r="J171" i="5"/>
  <c r="B171" i="5"/>
  <c r="N170" i="5"/>
  <c r="J170" i="5"/>
  <c r="B170" i="5"/>
  <c r="N169" i="5"/>
  <c r="J169" i="5"/>
  <c r="B169" i="5"/>
  <c r="N168" i="5"/>
  <c r="J168" i="5"/>
  <c r="B168" i="5"/>
  <c r="N167" i="5"/>
  <c r="J167" i="5"/>
  <c r="B167" i="5"/>
  <c r="N166" i="5"/>
  <c r="J166" i="5"/>
  <c r="B166" i="5"/>
  <c r="N165" i="5"/>
  <c r="J165" i="5"/>
  <c r="B165" i="5"/>
  <c r="N164" i="5"/>
  <c r="J164" i="5"/>
  <c r="B164" i="5"/>
  <c r="N163" i="5"/>
  <c r="J163" i="5"/>
  <c r="B163" i="5"/>
  <c r="N162" i="5"/>
  <c r="J162" i="5"/>
  <c r="B162" i="5"/>
  <c r="N161" i="5"/>
  <c r="J161" i="5"/>
  <c r="B161" i="5"/>
  <c r="N160" i="5"/>
  <c r="J160" i="5"/>
  <c r="B160" i="5"/>
  <c r="N159" i="5"/>
  <c r="J159" i="5"/>
  <c r="B159" i="5"/>
  <c r="N158" i="5"/>
  <c r="J158" i="5"/>
  <c r="B158" i="5"/>
  <c r="N157" i="5"/>
  <c r="J157" i="5"/>
  <c r="B157" i="5"/>
  <c r="N156" i="5"/>
  <c r="J156" i="5"/>
  <c r="B156" i="5"/>
  <c r="N155" i="5"/>
  <c r="J155" i="5"/>
  <c r="B155" i="5"/>
  <c r="N154" i="5"/>
  <c r="J154" i="5"/>
  <c r="B154" i="5"/>
  <c r="N153" i="5"/>
  <c r="J153" i="5"/>
  <c r="B153" i="5"/>
  <c r="N152" i="5"/>
  <c r="J152" i="5"/>
  <c r="B152" i="5"/>
  <c r="N151" i="5"/>
  <c r="J151" i="5"/>
  <c r="B151" i="5"/>
  <c r="N150" i="5"/>
  <c r="J150" i="5"/>
  <c r="B150" i="5"/>
  <c r="N149" i="5"/>
  <c r="J149" i="5"/>
  <c r="B149" i="5"/>
  <c r="N148" i="5"/>
  <c r="J148" i="5"/>
  <c r="B148" i="5"/>
  <c r="N147" i="5"/>
  <c r="J147" i="5"/>
  <c r="B147" i="5"/>
  <c r="N146" i="5"/>
  <c r="J146" i="5"/>
  <c r="B146" i="5"/>
  <c r="N145" i="5"/>
  <c r="J145" i="5"/>
  <c r="B145" i="5"/>
  <c r="N144" i="5"/>
  <c r="J144" i="5"/>
  <c r="B144" i="5"/>
  <c r="N143" i="5"/>
  <c r="J143" i="5"/>
  <c r="B143" i="5"/>
  <c r="N142" i="5"/>
  <c r="J142" i="5"/>
  <c r="B142" i="5"/>
  <c r="N141" i="5"/>
  <c r="J141" i="5"/>
  <c r="B141" i="5"/>
  <c r="N140" i="5"/>
  <c r="J140" i="5"/>
  <c r="B140" i="5"/>
  <c r="N139" i="5"/>
  <c r="J139" i="5"/>
  <c r="B139" i="5"/>
  <c r="N138" i="5"/>
  <c r="J138" i="5"/>
  <c r="B138" i="5"/>
  <c r="N137" i="5"/>
  <c r="J137" i="5"/>
  <c r="B137" i="5"/>
  <c r="N136" i="5"/>
  <c r="J136" i="5"/>
  <c r="B136" i="5"/>
  <c r="N135" i="5"/>
  <c r="J135" i="5"/>
  <c r="B135" i="5"/>
  <c r="N134" i="5"/>
  <c r="J134" i="5"/>
  <c r="B134" i="5"/>
  <c r="N133" i="5"/>
  <c r="J133" i="5"/>
  <c r="B133" i="5"/>
  <c r="N132" i="5"/>
  <c r="J132" i="5"/>
  <c r="B132" i="5"/>
  <c r="N131" i="5"/>
  <c r="J131" i="5"/>
  <c r="B131" i="5"/>
  <c r="N130" i="5"/>
  <c r="J130" i="5"/>
  <c r="B130" i="5"/>
  <c r="N129" i="5"/>
  <c r="J129" i="5"/>
  <c r="B129" i="5"/>
  <c r="N128" i="5"/>
  <c r="J128" i="5"/>
  <c r="B128" i="5"/>
  <c r="N127" i="5"/>
  <c r="J127" i="5"/>
  <c r="B127" i="5"/>
  <c r="N126" i="5"/>
  <c r="J126" i="5"/>
  <c r="B126" i="5"/>
  <c r="N125" i="5"/>
  <c r="J125" i="5"/>
  <c r="B125" i="5"/>
  <c r="N124" i="5"/>
  <c r="J124" i="5"/>
  <c r="B124" i="5"/>
  <c r="N123" i="5"/>
  <c r="J123" i="5"/>
  <c r="B123" i="5"/>
  <c r="N122" i="5"/>
  <c r="J122" i="5"/>
  <c r="B122" i="5"/>
  <c r="N121" i="5"/>
  <c r="J121" i="5"/>
  <c r="B121" i="5"/>
  <c r="N120" i="5"/>
  <c r="J120" i="5"/>
  <c r="B120" i="5"/>
  <c r="N119" i="5"/>
  <c r="J119" i="5"/>
  <c r="B119" i="5"/>
  <c r="N118" i="5"/>
  <c r="J118" i="5"/>
  <c r="B118" i="5"/>
  <c r="N117" i="5"/>
  <c r="J117" i="5"/>
  <c r="B117" i="5"/>
  <c r="N116" i="5"/>
  <c r="J116" i="5"/>
  <c r="B116" i="5"/>
  <c r="N115" i="5"/>
  <c r="J115" i="5"/>
  <c r="B115" i="5"/>
  <c r="N114" i="5"/>
  <c r="J114" i="5"/>
  <c r="B114" i="5"/>
  <c r="N113" i="5"/>
  <c r="J113" i="5"/>
  <c r="B113" i="5"/>
  <c r="N112" i="5"/>
  <c r="J112" i="5"/>
  <c r="B112" i="5"/>
  <c r="N111" i="5"/>
  <c r="J111" i="5"/>
  <c r="B111" i="5"/>
  <c r="N110" i="5"/>
  <c r="J110" i="5"/>
  <c r="B110" i="5"/>
  <c r="N109" i="5"/>
  <c r="J109" i="5"/>
  <c r="B109" i="5"/>
  <c r="N108" i="5"/>
  <c r="J108" i="5"/>
  <c r="B108" i="5"/>
  <c r="N107" i="5"/>
  <c r="J107" i="5"/>
  <c r="B107" i="5"/>
  <c r="N106" i="5"/>
  <c r="J106" i="5"/>
  <c r="B106" i="5"/>
  <c r="N105" i="5"/>
  <c r="J105" i="5"/>
  <c r="B105" i="5"/>
  <c r="N104" i="5"/>
  <c r="J104" i="5"/>
  <c r="B104" i="5"/>
  <c r="N103" i="5"/>
  <c r="J103" i="5"/>
  <c r="B103" i="5"/>
  <c r="N102" i="5"/>
  <c r="J102" i="5"/>
  <c r="B102" i="5"/>
  <c r="N101" i="5"/>
  <c r="J101" i="5"/>
  <c r="B101" i="5"/>
  <c r="N100" i="5"/>
  <c r="J100" i="5"/>
  <c r="B100" i="5"/>
  <c r="N99" i="5"/>
  <c r="J99" i="5"/>
  <c r="B99" i="5"/>
  <c r="N98" i="5"/>
  <c r="J98" i="5"/>
  <c r="B98" i="5"/>
  <c r="N97" i="5"/>
  <c r="J97" i="5"/>
  <c r="B97" i="5"/>
  <c r="N96" i="5"/>
  <c r="J96" i="5"/>
  <c r="B96" i="5"/>
  <c r="N95" i="5"/>
  <c r="J95" i="5"/>
  <c r="B95" i="5"/>
  <c r="N94" i="5"/>
  <c r="J94" i="5"/>
  <c r="B94" i="5"/>
  <c r="N93" i="5"/>
  <c r="J93" i="5"/>
  <c r="B93" i="5"/>
  <c r="N92" i="5"/>
  <c r="J92" i="5"/>
  <c r="B92" i="5"/>
  <c r="N91" i="5"/>
  <c r="J91" i="5"/>
  <c r="B91" i="5"/>
  <c r="N90" i="5"/>
  <c r="J90" i="5"/>
  <c r="B90" i="5"/>
  <c r="N89" i="5"/>
  <c r="J89" i="5"/>
  <c r="B89" i="5"/>
  <c r="N88" i="5"/>
  <c r="J88" i="5"/>
  <c r="B88" i="5"/>
  <c r="N87" i="5"/>
  <c r="J87" i="5"/>
  <c r="B87" i="5"/>
  <c r="N86" i="5"/>
  <c r="J86" i="5"/>
  <c r="B86" i="5"/>
  <c r="N85" i="5"/>
  <c r="J85" i="5"/>
  <c r="B85" i="5"/>
  <c r="N84" i="5"/>
  <c r="J84" i="5"/>
  <c r="B84" i="5"/>
  <c r="N83" i="5"/>
  <c r="J83" i="5"/>
  <c r="B83" i="5"/>
  <c r="N82" i="5"/>
  <c r="J82" i="5"/>
  <c r="B82" i="5"/>
  <c r="N81" i="5"/>
  <c r="J81" i="5"/>
  <c r="B81" i="5"/>
  <c r="N80" i="5"/>
  <c r="J80" i="5"/>
  <c r="B80" i="5"/>
  <c r="N79" i="5"/>
  <c r="J79" i="5"/>
  <c r="B79" i="5"/>
  <c r="N78" i="5"/>
  <c r="J78" i="5"/>
  <c r="B78" i="5"/>
  <c r="N77" i="5"/>
  <c r="J77" i="5"/>
  <c r="B77" i="5"/>
  <c r="N76" i="5"/>
  <c r="J76" i="5"/>
  <c r="B76" i="5"/>
  <c r="N75" i="5"/>
  <c r="J75" i="5"/>
  <c r="B75" i="5"/>
  <c r="N74" i="5"/>
  <c r="J74" i="5"/>
  <c r="B74" i="5"/>
  <c r="N73" i="5"/>
  <c r="J73" i="5"/>
  <c r="B73" i="5"/>
  <c r="N72" i="5"/>
  <c r="J72" i="5"/>
  <c r="B72" i="5"/>
  <c r="N71" i="5"/>
  <c r="J71" i="5"/>
  <c r="B71" i="5"/>
  <c r="N70" i="5"/>
  <c r="J70" i="5"/>
  <c r="B70" i="5"/>
  <c r="N69" i="5"/>
  <c r="J69" i="5"/>
  <c r="B69" i="5"/>
  <c r="N68" i="5"/>
  <c r="J68" i="5"/>
  <c r="B68" i="5"/>
  <c r="N67" i="5"/>
  <c r="J67" i="5"/>
  <c r="B67" i="5"/>
  <c r="N66" i="5"/>
  <c r="J66" i="5"/>
  <c r="B66" i="5"/>
  <c r="N65" i="5"/>
  <c r="J65" i="5"/>
  <c r="B65" i="5"/>
  <c r="N64" i="5"/>
  <c r="J64" i="5"/>
  <c r="B64" i="5"/>
  <c r="N63" i="5"/>
  <c r="J63" i="5"/>
  <c r="B63" i="5"/>
  <c r="N62" i="5"/>
  <c r="J62" i="5"/>
  <c r="B62" i="5"/>
  <c r="N61" i="5"/>
  <c r="J61" i="5"/>
  <c r="B61" i="5"/>
  <c r="N60" i="5"/>
  <c r="J60" i="5"/>
  <c r="B60" i="5"/>
  <c r="N59" i="5"/>
  <c r="J59" i="5"/>
  <c r="B59" i="5"/>
  <c r="N58" i="5"/>
  <c r="J58" i="5"/>
  <c r="B58" i="5"/>
  <c r="N57" i="5"/>
  <c r="J57" i="5"/>
  <c r="B57" i="5"/>
  <c r="N56" i="5"/>
  <c r="J56" i="5"/>
  <c r="B56" i="5"/>
  <c r="N55" i="5"/>
  <c r="J55" i="5"/>
  <c r="B55" i="5"/>
  <c r="N54" i="5"/>
  <c r="J54" i="5"/>
  <c r="B54" i="5"/>
  <c r="N53" i="5"/>
  <c r="J53" i="5"/>
  <c r="B53" i="5"/>
  <c r="N52" i="5"/>
  <c r="J52" i="5"/>
  <c r="B52" i="5"/>
  <c r="N51" i="5"/>
  <c r="J51" i="5"/>
  <c r="B51" i="5"/>
  <c r="N50" i="5"/>
  <c r="J50" i="5"/>
  <c r="B50" i="5"/>
  <c r="N49" i="5"/>
  <c r="J49" i="5"/>
  <c r="B49" i="5"/>
  <c r="N48" i="5"/>
  <c r="J48" i="5"/>
  <c r="B48" i="5"/>
  <c r="N47" i="5"/>
  <c r="J47" i="5"/>
  <c r="B47" i="5"/>
  <c r="N46" i="5"/>
  <c r="J46" i="5"/>
  <c r="B46" i="5"/>
  <c r="N45" i="5"/>
  <c r="J45" i="5"/>
  <c r="B45" i="5"/>
  <c r="N44" i="5"/>
  <c r="J44" i="5"/>
  <c r="B44" i="5"/>
  <c r="N43" i="5"/>
  <c r="J43" i="5"/>
  <c r="B43" i="5"/>
  <c r="N42" i="5"/>
  <c r="J42" i="5"/>
  <c r="B42" i="5"/>
  <c r="N41" i="5"/>
  <c r="J41" i="5"/>
  <c r="B41" i="5"/>
  <c r="N40" i="5"/>
  <c r="J40" i="5"/>
  <c r="B40" i="5"/>
  <c r="N39" i="5"/>
  <c r="J39" i="5"/>
  <c r="B39" i="5"/>
  <c r="N38" i="5"/>
  <c r="J38" i="5"/>
  <c r="B38" i="5"/>
  <c r="N37" i="5"/>
  <c r="J37" i="5"/>
  <c r="B37" i="5"/>
  <c r="N36" i="5"/>
  <c r="J36" i="5"/>
  <c r="B36" i="5"/>
  <c r="N35" i="5"/>
  <c r="J35" i="5"/>
  <c r="B35" i="5"/>
  <c r="N34" i="5"/>
  <c r="J34" i="5"/>
  <c r="B34" i="5"/>
  <c r="N33" i="5"/>
  <c r="J33" i="5"/>
  <c r="B33" i="5"/>
  <c r="N32" i="5"/>
  <c r="J32" i="5"/>
  <c r="B32" i="5"/>
  <c r="N31" i="5"/>
  <c r="J31" i="5"/>
  <c r="B31" i="5"/>
  <c r="N30" i="5"/>
  <c r="J30" i="5"/>
  <c r="B30" i="5"/>
  <c r="N29" i="5"/>
  <c r="J29" i="5"/>
  <c r="B29" i="5"/>
  <c r="N28" i="5"/>
  <c r="J28" i="5"/>
  <c r="B28" i="5"/>
  <c r="N27" i="5"/>
  <c r="J27" i="5"/>
  <c r="B27" i="5"/>
  <c r="N26" i="5"/>
  <c r="J26" i="5"/>
  <c r="B26" i="5"/>
  <c r="N25" i="5"/>
  <c r="J25" i="5"/>
  <c r="B25" i="5"/>
  <c r="N24" i="5"/>
  <c r="J24" i="5"/>
  <c r="B24" i="5"/>
  <c r="N23" i="5"/>
  <c r="J23" i="5"/>
  <c r="B23" i="5"/>
  <c r="N22" i="5"/>
  <c r="J22" i="5"/>
  <c r="B22" i="5"/>
  <c r="N21" i="5"/>
  <c r="J21" i="5"/>
  <c r="B21" i="5"/>
  <c r="N20" i="5"/>
  <c r="J20" i="5"/>
  <c r="B20" i="5"/>
  <c r="N19" i="5"/>
  <c r="J19" i="5"/>
  <c r="B19" i="5"/>
  <c r="N18" i="5"/>
  <c r="J18" i="5"/>
  <c r="B18" i="5"/>
  <c r="N17" i="5"/>
  <c r="J17" i="5"/>
  <c r="B17" i="5"/>
  <c r="N16" i="5"/>
  <c r="J16" i="5"/>
  <c r="B16" i="5"/>
  <c r="N15" i="5"/>
  <c r="J15" i="5"/>
  <c r="B15" i="5"/>
  <c r="N14" i="5"/>
  <c r="J14" i="5"/>
  <c r="B14" i="5"/>
  <c r="N13" i="5"/>
  <c r="J13" i="5"/>
  <c r="B13" i="5"/>
  <c r="N12" i="5"/>
  <c r="J12" i="5"/>
  <c r="B12" i="5"/>
  <c r="N11" i="5"/>
  <c r="J11" i="5"/>
  <c r="B11" i="5"/>
  <c r="N10" i="5"/>
  <c r="J10" i="5"/>
  <c r="B10" i="5"/>
  <c r="N9" i="5"/>
  <c r="J9" i="5"/>
  <c r="B9" i="5"/>
  <c r="N8" i="5"/>
  <c r="J8" i="5"/>
  <c r="B8" i="5"/>
  <c r="N7" i="5"/>
  <c r="J7" i="5"/>
  <c r="B7" i="5"/>
  <c r="N6" i="5"/>
  <c r="J6" i="5"/>
  <c r="B6" i="5"/>
  <c r="N5" i="5"/>
  <c r="J5" i="5"/>
  <c r="B5" i="5"/>
  <c r="N4" i="5"/>
  <c r="J4" i="5"/>
  <c r="B4" i="5"/>
  <c r="J1" i="5" l="1"/>
  <c r="N1041" i="4"/>
  <c r="J1041" i="4"/>
  <c r="B1041" i="4"/>
  <c r="N1040" i="4"/>
  <c r="J1040" i="4"/>
  <c r="B1040" i="4"/>
  <c r="N1039" i="4"/>
  <c r="J1039" i="4"/>
  <c r="B1039" i="4"/>
  <c r="N1038" i="4"/>
  <c r="J1038" i="4"/>
  <c r="B1038" i="4"/>
  <c r="N1037" i="4"/>
  <c r="J1037" i="4"/>
  <c r="B1037" i="4"/>
  <c r="N1036" i="4"/>
  <c r="J1036" i="4"/>
  <c r="B1036" i="4"/>
  <c r="N1035" i="4"/>
  <c r="J1035" i="4"/>
  <c r="B1035" i="4"/>
  <c r="N1034" i="4"/>
  <c r="J1034" i="4"/>
  <c r="B1034" i="4"/>
  <c r="N1033" i="4"/>
  <c r="J1033" i="4"/>
  <c r="B1033" i="4"/>
  <c r="N1032" i="4"/>
  <c r="J1032" i="4"/>
  <c r="B1032" i="4"/>
  <c r="N1031" i="4"/>
  <c r="J1031" i="4"/>
  <c r="B1031" i="4"/>
  <c r="N1030" i="4"/>
  <c r="J1030" i="4"/>
  <c r="B1030" i="4"/>
  <c r="N1029" i="4"/>
  <c r="J1029" i="4"/>
  <c r="B1029" i="4"/>
  <c r="N1028" i="4"/>
  <c r="J1028" i="4"/>
  <c r="B1028" i="4"/>
  <c r="N1027" i="4"/>
  <c r="J1027" i="4"/>
  <c r="B1027" i="4"/>
  <c r="N1026" i="4"/>
  <c r="J1026" i="4"/>
  <c r="B1026" i="4"/>
  <c r="N1025" i="4"/>
  <c r="J1025" i="4"/>
  <c r="B1025" i="4"/>
  <c r="N1024" i="4"/>
  <c r="J1024" i="4"/>
  <c r="B1024" i="4"/>
  <c r="N1023" i="4"/>
  <c r="J1023" i="4"/>
  <c r="B1023" i="4"/>
  <c r="N1022" i="4"/>
  <c r="J1022" i="4"/>
  <c r="B1022" i="4"/>
  <c r="N1021" i="4"/>
  <c r="J1021" i="4"/>
  <c r="B1021" i="4"/>
  <c r="N1020" i="4"/>
  <c r="J1020" i="4"/>
  <c r="B1020" i="4"/>
  <c r="N1019" i="4"/>
  <c r="J1019" i="4"/>
  <c r="B1019" i="4"/>
  <c r="N1018" i="4"/>
  <c r="J1018" i="4"/>
  <c r="B1018" i="4"/>
  <c r="N1017" i="4"/>
  <c r="J1017" i="4"/>
  <c r="B1017" i="4"/>
  <c r="N1016" i="4"/>
  <c r="J1016" i="4"/>
  <c r="B1016" i="4"/>
  <c r="N1015" i="4"/>
  <c r="J1015" i="4"/>
  <c r="B1015" i="4"/>
  <c r="N1014" i="4"/>
  <c r="J1014" i="4"/>
  <c r="B1014" i="4"/>
  <c r="N1013" i="4"/>
  <c r="J1013" i="4"/>
  <c r="B1013" i="4"/>
  <c r="N1012" i="4"/>
  <c r="J1012" i="4"/>
  <c r="B1012" i="4"/>
  <c r="N1011" i="4"/>
  <c r="J1011" i="4"/>
  <c r="B1011" i="4"/>
  <c r="N1010" i="4"/>
  <c r="J1010" i="4"/>
  <c r="B1010" i="4"/>
  <c r="N1009" i="4"/>
  <c r="J1009" i="4"/>
  <c r="B1009" i="4"/>
  <c r="N1008" i="4"/>
  <c r="J1008" i="4"/>
  <c r="B1008" i="4"/>
  <c r="N1007" i="4"/>
  <c r="J1007" i="4"/>
  <c r="B1007" i="4"/>
  <c r="N1006" i="4"/>
  <c r="J1006" i="4"/>
  <c r="B1006" i="4"/>
  <c r="N1005" i="4"/>
  <c r="J1005" i="4"/>
  <c r="B1005" i="4"/>
  <c r="N1004" i="4"/>
  <c r="J1004" i="4"/>
  <c r="B1004" i="4"/>
  <c r="N1003" i="4"/>
  <c r="J1003" i="4"/>
  <c r="B1003" i="4"/>
  <c r="N1002" i="4"/>
  <c r="J1002" i="4"/>
  <c r="B1002" i="4"/>
  <c r="N1001" i="4"/>
  <c r="J1001" i="4"/>
  <c r="B1001" i="4"/>
  <c r="N1000" i="4"/>
  <c r="J1000" i="4"/>
  <c r="B1000" i="4"/>
  <c r="N999" i="4"/>
  <c r="J999" i="4"/>
  <c r="B999" i="4"/>
  <c r="N998" i="4"/>
  <c r="J998" i="4"/>
  <c r="B998" i="4"/>
  <c r="N997" i="4"/>
  <c r="J997" i="4"/>
  <c r="B997" i="4"/>
  <c r="N996" i="4"/>
  <c r="J996" i="4"/>
  <c r="B996" i="4"/>
  <c r="N995" i="4"/>
  <c r="J995" i="4"/>
  <c r="B995" i="4"/>
  <c r="N994" i="4"/>
  <c r="J994" i="4"/>
  <c r="B994" i="4"/>
  <c r="N993" i="4"/>
  <c r="J993" i="4"/>
  <c r="B993" i="4"/>
  <c r="N992" i="4"/>
  <c r="J992" i="4"/>
  <c r="B992" i="4"/>
  <c r="N991" i="4"/>
  <c r="J991" i="4"/>
  <c r="B991" i="4"/>
  <c r="N990" i="4"/>
  <c r="J990" i="4"/>
  <c r="B990" i="4"/>
  <c r="N989" i="4"/>
  <c r="J989" i="4"/>
  <c r="B989" i="4"/>
  <c r="N988" i="4"/>
  <c r="J988" i="4"/>
  <c r="B988" i="4"/>
  <c r="N987" i="4"/>
  <c r="J987" i="4"/>
  <c r="B987" i="4"/>
  <c r="N986" i="4"/>
  <c r="J986" i="4"/>
  <c r="B986" i="4"/>
  <c r="N985" i="4"/>
  <c r="J985" i="4"/>
  <c r="B985" i="4"/>
  <c r="N984" i="4"/>
  <c r="J984" i="4"/>
  <c r="B984" i="4"/>
  <c r="N983" i="4"/>
  <c r="J983" i="4"/>
  <c r="B983" i="4"/>
  <c r="N982" i="4"/>
  <c r="J982" i="4"/>
  <c r="B982" i="4"/>
  <c r="N981" i="4"/>
  <c r="J981" i="4"/>
  <c r="B981" i="4"/>
  <c r="N980" i="4"/>
  <c r="J980" i="4"/>
  <c r="B980" i="4"/>
  <c r="N979" i="4"/>
  <c r="J979" i="4"/>
  <c r="B979" i="4"/>
  <c r="N978" i="4"/>
  <c r="J978" i="4"/>
  <c r="B978" i="4"/>
  <c r="N977" i="4"/>
  <c r="J977" i="4"/>
  <c r="B977" i="4"/>
  <c r="N976" i="4"/>
  <c r="J976" i="4"/>
  <c r="B976" i="4"/>
  <c r="N975" i="4"/>
  <c r="J975" i="4"/>
  <c r="B975" i="4"/>
  <c r="N974" i="4"/>
  <c r="J974" i="4"/>
  <c r="B974" i="4"/>
  <c r="N973" i="4"/>
  <c r="J973" i="4"/>
  <c r="B973" i="4"/>
  <c r="N972" i="4"/>
  <c r="J972" i="4"/>
  <c r="B972" i="4"/>
  <c r="N971" i="4"/>
  <c r="J971" i="4"/>
  <c r="B971" i="4"/>
  <c r="N970" i="4"/>
  <c r="J970" i="4"/>
  <c r="B970" i="4"/>
  <c r="N969" i="4"/>
  <c r="J969" i="4"/>
  <c r="B969" i="4"/>
  <c r="N968" i="4"/>
  <c r="J968" i="4"/>
  <c r="B968" i="4"/>
  <c r="N967" i="4"/>
  <c r="J967" i="4"/>
  <c r="B967" i="4"/>
  <c r="N966" i="4"/>
  <c r="J966" i="4"/>
  <c r="B966" i="4"/>
  <c r="N965" i="4"/>
  <c r="J965" i="4"/>
  <c r="B965" i="4"/>
  <c r="N964" i="4"/>
  <c r="J964" i="4"/>
  <c r="B964" i="4"/>
  <c r="N963" i="4"/>
  <c r="J963" i="4"/>
  <c r="B963" i="4"/>
  <c r="N962" i="4"/>
  <c r="J962" i="4"/>
  <c r="B962" i="4"/>
  <c r="N961" i="4"/>
  <c r="J961" i="4"/>
  <c r="B961" i="4"/>
  <c r="N960" i="4"/>
  <c r="J960" i="4"/>
  <c r="B960" i="4"/>
  <c r="N959" i="4"/>
  <c r="J959" i="4"/>
  <c r="B959" i="4"/>
  <c r="N958" i="4"/>
  <c r="J958" i="4"/>
  <c r="B958" i="4"/>
  <c r="N957" i="4"/>
  <c r="J957" i="4"/>
  <c r="B957" i="4"/>
  <c r="N956" i="4"/>
  <c r="J956" i="4"/>
  <c r="B956" i="4"/>
  <c r="N955" i="4"/>
  <c r="J955" i="4"/>
  <c r="B955" i="4"/>
  <c r="N954" i="4"/>
  <c r="J954" i="4"/>
  <c r="B954" i="4"/>
  <c r="N953" i="4"/>
  <c r="J953" i="4"/>
  <c r="B953" i="4"/>
  <c r="N952" i="4"/>
  <c r="J952" i="4"/>
  <c r="B952" i="4"/>
  <c r="N951" i="4"/>
  <c r="J951" i="4"/>
  <c r="B951" i="4"/>
  <c r="N950" i="4"/>
  <c r="J950" i="4"/>
  <c r="B950" i="4"/>
  <c r="N949" i="4"/>
  <c r="J949" i="4"/>
  <c r="B949" i="4"/>
  <c r="N948" i="4"/>
  <c r="J948" i="4"/>
  <c r="B948" i="4"/>
  <c r="N947" i="4"/>
  <c r="J947" i="4"/>
  <c r="B947" i="4"/>
  <c r="N946" i="4"/>
  <c r="J946" i="4"/>
  <c r="B946" i="4"/>
  <c r="N945" i="4"/>
  <c r="J945" i="4"/>
  <c r="B945" i="4"/>
  <c r="N944" i="4"/>
  <c r="J944" i="4"/>
  <c r="B944" i="4"/>
  <c r="N943" i="4"/>
  <c r="J943" i="4"/>
  <c r="B943" i="4"/>
  <c r="N942" i="4"/>
  <c r="J942" i="4"/>
  <c r="B942" i="4"/>
  <c r="N941" i="4"/>
  <c r="J941" i="4"/>
  <c r="B941" i="4"/>
  <c r="N940" i="4"/>
  <c r="J940" i="4"/>
  <c r="B940" i="4"/>
  <c r="N939" i="4"/>
  <c r="J939" i="4"/>
  <c r="B939" i="4"/>
  <c r="N938" i="4"/>
  <c r="J938" i="4"/>
  <c r="B938" i="4"/>
  <c r="N937" i="4"/>
  <c r="J937" i="4"/>
  <c r="B937" i="4"/>
  <c r="N936" i="4"/>
  <c r="J936" i="4"/>
  <c r="B936" i="4"/>
  <c r="N935" i="4"/>
  <c r="J935" i="4"/>
  <c r="B935" i="4"/>
  <c r="N934" i="4"/>
  <c r="J934" i="4"/>
  <c r="B934" i="4"/>
  <c r="N933" i="4"/>
  <c r="J933" i="4"/>
  <c r="B933" i="4"/>
  <c r="N932" i="4"/>
  <c r="J932" i="4"/>
  <c r="B932" i="4"/>
  <c r="N931" i="4"/>
  <c r="J931" i="4"/>
  <c r="B931" i="4"/>
  <c r="N930" i="4"/>
  <c r="J930" i="4"/>
  <c r="B930" i="4"/>
  <c r="N929" i="4"/>
  <c r="J929" i="4"/>
  <c r="B929" i="4"/>
  <c r="N928" i="4"/>
  <c r="J928" i="4"/>
  <c r="B928" i="4"/>
  <c r="N927" i="4"/>
  <c r="J927" i="4"/>
  <c r="B927" i="4"/>
  <c r="N926" i="4"/>
  <c r="J926" i="4"/>
  <c r="B926" i="4"/>
  <c r="N925" i="4"/>
  <c r="J925" i="4"/>
  <c r="B925" i="4"/>
  <c r="N924" i="4"/>
  <c r="J924" i="4"/>
  <c r="B924" i="4"/>
  <c r="N923" i="4"/>
  <c r="J923" i="4"/>
  <c r="B923" i="4"/>
  <c r="N922" i="4"/>
  <c r="J922" i="4"/>
  <c r="B922" i="4"/>
  <c r="N921" i="4"/>
  <c r="J921" i="4"/>
  <c r="B921" i="4"/>
  <c r="N920" i="4"/>
  <c r="J920" i="4"/>
  <c r="B920" i="4"/>
  <c r="N919" i="4"/>
  <c r="J919" i="4"/>
  <c r="B919" i="4"/>
  <c r="N918" i="4"/>
  <c r="J918" i="4"/>
  <c r="B918" i="4"/>
  <c r="N917" i="4"/>
  <c r="J917" i="4"/>
  <c r="B917" i="4"/>
  <c r="N916" i="4"/>
  <c r="J916" i="4"/>
  <c r="B916" i="4"/>
  <c r="N915" i="4"/>
  <c r="J915" i="4"/>
  <c r="B915" i="4"/>
  <c r="N914" i="4"/>
  <c r="J914" i="4"/>
  <c r="B914" i="4"/>
  <c r="N913" i="4"/>
  <c r="J913" i="4"/>
  <c r="B913" i="4"/>
  <c r="N912" i="4"/>
  <c r="J912" i="4"/>
  <c r="B912" i="4"/>
  <c r="N911" i="4"/>
  <c r="J911" i="4"/>
  <c r="B911" i="4"/>
  <c r="N910" i="4"/>
  <c r="J910" i="4"/>
  <c r="B910" i="4"/>
  <c r="N909" i="4"/>
  <c r="J909" i="4"/>
  <c r="B909" i="4"/>
  <c r="N908" i="4"/>
  <c r="J908" i="4"/>
  <c r="B908" i="4"/>
  <c r="N907" i="4"/>
  <c r="J907" i="4"/>
  <c r="B907" i="4"/>
  <c r="N906" i="4"/>
  <c r="J906" i="4"/>
  <c r="B906" i="4"/>
  <c r="N905" i="4"/>
  <c r="J905" i="4"/>
  <c r="B905" i="4"/>
  <c r="N904" i="4"/>
  <c r="J904" i="4"/>
  <c r="B904" i="4"/>
  <c r="N903" i="4"/>
  <c r="J903" i="4"/>
  <c r="B903" i="4"/>
  <c r="N902" i="4"/>
  <c r="J902" i="4"/>
  <c r="B902" i="4"/>
  <c r="N901" i="4"/>
  <c r="J901" i="4"/>
  <c r="B901" i="4"/>
  <c r="N900" i="4"/>
  <c r="J900" i="4"/>
  <c r="B900" i="4"/>
  <c r="N899" i="4"/>
  <c r="J899" i="4"/>
  <c r="B899" i="4"/>
  <c r="N898" i="4"/>
  <c r="J898" i="4"/>
  <c r="B898" i="4"/>
  <c r="N897" i="4"/>
  <c r="J897" i="4"/>
  <c r="B897" i="4"/>
  <c r="N896" i="4"/>
  <c r="J896" i="4"/>
  <c r="B896" i="4"/>
  <c r="N895" i="4"/>
  <c r="J895" i="4"/>
  <c r="B895" i="4"/>
  <c r="N894" i="4"/>
  <c r="J894" i="4"/>
  <c r="B894" i="4"/>
  <c r="N893" i="4"/>
  <c r="J893" i="4"/>
  <c r="B893" i="4"/>
  <c r="N892" i="4"/>
  <c r="J892" i="4"/>
  <c r="B892" i="4"/>
  <c r="N891" i="4"/>
  <c r="J891" i="4"/>
  <c r="B891" i="4"/>
  <c r="N890" i="4"/>
  <c r="J890" i="4"/>
  <c r="B890" i="4"/>
  <c r="N889" i="4"/>
  <c r="J889" i="4"/>
  <c r="B889" i="4"/>
  <c r="N888" i="4"/>
  <c r="J888" i="4"/>
  <c r="B888" i="4"/>
  <c r="N887" i="4"/>
  <c r="J887" i="4"/>
  <c r="B887" i="4"/>
  <c r="N886" i="4"/>
  <c r="J886" i="4"/>
  <c r="B886" i="4"/>
  <c r="N885" i="4"/>
  <c r="J885" i="4"/>
  <c r="B885" i="4"/>
  <c r="N884" i="4"/>
  <c r="J884" i="4"/>
  <c r="B884" i="4"/>
  <c r="N883" i="4"/>
  <c r="J883" i="4"/>
  <c r="B883" i="4"/>
  <c r="N882" i="4"/>
  <c r="J882" i="4"/>
  <c r="B882" i="4"/>
  <c r="N881" i="4"/>
  <c r="J881" i="4"/>
  <c r="B881" i="4"/>
  <c r="N880" i="4"/>
  <c r="J880" i="4"/>
  <c r="B880" i="4"/>
  <c r="N879" i="4"/>
  <c r="J879" i="4"/>
  <c r="B879" i="4"/>
  <c r="N878" i="4"/>
  <c r="J878" i="4"/>
  <c r="B878" i="4"/>
  <c r="N877" i="4"/>
  <c r="J877" i="4"/>
  <c r="B877" i="4"/>
  <c r="N876" i="4"/>
  <c r="J876" i="4"/>
  <c r="B876" i="4"/>
  <c r="N875" i="4"/>
  <c r="J875" i="4"/>
  <c r="B875" i="4"/>
  <c r="N874" i="4"/>
  <c r="J874" i="4"/>
  <c r="B874" i="4"/>
  <c r="N873" i="4"/>
  <c r="J873" i="4"/>
  <c r="B873" i="4"/>
  <c r="N872" i="4"/>
  <c r="J872" i="4"/>
  <c r="B872" i="4"/>
  <c r="N871" i="4"/>
  <c r="J871" i="4"/>
  <c r="B871" i="4"/>
  <c r="N870" i="4"/>
  <c r="J870" i="4"/>
  <c r="B870" i="4"/>
  <c r="N869" i="4"/>
  <c r="J869" i="4"/>
  <c r="B869" i="4"/>
  <c r="N868" i="4"/>
  <c r="J868" i="4"/>
  <c r="B868" i="4"/>
  <c r="N867" i="4"/>
  <c r="J867" i="4"/>
  <c r="B867" i="4"/>
  <c r="N866" i="4"/>
  <c r="J866" i="4"/>
  <c r="B866" i="4"/>
  <c r="N865" i="4"/>
  <c r="J865" i="4"/>
  <c r="B865" i="4"/>
  <c r="N864" i="4"/>
  <c r="J864" i="4"/>
  <c r="B864" i="4"/>
  <c r="N863" i="4"/>
  <c r="J863" i="4"/>
  <c r="B863" i="4"/>
  <c r="N862" i="4"/>
  <c r="J862" i="4"/>
  <c r="B862" i="4"/>
  <c r="N861" i="4"/>
  <c r="J861" i="4"/>
  <c r="B861" i="4"/>
  <c r="N860" i="4"/>
  <c r="J860" i="4"/>
  <c r="B860" i="4"/>
  <c r="N859" i="4"/>
  <c r="J859" i="4"/>
  <c r="B859" i="4"/>
  <c r="N858" i="4"/>
  <c r="J858" i="4"/>
  <c r="B858" i="4"/>
  <c r="N857" i="4"/>
  <c r="J857" i="4"/>
  <c r="B857" i="4"/>
  <c r="N856" i="4"/>
  <c r="J856" i="4"/>
  <c r="B856" i="4"/>
  <c r="N855" i="4"/>
  <c r="J855" i="4"/>
  <c r="B855" i="4"/>
  <c r="N854" i="4"/>
  <c r="J854" i="4"/>
  <c r="B854" i="4"/>
  <c r="N853" i="4"/>
  <c r="J853" i="4"/>
  <c r="B853" i="4"/>
  <c r="N852" i="4"/>
  <c r="J852" i="4"/>
  <c r="B852" i="4"/>
  <c r="N851" i="4"/>
  <c r="J851" i="4"/>
  <c r="B851" i="4"/>
  <c r="N850" i="4"/>
  <c r="J850" i="4"/>
  <c r="B850" i="4"/>
  <c r="N849" i="4"/>
  <c r="J849" i="4"/>
  <c r="B849" i="4"/>
  <c r="N848" i="4"/>
  <c r="J848" i="4"/>
  <c r="B848" i="4"/>
  <c r="N847" i="4"/>
  <c r="J847" i="4"/>
  <c r="B847" i="4"/>
  <c r="N846" i="4"/>
  <c r="J846" i="4"/>
  <c r="B846" i="4"/>
  <c r="N845" i="4"/>
  <c r="J845" i="4"/>
  <c r="B845" i="4"/>
  <c r="N844" i="4"/>
  <c r="J844" i="4"/>
  <c r="B844" i="4"/>
  <c r="N843" i="4"/>
  <c r="J843" i="4"/>
  <c r="B843" i="4"/>
  <c r="N842" i="4"/>
  <c r="J842" i="4"/>
  <c r="B842" i="4"/>
  <c r="N841" i="4"/>
  <c r="J841" i="4"/>
  <c r="B841" i="4"/>
  <c r="N840" i="4"/>
  <c r="J840" i="4"/>
  <c r="B840" i="4"/>
  <c r="N839" i="4"/>
  <c r="J839" i="4"/>
  <c r="B839" i="4"/>
  <c r="N838" i="4"/>
  <c r="J838" i="4"/>
  <c r="B838" i="4"/>
  <c r="N837" i="4"/>
  <c r="J837" i="4"/>
  <c r="B837" i="4"/>
  <c r="N836" i="4"/>
  <c r="J836" i="4"/>
  <c r="B836" i="4"/>
  <c r="N835" i="4"/>
  <c r="J835" i="4"/>
  <c r="B835" i="4"/>
  <c r="N834" i="4"/>
  <c r="J834" i="4"/>
  <c r="B834" i="4"/>
  <c r="N833" i="4"/>
  <c r="J833" i="4"/>
  <c r="B833" i="4"/>
  <c r="N832" i="4"/>
  <c r="J832" i="4"/>
  <c r="B832" i="4"/>
  <c r="N831" i="4"/>
  <c r="J831" i="4"/>
  <c r="B831" i="4"/>
  <c r="N830" i="4"/>
  <c r="J830" i="4"/>
  <c r="B830" i="4"/>
  <c r="N829" i="4"/>
  <c r="J829" i="4"/>
  <c r="B829" i="4"/>
  <c r="N828" i="4"/>
  <c r="J828" i="4"/>
  <c r="B828" i="4"/>
  <c r="N827" i="4"/>
  <c r="J827" i="4"/>
  <c r="B827" i="4"/>
  <c r="N826" i="4"/>
  <c r="J826" i="4"/>
  <c r="B826" i="4"/>
  <c r="N825" i="4"/>
  <c r="J825" i="4"/>
  <c r="B825" i="4"/>
  <c r="N824" i="4"/>
  <c r="J824" i="4"/>
  <c r="B824" i="4"/>
  <c r="N823" i="4"/>
  <c r="J823" i="4"/>
  <c r="B823" i="4"/>
  <c r="N822" i="4"/>
  <c r="J822" i="4"/>
  <c r="B822" i="4"/>
  <c r="N821" i="4"/>
  <c r="J821" i="4"/>
  <c r="B821" i="4"/>
  <c r="N820" i="4"/>
  <c r="J820" i="4"/>
  <c r="B820" i="4"/>
  <c r="N819" i="4"/>
  <c r="J819" i="4"/>
  <c r="B819" i="4"/>
  <c r="N818" i="4"/>
  <c r="J818" i="4"/>
  <c r="B818" i="4"/>
  <c r="N817" i="4"/>
  <c r="J817" i="4"/>
  <c r="B817" i="4"/>
  <c r="N816" i="4"/>
  <c r="J816" i="4"/>
  <c r="B816" i="4"/>
  <c r="N815" i="4"/>
  <c r="J815" i="4"/>
  <c r="B815" i="4"/>
  <c r="N814" i="4"/>
  <c r="J814" i="4"/>
  <c r="B814" i="4"/>
  <c r="N813" i="4"/>
  <c r="J813" i="4"/>
  <c r="B813" i="4"/>
  <c r="N812" i="4"/>
  <c r="J812" i="4"/>
  <c r="B812" i="4"/>
  <c r="N811" i="4"/>
  <c r="J811" i="4"/>
  <c r="B811" i="4"/>
  <c r="N810" i="4"/>
  <c r="J810" i="4"/>
  <c r="B810" i="4"/>
  <c r="N809" i="4"/>
  <c r="J809" i="4"/>
  <c r="B809" i="4"/>
  <c r="N808" i="4"/>
  <c r="J808" i="4"/>
  <c r="B808" i="4"/>
  <c r="N807" i="4"/>
  <c r="J807" i="4"/>
  <c r="B807" i="4"/>
  <c r="N806" i="4"/>
  <c r="J806" i="4"/>
  <c r="B806" i="4"/>
  <c r="N805" i="4"/>
  <c r="J805" i="4"/>
  <c r="B805" i="4"/>
  <c r="N804" i="4"/>
  <c r="J804" i="4"/>
  <c r="B804" i="4"/>
  <c r="N803" i="4"/>
  <c r="J803" i="4"/>
  <c r="B803" i="4"/>
  <c r="N802" i="4"/>
  <c r="J802" i="4"/>
  <c r="B802" i="4"/>
  <c r="N801" i="4"/>
  <c r="J801" i="4"/>
  <c r="B801" i="4"/>
  <c r="N800" i="4"/>
  <c r="J800" i="4"/>
  <c r="B800" i="4"/>
  <c r="N799" i="4"/>
  <c r="J799" i="4"/>
  <c r="B799" i="4"/>
  <c r="N798" i="4"/>
  <c r="J798" i="4"/>
  <c r="B798" i="4"/>
  <c r="N797" i="4"/>
  <c r="J797" i="4"/>
  <c r="B797" i="4"/>
  <c r="N796" i="4"/>
  <c r="J796" i="4"/>
  <c r="B796" i="4"/>
  <c r="N795" i="4"/>
  <c r="J795" i="4"/>
  <c r="B795" i="4"/>
  <c r="N794" i="4"/>
  <c r="J794" i="4"/>
  <c r="B794" i="4"/>
  <c r="N793" i="4"/>
  <c r="J793" i="4"/>
  <c r="B793" i="4"/>
  <c r="N792" i="4"/>
  <c r="J792" i="4"/>
  <c r="B792" i="4"/>
  <c r="N791" i="4"/>
  <c r="J791" i="4"/>
  <c r="B791" i="4"/>
  <c r="N790" i="4"/>
  <c r="J790" i="4"/>
  <c r="B790" i="4"/>
  <c r="N789" i="4"/>
  <c r="J789" i="4"/>
  <c r="B789" i="4"/>
  <c r="N788" i="4"/>
  <c r="J788" i="4"/>
  <c r="B788" i="4"/>
  <c r="N787" i="4"/>
  <c r="J787" i="4"/>
  <c r="B787" i="4"/>
  <c r="N786" i="4"/>
  <c r="J786" i="4"/>
  <c r="B786" i="4"/>
  <c r="N785" i="4"/>
  <c r="J785" i="4"/>
  <c r="B785" i="4"/>
  <c r="N784" i="4"/>
  <c r="J784" i="4"/>
  <c r="B784" i="4"/>
  <c r="N783" i="4"/>
  <c r="J783" i="4"/>
  <c r="B783" i="4"/>
  <c r="N782" i="4"/>
  <c r="J782" i="4"/>
  <c r="B782" i="4"/>
  <c r="N781" i="4"/>
  <c r="J781" i="4"/>
  <c r="B781" i="4"/>
  <c r="N780" i="4"/>
  <c r="J780" i="4"/>
  <c r="B780" i="4"/>
  <c r="N779" i="4"/>
  <c r="J779" i="4"/>
  <c r="B779" i="4"/>
  <c r="N778" i="4"/>
  <c r="J778" i="4"/>
  <c r="B778" i="4"/>
  <c r="N777" i="4"/>
  <c r="J777" i="4"/>
  <c r="B777" i="4"/>
  <c r="N776" i="4"/>
  <c r="J776" i="4"/>
  <c r="B776" i="4"/>
  <c r="N775" i="4"/>
  <c r="J775" i="4"/>
  <c r="B775" i="4"/>
  <c r="N774" i="4"/>
  <c r="J774" i="4"/>
  <c r="B774" i="4"/>
  <c r="N773" i="4"/>
  <c r="J773" i="4"/>
  <c r="B773" i="4"/>
  <c r="N772" i="4"/>
  <c r="J772" i="4"/>
  <c r="B772" i="4"/>
  <c r="N771" i="4"/>
  <c r="J771" i="4"/>
  <c r="B771" i="4"/>
  <c r="N770" i="4"/>
  <c r="J770" i="4"/>
  <c r="B770" i="4"/>
  <c r="N769" i="4"/>
  <c r="J769" i="4"/>
  <c r="B769" i="4"/>
  <c r="N768" i="4"/>
  <c r="J768" i="4"/>
  <c r="B768" i="4"/>
  <c r="N767" i="4"/>
  <c r="J767" i="4"/>
  <c r="B767" i="4"/>
  <c r="N766" i="4"/>
  <c r="J766" i="4"/>
  <c r="B766" i="4"/>
  <c r="N765" i="4"/>
  <c r="J765" i="4"/>
  <c r="B765" i="4"/>
  <c r="N764" i="4"/>
  <c r="J764" i="4"/>
  <c r="B764" i="4"/>
  <c r="N763" i="4"/>
  <c r="J763" i="4"/>
  <c r="B763" i="4"/>
  <c r="N762" i="4"/>
  <c r="J762" i="4"/>
  <c r="B762" i="4"/>
  <c r="N761" i="4"/>
  <c r="J761" i="4"/>
  <c r="B761" i="4"/>
  <c r="N760" i="4"/>
  <c r="J760" i="4"/>
  <c r="B760" i="4"/>
  <c r="N759" i="4"/>
  <c r="J759" i="4"/>
  <c r="B759" i="4"/>
  <c r="N758" i="4"/>
  <c r="J758" i="4"/>
  <c r="B758" i="4"/>
  <c r="N757" i="4"/>
  <c r="J757" i="4"/>
  <c r="B757" i="4"/>
  <c r="N756" i="4"/>
  <c r="J756" i="4"/>
  <c r="B756" i="4"/>
  <c r="N755" i="4"/>
  <c r="J755" i="4"/>
  <c r="B755" i="4"/>
  <c r="N754" i="4"/>
  <c r="J754" i="4"/>
  <c r="B754" i="4"/>
  <c r="N753" i="4"/>
  <c r="J753" i="4"/>
  <c r="B753" i="4"/>
  <c r="N752" i="4"/>
  <c r="J752" i="4"/>
  <c r="B752" i="4"/>
  <c r="N751" i="4"/>
  <c r="J751" i="4"/>
  <c r="B751" i="4"/>
  <c r="N750" i="4"/>
  <c r="J750" i="4"/>
  <c r="B750" i="4"/>
  <c r="N749" i="4"/>
  <c r="J749" i="4"/>
  <c r="B749" i="4"/>
  <c r="N748" i="4"/>
  <c r="J748" i="4"/>
  <c r="B748" i="4"/>
  <c r="N747" i="4"/>
  <c r="J747" i="4"/>
  <c r="B747" i="4"/>
  <c r="N746" i="4"/>
  <c r="J746" i="4"/>
  <c r="B746" i="4"/>
  <c r="N745" i="4"/>
  <c r="J745" i="4"/>
  <c r="B745" i="4"/>
  <c r="N744" i="4"/>
  <c r="J744" i="4"/>
  <c r="B744" i="4"/>
  <c r="N743" i="4"/>
  <c r="J743" i="4"/>
  <c r="B743" i="4"/>
  <c r="N742" i="4"/>
  <c r="J742" i="4"/>
  <c r="B742" i="4"/>
  <c r="N741" i="4"/>
  <c r="J741" i="4"/>
  <c r="B741" i="4"/>
  <c r="N740" i="4"/>
  <c r="J740" i="4"/>
  <c r="B740" i="4"/>
  <c r="N739" i="4"/>
  <c r="J739" i="4"/>
  <c r="B739" i="4"/>
  <c r="N738" i="4"/>
  <c r="J738" i="4"/>
  <c r="B738" i="4"/>
  <c r="N737" i="4"/>
  <c r="J737" i="4"/>
  <c r="B737" i="4"/>
  <c r="N736" i="4"/>
  <c r="J736" i="4"/>
  <c r="B736" i="4"/>
  <c r="N735" i="4"/>
  <c r="J735" i="4"/>
  <c r="B735" i="4"/>
  <c r="N734" i="4"/>
  <c r="J734" i="4"/>
  <c r="B734" i="4"/>
  <c r="N733" i="4"/>
  <c r="J733" i="4"/>
  <c r="B733" i="4"/>
  <c r="N732" i="4"/>
  <c r="J732" i="4"/>
  <c r="B732" i="4"/>
  <c r="N731" i="4"/>
  <c r="J731" i="4"/>
  <c r="B731" i="4"/>
  <c r="N730" i="4"/>
  <c r="J730" i="4"/>
  <c r="B730" i="4"/>
  <c r="N729" i="4"/>
  <c r="J729" i="4"/>
  <c r="B729" i="4"/>
  <c r="N728" i="4"/>
  <c r="J728" i="4"/>
  <c r="B728" i="4"/>
  <c r="N727" i="4"/>
  <c r="J727" i="4"/>
  <c r="B727" i="4"/>
  <c r="N726" i="4"/>
  <c r="J726" i="4"/>
  <c r="B726" i="4"/>
  <c r="N725" i="4"/>
  <c r="J725" i="4"/>
  <c r="B725" i="4"/>
  <c r="N724" i="4"/>
  <c r="J724" i="4"/>
  <c r="B724" i="4"/>
  <c r="N723" i="4"/>
  <c r="J723" i="4"/>
  <c r="B723" i="4"/>
  <c r="N722" i="4"/>
  <c r="J722" i="4"/>
  <c r="B722" i="4"/>
  <c r="N721" i="4"/>
  <c r="J721" i="4"/>
  <c r="B721" i="4"/>
  <c r="N720" i="4"/>
  <c r="J720" i="4"/>
  <c r="B720" i="4"/>
  <c r="N719" i="4"/>
  <c r="J719" i="4"/>
  <c r="B719" i="4"/>
  <c r="N718" i="4"/>
  <c r="J718" i="4"/>
  <c r="B718" i="4"/>
  <c r="N717" i="4"/>
  <c r="J717" i="4"/>
  <c r="B717" i="4"/>
  <c r="N716" i="4"/>
  <c r="J716" i="4"/>
  <c r="B716" i="4"/>
  <c r="N715" i="4"/>
  <c r="J715" i="4"/>
  <c r="B715" i="4"/>
  <c r="N714" i="4"/>
  <c r="J714" i="4"/>
  <c r="B714" i="4"/>
  <c r="N713" i="4"/>
  <c r="J713" i="4"/>
  <c r="B713" i="4"/>
  <c r="N712" i="4"/>
  <c r="J712" i="4"/>
  <c r="B712" i="4"/>
  <c r="N711" i="4"/>
  <c r="J711" i="4"/>
  <c r="B711" i="4"/>
  <c r="N710" i="4"/>
  <c r="J710" i="4"/>
  <c r="B710" i="4"/>
  <c r="N709" i="4"/>
  <c r="J709" i="4"/>
  <c r="B709" i="4"/>
  <c r="N708" i="4"/>
  <c r="J708" i="4"/>
  <c r="B708" i="4"/>
  <c r="N707" i="4"/>
  <c r="J707" i="4"/>
  <c r="B707" i="4"/>
  <c r="N706" i="4"/>
  <c r="J706" i="4"/>
  <c r="B706" i="4"/>
  <c r="N705" i="4"/>
  <c r="J705" i="4"/>
  <c r="B705" i="4"/>
  <c r="N704" i="4"/>
  <c r="J704" i="4"/>
  <c r="B704" i="4"/>
  <c r="N703" i="4"/>
  <c r="J703" i="4"/>
  <c r="B703" i="4"/>
  <c r="N702" i="4"/>
  <c r="J702" i="4"/>
  <c r="B702" i="4"/>
  <c r="N701" i="4"/>
  <c r="J701" i="4"/>
  <c r="B701" i="4"/>
  <c r="N700" i="4"/>
  <c r="J700" i="4"/>
  <c r="B700" i="4"/>
  <c r="N699" i="4"/>
  <c r="J699" i="4"/>
  <c r="B699" i="4"/>
  <c r="N698" i="4"/>
  <c r="J698" i="4"/>
  <c r="B698" i="4"/>
  <c r="N697" i="4"/>
  <c r="J697" i="4"/>
  <c r="B697" i="4"/>
  <c r="N696" i="4"/>
  <c r="J696" i="4"/>
  <c r="B696" i="4"/>
  <c r="N695" i="4"/>
  <c r="J695" i="4"/>
  <c r="B695" i="4"/>
  <c r="N694" i="4"/>
  <c r="J694" i="4"/>
  <c r="B694" i="4"/>
  <c r="N693" i="4"/>
  <c r="J693" i="4"/>
  <c r="B693" i="4"/>
  <c r="N692" i="4"/>
  <c r="J692" i="4"/>
  <c r="B692" i="4"/>
  <c r="N691" i="4"/>
  <c r="J691" i="4"/>
  <c r="B691" i="4"/>
  <c r="N690" i="4"/>
  <c r="J690" i="4"/>
  <c r="B690" i="4"/>
  <c r="N689" i="4"/>
  <c r="J689" i="4"/>
  <c r="B689" i="4"/>
  <c r="N688" i="4"/>
  <c r="J688" i="4"/>
  <c r="B688" i="4"/>
  <c r="N687" i="4"/>
  <c r="J687" i="4"/>
  <c r="B687" i="4"/>
  <c r="N686" i="4"/>
  <c r="J686" i="4"/>
  <c r="B686" i="4"/>
  <c r="N685" i="4"/>
  <c r="J685" i="4"/>
  <c r="B685" i="4"/>
  <c r="N684" i="4"/>
  <c r="J684" i="4"/>
  <c r="B684" i="4"/>
  <c r="N683" i="4"/>
  <c r="J683" i="4"/>
  <c r="B683" i="4"/>
  <c r="N682" i="4"/>
  <c r="J682" i="4"/>
  <c r="B682" i="4"/>
  <c r="N681" i="4"/>
  <c r="J681" i="4"/>
  <c r="B681" i="4"/>
  <c r="N680" i="4"/>
  <c r="J680" i="4"/>
  <c r="B680" i="4"/>
  <c r="N679" i="4"/>
  <c r="J679" i="4"/>
  <c r="B679" i="4"/>
  <c r="N678" i="4"/>
  <c r="J678" i="4"/>
  <c r="B678" i="4"/>
  <c r="N677" i="4"/>
  <c r="J677" i="4"/>
  <c r="B677" i="4"/>
  <c r="N676" i="4"/>
  <c r="J676" i="4"/>
  <c r="B676" i="4"/>
  <c r="N675" i="4"/>
  <c r="J675" i="4"/>
  <c r="B675" i="4"/>
  <c r="N674" i="4"/>
  <c r="J674" i="4"/>
  <c r="B674" i="4"/>
  <c r="N673" i="4"/>
  <c r="J673" i="4"/>
  <c r="B673" i="4"/>
  <c r="N672" i="4"/>
  <c r="J672" i="4"/>
  <c r="B672" i="4"/>
  <c r="N671" i="4"/>
  <c r="J671" i="4"/>
  <c r="B671" i="4"/>
  <c r="N670" i="4"/>
  <c r="J670" i="4"/>
  <c r="B670" i="4"/>
  <c r="N669" i="4"/>
  <c r="J669" i="4"/>
  <c r="B669" i="4"/>
  <c r="N668" i="4"/>
  <c r="J668" i="4"/>
  <c r="B668" i="4"/>
  <c r="N667" i="4"/>
  <c r="J667" i="4"/>
  <c r="B667" i="4"/>
  <c r="N666" i="4"/>
  <c r="J666" i="4"/>
  <c r="B666" i="4"/>
  <c r="N665" i="4"/>
  <c r="J665" i="4"/>
  <c r="B665" i="4"/>
  <c r="N664" i="4"/>
  <c r="J664" i="4"/>
  <c r="B664" i="4"/>
  <c r="N663" i="4"/>
  <c r="J663" i="4"/>
  <c r="B663" i="4"/>
  <c r="N662" i="4"/>
  <c r="J662" i="4"/>
  <c r="B662" i="4"/>
  <c r="N661" i="4"/>
  <c r="J661" i="4"/>
  <c r="B661" i="4"/>
  <c r="N660" i="4"/>
  <c r="J660" i="4"/>
  <c r="B660" i="4"/>
  <c r="N659" i="4"/>
  <c r="J659" i="4"/>
  <c r="B659" i="4"/>
  <c r="N658" i="4"/>
  <c r="J658" i="4"/>
  <c r="B658" i="4"/>
  <c r="N657" i="4"/>
  <c r="J657" i="4"/>
  <c r="B657" i="4"/>
  <c r="N656" i="4"/>
  <c r="J656" i="4"/>
  <c r="B656" i="4"/>
  <c r="N655" i="4"/>
  <c r="J655" i="4"/>
  <c r="B655" i="4"/>
  <c r="N654" i="4"/>
  <c r="J654" i="4"/>
  <c r="B654" i="4"/>
  <c r="N653" i="4"/>
  <c r="J653" i="4"/>
  <c r="B653" i="4"/>
  <c r="N652" i="4"/>
  <c r="J652" i="4"/>
  <c r="B652" i="4"/>
  <c r="N651" i="4"/>
  <c r="J651" i="4"/>
  <c r="B651" i="4"/>
  <c r="N650" i="4"/>
  <c r="J650" i="4"/>
  <c r="B650" i="4"/>
  <c r="N649" i="4"/>
  <c r="J649" i="4"/>
  <c r="B649" i="4"/>
  <c r="N648" i="4"/>
  <c r="J648" i="4"/>
  <c r="B648" i="4"/>
  <c r="N647" i="4"/>
  <c r="J647" i="4"/>
  <c r="B647" i="4"/>
  <c r="N646" i="4"/>
  <c r="J646" i="4"/>
  <c r="B646" i="4"/>
  <c r="N645" i="4"/>
  <c r="J645" i="4"/>
  <c r="B645" i="4"/>
  <c r="N644" i="4"/>
  <c r="J644" i="4"/>
  <c r="B644" i="4"/>
  <c r="N643" i="4"/>
  <c r="J643" i="4"/>
  <c r="B643" i="4"/>
  <c r="N642" i="4"/>
  <c r="J642" i="4"/>
  <c r="B642" i="4"/>
  <c r="N641" i="4"/>
  <c r="J641" i="4"/>
  <c r="B641" i="4"/>
  <c r="N640" i="4"/>
  <c r="J640" i="4"/>
  <c r="B640" i="4"/>
  <c r="N639" i="4"/>
  <c r="J639" i="4"/>
  <c r="B639" i="4"/>
  <c r="N638" i="4"/>
  <c r="J638" i="4"/>
  <c r="B638" i="4"/>
  <c r="N637" i="4"/>
  <c r="J637" i="4"/>
  <c r="B637" i="4"/>
  <c r="N636" i="4"/>
  <c r="J636" i="4"/>
  <c r="B636" i="4"/>
  <c r="N635" i="4"/>
  <c r="J635" i="4"/>
  <c r="B635" i="4"/>
  <c r="N634" i="4"/>
  <c r="J634" i="4"/>
  <c r="B634" i="4"/>
  <c r="N633" i="4"/>
  <c r="J633" i="4"/>
  <c r="B633" i="4"/>
  <c r="N632" i="4"/>
  <c r="J632" i="4"/>
  <c r="B632" i="4"/>
  <c r="N631" i="4"/>
  <c r="J631" i="4"/>
  <c r="B631" i="4"/>
  <c r="N630" i="4"/>
  <c r="J630" i="4"/>
  <c r="B630" i="4"/>
  <c r="N629" i="4"/>
  <c r="J629" i="4"/>
  <c r="B629" i="4"/>
  <c r="N628" i="4"/>
  <c r="J628" i="4"/>
  <c r="B628" i="4"/>
  <c r="N627" i="4"/>
  <c r="J627" i="4"/>
  <c r="B627" i="4"/>
  <c r="N626" i="4"/>
  <c r="J626" i="4"/>
  <c r="B626" i="4"/>
  <c r="N625" i="4"/>
  <c r="J625" i="4"/>
  <c r="B625" i="4"/>
  <c r="N624" i="4"/>
  <c r="J624" i="4"/>
  <c r="B624" i="4"/>
  <c r="N623" i="4"/>
  <c r="J623" i="4"/>
  <c r="B623" i="4"/>
  <c r="N622" i="4"/>
  <c r="J622" i="4"/>
  <c r="B622" i="4"/>
  <c r="N621" i="4"/>
  <c r="J621" i="4"/>
  <c r="B621" i="4"/>
  <c r="N620" i="4"/>
  <c r="J620" i="4"/>
  <c r="B620" i="4"/>
  <c r="N619" i="4"/>
  <c r="J619" i="4"/>
  <c r="B619" i="4"/>
  <c r="N618" i="4"/>
  <c r="J618" i="4"/>
  <c r="B618" i="4"/>
  <c r="N617" i="4"/>
  <c r="J617" i="4"/>
  <c r="B617" i="4"/>
  <c r="N616" i="4"/>
  <c r="J616" i="4"/>
  <c r="B616" i="4"/>
  <c r="N615" i="4"/>
  <c r="J615" i="4"/>
  <c r="B615" i="4"/>
  <c r="N614" i="4"/>
  <c r="J614" i="4"/>
  <c r="B614" i="4"/>
  <c r="N613" i="4"/>
  <c r="J613" i="4"/>
  <c r="B613" i="4"/>
  <c r="N612" i="4"/>
  <c r="J612" i="4"/>
  <c r="B612" i="4"/>
  <c r="N611" i="4"/>
  <c r="J611" i="4"/>
  <c r="B611" i="4"/>
  <c r="N610" i="4"/>
  <c r="J610" i="4"/>
  <c r="B610" i="4"/>
  <c r="N609" i="4"/>
  <c r="J609" i="4"/>
  <c r="B609" i="4"/>
  <c r="N608" i="4"/>
  <c r="J608" i="4"/>
  <c r="B608" i="4"/>
  <c r="N607" i="4"/>
  <c r="J607" i="4"/>
  <c r="B607" i="4"/>
  <c r="N606" i="4"/>
  <c r="J606" i="4"/>
  <c r="B606" i="4"/>
  <c r="N605" i="4"/>
  <c r="J605" i="4"/>
  <c r="B605" i="4"/>
  <c r="N604" i="4"/>
  <c r="J604" i="4"/>
  <c r="B604" i="4"/>
  <c r="N603" i="4"/>
  <c r="J603" i="4"/>
  <c r="B603" i="4"/>
  <c r="N602" i="4"/>
  <c r="J602" i="4"/>
  <c r="B602" i="4"/>
  <c r="N601" i="4"/>
  <c r="J601" i="4"/>
  <c r="B601" i="4"/>
  <c r="N600" i="4"/>
  <c r="J600" i="4"/>
  <c r="B600" i="4"/>
  <c r="N599" i="4"/>
  <c r="J599" i="4"/>
  <c r="B599" i="4"/>
  <c r="N598" i="4"/>
  <c r="J598" i="4"/>
  <c r="B598" i="4"/>
  <c r="N597" i="4"/>
  <c r="J597" i="4"/>
  <c r="B597" i="4"/>
  <c r="N596" i="4"/>
  <c r="J596" i="4"/>
  <c r="B596" i="4"/>
  <c r="N595" i="4"/>
  <c r="J595" i="4"/>
  <c r="B595" i="4"/>
  <c r="N594" i="4"/>
  <c r="J594" i="4"/>
  <c r="B594" i="4"/>
  <c r="N593" i="4"/>
  <c r="J593" i="4"/>
  <c r="B593" i="4"/>
  <c r="N592" i="4"/>
  <c r="J592" i="4"/>
  <c r="B592" i="4"/>
  <c r="N591" i="4"/>
  <c r="J591" i="4"/>
  <c r="B591" i="4"/>
  <c r="N590" i="4"/>
  <c r="J590" i="4"/>
  <c r="B590" i="4"/>
  <c r="N589" i="4"/>
  <c r="J589" i="4"/>
  <c r="B589" i="4"/>
  <c r="N588" i="4"/>
  <c r="J588" i="4"/>
  <c r="B588" i="4"/>
  <c r="N587" i="4"/>
  <c r="J587" i="4"/>
  <c r="B587" i="4"/>
  <c r="N586" i="4"/>
  <c r="J586" i="4"/>
  <c r="B586" i="4"/>
  <c r="N585" i="4"/>
  <c r="J585" i="4"/>
  <c r="B585" i="4"/>
  <c r="N584" i="4"/>
  <c r="J584" i="4"/>
  <c r="B584" i="4"/>
  <c r="N583" i="4"/>
  <c r="J583" i="4"/>
  <c r="B583" i="4"/>
  <c r="N582" i="4"/>
  <c r="J582" i="4"/>
  <c r="B582" i="4"/>
  <c r="N581" i="4"/>
  <c r="J581" i="4"/>
  <c r="B581" i="4"/>
  <c r="N580" i="4"/>
  <c r="J580" i="4"/>
  <c r="B580" i="4"/>
  <c r="N579" i="4"/>
  <c r="J579" i="4"/>
  <c r="B579" i="4"/>
  <c r="N578" i="4"/>
  <c r="J578" i="4"/>
  <c r="B578" i="4"/>
  <c r="N577" i="4"/>
  <c r="J577" i="4"/>
  <c r="B577" i="4"/>
  <c r="N576" i="4"/>
  <c r="J576" i="4"/>
  <c r="B576" i="4"/>
  <c r="N575" i="4"/>
  <c r="J575" i="4"/>
  <c r="B575" i="4"/>
  <c r="N574" i="4"/>
  <c r="J574" i="4"/>
  <c r="B574" i="4"/>
  <c r="N573" i="4"/>
  <c r="J573" i="4"/>
  <c r="B573" i="4"/>
  <c r="N572" i="4"/>
  <c r="J572" i="4"/>
  <c r="B572" i="4"/>
  <c r="N571" i="4"/>
  <c r="J571" i="4"/>
  <c r="B571" i="4"/>
  <c r="N570" i="4"/>
  <c r="J570" i="4"/>
  <c r="B570" i="4"/>
  <c r="N569" i="4"/>
  <c r="J569" i="4"/>
  <c r="B569" i="4"/>
  <c r="N568" i="4"/>
  <c r="J568" i="4"/>
  <c r="B568" i="4"/>
  <c r="N567" i="4"/>
  <c r="J567" i="4"/>
  <c r="B567" i="4"/>
  <c r="N566" i="4"/>
  <c r="J566" i="4"/>
  <c r="B566" i="4"/>
  <c r="N565" i="4"/>
  <c r="J565" i="4"/>
  <c r="B565" i="4"/>
  <c r="N564" i="4"/>
  <c r="J564" i="4"/>
  <c r="B564" i="4"/>
  <c r="N563" i="4"/>
  <c r="J563" i="4"/>
  <c r="B563" i="4"/>
  <c r="N562" i="4"/>
  <c r="J562" i="4"/>
  <c r="B562" i="4"/>
  <c r="N561" i="4"/>
  <c r="J561" i="4"/>
  <c r="B561" i="4"/>
  <c r="N560" i="4"/>
  <c r="J560" i="4"/>
  <c r="B560" i="4"/>
  <c r="N559" i="4"/>
  <c r="J559" i="4"/>
  <c r="B559" i="4"/>
  <c r="N558" i="4"/>
  <c r="J558" i="4"/>
  <c r="B558" i="4"/>
  <c r="N557" i="4"/>
  <c r="J557" i="4"/>
  <c r="B557" i="4"/>
  <c r="N556" i="4"/>
  <c r="J556" i="4"/>
  <c r="B556" i="4"/>
  <c r="N555" i="4"/>
  <c r="J555" i="4"/>
  <c r="B555" i="4"/>
  <c r="N554" i="4"/>
  <c r="J554" i="4"/>
  <c r="B554" i="4"/>
  <c r="N553" i="4"/>
  <c r="J553" i="4"/>
  <c r="B553" i="4"/>
  <c r="N552" i="4"/>
  <c r="J552" i="4"/>
  <c r="B552" i="4"/>
  <c r="N551" i="4"/>
  <c r="J551" i="4"/>
  <c r="B551" i="4"/>
  <c r="N550" i="4"/>
  <c r="J550" i="4"/>
  <c r="B550" i="4"/>
  <c r="N549" i="4"/>
  <c r="J549" i="4"/>
  <c r="B549" i="4"/>
  <c r="N548" i="4"/>
  <c r="J548" i="4"/>
  <c r="B548" i="4"/>
  <c r="N547" i="4"/>
  <c r="J547" i="4"/>
  <c r="B547" i="4"/>
  <c r="N546" i="4"/>
  <c r="J546" i="4"/>
  <c r="B546" i="4"/>
  <c r="N545" i="4"/>
  <c r="J545" i="4"/>
  <c r="B545" i="4"/>
  <c r="N544" i="4"/>
  <c r="J544" i="4"/>
  <c r="B544" i="4"/>
  <c r="N543" i="4"/>
  <c r="J543" i="4"/>
  <c r="B543" i="4"/>
  <c r="N542" i="4"/>
  <c r="J542" i="4"/>
  <c r="B542" i="4"/>
  <c r="N541" i="4"/>
  <c r="J541" i="4"/>
  <c r="B541" i="4"/>
  <c r="N540" i="4"/>
  <c r="J540" i="4"/>
  <c r="B540" i="4"/>
  <c r="N539" i="4"/>
  <c r="J539" i="4"/>
  <c r="B539" i="4"/>
  <c r="N538" i="4"/>
  <c r="J538" i="4"/>
  <c r="B538" i="4"/>
  <c r="N537" i="4"/>
  <c r="J537" i="4"/>
  <c r="B537" i="4"/>
  <c r="N536" i="4"/>
  <c r="J536" i="4"/>
  <c r="B536" i="4"/>
  <c r="N535" i="4"/>
  <c r="J535" i="4"/>
  <c r="B535" i="4"/>
  <c r="N534" i="4"/>
  <c r="J534" i="4"/>
  <c r="B534" i="4"/>
  <c r="N533" i="4"/>
  <c r="J533" i="4"/>
  <c r="B533" i="4"/>
  <c r="N532" i="4"/>
  <c r="J532" i="4"/>
  <c r="B532" i="4"/>
  <c r="N531" i="4"/>
  <c r="J531" i="4"/>
  <c r="B531" i="4"/>
  <c r="N530" i="4"/>
  <c r="J530" i="4"/>
  <c r="B530" i="4"/>
  <c r="N529" i="4"/>
  <c r="J529" i="4"/>
  <c r="B529" i="4"/>
  <c r="N528" i="4"/>
  <c r="J528" i="4"/>
  <c r="B528" i="4"/>
  <c r="N527" i="4"/>
  <c r="J527" i="4"/>
  <c r="B527" i="4"/>
  <c r="N526" i="4"/>
  <c r="J526" i="4"/>
  <c r="B526" i="4"/>
  <c r="N525" i="4"/>
  <c r="J525" i="4"/>
  <c r="B525" i="4"/>
  <c r="N524" i="4"/>
  <c r="J524" i="4"/>
  <c r="B524" i="4"/>
  <c r="N523" i="4"/>
  <c r="J523" i="4"/>
  <c r="B523" i="4"/>
  <c r="N522" i="4"/>
  <c r="J522" i="4"/>
  <c r="B522" i="4"/>
  <c r="N521" i="4"/>
  <c r="J521" i="4"/>
  <c r="B521" i="4"/>
  <c r="N520" i="4"/>
  <c r="J520" i="4"/>
  <c r="B520" i="4"/>
  <c r="N519" i="4"/>
  <c r="J519" i="4"/>
  <c r="B519" i="4"/>
  <c r="N518" i="4"/>
  <c r="J518" i="4"/>
  <c r="B518" i="4"/>
  <c r="N517" i="4"/>
  <c r="J517" i="4"/>
  <c r="B517" i="4"/>
  <c r="N516" i="4"/>
  <c r="J516" i="4"/>
  <c r="B516" i="4"/>
  <c r="N515" i="4"/>
  <c r="J515" i="4"/>
  <c r="B515" i="4"/>
  <c r="N514" i="4"/>
  <c r="J514" i="4"/>
  <c r="B514" i="4"/>
  <c r="N513" i="4"/>
  <c r="J513" i="4"/>
  <c r="B513" i="4"/>
  <c r="N512" i="4"/>
  <c r="J512" i="4"/>
  <c r="B512" i="4"/>
  <c r="N511" i="4"/>
  <c r="J511" i="4"/>
  <c r="B511" i="4"/>
  <c r="N510" i="4"/>
  <c r="J510" i="4"/>
  <c r="B510" i="4"/>
  <c r="N509" i="4"/>
  <c r="J509" i="4"/>
  <c r="B509" i="4"/>
  <c r="N508" i="4"/>
  <c r="J508" i="4"/>
  <c r="B508" i="4"/>
  <c r="N507" i="4"/>
  <c r="J507" i="4"/>
  <c r="B507" i="4"/>
  <c r="N506" i="4"/>
  <c r="J506" i="4"/>
  <c r="B506" i="4"/>
  <c r="N505" i="4"/>
  <c r="J505" i="4"/>
  <c r="B505" i="4"/>
  <c r="N504" i="4"/>
  <c r="J504" i="4"/>
  <c r="B504" i="4"/>
  <c r="N503" i="4"/>
  <c r="J503" i="4"/>
  <c r="B503" i="4"/>
  <c r="N502" i="4"/>
  <c r="J502" i="4"/>
  <c r="B502" i="4"/>
  <c r="N501" i="4"/>
  <c r="J501" i="4"/>
  <c r="B501" i="4"/>
  <c r="N500" i="4"/>
  <c r="J500" i="4"/>
  <c r="B500" i="4"/>
  <c r="N499" i="4"/>
  <c r="J499" i="4"/>
  <c r="B499" i="4"/>
  <c r="N498" i="4"/>
  <c r="J498" i="4"/>
  <c r="B498" i="4"/>
  <c r="N497" i="4"/>
  <c r="J497" i="4"/>
  <c r="B497" i="4"/>
  <c r="N496" i="4"/>
  <c r="J496" i="4"/>
  <c r="B496" i="4"/>
  <c r="N495" i="4"/>
  <c r="J495" i="4"/>
  <c r="B495" i="4"/>
  <c r="N494" i="4"/>
  <c r="J494" i="4"/>
  <c r="B494" i="4"/>
  <c r="N493" i="4"/>
  <c r="J493" i="4"/>
  <c r="B493" i="4"/>
  <c r="N492" i="4"/>
  <c r="J492" i="4"/>
  <c r="B492" i="4"/>
  <c r="N491" i="4"/>
  <c r="J491" i="4"/>
  <c r="B491" i="4"/>
  <c r="N490" i="4"/>
  <c r="J490" i="4"/>
  <c r="B490" i="4"/>
  <c r="N489" i="4"/>
  <c r="J489" i="4"/>
  <c r="B489" i="4"/>
  <c r="N488" i="4"/>
  <c r="J488" i="4"/>
  <c r="B488" i="4"/>
  <c r="N487" i="4"/>
  <c r="J487" i="4"/>
  <c r="B487" i="4"/>
  <c r="N486" i="4"/>
  <c r="J486" i="4"/>
  <c r="B486" i="4"/>
  <c r="N485" i="4"/>
  <c r="J485" i="4"/>
  <c r="B485" i="4"/>
  <c r="N484" i="4"/>
  <c r="J484" i="4"/>
  <c r="B484" i="4"/>
  <c r="N483" i="4"/>
  <c r="J483" i="4"/>
  <c r="B483" i="4"/>
  <c r="N482" i="4"/>
  <c r="J482" i="4"/>
  <c r="B482" i="4"/>
  <c r="N481" i="4"/>
  <c r="J481" i="4"/>
  <c r="B481" i="4"/>
  <c r="N480" i="4"/>
  <c r="J480" i="4"/>
  <c r="B480" i="4"/>
  <c r="N479" i="4"/>
  <c r="J479" i="4"/>
  <c r="B479" i="4"/>
  <c r="N478" i="4"/>
  <c r="J478" i="4"/>
  <c r="B478" i="4"/>
  <c r="N477" i="4"/>
  <c r="J477" i="4"/>
  <c r="B477" i="4"/>
  <c r="N476" i="4"/>
  <c r="J476" i="4"/>
  <c r="B476" i="4"/>
  <c r="N475" i="4"/>
  <c r="J475" i="4"/>
  <c r="B475" i="4"/>
  <c r="N474" i="4"/>
  <c r="J474" i="4"/>
  <c r="B474" i="4"/>
  <c r="N473" i="4"/>
  <c r="J473" i="4"/>
  <c r="B473" i="4"/>
  <c r="N472" i="4"/>
  <c r="J472" i="4"/>
  <c r="B472" i="4"/>
  <c r="N471" i="4"/>
  <c r="J471" i="4"/>
  <c r="B471" i="4"/>
  <c r="N470" i="4"/>
  <c r="J470" i="4"/>
  <c r="B470" i="4"/>
  <c r="N469" i="4"/>
  <c r="J469" i="4"/>
  <c r="B469" i="4"/>
  <c r="N468" i="4"/>
  <c r="J468" i="4"/>
  <c r="B468" i="4"/>
  <c r="N467" i="4"/>
  <c r="J467" i="4"/>
  <c r="B467" i="4"/>
  <c r="N466" i="4"/>
  <c r="J466" i="4"/>
  <c r="B466" i="4"/>
  <c r="N465" i="4"/>
  <c r="J465" i="4"/>
  <c r="B465" i="4"/>
  <c r="N464" i="4"/>
  <c r="J464" i="4"/>
  <c r="B464" i="4"/>
  <c r="N463" i="4"/>
  <c r="J463" i="4"/>
  <c r="B463" i="4"/>
  <c r="N462" i="4"/>
  <c r="J462" i="4"/>
  <c r="B462" i="4"/>
  <c r="N461" i="4"/>
  <c r="J461" i="4"/>
  <c r="B461" i="4"/>
  <c r="N460" i="4"/>
  <c r="J460" i="4"/>
  <c r="B460" i="4"/>
  <c r="N459" i="4"/>
  <c r="J459" i="4"/>
  <c r="B459" i="4"/>
  <c r="N458" i="4"/>
  <c r="J458" i="4"/>
  <c r="B458" i="4"/>
  <c r="N457" i="4"/>
  <c r="J457" i="4"/>
  <c r="B457" i="4"/>
  <c r="N456" i="4"/>
  <c r="J456" i="4"/>
  <c r="B456" i="4"/>
  <c r="N455" i="4"/>
  <c r="J455" i="4"/>
  <c r="B455" i="4"/>
  <c r="N454" i="4"/>
  <c r="J454" i="4"/>
  <c r="B454" i="4"/>
  <c r="N453" i="4"/>
  <c r="J453" i="4"/>
  <c r="B453" i="4"/>
  <c r="N452" i="4"/>
  <c r="J452" i="4"/>
  <c r="B452" i="4"/>
  <c r="N451" i="4"/>
  <c r="J451" i="4"/>
  <c r="B451" i="4"/>
  <c r="N450" i="4"/>
  <c r="J450" i="4"/>
  <c r="B450" i="4"/>
  <c r="N449" i="4"/>
  <c r="J449" i="4"/>
  <c r="B449" i="4"/>
  <c r="N448" i="4"/>
  <c r="J448" i="4"/>
  <c r="B448" i="4"/>
  <c r="N447" i="4"/>
  <c r="J447" i="4"/>
  <c r="B447" i="4"/>
  <c r="N446" i="4"/>
  <c r="J446" i="4"/>
  <c r="B446" i="4"/>
  <c r="N445" i="4"/>
  <c r="J445" i="4"/>
  <c r="B445" i="4"/>
  <c r="N444" i="4"/>
  <c r="J444" i="4"/>
  <c r="B444" i="4"/>
  <c r="N443" i="4"/>
  <c r="J443" i="4"/>
  <c r="B443" i="4"/>
  <c r="N442" i="4"/>
  <c r="J442" i="4"/>
  <c r="B442" i="4"/>
  <c r="N441" i="4"/>
  <c r="J441" i="4"/>
  <c r="B441" i="4"/>
  <c r="N440" i="4"/>
  <c r="J440" i="4"/>
  <c r="B440" i="4"/>
  <c r="N439" i="4"/>
  <c r="J439" i="4"/>
  <c r="B439" i="4"/>
  <c r="N438" i="4"/>
  <c r="J438" i="4"/>
  <c r="B438" i="4"/>
  <c r="N437" i="4"/>
  <c r="J437" i="4"/>
  <c r="B437" i="4"/>
  <c r="N436" i="4"/>
  <c r="J436" i="4"/>
  <c r="B436" i="4"/>
  <c r="N435" i="4"/>
  <c r="J435" i="4"/>
  <c r="B435" i="4"/>
  <c r="N434" i="4"/>
  <c r="J434" i="4"/>
  <c r="B434" i="4"/>
  <c r="N433" i="4"/>
  <c r="J433" i="4"/>
  <c r="B433" i="4"/>
  <c r="N432" i="4"/>
  <c r="J432" i="4"/>
  <c r="B432" i="4"/>
  <c r="N431" i="4"/>
  <c r="J431" i="4"/>
  <c r="B431" i="4"/>
  <c r="N430" i="4"/>
  <c r="J430" i="4"/>
  <c r="B430" i="4"/>
  <c r="N429" i="4"/>
  <c r="J429" i="4"/>
  <c r="B429" i="4"/>
  <c r="N428" i="4"/>
  <c r="J428" i="4"/>
  <c r="B428" i="4"/>
  <c r="N427" i="4"/>
  <c r="J427" i="4"/>
  <c r="B427" i="4"/>
  <c r="N426" i="4"/>
  <c r="J426" i="4"/>
  <c r="B426" i="4"/>
  <c r="N425" i="4"/>
  <c r="J425" i="4"/>
  <c r="B425" i="4"/>
  <c r="N424" i="4"/>
  <c r="J424" i="4"/>
  <c r="B424" i="4"/>
  <c r="N423" i="4"/>
  <c r="J423" i="4"/>
  <c r="B423" i="4"/>
  <c r="N422" i="4"/>
  <c r="J422" i="4"/>
  <c r="B422" i="4"/>
  <c r="N421" i="4"/>
  <c r="J421" i="4"/>
  <c r="B421" i="4"/>
  <c r="N420" i="4"/>
  <c r="J420" i="4"/>
  <c r="B420" i="4"/>
  <c r="N419" i="4"/>
  <c r="J419" i="4"/>
  <c r="B419" i="4"/>
  <c r="N418" i="4"/>
  <c r="J418" i="4"/>
  <c r="B418" i="4"/>
  <c r="N417" i="4"/>
  <c r="J417" i="4"/>
  <c r="B417" i="4"/>
  <c r="N416" i="4"/>
  <c r="J416" i="4"/>
  <c r="B416" i="4"/>
  <c r="N415" i="4"/>
  <c r="J415" i="4"/>
  <c r="B415" i="4"/>
  <c r="N414" i="4"/>
  <c r="J414" i="4"/>
  <c r="B414" i="4"/>
  <c r="N413" i="4"/>
  <c r="J413" i="4"/>
  <c r="B413" i="4"/>
  <c r="N412" i="4"/>
  <c r="J412" i="4"/>
  <c r="B412" i="4"/>
  <c r="N411" i="4"/>
  <c r="J411" i="4"/>
  <c r="B411" i="4"/>
  <c r="N410" i="4"/>
  <c r="J410" i="4"/>
  <c r="B410" i="4"/>
  <c r="N409" i="4"/>
  <c r="J409" i="4"/>
  <c r="B409" i="4"/>
  <c r="N408" i="4"/>
  <c r="J408" i="4"/>
  <c r="B408" i="4"/>
  <c r="N407" i="4"/>
  <c r="J407" i="4"/>
  <c r="B407" i="4"/>
  <c r="N406" i="4"/>
  <c r="J406" i="4"/>
  <c r="B406" i="4"/>
  <c r="N405" i="4"/>
  <c r="J405" i="4"/>
  <c r="B405" i="4"/>
  <c r="N404" i="4"/>
  <c r="J404" i="4"/>
  <c r="B404" i="4"/>
  <c r="N403" i="4"/>
  <c r="J403" i="4"/>
  <c r="B403" i="4"/>
  <c r="N402" i="4"/>
  <c r="J402" i="4"/>
  <c r="B402" i="4"/>
  <c r="N401" i="4"/>
  <c r="J401" i="4"/>
  <c r="B401" i="4"/>
  <c r="N400" i="4"/>
  <c r="J400" i="4"/>
  <c r="B400" i="4"/>
  <c r="N399" i="4"/>
  <c r="J399" i="4"/>
  <c r="B399" i="4"/>
  <c r="N398" i="4"/>
  <c r="J398" i="4"/>
  <c r="B398" i="4"/>
  <c r="N397" i="4"/>
  <c r="J397" i="4"/>
  <c r="B397" i="4"/>
  <c r="N396" i="4"/>
  <c r="J396" i="4"/>
  <c r="B396" i="4"/>
  <c r="N395" i="4"/>
  <c r="J395" i="4"/>
  <c r="B395" i="4"/>
  <c r="N394" i="4"/>
  <c r="J394" i="4"/>
  <c r="B394" i="4"/>
  <c r="N393" i="4"/>
  <c r="J393" i="4"/>
  <c r="B393" i="4"/>
  <c r="N392" i="4"/>
  <c r="J392" i="4"/>
  <c r="B392" i="4"/>
  <c r="N391" i="4"/>
  <c r="J391" i="4"/>
  <c r="B391" i="4"/>
  <c r="N390" i="4"/>
  <c r="J390" i="4"/>
  <c r="B390" i="4"/>
  <c r="N389" i="4"/>
  <c r="J389" i="4"/>
  <c r="B389" i="4"/>
  <c r="N388" i="4"/>
  <c r="J388" i="4"/>
  <c r="B388" i="4"/>
  <c r="N387" i="4"/>
  <c r="J387" i="4"/>
  <c r="B387" i="4"/>
  <c r="N386" i="4"/>
  <c r="J386" i="4"/>
  <c r="B386" i="4"/>
  <c r="N385" i="4"/>
  <c r="J385" i="4"/>
  <c r="B385" i="4"/>
  <c r="N384" i="4"/>
  <c r="J384" i="4"/>
  <c r="B384" i="4"/>
  <c r="N383" i="4"/>
  <c r="J383" i="4"/>
  <c r="B383" i="4"/>
  <c r="N382" i="4"/>
  <c r="J382" i="4"/>
  <c r="B382" i="4"/>
  <c r="N381" i="4"/>
  <c r="J381" i="4"/>
  <c r="B381" i="4"/>
  <c r="N380" i="4"/>
  <c r="J380" i="4"/>
  <c r="B380" i="4"/>
  <c r="N379" i="4"/>
  <c r="J379" i="4"/>
  <c r="B379" i="4"/>
  <c r="N378" i="4"/>
  <c r="J378" i="4"/>
  <c r="B378" i="4"/>
  <c r="N377" i="4"/>
  <c r="J377" i="4"/>
  <c r="B377" i="4"/>
  <c r="N376" i="4"/>
  <c r="J376" i="4"/>
  <c r="B376" i="4"/>
  <c r="N375" i="4"/>
  <c r="J375" i="4"/>
  <c r="B375" i="4"/>
  <c r="N374" i="4"/>
  <c r="J374" i="4"/>
  <c r="B374" i="4"/>
  <c r="N373" i="4"/>
  <c r="J373" i="4"/>
  <c r="B373" i="4"/>
  <c r="N372" i="4"/>
  <c r="J372" i="4"/>
  <c r="B372" i="4"/>
  <c r="N371" i="4"/>
  <c r="J371" i="4"/>
  <c r="B371" i="4"/>
  <c r="N370" i="4"/>
  <c r="J370" i="4"/>
  <c r="B370" i="4"/>
  <c r="N369" i="4"/>
  <c r="J369" i="4"/>
  <c r="B369" i="4"/>
  <c r="N368" i="4"/>
  <c r="J368" i="4"/>
  <c r="B368" i="4"/>
  <c r="N367" i="4"/>
  <c r="J367" i="4"/>
  <c r="B367" i="4"/>
  <c r="N366" i="4"/>
  <c r="J366" i="4"/>
  <c r="B366" i="4"/>
  <c r="N365" i="4"/>
  <c r="J365" i="4"/>
  <c r="B365" i="4"/>
  <c r="N364" i="4"/>
  <c r="J364" i="4"/>
  <c r="B364" i="4"/>
  <c r="N363" i="4"/>
  <c r="J363" i="4"/>
  <c r="B363" i="4"/>
  <c r="N362" i="4"/>
  <c r="J362" i="4"/>
  <c r="B362" i="4"/>
  <c r="N361" i="4"/>
  <c r="J361" i="4"/>
  <c r="B361" i="4"/>
  <c r="N360" i="4"/>
  <c r="J360" i="4"/>
  <c r="B360" i="4"/>
  <c r="N359" i="4"/>
  <c r="J359" i="4"/>
  <c r="B359" i="4"/>
  <c r="N358" i="4"/>
  <c r="J358" i="4"/>
  <c r="B358" i="4"/>
  <c r="N357" i="4"/>
  <c r="J357" i="4"/>
  <c r="B357" i="4"/>
  <c r="N356" i="4"/>
  <c r="J356" i="4"/>
  <c r="B356" i="4"/>
  <c r="N355" i="4"/>
  <c r="J355" i="4"/>
  <c r="B355" i="4"/>
  <c r="N354" i="4"/>
  <c r="J354" i="4"/>
  <c r="B354" i="4"/>
  <c r="N353" i="4"/>
  <c r="J353" i="4"/>
  <c r="B353" i="4"/>
  <c r="N352" i="4"/>
  <c r="J352" i="4"/>
  <c r="B352" i="4"/>
  <c r="N351" i="4"/>
  <c r="J351" i="4"/>
  <c r="B351" i="4"/>
  <c r="N350" i="4"/>
  <c r="J350" i="4"/>
  <c r="B350" i="4"/>
  <c r="N349" i="4"/>
  <c r="J349" i="4"/>
  <c r="B349" i="4"/>
  <c r="N348" i="4"/>
  <c r="J348" i="4"/>
  <c r="B348" i="4"/>
  <c r="N347" i="4"/>
  <c r="J347" i="4"/>
  <c r="B347" i="4"/>
  <c r="N346" i="4"/>
  <c r="J346" i="4"/>
  <c r="B346" i="4"/>
  <c r="N345" i="4"/>
  <c r="J345" i="4"/>
  <c r="B345" i="4"/>
  <c r="N344" i="4"/>
  <c r="J344" i="4"/>
  <c r="B344" i="4"/>
  <c r="N343" i="4"/>
  <c r="J343" i="4"/>
  <c r="B343" i="4"/>
  <c r="N342" i="4"/>
  <c r="J342" i="4"/>
  <c r="B342" i="4"/>
  <c r="N341" i="4"/>
  <c r="J341" i="4"/>
  <c r="B341" i="4"/>
  <c r="N340" i="4"/>
  <c r="J340" i="4"/>
  <c r="B340" i="4"/>
  <c r="N339" i="4"/>
  <c r="J339" i="4"/>
  <c r="B339" i="4"/>
  <c r="N338" i="4"/>
  <c r="J338" i="4"/>
  <c r="B338" i="4"/>
  <c r="N337" i="4"/>
  <c r="J337" i="4"/>
  <c r="B337" i="4"/>
  <c r="N336" i="4"/>
  <c r="J336" i="4"/>
  <c r="B336" i="4"/>
  <c r="N335" i="4"/>
  <c r="J335" i="4"/>
  <c r="B335" i="4"/>
  <c r="N334" i="4"/>
  <c r="J334" i="4"/>
  <c r="B334" i="4"/>
  <c r="N333" i="4"/>
  <c r="J333" i="4"/>
  <c r="B333" i="4"/>
  <c r="N332" i="4"/>
  <c r="J332" i="4"/>
  <c r="B332" i="4"/>
  <c r="N331" i="4"/>
  <c r="J331" i="4"/>
  <c r="B331" i="4"/>
  <c r="N330" i="4"/>
  <c r="J330" i="4"/>
  <c r="B330" i="4"/>
  <c r="N329" i="4"/>
  <c r="J329" i="4"/>
  <c r="B329" i="4"/>
  <c r="N328" i="4"/>
  <c r="J328" i="4"/>
  <c r="B328" i="4"/>
  <c r="N327" i="4"/>
  <c r="J327" i="4"/>
  <c r="B327" i="4"/>
  <c r="N326" i="4"/>
  <c r="J326" i="4"/>
  <c r="B326" i="4"/>
  <c r="N325" i="4"/>
  <c r="J325" i="4"/>
  <c r="B325" i="4"/>
  <c r="N324" i="4"/>
  <c r="J324" i="4"/>
  <c r="B324" i="4"/>
  <c r="N323" i="4"/>
  <c r="J323" i="4"/>
  <c r="B323" i="4"/>
  <c r="N322" i="4"/>
  <c r="J322" i="4"/>
  <c r="B322" i="4"/>
  <c r="N321" i="4"/>
  <c r="J321" i="4"/>
  <c r="B321" i="4"/>
  <c r="N320" i="4"/>
  <c r="J320" i="4"/>
  <c r="B320" i="4"/>
  <c r="N319" i="4"/>
  <c r="J319" i="4"/>
  <c r="B319" i="4"/>
  <c r="N318" i="4"/>
  <c r="J318" i="4"/>
  <c r="B318" i="4"/>
  <c r="N317" i="4"/>
  <c r="J317" i="4"/>
  <c r="B317" i="4"/>
  <c r="N316" i="4"/>
  <c r="J316" i="4"/>
  <c r="B316" i="4"/>
  <c r="N315" i="4"/>
  <c r="J315" i="4"/>
  <c r="B315" i="4"/>
  <c r="N314" i="4"/>
  <c r="J314" i="4"/>
  <c r="B314" i="4"/>
  <c r="N313" i="4"/>
  <c r="J313" i="4"/>
  <c r="B313" i="4"/>
  <c r="N312" i="4"/>
  <c r="J312" i="4"/>
  <c r="B312" i="4"/>
  <c r="N311" i="4"/>
  <c r="J311" i="4"/>
  <c r="B311" i="4"/>
  <c r="N310" i="4"/>
  <c r="J310" i="4"/>
  <c r="B310" i="4"/>
  <c r="N309" i="4"/>
  <c r="J309" i="4"/>
  <c r="B309" i="4"/>
  <c r="N308" i="4"/>
  <c r="J308" i="4"/>
  <c r="B308" i="4"/>
  <c r="N307" i="4"/>
  <c r="J307" i="4"/>
  <c r="B307" i="4"/>
  <c r="N306" i="4"/>
  <c r="J306" i="4"/>
  <c r="B306" i="4"/>
  <c r="N305" i="4"/>
  <c r="J305" i="4"/>
  <c r="B305" i="4"/>
  <c r="N304" i="4"/>
  <c r="J304" i="4"/>
  <c r="B304" i="4"/>
  <c r="N303" i="4"/>
  <c r="J303" i="4"/>
  <c r="B303" i="4"/>
  <c r="N302" i="4"/>
  <c r="J302" i="4"/>
  <c r="B302" i="4"/>
  <c r="N301" i="4"/>
  <c r="J301" i="4"/>
  <c r="B301" i="4"/>
  <c r="N300" i="4"/>
  <c r="J300" i="4"/>
  <c r="B300" i="4"/>
  <c r="N299" i="4"/>
  <c r="J299" i="4"/>
  <c r="B299" i="4"/>
  <c r="N298" i="4"/>
  <c r="J298" i="4"/>
  <c r="B298" i="4"/>
  <c r="N297" i="4"/>
  <c r="J297" i="4"/>
  <c r="B297" i="4"/>
  <c r="N296" i="4"/>
  <c r="J296" i="4"/>
  <c r="B296" i="4"/>
  <c r="N295" i="4"/>
  <c r="J295" i="4"/>
  <c r="B295" i="4"/>
  <c r="N294" i="4"/>
  <c r="J294" i="4"/>
  <c r="B294" i="4"/>
  <c r="N293" i="4"/>
  <c r="J293" i="4"/>
  <c r="B293" i="4"/>
  <c r="N292" i="4"/>
  <c r="J292" i="4"/>
  <c r="B292" i="4"/>
  <c r="N291" i="4"/>
  <c r="J291" i="4"/>
  <c r="B291" i="4"/>
  <c r="N290" i="4"/>
  <c r="J290" i="4"/>
  <c r="B290" i="4"/>
  <c r="N289" i="4"/>
  <c r="J289" i="4"/>
  <c r="B289" i="4"/>
  <c r="N288" i="4"/>
  <c r="J288" i="4"/>
  <c r="B288" i="4"/>
  <c r="N287" i="4"/>
  <c r="J287" i="4"/>
  <c r="B287" i="4"/>
  <c r="N286" i="4"/>
  <c r="J286" i="4"/>
  <c r="B286" i="4"/>
  <c r="N285" i="4"/>
  <c r="J285" i="4"/>
  <c r="B285" i="4"/>
  <c r="N284" i="4"/>
  <c r="J284" i="4"/>
  <c r="B284" i="4"/>
  <c r="N283" i="4"/>
  <c r="J283" i="4"/>
  <c r="B283" i="4"/>
  <c r="N282" i="4"/>
  <c r="J282" i="4"/>
  <c r="B282" i="4"/>
  <c r="N281" i="4"/>
  <c r="J281" i="4"/>
  <c r="B281" i="4"/>
  <c r="N280" i="4"/>
  <c r="J280" i="4"/>
  <c r="B280" i="4"/>
  <c r="N279" i="4"/>
  <c r="J279" i="4"/>
  <c r="B279" i="4"/>
  <c r="N278" i="4"/>
  <c r="J278" i="4"/>
  <c r="B278" i="4"/>
  <c r="N277" i="4"/>
  <c r="J277" i="4"/>
  <c r="B277" i="4"/>
  <c r="N276" i="4"/>
  <c r="J276" i="4"/>
  <c r="B276" i="4"/>
  <c r="N275" i="4"/>
  <c r="J275" i="4"/>
  <c r="B275" i="4"/>
  <c r="N274" i="4"/>
  <c r="J274" i="4"/>
  <c r="B274" i="4"/>
  <c r="N273" i="4"/>
  <c r="J273" i="4"/>
  <c r="B273" i="4"/>
  <c r="N272" i="4"/>
  <c r="J272" i="4"/>
  <c r="B272" i="4"/>
  <c r="N271" i="4"/>
  <c r="J271" i="4"/>
  <c r="B271" i="4"/>
  <c r="N270" i="4"/>
  <c r="J270" i="4"/>
  <c r="B270" i="4"/>
  <c r="N269" i="4"/>
  <c r="J269" i="4"/>
  <c r="B269" i="4"/>
  <c r="N268" i="4"/>
  <c r="J268" i="4"/>
  <c r="B268" i="4"/>
  <c r="N267" i="4"/>
  <c r="J267" i="4"/>
  <c r="B267" i="4"/>
  <c r="N266" i="4"/>
  <c r="J266" i="4"/>
  <c r="B266" i="4"/>
  <c r="N265" i="4"/>
  <c r="J265" i="4"/>
  <c r="B265" i="4"/>
  <c r="N264" i="4"/>
  <c r="J264" i="4"/>
  <c r="B264" i="4"/>
  <c r="N263" i="4"/>
  <c r="J263" i="4"/>
  <c r="B263" i="4"/>
  <c r="N262" i="4"/>
  <c r="J262" i="4"/>
  <c r="B262" i="4"/>
  <c r="N261" i="4"/>
  <c r="J261" i="4"/>
  <c r="B261" i="4"/>
  <c r="N260" i="4"/>
  <c r="J260" i="4"/>
  <c r="B260" i="4"/>
  <c r="N259" i="4"/>
  <c r="J259" i="4"/>
  <c r="B259" i="4"/>
  <c r="N258" i="4"/>
  <c r="J258" i="4"/>
  <c r="B258" i="4"/>
  <c r="N257" i="4"/>
  <c r="J257" i="4"/>
  <c r="B257" i="4"/>
  <c r="N256" i="4"/>
  <c r="J256" i="4"/>
  <c r="B256" i="4"/>
  <c r="N255" i="4"/>
  <c r="J255" i="4"/>
  <c r="B255" i="4"/>
  <c r="N254" i="4"/>
  <c r="J254" i="4"/>
  <c r="B254" i="4"/>
  <c r="N253" i="4"/>
  <c r="J253" i="4"/>
  <c r="B253" i="4"/>
  <c r="N252" i="4"/>
  <c r="J252" i="4"/>
  <c r="B252" i="4"/>
  <c r="N251" i="4"/>
  <c r="J251" i="4"/>
  <c r="B251" i="4"/>
  <c r="N250" i="4"/>
  <c r="J250" i="4"/>
  <c r="B250" i="4"/>
  <c r="N249" i="4"/>
  <c r="J249" i="4"/>
  <c r="B249" i="4"/>
  <c r="N248" i="4"/>
  <c r="J248" i="4"/>
  <c r="B248" i="4"/>
  <c r="N247" i="4"/>
  <c r="J247" i="4"/>
  <c r="B247" i="4"/>
  <c r="N246" i="4"/>
  <c r="J246" i="4"/>
  <c r="B246" i="4"/>
  <c r="N245" i="4"/>
  <c r="J245" i="4"/>
  <c r="B245" i="4"/>
  <c r="N244" i="4"/>
  <c r="J244" i="4"/>
  <c r="B244" i="4"/>
  <c r="N243" i="4"/>
  <c r="J243" i="4"/>
  <c r="B243" i="4"/>
  <c r="N242" i="4"/>
  <c r="J242" i="4"/>
  <c r="B242" i="4"/>
  <c r="N241" i="4"/>
  <c r="J241" i="4"/>
  <c r="B241" i="4"/>
  <c r="N240" i="4"/>
  <c r="J240" i="4"/>
  <c r="B240" i="4"/>
  <c r="N239" i="4"/>
  <c r="J239" i="4"/>
  <c r="B239" i="4"/>
  <c r="N238" i="4"/>
  <c r="J238" i="4"/>
  <c r="B238" i="4"/>
  <c r="N237" i="4"/>
  <c r="J237" i="4"/>
  <c r="B237" i="4"/>
  <c r="N236" i="4"/>
  <c r="J236" i="4"/>
  <c r="B236" i="4"/>
  <c r="N235" i="4"/>
  <c r="J235" i="4"/>
  <c r="B235" i="4"/>
  <c r="N234" i="4"/>
  <c r="J234" i="4"/>
  <c r="B234" i="4"/>
  <c r="N233" i="4"/>
  <c r="J233" i="4"/>
  <c r="B233" i="4"/>
  <c r="N232" i="4"/>
  <c r="J232" i="4"/>
  <c r="B232" i="4"/>
  <c r="N231" i="4"/>
  <c r="J231" i="4"/>
  <c r="B231" i="4"/>
  <c r="N230" i="4"/>
  <c r="J230" i="4"/>
  <c r="B230" i="4"/>
  <c r="N229" i="4"/>
  <c r="J229" i="4"/>
  <c r="B229" i="4"/>
  <c r="N228" i="4"/>
  <c r="J228" i="4"/>
  <c r="B228" i="4"/>
  <c r="N227" i="4"/>
  <c r="J227" i="4"/>
  <c r="B227" i="4"/>
  <c r="N226" i="4"/>
  <c r="J226" i="4"/>
  <c r="B226" i="4"/>
  <c r="N225" i="4"/>
  <c r="J225" i="4"/>
  <c r="B225" i="4"/>
  <c r="N224" i="4"/>
  <c r="J224" i="4"/>
  <c r="B224" i="4"/>
  <c r="N223" i="4"/>
  <c r="J223" i="4"/>
  <c r="B223" i="4"/>
  <c r="N222" i="4"/>
  <c r="J222" i="4"/>
  <c r="B222" i="4"/>
  <c r="N221" i="4"/>
  <c r="J221" i="4"/>
  <c r="B221" i="4"/>
  <c r="N220" i="4"/>
  <c r="J220" i="4"/>
  <c r="B220" i="4"/>
  <c r="N219" i="4"/>
  <c r="J219" i="4"/>
  <c r="B219" i="4"/>
  <c r="N218" i="4"/>
  <c r="J218" i="4"/>
  <c r="B218" i="4"/>
  <c r="N217" i="4"/>
  <c r="J217" i="4"/>
  <c r="B217" i="4"/>
  <c r="N216" i="4"/>
  <c r="J216" i="4"/>
  <c r="B216" i="4"/>
  <c r="N215" i="4"/>
  <c r="J215" i="4"/>
  <c r="B215" i="4"/>
  <c r="N214" i="4"/>
  <c r="J214" i="4"/>
  <c r="B214" i="4"/>
  <c r="N213" i="4"/>
  <c r="J213" i="4"/>
  <c r="B213" i="4"/>
  <c r="N212" i="4"/>
  <c r="J212" i="4"/>
  <c r="B212" i="4"/>
  <c r="N211" i="4"/>
  <c r="J211" i="4"/>
  <c r="B211" i="4"/>
  <c r="N210" i="4"/>
  <c r="J210" i="4"/>
  <c r="B210" i="4"/>
  <c r="N209" i="4"/>
  <c r="J209" i="4"/>
  <c r="B209" i="4"/>
  <c r="N208" i="4"/>
  <c r="J208" i="4"/>
  <c r="B208" i="4"/>
  <c r="N207" i="4"/>
  <c r="J207" i="4"/>
  <c r="B207" i="4"/>
  <c r="N206" i="4"/>
  <c r="J206" i="4"/>
  <c r="B206" i="4"/>
  <c r="N205" i="4"/>
  <c r="J205" i="4"/>
  <c r="B205" i="4"/>
  <c r="N204" i="4"/>
  <c r="J204" i="4"/>
  <c r="B204" i="4"/>
  <c r="N203" i="4"/>
  <c r="J203" i="4"/>
  <c r="B203" i="4"/>
  <c r="N202" i="4"/>
  <c r="J202" i="4"/>
  <c r="B202" i="4"/>
  <c r="N201" i="4"/>
  <c r="J201" i="4"/>
  <c r="B201" i="4"/>
  <c r="N200" i="4"/>
  <c r="J200" i="4"/>
  <c r="B200" i="4"/>
  <c r="N199" i="4"/>
  <c r="J199" i="4"/>
  <c r="B199" i="4"/>
  <c r="N198" i="4"/>
  <c r="J198" i="4"/>
  <c r="B198" i="4"/>
  <c r="N197" i="4"/>
  <c r="J197" i="4"/>
  <c r="B197" i="4"/>
  <c r="N196" i="4"/>
  <c r="J196" i="4"/>
  <c r="B196" i="4"/>
  <c r="N195" i="4"/>
  <c r="J195" i="4"/>
  <c r="B195" i="4"/>
  <c r="N194" i="4"/>
  <c r="J194" i="4"/>
  <c r="B194" i="4"/>
  <c r="N193" i="4"/>
  <c r="J193" i="4"/>
  <c r="B193" i="4"/>
  <c r="N192" i="4"/>
  <c r="J192" i="4"/>
  <c r="B192" i="4"/>
  <c r="N191" i="4"/>
  <c r="J191" i="4"/>
  <c r="N190" i="4"/>
  <c r="J190" i="4"/>
  <c r="N189" i="4"/>
  <c r="J189" i="4"/>
  <c r="N188" i="4"/>
  <c r="J188" i="4"/>
  <c r="N187" i="4"/>
  <c r="J187" i="4"/>
  <c r="N186" i="4"/>
  <c r="J186" i="4"/>
  <c r="N185" i="4"/>
  <c r="J185" i="4"/>
  <c r="N184" i="4"/>
  <c r="J184" i="4"/>
  <c r="N183" i="4"/>
  <c r="J183" i="4"/>
  <c r="N182" i="4"/>
  <c r="J182" i="4"/>
  <c r="N181" i="4"/>
  <c r="J181" i="4"/>
  <c r="N180" i="4"/>
  <c r="J180" i="4"/>
  <c r="N179" i="4"/>
  <c r="J179" i="4"/>
  <c r="N178" i="4"/>
  <c r="J178" i="4"/>
  <c r="N177" i="4"/>
  <c r="J177" i="4"/>
  <c r="N176" i="4"/>
  <c r="J176" i="4"/>
  <c r="N175" i="4"/>
  <c r="J175" i="4"/>
  <c r="N174" i="4"/>
  <c r="J174" i="4"/>
  <c r="N173" i="4"/>
  <c r="J173" i="4"/>
  <c r="N172" i="4"/>
  <c r="J172" i="4"/>
  <c r="N171" i="4"/>
  <c r="J171" i="4"/>
  <c r="N170" i="4"/>
  <c r="J170" i="4"/>
  <c r="N169" i="4"/>
  <c r="J169" i="4"/>
  <c r="N168" i="4"/>
  <c r="J168" i="4"/>
  <c r="N167" i="4"/>
  <c r="J167" i="4"/>
  <c r="N166" i="4"/>
  <c r="J166" i="4"/>
  <c r="N165" i="4"/>
  <c r="J165" i="4"/>
  <c r="N164" i="4"/>
  <c r="J164" i="4"/>
  <c r="N163" i="4"/>
  <c r="J163" i="4"/>
  <c r="N162" i="4"/>
  <c r="J162" i="4"/>
  <c r="N161" i="4"/>
  <c r="J161" i="4"/>
  <c r="N160" i="4"/>
  <c r="J160" i="4"/>
  <c r="N159" i="4"/>
  <c r="J159" i="4"/>
  <c r="N158" i="4"/>
  <c r="J158" i="4"/>
  <c r="N157" i="4"/>
  <c r="J157" i="4"/>
  <c r="N156" i="4"/>
  <c r="J156" i="4"/>
  <c r="N155" i="4"/>
  <c r="J155" i="4"/>
  <c r="N154" i="4"/>
  <c r="J154" i="4"/>
  <c r="N153" i="4"/>
  <c r="J153" i="4"/>
  <c r="N152" i="4"/>
  <c r="J152" i="4"/>
  <c r="N151" i="4"/>
  <c r="J151" i="4"/>
  <c r="N150" i="4"/>
  <c r="J150" i="4"/>
  <c r="N149" i="4"/>
  <c r="J149" i="4"/>
  <c r="N148" i="4"/>
  <c r="J148" i="4"/>
  <c r="N147" i="4"/>
  <c r="J147" i="4"/>
  <c r="N146" i="4"/>
  <c r="J146" i="4"/>
  <c r="N145" i="4"/>
  <c r="J145" i="4"/>
  <c r="N144" i="4"/>
  <c r="J144" i="4"/>
  <c r="N143" i="4"/>
  <c r="J143" i="4"/>
  <c r="N142" i="4"/>
  <c r="J142" i="4"/>
  <c r="N141" i="4"/>
  <c r="J141" i="4"/>
  <c r="N140" i="4"/>
  <c r="J140" i="4"/>
  <c r="N139" i="4"/>
  <c r="J139" i="4"/>
  <c r="N138" i="4"/>
  <c r="J138" i="4"/>
  <c r="N137" i="4"/>
  <c r="J137" i="4"/>
  <c r="N136" i="4"/>
  <c r="J136" i="4"/>
  <c r="N135" i="4"/>
  <c r="J135" i="4"/>
  <c r="N134" i="4"/>
  <c r="J134" i="4"/>
  <c r="N133" i="4"/>
  <c r="J133" i="4"/>
  <c r="N132" i="4"/>
  <c r="J132" i="4"/>
  <c r="N131" i="4"/>
  <c r="J131" i="4"/>
  <c r="N130" i="4"/>
  <c r="J130" i="4"/>
  <c r="N129" i="4"/>
  <c r="J129" i="4"/>
  <c r="N128" i="4"/>
  <c r="J128" i="4"/>
  <c r="N127" i="4"/>
  <c r="J127" i="4"/>
  <c r="N126" i="4"/>
  <c r="J126" i="4"/>
  <c r="N125" i="4"/>
  <c r="J125" i="4"/>
  <c r="N124" i="4"/>
  <c r="J124" i="4"/>
  <c r="N123" i="4"/>
  <c r="J123" i="4"/>
  <c r="N122" i="4"/>
  <c r="J122" i="4"/>
  <c r="N121" i="4"/>
  <c r="J121" i="4"/>
  <c r="N120" i="4"/>
  <c r="J120" i="4"/>
  <c r="N119" i="4"/>
  <c r="J119" i="4"/>
  <c r="N118" i="4"/>
  <c r="J118" i="4"/>
  <c r="N117" i="4"/>
  <c r="J117" i="4"/>
  <c r="N116" i="4"/>
  <c r="J116" i="4"/>
  <c r="N115" i="4"/>
  <c r="J115" i="4"/>
  <c r="N114" i="4"/>
  <c r="J114" i="4"/>
  <c r="N113" i="4"/>
  <c r="J113" i="4"/>
  <c r="N112" i="4"/>
  <c r="J112" i="4"/>
  <c r="N111" i="4"/>
  <c r="J111" i="4"/>
  <c r="N110" i="4"/>
  <c r="J110" i="4"/>
  <c r="N109" i="4"/>
  <c r="J109" i="4"/>
  <c r="N108" i="4"/>
  <c r="J108" i="4"/>
  <c r="N107" i="4"/>
  <c r="J107" i="4"/>
  <c r="N106" i="4"/>
  <c r="J106" i="4"/>
  <c r="N105" i="4"/>
  <c r="J105" i="4"/>
  <c r="N104" i="4"/>
  <c r="J104" i="4"/>
  <c r="N103" i="4"/>
  <c r="J103" i="4"/>
  <c r="N102" i="4"/>
  <c r="J102" i="4"/>
  <c r="N101" i="4"/>
  <c r="J101" i="4"/>
  <c r="N100" i="4"/>
  <c r="J100" i="4"/>
  <c r="N99" i="4"/>
  <c r="J99" i="4"/>
  <c r="N98" i="4"/>
  <c r="J98" i="4"/>
  <c r="N97" i="4"/>
  <c r="J97" i="4"/>
  <c r="N96" i="4"/>
  <c r="J96" i="4"/>
  <c r="N95" i="4"/>
  <c r="J95" i="4"/>
  <c r="N94" i="4"/>
  <c r="J94" i="4"/>
  <c r="N93" i="4"/>
  <c r="J93" i="4"/>
  <c r="N92" i="4"/>
  <c r="J92" i="4"/>
  <c r="N91" i="4"/>
  <c r="J91" i="4"/>
  <c r="N90" i="4"/>
  <c r="J90" i="4"/>
  <c r="N89" i="4"/>
  <c r="J89" i="4"/>
  <c r="N88" i="4"/>
  <c r="J88" i="4"/>
  <c r="N87" i="4"/>
  <c r="J87" i="4"/>
  <c r="N86" i="4"/>
  <c r="J86" i="4"/>
  <c r="N85" i="4"/>
  <c r="J85" i="4"/>
  <c r="N84" i="4"/>
  <c r="J84" i="4"/>
  <c r="N83" i="4"/>
  <c r="J83" i="4"/>
  <c r="N82" i="4"/>
  <c r="J82" i="4"/>
  <c r="N81" i="4"/>
  <c r="J81" i="4"/>
  <c r="N80" i="4"/>
  <c r="J80" i="4"/>
  <c r="N79" i="4"/>
  <c r="J79" i="4"/>
  <c r="N78" i="4"/>
  <c r="J78" i="4"/>
  <c r="N77" i="4"/>
  <c r="J77" i="4"/>
  <c r="N76" i="4"/>
  <c r="J76" i="4"/>
  <c r="N75" i="4"/>
  <c r="J75" i="4"/>
  <c r="N74" i="4"/>
  <c r="J74" i="4"/>
  <c r="N73" i="4"/>
  <c r="J73" i="4"/>
  <c r="N72" i="4"/>
  <c r="J72" i="4"/>
  <c r="N71" i="4"/>
  <c r="J71" i="4"/>
  <c r="N70" i="4"/>
  <c r="J70" i="4"/>
  <c r="N69" i="4"/>
  <c r="J69" i="4"/>
  <c r="N68" i="4"/>
  <c r="J68" i="4"/>
  <c r="N67" i="4"/>
  <c r="J67" i="4"/>
  <c r="N66" i="4"/>
  <c r="J66" i="4"/>
  <c r="N65" i="4"/>
  <c r="J65" i="4"/>
  <c r="N64" i="4"/>
  <c r="J64" i="4"/>
  <c r="N63" i="4"/>
  <c r="J63" i="4"/>
  <c r="N62" i="4"/>
  <c r="J62" i="4"/>
  <c r="N61" i="4"/>
  <c r="J61" i="4"/>
  <c r="N60" i="4"/>
  <c r="J60" i="4"/>
  <c r="N59" i="4"/>
  <c r="J59" i="4"/>
  <c r="N58" i="4"/>
  <c r="J58" i="4"/>
  <c r="N57" i="4"/>
  <c r="J57" i="4"/>
  <c r="N56" i="4"/>
  <c r="J56" i="4"/>
  <c r="N55" i="4"/>
  <c r="J55" i="4"/>
  <c r="N54" i="4"/>
  <c r="J54" i="4"/>
  <c r="N53" i="4"/>
  <c r="J53" i="4"/>
  <c r="N52" i="4"/>
  <c r="J52" i="4"/>
  <c r="N51" i="4"/>
  <c r="J51" i="4"/>
  <c r="N50" i="4"/>
  <c r="J50" i="4"/>
  <c r="N49" i="4"/>
  <c r="J49" i="4"/>
  <c r="N48" i="4"/>
  <c r="J48" i="4"/>
  <c r="N47" i="4"/>
  <c r="J47" i="4"/>
  <c r="N46" i="4"/>
  <c r="J46" i="4"/>
  <c r="N45" i="4"/>
  <c r="J45" i="4"/>
  <c r="N44" i="4"/>
  <c r="J44" i="4"/>
  <c r="N43" i="4"/>
  <c r="J43" i="4"/>
  <c r="N42" i="4"/>
  <c r="J42" i="4"/>
  <c r="N41" i="4"/>
  <c r="J41" i="4"/>
  <c r="N40" i="4"/>
  <c r="J40" i="4"/>
  <c r="N39" i="4"/>
  <c r="J39" i="4"/>
  <c r="N38" i="4"/>
  <c r="J38" i="4"/>
  <c r="N37" i="4"/>
  <c r="J37" i="4"/>
  <c r="N36" i="4"/>
  <c r="J36" i="4"/>
  <c r="N35" i="4"/>
  <c r="J35" i="4"/>
  <c r="N34" i="4"/>
  <c r="J34" i="4"/>
  <c r="N33" i="4"/>
  <c r="J33" i="4"/>
  <c r="N32" i="4"/>
  <c r="J32" i="4"/>
  <c r="N31" i="4"/>
  <c r="J31" i="4"/>
  <c r="N30" i="4"/>
  <c r="N29" i="4"/>
  <c r="N28" i="4"/>
  <c r="N27" i="4"/>
  <c r="N26" i="4"/>
  <c r="N25" i="4"/>
  <c r="N24" i="4"/>
  <c r="N23" i="4"/>
  <c r="N22" i="4"/>
  <c r="N21" i="4"/>
  <c r="N20" i="4"/>
  <c r="N19" i="4"/>
  <c r="N18" i="4"/>
  <c r="N17" i="4"/>
  <c r="N16" i="4"/>
  <c r="N15" i="4"/>
  <c r="N14" i="4"/>
  <c r="N13" i="4"/>
  <c r="N12" i="4"/>
  <c r="N11" i="4"/>
  <c r="N10" i="4"/>
  <c r="N9" i="4"/>
  <c r="N8" i="4"/>
  <c r="N6" i="4"/>
  <c r="N5" i="4"/>
  <c r="N4" i="4"/>
  <c r="J1" i="4" l="1"/>
  <c r="N1045" i="3"/>
  <c r="J1045" i="3"/>
  <c r="B1045" i="3"/>
  <c r="N1044" i="3"/>
  <c r="J1044" i="3"/>
  <c r="B1044" i="3"/>
  <c r="N1043" i="3"/>
  <c r="J1043" i="3"/>
  <c r="B1043" i="3"/>
  <c r="N1042" i="3"/>
  <c r="J1042" i="3"/>
  <c r="B1042" i="3"/>
  <c r="N1041" i="3"/>
  <c r="J1041" i="3"/>
  <c r="B1041" i="3"/>
  <c r="N1040" i="3"/>
  <c r="J1040" i="3"/>
  <c r="B1040" i="3"/>
  <c r="N1039" i="3"/>
  <c r="J1039" i="3"/>
  <c r="B1039" i="3"/>
  <c r="N1038" i="3"/>
  <c r="J1038" i="3"/>
  <c r="B1038" i="3"/>
  <c r="N1037" i="3"/>
  <c r="J1037" i="3"/>
  <c r="B1037" i="3"/>
  <c r="N1036" i="3"/>
  <c r="J1036" i="3"/>
  <c r="B1036" i="3"/>
  <c r="N1035" i="3"/>
  <c r="J1035" i="3"/>
  <c r="B1035" i="3"/>
  <c r="N1034" i="3"/>
  <c r="J1034" i="3"/>
  <c r="B1034" i="3"/>
  <c r="N1033" i="3"/>
  <c r="J1033" i="3"/>
  <c r="B1033" i="3"/>
  <c r="N1032" i="3"/>
  <c r="J1032" i="3"/>
  <c r="B1032" i="3"/>
  <c r="N1031" i="3"/>
  <c r="J1031" i="3"/>
  <c r="B1031" i="3"/>
  <c r="N1030" i="3"/>
  <c r="J1030" i="3"/>
  <c r="B1030" i="3"/>
  <c r="N1029" i="3"/>
  <c r="J1029" i="3"/>
  <c r="B1029" i="3"/>
  <c r="N1028" i="3"/>
  <c r="J1028" i="3"/>
  <c r="B1028" i="3"/>
  <c r="N1027" i="3"/>
  <c r="J1027" i="3"/>
  <c r="B1027" i="3"/>
  <c r="N1026" i="3"/>
  <c r="J1026" i="3"/>
  <c r="B1026" i="3"/>
  <c r="N1025" i="3"/>
  <c r="J1025" i="3"/>
  <c r="B1025" i="3"/>
  <c r="N1024" i="3"/>
  <c r="J1024" i="3"/>
  <c r="B1024" i="3"/>
  <c r="N1023" i="3"/>
  <c r="J1023" i="3"/>
  <c r="B1023" i="3"/>
  <c r="N1022" i="3"/>
  <c r="J1022" i="3"/>
  <c r="B1022" i="3"/>
  <c r="N1021" i="3"/>
  <c r="J1021" i="3"/>
  <c r="B1021" i="3"/>
  <c r="N1020" i="3"/>
  <c r="J1020" i="3"/>
  <c r="B1020" i="3"/>
  <c r="N1019" i="3"/>
  <c r="J1019" i="3"/>
  <c r="B1019" i="3"/>
  <c r="N1018" i="3"/>
  <c r="J1018" i="3"/>
  <c r="B1018" i="3"/>
  <c r="N1017" i="3"/>
  <c r="J1017" i="3"/>
  <c r="B1017" i="3"/>
  <c r="N1016" i="3"/>
  <c r="J1016" i="3"/>
  <c r="B1016" i="3"/>
  <c r="N1015" i="3"/>
  <c r="J1015" i="3"/>
  <c r="B1015" i="3"/>
  <c r="N1014" i="3"/>
  <c r="J1014" i="3"/>
  <c r="B1014" i="3"/>
  <c r="N1013" i="3"/>
  <c r="J1013" i="3"/>
  <c r="B1013" i="3"/>
  <c r="N1012" i="3"/>
  <c r="J1012" i="3"/>
  <c r="B1012" i="3"/>
  <c r="N1011" i="3"/>
  <c r="J1011" i="3"/>
  <c r="B1011" i="3"/>
  <c r="N1010" i="3"/>
  <c r="J1010" i="3"/>
  <c r="B1010" i="3"/>
  <c r="N1009" i="3"/>
  <c r="J1009" i="3"/>
  <c r="B1009" i="3"/>
  <c r="N1008" i="3"/>
  <c r="J1008" i="3"/>
  <c r="B1008" i="3"/>
  <c r="N1007" i="3"/>
  <c r="J1007" i="3"/>
  <c r="B1007" i="3"/>
  <c r="N1006" i="3"/>
  <c r="J1006" i="3"/>
  <c r="B1006" i="3"/>
  <c r="N1005" i="3"/>
  <c r="J1005" i="3"/>
  <c r="B1005" i="3"/>
  <c r="N1004" i="3"/>
  <c r="J1004" i="3"/>
  <c r="B1004" i="3"/>
  <c r="N1003" i="3"/>
  <c r="J1003" i="3"/>
  <c r="B1003" i="3"/>
  <c r="N1002" i="3"/>
  <c r="J1002" i="3"/>
  <c r="B1002" i="3"/>
  <c r="N1001" i="3"/>
  <c r="J1001" i="3"/>
  <c r="B1001" i="3"/>
  <c r="N1000" i="3"/>
  <c r="J1000" i="3"/>
  <c r="B1000" i="3"/>
  <c r="N999" i="3"/>
  <c r="J999" i="3"/>
  <c r="B999" i="3"/>
  <c r="N998" i="3"/>
  <c r="J998" i="3"/>
  <c r="B998" i="3"/>
  <c r="N997" i="3"/>
  <c r="J997" i="3"/>
  <c r="B997" i="3"/>
  <c r="N996" i="3"/>
  <c r="J996" i="3"/>
  <c r="B996" i="3"/>
  <c r="N995" i="3"/>
  <c r="J995" i="3"/>
  <c r="B995" i="3"/>
  <c r="N994" i="3"/>
  <c r="J994" i="3"/>
  <c r="B994" i="3"/>
  <c r="N993" i="3"/>
  <c r="J993" i="3"/>
  <c r="B993" i="3"/>
  <c r="N992" i="3"/>
  <c r="J992" i="3"/>
  <c r="B992" i="3"/>
  <c r="N991" i="3"/>
  <c r="J991" i="3"/>
  <c r="B991" i="3"/>
  <c r="N990" i="3"/>
  <c r="J990" i="3"/>
  <c r="B990" i="3"/>
  <c r="N989" i="3"/>
  <c r="J989" i="3"/>
  <c r="B989" i="3"/>
  <c r="N988" i="3"/>
  <c r="J988" i="3"/>
  <c r="B988" i="3"/>
  <c r="N987" i="3"/>
  <c r="J987" i="3"/>
  <c r="B987" i="3"/>
  <c r="N986" i="3"/>
  <c r="J986" i="3"/>
  <c r="B986" i="3"/>
  <c r="N985" i="3"/>
  <c r="J985" i="3"/>
  <c r="B985" i="3"/>
  <c r="N984" i="3"/>
  <c r="J984" i="3"/>
  <c r="B984" i="3"/>
  <c r="N983" i="3"/>
  <c r="J983" i="3"/>
  <c r="B983" i="3"/>
  <c r="N982" i="3"/>
  <c r="J982" i="3"/>
  <c r="B982" i="3"/>
  <c r="N981" i="3"/>
  <c r="J981" i="3"/>
  <c r="B981" i="3"/>
  <c r="N980" i="3"/>
  <c r="J980" i="3"/>
  <c r="B980" i="3"/>
  <c r="N979" i="3"/>
  <c r="J979" i="3"/>
  <c r="B979" i="3"/>
  <c r="N978" i="3"/>
  <c r="J978" i="3"/>
  <c r="B978" i="3"/>
  <c r="N977" i="3"/>
  <c r="J977" i="3"/>
  <c r="B977" i="3"/>
  <c r="N976" i="3"/>
  <c r="J976" i="3"/>
  <c r="B976" i="3"/>
  <c r="N975" i="3"/>
  <c r="J975" i="3"/>
  <c r="B975" i="3"/>
  <c r="N974" i="3"/>
  <c r="J974" i="3"/>
  <c r="B974" i="3"/>
  <c r="N973" i="3"/>
  <c r="J973" i="3"/>
  <c r="B973" i="3"/>
  <c r="N972" i="3"/>
  <c r="J972" i="3"/>
  <c r="B972" i="3"/>
  <c r="N971" i="3"/>
  <c r="J971" i="3"/>
  <c r="B971" i="3"/>
  <c r="N970" i="3"/>
  <c r="J970" i="3"/>
  <c r="B970" i="3"/>
  <c r="N969" i="3"/>
  <c r="J969" i="3"/>
  <c r="B969" i="3"/>
  <c r="N968" i="3"/>
  <c r="J968" i="3"/>
  <c r="B968" i="3"/>
  <c r="N967" i="3"/>
  <c r="J967" i="3"/>
  <c r="B967" i="3"/>
  <c r="N966" i="3"/>
  <c r="J966" i="3"/>
  <c r="B966" i="3"/>
  <c r="N965" i="3"/>
  <c r="J965" i="3"/>
  <c r="B965" i="3"/>
  <c r="N964" i="3"/>
  <c r="J964" i="3"/>
  <c r="B964" i="3"/>
  <c r="N963" i="3"/>
  <c r="J963" i="3"/>
  <c r="B963" i="3"/>
  <c r="N962" i="3"/>
  <c r="J962" i="3"/>
  <c r="B962" i="3"/>
  <c r="N961" i="3"/>
  <c r="J961" i="3"/>
  <c r="B961" i="3"/>
  <c r="N960" i="3"/>
  <c r="J960" i="3"/>
  <c r="B960" i="3"/>
  <c r="N959" i="3"/>
  <c r="J959" i="3"/>
  <c r="B959" i="3"/>
  <c r="N958" i="3"/>
  <c r="J958" i="3"/>
  <c r="B958" i="3"/>
  <c r="N957" i="3"/>
  <c r="J957" i="3"/>
  <c r="B957" i="3"/>
  <c r="N956" i="3"/>
  <c r="J956" i="3"/>
  <c r="B956" i="3"/>
  <c r="N955" i="3"/>
  <c r="J955" i="3"/>
  <c r="B955" i="3"/>
  <c r="N954" i="3"/>
  <c r="J954" i="3"/>
  <c r="B954" i="3"/>
  <c r="N953" i="3"/>
  <c r="J953" i="3"/>
  <c r="B953" i="3"/>
  <c r="N952" i="3"/>
  <c r="J952" i="3"/>
  <c r="B952" i="3"/>
  <c r="N951" i="3"/>
  <c r="J951" i="3"/>
  <c r="B951" i="3"/>
  <c r="N950" i="3"/>
  <c r="J950" i="3"/>
  <c r="B950" i="3"/>
  <c r="N949" i="3"/>
  <c r="J949" i="3"/>
  <c r="B949" i="3"/>
  <c r="N948" i="3"/>
  <c r="J948" i="3"/>
  <c r="B948" i="3"/>
  <c r="N947" i="3"/>
  <c r="J947" i="3"/>
  <c r="B947" i="3"/>
  <c r="N946" i="3"/>
  <c r="J946" i="3"/>
  <c r="B946" i="3"/>
  <c r="N945" i="3"/>
  <c r="J945" i="3"/>
  <c r="B945" i="3"/>
  <c r="N944" i="3"/>
  <c r="J944" i="3"/>
  <c r="B944" i="3"/>
  <c r="N943" i="3"/>
  <c r="J943" i="3"/>
  <c r="B943" i="3"/>
  <c r="N942" i="3"/>
  <c r="J942" i="3"/>
  <c r="B942" i="3"/>
  <c r="N941" i="3"/>
  <c r="J941" i="3"/>
  <c r="B941" i="3"/>
  <c r="N940" i="3"/>
  <c r="J940" i="3"/>
  <c r="B940" i="3"/>
  <c r="N939" i="3"/>
  <c r="J939" i="3"/>
  <c r="B939" i="3"/>
  <c r="N938" i="3"/>
  <c r="J938" i="3"/>
  <c r="B938" i="3"/>
  <c r="N937" i="3"/>
  <c r="J937" i="3"/>
  <c r="B937" i="3"/>
  <c r="N936" i="3"/>
  <c r="J936" i="3"/>
  <c r="B936" i="3"/>
  <c r="N935" i="3"/>
  <c r="J935" i="3"/>
  <c r="B935" i="3"/>
  <c r="N934" i="3"/>
  <c r="J934" i="3"/>
  <c r="B934" i="3"/>
  <c r="N933" i="3"/>
  <c r="J933" i="3"/>
  <c r="B933" i="3"/>
  <c r="N932" i="3"/>
  <c r="J932" i="3"/>
  <c r="B932" i="3"/>
  <c r="N931" i="3"/>
  <c r="J931" i="3"/>
  <c r="B931" i="3"/>
  <c r="N930" i="3"/>
  <c r="J930" i="3"/>
  <c r="B930" i="3"/>
  <c r="N929" i="3"/>
  <c r="J929" i="3"/>
  <c r="B929" i="3"/>
  <c r="N928" i="3"/>
  <c r="J928" i="3"/>
  <c r="B928" i="3"/>
  <c r="N927" i="3"/>
  <c r="J927" i="3"/>
  <c r="B927" i="3"/>
  <c r="N926" i="3"/>
  <c r="J926" i="3"/>
  <c r="B926" i="3"/>
  <c r="N925" i="3"/>
  <c r="J925" i="3"/>
  <c r="B925" i="3"/>
  <c r="N924" i="3"/>
  <c r="J924" i="3"/>
  <c r="B924" i="3"/>
  <c r="N923" i="3"/>
  <c r="J923" i="3"/>
  <c r="B923" i="3"/>
  <c r="N922" i="3"/>
  <c r="J922" i="3"/>
  <c r="B922" i="3"/>
  <c r="N921" i="3"/>
  <c r="J921" i="3"/>
  <c r="B921" i="3"/>
  <c r="N920" i="3"/>
  <c r="J920" i="3"/>
  <c r="B920" i="3"/>
  <c r="N919" i="3"/>
  <c r="J919" i="3"/>
  <c r="B919" i="3"/>
  <c r="N918" i="3"/>
  <c r="J918" i="3"/>
  <c r="B918" i="3"/>
  <c r="N917" i="3"/>
  <c r="J917" i="3"/>
  <c r="B917" i="3"/>
  <c r="N916" i="3"/>
  <c r="J916" i="3"/>
  <c r="B916" i="3"/>
  <c r="N915" i="3"/>
  <c r="J915" i="3"/>
  <c r="B915" i="3"/>
  <c r="N914" i="3"/>
  <c r="J914" i="3"/>
  <c r="B914" i="3"/>
  <c r="N913" i="3"/>
  <c r="J913" i="3"/>
  <c r="B913" i="3"/>
  <c r="N912" i="3"/>
  <c r="J912" i="3"/>
  <c r="B912" i="3"/>
  <c r="N911" i="3"/>
  <c r="J911" i="3"/>
  <c r="B911" i="3"/>
  <c r="N910" i="3"/>
  <c r="J910" i="3"/>
  <c r="B910" i="3"/>
  <c r="N909" i="3"/>
  <c r="J909" i="3"/>
  <c r="B909" i="3"/>
  <c r="N908" i="3"/>
  <c r="J908" i="3"/>
  <c r="B908" i="3"/>
  <c r="N907" i="3"/>
  <c r="J907" i="3"/>
  <c r="B907" i="3"/>
  <c r="N906" i="3"/>
  <c r="J906" i="3"/>
  <c r="B906" i="3"/>
  <c r="N905" i="3"/>
  <c r="J905" i="3"/>
  <c r="B905" i="3"/>
  <c r="N904" i="3"/>
  <c r="J904" i="3"/>
  <c r="B904" i="3"/>
  <c r="N903" i="3"/>
  <c r="J903" i="3"/>
  <c r="B903" i="3"/>
  <c r="N902" i="3"/>
  <c r="J902" i="3"/>
  <c r="B902" i="3"/>
  <c r="N901" i="3"/>
  <c r="J901" i="3"/>
  <c r="B901" i="3"/>
  <c r="N900" i="3"/>
  <c r="J900" i="3"/>
  <c r="B900" i="3"/>
  <c r="N899" i="3"/>
  <c r="J899" i="3"/>
  <c r="B899" i="3"/>
  <c r="N898" i="3"/>
  <c r="J898" i="3"/>
  <c r="B898" i="3"/>
  <c r="N897" i="3"/>
  <c r="J897" i="3"/>
  <c r="B897" i="3"/>
  <c r="N896" i="3"/>
  <c r="J896" i="3"/>
  <c r="B896" i="3"/>
  <c r="N895" i="3"/>
  <c r="J895" i="3"/>
  <c r="B895" i="3"/>
  <c r="N894" i="3"/>
  <c r="J894" i="3"/>
  <c r="B894" i="3"/>
  <c r="N893" i="3"/>
  <c r="J893" i="3"/>
  <c r="B893" i="3"/>
  <c r="N892" i="3"/>
  <c r="J892" i="3"/>
  <c r="B892" i="3"/>
  <c r="N891" i="3"/>
  <c r="J891" i="3"/>
  <c r="B891" i="3"/>
  <c r="N890" i="3"/>
  <c r="J890" i="3"/>
  <c r="B890" i="3"/>
  <c r="N889" i="3"/>
  <c r="J889" i="3"/>
  <c r="B889" i="3"/>
  <c r="N888" i="3"/>
  <c r="J888" i="3"/>
  <c r="B888" i="3"/>
  <c r="N887" i="3"/>
  <c r="J887" i="3"/>
  <c r="B887" i="3"/>
  <c r="N886" i="3"/>
  <c r="J886" i="3"/>
  <c r="B886" i="3"/>
  <c r="N885" i="3"/>
  <c r="J885" i="3"/>
  <c r="B885" i="3"/>
  <c r="N884" i="3"/>
  <c r="J884" i="3"/>
  <c r="B884" i="3"/>
  <c r="N883" i="3"/>
  <c r="J883" i="3"/>
  <c r="B883" i="3"/>
  <c r="N882" i="3"/>
  <c r="J882" i="3"/>
  <c r="B882" i="3"/>
  <c r="N881" i="3"/>
  <c r="J881" i="3"/>
  <c r="B881" i="3"/>
  <c r="N880" i="3"/>
  <c r="J880" i="3"/>
  <c r="B880" i="3"/>
  <c r="N879" i="3"/>
  <c r="J879" i="3"/>
  <c r="B879" i="3"/>
  <c r="N878" i="3"/>
  <c r="J878" i="3"/>
  <c r="B878" i="3"/>
  <c r="N877" i="3"/>
  <c r="J877" i="3"/>
  <c r="B877" i="3"/>
  <c r="N876" i="3"/>
  <c r="J876" i="3"/>
  <c r="B876" i="3"/>
  <c r="N875" i="3"/>
  <c r="J875" i="3"/>
  <c r="B875" i="3"/>
  <c r="N874" i="3"/>
  <c r="J874" i="3"/>
  <c r="B874" i="3"/>
  <c r="N873" i="3"/>
  <c r="J873" i="3"/>
  <c r="B873" i="3"/>
  <c r="N872" i="3"/>
  <c r="J872" i="3"/>
  <c r="B872" i="3"/>
  <c r="N871" i="3"/>
  <c r="J871" i="3"/>
  <c r="B871" i="3"/>
  <c r="N870" i="3"/>
  <c r="J870" i="3"/>
  <c r="B870" i="3"/>
  <c r="N869" i="3"/>
  <c r="J869" i="3"/>
  <c r="B869" i="3"/>
  <c r="N868" i="3"/>
  <c r="J868" i="3"/>
  <c r="B868" i="3"/>
  <c r="N867" i="3"/>
  <c r="J867" i="3"/>
  <c r="B867" i="3"/>
  <c r="N866" i="3"/>
  <c r="J866" i="3"/>
  <c r="B866" i="3"/>
  <c r="N865" i="3"/>
  <c r="J865" i="3"/>
  <c r="B865" i="3"/>
  <c r="N864" i="3"/>
  <c r="J864" i="3"/>
  <c r="B864" i="3"/>
  <c r="N863" i="3"/>
  <c r="J863" i="3"/>
  <c r="B863" i="3"/>
  <c r="N862" i="3"/>
  <c r="J862" i="3"/>
  <c r="B862" i="3"/>
  <c r="N861" i="3"/>
  <c r="J861" i="3"/>
  <c r="B861" i="3"/>
  <c r="N860" i="3"/>
  <c r="J860" i="3"/>
  <c r="B860" i="3"/>
  <c r="N859" i="3"/>
  <c r="J859" i="3"/>
  <c r="B859" i="3"/>
  <c r="N858" i="3"/>
  <c r="J858" i="3"/>
  <c r="B858" i="3"/>
  <c r="N857" i="3"/>
  <c r="J857" i="3"/>
  <c r="B857" i="3"/>
  <c r="N856" i="3"/>
  <c r="J856" i="3"/>
  <c r="B856" i="3"/>
  <c r="N855" i="3"/>
  <c r="J855" i="3"/>
  <c r="B855" i="3"/>
  <c r="N854" i="3"/>
  <c r="J854" i="3"/>
  <c r="B854" i="3"/>
  <c r="N853" i="3"/>
  <c r="J853" i="3"/>
  <c r="B853" i="3"/>
  <c r="N852" i="3"/>
  <c r="J852" i="3"/>
  <c r="B852" i="3"/>
  <c r="N851" i="3"/>
  <c r="J851" i="3"/>
  <c r="B851" i="3"/>
  <c r="N850" i="3"/>
  <c r="J850" i="3"/>
  <c r="B850" i="3"/>
  <c r="N849" i="3"/>
  <c r="J849" i="3"/>
  <c r="B849" i="3"/>
  <c r="N848" i="3"/>
  <c r="J848" i="3"/>
  <c r="B848" i="3"/>
  <c r="N847" i="3"/>
  <c r="J847" i="3"/>
  <c r="B847" i="3"/>
  <c r="N846" i="3"/>
  <c r="J846" i="3"/>
  <c r="B846" i="3"/>
  <c r="N845" i="3"/>
  <c r="J845" i="3"/>
  <c r="B845" i="3"/>
  <c r="N844" i="3"/>
  <c r="J844" i="3"/>
  <c r="B844" i="3"/>
  <c r="N843" i="3"/>
  <c r="J843" i="3"/>
  <c r="B843" i="3"/>
  <c r="N842" i="3"/>
  <c r="J842" i="3"/>
  <c r="B842" i="3"/>
  <c r="N841" i="3"/>
  <c r="J841" i="3"/>
  <c r="B841" i="3"/>
  <c r="N840" i="3"/>
  <c r="J840" i="3"/>
  <c r="B840" i="3"/>
  <c r="N839" i="3"/>
  <c r="J839" i="3"/>
  <c r="B839" i="3"/>
  <c r="N838" i="3"/>
  <c r="J838" i="3"/>
  <c r="B838" i="3"/>
  <c r="N837" i="3"/>
  <c r="J837" i="3"/>
  <c r="B837" i="3"/>
  <c r="N836" i="3"/>
  <c r="J836" i="3"/>
  <c r="B836" i="3"/>
  <c r="N835" i="3"/>
  <c r="J835" i="3"/>
  <c r="B835" i="3"/>
  <c r="N834" i="3"/>
  <c r="J834" i="3"/>
  <c r="B834" i="3"/>
  <c r="N833" i="3"/>
  <c r="J833" i="3"/>
  <c r="B833" i="3"/>
  <c r="N832" i="3"/>
  <c r="J832" i="3"/>
  <c r="B832" i="3"/>
  <c r="N831" i="3"/>
  <c r="J831" i="3"/>
  <c r="B831" i="3"/>
  <c r="N830" i="3"/>
  <c r="J830" i="3"/>
  <c r="B830" i="3"/>
  <c r="N829" i="3"/>
  <c r="J829" i="3"/>
  <c r="B829" i="3"/>
  <c r="N828" i="3"/>
  <c r="J828" i="3"/>
  <c r="B828" i="3"/>
  <c r="N827" i="3"/>
  <c r="J827" i="3"/>
  <c r="B827" i="3"/>
  <c r="N826" i="3"/>
  <c r="J826" i="3"/>
  <c r="B826" i="3"/>
  <c r="N825" i="3"/>
  <c r="J825" i="3"/>
  <c r="B825" i="3"/>
  <c r="N824" i="3"/>
  <c r="J824" i="3"/>
  <c r="B824" i="3"/>
  <c r="N823" i="3"/>
  <c r="J823" i="3"/>
  <c r="B823" i="3"/>
  <c r="N822" i="3"/>
  <c r="J822" i="3"/>
  <c r="B822" i="3"/>
  <c r="N821" i="3"/>
  <c r="J821" i="3"/>
  <c r="B821" i="3"/>
  <c r="N820" i="3"/>
  <c r="J820" i="3"/>
  <c r="B820" i="3"/>
  <c r="N819" i="3"/>
  <c r="J819" i="3"/>
  <c r="B819" i="3"/>
  <c r="N818" i="3"/>
  <c r="J818" i="3"/>
  <c r="B818" i="3"/>
  <c r="N817" i="3"/>
  <c r="J817" i="3"/>
  <c r="B817" i="3"/>
  <c r="N816" i="3"/>
  <c r="J816" i="3"/>
  <c r="B816" i="3"/>
  <c r="N815" i="3"/>
  <c r="J815" i="3"/>
  <c r="B815" i="3"/>
  <c r="N814" i="3"/>
  <c r="J814" i="3"/>
  <c r="B814" i="3"/>
  <c r="N813" i="3"/>
  <c r="J813" i="3"/>
  <c r="B813" i="3"/>
  <c r="N812" i="3"/>
  <c r="J812" i="3"/>
  <c r="B812" i="3"/>
  <c r="N811" i="3"/>
  <c r="J811" i="3"/>
  <c r="B811" i="3"/>
  <c r="N810" i="3"/>
  <c r="J810" i="3"/>
  <c r="B810" i="3"/>
  <c r="N809" i="3"/>
  <c r="J809" i="3"/>
  <c r="B809" i="3"/>
  <c r="N808" i="3"/>
  <c r="J808" i="3"/>
  <c r="B808" i="3"/>
  <c r="N807" i="3"/>
  <c r="J807" i="3"/>
  <c r="B807" i="3"/>
  <c r="N806" i="3"/>
  <c r="J806" i="3"/>
  <c r="B806" i="3"/>
  <c r="N805" i="3"/>
  <c r="J805" i="3"/>
  <c r="B805" i="3"/>
  <c r="N804" i="3"/>
  <c r="J804" i="3"/>
  <c r="B804" i="3"/>
  <c r="N803" i="3"/>
  <c r="J803" i="3"/>
  <c r="B803" i="3"/>
  <c r="N802" i="3"/>
  <c r="J802" i="3"/>
  <c r="B802" i="3"/>
  <c r="N801" i="3"/>
  <c r="J801" i="3"/>
  <c r="B801" i="3"/>
  <c r="N800" i="3"/>
  <c r="J800" i="3"/>
  <c r="B800" i="3"/>
  <c r="N799" i="3"/>
  <c r="J799" i="3"/>
  <c r="B799" i="3"/>
  <c r="N798" i="3"/>
  <c r="J798" i="3"/>
  <c r="B798" i="3"/>
  <c r="N797" i="3"/>
  <c r="J797" i="3"/>
  <c r="B797" i="3"/>
  <c r="N796" i="3"/>
  <c r="J796" i="3"/>
  <c r="B796" i="3"/>
  <c r="N795" i="3"/>
  <c r="J795" i="3"/>
  <c r="B795" i="3"/>
  <c r="N794" i="3"/>
  <c r="J794" i="3"/>
  <c r="B794" i="3"/>
  <c r="N793" i="3"/>
  <c r="J793" i="3"/>
  <c r="B793" i="3"/>
  <c r="N792" i="3"/>
  <c r="J792" i="3"/>
  <c r="B792" i="3"/>
  <c r="N791" i="3"/>
  <c r="J791" i="3"/>
  <c r="B791" i="3"/>
  <c r="N790" i="3"/>
  <c r="J790" i="3"/>
  <c r="B790" i="3"/>
  <c r="N789" i="3"/>
  <c r="J789" i="3"/>
  <c r="B789" i="3"/>
  <c r="N788" i="3"/>
  <c r="J788" i="3"/>
  <c r="B788" i="3"/>
  <c r="N787" i="3"/>
  <c r="J787" i="3"/>
  <c r="B787" i="3"/>
  <c r="N786" i="3"/>
  <c r="J786" i="3"/>
  <c r="B786" i="3"/>
  <c r="N785" i="3"/>
  <c r="J785" i="3"/>
  <c r="B785" i="3"/>
  <c r="N784" i="3"/>
  <c r="J784" i="3"/>
  <c r="B784" i="3"/>
  <c r="N783" i="3"/>
  <c r="J783" i="3"/>
  <c r="B783" i="3"/>
  <c r="N782" i="3"/>
  <c r="J782" i="3"/>
  <c r="B782" i="3"/>
  <c r="N781" i="3"/>
  <c r="J781" i="3"/>
  <c r="B781" i="3"/>
  <c r="N780" i="3"/>
  <c r="J780" i="3"/>
  <c r="B780" i="3"/>
  <c r="N779" i="3"/>
  <c r="J779" i="3"/>
  <c r="B779" i="3"/>
  <c r="N778" i="3"/>
  <c r="J778" i="3"/>
  <c r="B778" i="3"/>
  <c r="N777" i="3"/>
  <c r="J777" i="3"/>
  <c r="B777" i="3"/>
  <c r="N776" i="3"/>
  <c r="J776" i="3"/>
  <c r="B776" i="3"/>
  <c r="N775" i="3"/>
  <c r="J775" i="3"/>
  <c r="B775" i="3"/>
  <c r="N774" i="3"/>
  <c r="J774" i="3"/>
  <c r="B774" i="3"/>
  <c r="N773" i="3"/>
  <c r="J773" i="3"/>
  <c r="B773" i="3"/>
  <c r="N772" i="3"/>
  <c r="J772" i="3"/>
  <c r="B772" i="3"/>
  <c r="N771" i="3"/>
  <c r="J771" i="3"/>
  <c r="B771" i="3"/>
  <c r="N770" i="3"/>
  <c r="J770" i="3"/>
  <c r="B770" i="3"/>
  <c r="N769" i="3"/>
  <c r="J769" i="3"/>
  <c r="B769" i="3"/>
  <c r="N768" i="3"/>
  <c r="J768" i="3"/>
  <c r="B768" i="3"/>
  <c r="N767" i="3"/>
  <c r="J767" i="3"/>
  <c r="B767" i="3"/>
  <c r="N766" i="3"/>
  <c r="J766" i="3"/>
  <c r="B766" i="3"/>
  <c r="N765" i="3"/>
  <c r="J765" i="3"/>
  <c r="B765" i="3"/>
  <c r="N764" i="3"/>
  <c r="J764" i="3"/>
  <c r="B764" i="3"/>
  <c r="N763" i="3"/>
  <c r="J763" i="3"/>
  <c r="B763" i="3"/>
  <c r="N762" i="3"/>
  <c r="J762" i="3"/>
  <c r="B762" i="3"/>
  <c r="N761" i="3"/>
  <c r="J761" i="3"/>
  <c r="B761" i="3"/>
  <c r="N760" i="3"/>
  <c r="J760" i="3"/>
  <c r="B760" i="3"/>
  <c r="N759" i="3"/>
  <c r="J759" i="3"/>
  <c r="B759" i="3"/>
  <c r="N758" i="3"/>
  <c r="J758" i="3"/>
  <c r="B758" i="3"/>
  <c r="N757" i="3"/>
  <c r="J757" i="3"/>
  <c r="B757" i="3"/>
  <c r="N756" i="3"/>
  <c r="J756" i="3"/>
  <c r="B756" i="3"/>
  <c r="N755" i="3"/>
  <c r="J755" i="3"/>
  <c r="B755" i="3"/>
  <c r="N754" i="3"/>
  <c r="J754" i="3"/>
  <c r="B754" i="3"/>
  <c r="N753" i="3"/>
  <c r="J753" i="3"/>
  <c r="B753" i="3"/>
  <c r="N752" i="3"/>
  <c r="J752" i="3"/>
  <c r="B752" i="3"/>
  <c r="N751" i="3"/>
  <c r="J751" i="3"/>
  <c r="B751" i="3"/>
  <c r="N750" i="3"/>
  <c r="J750" i="3"/>
  <c r="B750" i="3"/>
  <c r="N749" i="3"/>
  <c r="J749" i="3"/>
  <c r="B749" i="3"/>
  <c r="N748" i="3"/>
  <c r="J748" i="3"/>
  <c r="B748" i="3"/>
  <c r="N747" i="3"/>
  <c r="J747" i="3"/>
  <c r="B747" i="3"/>
  <c r="N746" i="3"/>
  <c r="J746" i="3"/>
  <c r="B746" i="3"/>
  <c r="N745" i="3"/>
  <c r="J745" i="3"/>
  <c r="B745" i="3"/>
  <c r="N744" i="3"/>
  <c r="J744" i="3"/>
  <c r="B744" i="3"/>
  <c r="N743" i="3"/>
  <c r="J743" i="3"/>
  <c r="B743" i="3"/>
  <c r="N742" i="3"/>
  <c r="J742" i="3"/>
  <c r="B742" i="3"/>
  <c r="N741" i="3"/>
  <c r="J741" i="3"/>
  <c r="B741" i="3"/>
  <c r="N740" i="3"/>
  <c r="J740" i="3"/>
  <c r="B740" i="3"/>
  <c r="N739" i="3"/>
  <c r="J739" i="3"/>
  <c r="B739" i="3"/>
  <c r="N738" i="3"/>
  <c r="J738" i="3"/>
  <c r="B738" i="3"/>
  <c r="N737" i="3"/>
  <c r="J737" i="3"/>
  <c r="B737" i="3"/>
  <c r="N736" i="3"/>
  <c r="J736" i="3"/>
  <c r="B736" i="3"/>
  <c r="N735" i="3"/>
  <c r="J735" i="3"/>
  <c r="B735" i="3"/>
  <c r="N734" i="3"/>
  <c r="J734" i="3"/>
  <c r="B734" i="3"/>
  <c r="N733" i="3"/>
  <c r="J733" i="3"/>
  <c r="B733" i="3"/>
  <c r="N732" i="3"/>
  <c r="J732" i="3"/>
  <c r="B732" i="3"/>
  <c r="N731" i="3"/>
  <c r="J731" i="3"/>
  <c r="B731" i="3"/>
  <c r="N730" i="3"/>
  <c r="J730" i="3"/>
  <c r="B730" i="3"/>
  <c r="N729" i="3"/>
  <c r="J729" i="3"/>
  <c r="B729" i="3"/>
  <c r="N728" i="3"/>
  <c r="J728" i="3"/>
  <c r="B728" i="3"/>
  <c r="N727" i="3"/>
  <c r="J727" i="3"/>
  <c r="B727" i="3"/>
  <c r="N726" i="3"/>
  <c r="J726" i="3"/>
  <c r="B726" i="3"/>
  <c r="N725" i="3"/>
  <c r="J725" i="3"/>
  <c r="B725" i="3"/>
  <c r="N724" i="3"/>
  <c r="J724" i="3"/>
  <c r="B724" i="3"/>
  <c r="N723" i="3"/>
  <c r="J723" i="3"/>
  <c r="B723" i="3"/>
  <c r="N722" i="3"/>
  <c r="J722" i="3"/>
  <c r="B722" i="3"/>
  <c r="N721" i="3"/>
  <c r="J721" i="3"/>
  <c r="B721" i="3"/>
  <c r="N720" i="3"/>
  <c r="J720" i="3"/>
  <c r="B720" i="3"/>
  <c r="N719" i="3"/>
  <c r="J719" i="3"/>
  <c r="B719" i="3"/>
  <c r="N718" i="3"/>
  <c r="J718" i="3"/>
  <c r="B718" i="3"/>
  <c r="N717" i="3"/>
  <c r="J717" i="3"/>
  <c r="B717" i="3"/>
  <c r="N716" i="3"/>
  <c r="J716" i="3"/>
  <c r="B716" i="3"/>
  <c r="N715" i="3"/>
  <c r="J715" i="3"/>
  <c r="B715" i="3"/>
  <c r="N714" i="3"/>
  <c r="J714" i="3"/>
  <c r="B714" i="3"/>
  <c r="N713" i="3"/>
  <c r="J713" i="3"/>
  <c r="B713" i="3"/>
  <c r="N712" i="3"/>
  <c r="J712" i="3"/>
  <c r="B712" i="3"/>
  <c r="N711" i="3"/>
  <c r="J711" i="3"/>
  <c r="B711" i="3"/>
  <c r="N710" i="3"/>
  <c r="J710" i="3"/>
  <c r="B710" i="3"/>
  <c r="N709" i="3"/>
  <c r="J709" i="3"/>
  <c r="B709" i="3"/>
  <c r="N708" i="3"/>
  <c r="J708" i="3"/>
  <c r="B708" i="3"/>
  <c r="N707" i="3"/>
  <c r="J707" i="3"/>
  <c r="B707" i="3"/>
  <c r="N706" i="3"/>
  <c r="J706" i="3"/>
  <c r="B706" i="3"/>
  <c r="N705" i="3"/>
  <c r="J705" i="3"/>
  <c r="B705" i="3"/>
  <c r="N704" i="3"/>
  <c r="J704" i="3"/>
  <c r="B704" i="3"/>
  <c r="N703" i="3"/>
  <c r="J703" i="3"/>
  <c r="B703" i="3"/>
  <c r="N702" i="3"/>
  <c r="J702" i="3"/>
  <c r="B702" i="3"/>
  <c r="N701" i="3"/>
  <c r="J701" i="3"/>
  <c r="B701" i="3"/>
  <c r="N700" i="3"/>
  <c r="J700" i="3"/>
  <c r="B700" i="3"/>
  <c r="N699" i="3"/>
  <c r="J699" i="3"/>
  <c r="B699" i="3"/>
  <c r="N698" i="3"/>
  <c r="J698" i="3"/>
  <c r="B698" i="3"/>
  <c r="N697" i="3"/>
  <c r="J697" i="3"/>
  <c r="B697" i="3"/>
  <c r="N696" i="3"/>
  <c r="J696" i="3"/>
  <c r="B696" i="3"/>
  <c r="N695" i="3"/>
  <c r="J695" i="3"/>
  <c r="B695" i="3"/>
  <c r="N694" i="3"/>
  <c r="J694" i="3"/>
  <c r="B694" i="3"/>
  <c r="N693" i="3"/>
  <c r="J693" i="3"/>
  <c r="B693" i="3"/>
  <c r="N692" i="3"/>
  <c r="J692" i="3"/>
  <c r="B692" i="3"/>
  <c r="N691" i="3"/>
  <c r="J691" i="3"/>
  <c r="B691" i="3"/>
  <c r="N690" i="3"/>
  <c r="J690" i="3"/>
  <c r="B690" i="3"/>
  <c r="N689" i="3"/>
  <c r="J689" i="3"/>
  <c r="B689" i="3"/>
  <c r="N688" i="3"/>
  <c r="J688" i="3"/>
  <c r="B688" i="3"/>
  <c r="N687" i="3"/>
  <c r="J687" i="3"/>
  <c r="B687" i="3"/>
  <c r="N686" i="3"/>
  <c r="J686" i="3"/>
  <c r="B686" i="3"/>
  <c r="N685" i="3"/>
  <c r="J685" i="3"/>
  <c r="B685" i="3"/>
  <c r="N684" i="3"/>
  <c r="J684" i="3"/>
  <c r="B684" i="3"/>
  <c r="N683" i="3"/>
  <c r="J683" i="3"/>
  <c r="B683" i="3"/>
  <c r="N682" i="3"/>
  <c r="J682" i="3"/>
  <c r="B682" i="3"/>
  <c r="N681" i="3"/>
  <c r="J681" i="3"/>
  <c r="B681" i="3"/>
  <c r="N680" i="3"/>
  <c r="J680" i="3"/>
  <c r="B680" i="3"/>
  <c r="N679" i="3"/>
  <c r="J679" i="3"/>
  <c r="B679" i="3"/>
  <c r="N678" i="3"/>
  <c r="J678" i="3"/>
  <c r="B678" i="3"/>
  <c r="N677" i="3"/>
  <c r="J677" i="3"/>
  <c r="B677" i="3"/>
  <c r="N676" i="3"/>
  <c r="J676" i="3"/>
  <c r="B676" i="3"/>
  <c r="N675" i="3"/>
  <c r="J675" i="3"/>
  <c r="B675" i="3"/>
  <c r="N674" i="3"/>
  <c r="J674" i="3"/>
  <c r="B674" i="3"/>
  <c r="N673" i="3"/>
  <c r="J673" i="3"/>
  <c r="B673" i="3"/>
  <c r="N672" i="3"/>
  <c r="J672" i="3"/>
  <c r="B672" i="3"/>
  <c r="N671" i="3"/>
  <c r="J671" i="3"/>
  <c r="B671" i="3"/>
  <c r="N670" i="3"/>
  <c r="J670" i="3"/>
  <c r="B670" i="3"/>
  <c r="N669" i="3"/>
  <c r="J669" i="3"/>
  <c r="B669" i="3"/>
  <c r="N668" i="3"/>
  <c r="J668" i="3"/>
  <c r="B668" i="3"/>
  <c r="N667" i="3"/>
  <c r="J667" i="3"/>
  <c r="B667" i="3"/>
  <c r="N666" i="3"/>
  <c r="J666" i="3"/>
  <c r="B666" i="3"/>
  <c r="N665" i="3"/>
  <c r="J665" i="3"/>
  <c r="B665" i="3"/>
  <c r="N664" i="3"/>
  <c r="J664" i="3"/>
  <c r="B664" i="3"/>
  <c r="N663" i="3"/>
  <c r="J663" i="3"/>
  <c r="B663" i="3"/>
  <c r="N662" i="3"/>
  <c r="J662" i="3"/>
  <c r="B662" i="3"/>
  <c r="N661" i="3"/>
  <c r="J661" i="3"/>
  <c r="B661" i="3"/>
  <c r="N660" i="3"/>
  <c r="J660" i="3"/>
  <c r="B660" i="3"/>
  <c r="N659" i="3"/>
  <c r="J659" i="3"/>
  <c r="B659" i="3"/>
  <c r="N658" i="3"/>
  <c r="J658" i="3"/>
  <c r="B658" i="3"/>
  <c r="N657" i="3"/>
  <c r="J657" i="3"/>
  <c r="B657" i="3"/>
  <c r="N656" i="3"/>
  <c r="J656" i="3"/>
  <c r="B656" i="3"/>
  <c r="N655" i="3"/>
  <c r="J655" i="3"/>
  <c r="B655" i="3"/>
  <c r="N654" i="3"/>
  <c r="J654" i="3"/>
  <c r="B654" i="3"/>
  <c r="N653" i="3"/>
  <c r="J653" i="3"/>
  <c r="B653" i="3"/>
  <c r="N652" i="3"/>
  <c r="J652" i="3"/>
  <c r="B652" i="3"/>
  <c r="N651" i="3"/>
  <c r="J651" i="3"/>
  <c r="B651" i="3"/>
  <c r="N650" i="3"/>
  <c r="J650" i="3"/>
  <c r="B650" i="3"/>
  <c r="N649" i="3"/>
  <c r="J649" i="3"/>
  <c r="B649" i="3"/>
  <c r="N648" i="3"/>
  <c r="J648" i="3"/>
  <c r="B648" i="3"/>
  <c r="N647" i="3"/>
  <c r="J647" i="3"/>
  <c r="B647" i="3"/>
  <c r="N646" i="3"/>
  <c r="J646" i="3"/>
  <c r="B646" i="3"/>
  <c r="N645" i="3"/>
  <c r="J645" i="3"/>
  <c r="B645" i="3"/>
  <c r="N644" i="3"/>
  <c r="J644" i="3"/>
  <c r="B644" i="3"/>
  <c r="N643" i="3"/>
  <c r="J643" i="3"/>
  <c r="B643" i="3"/>
  <c r="N642" i="3"/>
  <c r="J642" i="3"/>
  <c r="B642" i="3"/>
  <c r="N641" i="3"/>
  <c r="J641" i="3"/>
  <c r="B641" i="3"/>
  <c r="N640" i="3"/>
  <c r="J640" i="3"/>
  <c r="B640" i="3"/>
  <c r="N639" i="3"/>
  <c r="J639" i="3"/>
  <c r="B639" i="3"/>
  <c r="N638" i="3"/>
  <c r="J638" i="3"/>
  <c r="B638" i="3"/>
  <c r="N637" i="3"/>
  <c r="J637" i="3"/>
  <c r="B637" i="3"/>
  <c r="N636" i="3"/>
  <c r="J636" i="3"/>
  <c r="B636" i="3"/>
  <c r="N635" i="3"/>
  <c r="J635" i="3"/>
  <c r="B635" i="3"/>
  <c r="N634" i="3"/>
  <c r="J634" i="3"/>
  <c r="B634" i="3"/>
  <c r="N633" i="3"/>
  <c r="J633" i="3"/>
  <c r="B633" i="3"/>
  <c r="N632" i="3"/>
  <c r="J632" i="3"/>
  <c r="B632" i="3"/>
  <c r="N631" i="3"/>
  <c r="J631" i="3"/>
  <c r="B631" i="3"/>
  <c r="N630" i="3"/>
  <c r="J630" i="3"/>
  <c r="B630" i="3"/>
  <c r="N629" i="3"/>
  <c r="J629" i="3"/>
  <c r="B629" i="3"/>
  <c r="N628" i="3"/>
  <c r="J628" i="3"/>
  <c r="B628" i="3"/>
  <c r="N627" i="3"/>
  <c r="J627" i="3"/>
  <c r="B627" i="3"/>
  <c r="N626" i="3"/>
  <c r="J626" i="3"/>
  <c r="B626" i="3"/>
  <c r="N625" i="3"/>
  <c r="J625" i="3"/>
  <c r="B625" i="3"/>
  <c r="N624" i="3"/>
  <c r="J624" i="3"/>
  <c r="B624" i="3"/>
  <c r="N623" i="3"/>
  <c r="J623" i="3"/>
  <c r="B623" i="3"/>
  <c r="N622" i="3"/>
  <c r="J622" i="3"/>
  <c r="B622" i="3"/>
  <c r="N621" i="3"/>
  <c r="J621" i="3"/>
  <c r="B621" i="3"/>
  <c r="N620" i="3"/>
  <c r="J620" i="3"/>
  <c r="B620" i="3"/>
  <c r="N619" i="3"/>
  <c r="J619" i="3"/>
  <c r="B619" i="3"/>
  <c r="N618" i="3"/>
  <c r="J618" i="3"/>
  <c r="B618" i="3"/>
  <c r="N617" i="3"/>
  <c r="J617" i="3"/>
  <c r="B617" i="3"/>
  <c r="N616" i="3"/>
  <c r="J616" i="3"/>
  <c r="B616" i="3"/>
  <c r="N615" i="3"/>
  <c r="J615" i="3"/>
  <c r="B615" i="3"/>
  <c r="N614" i="3"/>
  <c r="J614" i="3"/>
  <c r="B614" i="3"/>
  <c r="N613" i="3"/>
  <c r="J613" i="3"/>
  <c r="B613" i="3"/>
  <c r="N612" i="3"/>
  <c r="J612" i="3"/>
  <c r="B612" i="3"/>
  <c r="N611" i="3"/>
  <c r="J611" i="3"/>
  <c r="B611" i="3"/>
  <c r="N610" i="3"/>
  <c r="J610" i="3"/>
  <c r="B610" i="3"/>
  <c r="N609" i="3"/>
  <c r="J609" i="3"/>
  <c r="B609" i="3"/>
  <c r="N608" i="3"/>
  <c r="J608" i="3"/>
  <c r="B608" i="3"/>
  <c r="N607" i="3"/>
  <c r="J607" i="3"/>
  <c r="B607" i="3"/>
  <c r="N606" i="3"/>
  <c r="J606" i="3"/>
  <c r="B606" i="3"/>
  <c r="N605" i="3"/>
  <c r="J605" i="3"/>
  <c r="B605" i="3"/>
  <c r="N604" i="3"/>
  <c r="J604" i="3"/>
  <c r="B604" i="3"/>
  <c r="N603" i="3"/>
  <c r="J603" i="3"/>
  <c r="B603" i="3"/>
  <c r="N602" i="3"/>
  <c r="J602" i="3"/>
  <c r="B602" i="3"/>
  <c r="N601" i="3"/>
  <c r="J601" i="3"/>
  <c r="B601" i="3"/>
  <c r="N600" i="3"/>
  <c r="J600" i="3"/>
  <c r="B600" i="3"/>
  <c r="N599" i="3"/>
  <c r="J599" i="3"/>
  <c r="B599" i="3"/>
  <c r="N598" i="3"/>
  <c r="J598" i="3"/>
  <c r="B598" i="3"/>
  <c r="N597" i="3"/>
  <c r="J597" i="3"/>
  <c r="B597" i="3"/>
  <c r="N596" i="3"/>
  <c r="J596" i="3"/>
  <c r="B596" i="3"/>
  <c r="N595" i="3"/>
  <c r="J595" i="3"/>
  <c r="B595" i="3"/>
  <c r="N594" i="3"/>
  <c r="J594" i="3"/>
  <c r="B594" i="3"/>
  <c r="N593" i="3"/>
  <c r="J593" i="3"/>
  <c r="B593" i="3"/>
  <c r="N592" i="3"/>
  <c r="J592" i="3"/>
  <c r="B592" i="3"/>
  <c r="N591" i="3"/>
  <c r="J591" i="3"/>
  <c r="B591" i="3"/>
  <c r="N590" i="3"/>
  <c r="J590" i="3"/>
  <c r="B590" i="3"/>
  <c r="N589" i="3"/>
  <c r="J589" i="3"/>
  <c r="B589" i="3"/>
  <c r="N588" i="3"/>
  <c r="J588" i="3"/>
  <c r="B588" i="3"/>
  <c r="N587" i="3"/>
  <c r="J587" i="3"/>
  <c r="B587" i="3"/>
  <c r="N586" i="3"/>
  <c r="J586" i="3"/>
  <c r="B586" i="3"/>
  <c r="N585" i="3"/>
  <c r="J585" i="3"/>
  <c r="B585" i="3"/>
  <c r="N584" i="3"/>
  <c r="J584" i="3"/>
  <c r="B584" i="3"/>
  <c r="N583" i="3"/>
  <c r="J583" i="3"/>
  <c r="B583" i="3"/>
  <c r="N582" i="3"/>
  <c r="J582" i="3"/>
  <c r="B582" i="3"/>
  <c r="N581" i="3"/>
  <c r="J581" i="3"/>
  <c r="B581" i="3"/>
  <c r="N580" i="3"/>
  <c r="J580" i="3"/>
  <c r="B580" i="3"/>
  <c r="N579" i="3"/>
  <c r="J579" i="3"/>
  <c r="B579" i="3"/>
  <c r="N578" i="3"/>
  <c r="J578" i="3"/>
  <c r="B578" i="3"/>
  <c r="N577" i="3"/>
  <c r="J577" i="3"/>
  <c r="B577" i="3"/>
  <c r="N576" i="3"/>
  <c r="J576" i="3"/>
  <c r="B576" i="3"/>
  <c r="N575" i="3"/>
  <c r="J575" i="3"/>
  <c r="B575" i="3"/>
  <c r="N574" i="3"/>
  <c r="J574" i="3"/>
  <c r="B574" i="3"/>
  <c r="N573" i="3"/>
  <c r="J573" i="3"/>
  <c r="B573" i="3"/>
  <c r="N572" i="3"/>
  <c r="J572" i="3"/>
  <c r="B572" i="3"/>
  <c r="N571" i="3"/>
  <c r="J571" i="3"/>
  <c r="B571" i="3"/>
  <c r="N570" i="3"/>
  <c r="J570" i="3"/>
  <c r="B570" i="3"/>
  <c r="N569" i="3"/>
  <c r="J569" i="3"/>
  <c r="B569" i="3"/>
  <c r="N568" i="3"/>
  <c r="J568" i="3"/>
  <c r="B568" i="3"/>
  <c r="N567" i="3"/>
  <c r="J567" i="3"/>
  <c r="B567" i="3"/>
  <c r="N566" i="3"/>
  <c r="J566" i="3"/>
  <c r="B566" i="3"/>
  <c r="N565" i="3"/>
  <c r="J565" i="3"/>
  <c r="B565" i="3"/>
  <c r="N564" i="3"/>
  <c r="J564" i="3"/>
  <c r="B564" i="3"/>
  <c r="N563" i="3"/>
  <c r="J563" i="3"/>
  <c r="B563" i="3"/>
  <c r="N562" i="3"/>
  <c r="J562" i="3"/>
  <c r="B562" i="3"/>
  <c r="N561" i="3"/>
  <c r="J561" i="3"/>
  <c r="B561" i="3"/>
  <c r="N560" i="3"/>
  <c r="J560" i="3"/>
  <c r="B560" i="3"/>
  <c r="N559" i="3"/>
  <c r="J559" i="3"/>
  <c r="B559" i="3"/>
  <c r="N558" i="3"/>
  <c r="J558" i="3"/>
  <c r="B558" i="3"/>
  <c r="N557" i="3"/>
  <c r="J557" i="3"/>
  <c r="B557" i="3"/>
  <c r="N556" i="3"/>
  <c r="J556" i="3"/>
  <c r="B556" i="3"/>
  <c r="N555" i="3"/>
  <c r="J555" i="3"/>
  <c r="B555" i="3"/>
  <c r="N554" i="3"/>
  <c r="J554" i="3"/>
  <c r="B554" i="3"/>
  <c r="N553" i="3"/>
  <c r="J553" i="3"/>
  <c r="B553" i="3"/>
  <c r="N552" i="3"/>
  <c r="J552" i="3"/>
  <c r="B552" i="3"/>
  <c r="N551" i="3"/>
  <c r="J551" i="3"/>
  <c r="B551" i="3"/>
  <c r="N550" i="3"/>
  <c r="J550" i="3"/>
  <c r="B550" i="3"/>
  <c r="N549" i="3"/>
  <c r="J549" i="3"/>
  <c r="B549" i="3"/>
  <c r="N548" i="3"/>
  <c r="J548" i="3"/>
  <c r="B548" i="3"/>
  <c r="N547" i="3"/>
  <c r="J547" i="3"/>
  <c r="B547" i="3"/>
  <c r="N546" i="3"/>
  <c r="J546" i="3"/>
  <c r="B546" i="3"/>
  <c r="N545" i="3"/>
  <c r="J545" i="3"/>
  <c r="B545" i="3"/>
  <c r="N544" i="3"/>
  <c r="J544" i="3"/>
  <c r="B544" i="3"/>
  <c r="N543" i="3"/>
  <c r="J543" i="3"/>
  <c r="B543" i="3"/>
  <c r="N542" i="3"/>
  <c r="J542" i="3"/>
  <c r="B542" i="3"/>
  <c r="N541" i="3"/>
  <c r="J541" i="3"/>
  <c r="B541" i="3"/>
  <c r="N540" i="3"/>
  <c r="J540" i="3"/>
  <c r="B540" i="3"/>
  <c r="N539" i="3"/>
  <c r="J539" i="3"/>
  <c r="B539" i="3"/>
  <c r="N538" i="3"/>
  <c r="J538" i="3"/>
  <c r="B538" i="3"/>
  <c r="N537" i="3"/>
  <c r="J537" i="3"/>
  <c r="B537" i="3"/>
  <c r="N536" i="3"/>
  <c r="J536" i="3"/>
  <c r="B536" i="3"/>
  <c r="N535" i="3"/>
  <c r="J535" i="3"/>
  <c r="B535" i="3"/>
  <c r="N534" i="3"/>
  <c r="J534" i="3"/>
  <c r="B534" i="3"/>
  <c r="N533" i="3"/>
  <c r="J533" i="3"/>
  <c r="B533" i="3"/>
  <c r="N532" i="3"/>
  <c r="J532" i="3"/>
  <c r="B532" i="3"/>
  <c r="N531" i="3"/>
  <c r="J531" i="3"/>
  <c r="B531" i="3"/>
  <c r="N530" i="3"/>
  <c r="J530" i="3"/>
  <c r="B530" i="3"/>
  <c r="N529" i="3"/>
  <c r="J529" i="3"/>
  <c r="B529" i="3"/>
  <c r="N528" i="3"/>
  <c r="J528" i="3"/>
  <c r="B528" i="3"/>
  <c r="N527" i="3"/>
  <c r="J527" i="3"/>
  <c r="B527" i="3"/>
  <c r="N526" i="3"/>
  <c r="J526" i="3"/>
  <c r="B526" i="3"/>
  <c r="N525" i="3"/>
  <c r="J525" i="3"/>
  <c r="B525" i="3"/>
  <c r="N524" i="3"/>
  <c r="J524" i="3"/>
  <c r="B524" i="3"/>
  <c r="N523" i="3"/>
  <c r="J523" i="3"/>
  <c r="B523" i="3"/>
  <c r="N522" i="3"/>
  <c r="J522" i="3"/>
  <c r="B522" i="3"/>
  <c r="N521" i="3"/>
  <c r="J521" i="3"/>
  <c r="B521" i="3"/>
  <c r="N520" i="3"/>
  <c r="J520" i="3"/>
  <c r="B520" i="3"/>
  <c r="N519" i="3"/>
  <c r="J519" i="3"/>
  <c r="B519" i="3"/>
  <c r="N518" i="3"/>
  <c r="J518" i="3"/>
  <c r="B518" i="3"/>
  <c r="N517" i="3"/>
  <c r="J517" i="3"/>
  <c r="B517" i="3"/>
  <c r="N516" i="3"/>
  <c r="J516" i="3"/>
  <c r="B516" i="3"/>
  <c r="N515" i="3"/>
  <c r="J515" i="3"/>
  <c r="B515" i="3"/>
  <c r="N514" i="3"/>
  <c r="J514" i="3"/>
  <c r="B514" i="3"/>
  <c r="N513" i="3"/>
  <c r="J513" i="3"/>
  <c r="B513" i="3"/>
  <c r="N512" i="3"/>
  <c r="J512" i="3"/>
  <c r="B512" i="3"/>
  <c r="N511" i="3"/>
  <c r="J511" i="3"/>
  <c r="B511" i="3"/>
  <c r="N510" i="3"/>
  <c r="J510" i="3"/>
  <c r="B510" i="3"/>
  <c r="N509" i="3"/>
  <c r="J509" i="3"/>
  <c r="B509" i="3"/>
  <c r="N508" i="3"/>
  <c r="J508" i="3"/>
  <c r="B508" i="3"/>
  <c r="N507" i="3"/>
  <c r="J507" i="3"/>
  <c r="B507" i="3"/>
  <c r="N506" i="3"/>
  <c r="J506" i="3"/>
  <c r="B506" i="3"/>
  <c r="N505" i="3"/>
  <c r="J505" i="3"/>
  <c r="B505" i="3"/>
  <c r="N504" i="3"/>
  <c r="J504" i="3"/>
  <c r="B504" i="3"/>
  <c r="N503" i="3"/>
  <c r="J503" i="3"/>
  <c r="B503" i="3"/>
  <c r="N502" i="3"/>
  <c r="J502" i="3"/>
  <c r="B502" i="3"/>
  <c r="N501" i="3"/>
  <c r="J501" i="3"/>
  <c r="B501" i="3"/>
  <c r="N500" i="3"/>
  <c r="J500" i="3"/>
  <c r="B500" i="3"/>
  <c r="N499" i="3"/>
  <c r="J499" i="3"/>
  <c r="B499" i="3"/>
  <c r="N498" i="3"/>
  <c r="J498" i="3"/>
  <c r="B498" i="3"/>
  <c r="N497" i="3"/>
  <c r="J497" i="3"/>
  <c r="B497" i="3"/>
  <c r="N496" i="3"/>
  <c r="J496" i="3"/>
  <c r="B496" i="3"/>
  <c r="N495" i="3"/>
  <c r="J495" i="3"/>
  <c r="B495" i="3"/>
  <c r="N494" i="3"/>
  <c r="J494" i="3"/>
  <c r="B494" i="3"/>
  <c r="N493" i="3"/>
  <c r="J493" i="3"/>
  <c r="B493" i="3"/>
  <c r="N492" i="3"/>
  <c r="J492" i="3"/>
  <c r="B492" i="3"/>
  <c r="N491" i="3"/>
  <c r="J491" i="3"/>
  <c r="B491" i="3"/>
  <c r="N490" i="3"/>
  <c r="J490" i="3"/>
  <c r="B490" i="3"/>
  <c r="N489" i="3"/>
  <c r="J489" i="3"/>
  <c r="B489" i="3"/>
  <c r="N488" i="3"/>
  <c r="J488" i="3"/>
  <c r="B488" i="3"/>
  <c r="N487" i="3"/>
  <c r="J487" i="3"/>
  <c r="B487" i="3"/>
  <c r="N486" i="3"/>
  <c r="J486" i="3"/>
  <c r="B486" i="3"/>
  <c r="N485" i="3"/>
  <c r="J485" i="3"/>
  <c r="B485" i="3"/>
  <c r="N484" i="3"/>
  <c r="J484" i="3"/>
  <c r="B484" i="3"/>
  <c r="N483" i="3"/>
  <c r="J483" i="3"/>
  <c r="B483" i="3"/>
  <c r="N482" i="3"/>
  <c r="J482" i="3"/>
  <c r="B482" i="3"/>
  <c r="N481" i="3"/>
  <c r="J481" i="3"/>
  <c r="B481" i="3"/>
  <c r="N480" i="3"/>
  <c r="J480" i="3"/>
  <c r="B480" i="3"/>
  <c r="N479" i="3"/>
  <c r="J479" i="3"/>
  <c r="B479" i="3"/>
  <c r="N478" i="3"/>
  <c r="J478" i="3"/>
  <c r="B478" i="3"/>
  <c r="N477" i="3"/>
  <c r="J477" i="3"/>
  <c r="B477" i="3"/>
  <c r="N476" i="3"/>
  <c r="J476" i="3"/>
  <c r="B476" i="3"/>
  <c r="N475" i="3"/>
  <c r="J475" i="3"/>
  <c r="B475" i="3"/>
  <c r="N474" i="3"/>
  <c r="J474" i="3"/>
  <c r="B474" i="3"/>
  <c r="N473" i="3"/>
  <c r="J473" i="3"/>
  <c r="B473" i="3"/>
  <c r="N472" i="3"/>
  <c r="J472" i="3"/>
  <c r="B472" i="3"/>
  <c r="N471" i="3"/>
  <c r="J471" i="3"/>
  <c r="B471" i="3"/>
  <c r="N470" i="3"/>
  <c r="J470" i="3"/>
  <c r="B470" i="3"/>
  <c r="N469" i="3"/>
  <c r="J469" i="3"/>
  <c r="B469" i="3"/>
  <c r="N468" i="3"/>
  <c r="J468" i="3"/>
  <c r="B468" i="3"/>
  <c r="N467" i="3"/>
  <c r="J467" i="3"/>
  <c r="B467" i="3"/>
  <c r="N466" i="3"/>
  <c r="J466" i="3"/>
  <c r="B466" i="3"/>
  <c r="N465" i="3"/>
  <c r="J465" i="3"/>
  <c r="B465" i="3"/>
  <c r="N464" i="3"/>
  <c r="J464" i="3"/>
  <c r="B464" i="3"/>
  <c r="N463" i="3"/>
  <c r="J463" i="3"/>
  <c r="B463" i="3"/>
  <c r="N462" i="3"/>
  <c r="J462" i="3"/>
  <c r="B462" i="3"/>
  <c r="N461" i="3"/>
  <c r="J461" i="3"/>
  <c r="B461" i="3"/>
  <c r="N460" i="3"/>
  <c r="J460" i="3"/>
  <c r="B460" i="3"/>
  <c r="N459" i="3"/>
  <c r="J459" i="3"/>
  <c r="B459" i="3"/>
  <c r="N458" i="3"/>
  <c r="J458" i="3"/>
  <c r="B458" i="3"/>
  <c r="N457" i="3"/>
  <c r="J457" i="3"/>
  <c r="B457" i="3"/>
  <c r="N456" i="3"/>
  <c r="J456" i="3"/>
  <c r="B456" i="3"/>
  <c r="N455" i="3"/>
  <c r="J455" i="3"/>
  <c r="B455" i="3"/>
  <c r="N454" i="3"/>
  <c r="J454" i="3"/>
  <c r="B454" i="3"/>
  <c r="N453" i="3"/>
  <c r="J453" i="3"/>
  <c r="B453" i="3"/>
  <c r="N452" i="3"/>
  <c r="J452" i="3"/>
  <c r="B452" i="3"/>
  <c r="N451" i="3"/>
  <c r="J451" i="3"/>
  <c r="B451" i="3"/>
  <c r="N450" i="3"/>
  <c r="J450" i="3"/>
  <c r="B450" i="3"/>
  <c r="N449" i="3"/>
  <c r="J449" i="3"/>
  <c r="B449" i="3"/>
  <c r="N448" i="3"/>
  <c r="J448" i="3"/>
  <c r="B448" i="3"/>
  <c r="N447" i="3"/>
  <c r="J447" i="3"/>
  <c r="B447" i="3"/>
  <c r="N446" i="3"/>
  <c r="J446" i="3"/>
  <c r="B446" i="3"/>
  <c r="N445" i="3"/>
  <c r="J445" i="3"/>
  <c r="B445" i="3"/>
  <c r="N444" i="3"/>
  <c r="J444" i="3"/>
  <c r="B444" i="3"/>
  <c r="N443" i="3"/>
  <c r="J443" i="3"/>
  <c r="B443" i="3"/>
  <c r="N442" i="3"/>
  <c r="J442" i="3"/>
  <c r="B442" i="3"/>
  <c r="N441" i="3"/>
  <c r="J441" i="3"/>
  <c r="B441" i="3"/>
  <c r="N440" i="3"/>
  <c r="J440" i="3"/>
  <c r="B440" i="3"/>
  <c r="N439" i="3"/>
  <c r="J439" i="3"/>
  <c r="B439" i="3"/>
  <c r="N438" i="3"/>
  <c r="J438" i="3"/>
  <c r="B438" i="3"/>
  <c r="N437" i="3"/>
  <c r="J437" i="3"/>
  <c r="B437" i="3"/>
  <c r="N436" i="3"/>
  <c r="J436" i="3"/>
  <c r="B436" i="3"/>
  <c r="N435" i="3"/>
  <c r="J435" i="3"/>
  <c r="B435" i="3"/>
  <c r="N434" i="3"/>
  <c r="J434" i="3"/>
  <c r="B434" i="3"/>
  <c r="N433" i="3"/>
  <c r="J433" i="3"/>
  <c r="B433" i="3"/>
  <c r="N432" i="3"/>
  <c r="J432" i="3"/>
  <c r="B432" i="3"/>
  <c r="N431" i="3"/>
  <c r="J431" i="3"/>
  <c r="B431" i="3"/>
  <c r="N430" i="3"/>
  <c r="J430" i="3"/>
  <c r="B430" i="3"/>
  <c r="N429" i="3"/>
  <c r="J429" i="3"/>
  <c r="B429" i="3"/>
  <c r="N428" i="3"/>
  <c r="J428" i="3"/>
  <c r="B428" i="3"/>
  <c r="N427" i="3"/>
  <c r="J427" i="3"/>
  <c r="B427" i="3"/>
  <c r="N426" i="3"/>
  <c r="J426" i="3"/>
  <c r="B426" i="3"/>
  <c r="N425" i="3"/>
  <c r="J425" i="3"/>
  <c r="B425" i="3"/>
  <c r="N424" i="3"/>
  <c r="J424" i="3"/>
  <c r="B424" i="3"/>
  <c r="N423" i="3"/>
  <c r="J423" i="3"/>
  <c r="B423" i="3"/>
  <c r="N422" i="3"/>
  <c r="J422" i="3"/>
  <c r="B422" i="3"/>
  <c r="N421" i="3"/>
  <c r="J421" i="3"/>
  <c r="B421" i="3"/>
  <c r="N420" i="3"/>
  <c r="J420" i="3"/>
  <c r="B420" i="3"/>
  <c r="N419" i="3"/>
  <c r="J419" i="3"/>
  <c r="B419" i="3"/>
  <c r="N418" i="3"/>
  <c r="J418" i="3"/>
  <c r="B418" i="3"/>
  <c r="N417" i="3"/>
  <c r="J417" i="3"/>
  <c r="B417" i="3"/>
  <c r="N416" i="3"/>
  <c r="J416" i="3"/>
  <c r="B416" i="3"/>
  <c r="N415" i="3"/>
  <c r="J415" i="3"/>
  <c r="B415" i="3"/>
  <c r="N414" i="3"/>
  <c r="J414" i="3"/>
  <c r="B414" i="3"/>
  <c r="N413" i="3"/>
  <c r="J413" i="3"/>
  <c r="B413" i="3"/>
  <c r="N412" i="3"/>
  <c r="J412" i="3"/>
  <c r="B412" i="3"/>
  <c r="N411" i="3"/>
  <c r="J411" i="3"/>
  <c r="B411" i="3"/>
  <c r="N410" i="3"/>
  <c r="J410" i="3"/>
  <c r="B410" i="3"/>
  <c r="N409" i="3"/>
  <c r="J409" i="3"/>
  <c r="B409" i="3"/>
  <c r="N408" i="3"/>
  <c r="J408" i="3"/>
  <c r="B408" i="3"/>
  <c r="N407" i="3"/>
  <c r="J407" i="3"/>
  <c r="B407" i="3"/>
  <c r="N406" i="3"/>
  <c r="J406" i="3"/>
  <c r="B406" i="3"/>
  <c r="N405" i="3"/>
  <c r="J405" i="3"/>
  <c r="B405" i="3"/>
  <c r="N404" i="3"/>
  <c r="J404" i="3"/>
  <c r="B404" i="3"/>
  <c r="N403" i="3"/>
  <c r="J403" i="3"/>
  <c r="B403" i="3"/>
  <c r="N402" i="3"/>
  <c r="J402" i="3"/>
  <c r="B402" i="3"/>
  <c r="N401" i="3"/>
  <c r="J401" i="3"/>
  <c r="B401" i="3"/>
  <c r="N400" i="3"/>
  <c r="J400" i="3"/>
  <c r="B400" i="3"/>
  <c r="N399" i="3"/>
  <c r="J399" i="3"/>
  <c r="B399" i="3"/>
  <c r="N398" i="3"/>
  <c r="J398" i="3"/>
  <c r="B398" i="3"/>
  <c r="N397" i="3"/>
  <c r="J397" i="3"/>
  <c r="B397" i="3"/>
  <c r="N396" i="3"/>
  <c r="J396" i="3"/>
  <c r="B396" i="3"/>
  <c r="N395" i="3"/>
  <c r="J395" i="3"/>
  <c r="B395" i="3"/>
  <c r="N394" i="3"/>
  <c r="J394" i="3"/>
  <c r="B394" i="3"/>
  <c r="N393" i="3"/>
  <c r="J393" i="3"/>
  <c r="B393" i="3"/>
  <c r="N392" i="3"/>
  <c r="J392" i="3"/>
  <c r="B392" i="3"/>
  <c r="N391" i="3"/>
  <c r="J391" i="3"/>
  <c r="B391" i="3"/>
  <c r="N390" i="3"/>
  <c r="J390" i="3"/>
  <c r="B390" i="3"/>
  <c r="N389" i="3"/>
  <c r="J389" i="3"/>
  <c r="B389" i="3"/>
  <c r="N388" i="3"/>
  <c r="J388" i="3"/>
  <c r="B388" i="3"/>
  <c r="N387" i="3"/>
  <c r="J387" i="3"/>
  <c r="B387" i="3"/>
  <c r="N386" i="3"/>
  <c r="J386" i="3"/>
  <c r="B386" i="3"/>
  <c r="N385" i="3"/>
  <c r="J385" i="3"/>
  <c r="B385" i="3"/>
  <c r="N384" i="3"/>
  <c r="J384" i="3"/>
  <c r="B384" i="3"/>
  <c r="N383" i="3"/>
  <c r="J383" i="3"/>
  <c r="B383" i="3"/>
  <c r="N382" i="3"/>
  <c r="J382" i="3"/>
  <c r="B382" i="3"/>
  <c r="N381" i="3"/>
  <c r="J381" i="3"/>
  <c r="B381" i="3"/>
  <c r="N380" i="3"/>
  <c r="J380" i="3"/>
  <c r="B380" i="3"/>
  <c r="N379" i="3"/>
  <c r="J379" i="3"/>
  <c r="B379" i="3"/>
  <c r="N378" i="3"/>
  <c r="J378" i="3"/>
  <c r="B378" i="3"/>
  <c r="N377" i="3"/>
  <c r="J377" i="3"/>
  <c r="B377" i="3"/>
  <c r="N376" i="3"/>
  <c r="J376" i="3"/>
  <c r="B376" i="3"/>
  <c r="N375" i="3"/>
  <c r="J375" i="3"/>
  <c r="B375" i="3"/>
  <c r="N374" i="3"/>
  <c r="J374" i="3"/>
  <c r="B374" i="3"/>
  <c r="N373" i="3"/>
  <c r="J373" i="3"/>
  <c r="B373" i="3"/>
  <c r="N372" i="3"/>
  <c r="J372" i="3"/>
  <c r="B372" i="3"/>
  <c r="N371" i="3"/>
  <c r="J371" i="3"/>
  <c r="B371" i="3"/>
  <c r="N370" i="3"/>
  <c r="J370" i="3"/>
  <c r="B370" i="3"/>
  <c r="N369" i="3"/>
  <c r="J369" i="3"/>
  <c r="B369" i="3"/>
  <c r="N368" i="3"/>
  <c r="J368" i="3"/>
  <c r="B368" i="3"/>
  <c r="N367" i="3"/>
  <c r="J367" i="3"/>
  <c r="B367" i="3"/>
  <c r="N366" i="3"/>
  <c r="J366" i="3"/>
  <c r="B366" i="3"/>
  <c r="N365" i="3"/>
  <c r="J365" i="3"/>
  <c r="B365" i="3"/>
  <c r="N364" i="3"/>
  <c r="J364" i="3"/>
  <c r="B364" i="3"/>
  <c r="N363" i="3"/>
  <c r="J363" i="3"/>
  <c r="B363" i="3"/>
  <c r="N362" i="3"/>
  <c r="J362" i="3"/>
  <c r="B362" i="3"/>
  <c r="N361" i="3"/>
  <c r="J361" i="3"/>
  <c r="B361" i="3"/>
  <c r="N360" i="3"/>
  <c r="J360" i="3"/>
  <c r="B360" i="3"/>
  <c r="N359" i="3"/>
  <c r="J359" i="3"/>
  <c r="B359" i="3"/>
  <c r="N358" i="3"/>
  <c r="J358" i="3"/>
  <c r="B358" i="3"/>
  <c r="N357" i="3"/>
  <c r="J357" i="3"/>
  <c r="B357" i="3"/>
  <c r="N356" i="3"/>
  <c r="J356" i="3"/>
  <c r="B356" i="3"/>
  <c r="N355" i="3"/>
  <c r="J355" i="3"/>
  <c r="B355" i="3"/>
  <c r="N354" i="3"/>
  <c r="J354" i="3"/>
  <c r="B354" i="3"/>
  <c r="N353" i="3"/>
  <c r="J353" i="3"/>
  <c r="B353" i="3"/>
  <c r="N352" i="3"/>
  <c r="J352" i="3"/>
  <c r="B352" i="3"/>
  <c r="N351" i="3"/>
  <c r="J351" i="3"/>
  <c r="B351" i="3"/>
  <c r="N350" i="3"/>
  <c r="J350" i="3"/>
  <c r="B350" i="3"/>
  <c r="N349" i="3"/>
  <c r="J349" i="3"/>
  <c r="B349" i="3"/>
  <c r="N348" i="3"/>
  <c r="J348" i="3"/>
  <c r="B348" i="3"/>
  <c r="N347" i="3"/>
  <c r="J347" i="3"/>
  <c r="B347" i="3"/>
  <c r="N346" i="3"/>
  <c r="J346" i="3"/>
  <c r="B346" i="3"/>
  <c r="N345" i="3"/>
  <c r="J345" i="3"/>
  <c r="B345" i="3"/>
  <c r="N344" i="3"/>
  <c r="J344" i="3"/>
  <c r="B344" i="3"/>
  <c r="N343" i="3"/>
  <c r="J343" i="3"/>
  <c r="B343" i="3"/>
  <c r="N342" i="3"/>
  <c r="J342" i="3"/>
  <c r="B342" i="3"/>
  <c r="N341" i="3"/>
  <c r="J341" i="3"/>
  <c r="B341" i="3"/>
  <c r="N340" i="3"/>
  <c r="J340" i="3"/>
  <c r="B340" i="3"/>
  <c r="N339" i="3"/>
  <c r="J339" i="3"/>
  <c r="B339" i="3"/>
  <c r="N338" i="3"/>
  <c r="J338" i="3"/>
  <c r="B338" i="3"/>
  <c r="N337" i="3"/>
  <c r="J337" i="3"/>
  <c r="B337" i="3"/>
  <c r="N336" i="3"/>
  <c r="J336" i="3"/>
  <c r="B336" i="3"/>
  <c r="N335" i="3"/>
  <c r="J335" i="3"/>
  <c r="B335" i="3"/>
  <c r="N334" i="3"/>
  <c r="J334" i="3"/>
  <c r="B334" i="3"/>
  <c r="N333" i="3"/>
  <c r="J333" i="3"/>
  <c r="B333" i="3"/>
  <c r="N332" i="3"/>
  <c r="J332" i="3"/>
  <c r="B332" i="3"/>
  <c r="N331" i="3"/>
  <c r="J331" i="3"/>
  <c r="B331" i="3"/>
  <c r="N330" i="3"/>
  <c r="J330" i="3"/>
  <c r="B330" i="3"/>
  <c r="N329" i="3"/>
  <c r="J329" i="3"/>
  <c r="B329" i="3"/>
  <c r="N328" i="3"/>
  <c r="J328" i="3"/>
  <c r="B328" i="3"/>
  <c r="N327" i="3"/>
  <c r="J327" i="3"/>
  <c r="B327" i="3"/>
  <c r="N326" i="3"/>
  <c r="J326" i="3"/>
  <c r="B326" i="3"/>
  <c r="N325" i="3"/>
  <c r="J325" i="3"/>
  <c r="B325" i="3"/>
  <c r="N324" i="3"/>
  <c r="J324" i="3"/>
  <c r="B324" i="3"/>
  <c r="N323" i="3"/>
  <c r="J323" i="3"/>
  <c r="B323" i="3"/>
  <c r="N322" i="3"/>
  <c r="J322" i="3"/>
  <c r="B322" i="3"/>
  <c r="N321" i="3"/>
  <c r="J321" i="3"/>
  <c r="B321" i="3"/>
  <c r="N320" i="3"/>
  <c r="J320" i="3"/>
  <c r="B320" i="3"/>
  <c r="N319" i="3"/>
  <c r="J319" i="3"/>
  <c r="B319" i="3"/>
  <c r="N318" i="3"/>
  <c r="J318" i="3"/>
  <c r="B318" i="3"/>
  <c r="N317" i="3"/>
  <c r="J317" i="3"/>
  <c r="B317" i="3"/>
  <c r="N316" i="3"/>
  <c r="J316" i="3"/>
  <c r="B316" i="3"/>
  <c r="N315" i="3"/>
  <c r="J315" i="3"/>
  <c r="B315" i="3"/>
  <c r="N314" i="3"/>
  <c r="J314" i="3"/>
  <c r="B314" i="3"/>
  <c r="N313" i="3"/>
  <c r="J313" i="3"/>
  <c r="B313" i="3"/>
  <c r="N312" i="3"/>
  <c r="J312" i="3"/>
  <c r="B312" i="3"/>
  <c r="N311" i="3"/>
  <c r="J311" i="3"/>
  <c r="B311" i="3"/>
  <c r="N310" i="3"/>
  <c r="J310" i="3"/>
  <c r="B310" i="3"/>
  <c r="N309" i="3"/>
  <c r="J309" i="3"/>
  <c r="B309" i="3"/>
  <c r="N308" i="3"/>
  <c r="J308" i="3"/>
  <c r="B308" i="3"/>
  <c r="N307" i="3"/>
  <c r="J307" i="3"/>
  <c r="B307" i="3"/>
  <c r="N306" i="3"/>
  <c r="J306" i="3"/>
  <c r="B306" i="3"/>
  <c r="N305" i="3"/>
  <c r="J305" i="3"/>
  <c r="B305" i="3"/>
  <c r="N304" i="3"/>
  <c r="J304" i="3"/>
  <c r="B304" i="3"/>
  <c r="N303" i="3"/>
  <c r="J303" i="3"/>
  <c r="B303" i="3"/>
  <c r="N302" i="3"/>
  <c r="J302" i="3"/>
  <c r="B302" i="3"/>
  <c r="N301" i="3"/>
  <c r="J301" i="3"/>
  <c r="B301" i="3"/>
  <c r="N300" i="3"/>
  <c r="J300" i="3"/>
  <c r="B300" i="3"/>
  <c r="N299" i="3"/>
  <c r="J299" i="3"/>
  <c r="B299" i="3"/>
  <c r="N298" i="3"/>
  <c r="J298" i="3"/>
  <c r="B298" i="3"/>
  <c r="N297" i="3"/>
  <c r="J297" i="3"/>
  <c r="B297" i="3"/>
  <c r="N296" i="3"/>
  <c r="J296" i="3"/>
  <c r="B296" i="3"/>
  <c r="N295" i="3"/>
  <c r="J295" i="3"/>
  <c r="B295" i="3"/>
  <c r="N294" i="3"/>
  <c r="J294" i="3"/>
  <c r="B294" i="3"/>
  <c r="N293" i="3"/>
  <c r="J293" i="3"/>
  <c r="B293" i="3"/>
  <c r="N292" i="3"/>
  <c r="J292" i="3"/>
  <c r="B292" i="3"/>
  <c r="N291" i="3"/>
  <c r="J291" i="3"/>
  <c r="B291" i="3"/>
  <c r="N290" i="3"/>
  <c r="J290" i="3"/>
  <c r="B290" i="3"/>
  <c r="N289" i="3"/>
  <c r="J289" i="3"/>
  <c r="B289" i="3"/>
  <c r="N288" i="3"/>
  <c r="J288" i="3"/>
  <c r="B288" i="3"/>
  <c r="N287" i="3"/>
  <c r="J287" i="3"/>
  <c r="B287" i="3"/>
  <c r="N286" i="3"/>
  <c r="J286" i="3"/>
  <c r="B286" i="3"/>
  <c r="N285" i="3"/>
  <c r="J285" i="3"/>
  <c r="B285" i="3"/>
  <c r="N284" i="3"/>
  <c r="J284" i="3"/>
  <c r="B284" i="3"/>
  <c r="N283" i="3"/>
  <c r="J283" i="3"/>
  <c r="B283" i="3"/>
  <c r="N282" i="3"/>
  <c r="J282" i="3"/>
  <c r="B282" i="3"/>
  <c r="N281" i="3"/>
  <c r="J281" i="3"/>
  <c r="B281" i="3"/>
  <c r="N280" i="3"/>
  <c r="J280" i="3"/>
  <c r="N279" i="3"/>
  <c r="J279" i="3"/>
  <c r="N278" i="3"/>
  <c r="J278" i="3"/>
  <c r="N277" i="3"/>
  <c r="J277" i="3"/>
  <c r="N276" i="3"/>
  <c r="J276" i="3"/>
  <c r="N275" i="3"/>
  <c r="J275" i="3"/>
  <c r="N274" i="3"/>
  <c r="J274" i="3"/>
  <c r="N273" i="3"/>
  <c r="J273" i="3"/>
  <c r="N272" i="3"/>
  <c r="J272" i="3"/>
  <c r="N271" i="3"/>
  <c r="J271" i="3"/>
  <c r="N270" i="3"/>
  <c r="J270" i="3"/>
  <c r="N269" i="3"/>
  <c r="J269" i="3"/>
  <c r="N268" i="3"/>
  <c r="J268" i="3"/>
  <c r="N267" i="3"/>
  <c r="J267" i="3"/>
  <c r="N266" i="3"/>
  <c r="J266" i="3"/>
  <c r="N265" i="3"/>
  <c r="J265" i="3"/>
  <c r="N264" i="3"/>
  <c r="J264" i="3"/>
  <c r="N263" i="3"/>
  <c r="J263" i="3"/>
  <c r="N262" i="3"/>
  <c r="J262" i="3"/>
  <c r="N261" i="3"/>
  <c r="J261" i="3"/>
  <c r="N260" i="3"/>
  <c r="J260" i="3"/>
  <c r="N259" i="3"/>
  <c r="J259" i="3"/>
  <c r="N258" i="3"/>
  <c r="J258" i="3"/>
  <c r="N257" i="3"/>
  <c r="J257" i="3"/>
  <c r="N256" i="3"/>
  <c r="J256" i="3"/>
  <c r="N255" i="3"/>
  <c r="J255" i="3"/>
  <c r="N254" i="3"/>
  <c r="J254" i="3"/>
  <c r="N253" i="3"/>
  <c r="J253" i="3"/>
  <c r="N252" i="3"/>
  <c r="J252" i="3"/>
  <c r="N251" i="3"/>
  <c r="J251" i="3"/>
  <c r="N250" i="3"/>
  <c r="J250" i="3"/>
  <c r="N249" i="3"/>
  <c r="J249" i="3"/>
  <c r="N248" i="3"/>
  <c r="J248" i="3"/>
  <c r="N247" i="3"/>
  <c r="J247" i="3"/>
  <c r="N246" i="3"/>
  <c r="J246" i="3"/>
  <c r="N245" i="3"/>
  <c r="N244" i="3"/>
  <c r="J244" i="3"/>
  <c r="N243" i="3"/>
  <c r="J243" i="3"/>
  <c r="N242" i="3"/>
  <c r="J242" i="3"/>
  <c r="N241" i="3"/>
  <c r="J241" i="3"/>
  <c r="N240" i="3"/>
  <c r="J240" i="3"/>
  <c r="N239" i="3"/>
  <c r="J239" i="3"/>
  <c r="N238" i="3"/>
  <c r="J238" i="3"/>
  <c r="N237" i="3"/>
  <c r="J237" i="3"/>
  <c r="N236" i="3"/>
  <c r="J236" i="3"/>
  <c r="N235" i="3"/>
  <c r="J235" i="3"/>
  <c r="N234" i="3"/>
  <c r="J234" i="3"/>
  <c r="N233" i="3"/>
  <c r="J233" i="3"/>
  <c r="N232" i="3"/>
  <c r="J232" i="3"/>
  <c r="N231" i="3"/>
  <c r="J231" i="3"/>
  <c r="N230" i="3"/>
  <c r="J230" i="3"/>
  <c r="N229" i="3"/>
  <c r="N228" i="3"/>
  <c r="J228" i="3"/>
  <c r="N227" i="3"/>
  <c r="J227" i="3"/>
  <c r="N226" i="3"/>
  <c r="J226" i="3"/>
  <c r="N225" i="3"/>
  <c r="J225" i="3"/>
  <c r="N224" i="3"/>
  <c r="J224" i="3"/>
  <c r="N223" i="3"/>
  <c r="J223" i="3"/>
  <c r="N222" i="3"/>
  <c r="J222" i="3"/>
  <c r="N221" i="3"/>
  <c r="J221" i="3"/>
  <c r="N220" i="3"/>
  <c r="J220" i="3"/>
  <c r="N219" i="3"/>
  <c r="J219" i="3"/>
  <c r="N218" i="3"/>
  <c r="J218" i="3"/>
  <c r="N217" i="3"/>
  <c r="J217" i="3"/>
  <c r="N216" i="3"/>
  <c r="N215" i="3"/>
  <c r="J215" i="3"/>
  <c r="N214" i="3"/>
  <c r="N213" i="3"/>
  <c r="J213" i="3"/>
  <c r="N212" i="3"/>
  <c r="J212" i="3"/>
  <c r="N211" i="3"/>
  <c r="N210" i="3"/>
  <c r="N209" i="3"/>
  <c r="I209" i="3"/>
  <c r="J209" i="3" s="1"/>
  <c r="N208" i="3"/>
  <c r="J208" i="3"/>
  <c r="N207" i="3"/>
  <c r="J207" i="3"/>
  <c r="N206" i="3"/>
  <c r="J206" i="3"/>
  <c r="N205" i="3"/>
  <c r="J205" i="3"/>
  <c r="N204" i="3"/>
  <c r="J204" i="3"/>
  <c r="N203" i="3"/>
  <c r="J203" i="3"/>
  <c r="N202" i="3"/>
  <c r="J202" i="3"/>
  <c r="N201" i="3"/>
  <c r="J201" i="3"/>
  <c r="N200" i="3"/>
  <c r="J200" i="3"/>
  <c r="N199" i="3"/>
  <c r="J199" i="3"/>
  <c r="N198" i="3"/>
  <c r="J198" i="3"/>
  <c r="N197" i="3"/>
  <c r="N196" i="3"/>
  <c r="N195" i="3"/>
  <c r="J195" i="3"/>
  <c r="N194" i="3"/>
  <c r="J194" i="3"/>
  <c r="N193" i="3"/>
  <c r="J193" i="3"/>
  <c r="N192" i="3"/>
  <c r="N191" i="3"/>
  <c r="J191" i="3"/>
  <c r="N190" i="3"/>
  <c r="J190" i="3"/>
  <c r="N189" i="3"/>
  <c r="J189" i="3"/>
  <c r="N188" i="3"/>
  <c r="J188" i="3"/>
  <c r="N187" i="3"/>
  <c r="N186" i="3"/>
  <c r="G186" i="3"/>
  <c r="N185" i="3"/>
  <c r="J185" i="3"/>
  <c r="G185" i="3"/>
  <c r="N184" i="3"/>
  <c r="J184" i="3"/>
  <c r="N183" i="3"/>
  <c r="J183" i="3"/>
  <c r="N182" i="3"/>
  <c r="J182" i="3"/>
  <c r="N181" i="3"/>
  <c r="J181" i="3"/>
  <c r="N180" i="3"/>
  <c r="J180" i="3"/>
  <c r="N179" i="3"/>
  <c r="J179" i="3"/>
  <c r="N178" i="3"/>
  <c r="J178" i="3"/>
  <c r="N177" i="3"/>
  <c r="J177" i="3"/>
  <c r="N176" i="3"/>
  <c r="J176" i="3"/>
  <c r="N175" i="3"/>
  <c r="J175" i="3"/>
  <c r="N174" i="3"/>
  <c r="J174" i="3"/>
  <c r="N173" i="3"/>
  <c r="J173" i="3"/>
  <c r="N172" i="3"/>
  <c r="J172" i="3"/>
  <c r="N171" i="3"/>
  <c r="J171" i="3"/>
  <c r="N170" i="3"/>
  <c r="J170" i="3"/>
  <c r="N169" i="3"/>
  <c r="J169" i="3"/>
  <c r="N168" i="3"/>
  <c r="J168" i="3"/>
  <c r="N167" i="3"/>
  <c r="I167" i="3"/>
  <c r="J167" i="3" s="1"/>
  <c r="N166" i="3"/>
  <c r="I166" i="3"/>
  <c r="J166" i="3" s="1"/>
  <c r="N165" i="3"/>
  <c r="I165" i="3"/>
  <c r="J165" i="3" s="1"/>
  <c r="N164" i="3"/>
  <c r="J164" i="3"/>
  <c r="I164" i="3"/>
  <c r="N163" i="3"/>
  <c r="J163" i="3"/>
  <c r="N162" i="3"/>
  <c r="I162" i="3"/>
  <c r="J162" i="3" s="1"/>
  <c r="N161" i="3"/>
  <c r="I161" i="3"/>
  <c r="J161" i="3" s="1"/>
  <c r="N160" i="3"/>
  <c r="I160" i="3"/>
  <c r="J160" i="3" s="1"/>
  <c r="N159" i="3"/>
  <c r="J159" i="3"/>
  <c r="N158" i="3"/>
  <c r="J158" i="3"/>
  <c r="N157" i="3"/>
  <c r="J157" i="3"/>
  <c r="N156" i="3"/>
  <c r="J156" i="3"/>
  <c r="I156" i="3"/>
  <c r="N155" i="3"/>
  <c r="J155" i="3"/>
  <c r="N154" i="3"/>
  <c r="J154" i="3"/>
  <c r="N153" i="3"/>
  <c r="I153" i="3"/>
  <c r="J153" i="3" s="1"/>
  <c r="N152" i="3"/>
  <c r="I152" i="3"/>
  <c r="J152" i="3" s="1"/>
  <c r="N151" i="3"/>
  <c r="J151" i="3"/>
  <c r="N150" i="3"/>
  <c r="J150" i="3"/>
  <c r="N149" i="3"/>
  <c r="J149" i="3"/>
  <c r="N148" i="3"/>
  <c r="J148" i="3"/>
  <c r="N147" i="3"/>
  <c r="J147" i="3"/>
  <c r="N146" i="3"/>
  <c r="J146" i="3"/>
  <c r="N145" i="3"/>
  <c r="J145" i="3"/>
  <c r="N144" i="3"/>
  <c r="J144" i="3"/>
  <c r="N143" i="3"/>
  <c r="J143" i="3"/>
  <c r="N142" i="3"/>
  <c r="I142" i="3"/>
  <c r="J142" i="3" s="1"/>
  <c r="N141" i="3"/>
  <c r="J141" i="3"/>
  <c r="N140" i="3"/>
  <c r="N139" i="3"/>
  <c r="J139" i="3"/>
  <c r="I139" i="3"/>
  <c r="N138" i="3"/>
  <c r="J138" i="3"/>
  <c r="N137" i="3"/>
  <c r="J137" i="3"/>
  <c r="N136" i="3"/>
  <c r="J136" i="3"/>
  <c r="N135" i="3"/>
  <c r="J135" i="3"/>
  <c r="N134" i="3"/>
  <c r="J134" i="3"/>
  <c r="N133" i="3"/>
  <c r="J133" i="3"/>
  <c r="N132" i="3"/>
  <c r="J132" i="3"/>
  <c r="N131" i="3"/>
  <c r="J131" i="3"/>
  <c r="N130" i="3"/>
  <c r="J130" i="3"/>
  <c r="N129" i="3"/>
  <c r="J129" i="3"/>
  <c r="N128" i="3"/>
  <c r="J128" i="3"/>
  <c r="N127" i="3"/>
  <c r="J127" i="3"/>
  <c r="N126" i="3"/>
  <c r="G126" i="3"/>
  <c r="N125" i="3"/>
  <c r="J125" i="3"/>
  <c r="N124" i="3"/>
  <c r="N123" i="3"/>
  <c r="J123" i="3"/>
  <c r="N122" i="3"/>
  <c r="J122" i="3"/>
  <c r="G122" i="3"/>
  <c r="N121" i="3"/>
  <c r="J121" i="3"/>
  <c r="N120" i="3"/>
  <c r="J120" i="3"/>
  <c r="N119" i="3"/>
  <c r="J119" i="3"/>
  <c r="N118" i="3"/>
  <c r="J118" i="3"/>
  <c r="I118" i="3"/>
  <c r="N117" i="3"/>
  <c r="J117" i="3"/>
  <c r="N116" i="3"/>
  <c r="J116" i="3"/>
  <c r="N115" i="3"/>
  <c r="J115" i="3"/>
  <c r="N114" i="3"/>
  <c r="J114" i="3"/>
  <c r="N113" i="3"/>
  <c r="J113" i="3"/>
  <c r="N112" i="3"/>
  <c r="J112" i="3"/>
  <c r="N111" i="3"/>
  <c r="J111" i="3"/>
  <c r="G111" i="3"/>
  <c r="N110" i="3"/>
  <c r="J110" i="3"/>
  <c r="G110" i="3"/>
  <c r="N109" i="3"/>
  <c r="J109" i="3"/>
  <c r="N108" i="3"/>
  <c r="J108" i="3"/>
  <c r="N107" i="3"/>
  <c r="J107" i="3"/>
  <c r="N106" i="3"/>
  <c r="J106" i="3"/>
  <c r="N105" i="3"/>
  <c r="J105" i="3"/>
  <c r="N104" i="3"/>
  <c r="J104" i="3"/>
  <c r="N103" i="3"/>
  <c r="J103" i="3"/>
  <c r="N102" i="3"/>
  <c r="J102" i="3"/>
  <c r="N101" i="3"/>
  <c r="J101" i="3"/>
  <c r="N100" i="3"/>
  <c r="J100" i="3"/>
  <c r="N99" i="3"/>
  <c r="J99" i="3"/>
  <c r="N98" i="3"/>
  <c r="J98" i="3"/>
  <c r="N97" i="3"/>
  <c r="J97" i="3"/>
  <c r="N96" i="3"/>
  <c r="J96" i="3"/>
  <c r="N95" i="3"/>
  <c r="J95" i="3"/>
  <c r="N94" i="3"/>
  <c r="J94" i="3"/>
  <c r="N93" i="3"/>
  <c r="J93" i="3"/>
  <c r="N92" i="3"/>
  <c r="J92" i="3"/>
  <c r="N91" i="3"/>
  <c r="J91" i="3"/>
  <c r="N90" i="3"/>
  <c r="J90" i="3"/>
  <c r="N89" i="3"/>
  <c r="J89" i="3"/>
  <c r="N88" i="3"/>
  <c r="J88" i="3"/>
  <c r="N87" i="3"/>
  <c r="J87" i="3"/>
  <c r="N86" i="3"/>
  <c r="J86" i="3"/>
  <c r="N85" i="3"/>
  <c r="J85" i="3"/>
  <c r="N84" i="3"/>
  <c r="J84" i="3"/>
  <c r="N83" i="3"/>
  <c r="J83" i="3"/>
  <c r="N82" i="3"/>
  <c r="J82" i="3"/>
  <c r="N81" i="3"/>
  <c r="J81" i="3"/>
  <c r="N80" i="3"/>
  <c r="J80" i="3"/>
  <c r="N79" i="3"/>
  <c r="J79" i="3"/>
  <c r="N78" i="3"/>
  <c r="J78" i="3"/>
  <c r="N77" i="3"/>
  <c r="J77" i="3"/>
  <c r="N76" i="3"/>
  <c r="J76" i="3"/>
  <c r="N75" i="3"/>
  <c r="J75" i="3"/>
  <c r="N74" i="3"/>
  <c r="J74" i="3"/>
  <c r="N73" i="3"/>
  <c r="J73" i="3"/>
  <c r="N72" i="3"/>
  <c r="J72" i="3"/>
  <c r="N71" i="3"/>
  <c r="J71" i="3"/>
  <c r="N70" i="3"/>
  <c r="I70" i="3"/>
  <c r="N69" i="3"/>
  <c r="J69" i="3"/>
  <c r="N68" i="3"/>
  <c r="J68" i="3"/>
  <c r="N67" i="3"/>
  <c r="J67" i="3"/>
  <c r="N66" i="3"/>
  <c r="J66" i="3"/>
  <c r="N65" i="3"/>
  <c r="J65" i="3"/>
  <c r="N64" i="3"/>
  <c r="J64" i="3"/>
  <c r="N63" i="3"/>
  <c r="J63" i="3"/>
  <c r="N62" i="3"/>
  <c r="J62" i="3"/>
  <c r="N61" i="3"/>
  <c r="J61" i="3"/>
  <c r="N60" i="3"/>
  <c r="J60" i="3"/>
  <c r="N59" i="3"/>
  <c r="N58" i="3"/>
  <c r="I58" i="3"/>
  <c r="N57" i="3"/>
  <c r="I57" i="3"/>
  <c r="N56" i="3"/>
  <c r="I56" i="3"/>
  <c r="N55" i="3"/>
  <c r="I55" i="3"/>
  <c r="N54" i="3"/>
  <c r="J54" i="3"/>
  <c r="N53" i="3"/>
  <c r="I53" i="3"/>
  <c r="N52" i="3"/>
  <c r="J52" i="3"/>
  <c r="N51" i="3"/>
  <c r="J51" i="3"/>
  <c r="N50" i="3"/>
  <c r="J50" i="3"/>
  <c r="N49" i="3"/>
  <c r="J49" i="3"/>
  <c r="N48" i="3"/>
  <c r="J48" i="3"/>
  <c r="N47" i="3"/>
  <c r="J47" i="3"/>
  <c r="N46" i="3"/>
  <c r="J46" i="3"/>
  <c r="N45" i="3"/>
  <c r="J45" i="3"/>
  <c r="N44" i="3"/>
  <c r="J44" i="3"/>
  <c r="N43" i="3"/>
  <c r="J43" i="3"/>
  <c r="N42" i="3"/>
  <c r="J42" i="3"/>
  <c r="N41" i="3"/>
  <c r="J41" i="3"/>
  <c r="N40" i="3"/>
  <c r="J40" i="3"/>
  <c r="N39" i="3"/>
  <c r="J39" i="3"/>
  <c r="N38" i="3"/>
  <c r="J38" i="3"/>
  <c r="N37" i="3"/>
  <c r="J37" i="3"/>
  <c r="N36" i="3"/>
  <c r="J36" i="3"/>
  <c r="N35" i="3"/>
  <c r="J35" i="3"/>
  <c r="N34" i="3"/>
  <c r="J34" i="3"/>
  <c r="N33" i="3"/>
  <c r="J33" i="3"/>
  <c r="N32" i="3"/>
  <c r="J32" i="3"/>
  <c r="N31" i="3"/>
  <c r="J31" i="3"/>
  <c r="N30" i="3"/>
  <c r="J30" i="3"/>
  <c r="N29" i="3"/>
  <c r="J29" i="3"/>
  <c r="N28" i="3"/>
  <c r="J28" i="3"/>
  <c r="N27" i="3"/>
  <c r="J27" i="3"/>
  <c r="N26" i="3"/>
  <c r="J26" i="3"/>
  <c r="N25" i="3"/>
  <c r="J25" i="3"/>
  <c r="N24" i="3"/>
  <c r="J24" i="3"/>
  <c r="N23" i="3"/>
  <c r="J23" i="3"/>
  <c r="N22" i="3"/>
  <c r="J22" i="3"/>
  <c r="N21" i="3"/>
  <c r="J21" i="3"/>
  <c r="N20" i="3"/>
  <c r="J20" i="3"/>
  <c r="N19" i="3"/>
  <c r="J19" i="3"/>
  <c r="N18" i="3"/>
  <c r="J18" i="3"/>
  <c r="N17" i="3"/>
  <c r="N16" i="3"/>
  <c r="J16" i="3"/>
  <c r="N15" i="3"/>
  <c r="J15" i="3"/>
  <c r="N14" i="3"/>
  <c r="J14" i="3"/>
  <c r="N13" i="3"/>
  <c r="J13" i="3"/>
  <c r="N12" i="3"/>
  <c r="J12" i="3"/>
  <c r="N11" i="3"/>
  <c r="J11" i="3"/>
  <c r="N10" i="3"/>
  <c r="J10" i="3"/>
  <c r="N9" i="3"/>
  <c r="J9" i="3"/>
  <c r="N8" i="3"/>
  <c r="J8" i="3"/>
  <c r="N7" i="3"/>
  <c r="J7" i="3"/>
  <c r="N6" i="3"/>
  <c r="J6" i="3"/>
  <c r="N5" i="3"/>
  <c r="J5" i="3"/>
  <c r="N4" i="3"/>
  <c r="J4" i="3"/>
  <c r="J1" i="3" l="1"/>
  <c r="N1049" i="2" l="1"/>
  <c r="J1049" i="2"/>
  <c r="B1049" i="2"/>
  <c r="N1048" i="2"/>
  <c r="J1048" i="2"/>
  <c r="B1048" i="2"/>
  <c r="N1047" i="2"/>
  <c r="J1047" i="2"/>
  <c r="B1047" i="2"/>
  <c r="N1046" i="2"/>
  <c r="J1046" i="2"/>
  <c r="B1046" i="2"/>
  <c r="N1045" i="2"/>
  <c r="J1045" i="2"/>
  <c r="B1045" i="2"/>
  <c r="N1044" i="2"/>
  <c r="J1044" i="2"/>
  <c r="B1044" i="2"/>
  <c r="N1043" i="2"/>
  <c r="J1043" i="2"/>
  <c r="B1043" i="2"/>
  <c r="N1042" i="2"/>
  <c r="J1042" i="2"/>
  <c r="B1042" i="2"/>
  <c r="N1041" i="2"/>
  <c r="J1041" i="2"/>
  <c r="B1041" i="2"/>
  <c r="N1040" i="2"/>
  <c r="J1040" i="2"/>
  <c r="B1040" i="2"/>
  <c r="N1039" i="2"/>
  <c r="J1039" i="2"/>
  <c r="B1039" i="2"/>
  <c r="N1038" i="2"/>
  <c r="J1038" i="2"/>
  <c r="B1038" i="2"/>
  <c r="N1037" i="2"/>
  <c r="J1037" i="2"/>
  <c r="B1037" i="2"/>
  <c r="N1036" i="2"/>
  <c r="J1036" i="2"/>
  <c r="B1036" i="2"/>
  <c r="N1035" i="2"/>
  <c r="J1035" i="2"/>
  <c r="B1035" i="2"/>
  <c r="N1034" i="2"/>
  <c r="J1034" i="2"/>
  <c r="B1034" i="2"/>
  <c r="N1033" i="2"/>
  <c r="J1033" i="2"/>
  <c r="B1033" i="2"/>
  <c r="N1032" i="2"/>
  <c r="J1032" i="2"/>
  <c r="B1032" i="2"/>
  <c r="N1031" i="2"/>
  <c r="J1031" i="2"/>
  <c r="B1031" i="2"/>
  <c r="N1030" i="2"/>
  <c r="J1030" i="2"/>
  <c r="B1030" i="2"/>
  <c r="N1029" i="2"/>
  <c r="J1029" i="2"/>
  <c r="B1029" i="2"/>
  <c r="N1028" i="2"/>
  <c r="J1028" i="2"/>
  <c r="B1028" i="2"/>
  <c r="N1027" i="2"/>
  <c r="J1027" i="2"/>
  <c r="B1027" i="2"/>
  <c r="N1026" i="2"/>
  <c r="J1026" i="2"/>
  <c r="B1026" i="2"/>
  <c r="N1025" i="2"/>
  <c r="J1025" i="2"/>
  <c r="B1025" i="2"/>
  <c r="N1024" i="2"/>
  <c r="J1024" i="2"/>
  <c r="B1024" i="2"/>
  <c r="N1023" i="2"/>
  <c r="J1023" i="2"/>
  <c r="B1023" i="2"/>
  <c r="N1022" i="2"/>
  <c r="J1022" i="2"/>
  <c r="B1022" i="2"/>
  <c r="N1021" i="2"/>
  <c r="J1021" i="2"/>
  <c r="B1021" i="2"/>
  <c r="N1020" i="2"/>
  <c r="J1020" i="2"/>
  <c r="B1020" i="2"/>
  <c r="N1019" i="2"/>
  <c r="J1019" i="2"/>
  <c r="B1019" i="2"/>
  <c r="N1018" i="2"/>
  <c r="J1018" i="2"/>
  <c r="B1018" i="2"/>
  <c r="N1017" i="2"/>
  <c r="J1017" i="2"/>
  <c r="B1017" i="2"/>
  <c r="N1016" i="2"/>
  <c r="J1016" i="2"/>
  <c r="B1016" i="2"/>
  <c r="N1015" i="2"/>
  <c r="J1015" i="2"/>
  <c r="B1015" i="2"/>
  <c r="N1014" i="2"/>
  <c r="J1014" i="2"/>
  <c r="B1014" i="2"/>
  <c r="N1013" i="2"/>
  <c r="J1013" i="2"/>
  <c r="B1013" i="2"/>
  <c r="N1012" i="2"/>
  <c r="J1012" i="2"/>
  <c r="B1012" i="2"/>
  <c r="N1011" i="2"/>
  <c r="J1011" i="2"/>
  <c r="B1011" i="2"/>
  <c r="N1010" i="2"/>
  <c r="J1010" i="2"/>
  <c r="B1010" i="2"/>
  <c r="N1009" i="2"/>
  <c r="J1009" i="2"/>
  <c r="B1009" i="2"/>
  <c r="N1008" i="2"/>
  <c r="J1008" i="2"/>
  <c r="B1008" i="2"/>
  <c r="N1007" i="2"/>
  <c r="J1007" i="2"/>
  <c r="B1007" i="2"/>
  <c r="N1006" i="2"/>
  <c r="J1006" i="2"/>
  <c r="B1006" i="2"/>
  <c r="N1005" i="2"/>
  <c r="J1005" i="2"/>
  <c r="B1005" i="2"/>
  <c r="N1004" i="2"/>
  <c r="J1004" i="2"/>
  <c r="B1004" i="2"/>
  <c r="N1003" i="2"/>
  <c r="J1003" i="2"/>
  <c r="B1003" i="2"/>
  <c r="N1002" i="2"/>
  <c r="J1002" i="2"/>
  <c r="B1002" i="2"/>
  <c r="N1001" i="2"/>
  <c r="J1001" i="2"/>
  <c r="B1001" i="2"/>
  <c r="N1000" i="2"/>
  <c r="J1000" i="2"/>
  <c r="B1000" i="2"/>
  <c r="N999" i="2"/>
  <c r="J999" i="2"/>
  <c r="B999" i="2"/>
  <c r="N998" i="2"/>
  <c r="J998" i="2"/>
  <c r="B998" i="2"/>
  <c r="N997" i="2"/>
  <c r="J997" i="2"/>
  <c r="B997" i="2"/>
  <c r="N996" i="2"/>
  <c r="J996" i="2"/>
  <c r="B996" i="2"/>
  <c r="N995" i="2"/>
  <c r="J995" i="2"/>
  <c r="B995" i="2"/>
  <c r="N994" i="2"/>
  <c r="J994" i="2"/>
  <c r="B994" i="2"/>
  <c r="N993" i="2"/>
  <c r="J993" i="2"/>
  <c r="B993" i="2"/>
  <c r="N992" i="2"/>
  <c r="J992" i="2"/>
  <c r="B992" i="2"/>
  <c r="N991" i="2"/>
  <c r="J991" i="2"/>
  <c r="B991" i="2"/>
  <c r="N990" i="2"/>
  <c r="J990" i="2"/>
  <c r="B990" i="2"/>
  <c r="N989" i="2"/>
  <c r="J989" i="2"/>
  <c r="B989" i="2"/>
  <c r="N988" i="2"/>
  <c r="J988" i="2"/>
  <c r="B988" i="2"/>
  <c r="N987" i="2"/>
  <c r="J987" i="2"/>
  <c r="B987" i="2"/>
  <c r="N986" i="2"/>
  <c r="J986" i="2"/>
  <c r="B986" i="2"/>
  <c r="N985" i="2"/>
  <c r="J985" i="2"/>
  <c r="B985" i="2"/>
  <c r="N984" i="2"/>
  <c r="J984" i="2"/>
  <c r="B984" i="2"/>
  <c r="N983" i="2"/>
  <c r="J983" i="2"/>
  <c r="B983" i="2"/>
  <c r="N982" i="2"/>
  <c r="J982" i="2"/>
  <c r="B982" i="2"/>
  <c r="N981" i="2"/>
  <c r="J981" i="2"/>
  <c r="B981" i="2"/>
  <c r="N980" i="2"/>
  <c r="J980" i="2"/>
  <c r="B980" i="2"/>
  <c r="N979" i="2"/>
  <c r="J979" i="2"/>
  <c r="B979" i="2"/>
  <c r="N978" i="2"/>
  <c r="J978" i="2"/>
  <c r="B978" i="2"/>
  <c r="N977" i="2"/>
  <c r="J977" i="2"/>
  <c r="B977" i="2"/>
  <c r="N976" i="2"/>
  <c r="J976" i="2"/>
  <c r="B976" i="2"/>
  <c r="N975" i="2"/>
  <c r="J975" i="2"/>
  <c r="B975" i="2"/>
  <c r="N974" i="2"/>
  <c r="J974" i="2"/>
  <c r="B974" i="2"/>
  <c r="N973" i="2"/>
  <c r="J973" i="2"/>
  <c r="B973" i="2"/>
  <c r="N972" i="2"/>
  <c r="J972" i="2"/>
  <c r="B972" i="2"/>
  <c r="N971" i="2"/>
  <c r="J971" i="2"/>
  <c r="B971" i="2"/>
  <c r="N970" i="2"/>
  <c r="J970" i="2"/>
  <c r="B970" i="2"/>
  <c r="N969" i="2"/>
  <c r="J969" i="2"/>
  <c r="B969" i="2"/>
  <c r="N968" i="2"/>
  <c r="J968" i="2"/>
  <c r="B968" i="2"/>
  <c r="N967" i="2"/>
  <c r="J967" i="2"/>
  <c r="B967" i="2"/>
  <c r="N966" i="2"/>
  <c r="J966" i="2"/>
  <c r="B966" i="2"/>
  <c r="N965" i="2"/>
  <c r="J965" i="2"/>
  <c r="B965" i="2"/>
  <c r="N964" i="2"/>
  <c r="J964" i="2"/>
  <c r="B964" i="2"/>
  <c r="N963" i="2"/>
  <c r="J963" i="2"/>
  <c r="B963" i="2"/>
  <c r="N962" i="2"/>
  <c r="J962" i="2"/>
  <c r="B962" i="2"/>
  <c r="N961" i="2"/>
  <c r="J961" i="2"/>
  <c r="B961" i="2"/>
  <c r="N960" i="2"/>
  <c r="J960" i="2"/>
  <c r="B960" i="2"/>
  <c r="N959" i="2"/>
  <c r="J959" i="2"/>
  <c r="B959" i="2"/>
  <c r="N958" i="2"/>
  <c r="J958" i="2"/>
  <c r="B958" i="2"/>
  <c r="N957" i="2"/>
  <c r="J957" i="2"/>
  <c r="B957" i="2"/>
  <c r="N956" i="2"/>
  <c r="J956" i="2"/>
  <c r="B956" i="2"/>
  <c r="N955" i="2"/>
  <c r="J955" i="2"/>
  <c r="B955" i="2"/>
  <c r="N954" i="2"/>
  <c r="J954" i="2"/>
  <c r="B954" i="2"/>
  <c r="N953" i="2"/>
  <c r="J953" i="2"/>
  <c r="B953" i="2"/>
  <c r="N952" i="2"/>
  <c r="J952" i="2"/>
  <c r="B952" i="2"/>
  <c r="N951" i="2"/>
  <c r="J951" i="2"/>
  <c r="B951" i="2"/>
  <c r="N950" i="2"/>
  <c r="J950" i="2"/>
  <c r="B950" i="2"/>
  <c r="N949" i="2"/>
  <c r="J949" i="2"/>
  <c r="B949" i="2"/>
  <c r="N948" i="2"/>
  <c r="J948" i="2"/>
  <c r="B948" i="2"/>
  <c r="N947" i="2"/>
  <c r="J947" i="2"/>
  <c r="B947" i="2"/>
  <c r="N946" i="2"/>
  <c r="J946" i="2"/>
  <c r="B946" i="2"/>
  <c r="N945" i="2"/>
  <c r="J945" i="2"/>
  <c r="B945" i="2"/>
  <c r="N944" i="2"/>
  <c r="J944" i="2"/>
  <c r="B944" i="2"/>
  <c r="N943" i="2"/>
  <c r="J943" i="2"/>
  <c r="B943" i="2"/>
  <c r="N942" i="2"/>
  <c r="J942" i="2"/>
  <c r="B942" i="2"/>
  <c r="N941" i="2"/>
  <c r="J941" i="2"/>
  <c r="B941" i="2"/>
  <c r="N940" i="2"/>
  <c r="J940" i="2"/>
  <c r="B940" i="2"/>
  <c r="N939" i="2"/>
  <c r="J939" i="2"/>
  <c r="B939" i="2"/>
  <c r="N938" i="2"/>
  <c r="J938" i="2"/>
  <c r="B938" i="2"/>
  <c r="N937" i="2"/>
  <c r="J937" i="2"/>
  <c r="B937" i="2"/>
  <c r="N936" i="2"/>
  <c r="J936" i="2"/>
  <c r="B936" i="2"/>
  <c r="N935" i="2"/>
  <c r="J935" i="2"/>
  <c r="B935" i="2"/>
  <c r="N934" i="2"/>
  <c r="J934" i="2"/>
  <c r="B934" i="2"/>
  <c r="N933" i="2"/>
  <c r="J933" i="2"/>
  <c r="B933" i="2"/>
  <c r="N932" i="2"/>
  <c r="J932" i="2"/>
  <c r="B932" i="2"/>
  <c r="N931" i="2"/>
  <c r="J931" i="2"/>
  <c r="B931" i="2"/>
  <c r="N930" i="2"/>
  <c r="J930" i="2"/>
  <c r="B930" i="2"/>
  <c r="N929" i="2"/>
  <c r="J929" i="2"/>
  <c r="B929" i="2"/>
  <c r="N928" i="2"/>
  <c r="J928" i="2"/>
  <c r="B928" i="2"/>
  <c r="N927" i="2"/>
  <c r="J927" i="2"/>
  <c r="B927" i="2"/>
  <c r="N926" i="2"/>
  <c r="J926" i="2"/>
  <c r="B926" i="2"/>
  <c r="N925" i="2"/>
  <c r="J925" i="2"/>
  <c r="B925" i="2"/>
  <c r="N924" i="2"/>
  <c r="J924" i="2"/>
  <c r="B924" i="2"/>
  <c r="N923" i="2"/>
  <c r="J923" i="2"/>
  <c r="B923" i="2"/>
  <c r="N922" i="2"/>
  <c r="J922" i="2"/>
  <c r="B922" i="2"/>
  <c r="N921" i="2"/>
  <c r="J921" i="2"/>
  <c r="B921" i="2"/>
  <c r="N920" i="2"/>
  <c r="J920" i="2"/>
  <c r="B920" i="2"/>
  <c r="N919" i="2"/>
  <c r="J919" i="2"/>
  <c r="B919" i="2"/>
  <c r="N918" i="2"/>
  <c r="J918" i="2"/>
  <c r="B918" i="2"/>
  <c r="N917" i="2"/>
  <c r="J917" i="2"/>
  <c r="B917" i="2"/>
  <c r="N916" i="2"/>
  <c r="J916" i="2"/>
  <c r="B916" i="2"/>
  <c r="N915" i="2"/>
  <c r="J915" i="2"/>
  <c r="B915" i="2"/>
  <c r="N914" i="2"/>
  <c r="J914" i="2"/>
  <c r="B914" i="2"/>
  <c r="N913" i="2"/>
  <c r="J913" i="2"/>
  <c r="B913" i="2"/>
  <c r="N912" i="2"/>
  <c r="J912" i="2"/>
  <c r="B912" i="2"/>
  <c r="N911" i="2"/>
  <c r="J911" i="2"/>
  <c r="B911" i="2"/>
  <c r="N910" i="2"/>
  <c r="J910" i="2"/>
  <c r="B910" i="2"/>
  <c r="N909" i="2"/>
  <c r="J909" i="2"/>
  <c r="B909" i="2"/>
  <c r="N908" i="2"/>
  <c r="J908" i="2"/>
  <c r="B908" i="2"/>
  <c r="N907" i="2"/>
  <c r="J907" i="2"/>
  <c r="B907" i="2"/>
  <c r="N906" i="2"/>
  <c r="J906" i="2"/>
  <c r="B906" i="2"/>
  <c r="N905" i="2"/>
  <c r="J905" i="2"/>
  <c r="B905" i="2"/>
  <c r="N904" i="2"/>
  <c r="J904" i="2"/>
  <c r="B904" i="2"/>
  <c r="N903" i="2"/>
  <c r="J903" i="2"/>
  <c r="B903" i="2"/>
  <c r="N902" i="2"/>
  <c r="J902" i="2"/>
  <c r="B902" i="2"/>
  <c r="N901" i="2"/>
  <c r="J901" i="2"/>
  <c r="B901" i="2"/>
  <c r="N900" i="2"/>
  <c r="J900" i="2"/>
  <c r="B900" i="2"/>
  <c r="N899" i="2"/>
  <c r="J899" i="2"/>
  <c r="B899" i="2"/>
  <c r="N898" i="2"/>
  <c r="J898" i="2"/>
  <c r="B898" i="2"/>
  <c r="N897" i="2"/>
  <c r="J897" i="2"/>
  <c r="B897" i="2"/>
  <c r="N896" i="2"/>
  <c r="J896" i="2"/>
  <c r="B896" i="2"/>
  <c r="N895" i="2"/>
  <c r="J895" i="2"/>
  <c r="B895" i="2"/>
  <c r="N894" i="2"/>
  <c r="J894" i="2"/>
  <c r="B894" i="2"/>
  <c r="N893" i="2"/>
  <c r="J893" i="2"/>
  <c r="B893" i="2"/>
  <c r="N892" i="2"/>
  <c r="J892" i="2"/>
  <c r="B892" i="2"/>
  <c r="N891" i="2"/>
  <c r="J891" i="2"/>
  <c r="B891" i="2"/>
  <c r="N890" i="2"/>
  <c r="J890" i="2"/>
  <c r="B890" i="2"/>
  <c r="N889" i="2"/>
  <c r="J889" i="2"/>
  <c r="B889" i="2"/>
  <c r="N888" i="2"/>
  <c r="J888" i="2"/>
  <c r="B888" i="2"/>
  <c r="N887" i="2"/>
  <c r="J887" i="2"/>
  <c r="B887" i="2"/>
  <c r="N886" i="2"/>
  <c r="J886" i="2"/>
  <c r="B886" i="2"/>
  <c r="N885" i="2"/>
  <c r="J885" i="2"/>
  <c r="B885" i="2"/>
  <c r="N884" i="2"/>
  <c r="J884" i="2"/>
  <c r="B884" i="2"/>
  <c r="N883" i="2"/>
  <c r="J883" i="2"/>
  <c r="B883" i="2"/>
  <c r="N882" i="2"/>
  <c r="J882" i="2"/>
  <c r="B882" i="2"/>
  <c r="N881" i="2"/>
  <c r="J881" i="2"/>
  <c r="B881" i="2"/>
  <c r="N880" i="2"/>
  <c r="J880" i="2"/>
  <c r="B880" i="2"/>
  <c r="N879" i="2"/>
  <c r="J879" i="2"/>
  <c r="B879" i="2"/>
  <c r="N878" i="2"/>
  <c r="J878" i="2"/>
  <c r="B878" i="2"/>
  <c r="N877" i="2"/>
  <c r="J877" i="2"/>
  <c r="B877" i="2"/>
  <c r="N876" i="2"/>
  <c r="J876" i="2"/>
  <c r="B876" i="2"/>
  <c r="N875" i="2"/>
  <c r="J875" i="2"/>
  <c r="B875" i="2"/>
  <c r="N874" i="2"/>
  <c r="J874" i="2"/>
  <c r="B874" i="2"/>
  <c r="N873" i="2"/>
  <c r="J873" i="2"/>
  <c r="B873" i="2"/>
  <c r="N872" i="2"/>
  <c r="J872" i="2"/>
  <c r="B872" i="2"/>
  <c r="N871" i="2"/>
  <c r="J871" i="2"/>
  <c r="B871" i="2"/>
  <c r="N870" i="2"/>
  <c r="J870" i="2"/>
  <c r="B870" i="2"/>
  <c r="N869" i="2"/>
  <c r="J869" i="2"/>
  <c r="B869" i="2"/>
  <c r="N868" i="2"/>
  <c r="J868" i="2"/>
  <c r="B868" i="2"/>
  <c r="N867" i="2"/>
  <c r="J867" i="2"/>
  <c r="B867" i="2"/>
  <c r="N866" i="2"/>
  <c r="J866" i="2"/>
  <c r="B866" i="2"/>
  <c r="N865" i="2"/>
  <c r="J865" i="2"/>
  <c r="B865" i="2"/>
  <c r="N864" i="2"/>
  <c r="J864" i="2"/>
  <c r="B864" i="2"/>
  <c r="N863" i="2"/>
  <c r="J863" i="2"/>
  <c r="B863" i="2"/>
  <c r="N862" i="2"/>
  <c r="J862" i="2"/>
  <c r="B862" i="2"/>
  <c r="N861" i="2"/>
  <c r="J861" i="2"/>
  <c r="B861" i="2"/>
  <c r="N860" i="2"/>
  <c r="J860" i="2"/>
  <c r="B860" i="2"/>
  <c r="N859" i="2"/>
  <c r="J859" i="2"/>
  <c r="B859" i="2"/>
  <c r="N858" i="2"/>
  <c r="J858" i="2"/>
  <c r="B858" i="2"/>
  <c r="N857" i="2"/>
  <c r="J857" i="2"/>
  <c r="B857" i="2"/>
  <c r="N856" i="2"/>
  <c r="J856" i="2"/>
  <c r="B856" i="2"/>
  <c r="N855" i="2"/>
  <c r="J855" i="2"/>
  <c r="B855" i="2"/>
  <c r="N854" i="2"/>
  <c r="J854" i="2"/>
  <c r="B854" i="2"/>
  <c r="N853" i="2"/>
  <c r="J853" i="2"/>
  <c r="B853" i="2"/>
  <c r="N852" i="2"/>
  <c r="J852" i="2"/>
  <c r="B852" i="2"/>
  <c r="N851" i="2"/>
  <c r="J851" i="2"/>
  <c r="B851" i="2"/>
  <c r="N850" i="2"/>
  <c r="J850" i="2"/>
  <c r="B850" i="2"/>
  <c r="N849" i="2"/>
  <c r="J849" i="2"/>
  <c r="B849" i="2"/>
  <c r="N848" i="2"/>
  <c r="J848" i="2"/>
  <c r="B848" i="2"/>
  <c r="N847" i="2"/>
  <c r="J847" i="2"/>
  <c r="B847" i="2"/>
  <c r="N846" i="2"/>
  <c r="J846" i="2"/>
  <c r="B846" i="2"/>
  <c r="N845" i="2"/>
  <c r="J845" i="2"/>
  <c r="B845" i="2"/>
  <c r="N844" i="2"/>
  <c r="J844" i="2"/>
  <c r="B844" i="2"/>
  <c r="N843" i="2"/>
  <c r="J843" i="2"/>
  <c r="B843" i="2"/>
  <c r="N842" i="2"/>
  <c r="J842" i="2"/>
  <c r="B842" i="2"/>
  <c r="N841" i="2"/>
  <c r="J841" i="2"/>
  <c r="B841" i="2"/>
  <c r="N840" i="2"/>
  <c r="J840" i="2"/>
  <c r="B840" i="2"/>
  <c r="N839" i="2"/>
  <c r="J839" i="2"/>
  <c r="B839" i="2"/>
  <c r="N838" i="2"/>
  <c r="J838" i="2"/>
  <c r="B838" i="2"/>
  <c r="N837" i="2"/>
  <c r="J837" i="2"/>
  <c r="B837" i="2"/>
  <c r="N836" i="2"/>
  <c r="J836" i="2"/>
  <c r="B836" i="2"/>
  <c r="N835" i="2"/>
  <c r="J835" i="2"/>
  <c r="B835" i="2"/>
  <c r="N834" i="2"/>
  <c r="J834" i="2"/>
  <c r="B834" i="2"/>
  <c r="N833" i="2"/>
  <c r="J833" i="2"/>
  <c r="B833" i="2"/>
  <c r="N832" i="2"/>
  <c r="J832" i="2"/>
  <c r="B832" i="2"/>
  <c r="N831" i="2"/>
  <c r="J831" i="2"/>
  <c r="B831" i="2"/>
  <c r="N830" i="2"/>
  <c r="J830" i="2"/>
  <c r="B830" i="2"/>
  <c r="N829" i="2"/>
  <c r="J829" i="2"/>
  <c r="B829" i="2"/>
  <c r="N828" i="2"/>
  <c r="J828" i="2"/>
  <c r="B828" i="2"/>
  <c r="N827" i="2"/>
  <c r="J827" i="2"/>
  <c r="B827" i="2"/>
  <c r="N826" i="2"/>
  <c r="J826" i="2"/>
  <c r="B826" i="2"/>
  <c r="N825" i="2"/>
  <c r="J825" i="2"/>
  <c r="B825" i="2"/>
  <c r="N824" i="2"/>
  <c r="J824" i="2"/>
  <c r="B824" i="2"/>
  <c r="N823" i="2"/>
  <c r="J823" i="2"/>
  <c r="B823" i="2"/>
  <c r="N822" i="2"/>
  <c r="J822" i="2"/>
  <c r="B822" i="2"/>
  <c r="N821" i="2"/>
  <c r="J821" i="2"/>
  <c r="B821" i="2"/>
  <c r="N820" i="2"/>
  <c r="J820" i="2"/>
  <c r="B820" i="2"/>
  <c r="N819" i="2"/>
  <c r="J819" i="2"/>
  <c r="B819" i="2"/>
  <c r="N818" i="2"/>
  <c r="J818" i="2"/>
  <c r="B818" i="2"/>
  <c r="N817" i="2"/>
  <c r="J817" i="2"/>
  <c r="B817" i="2"/>
  <c r="N816" i="2"/>
  <c r="J816" i="2"/>
  <c r="B816" i="2"/>
  <c r="N815" i="2"/>
  <c r="J815" i="2"/>
  <c r="B815" i="2"/>
  <c r="N814" i="2"/>
  <c r="J814" i="2"/>
  <c r="B814" i="2"/>
  <c r="N813" i="2"/>
  <c r="J813" i="2"/>
  <c r="B813" i="2"/>
  <c r="N812" i="2"/>
  <c r="J812" i="2"/>
  <c r="B812" i="2"/>
  <c r="N811" i="2"/>
  <c r="J811" i="2"/>
  <c r="B811" i="2"/>
  <c r="N810" i="2"/>
  <c r="J810" i="2"/>
  <c r="B810" i="2"/>
  <c r="N809" i="2"/>
  <c r="J809" i="2"/>
  <c r="B809" i="2"/>
  <c r="N808" i="2"/>
  <c r="J808" i="2"/>
  <c r="B808" i="2"/>
  <c r="N807" i="2"/>
  <c r="J807" i="2"/>
  <c r="B807" i="2"/>
  <c r="N806" i="2"/>
  <c r="J806" i="2"/>
  <c r="B806" i="2"/>
  <c r="N805" i="2"/>
  <c r="J805" i="2"/>
  <c r="B805" i="2"/>
  <c r="N804" i="2"/>
  <c r="J804" i="2"/>
  <c r="B804" i="2"/>
  <c r="N803" i="2"/>
  <c r="J803" i="2"/>
  <c r="B803" i="2"/>
  <c r="N802" i="2"/>
  <c r="J802" i="2"/>
  <c r="B802" i="2"/>
  <c r="N801" i="2"/>
  <c r="J801" i="2"/>
  <c r="B801" i="2"/>
  <c r="N800" i="2"/>
  <c r="J800" i="2"/>
  <c r="B800" i="2"/>
  <c r="N799" i="2"/>
  <c r="J799" i="2"/>
  <c r="B799" i="2"/>
  <c r="N798" i="2"/>
  <c r="J798" i="2"/>
  <c r="B798" i="2"/>
  <c r="N797" i="2"/>
  <c r="J797" i="2"/>
  <c r="B797" i="2"/>
  <c r="N796" i="2"/>
  <c r="J796" i="2"/>
  <c r="B796" i="2"/>
  <c r="N795" i="2"/>
  <c r="J795" i="2"/>
  <c r="B795" i="2"/>
  <c r="N794" i="2"/>
  <c r="J794" i="2"/>
  <c r="B794" i="2"/>
  <c r="N793" i="2"/>
  <c r="J793" i="2"/>
  <c r="B793" i="2"/>
  <c r="N792" i="2"/>
  <c r="J792" i="2"/>
  <c r="B792" i="2"/>
  <c r="N791" i="2"/>
  <c r="J791" i="2"/>
  <c r="B791" i="2"/>
  <c r="N790" i="2"/>
  <c r="J790" i="2"/>
  <c r="B790" i="2"/>
  <c r="N789" i="2"/>
  <c r="J789" i="2"/>
  <c r="B789" i="2"/>
  <c r="N788" i="2"/>
  <c r="J788" i="2"/>
  <c r="B788" i="2"/>
  <c r="N787" i="2"/>
  <c r="J787" i="2"/>
  <c r="B787" i="2"/>
  <c r="N786" i="2"/>
  <c r="J786" i="2"/>
  <c r="B786" i="2"/>
  <c r="N785" i="2"/>
  <c r="J785" i="2"/>
  <c r="B785" i="2"/>
  <c r="N784" i="2"/>
  <c r="J784" i="2"/>
  <c r="B784" i="2"/>
  <c r="N783" i="2"/>
  <c r="J783" i="2"/>
  <c r="B783" i="2"/>
  <c r="N782" i="2"/>
  <c r="J782" i="2"/>
  <c r="B782" i="2"/>
  <c r="N781" i="2"/>
  <c r="J781" i="2"/>
  <c r="B781" i="2"/>
  <c r="N780" i="2"/>
  <c r="J780" i="2"/>
  <c r="B780" i="2"/>
  <c r="N779" i="2"/>
  <c r="J779" i="2"/>
  <c r="B779" i="2"/>
  <c r="N778" i="2"/>
  <c r="J778" i="2"/>
  <c r="B778" i="2"/>
  <c r="N777" i="2"/>
  <c r="J777" i="2"/>
  <c r="B777" i="2"/>
  <c r="N776" i="2"/>
  <c r="J776" i="2"/>
  <c r="B776" i="2"/>
  <c r="N775" i="2"/>
  <c r="J775" i="2"/>
  <c r="B775" i="2"/>
  <c r="N774" i="2"/>
  <c r="J774" i="2"/>
  <c r="B774" i="2"/>
  <c r="N773" i="2"/>
  <c r="J773" i="2"/>
  <c r="B773" i="2"/>
  <c r="N772" i="2"/>
  <c r="J772" i="2"/>
  <c r="B772" i="2"/>
  <c r="N771" i="2"/>
  <c r="J771" i="2"/>
  <c r="B771" i="2"/>
  <c r="N770" i="2"/>
  <c r="J770" i="2"/>
  <c r="B770" i="2"/>
  <c r="N769" i="2"/>
  <c r="J769" i="2"/>
  <c r="B769" i="2"/>
  <c r="N768" i="2"/>
  <c r="J768" i="2"/>
  <c r="B768" i="2"/>
  <c r="N767" i="2"/>
  <c r="J767" i="2"/>
  <c r="B767" i="2"/>
  <c r="N766" i="2"/>
  <c r="J766" i="2"/>
  <c r="B766" i="2"/>
  <c r="N765" i="2"/>
  <c r="J765" i="2"/>
  <c r="B765" i="2"/>
  <c r="N764" i="2"/>
  <c r="J764" i="2"/>
  <c r="B764" i="2"/>
  <c r="N763" i="2"/>
  <c r="J763" i="2"/>
  <c r="B763" i="2"/>
  <c r="N762" i="2"/>
  <c r="J762" i="2"/>
  <c r="B762" i="2"/>
  <c r="N761" i="2"/>
  <c r="J761" i="2"/>
  <c r="B761" i="2"/>
  <c r="N760" i="2"/>
  <c r="J760" i="2"/>
  <c r="B760" i="2"/>
  <c r="N759" i="2"/>
  <c r="J759" i="2"/>
  <c r="B759" i="2"/>
  <c r="N758" i="2"/>
  <c r="J758" i="2"/>
  <c r="B758" i="2"/>
  <c r="N757" i="2"/>
  <c r="J757" i="2"/>
  <c r="B757" i="2"/>
  <c r="N756" i="2"/>
  <c r="J756" i="2"/>
  <c r="B756" i="2"/>
  <c r="N755" i="2"/>
  <c r="J755" i="2"/>
  <c r="B755" i="2"/>
  <c r="N754" i="2"/>
  <c r="J754" i="2"/>
  <c r="B754" i="2"/>
  <c r="N753" i="2"/>
  <c r="J753" i="2"/>
  <c r="B753" i="2"/>
  <c r="N752" i="2"/>
  <c r="J752" i="2"/>
  <c r="B752" i="2"/>
  <c r="N751" i="2"/>
  <c r="J751" i="2"/>
  <c r="B751" i="2"/>
  <c r="N750" i="2"/>
  <c r="J750" i="2"/>
  <c r="B750" i="2"/>
  <c r="N749" i="2"/>
  <c r="J749" i="2"/>
  <c r="B749" i="2"/>
  <c r="N748" i="2"/>
  <c r="J748" i="2"/>
  <c r="B748" i="2"/>
  <c r="N747" i="2"/>
  <c r="J747" i="2"/>
  <c r="B747" i="2"/>
  <c r="N746" i="2"/>
  <c r="J746" i="2"/>
  <c r="B746" i="2"/>
  <c r="N745" i="2"/>
  <c r="J745" i="2"/>
  <c r="B745" i="2"/>
  <c r="N744" i="2"/>
  <c r="J744" i="2"/>
  <c r="B744" i="2"/>
  <c r="N743" i="2"/>
  <c r="J743" i="2"/>
  <c r="B743" i="2"/>
  <c r="N742" i="2"/>
  <c r="J742" i="2"/>
  <c r="B742" i="2"/>
  <c r="N741" i="2"/>
  <c r="J741" i="2"/>
  <c r="B741" i="2"/>
  <c r="N740" i="2"/>
  <c r="J740" i="2"/>
  <c r="B740" i="2"/>
  <c r="N739" i="2"/>
  <c r="J739" i="2"/>
  <c r="B739" i="2"/>
  <c r="N738" i="2"/>
  <c r="J738" i="2"/>
  <c r="B738" i="2"/>
  <c r="N737" i="2"/>
  <c r="J737" i="2"/>
  <c r="B737" i="2"/>
  <c r="N736" i="2"/>
  <c r="J736" i="2"/>
  <c r="B736" i="2"/>
  <c r="N735" i="2"/>
  <c r="J735" i="2"/>
  <c r="B735" i="2"/>
  <c r="N734" i="2"/>
  <c r="J734" i="2"/>
  <c r="B734" i="2"/>
  <c r="N733" i="2"/>
  <c r="J733" i="2"/>
  <c r="B733" i="2"/>
  <c r="N732" i="2"/>
  <c r="J732" i="2"/>
  <c r="B732" i="2"/>
  <c r="N731" i="2"/>
  <c r="J731" i="2"/>
  <c r="B731" i="2"/>
  <c r="N730" i="2"/>
  <c r="J730" i="2"/>
  <c r="B730" i="2"/>
  <c r="N729" i="2"/>
  <c r="J729" i="2"/>
  <c r="B729" i="2"/>
  <c r="N728" i="2"/>
  <c r="J728" i="2"/>
  <c r="B728" i="2"/>
  <c r="N727" i="2"/>
  <c r="J727" i="2"/>
  <c r="B727" i="2"/>
  <c r="N726" i="2"/>
  <c r="J726" i="2"/>
  <c r="B726" i="2"/>
  <c r="N725" i="2"/>
  <c r="J725" i="2"/>
  <c r="B725" i="2"/>
  <c r="N724" i="2"/>
  <c r="J724" i="2"/>
  <c r="B724" i="2"/>
  <c r="N723" i="2"/>
  <c r="J723" i="2"/>
  <c r="B723" i="2"/>
  <c r="N722" i="2"/>
  <c r="J722" i="2"/>
  <c r="B722" i="2"/>
  <c r="N721" i="2"/>
  <c r="J721" i="2"/>
  <c r="B721" i="2"/>
  <c r="N720" i="2"/>
  <c r="J720" i="2"/>
  <c r="B720" i="2"/>
  <c r="N719" i="2"/>
  <c r="J719" i="2"/>
  <c r="B719" i="2"/>
  <c r="N718" i="2"/>
  <c r="J718" i="2"/>
  <c r="B718" i="2"/>
  <c r="N717" i="2"/>
  <c r="J717" i="2"/>
  <c r="B717" i="2"/>
  <c r="N716" i="2"/>
  <c r="J716" i="2"/>
  <c r="B716" i="2"/>
  <c r="N715" i="2"/>
  <c r="J715" i="2"/>
  <c r="B715" i="2"/>
  <c r="N714" i="2"/>
  <c r="J714" i="2"/>
  <c r="B714" i="2"/>
  <c r="N713" i="2"/>
  <c r="J713" i="2"/>
  <c r="B713" i="2"/>
  <c r="N712" i="2"/>
  <c r="J712" i="2"/>
  <c r="B712" i="2"/>
  <c r="N711" i="2"/>
  <c r="J711" i="2"/>
  <c r="B711" i="2"/>
  <c r="N710" i="2"/>
  <c r="J710" i="2"/>
  <c r="B710" i="2"/>
  <c r="N709" i="2"/>
  <c r="J709" i="2"/>
  <c r="B709" i="2"/>
  <c r="N708" i="2"/>
  <c r="J708" i="2"/>
  <c r="B708" i="2"/>
  <c r="N707" i="2"/>
  <c r="J707" i="2"/>
  <c r="B707" i="2"/>
  <c r="N706" i="2"/>
  <c r="J706" i="2"/>
  <c r="B706" i="2"/>
  <c r="N705" i="2"/>
  <c r="J705" i="2"/>
  <c r="B705" i="2"/>
  <c r="N704" i="2"/>
  <c r="J704" i="2"/>
  <c r="B704" i="2"/>
  <c r="N703" i="2"/>
  <c r="J703" i="2"/>
  <c r="B703" i="2"/>
  <c r="N702" i="2"/>
  <c r="J702" i="2"/>
  <c r="B702" i="2"/>
  <c r="N701" i="2"/>
  <c r="J701" i="2"/>
  <c r="B701" i="2"/>
  <c r="N700" i="2"/>
  <c r="J700" i="2"/>
  <c r="B700" i="2"/>
  <c r="N699" i="2"/>
  <c r="J699" i="2"/>
  <c r="B699" i="2"/>
  <c r="N698" i="2"/>
  <c r="J698" i="2"/>
  <c r="B698" i="2"/>
  <c r="N697" i="2"/>
  <c r="J697" i="2"/>
  <c r="B697" i="2"/>
  <c r="N696" i="2"/>
  <c r="J696" i="2"/>
  <c r="B696" i="2"/>
  <c r="N695" i="2"/>
  <c r="J695" i="2"/>
  <c r="B695" i="2"/>
  <c r="N694" i="2"/>
  <c r="J694" i="2"/>
  <c r="B694" i="2"/>
  <c r="N693" i="2"/>
  <c r="J693" i="2"/>
  <c r="B693" i="2"/>
  <c r="N692" i="2"/>
  <c r="J692" i="2"/>
  <c r="B692" i="2"/>
  <c r="N691" i="2"/>
  <c r="J691" i="2"/>
  <c r="B691" i="2"/>
  <c r="N690" i="2"/>
  <c r="J690" i="2"/>
  <c r="B690" i="2"/>
  <c r="N689" i="2"/>
  <c r="J689" i="2"/>
  <c r="B689" i="2"/>
  <c r="N688" i="2"/>
  <c r="J688" i="2"/>
  <c r="B688" i="2"/>
  <c r="N687" i="2"/>
  <c r="J687" i="2"/>
  <c r="B687" i="2"/>
  <c r="N686" i="2"/>
  <c r="J686" i="2"/>
  <c r="B686" i="2"/>
  <c r="N685" i="2"/>
  <c r="J685" i="2"/>
  <c r="B685" i="2"/>
  <c r="N684" i="2"/>
  <c r="J684" i="2"/>
  <c r="B684" i="2"/>
  <c r="N683" i="2"/>
  <c r="J683" i="2"/>
  <c r="B683" i="2"/>
  <c r="N682" i="2"/>
  <c r="J682" i="2"/>
  <c r="B682" i="2"/>
  <c r="N681" i="2"/>
  <c r="J681" i="2"/>
  <c r="B681" i="2"/>
  <c r="N680" i="2"/>
  <c r="J680" i="2"/>
  <c r="B680" i="2"/>
  <c r="N679" i="2"/>
  <c r="J679" i="2"/>
  <c r="B679" i="2"/>
  <c r="N678" i="2"/>
  <c r="J678" i="2"/>
  <c r="B678" i="2"/>
  <c r="N677" i="2"/>
  <c r="J677" i="2"/>
  <c r="B677" i="2"/>
  <c r="N676" i="2"/>
  <c r="J676" i="2"/>
  <c r="B676" i="2"/>
  <c r="N675" i="2"/>
  <c r="J675" i="2"/>
  <c r="B675" i="2"/>
  <c r="N674" i="2"/>
  <c r="J674" i="2"/>
  <c r="B674" i="2"/>
  <c r="N673" i="2"/>
  <c r="J673" i="2"/>
  <c r="B673" i="2"/>
  <c r="N672" i="2"/>
  <c r="J672" i="2"/>
  <c r="B672" i="2"/>
  <c r="N671" i="2"/>
  <c r="J671" i="2"/>
  <c r="B671" i="2"/>
  <c r="N670" i="2"/>
  <c r="J670" i="2"/>
  <c r="B670" i="2"/>
  <c r="N669" i="2"/>
  <c r="J669" i="2"/>
  <c r="B669" i="2"/>
  <c r="N668" i="2"/>
  <c r="J668" i="2"/>
  <c r="B668" i="2"/>
  <c r="N667" i="2"/>
  <c r="J667" i="2"/>
  <c r="B667" i="2"/>
  <c r="N666" i="2"/>
  <c r="J666" i="2"/>
  <c r="B666" i="2"/>
  <c r="N665" i="2"/>
  <c r="J665" i="2"/>
  <c r="B665" i="2"/>
  <c r="N664" i="2"/>
  <c r="J664" i="2"/>
  <c r="B664" i="2"/>
  <c r="N663" i="2"/>
  <c r="J663" i="2"/>
  <c r="B663" i="2"/>
  <c r="N662" i="2"/>
  <c r="J662" i="2"/>
  <c r="B662" i="2"/>
  <c r="N661" i="2"/>
  <c r="J661" i="2"/>
  <c r="B661" i="2"/>
  <c r="N660" i="2"/>
  <c r="J660" i="2"/>
  <c r="B660" i="2"/>
  <c r="N659" i="2"/>
  <c r="J659" i="2"/>
  <c r="B659" i="2"/>
  <c r="N658" i="2"/>
  <c r="J658" i="2"/>
  <c r="B658" i="2"/>
  <c r="N657" i="2"/>
  <c r="J657" i="2"/>
  <c r="B657" i="2"/>
  <c r="N656" i="2"/>
  <c r="J656" i="2"/>
  <c r="B656" i="2"/>
  <c r="N655" i="2"/>
  <c r="J655" i="2"/>
  <c r="B655" i="2"/>
  <c r="N654" i="2"/>
  <c r="J654" i="2"/>
  <c r="B654" i="2"/>
  <c r="N653" i="2"/>
  <c r="J653" i="2"/>
  <c r="B653" i="2"/>
  <c r="N652" i="2"/>
  <c r="J652" i="2"/>
  <c r="B652" i="2"/>
  <c r="N651" i="2"/>
  <c r="J651" i="2"/>
  <c r="B651" i="2"/>
  <c r="N650" i="2"/>
  <c r="J650" i="2"/>
  <c r="B650" i="2"/>
  <c r="N649" i="2"/>
  <c r="J649" i="2"/>
  <c r="B649" i="2"/>
  <c r="N648" i="2"/>
  <c r="J648" i="2"/>
  <c r="B648" i="2"/>
  <c r="N647" i="2"/>
  <c r="J647" i="2"/>
  <c r="B647" i="2"/>
  <c r="N646" i="2"/>
  <c r="J646" i="2"/>
  <c r="B646" i="2"/>
  <c r="N645" i="2"/>
  <c r="J645" i="2"/>
  <c r="B645" i="2"/>
  <c r="N644" i="2"/>
  <c r="J644" i="2"/>
  <c r="B644" i="2"/>
  <c r="N643" i="2"/>
  <c r="J643" i="2"/>
  <c r="B643" i="2"/>
  <c r="N642" i="2"/>
  <c r="J642" i="2"/>
  <c r="B642" i="2"/>
  <c r="N641" i="2"/>
  <c r="J641" i="2"/>
  <c r="B641" i="2"/>
  <c r="N640" i="2"/>
  <c r="J640" i="2"/>
  <c r="B640" i="2"/>
  <c r="N639" i="2"/>
  <c r="J639" i="2"/>
  <c r="B639" i="2"/>
  <c r="N638" i="2"/>
  <c r="J638" i="2"/>
  <c r="B638" i="2"/>
  <c r="N637" i="2"/>
  <c r="J637" i="2"/>
  <c r="B637" i="2"/>
  <c r="N636" i="2"/>
  <c r="J636" i="2"/>
  <c r="B636" i="2"/>
  <c r="N635" i="2"/>
  <c r="J635" i="2"/>
  <c r="B635" i="2"/>
  <c r="N634" i="2"/>
  <c r="J634" i="2"/>
  <c r="B634" i="2"/>
  <c r="N633" i="2"/>
  <c r="J633" i="2"/>
  <c r="B633" i="2"/>
  <c r="N632" i="2"/>
  <c r="J632" i="2"/>
  <c r="B632" i="2"/>
  <c r="N631" i="2"/>
  <c r="J631" i="2"/>
  <c r="B631" i="2"/>
  <c r="N630" i="2"/>
  <c r="J630" i="2"/>
  <c r="B630" i="2"/>
  <c r="N629" i="2"/>
  <c r="J629" i="2"/>
  <c r="B629" i="2"/>
  <c r="N628" i="2"/>
  <c r="J628" i="2"/>
  <c r="B628" i="2"/>
  <c r="N627" i="2"/>
  <c r="J627" i="2"/>
  <c r="B627" i="2"/>
  <c r="N626" i="2"/>
  <c r="J626" i="2"/>
  <c r="B626" i="2"/>
  <c r="N625" i="2"/>
  <c r="J625" i="2"/>
  <c r="B625" i="2"/>
  <c r="N624" i="2"/>
  <c r="J624" i="2"/>
  <c r="B624" i="2"/>
  <c r="N623" i="2"/>
  <c r="J623" i="2"/>
  <c r="B623" i="2"/>
  <c r="N622" i="2"/>
  <c r="J622" i="2"/>
  <c r="B622" i="2"/>
  <c r="N621" i="2"/>
  <c r="J621" i="2"/>
  <c r="B621" i="2"/>
  <c r="N620" i="2"/>
  <c r="J620" i="2"/>
  <c r="B620" i="2"/>
  <c r="N619" i="2"/>
  <c r="J619" i="2"/>
  <c r="B619" i="2"/>
  <c r="N618" i="2"/>
  <c r="J618" i="2"/>
  <c r="B618" i="2"/>
  <c r="N617" i="2"/>
  <c r="J617" i="2"/>
  <c r="B617" i="2"/>
  <c r="N616" i="2"/>
  <c r="J616" i="2"/>
  <c r="B616" i="2"/>
  <c r="N615" i="2"/>
  <c r="J615" i="2"/>
  <c r="B615" i="2"/>
  <c r="N614" i="2"/>
  <c r="J614" i="2"/>
  <c r="B614" i="2"/>
  <c r="N613" i="2"/>
  <c r="J613" i="2"/>
  <c r="B613" i="2"/>
  <c r="N612" i="2"/>
  <c r="J612" i="2"/>
  <c r="B612" i="2"/>
  <c r="N611" i="2"/>
  <c r="J611" i="2"/>
  <c r="B611" i="2"/>
  <c r="N610" i="2"/>
  <c r="J610" i="2"/>
  <c r="B610" i="2"/>
  <c r="N609" i="2"/>
  <c r="J609" i="2"/>
  <c r="B609" i="2"/>
  <c r="N608" i="2"/>
  <c r="J608" i="2"/>
  <c r="B608" i="2"/>
  <c r="N607" i="2"/>
  <c r="J607" i="2"/>
  <c r="B607" i="2"/>
  <c r="N606" i="2"/>
  <c r="J606" i="2"/>
  <c r="B606" i="2"/>
  <c r="N605" i="2"/>
  <c r="J605" i="2"/>
  <c r="B605" i="2"/>
  <c r="N604" i="2"/>
  <c r="J604" i="2"/>
  <c r="B604" i="2"/>
  <c r="N603" i="2"/>
  <c r="J603" i="2"/>
  <c r="B603" i="2"/>
  <c r="N602" i="2"/>
  <c r="J602" i="2"/>
  <c r="B602" i="2"/>
  <c r="N601" i="2"/>
  <c r="J601" i="2"/>
  <c r="B601" i="2"/>
  <c r="N600" i="2"/>
  <c r="J600" i="2"/>
  <c r="B600" i="2"/>
  <c r="N599" i="2"/>
  <c r="J599" i="2"/>
  <c r="B599" i="2"/>
  <c r="N598" i="2"/>
  <c r="J598" i="2"/>
  <c r="B598" i="2"/>
  <c r="N597" i="2"/>
  <c r="J597" i="2"/>
  <c r="B597" i="2"/>
  <c r="N596" i="2"/>
  <c r="J596" i="2"/>
  <c r="B596" i="2"/>
  <c r="N595" i="2"/>
  <c r="J595" i="2"/>
  <c r="B595" i="2"/>
  <c r="N594" i="2"/>
  <c r="J594" i="2"/>
  <c r="B594" i="2"/>
  <c r="N593" i="2"/>
  <c r="J593" i="2"/>
  <c r="B593" i="2"/>
  <c r="N592" i="2"/>
  <c r="J592" i="2"/>
  <c r="B592" i="2"/>
  <c r="N591" i="2"/>
  <c r="J591" i="2"/>
  <c r="B591" i="2"/>
  <c r="N590" i="2"/>
  <c r="J590" i="2"/>
  <c r="B590" i="2"/>
  <c r="N589" i="2"/>
  <c r="J589" i="2"/>
  <c r="B589" i="2"/>
  <c r="N588" i="2"/>
  <c r="J588" i="2"/>
  <c r="B588" i="2"/>
  <c r="N587" i="2"/>
  <c r="J587" i="2"/>
  <c r="B587" i="2"/>
  <c r="N586" i="2"/>
  <c r="J586" i="2"/>
  <c r="B586" i="2"/>
  <c r="N585" i="2"/>
  <c r="J585" i="2"/>
  <c r="B585" i="2"/>
  <c r="N584" i="2"/>
  <c r="J584" i="2"/>
  <c r="B584" i="2"/>
  <c r="N583" i="2"/>
  <c r="J583" i="2"/>
  <c r="B583" i="2"/>
  <c r="N582" i="2"/>
  <c r="J582" i="2"/>
  <c r="B582" i="2"/>
  <c r="N581" i="2"/>
  <c r="J581" i="2"/>
  <c r="B581" i="2"/>
  <c r="N580" i="2"/>
  <c r="J580" i="2"/>
  <c r="B580" i="2"/>
  <c r="N579" i="2"/>
  <c r="J579" i="2"/>
  <c r="B579" i="2"/>
  <c r="N578" i="2"/>
  <c r="J578" i="2"/>
  <c r="B578" i="2"/>
  <c r="N577" i="2"/>
  <c r="J577" i="2"/>
  <c r="B577" i="2"/>
  <c r="N576" i="2"/>
  <c r="J576" i="2"/>
  <c r="B576" i="2"/>
  <c r="N575" i="2"/>
  <c r="J575" i="2"/>
  <c r="B575" i="2"/>
  <c r="N574" i="2"/>
  <c r="J574" i="2"/>
  <c r="B574" i="2"/>
  <c r="N573" i="2"/>
  <c r="J573" i="2"/>
  <c r="B573" i="2"/>
  <c r="N572" i="2"/>
  <c r="J572" i="2"/>
  <c r="B572" i="2"/>
  <c r="N571" i="2"/>
  <c r="J571" i="2"/>
  <c r="B571" i="2"/>
  <c r="N570" i="2"/>
  <c r="J570" i="2"/>
  <c r="B570" i="2"/>
  <c r="N569" i="2"/>
  <c r="J569" i="2"/>
  <c r="B569" i="2"/>
  <c r="N568" i="2"/>
  <c r="J568" i="2"/>
  <c r="B568" i="2"/>
  <c r="N567" i="2"/>
  <c r="J567" i="2"/>
  <c r="B567" i="2"/>
  <c r="N566" i="2"/>
  <c r="J566" i="2"/>
  <c r="B566" i="2"/>
  <c r="N565" i="2"/>
  <c r="J565" i="2"/>
  <c r="B565" i="2"/>
  <c r="N564" i="2"/>
  <c r="J564" i="2"/>
  <c r="B564" i="2"/>
  <c r="N563" i="2"/>
  <c r="J563" i="2"/>
  <c r="B563" i="2"/>
  <c r="N562" i="2"/>
  <c r="J562" i="2"/>
  <c r="B562" i="2"/>
  <c r="N561" i="2"/>
  <c r="J561" i="2"/>
  <c r="B561" i="2"/>
  <c r="N560" i="2"/>
  <c r="J560" i="2"/>
  <c r="B560" i="2"/>
  <c r="N559" i="2"/>
  <c r="J559" i="2"/>
  <c r="B559" i="2"/>
  <c r="N558" i="2"/>
  <c r="J558" i="2"/>
  <c r="B558" i="2"/>
  <c r="N557" i="2"/>
  <c r="J557" i="2"/>
  <c r="B557" i="2"/>
  <c r="N556" i="2"/>
  <c r="J556" i="2"/>
  <c r="B556" i="2"/>
  <c r="N555" i="2"/>
  <c r="J555" i="2"/>
  <c r="B555" i="2"/>
  <c r="N554" i="2"/>
  <c r="J554" i="2"/>
  <c r="B554" i="2"/>
  <c r="N553" i="2"/>
  <c r="J553" i="2"/>
  <c r="B553" i="2"/>
  <c r="N552" i="2"/>
  <c r="J552" i="2"/>
  <c r="B552" i="2"/>
  <c r="N551" i="2"/>
  <c r="J551" i="2"/>
  <c r="B551" i="2"/>
  <c r="N550" i="2"/>
  <c r="J550" i="2"/>
  <c r="B550" i="2"/>
  <c r="N549" i="2"/>
  <c r="J549" i="2"/>
  <c r="B549" i="2"/>
  <c r="N548" i="2"/>
  <c r="J548" i="2"/>
  <c r="B548" i="2"/>
  <c r="N547" i="2"/>
  <c r="J547" i="2"/>
  <c r="B547" i="2"/>
  <c r="N546" i="2"/>
  <c r="J546" i="2"/>
  <c r="B546" i="2"/>
  <c r="N545" i="2"/>
  <c r="J545" i="2"/>
  <c r="B545" i="2"/>
  <c r="N544" i="2"/>
  <c r="J544" i="2"/>
  <c r="B544" i="2"/>
  <c r="N543" i="2"/>
  <c r="J543" i="2"/>
  <c r="B543" i="2"/>
  <c r="N542" i="2"/>
  <c r="J542" i="2"/>
  <c r="B542" i="2"/>
  <c r="N541" i="2"/>
  <c r="J541" i="2"/>
  <c r="B541" i="2"/>
  <c r="N540" i="2"/>
  <c r="J540" i="2"/>
  <c r="B540" i="2"/>
  <c r="N539" i="2"/>
  <c r="J539" i="2"/>
  <c r="B539" i="2"/>
  <c r="N538" i="2"/>
  <c r="J538" i="2"/>
  <c r="B538" i="2"/>
  <c r="N537" i="2"/>
  <c r="J537" i="2"/>
  <c r="B537" i="2"/>
  <c r="N536" i="2"/>
  <c r="J536" i="2"/>
  <c r="B536" i="2"/>
  <c r="N535" i="2"/>
  <c r="J535" i="2"/>
  <c r="B535" i="2"/>
  <c r="N534" i="2"/>
  <c r="J534" i="2"/>
  <c r="B534" i="2"/>
  <c r="N533" i="2"/>
  <c r="J533" i="2"/>
  <c r="B533" i="2"/>
  <c r="N532" i="2"/>
  <c r="J532" i="2"/>
  <c r="B532" i="2"/>
  <c r="N531" i="2"/>
  <c r="J531" i="2"/>
  <c r="B531" i="2"/>
  <c r="N530" i="2"/>
  <c r="J530" i="2"/>
  <c r="B530" i="2"/>
  <c r="N529" i="2"/>
  <c r="J529" i="2"/>
  <c r="B529" i="2"/>
  <c r="N528" i="2"/>
  <c r="J528" i="2"/>
  <c r="B528" i="2"/>
  <c r="N527" i="2"/>
  <c r="J527" i="2"/>
  <c r="B527" i="2"/>
  <c r="N526" i="2"/>
  <c r="J526" i="2"/>
  <c r="B526" i="2"/>
  <c r="N525" i="2"/>
  <c r="J525" i="2"/>
  <c r="B525" i="2"/>
  <c r="N524" i="2"/>
  <c r="J524" i="2"/>
  <c r="B524" i="2"/>
  <c r="N523" i="2"/>
  <c r="J523" i="2"/>
  <c r="B523" i="2"/>
  <c r="N522" i="2"/>
  <c r="J522" i="2"/>
  <c r="B522" i="2"/>
  <c r="N521" i="2"/>
  <c r="J521" i="2"/>
  <c r="B521" i="2"/>
  <c r="N520" i="2"/>
  <c r="J520" i="2"/>
  <c r="B520" i="2"/>
  <c r="N519" i="2"/>
  <c r="J519" i="2"/>
  <c r="B519" i="2"/>
  <c r="N518" i="2"/>
  <c r="J518" i="2"/>
  <c r="B518" i="2"/>
  <c r="N517" i="2"/>
  <c r="J517" i="2"/>
  <c r="B517" i="2"/>
  <c r="N516" i="2"/>
  <c r="J516" i="2"/>
  <c r="B516" i="2"/>
  <c r="N515" i="2"/>
  <c r="J515" i="2"/>
  <c r="B515" i="2"/>
  <c r="N514" i="2"/>
  <c r="J514" i="2"/>
  <c r="B514" i="2"/>
  <c r="N513" i="2"/>
  <c r="J513" i="2"/>
  <c r="B513" i="2"/>
  <c r="N512" i="2"/>
  <c r="J512" i="2"/>
  <c r="B512" i="2"/>
  <c r="N511" i="2"/>
  <c r="J511" i="2"/>
  <c r="B511" i="2"/>
  <c r="N510" i="2"/>
  <c r="J510" i="2"/>
  <c r="B510" i="2"/>
  <c r="N509" i="2"/>
  <c r="J509" i="2"/>
  <c r="B509" i="2"/>
  <c r="N508" i="2"/>
  <c r="J508" i="2"/>
  <c r="B508" i="2"/>
  <c r="N507" i="2"/>
  <c r="J507" i="2"/>
  <c r="B507" i="2"/>
  <c r="N506" i="2"/>
  <c r="J506" i="2"/>
  <c r="B506" i="2"/>
  <c r="N505" i="2"/>
  <c r="J505" i="2"/>
  <c r="B505" i="2"/>
  <c r="N504" i="2"/>
  <c r="J504" i="2"/>
  <c r="B504" i="2"/>
  <c r="N503" i="2"/>
  <c r="J503" i="2"/>
  <c r="B503" i="2"/>
  <c r="N502" i="2"/>
  <c r="J502" i="2"/>
  <c r="B502" i="2"/>
  <c r="N501" i="2"/>
  <c r="J501" i="2"/>
  <c r="B501" i="2"/>
  <c r="N500" i="2"/>
  <c r="J500" i="2"/>
  <c r="B500" i="2"/>
  <c r="N499" i="2"/>
  <c r="J499" i="2"/>
  <c r="B499" i="2"/>
  <c r="N498" i="2"/>
  <c r="J498" i="2"/>
  <c r="B498" i="2"/>
  <c r="N497" i="2"/>
  <c r="J497" i="2"/>
  <c r="B497" i="2"/>
  <c r="N496" i="2"/>
  <c r="J496" i="2"/>
  <c r="B496" i="2"/>
  <c r="N495" i="2"/>
  <c r="J495" i="2"/>
  <c r="B495" i="2"/>
  <c r="N494" i="2"/>
  <c r="J494" i="2"/>
  <c r="B494" i="2"/>
  <c r="N493" i="2"/>
  <c r="J493" i="2"/>
  <c r="B493" i="2"/>
  <c r="N492" i="2"/>
  <c r="J492" i="2"/>
  <c r="B492" i="2"/>
  <c r="N491" i="2"/>
  <c r="J491" i="2"/>
  <c r="B491" i="2"/>
  <c r="N490" i="2"/>
  <c r="J490" i="2"/>
  <c r="B490" i="2"/>
  <c r="N489" i="2"/>
  <c r="J489" i="2"/>
  <c r="B489" i="2"/>
  <c r="N488" i="2"/>
  <c r="J488" i="2"/>
  <c r="B488" i="2"/>
  <c r="N487" i="2"/>
  <c r="J487" i="2"/>
  <c r="B487" i="2"/>
  <c r="N486" i="2"/>
  <c r="J486" i="2"/>
  <c r="B486" i="2"/>
  <c r="N485" i="2"/>
  <c r="J485" i="2"/>
  <c r="B485" i="2"/>
  <c r="N484" i="2"/>
  <c r="J484" i="2"/>
  <c r="B484" i="2"/>
  <c r="N483" i="2"/>
  <c r="J483" i="2"/>
  <c r="B483" i="2"/>
  <c r="N482" i="2"/>
  <c r="J482" i="2"/>
  <c r="B482" i="2"/>
  <c r="N481" i="2"/>
  <c r="J481" i="2"/>
  <c r="B481" i="2"/>
  <c r="N480" i="2"/>
  <c r="J480" i="2"/>
  <c r="B480" i="2"/>
  <c r="N479" i="2"/>
  <c r="J479" i="2"/>
  <c r="B479" i="2"/>
  <c r="N478" i="2"/>
  <c r="J478" i="2"/>
  <c r="B478" i="2"/>
  <c r="N477" i="2"/>
  <c r="J477" i="2"/>
  <c r="B477" i="2"/>
  <c r="N476" i="2"/>
  <c r="J476" i="2"/>
  <c r="B476" i="2"/>
  <c r="N475" i="2"/>
  <c r="J475" i="2"/>
  <c r="B475" i="2"/>
  <c r="N474" i="2"/>
  <c r="J474" i="2"/>
  <c r="B474" i="2"/>
  <c r="N473" i="2"/>
  <c r="J473" i="2"/>
  <c r="B473" i="2"/>
  <c r="N472" i="2"/>
  <c r="J472" i="2"/>
  <c r="B472" i="2"/>
  <c r="N471" i="2"/>
  <c r="J471" i="2"/>
  <c r="B471" i="2"/>
  <c r="N470" i="2"/>
  <c r="J470" i="2"/>
  <c r="B470" i="2"/>
  <c r="N469" i="2"/>
  <c r="J469" i="2"/>
  <c r="B469" i="2"/>
  <c r="N468" i="2"/>
  <c r="J468" i="2"/>
  <c r="B468" i="2"/>
  <c r="N467" i="2"/>
  <c r="J467" i="2"/>
  <c r="B467" i="2"/>
  <c r="N466" i="2"/>
  <c r="J466" i="2"/>
  <c r="B466" i="2"/>
  <c r="N465" i="2"/>
  <c r="J465" i="2"/>
  <c r="B465" i="2"/>
  <c r="N464" i="2"/>
  <c r="J464" i="2"/>
  <c r="B464" i="2"/>
  <c r="N463" i="2"/>
  <c r="J463" i="2"/>
  <c r="B463" i="2"/>
  <c r="N462" i="2"/>
  <c r="J462" i="2"/>
  <c r="B462" i="2"/>
  <c r="N461" i="2"/>
  <c r="J461" i="2"/>
  <c r="B461" i="2"/>
  <c r="N460" i="2"/>
  <c r="J460" i="2"/>
  <c r="B460" i="2"/>
  <c r="N459" i="2"/>
  <c r="J459" i="2"/>
  <c r="B459" i="2"/>
  <c r="N458" i="2"/>
  <c r="J458" i="2"/>
  <c r="B458" i="2"/>
  <c r="N457" i="2"/>
  <c r="J457" i="2"/>
  <c r="B457" i="2"/>
  <c r="N456" i="2"/>
  <c r="J456" i="2"/>
  <c r="B456" i="2"/>
  <c r="N455" i="2"/>
  <c r="J455" i="2"/>
  <c r="B455" i="2"/>
  <c r="N454" i="2"/>
  <c r="J454" i="2"/>
  <c r="B454" i="2"/>
  <c r="N453" i="2"/>
  <c r="J453" i="2"/>
  <c r="B453" i="2"/>
  <c r="N452" i="2"/>
  <c r="J452" i="2"/>
  <c r="B452" i="2"/>
  <c r="N451" i="2"/>
  <c r="J451" i="2"/>
  <c r="B451" i="2"/>
  <c r="N450" i="2"/>
  <c r="J450" i="2"/>
  <c r="B450" i="2"/>
  <c r="N449" i="2"/>
  <c r="J449" i="2"/>
  <c r="B449" i="2"/>
  <c r="N448" i="2"/>
  <c r="J448" i="2"/>
  <c r="B448" i="2"/>
  <c r="N447" i="2"/>
  <c r="J447" i="2"/>
  <c r="B447" i="2"/>
  <c r="N446" i="2"/>
  <c r="J446" i="2"/>
  <c r="B446" i="2"/>
  <c r="N445" i="2"/>
  <c r="J445" i="2"/>
  <c r="B445" i="2"/>
  <c r="N444" i="2"/>
  <c r="J444" i="2"/>
  <c r="B444" i="2"/>
  <c r="N443" i="2"/>
  <c r="J443" i="2"/>
  <c r="B443" i="2"/>
  <c r="N442" i="2"/>
  <c r="J442" i="2"/>
  <c r="B442" i="2"/>
  <c r="N441" i="2"/>
  <c r="J441" i="2"/>
  <c r="B441" i="2"/>
  <c r="N440" i="2"/>
  <c r="J440" i="2"/>
  <c r="B440" i="2"/>
  <c r="N439" i="2"/>
  <c r="J439" i="2"/>
  <c r="B439" i="2"/>
  <c r="N438" i="2"/>
  <c r="J438" i="2"/>
  <c r="B438" i="2"/>
  <c r="N437" i="2"/>
  <c r="J437" i="2"/>
  <c r="B437" i="2"/>
  <c r="N436" i="2"/>
  <c r="J436" i="2"/>
  <c r="B436" i="2"/>
  <c r="N435" i="2"/>
  <c r="J435" i="2"/>
  <c r="B435" i="2"/>
  <c r="N434" i="2"/>
  <c r="J434" i="2"/>
  <c r="B434" i="2"/>
  <c r="N433" i="2"/>
  <c r="J433" i="2"/>
  <c r="B433" i="2"/>
  <c r="N432" i="2"/>
  <c r="J432" i="2"/>
  <c r="B432" i="2"/>
  <c r="N431" i="2"/>
  <c r="J431" i="2"/>
  <c r="B431" i="2"/>
  <c r="N430" i="2"/>
  <c r="J430" i="2"/>
  <c r="B430" i="2"/>
  <c r="N429" i="2"/>
  <c r="J429" i="2"/>
  <c r="B429" i="2"/>
  <c r="N428" i="2"/>
  <c r="J428" i="2"/>
  <c r="B428" i="2"/>
  <c r="N427" i="2"/>
  <c r="J427" i="2"/>
  <c r="B427" i="2"/>
  <c r="N426" i="2"/>
  <c r="J426" i="2"/>
  <c r="B426" i="2"/>
  <c r="N425" i="2"/>
  <c r="J425" i="2"/>
  <c r="B425" i="2"/>
  <c r="N424" i="2"/>
  <c r="J424" i="2"/>
  <c r="B424" i="2"/>
  <c r="N423" i="2"/>
  <c r="J423" i="2"/>
  <c r="B423" i="2"/>
  <c r="N422" i="2"/>
  <c r="J422" i="2"/>
  <c r="B422" i="2"/>
  <c r="N421" i="2"/>
  <c r="J421" i="2"/>
  <c r="B421" i="2"/>
  <c r="N420" i="2"/>
  <c r="J420" i="2"/>
  <c r="B420" i="2"/>
  <c r="N419" i="2"/>
  <c r="J419" i="2"/>
  <c r="B419" i="2"/>
  <c r="N418" i="2"/>
  <c r="J418" i="2"/>
  <c r="B418" i="2"/>
  <c r="N417" i="2"/>
  <c r="J417" i="2"/>
  <c r="B417" i="2"/>
  <c r="N416" i="2"/>
  <c r="J416" i="2"/>
  <c r="B416" i="2"/>
  <c r="N415" i="2"/>
  <c r="J415" i="2"/>
  <c r="B415" i="2"/>
  <c r="N414" i="2"/>
  <c r="J414" i="2"/>
  <c r="B414" i="2"/>
  <c r="N413" i="2"/>
  <c r="J413" i="2"/>
  <c r="B413" i="2"/>
  <c r="N412" i="2"/>
  <c r="J412" i="2"/>
  <c r="B412" i="2"/>
  <c r="N411" i="2"/>
  <c r="J411" i="2"/>
  <c r="B411" i="2"/>
  <c r="N410" i="2"/>
  <c r="J410" i="2"/>
  <c r="B410" i="2"/>
  <c r="N409" i="2"/>
  <c r="J409" i="2"/>
  <c r="B409" i="2"/>
  <c r="N408" i="2"/>
  <c r="J408" i="2"/>
  <c r="B408" i="2"/>
  <c r="N407" i="2"/>
  <c r="J407" i="2"/>
  <c r="B407" i="2"/>
  <c r="N406" i="2"/>
  <c r="J406" i="2"/>
  <c r="B406" i="2"/>
  <c r="N405" i="2"/>
  <c r="J405" i="2"/>
  <c r="B405" i="2"/>
  <c r="N404" i="2"/>
  <c r="J404" i="2"/>
  <c r="B404" i="2"/>
  <c r="N403" i="2"/>
  <c r="J403" i="2"/>
  <c r="B403" i="2"/>
  <c r="N402" i="2"/>
  <c r="J402" i="2"/>
  <c r="B402" i="2"/>
  <c r="N401" i="2"/>
  <c r="J401" i="2"/>
  <c r="B401" i="2"/>
  <c r="N400" i="2"/>
  <c r="J400" i="2"/>
  <c r="B400" i="2"/>
  <c r="N399" i="2"/>
  <c r="J399" i="2"/>
  <c r="B399" i="2"/>
  <c r="N398" i="2"/>
  <c r="J398" i="2"/>
  <c r="B398" i="2"/>
  <c r="N397" i="2"/>
  <c r="J397" i="2"/>
  <c r="B397" i="2"/>
  <c r="N396" i="2"/>
  <c r="J396" i="2"/>
  <c r="B396" i="2"/>
  <c r="N395" i="2"/>
  <c r="J395" i="2"/>
  <c r="B395" i="2"/>
  <c r="N394" i="2"/>
  <c r="J394" i="2"/>
  <c r="B394" i="2"/>
  <c r="N393" i="2"/>
  <c r="J393" i="2"/>
  <c r="B393" i="2"/>
  <c r="N392" i="2"/>
  <c r="J392" i="2"/>
  <c r="B392" i="2"/>
  <c r="N391" i="2"/>
  <c r="J391" i="2"/>
  <c r="B391" i="2"/>
  <c r="N390" i="2"/>
  <c r="J390" i="2"/>
  <c r="B390" i="2"/>
  <c r="N389" i="2"/>
  <c r="J389" i="2"/>
  <c r="B389" i="2"/>
  <c r="N388" i="2"/>
  <c r="J388" i="2"/>
  <c r="B388" i="2"/>
  <c r="N387" i="2"/>
  <c r="J387" i="2"/>
  <c r="B387" i="2"/>
  <c r="N386" i="2"/>
  <c r="J386" i="2"/>
  <c r="B386" i="2"/>
  <c r="N385" i="2"/>
  <c r="J385" i="2"/>
  <c r="B385" i="2"/>
  <c r="N384" i="2"/>
  <c r="J384" i="2"/>
  <c r="B384" i="2"/>
  <c r="N383" i="2"/>
  <c r="J383" i="2"/>
  <c r="B383" i="2"/>
  <c r="N382" i="2"/>
  <c r="J382" i="2"/>
  <c r="B382" i="2"/>
  <c r="N381" i="2"/>
  <c r="J381" i="2"/>
  <c r="B381" i="2"/>
  <c r="N380" i="2"/>
  <c r="J380" i="2"/>
  <c r="B380" i="2"/>
  <c r="N379" i="2"/>
  <c r="J379" i="2"/>
  <c r="B379" i="2"/>
  <c r="N378" i="2"/>
  <c r="J378" i="2"/>
  <c r="B378" i="2"/>
  <c r="N377" i="2"/>
  <c r="J377" i="2"/>
  <c r="B377" i="2"/>
  <c r="N376" i="2"/>
  <c r="J376" i="2"/>
  <c r="B376" i="2"/>
  <c r="N375" i="2"/>
  <c r="J375" i="2"/>
  <c r="B375" i="2"/>
  <c r="N374" i="2"/>
  <c r="J374" i="2"/>
  <c r="B374" i="2"/>
  <c r="N373" i="2"/>
  <c r="J373" i="2"/>
  <c r="B373" i="2"/>
  <c r="N372" i="2"/>
  <c r="J372" i="2"/>
  <c r="B372" i="2"/>
  <c r="N371" i="2"/>
  <c r="J371" i="2"/>
  <c r="B371" i="2"/>
  <c r="N370" i="2"/>
  <c r="J370" i="2"/>
  <c r="B370" i="2"/>
  <c r="N369" i="2"/>
  <c r="J369" i="2"/>
  <c r="B369" i="2"/>
  <c r="N368" i="2"/>
  <c r="J368" i="2"/>
  <c r="B368" i="2"/>
  <c r="N367" i="2"/>
  <c r="J367" i="2"/>
  <c r="B367" i="2"/>
  <c r="N366" i="2"/>
  <c r="J366" i="2"/>
  <c r="B366" i="2"/>
  <c r="N365" i="2"/>
  <c r="J365" i="2"/>
  <c r="B365" i="2"/>
  <c r="N364" i="2"/>
  <c r="J364" i="2"/>
  <c r="B364" i="2"/>
  <c r="N363" i="2"/>
  <c r="J363" i="2"/>
  <c r="B363" i="2"/>
  <c r="N362" i="2"/>
  <c r="J362" i="2"/>
  <c r="B362" i="2"/>
  <c r="N361" i="2"/>
  <c r="J361" i="2"/>
  <c r="B361" i="2"/>
  <c r="N360" i="2"/>
  <c r="J360" i="2"/>
  <c r="B360" i="2"/>
  <c r="N359" i="2"/>
  <c r="J359" i="2"/>
  <c r="B359" i="2"/>
  <c r="N358" i="2"/>
  <c r="J358" i="2"/>
  <c r="B358" i="2"/>
  <c r="N357" i="2"/>
  <c r="J357" i="2"/>
  <c r="B357" i="2"/>
  <c r="N356" i="2"/>
  <c r="J356" i="2"/>
  <c r="B356" i="2"/>
  <c r="N355" i="2"/>
  <c r="J355" i="2"/>
  <c r="B355" i="2"/>
  <c r="N354" i="2"/>
  <c r="J354" i="2"/>
  <c r="B354" i="2"/>
  <c r="N353" i="2"/>
  <c r="J353" i="2"/>
  <c r="B353" i="2"/>
  <c r="N352" i="2"/>
  <c r="J352" i="2"/>
  <c r="B352" i="2"/>
  <c r="N351" i="2"/>
  <c r="J351" i="2"/>
  <c r="B351" i="2"/>
  <c r="N350" i="2"/>
  <c r="J350" i="2"/>
  <c r="B350" i="2"/>
  <c r="N349" i="2"/>
  <c r="J349" i="2"/>
  <c r="B349" i="2"/>
  <c r="N348" i="2"/>
  <c r="J348" i="2"/>
  <c r="B348" i="2"/>
  <c r="N347" i="2"/>
  <c r="J347" i="2"/>
  <c r="B347" i="2"/>
  <c r="N346" i="2"/>
  <c r="J346" i="2"/>
  <c r="B346" i="2"/>
  <c r="N345" i="2"/>
  <c r="J345" i="2"/>
  <c r="B345" i="2"/>
  <c r="N344" i="2"/>
  <c r="J344" i="2"/>
  <c r="B344" i="2"/>
  <c r="N343" i="2"/>
  <c r="J343" i="2"/>
  <c r="B343" i="2"/>
  <c r="N342" i="2"/>
  <c r="J342" i="2"/>
  <c r="B342" i="2"/>
  <c r="N341" i="2"/>
  <c r="J341" i="2"/>
  <c r="B341" i="2"/>
  <c r="N340" i="2"/>
  <c r="J340" i="2"/>
  <c r="B340" i="2"/>
  <c r="N339" i="2"/>
  <c r="J339" i="2"/>
  <c r="B339" i="2"/>
  <c r="N338" i="2"/>
  <c r="J338" i="2"/>
  <c r="B338" i="2"/>
  <c r="N337" i="2"/>
  <c r="J337" i="2"/>
  <c r="B337" i="2"/>
  <c r="N336" i="2"/>
  <c r="J336" i="2"/>
  <c r="B336" i="2"/>
  <c r="N335" i="2"/>
  <c r="J335" i="2"/>
  <c r="B335" i="2"/>
  <c r="N334" i="2"/>
  <c r="J334" i="2"/>
  <c r="B334" i="2"/>
  <c r="N333" i="2"/>
  <c r="J333" i="2"/>
  <c r="B333" i="2"/>
  <c r="N332" i="2"/>
  <c r="J332" i="2"/>
  <c r="B332" i="2"/>
  <c r="N331" i="2"/>
  <c r="J331" i="2"/>
  <c r="B331" i="2"/>
  <c r="N330" i="2"/>
  <c r="J330" i="2"/>
  <c r="B330" i="2"/>
  <c r="N329" i="2"/>
  <c r="J329" i="2"/>
  <c r="B329" i="2"/>
  <c r="N328" i="2"/>
  <c r="J328" i="2"/>
  <c r="B328" i="2"/>
  <c r="N327" i="2"/>
  <c r="J327" i="2"/>
  <c r="B327" i="2"/>
  <c r="N326" i="2"/>
  <c r="J326" i="2"/>
  <c r="B326" i="2"/>
  <c r="N325" i="2"/>
  <c r="J325" i="2"/>
  <c r="B325" i="2"/>
  <c r="N324" i="2"/>
  <c r="J324" i="2"/>
  <c r="B324" i="2"/>
  <c r="N323" i="2"/>
  <c r="J323" i="2"/>
  <c r="B323" i="2"/>
  <c r="N322" i="2"/>
  <c r="J322" i="2"/>
  <c r="B322" i="2"/>
  <c r="N321" i="2"/>
  <c r="J321" i="2"/>
  <c r="B321" i="2"/>
  <c r="N320" i="2"/>
  <c r="J320" i="2"/>
  <c r="B320" i="2"/>
  <c r="N319" i="2"/>
  <c r="J319" i="2"/>
  <c r="B319" i="2"/>
  <c r="N318" i="2"/>
  <c r="J318" i="2"/>
  <c r="B318" i="2"/>
  <c r="N317" i="2"/>
  <c r="J317" i="2"/>
  <c r="B317" i="2"/>
  <c r="N316" i="2"/>
  <c r="J316" i="2"/>
  <c r="B316" i="2"/>
  <c r="N315" i="2"/>
  <c r="J315" i="2"/>
  <c r="B315" i="2"/>
  <c r="N314" i="2"/>
  <c r="J314" i="2"/>
  <c r="B314" i="2"/>
  <c r="N313" i="2"/>
  <c r="J313" i="2"/>
  <c r="B313" i="2"/>
  <c r="N312" i="2"/>
  <c r="J312" i="2"/>
  <c r="B312" i="2"/>
  <c r="N311" i="2"/>
  <c r="J311" i="2"/>
  <c r="B311" i="2"/>
  <c r="N310" i="2"/>
  <c r="J310" i="2"/>
  <c r="B310" i="2"/>
  <c r="N309" i="2"/>
  <c r="J309" i="2"/>
  <c r="B309" i="2"/>
  <c r="N308" i="2"/>
  <c r="J308" i="2"/>
  <c r="B308" i="2"/>
  <c r="N307" i="2"/>
  <c r="J307" i="2"/>
  <c r="B307" i="2"/>
  <c r="N306" i="2"/>
  <c r="J306" i="2"/>
  <c r="B306" i="2"/>
  <c r="N305" i="2"/>
  <c r="J305" i="2"/>
  <c r="B305" i="2"/>
  <c r="N304" i="2"/>
  <c r="J304" i="2"/>
  <c r="B304" i="2"/>
  <c r="N303" i="2"/>
  <c r="J303" i="2"/>
  <c r="B303" i="2"/>
  <c r="N302" i="2"/>
  <c r="J302" i="2"/>
  <c r="B302" i="2"/>
  <c r="N301" i="2"/>
  <c r="J301" i="2"/>
  <c r="B301" i="2"/>
  <c r="N300" i="2"/>
  <c r="J300" i="2"/>
  <c r="B300" i="2"/>
  <c r="N299" i="2"/>
  <c r="J299" i="2"/>
  <c r="B299" i="2"/>
  <c r="N298" i="2"/>
  <c r="J298" i="2"/>
  <c r="B298" i="2"/>
  <c r="N297" i="2"/>
  <c r="J297" i="2"/>
  <c r="B297" i="2"/>
  <c r="N296" i="2"/>
  <c r="J296" i="2"/>
  <c r="B296" i="2"/>
  <c r="N295" i="2"/>
  <c r="J295" i="2"/>
  <c r="B295" i="2"/>
  <c r="N294" i="2"/>
  <c r="J294" i="2"/>
  <c r="B294" i="2"/>
  <c r="N293" i="2"/>
  <c r="J293" i="2"/>
  <c r="B293" i="2"/>
  <c r="N292" i="2"/>
  <c r="J292" i="2"/>
  <c r="B292" i="2"/>
  <c r="N291" i="2"/>
  <c r="J291" i="2"/>
  <c r="B291" i="2"/>
  <c r="N290" i="2"/>
  <c r="J290" i="2"/>
  <c r="B290" i="2"/>
  <c r="N289" i="2"/>
  <c r="J289" i="2"/>
  <c r="B289" i="2"/>
  <c r="N288" i="2"/>
  <c r="J288" i="2"/>
  <c r="B288" i="2"/>
  <c r="N287" i="2"/>
  <c r="J287" i="2"/>
  <c r="B287" i="2"/>
  <c r="N286" i="2"/>
  <c r="J286" i="2"/>
  <c r="B286" i="2"/>
  <c r="N285" i="2"/>
  <c r="J285" i="2"/>
  <c r="B285" i="2"/>
  <c r="N284" i="2"/>
  <c r="J284" i="2"/>
  <c r="B284" i="2"/>
  <c r="N283" i="2"/>
  <c r="J283" i="2"/>
  <c r="B283" i="2"/>
  <c r="N282" i="2"/>
  <c r="J282" i="2"/>
  <c r="B282" i="2"/>
  <c r="N281" i="2"/>
  <c r="J281" i="2"/>
  <c r="B281" i="2"/>
  <c r="N280" i="2"/>
  <c r="J280" i="2"/>
  <c r="B280" i="2"/>
  <c r="N279" i="2"/>
  <c r="J279" i="2"/>
  <c r="B279" i="2"/>
  <c r="N278" i="2"/>
  <c r="J278" i="2"/>
  <c r="B278" i="2"/>
  <c r="N277" i="2"/>
  <c r="J277" i="2"/>
  <c r="B277" i="2"/>
  <c r="N276" i="2"/>
  <c r="J276" i="2"/>
  <c r="B276" i="2"/>
  <c r="N275" i="2"/>
  <c r="J275" i="2"/>
  <c r="B275" i="2"/>
  <c r="N274" i="2"/>
  <c r="J274" i="2"/>
  <c r="B274" i="2"/>
  <c r="N273" i="2"/>
  <c r="J273" i="2"/>
  <c r="B273" i="2"/>
  <c r="N272" i="2"/>
  <c r="J272" i="2"/>
  <c r="B272" i="2"/>
  <c r="N271" i="2"/>
  <c r="J271" i="2"/>
  <c r="B271" i="2"/>
  <c r="N270" i="2"/>
  <c r="J270" i="2"/>
  <c r="B270" i="2"/>
  <c r="N269" i="2"/>
  <c r="J269" i="2"/>
  <c r="B269" i="2"/>
  <c r="N268" i="2"/>
  <c r="J268" i="2"/>
  <c r="B268" i="2"/>
  <c r="N267" i="2"/>
  <c r="J267" i="2"/>
  <c r="B267" i="2"/>
  <c r="N266" i="2"/>
  <c r="J266" i="2"/>
  <c r="B266" i="2"/>
  <c r="N265" i="2"/>
  <c r="J265" i="2"/>
  <c r="B265" i="2"/>
  <c r="N264" i="2"/>
  <c r="J264" i="2"/>
  <c r="B264" i="2"/>
  <c r="N263" i="2"/>
  <c r="J263" i="2"/>
  <c r="B263" i="2"/>
  <c r="N262" i="2"/>
  <c r="J262" i="2"/>
  <c r="B262" i="2"/>
  <c r="N261" i="2"/>
  <c r="J261" i="2"/>
  <c r="B261" i="2"/>
  <c r="N260" i="2"/>
  <c r="J260" i="2"/>
  <c r="B260" i="2"/>
  <c r="N259" i="2"/>
  <c r="J259" i="2"/>
  <c r="B259" i="2"/>
  <c r="N258" i="2"/>
  <c r="J258" i="2"/>
  <c r="B258" i="2"/>
  <c r="N257" i="2"/>
  <c r="J257" i="2"/>
  <c r="B257" i="2"/>
  <c r="N256" i="2"/>
  <c r="J256" i="2"/>
  <c r="B256" i="2"/>
  <c r="N255" i="2"/>
  <c r="J255" i="2"/>
  <c r="B255" i="2"/>
  <c r="N254" i="2"/>
  <c r="J254" i="2"/>
  <c r="B254" i="2"/>
  <c r="N253" i="2"/>
  <c r="J253" i="2"/>
  <c r="B253" i="2"/>
  <c r="N252" i="2"/>
  <c r="J252" i="2"/>
  <c r="B252" i="2"/>
  <c r="N251" i="2"/>
  <c r="J251" i="2"/>
  <c r="B251" i="2"/>
  <c r="N250" i="2"/>
  <c r="J250" i="2"/>
  <c r="B250" i="2"/>
  <c r="N249" i="2"/>
  <c r="J249" i="2"/>
  <c r="B249" i="2"/>
  <c r="N248" i="2"/>
  <c r="J248" i="2"/>
  <c r="B248" i="2"/>
  <c r="N247" i="2"/>
  <c r="J247" i="2"/>
  <c r="B247" i="2"/>
  <c r="N246" i="2"/>
  <c r="J246" i="2"/>
  <c r="B246" i="2"/>
  <c r="N245" i="2"/>
  <c r="J245" i="2"/>
  <c r="B245" i="2"/>
  <c r="N244" i="2"/>
  <c r="J244" i="2"/>
  <c r="B244" i="2"/>
  <c r="N243" i="2"/>
  <c r="J243" i="2"/>
  <c r="B243" i="2"/>
  <c r="N242" i="2"/>
  <c r="J242" i="2"/>
  <c r="B242" i="2"/>
  <c r="N241" i="2"/>
  <c r="J241" i="2"/>
  <c r="B241" i="2"/>
  <c r="N240" i="2"/>
  <c r="J240" i="2"/>
  <c r="B240" i="2"/>
  <c r="N239" i="2"/>
  <c r="J239" i="2"/>
  <c r="B239" i="2"/>
  <c r="N238" i="2"/>
  <c r="J238" i="2"/>
  <c r="B238" i="2"/>
  <c r="N237" i="2"/>
  <c r="J237" i="2"/>
  <c r="B237" i="2"/>
  <c r="N236" i="2"/>
  <c r="J236" i="2"/>
  <c r="B236" i="2"/>
  <c r="N235" i="2"/>
  <c r="J235" i="2"/>
  <c r="B235" i="2"/>
  <c r="N234" i="2"/>
  <c r="J234" i="2"/>
  <c r="B234" i="2"/>
  <c r="N233" i="2"/>
  <c r="J233" i="2"/>
  <c r="B233" i="2"/>
  <c r="N232" i="2"/>
  <c r="J232" i="2"/>
  <c r="B232" i="2"/>
  <c r="N231" i="2"/>
  <c r="J231" i="2"/>
  <c r="B231" i="2"/>
  <c r="N230" i="2"/>
  <c r="J230" i="2"/>
  <c r="B230" i="2"/>
  <c r="N229" i="2"/>
  <c r="J229" i="2"/>
  <c r="B229" i="2"/>
  <c r="N228" i="2"/>
  <c r="J228" i="2"/>
  <c r="B228" i="2"/>
  <c r="N227" i="2"/>
  <c r="J227" i="2"/>
  <c r="B227" i="2"/>
  <c r="N226" i="2"/>
  <c r="J226" i="2"/>
  <c r="B226" i="2"/>
  <c r="N225" i="2"/>
  <c r="J225" i="2"/>
  <c r="B225" i="2"/>
  <c r="N224" i="2"/>
  <c r="J224" i="2"/>
  <c r="B224" i="2"/>
  <c r="N223" i="2"/>
  <c r="J223" i="2"/>
  <c r="B223" i="2"/>
  <c r="N222" i="2"/>
  <c r="J222" i="2"/>
  <c r="B222" i="2"/>
  <c r="N221" i="2"/>
  <c r="J221" i="2"/>
  <c r="B221" i="2"/>
  <c r="N220" i="2"/>
  <c r="J220" i="2"/>
  <c r="B220" i="2"/>
  <c r="N219" i="2"/>
  <c r="J219" i="2"/>
  <c r="B219" i="2"/>
  <c r="N218" i="2"/>
  <c r="J218" i="2"/>
  <c r="B218" i="2"/>
  <c r="N217" i="2"/>
  <c r="J217" i="2"/>
  <c r="B217" i="2"/>
  <c r="N216" i="2"/>
  <c r="J216" i="2"/>
  <c r="B216" i="2"/>
  <c r="N215" i="2"/>
  <c r="J215" i="2"/>
  <c r="B215" i="2"/>
  <c r="N214" i="2"/>
  <c r="J214" i="2"/>
  <c r="B214" i="2"/>
  <c r="N213" i="2"/>
  <c r="J213" i="2"/>
  <c r="B213" i="2"/>
  <c r="N212" i="2"/>
  <c r="J212" i="2"/>
  <c r="B212" i="2"/>
  <c r="N211" i="2"/>
  <c r="J211" i="2"/>
  <c r="B211" i="2"/>
  <c r="N210" i="2"/>
  <c r="J210" i="2"/>
  <c r="B210" i="2"/>
  <c r="N209" i="2"/>
  <c r="J209" i="2"/>
  <c r="B209" i="2"/>
  <c r="N208" i="2"/>
  <c r="J208" i="2"/>
  <c r="B208" i="2"/>
  <c r="N207" i="2"/>
  <c r="J207" i="2"/>
  <c r="B207" i="2"/>
  <c r="N206" i="2"/>
  <c r="J206" i="2"/>
  <c r="B206" i="2"/>
  <c r="N205" i="2"/>
  <c r="J205" i="2"/>
  <c r="B205" i="2"/>
  <c r="N204" i="2"/>
  <c r="J204" i="2"/>
  <c r="B204" i="2"/>
  <c r="N203" i="2"/>
  <c r="J203" i="2"/>
  <c r="B203" i="2"/>
  <c r="N202" i="2"/>
  <c r="J202" i="2"/>
  <c r="B202" i="2"/>
  <c r="N201" i="2"/>
  <c r="J201" i="2"/>
  <c r="B201" i="2"/>
  <c r="N200" i="2"/>
  <c r="J200" i="2"/>
  <c r="B200" i="2"/>
  <c r="N199" i="2"/>
  <c r="J199" i="2"/>
  <c r="B199" i="2"/>
  <c r="N198" i="2"/>
  <c r="J198" i="2"/>
  <c r="B198" i="2"/>
  <c r="N197" i="2"/>
  <c r="J197" i="2"/>
  <c r="B197" i="2"/>
  <c r="N196" i="2"/>
  <c r="J196" i="2"/>
  <c r="B196" i="2"/>
  <c r="N195" i="2"/>
  <c r="J195" i="2"/>
  <c r="B195" i="2"/>
  <c r="N194" i="2"/>
  <c r="J194" i="2"/>
  <c r="B194" i="2"/>
  <c r="N193" i="2"/>
  <c r="J193" i="2"/>
  <c r="B193" i="2"/>
  <c r="N192" i="2"/>
  <c r="J192" i="2"/>
  <c r="B192" i="2"/>
  <c r="N191" i="2"/>
  <c r="J191" i="2"/>
  <c r="B191" i="2"/>
  <c r="N190" i="2"/>
  <c r="J190" i="2"/>
  <c r="B190" i="2"/>
  <c r="N189" i="2"/>
  <c r="J189" i="2"/>
  <c r="B189" i="2"/>
  <c r="N188" i="2"/>
  <c r="J188" i="2"/>
  <c r="B188" i="2"/>
  <c r="N187" i="2"/>
  <c r="J187" i="2"/>
  <c r="B187" i="2"/>
  <c r="N186" i="2"/>
  <c r="J186" i="2"/>
  <c r="B186" i="2"/>
  <c r="N185" i="2"/>
  <c r="J185" i="2"/>
  <c r="B185" i="2"/>
  <c r="N184" i="2"/>
  <c r="J184" i="2"/>
  <c r="B184" i="2"/>
  <c r="N183" i="2"/>
  <c r="J183" i="2"/>
  <c r="B183" i="2"/>
  <c r="N182" i="2"/>
  <c r="J182" i="2"/>
  <c r="B182" i="2"/>
  <c r="N181" i="2"/>
  <c r="J181" i="2"/>
  <c r="B181" i="2"/>
  <c r="N180" i="2"/>
  <c r="J180" i="2"/>
  <c r="B180" i="2"/>
  <c r="N179" i="2"/>
  <c r="J179" i="2"/>
  <c r="B179" i="2"/>
  <c r="N178" i="2"/>
  <c r="J178" i="2"/>
  <c r="B178" i="2"/>
  <c r="N177" i="2"/>
  <c r="J177" i="2"/>
  <c r="B177" i="2"/>
  <c r="N176" i="2"/>
  <c r="J176" i="2"/>
  <c r="B176" i="2"/>
  <c r="N175" i="2"/>
  <c r="J175" i="2"/>
  <c r="B175" i="2"/>
  <c r="N174" i="2"/>
  <c r="J174" i="2"/>
  <c r="B174" i="2"/>
  <c r="N173" i="2"/>
  <c r="J173" i="2"/>
  <c r="B173" i="2"/>
  <c r="N172" i="2"/>
  <c r="J172" i="2"/>
  <c r="B172" i="2"/>
  <c r="N171" i="2"/>
  <c r="J171" i="2"/>
  <c r="B171" i="2"/>
  <c r="N170" i="2"/>
  <c r="J170" i="2"/>
  <c r="B170" i="2"/>
  <c r="N169" i="2"/>
  <c r="J169" i="2"/>
  <c r="B169" i="2"/>
  <c r="N168" i="2"/>
  <c r="J168" i="2"/>
  <c r="B168" i="2"/>
  <c r="N167" i="2"/>
  <c r="J167" i="2"/>
  <c r="B167" i="2"/>
  <c r="N166" i="2"/>
  <c r="J166" i="2"/>
  <c r="B166" i="2"/>
  <c r="N165" i="2"/>
  <c r="J165" i="2"/>
  <c r="B165" i="2"/>
  <c r="N164" i="2"/>
  <c r="J164" i="2"/>
  <c r="B164" i="2"/>
  <c r="N163" i="2"/>
  <c r="J163" i="2"/>
  <c r="B163" i="2"/>
  <c r="N162" i="2"/>
  <c r="J162" i="2"/>
  <c r="B162" i="2"/>
  <c r="N161" i="2"/>
  <c r="J161" i="2"/>
  <c r="B161" i="2"/>
  <c r="N160" i="2"/>
  <c r="J160" i="2"/>
  <c r="B160" i="2"/>
  <c r="N159" i="2"/>
  <c r="J159" i="2"/>
  <c r="B159" i="2"/>
  <c r="N158" i="2"/>
  <c r="J158" i="2"/>
  <c r="B158" i="2"/>
  <c r="N157" i="2"/>
  <c r="J157" i="2"/>
  <c r="B157" i="2"/>
  <c r="N156" i="2"/>
  <c r="J156" i="2"/>
  <c r="B156" i="2"/>
  <c r="N155" i="2"/>
  <c r="J155" i="2"/>
  <c r="B155" i="2"/>
  <c r="N154" i="2"/>
  <c r="J154" i="2"/>
  <c r="B154" i="2"/>
  <c r="N153" i="2"/>
  <c r="J153" i="2"/>
  <c r="B153" i="2"/>
  <c r="N152" i="2"/>
  <c r="J152" i="2"/>
  <c r="B152" i="2"/>
  <c r="N151" i="2"/>
  <c r="J151" i="2"/>
  <c r="B151" i="2"/>
  <c r="N150" i="2"/>
  <c r="J150" i="2"/>
  <c r="B150" i="2"/>
  <c r="N149" i="2"/>
  <c r="J149" i="2"/>
  <c r="B149" i="2"/>
  <c r="N148" i="2"/>
  <c r="J148" i="2"/>
  <c r="B148" i="2"/>
  <c r="N147" i="2"/>
  <c r="J147" i="2"/>
  <c r="B147" i="2"/>
  <c r="N146" i="2"/>
  <c r="J146" i="2"/>
  <c r="B146" i="2"/>
  <c r="N145" i="2"/>
  <c r="J145" i="2"/>
  <c r="B145" i="2"/>
  <c r="N144" i="2"/>
  <c r="J144" i="2"/>
  <c r="B144" i="2"/>
  <c r="N143" i="2"/>
  <c r="J143" i="2"/>
  <c r="B143" i="2"/>
  <c r="N142" i="2"/>
  <c r="J142" i="2"/>
  <c r="B142" i="2"/>
  <c r="N141" i="2"/>
  <c r="J141" i="2"/>
  <c r="B141" i="2"/>
  <c r="N140" i="2"/>
  <c r="J140" i="2"/>
  <c r="B140" i="2"/>
  <c r="N139" i="2"/>
  <c r="J139" i="2"/>
  <c r="B139" i="2"/>
  <c r="N138" i="2"/>
  <c r="J138" i="2"/>
  <c r="B138" i="2"/>
  <c r="N137" i="2"/>
  <c r="J137" i="2"/>
  <c r="B137" i="2"/>
  <c r="N136" i="2"/>
  <c r="J136" i="2"/>
  <c r="B136" i="2"/>
  <c r="N135" i="2"/>
  <c r="J135" i="2"/>
  <c r="B135" i="2"/>
  <c r="N134" i="2"/>
  <c r="J134" i="2"/>
  <c r="B134" i="2"/>
  <c r="N133" i="2"/>
  <c r="J133" i="2"/>
  <c r="B133" i="2"/>
  <c r="N132" i="2"/>
  <c r="J132" i="2"/>
  <c r="B132" i="2"/>
  <c r="N131" i="2"/>
  <c r="J131" i="2"/>
  <c r="B131" i="2"/>
  <c r="N130" i="2"/>
  <c r="J130" i="2"/>
  <c r="B130" i="2"/>
  <c r="N129" i="2"/>
  <c r="J129" i="2"/>
  <c r="B129" i="2"/>
  <c r="N128" i="2"/>
  <c r="J128" i="2"/>
  <c r="B128" i="2"/>
  <c r="N127" i="2"/>
  <c r="J127" i="2"/>
  <c r="B127" i="2"/>
  <c r="N126" i="2"/>
  <c r="J126" i="2"/>
  <c r="B126" i="2"/>
  <c r="N125" i="2"/>
  <c r="J125" i="2"/>
  <c r="B125" i="2"/>
  <c r="N124" i="2"/>
  <c r="J124" i="2"/>
  <c r="B124" i="2"/>
  <c r="N123" i="2"/>
  <c r="J123" i="2"/>
  <c r="B123" i="2"/>
  <c r="N122" i="2"/>
  <c r="J122" i="2"/>
  <c r="B122" i="2"/>
  <c r="N121" i="2"/>
  <c r="J121" i="2"/>
  <c r="B121" i="2"/>
  <c r="N120" i="2"/>
  <c r="J120" i="2"/>
  <c r="B120" i="2"/>
  <c r="N119" i="2"/>
  <c r="J119" i="2"/>
  <c r="B119" i="2"/>
  <c r="N118" i="2"/>
  <c r="J118" i="2"/>
  <c r="B118" i="2"/>
  <c r="N117" i="2"/>
  <c r="J117" i="2"/>
  <c r="B117" i="2"/>
  <c r="N116" i="2"/>
  <c r="J116" i="2"/>
  <c r="B116" i="2"/>
  <c r="N115" i="2"/>
  <c r="J115" i="2"/>
  <c r="B115" i="2"/>
  <c r="N114" i="2"/>
  <c r="J114" i="2"/>
  <c r="B114" i="2"/>
  <c r="N113" i="2"/>
  <c r="J113" i="2"/>
  <c r="B113" i="2"/>
  <c r="N112" i="2"/>
  <c r="J112" i="2"/>
  <c r="B112" i="2"/>
  <c r="N111" i="2"/>
  <c r="J111" i="2"/>
  <c r="B111" i="2"/>
  <c r="N110" i="2"/>
  <c r="J110" i="2"/>
  <c r="B110" i="2"/>
  <c r="N109" i="2"/>
  <c r="J109" i="2"/>
  <c r="B109" i="2"/>
  <c r="N108" i="2"/>
  <c r="J108" i="2"/>
  <c r="B108" i="2"/>
  <c r="N107" i="2"/>
  <c r="J107" i="2"/>
  <c r="B107" i="2"/>
  <c r="N106" i="2"/>
  <c r="J106" i="2"/>
  <c r="B106" i="2"/>
  <c r="N105" i="2"/>
  <c r="J105" i="2"/>
  <c r="B105" i="2"/>
  <c r="N104" i="2"/>
  <c r="J104" i="2"/>
  <c r="B104" i="2"/>
  <c r="N103" i="2"/>
  <c r="J103" i="2"/>
  <c r="B103" i="2"/>
  <c r="N102" i="2"/>
  <c r="J102" i="2"/>
  <c r="B102" i="2"/>
  <c r="N101" i="2"/>
  <c r="J101" i="2"/>
  <c r="B101" i="2"/>
  <c r="N100" i="2"/>
  <c r="J100" i="2"/>
  <c r="B100" i="2"/>
  <c r="N99" i="2"/>
  <c r="J99" i="2"/>
  <c r="B99" i="2"/>
  <c r="N98" i="2"/>
  <c r="J98" i="2"/>
  <c r="B98" i="2"/>
  <c r="N97" i="2"/>
  <c r="J97" i="2"/>
  <c r="B97" i="2"/>
  <c r="N96" i="2"/>
  <c r="J96" i="2"/>
  <c r="B96" i="2"/>
  <c r="N95" i="2"/>
  <c r="J95" i="2"/>
  <c r="B95" i="2"/>
  <c r="N94" i="2"/>
  <c r="J94" i="2"/>
  <c r="B94" i="2"/>
  <c r="N93" i="2"/>
  <c r="J93" i="2"/>
  <c r="B93" i="2"/>
  <c r="N92" i="2"/>
  <c r="J92" i="2"/>
  <c r="B92" i="2"/>
  <c r="N91" i="2"/>
  <c r="J91" i="2"/>
  <c r="B91" i="2"/>
  <c r="N90" i="2"/>
  <c r="J90" i="2"/>
  <c r="B90" i="2"/>
  <c r="N89" i="2"/>
  <c r="J89" i="2"/>
  <c r="B89" i="2"/>
  <c r="N88" i="2"/>
  <c r="J88" i="2"/>
  <c r="B88" i="2"/>
  <c r="N87" i="2"/>
  <c r="J87" i="2"/>
  <c r="B87" i="2"/>
  <c r="N86" i="2"/>
  <c r="J86" i="2"/>
  <c r="B86" i="2"/>
  <c r="N85" i="2"/>
  <c r="J85" i="2"/>
  <c r="B85" i="2"/>
  <c r="N84" i="2"/>
  <c r="J84" i="2"/>
  <c r="B84" i="2"/>
  <c r="N83" i="2"/>
  <c r="J83" i="2"/>
  <c r="B83" i="2"/>
  <c r="N82" i="2"/>
  <c r="J82" i="2"/>
  <c r="B82" i="2"/>
  <c r="N81" i="2"/>
  <c r="J81" i="2"/>
  <c r="B81" i="2"/>
  <c r="N80" i="2"/>
  <c r="J80" i="2"/>
  <c r="B80" i="2"/>
  <c r="N79" i="2"/>
  <c r="J79" i="2"/>
  <c r="B79" i="2"/>
  <c r="N78" i="2"/>
  <c r="J78" i="2"/>
  <c r="B78" i="2"/>
  <c r="N77" i="2"/>
  <c r="J77" i="2"/>
  <c r="B77" i="2"/>
  <c r="N76" i="2"/>
  <c r="J76" i="2"/>
  <c r="B76" i="2"/>
  <c r="N75" i="2"/>
  <c r="J75" i="2"/>
  <c r="B75" i="2"/>
  <c r="N74" i="2"/>
  <c r="J74" i="2"/>
  <c r="B74" i="2"/>
  <c r="N73" i="2"/>
  <c r="J73" i="2"/>
  <c r="B73" i="2"/>
  <c r="N72" i="2"/>
  <c r="J72" i="2"/>
  <c r="B72" i="2"/>
  <c r="N71" i="2"/>
  <c r="J71" i="2"/>
  <c r="B71" i="2"/>
  <c r="N70" i="2"/>
  <c r="J70" i="2"/>
  <c r="B70" i="2"/>
  <c r="N69" i="2"/>
  <c r="J69" i="2"/>
  <c r="B69" i="2"/>
  <c r="N68" i="2"/>
  <c r="J68" i="2"/>
  <c r="B68" i="2"/>
  <c r="N67" i="2"/>
  <c r="J67" i="2"/>
  <c r="B67" i="2"/>
  <c r="N66" i="2"/>
  <c r="J66" i="2"/>
  <c r="B66" i="2"/>
  <c r="N65" i="2"/>
  <c r="J65" i="2"/>
  <c r="B65" i="2"/>
  <c r="N64" i="2"/>
  <c r="J64" i="2"/>
  <c r="B64" i="2"/>
  <c r="N63" i="2"/>
  <c r="J63" i="2"/>
  <c r="B63" i="2"/>
  <c r="N62" i="2"/>
  <c r="J62" i="2"/>
  <c r="B62" i="2"/>
  <c r="N61" i="2"/>
  <c r="J61" i="2"/>
  <c r="B61" i="2"/>
  <c r="N60" i="2"/>
  <c r="J60" i="2"/>
  <c r="B60" i="2"/>
  <c r="N59" i="2"/>
  <c r="J59" i="2"/>
  <c r="B59" i="2"/>
  <c r="N58" i="2"/>
  <c r="J58" i="2"/>
  <c r="B58" i="2"/>
  <c r="N57" i="2"/>
  <c r="J57" i="2"/>
  <c r="B57" i="2"/>
  <c r="N56" i="2"/>
  <c r="J56" i="2"/>
  <c r="B56" i="2"/>
  <c r="N55" i="2"/>
  <c r="J55" i="2"/>
  <c r="B55" i="2"/>
  <c r="N54" i="2"/>
  <c r="J54" i="2"/>
  <c r="B54" i="2"/>
  <c r="N53" i="2"/>
  <c r="J53" i="2"/>
  <c r="B53" i="2"/>
  <c r="N52" i="2"/>
  <c r="J52" i="2"/>
  <c r="B52" i="2"/>
  <c r="N51" i="2"/>
  <c r="J51" i="2"/>
  <c r="B51" i="2"/>
  <c r="N50" i="2"/>
  <c r="J50" i="2"/>
  <c r="B50" i="2"/>
  <c r="N49" i="2"/>
  <c r="J49" i="2"/>
  <c r="B49" i="2"/>
  <c r="N48" i="2"/>
  <c r="J48" i="2"/>
  <c r="B48" i="2"/>
  <c r="N47" i="2"/>
  <c r="J47" i="2"/>
  <c r="B47" i="2"/>
  <c r="N46" i="2"/>
  <c r="J46" i="2"/>
  <c r="B46" i="2"/>
  <c r="N45" i="2"/>
  <c r="J45" i="2"/>
  <c r="B45" i="2"/>
  <c r="N44" i="2"/>
  <c r="J44" i="2"/>
  <c r="B44" i="2"/>
  <c r="N43" i="2"/>
  <c r="J43" i="2"/>
  <c r="B43" i="2"/>
  <c r="N42" i="2"/>
  <c r="J42" i="2"/>
  <c r="B42" i="2"/>
  <c r="N41" i="2"/>
  <c r="J41" i="2"/>
  <c r="B41" i="2"/>
  <c r="N40" i="2"/>
  <c r="J40" i="2"/>
  <c r="B40" i="2"/>
  <c r="N39" i="2"/>
  <c r="J39" i="2"/>
  <c r="B39" i="2"/>
  <c r="N38" i="2"/>
  <c r="J38" i="2"/>
  <c r="B38" i="2"/>
  <c r="N37" i="2"/>
  <c r="J37" i="2"/>
  <c r="B37" i="2"/>
  <c r="N36" i="2"/>
  <c r="J36" i="2"/>
  <c r="B36" i="2"/>
  <c r="N35" i="2"/>
  <c r="J35" i="2"/>
  <c r="B35" i="2"/>
  <c r="N34" i="2"/>
  <c r="J34" i="2"/>
  <c r="B34" i="2"/>
  <c r="N33" i="2"/>
  <c r="J33" i="2"/>
  <c r="B33" i="2"/>
  <c r="N32" i="2"/>
  <c r="J32" i="2"/>
  <c r="B32" i="2"/>
  <c r="N31" i="2"/>
  <c r="J31" i="2"/>
  <c r="B31" i="2"/>
  <c r="N30" i="2"/>
  <c r="I30" i="2"/>
  <c r="J30" i="2" s="1"/>
  <c r="B30" i="2"/>
  <c r="N29" i="2"/>
  <c r="I29" i="2"/>
  <c r="J29" i="2" s="1"/>
  <c r="B29" i="2"/>
  <c r="N28" i="2"/>
  <c r="J28" i="2"/>
  <c r="B28" i="2"/>
  <c r="N27" i="2"/>
  <c r="J27" i="2"/>
  <c r="I27" i="2"/>
  <c r="B27" i="2"/>
  <c r="N26" i="2"/>
  <c r="J26" i="2"/>
  <c r="I26" i="2"/>
  <c r="B26" i="2"/>
  <c r="N25" i="2"/>
  <c r="J25" i="2"/>
  <c r="I25" i="2"/>
  <c r="B25" i="2"/>
  <c r="N24" i="2"/>
  <c r="J24" i="2"/>
  <c r="B24" i="2"/>
  <c r="N23" i="2"/>
  <c r="J23" i="2"/>
  <c r="B23" i="2"/>
  <c r="N22" i="2"/>
  <c r="J22" i="2"/>
  <c r="B22" i="2"/>
  <c r="N21" i="2"/>
  <c r="J21" i="2"/>
  <c r="N20" i="2"/>
  <c r="J20" i="2"/>
  <c r="B20" i="2"/>
  <c r="N19" i="2"/>
  <c r="J19" i="2"/>
  <c r="B19" i="2"/>
  <c r="N18" i="2"/>
  <c r="J18" i="2"/>
  <c r="B18" i="2"/>
  <c r="N17" i="2"/>
  <c r="J17" i="2"/>
  <c r="B17" i="2"/>
  <c r="N16" i="2"/>
  <c r="J16" i="2"/>
  <c r="B16" i="2"/>
  <c r="N15" i="2"/>
  <c r="J15" i="2"/>
  <c r="B15" i="2"/>
  <c r="N14" i="2"/>
  <c r="J14" i="2"/>
  <c r="B14" i="2"/>
  <c r="N13" i="2"/>
  <c r="J13" i="2"/>
  <c r="B13" i="2"/>
  <c r="N12" i="2"/>
  <c r="J12" i="2"/>
  <c r="B12" i="2"/>
  <c r="N11" i="2"/>
  <c r="J11" i="2"/>
  <c r="B11" i="2"/>
  <c r="N10" i="2"/>
  <c r="J10" i="2"/>
  <c r="B10" i="2"/>
  <c r="N9" i="2"/>
  <c r="J9" i="2"/>
  <c r="B9" i="2"/>
  <c r="N8" i="2"/>
  <c r="J8" i="2"/>
  <c r="B8" i="2"/>
  <c r="N7" i="2"/>
  <c r="J7" i="2"/>
  <c r="B7" i="2"/>
  <c r="N6" i="2"/>
  <c r="J6" i="2"/>
  <c r="B6" i="2"/>
  <c r="N5" i="2"/>
  <c r="J5" i="2"/>
  <c r="B5" i="2"/>
  <c r="N4" i="2"/>
  <c r="J4" i="2"/>
  <c r="B4" i="2"/>
  <c r="J1" i="2" l="1"/>
  <c r="N1049" i="1" l="1"/>
  <c r="J1049" i="1"/>
  <c r="B1049" i="1"/>
  <c r="N1048" i="1"/>
  <c r="J1048" i="1"/>
  <c r="B1048" i="1"/>
  <c r="N1047" i="1"/>
  <c r="J1047" i="1"/>
  <c r="B1047" i="1"/>
  <c r="N1046" i="1"/>
  <c r="J1046" i="1"/>
  <c r="B1046" i="1"/>
  <c r="N1045" i="1"/>
  <c r="J1045" i="1"/>
  <c r="B1045" i="1"/>
  <c r="N1044" i="1"/>
  <c r="J1044" i="1"/>
  <c r="B1044" i="1"/>
  <c r="N1043" i="1"/>
  <c r="J1043" i="1"/>
  <c r="B1043" i="1"/>
  <c r="N1042" i="1"/>
  <c r="J1042" i="1"/>
  <c r="B1042" i="1"/>
  <c r="N1041" i="1"/>
  <c r="J1041" i="1"/>
  <c r="B1041" i="1"/>
  <c r="N1040" i="1"/>
  <c r="J1040" i="1"/>
  <c r="B1040" i="1"/>
  <c r="N1039" i="1"/>
  <c r="J1039" i="1"/>
  <c r="B1039" i="1"/>
  <c r="N1038" i="1"/>
  <c r="J1038" i="1"/>
  <c r="B1038" i="1"/>
  <c r="N1037" i="1"/>
  <c r="J1037" i="1"/>
  <c r="B1037" i="1"/>
  <c r="N1036" i="1"/>
  <c r="J1036" i="1"/>
  <c r="B1036" i="1"/>
  <c r="N1035" i="1"/>
  <c r="J1035" i="1"/>
  <c r="B1035" i="1"/>
  <c r="N1034" i="1"/>
  <c r="J1034" i="1"/>
  <c r="B1034" i="1"/>
  <c r="N1033" i="1"/>
  <c r="J1033" i="1"/>
  <c r="B1033" i="1"/>
  <c r="N1032" i="1"/>
  <c r="J1032" i="1"/>
  <c r="B1032" i="1"/>
  <c r="N1031" i="1"/>
  <c r="J1031" i="1"/>
  <c r="B1031" i="1"/>
  <c r="N1030" i="1"/>
  <c r="J1030" i="1"/>
  <c r="B1030" i="1"/>
  <c r="N1029" i="1"/>
  <c r="J1029" i="1"/>
  <c r="B1029" i="1"/>
  <c r="N1028" i="1"/>
  <c r="J1028" i="1"/>
  <c r="B1028" i="1"/>
  <c r="N1027" i="1"/>
  <c r="J1027" i="1"/>
  <c r="B1027" i="1"/>
  <c r="N1026" i="1"/>
  <c r="J1026" i="1"/>
  <c r="B1026" i="1"/>
  <c r="N1025" i="1"/>
  <c r="J1025" i="1"/>
  <c r="B1025" i="1"/>
  <c r="N1024" i="1"/>
  <c r="J1024" i="1"/>
  <c r="B1024" i="1"/>
  <c r="N1023" i="1"/>
  <c r="J1023" i="1"/>
  <c r="B1023" i="1"/>
  <c r="N1022" i="1"/>
  <c r="J1022" i="1"/>
  <c r="B1022" i="1"/>
  <c r="N1021" i="1"/>
  <c r="J1021" i="1"/>
  <c r="B1021" i="1"/>
  <c r="N1020" i="1"/>
  <c r="J1020" i="1"/>
  <c r="B1020" i="1"/>
  <c r="N1019" i="1"/>
  <c r="J1019" i="1"/>
  <c r="B1019" i="1"/>
  <c r="N1018" i="1"/>
  <c r="J1018" i="1"/>
  <c r="B1018" i="1"/>
  <c r="N1017" i="1"/>
  <c r="J1017" i="1"/>
  <c r="B1017" i="1"/>
  <c r="N1016" i="1"/>
  <c r="J1016" i="1"/>
  <c r="B1016" i="1"/>
  <c r="N1015" i="1"/>
  <c r="J1015" i="1"/>
  <c r="B1015" i="1"/>
  <c r="N1014" i="1"/>
  <c r="J1014" i="1"/>
  <c r="B1014" i="1"/>
  <c r="N1013" i="1"/>
  <c r="J1013" i="1"/>
  <c r="B1013" i="1"/>
  <c r="N1012" i="1"/>
  <c r="J1012" i="1"/>
  <c r="B1012" i="1"/>
  <c r="N1011" i="1"/>
  <c r="J1011" i="1"/>
  <c r="B1011" i="1"/>
  <c r="N1010" i="1"/>
  <c r="J1010" i="1"/>
  <c r="B1010" i="1"/>
  <c r="N1009" i="1"/>
  <c r="J1009" i="1"/>
  <c r="B1009" i="1"/>
  <c r="N1008" i="1"/>
  <c r="J1008" i="1"/>
  <c r="B1008" i="1"/>
  <c r="N1007" i="1"/>
  <c r="J1007" i="1"/>
  <c r="B1007" i="1"/>
  <c r="N1006" i="1"/>
  <c r="J1006" i="1"/>
  <c r="B1006" i="1"/>
  <c r="N1005" i="1"/>
  <c r="J1005" i="1"/>
  <c r="B1005" i="1"/>
  <c r="N1004" i="1"/>
  <c r="J1004" i="1"/>
  <c r="B1004" i="1"/>
  <c r="N1003" i="1"/>
  <c r="J1003" i="1"/>
  <c r="B1003" i="1"/>
  <c r="N1002" i="1"/>
  <c r="J1002" i="1"/>
  <c r="B1002" i="1"/>
  <c r="N1001" i="1"/>
  <c r="J1001" i="1"/>
  <c r="B1001" i="1"/>
  <c r="N1000" i="1"/>
  <c r="J1000" i="1"/>
  <c r="B1000" i="1"/>
  <c r="N999" i="1"/>
  <c r="J999" i="1"/>
  <c r="B999" i="1"/>
  <c r="N998" i="1"/>
  <c r="J998" i="1"/>
  <c r="B998" i="1"/>
  <c r="N997" i="1"/>
  <c r="J997" i="1"/>
  <c r="B997" i="1"/>
  <c r="N996" i="1"/>
  <c r="J996" i="1"/>
  <c r="B996" i="1"/>
  <c r="N995" i="1"/>
  <c r="J995" i="1"/>
  <c r="B995" i="1"/>
  <c r="N994" i="1"/>
  <c r="J994" i="1"/>
  <c r="B994" i="1"/>
  <c r="N993" i="1"/>
  <c r="J993" i="1"/>
  <c r="B993" i="1"/>
  <c r="N992" i="1"/>
  <c r="J992" i="1"/>
  <c r="B992" i="1"/>
  <c r="N991" i="1"/>
  <c r="J991" i="1"/>
  <c r="B991" i="1"/>
  <c r="N990" i="1"/>
  <c r="J990" i="1"/>
  <c r="B990" i="1"/>
  <c r="N989" i="1"/>
  <c r="J989" i="1"/>
  <c r="B989" i="1"/>
  <c r="N988" i="1"/>
  <c r="J988" i="1"/>
  <c r="B988" i="1"/>
  <c r="N987" i="1"/>
  <c r="J987" i="1"/>
  <c r="B987" i="1"/>
  <c r="N986" i="1"/>
  <c r="J986" i="1"/>
  <c r="B986" i="1"/>
  <c r="N985" i="1"/>
  <c r="J985" i="1"/>
  <c r="B985" i="1"/>
  <c r="N984" i="1"/>
  <c r="J984" i="1"/>
  <c r="B984" i="1"/>
  <c r="N983" i="1"/>
  <c r="J983" i="1"/>
  <c r="B983" i="1"/>
  <c r="N982" i="1"/>
  <c r="J982" i="1"/>
  <c r="B982" i="1"/>
  <c r="N981" i="1"/>
  <c r="J981" i="1"/>
  <c r="B981" i="1"/>
  <c r="N980" i="1"/>
  <c r="J980" i="1"/>
  <c r="B980" i="1"/>
  <c r="N979" i="1"/>
  <c r="J979" i="1"/>
  <c r="B979" i="1"/>
  <c r="N978" i="1"/>
  <c r="J978" i="1"/>
  <c r="B978" i="1"/>
  <c r="N977" i="1"/>
  <c r="J977" i="1"/>
  <c r="B977" i="1"/>
  <c r="N976" i="1"/>
  <c r="J976" i="1"/>
  <c r="B976" i="1"/>
  <c r="N975" i="1"/>
  <c r="J975" i="1"/>
  <c r="B975" i="1"/>
  <c r="N974" i="1"/>
  <c r="J974" i="1"/>
  <c r="B974" i="1"/>
  <c r="N973" i="1"/>
  <c r="J973" i="1"/>
  <c r="B973" i="1"/>
  <c r="N972" i="1"/>
  <c r="J972" i="1"/>
  <c r="B972" i="1"/>
  <c r="N971" i="1"/>
  <c r="J971" i="1"/>
  <c r="B971" i="1"/>
  <c r="N970" i="1"/>
  <c r="J970" i="1"/>
  <c r="B970" i="1"/>
  <c r="N969" i="1"/>
  <c r="J969" i="1"/>
  <c r="B969" i="1"/>
  <c r="N968" i="1"/>
  <c r="J968" i="1"/>
  <c r="B968" i="1"/>
  <c r="N967" i="1"/>
  <c r="J967" i="1"/>
  <c r="B967" i="1"/>
  <c r="N966" i="1"/>
  <c r="J966" i="1"/>
  <c r="B966" i="1"/>
  <c r="N965" i="1"/>
  <c r="J965" i="1"/>
  <c r="B965" i="1"/>
  <c r="N964" i="1"/>
  <c r="J964" i="1"/>
  <c r="B964" i="1"/>
  <c r="N963" i="1"/>
  <c r="J963" i="1"/>
  <c r="B963" i="1"/>
  <c r="N962" i="1"/>
  <c r="J962" i="1"/>
  <c r="B962" i="1"/>
  <c r="N961" i="1"/>
  <c r="J961" i="1"/>
  <c r="B961" i="1"/>
  <c r="N960" i="1"/>
  <c r="J960" i="1"/>
  <c r="B960" i="1"/>
  <c r="N959" i="1"/>
  <c r="J959" i="1"/>
  <c r="B959" i="1"/>
  <c r="N958" i="1"/>
  <c r="J958" i="1"/>
  <c r="B958" i="1"/>
  <c r="N957" i="1"/>
  <c r="J957" i="1"/>
  <c r="B957" i="1"/>
  <c r="N956" i="1"/>
  <c r="J956" i="1"/>
  <c r="B956" i="1"/>
  <c r="N955" i="1"/>
  <c r="J955" i="1"/>
  <c r="B955" i="1"/>
  <c r="N954" i="1"/>
  <c r="J954" i="1"/>
  <c r="B954" i="1"/>
  <c r="N953" i="1"/>
  <c r="J953" i="1"/>
  <c r="B953" i="1"/>
  <c r="N952" i="1"/>
  <c r="J952" i="1"/>
  <c r="B952" i="1"/>
  <c r="N951" i="1"/>
  <c r="J951" i="1"/>
  <c r="B951" i="1"/>
  <c r="N950" i="1"/>
  <c r="J950" i="1"/>
  <c r="B950" i="1"/>
  <c r="N949" i="1"/>
  <c r="J949" i="1"/>
  <c r="B949" i="1"/>
  <c r="N948" i="1"/>
  <c r="J948" i="1"/>
  <c r="B948" i="1"/>
  <c r="N947" i="1"/>
  <c r="J947" i="1"/>
  <c r="B947" i="1"/>
  <c r="N946" i="1"/>
  <c r="J946" i="1"/>
  <c r="B946" i="1"/>
  <c r="N945" i="1"/>
  <c r="J945" i="1"/>
  <c r="B945" i="1"/>
  <c r="N944" i="1"/>
  <c r="J944" i="1"/>
  <c r="B944" i="1"/>
  <c r="N943" i="1"/>
  <c r="J943" i="1"/>
  <c r="B943" i="1"/>
  <c r="N942" i="1"/>
  <c r="J942" i="1"/>
  <c r="B942" i="1"/>
  <c r="N941" i="1"/>
  <c r="J941" i="1"/>
  <c r="B941" i="1"/>
  <c r="N940" i="1"/>
  <c r="J940" i="1"/>
  <c r="B940" i="1"/>
  <c r="N939" i="1"/>
  <c r="J939" i="1"/>
  <c r="B939" i="1"/>
  <c r="N938" i="1"/>
  <c r="J938" i="1"/>
  <c r="B938" i="1"/>
  <c r="N937" i="1"/>
  <c r="J937" i="1"/>
  <c r="B937" i="1"/>
  <c r="N936" i="1"/>
  <c r="J936" i="1"/>
  <c r="B936" i="1"/>
  <c r="N935" i="1"/>
  <c r="J935" i="1"/>
  <c r="B935" i="1"/>
  <c r="N934" i="1"/>
  <c r="J934" i="1"/>
  <c r="B934" i="1"/>
  <c r="N933" i="1"/>
  <c r="J933" i="1"/>
  <c r="B933" i="1"/>
  <c r="N932" i="1"/>
  <c r="J932" i="1"/>
  <c r="B932" i="1"/>
  <c r="N931" i="1"/>
  <c r="J931" i="1"/>
  <c r="B931" i="1"/>
  <c r="N930" i="1"/>
  <c r="J930" i="1"/>
  <c r="B930" i="1"/>
  <c r="N929" i="1"/>
  <c r="J929" i="1"/>
  <c r="B929" i="1"/>
  <c r="N928" i="1"/>
  <c r="J928" i="1"/>
  <c r="B928" i="1"/>
  <c r="N927" i="1"/>
  <c r="J927" i="1"/>
  <c r="B927" i="1"/>
  <c r="N926" i="1"/>
  <c r="J926" i="1"/>
  <c r="B926" i="1"/>
  <c r="N925" i="1"/>
  <c r="J925" i="1"/>
  <c r="B925" i="1"/>
  <c r="N924" i="1"/>
  <c r="J924" i="1"/>
  <c r="B924" i="1"/>
  <c r="N923" i="1"/>
  <c r="J923" i="1"/>
  <c r="B923" i="1"/>
  <c r="N922" i="1"/>
  <c r="J922" i="1"/>
  <c r="B922" i="1"/>
  <c r="N921" i="1"/>
  <c r="J921" i="1"/>
  <c r="B921" i="1"/>
  <c r="N920" i="1"/>
  <c r="J920" i="1"/>
  <c r="B920" i="1"/>
  <c r="N919" i="1"/>
  <c r="J919" i="1"/>
  <c r="B919" i="1"/>
  <c r="N918" i="1"/>
  <c r="J918" i="1"/>
  <c r="B918" i="1"/>
  <c r="N917" i="1"/>
  <c r="J917" i="1"/>
  <c r="B917" i="1"/>
  <c r="N916" i="1"/>
  <c r="J916" i="1"/>
  <c r="B916" i="1"/>
  <c r="N915" i="1"/>
  <c r="J915" i="1"/>
  <c r="B915" i="1"/>
  <c r="N914" i="1"/>
  <c r="J914" i="1"/>
  <c r="B914" i="1"/>
  <c r="N913" i="1"/>
  <c r="J913" i="1"/>
  <c r="B913" i="1"/>
  <c r="N912" i="1"/>
  <c r="J912" i="1"/>
  <c r="B912" i="1"/>
  <c r="N911" i="1"/>
  <c r="J911" i="1"/>
  <c r="B911" i="1"/>
  <c r="N910" i="1"/>
  <c r="J910" i="1"/>
  <c r="B910" i="1"/>
  <c r="N909" i="1"/>
  <c r="J909" i="1"/>
  <c r="B909" i="1"/>
  <c r="N908" i="1"/>
  <c r="J908" i="1"/>
  <c r="B908" i="1"/>
  <c r="N907" i="1"/>
  <c r="J907" i="1"/>
  <c r="B907" i="1"/>
  <c r="N906" i="1"/>
  <c r="J906" i="1"/>
  <c r="B906" i="1"/>
  <c r="N905" i="1"/>
  <c r="J905" i="1"/>
  <c r="B905" i="1"/>
  <c r="N904" i="1"/>
  <c r="J904" i="1"/>
  <c r="B904" i="1"/>
  <c r="N903" i="1"/>
  <c r="J903" i="1"/>
  <c r="B903" i="1"/>
  <c r="N902" i="1"/>
  <c r="J902" i="1"/>
  <c r="B902" i="1"/>
  <c r="N901" i="1"/>
  <c r="J901" i="1"/>
  <c r="B901" i="1"/>
  <c r="N900" i="1"/>
  <c r="J900" i="1"/>
  <c r="B900" i="1"/>
  <c r="N899" i="1"/>
  <c r="J899" i="1"/>
  <c r="B899" i="1"/>
  <c r="N898" i="1"/>
  <c r="J898" i="1"/>
  <c r="B898" i="1"/>
  <c r="N897" i="1"/>
  <c r="J897" i="1"/>
  <c r="B897" i="1"/>
  <c r="N896" i="1"/>
  <c r="J896" i="1"/>
  <c r="B896" i="1"/>
  <c r="N895" i="1"/>
  <c r="J895" i="1"/>
  <c r="B895" i="1"/>
  <c r="N894" i="1"/>
  <c r="J894" i="1"/>
  <c r="B894" i="1"/>
  <c r="N893" i="1"/>
  <c r="J893" i="1"/>
  <c r="B893" i="1"/>
  <c r="N892" i="1"/>
  <c r="J892" i="1"/>
  <c r="B892" i="1"/>
  <c r="N891" i="1"/>
  <c r="J891" i="1"/>
  <c r="B891" i="1"/>
  <c r="N890" i="1"/>
  <c r="J890" i="1"/>
  <c r="B890" i="1"/>
  <c r="N889" i="1"/>
  <c r="J889" i="1"/>
  <c r="B889" i="1"/>
  <c r="N888" i="1"/>
  <c r="J888" i="1"/>
  <c r="B888" i="1"/>
  <c r="N887" i="1"/>
  <c r="J887" i="1"/>
  <c r="B887" i="1"/>
  <c r="N886" i="1"/>
  <c r="J886" i="1"/>
  <c r="B886" i="1"/>
  <c r="N885" i="1"/>
  <c r="J885" i="1"/>
  <c r="B885" i="1"/>
  <c r="N884" i="1"/>
  <c r="J884" i="1"/>
  <c r="B884" i="1"/>
  <c r="N883" i="1"/>
  <c r="J883" i="1"/>
  <c r="B883" i="1"/>
  <c r="N882" i="1"/>
  <c r="J882" i="1"/>
  <c r="B882" i="1"/>
  <c r="N881" i="1"/>
  <c r="J881" i="1"/>
  <c r="B881" i="1"/>
  <c r="N880" i="1"/>
  <c r="J880" i="1"/>
  <c r="B880" i="1"/>
  <c r="N879" i="1"/>
  <c r="J879" i="1"/>
  <c r="B879" i="1"/>
  <c r="N878" i="1"/>
  <c r="J878" i="1"/>
  <c r="B878" i="1"/>
  <c r="N877" i="1"/>
  <c r="J877" i="1"/>
  <c r="B877" i="1"/>
  <c r="N876" i="1"/>
  <c r="J876" i="1"/>
  <c r="B876" i="1"/>
  <c r="N875" i="1"/>
  <c r="J875" i="1"/>
  <c r="B875" i="1"/>
  <c r="N874" i="1"/>
  <c r="J874" i="1"/>
  <c r="B874" i="1"/>
  <c r="N873" i="1"/>
  <c r="J873" i="1"/>
  <c r="B873" i="1"/>
  <c r="N872" i="1"/>
  <c r="J872" i="1"/>
  <c r="B872" i="1"/>
  <c r="N871" i="1"/>
  <c r="J871" i="1"/>
  <c r="B871" i="1"/>
  <c r="N870" i="1"/>
  <c r="J870" i="1"/>
  <c r="B870" i="1"/>
  <c r="N869" i="1"/>
  <c r="J869" i="1"/>
  <c r="B869" i="1"/>
  <c r="N868" i="1"/>
  <c r="J868" i="1"/>
  <c r="B868" i="1"/>
  <c r="N867" i="1"/>
  <c r="J867" i="1"/>
  <c r="B867" i="1"/>
  <c r="N866" i="1"/>
  <c r="J866" i="1"/>
  <c r="B866" i="1"/>
  <c r="N865" i="1"/>
  <c r="J865" i="1"/>
  <c r="B865" i="1"/>
  <c r="N864" i="1"/>
  <c r="J864" i="1"/>
  <c r="B864" i="1"/>
  <c r="N863" i="1"/>
  <c r="J863" i="1"/>
  <c r="B863" i="1"/>
  <c r="N862" i="1"/>
  <c r="J862" i="1"/>
  <c r="B862" i="1"/>
  <c r="N861" i="1"/>
  <c r="J861" i="1"/>
  <c r="B861" i="1"/>
  <c r="N860" i="1"/>
  <c r="J860" i="1"/>
  <c r="B860" i="1"/>
  <c r="N859" i="1"/>
  <c r="J859" i="1"/>
  <c r="B859" i="1"/>
  <c r="N858" i="1"/>
  <c r="J858" i="1"/>
  <c r="B858" i="1"/>
  <c r="N857" i="1"/>
  <c r="J857" i="1"/>
  <c r="B857" i="1"/>
  <c r="N856" i="1"/>
  <c r="J856" i="1"/>
  <c r="B856" i="1"/>
  <c r="N855" i="1"/>
  <c r="J855" i="1"/>
  <c r="B855" i="1"/>
  <c r="N854" i="1"/>
  <c r="J854" i="1"/>
  <c r="B854" i="1"/>
  <c r="N853" i="1"/>
  <c r="J853" i="1"/>
  <c r="B853" i="1"/>
  <c r="N852" i="1"/>
  <c r="J852" i="1"/>
  <c r="B852" i="1"/>
  <c r="N851" i="1"/>
  <c r="J851" i="1"/>
  <c r="B851" i="1"/>
  <c r="N850" i="1"/>
  <c r="J850" i="1"/>
  <c r="B850" i="1"/>
  <c r="N849" i="1"/>
  <c r="J849" i="1"/>
  <c r="B849" i="1"/>
  <c r="N848" i="1"/>
  <c r="J848" i="1"/>
  <c r="B848" i="1"/>
  <c r="N847" i="1"/>
  <c r="J847" i="1"/>
  <c r="B847" i="1"/>
  <c r="N846" i="1"/>
  <c r="J846" i="1"/>
  <c r="B846" i="1"/>
  <c r="N845" i="1"/>
  <c r="J845" i="1"/>
  <c r="B845" i="1"/>
  <c r="N844" i="1"/>
  <c r="J844" i="1"/>
  <c r="B844" i="1"/>
  <c r="N843" i="1"/>
  <c r="J843" i="1"/>
  <c r="B843" i="1"/>
  <c r="N842" i="1"/>
  <c r="J842" i="1"/>
  <c r="B842" i="1"/>
  <c r="N841" i="1"/>
  <c r="J841" i="1"/>
  <c r="B841" i="1"/>
  <c r="N840" i="1"/>
  <c r="J840" i="1"/>
  <c r="B840" i="1"/>
  <c r="N839" i="1"/>
  <c r="J839" i="1"/>
  <c r="B839" i="1"/>
  <c r="N838" i="1"/>
  <c r="J838" i="1"/>
  <c r="B838" i="1"/>
  <c r="N837" i="1"/>
  <c r="J837" i="1"/>
  <c r="B837" i="1"/>
  <c r="N836" i="1"/>
  <c r="J836" i="1"/>
  <c r="B836" i="1"/>
  <c r="N835" i="1"/>
  <c r="J835" i="1"/>
  <c r="B835" i="1"/>
  <c r="N834" i="1"/>
  <c r="J834" i="1"/>
  <c r="B834" i="1"/>
  <c r="N833" i="1"/>
  <c r="J833" i="1"/>
  <c r="B833" i="1"/>
  <c r="N832" i="1"/>
  <c r="J832" i="1"/>
  <c r="B832" i="1"/>
  <c r="N831" i="1"/>
  <c r="J831" i="1"/>
  <c r="B831" i="1"/>
  <c r="N830" i="1"/>
  <c r="J830" i="1"/>
  <c r="B830" i="1"/>
  <c r="N829" i="1"/>
  <c r="J829" i="1"/>
  <c r="B829" i="1"/>
  <c r="N828" i="1"/>
  <c r="J828" i="1"/>
  <c r="B828" i="1"/>
  <c r="N827" i="1"/>
  <c r="J827" i="1"/>
  <c r="B827" i="1"/>
  <c r="N826" i="1"/>
  <c r="J826" i="1"/>
  <c r="B826" i="1"/>
  <c r="N825" i="1"/>
  <c r="J825" i="1"/>
  <c r="B825" i="1"/>
  <c r="N824" i="1"/>
  <c r="J824" i="1"/>
  <c r="B824" i="1"/>
  <c r="N823" i="1"/>
  <c r="J823" i="1"/>
  <c r="B823" i="1"/>
  <c r="N822" i="1"/>
  <c r="J822" i="1"/>
  <c r="B822" i="1"/>
  <c r="N821" i="1"/>
  <c r="J821" i="1"/>
  <c r="B821" i="1"/>
  <c r="N820" i="1"/>
  <c r="J820" i="1"/>
  <c r="B820" i="1"/>
  <c r="N819" i="1"/>
  <c r="J819" i="1"/>
  <c r="B819" i="1"/>
  <c r="N818" i="1"/>
  <c r="J818" i="1"/>
  <c r="B818" i="1"/>
  <c r="N817" i="1"/>
  <c r="J817" i="1"/>
  <c r="B817" i="1"/>
  <c r="N816" i="1"/>
  <c r="J816" i="1"/>
  <c r="B816" i="1"/>
  <c r="N815" i="1"/>
  <c r="J815" i="1"/>
  <c r="B815" i="1"/>
  <c r="N814" i="1"/>
  <c r="J814" i="1"/>
  <c r="B814" i="1"/>
  <c r="N813" i="1"/>
  <c r="J813" i="1"/>
  <c r="B813" i="1"/>
  <c r="N812" i="1"/>
  <c r="J812" i="1"/>
  <c r="B812" i="1"/>
  <c r="N811" i="1"/>
  <c r="J811" i="1"/>
  <c r="B811" i="1"/>
  <c r="N810" i="1"/>
  <c r="J810" i="1"/>
  <c r="B810" i="1"/>
  <c r="N809" i="1"/>
  <c r="J809" i="1"/>
  <c r="B809" i="1"/>
  <c r="N808" i="1"/>
  <c r="J808" i="1"/>
  <c r="B808" i="1"/>
  <c r="N807" i="1"/>
  <c r="J807" i="1"/>
  <c r="B807" i="1"/>
  <c r="N806" i="1"/>
  <c r="J806" i="1"/>
  <c r="B806" i="1"/>
  <c r="N805" i="1"/>
  <c r="J805" i="1"/>
  <c r="B805" i="1"/>
  <c r="N804" i="1"/>
  <c r="J804" i="1"/>
  <c r="B804" i="1"/>
  <c r="N803" i="1"/>
  <c r="J803" i="1"/>
  <c r="B803" i="1"/>
  <c r="N802" i="1"/>
  <c r="J802" i="1"/>
  <c r="B802" i="1"/>
  <c r="N801" i="1"/>
  <c r="J801" i="1"/>
  <c r="B801" i="1"/>
  <c r="N800" i="1"/>
  <c r="J800" i="1"/>
  <c r="B800" i="1"/>
  <c r="N799" i="1"/>
  <c r="J799" i="1"/>
  <c r="B799" i="1"/>
  <c r="N798" i="1"/>
  <c r="J798" i="1"/>
  <c r="B798" i="1"/>
  <c r="N797" i="1"/>
  <c r="J797" i="1"/>
  <c r="B797" i="1"/>
  <c r="N796" i="1"/>
  <c r="J796" i="1"/>
  <c r="B796" i="1"/>
  <c r="N795" i="1"/>
  <c r="J795" i="1"/>
  <c r="B795" i="1"/>
  <c r="N794" i="1"/>
  <c r="J794" i="1"/>
  <c r="B794" i="1"/>
  <c r="N793" i="1"/>
  <c r="J793" i="1"/>
  <c r="B793" i="1"/>
  <c r="N792" i="1"/>
  <c r="J792" i="1"/>
  <c r="B792" i="1"/>
  <c r="N791" i="1"/>
  <c r="J791" i="1"/>
  <c r="B791" i="1"/>
  <c r="N790" i="1"/>
  <c r="J790" i="1"/>
  <c r="B790" i="1"/>
  <c r="N789" i="1"/>
  <c r="J789" i="1"/>
  <c r="B789" i="1"/>
  <c r="N788" i="1"/>
  <c r="J788" i="1"/>
  <c r="B788" i="1"/>
  <c r="N787" i="1"/>
  <c r="J787" i="1"/>
  <c r="B787" i="1"/>
  <c r="N786" i="1"/>
  <c r="J786" i="1"/>
  <c r="B786" i="1"/>
  <c r="N785" i="1"/>
  <c r="J785" i="1"/>
  <c r="B785" i="1"/>
  <c r="N784" i="1"/>
  <c r="J784" i="1"/>
  <c r="B784" i="1"/>
  <c r="N783" i="1"/>
  <c r="J783" i="1"/>
  <c r="B783" i="1"/>
  <c r="N782" i="1"/>
  <c r="J782" i="1"/>
  <c r="B782" i="1"/>
  <c r="N781" i="1"/>
  <c r="J781" i="1"/>
  <c r="B781" i="1"/>
  <c r="N780" i="1"/>
  <c r="J780" i="1"/>
  <c r="B780" i="1"/>
  <c r="N779" i="1"/>
  <c r="J779" i="1"/>
  <c r="B779" i="1"/>
  <c r="N778" i="1"/>
  <c r="J778" i="1"/>
  <c r="B778" i="1"/>
  <c r="N777" i="1"/>
  <c r="J777" i="1"/>
  <c r="B777" i="1"/>
  <c r="N776" i="1"/>
  <c r="J776" i="1"/>
  <c r="B776" i="1"/>
  <c r="N775" i="1"/>
  <c r="J775" i="1"/>
  <c r="B775" i="1"/>
  <c r="N774" i="1"/>
  <c r="J774" i="1"/>
  <c r="B774" i="1"/>
  <c r="N773" i="1"/>
  <c r="J773" i="1"/>
  <c r="B773" i="1"/>
  <c r="N772" i="1"/>
  <c r="J772" i="1"/>
  <c r="B772" i="1"/>
  <c r="N771" i="1"/>
  <c r="J771" i="1"/>
  <c r="B771" i="1"/>
  <c r="N770" i="1"/>
  <c r="J770" i="1"/>
  <c r="B770" i="1"/>
  <c r="N769" i="1"/>
  <c r="J769" i="1"/>
  <c r="B769" i="1"/>
  <c r="N768" i="1"/>
  <c r="J768" i="1"/>
  <c r="B768" i="1"/>
  <c r="N767" i="1"/>
  <c r="J767" i="1"/>
  <c r="B767" i="1"/>
  <c r="N766" i="1"/>
  <c r="J766" i="1"/>
  <c r="B766" i="1"/>
  <c r="N765" i="1"/>
  <c r="J765" i="1"/>
  <c r="B765" i="1"/>
  <c r="N764" i="1"/>
  <c r="J764" i="1"/>
  <c r="B764" i="1"/>
  <c r="N763" i="1"/>
  <c r="J763" i="1"/>
  <c r="B763" i="1"/>
  <c r="N762" i="1"/>
  <c r="J762" i="1"/>
  <c r="B762" i="1"/>
  <c r="N761" i="1"/>
  <c r="J761" i="1"/>
  <c r="B761" i="1"/>
  <c r="N760" i="1"/>
  <c r="J760" i="1"/>
  <c r="B760" i="1"/>
  <c r="N759" i="1"/>
  <c r="J759" i="1"/>
  <c r="B759" i="1"/>
  <c r="N758" i="1"/>
  <c r="J758" i="1"/>
  <c r="B758" i="1"/>
  <c r="N757" i="1"/>
  <c r="J757" i="1"/>
  <c r="B757" i="1"/>
  <c r="N756" i="1"/>
  <c r="J756" i="1"/>
  <c r="B756" i="1"/>
  <c r="N755" i="1"/>
  <c r="J755" i="1"/>
  <c r="B755" i="1"/>
  <c r="N754" i="1"/>
  <c r="J754" i="1"/>
  <c r="B754" i="1"/>
  <c r="N753" i="1"/>
  <c r="J753" i="1"/>
  <c r="B753" i="1"/>
  <c r="N752" i="1"/>
  <c r="J752" i="1"/>
  <c r="B752" i="1"/>
  <c r="N751" i="1"/>
  <c r="J751" i="1"/>
  <c r="B751" i="1"/>
  <c r="N750" i="1"/>
  <c r="J750" i="1"/>
  <c r="B750" i="1"/>
  <c r="N749" i="1"/>
  <c r="J749" i="1"/>
  <c r="B749" i="1"/>
  <c r="N748" i="1"/>
  <c r="J748" i="1"/>
  <c r="B748" i="1"/>
  <c r="N747" i="1"/>
  <c r="J747" i="1"/>
  <c r="B747" i="1"/>
  <c r="N746" i="1"/>
  <c r="J746" i="1"/>
  <c r="B746" i="1"/>
  <c r="N745" i="1"/>
  <c r="J745" i="1"/>
  <c r="B745" i="1"/>
  <c r="N744" i="1"/>
  <c r="J744" i="1"/>
  <c r="B744" i="1"/>
  <c r="N743" i="1"/>
  <c r="J743" i="1"/>
  <c r="B743" i="1"/>
  <c r="N742" i="1"/>
  <c r="J742" i="1"/>
  <c r="B742" i="1"/>
  <c r="N741" i="1"/>
  <c r="J741" i="1"/>
  <c r="B741" i="1"/>
  <c r="N740" i="1"/>
  <c r="J740" i="1"/>
  <c r="B740" i="1"/>
  <c r="N739" i="1"/>
  <c r="J739" i="1"/>
  <c r="B739" i="1"/>
  <c r="N738" i="1"/>
  <c r="J738" i="1"/>
  <c r="B738" i="1"/>
  <c r="N737" i="1"/>
  <c r="J737" i="1"/>
  <c r="B737" i="1"/>
  <c r="N736" i="1"/>
  <c r="J736" i="1"/>
  <c r="B736" i="1"/>
  <c r="N735" i="1"/>
  <c r="J735" i="1"/>
  <c r="B735" i="1"/>
  <c r="N734" i="1"/>
  <c r="J734" i="1"/>
  <c r="B734" i="1"/>
  <c r="N733" i="1"/>
  <c r="J733" i="1"/>
  <c r="B733" i="1"/>
  <c r="N732" i="1"/>
  <c r="J732" i="1"/>
  <c r="B732" i="1"/>
  <c r="N731" i="1"/>
  <c r="J731" i="1"/>
  <c r="B731" i="1"/>
  <c r="N730" i="1"/>
  <c r="J730" i="1"/>
  <c r="B730" i="1"/>
  <c r="N729" i="1"/>
  <c r="J729" i="1"/>
  <c r="B729" i="1"/>
  <c r="N728" i="1"/>
  <c r="J728" i="1"/>
  <c r="B728" i="1"/>
  <c r="N727" i="1"/>
  <c r="J727" i="1"/>
  <c r="B727" i="1"/>
  <c r="N726" i="1"/>
  <c r="J726" i="1"/>
  <c r="B726" i="1"/>
  <c r="N725" i="1"/>
  <c r="J725" i="1"/>
  <c r="B725" i="1"/>
  <c r="N724" i="1"/>
  <c r="J724" i="1"/>
  <c r="B724" i="1"/>
  <c r="N723" i="1"/>
  <c r="J723" i="1"/>
  <c r="B723" i="1"/>
  <c r="N722" i="1"/>
  <c r="J722" i="1"/>
  <c r="B722" i="1"/>
  <c r="N721" i="1"/>
  <c r="J721" i="1"/>
  <c r="B721" i="1"/>
  <c r="N720" i="1"/>
  <c r="J720" i="1"/>
  <c r="B720" i="1"/>
  <c r="N719" i="1"/>
  <c r="J719" i="1"/>
  <c r="B719" i="1"/>
  <c r="N718" i="1"/>
  <c r="J718" i="1"/>
  <c r="B718" i="1"/>
  <c r="N717" i="1"/>
  <c r="J717" i="1"/>
  <c r="B717" i="1"/>
  <c r="N716" i="1"/>
  <c r="J716" i="1"/>
  <c r="B716" i="1"/>
  <c r="N715" i="1"/>
  <c r="J715" i="1"/>
  <c r="B715" i="1"/>
  <c r="N714" i="1"/>
  <c r="J714" i="1"/>
  <c r="B714" i="1"/>
  <c r="N713" i="1"/>
  <c r="J713" i="1"/>
  <c r="B713" i="1"/>
  <c r="N712" i="1"/>
  <c r="J712" i="1"/>
  <c r="B712" i="1"/>
  <c r="N711" i="1"/>
  <c r="J711" i="1"/>
  <c r="B711" i="1"/>
  <c r="N710" i="1"/>
  <c r="J710" i="1"/>
  <c r="B710" i="1"/>
  <c r="N709" i="1"/>
  <c r="J709" i="1"/>
  <c r="B709" i="1"/>
  <c r="N708" i="1"/>
  <c r="J708" i="1"/>
  <c r="B708" i="1"/>
  <c r="N707" i="1"/>
  <c r="J707" i="1"/>
  <c r="B707" i="1"/>
  <c r="N706" i="1"/>
  <c r="J706" i="1"/>
  <c r="B706" i="1"/>
  <c r="N705" i="1"/>
  <c r="J705" i="1"/>
  <c r="B705" i="1"/>
  <c r="N704" i="1"/>
  <c r="J704" i="1"/>
  <c r="B704" i="1"/>
  <c r="N703" i="1"/>
  <c r="J703" i="1"/>
  <c r="B703" i="1"/>
  <c r="N702" i="1"/>
  <c r="J702" i="1"/>
  <c r="B702" i="1"/>
  <c r="N701" i="1"/>
  <c r="J701" i="1"/>
  <c r="B701" i="1"/>
  <c r="N700" i="1"/>
  <c r="J700" i="1"/>
  <c r="B700" i="1"/>
  <c r="N699" i="1"/>
  <c r="J699" i="1"/>
  <c r="B699" i="1"/>
  <c r="N698" i="1"/>
  <c r="J698" i="1"/>
  <c r="B698" i="1"/>
  <c r="N697" i="1"/>
  <c r="J697" i="1"/>
  <c r="B697" i="1"/>
  <c r="N696" i="1"/>
  <c r="J696" i="1"/>
  <c r="B696" i="1"/>
  <c r="N695" i="1"/>
  <c r="J695" i="1"/>
  <c r="B695" i="1"/>
  <c r="N694" i="1"/>
  <c r="J694" i="1"/>
  <c r="B694" i="1"/>
  <c r="N693" i="1"/>
  <c r="J693" i="1"/>
  <c r="B693" i="1"/>
  <c r="N692" i="1"/>
  <c r="J692" i="1"/>
  <c r="B692" i="1"/>
  <c r="N691" i="1"/>
  <c r="J691" i="1"/>
  <c r="B691" i="1"/>
  <c r="N690" i="1"/>
  <c r="J690" i="1"/>
  <c r="B690" i="1"/>
  <c r="N689" i="1"/>
  <c r="J689" i="1"/>
  <c r="B689" i="1"/>
  <c r="N688" i="1"/>
  <c r="J688" i="1"/>
  <c r="B688" i="1"/>
  <c r="N687" i="1"/>
  <c r="J687" i="1"/>
  <c r="B687" i="1"/>
  <c r="N686" i="1"/>
  <c r="J686" i="1"/>
  <c r="B686" i="1"/>
  <c r="N685" i="1"/>
  <c r="J685" i="1"/>
  <c r="B685" i="1"/>
  <c r="N684" i="1"/>
  <c r="J684" i="1"/>
  <c r="B684" i="1"/>
  <c r="N683" i="1"/>
  <c r="J683" i="1"/>
  <c r="B683" i="1"/>
  <c r="N682" i="1"/>
  <c r="J682" i="1"/>
  <c r="B682" i="1"/>
  <c r="N681" i="1"/>
  <c r="J681" i="1"/>
  <c r="B681" i="1"/>
  <c r="N680" i="1"/>
  <c r="J680" i="1"/>
  <c r="B680" i="1"/>
  <c r="N679" i="1"/>
  <c r="J679" i="1"/>
  <c r="B679" i="1"/>
  <c r="N678" i="1"/>
  <c r="J678" i="1"/>
  <c r="B678" i="1"/>
  <c r="N677" i="1"/>
  <c r="J677" i="1"/>
  <c r="B677" i="1"/>
  <c r="N676" i="1"/>
  <c r="J676" i="1"/>
  <c r="B676" i="1"/>
  <c r="N675" i="1"/>
  <c r="J675" i="1"/>
  <c r="B675" i="1"/>
  <c r="N674" i="1"/>
  <c r="J674" i="1"/>
  <c r="B674" i="1"/>
  <c r="N673" i="1"/>
  <c r="J673" i="1"/>
  <c r="B673" i="1"/>
  <c r="N672" i="1"/>
  <c r="J672" i="1"/>
  <c r="B672" i="1"/>
  <c r="N671" i="1"/>
  <c r="J671" i="1"/>
  <c r="B671" i="1"/>
  <c r="N670" i="1"/>
  <c r="J670" i="1"/>
  <c r="B670" i="1"/>
  <c r="N669" i="1"/>
  <c r="J669" i="1"/>
  <c r="B669" i="1"/>
  <c r="N668" i="1"/>
  <c r="J668" i="1"/>
  <c r="B668" i="1"/>
  <c r="N667" i="1"/>
  <c r="J667" i="1"/>
  <c r="B667" i="1"/>
  <c r="N666" i="1"/>
  <c r="J666" i="1"/>
  <c r="B666" i="1"/>
  <c r="N665" i="1"/>
  <c r="J665" i="1"/>
  <c r="B665" i="1"/>
  <c r="N664" i="1"/>
  <c r="J664" i="1"/>
  <c r="B664" i="1"/>
  <c r="N663" i="1"/>
  <c r="J663" i="1"/>
  <c r="B663" i="1"/>
  <c r="N662" i="1"/>
  <c r="J662" i="1"/>
  <c r="B662" i="1"/>
  <c r="N661" i="1"/>
  <c r="J661" i="1"/>
  <c r="B661" i="1"/>
  <c r="N660" i="1"/>
  <c r="J660" i="1"/>
  <c r="B660" i="1"/>
  <c r="N659" i="1"/>
  <c r="J659" i="1"/>
  <c r="B659" i="1"/>
  <c r="N658" i="1"/>
  <c r="J658" i="1"/>
  <c r="B658" i="1"/>
  <c r="N657" i="1"/>
  <c r="J657" i="1"/>
  <c r="B657" i="1"/>
  <c r="N656" i="1"/>
  <c r="J656" i="1"/>
  <c r="B656" i="1"/>
  <c r="N655" i="1"/>
  <c r="J655" i="1"/>
  <c r="B655" i="1"/>
  <c r="N654" i="1"/>
  <c r="J654" i="1"/>
  <c r="B654" i="1"/>
  <c r="N653" i="1"/>
  <c r="J653" i="1"/>
  <c r="B653" i="1"/>
  <c r="N652" i="1"/>
  <c r="J652" i="1"/>
  <c r="B652" i="1"/>
  <c r="N651" i="1"/>
  <c r="J651" i="1"/>
  <c r="B651" i="1"/>
  <c r="N650" i="1"/>
  <c r="J650" i="1"/>
  <c r="B650" i="1"/>
  <c r="N649" i="1"/>
  <c r="J649" i="1"/>
  <c r="B649" i="1"/>
  <c r="N648" i="1"/>
  <c r="J648" i="1"/>
  <c r="B648" i="1"/>
  <c r="N647" i="1"/>
  <c r="J647" i="1"/>
  <c r="B647" i="1"/>
  <c r="N646" i="1"/>
  <c r="J646" i="1"/>
  <c r="B646" i="1"/>
  <c r="N645" i="1"/>
  <c r="J645" i="1"/>
  <c r="B645" i="1"/>
  <c r="N644" i="1"/>
  <c r="J644" i="1"/>
  <c r="B644" i="1"/>
  <c r="N643" i="1"/>
  <c r="J643" i="1"/>
  <c r="B643" i="1"/>
  <c r="N642" i="1"/>
  <c r="J642" i="1"/>
  <c r="B642" i="1"/>
  <c r="N641" i="1"/>
  <c r="J641" i="1"/>
  <c r="B641" i="1"/>
  <c r="N640" i="1"/>
  <c r="J640" i="1"/>
  <c r="B640" i="1"/>
  <c r="N639" i="1"/>
  <c r="J639" i="1"/>
  <c r="B639" i="1"/>
  <c r="N638" i="1"/>
  <c r="J638" i="1"/>
  <c r="B638" i="1"/>
  <c r="N637" i="1"/>
  <c r="J637" i="1"/>
  <c r="B637" i="1"/>
  <c r="N636" i="1"/>
  <c r="J636" i="1"/>
  <c r="B636" i="1"/>
  <c r="N635" i="1"/>
  <c r="J635" i="1"/>
  <c r="B635" i="1"/>
  <c r="N634" i="1"/>
  <c r="J634" i="1"/>
  <c r="B634" i="1"/>
  <c r="N633" i="1"/>
  <c r="J633" i="1"/>
  <c r="B633" i="1"/>
  <c r="N632" i="1"/>
  <c r="J632" i="1"/>
  <c r="B632" i="1"/>
  <c r="N631" i="1"/>
  <c r="J631" i="1"/>
  <c r="B631" i="1"/>
  <c r="N630" i="1"/>
  <c r="J630" i="1"/>
  <c r="B630" i="1"/>
  <c r="N629" i="1"/>
  <c r="J629" i="1"/>
  <c r="B629" i="1"/>
  <c r="N628" i="1"/>
  <c r="J628" i="1"/>
  <c r="B628" i="1"/>
  <c r="N627" i="1"/>
  <c r="J627" i="1"/>
  <c r="B627" i="1"/>
  <c r="N626" i="1"/>
  <c r="J626" i="1"/>
  <c r="B626" i="1"/>
  <c r="N625" i="1"/>
  <c r="J625" i="1"/>
  <c r="B625" i="1"/>
  <c r="N624" i="1"/>
  <c r="J624" i="1"/>
  <c r="B624" i="1"/>
  <c r="N623" i="1"/>
  <c r="J623" i="1"/>
  <c r="B623" i="1"/>
  <c r="N622" i="1"/>
  <c r="J622" i="1"/>
  <c r="B622" i="1"/>
  <c r="N621" i="1"/>
  <c r="J621" i="1"/>
  <c r="B621" i="1"/>
  <c r="N620" i="1"/>
  <c r="J620" i="1"/>
  <c r="B620" i="1"/>
  <c r="N619" i="1"/>
  <c r="J619" i="1"/>
  <c r="B619" i="1"/>
  <c r="N618" i="1"/>
  <c r="J618" i="1"/>
  <c r="B618" i="1"/>
  <c r="N617" i="1"/>
  <c r="J617" i="1"/>
  <c r="B617" i="1"/>
  <c r="N616" i="1"/>
  <c r="J616" i="1"/>
  <c r="B616" i="1"/>
  <c r="N615" i="1"/>
  <c r="J615" i="1"/>
  <c r="B615" i="1"/>
  <c r="N614" i="1"/>
  <c r="J614" i="1"/>
  <c r="B614" i="1"/>
  <c r="N613" i="1"/>
  <c r="J613" i="1"/>
  <c r="B613" i="1"/>
  <c r="N612" i="1"/>
  <c r="J612" i="1"/>
  <c r="B612" i="1"/>
  <c r="N611" i="1"/>
  <c r="J611" i="1"/>
  <c r="B611" i="1"/>
  <c r="N610" i="1"/>
  <c r="J610" i="1"/>
  <c r="B610" i="1"/>
  <c r="N609" i="1"/>
  <c r="J609" i="1"/>
  <c r="B609" i="1"/>
  <c r="N608" i="1"/>
  <c r="J608" i="1"/>
  <c r="B608" i="1"/>
  <c r="N607" i="1"/>
  <c r="J607" i="1"/>
  <c r="B607" i="1"/>
  <c r="N606" i="1"/>
  <c r="J606" i="1"/>
  <c r="B606" i="1"/>
  <c r="N605" i="1"/>
  <c r="J605" i="1"/>
  <c r="B605" i="1"/>
  <c r="N604" i="1"/>
  <c r="J604" i="1"/>
  <c r="B604" i="1"/>
  <c r="N603" i="1"/>
  <c r="J603" i="1"/>
  <c r="B603" i="1"/>
  <c r="N602" i="1"/>
  <c r="J602" i="1"/>
  <c r="B602" i="1"/>
  <c r="N601" i="1"/>
  <c r="J601" i="1"/>
  <c r="B601" i="1"/>
  <c r="N600" i="1"/>
  <c r="J600" i="1"/>
  <c r="B600" i="1"/>
  <c r="N599" i="1"/>
  <c r="J599" i="1"/>
  <c r="B599" i="1"/>
  <c r="N598" i="1"/>
  <c r="J598" i="1"/>
  <c r="B598" i="1"/>
  <c r="N597" i="1"/>
  <c r="J597" i="1"/>
  <c r="B597" i="1"/>
  <c r="N596" i="1"/>
  <c r="J596" i="1"/>
  <c r="B596" i="1"/>
  <c r="N595" i="1"/>
  <c r="J595" i="1"/>
  <c r="B595" i="1"/>
  <c r="N594" i="1"/>
  <c r="J594" i="1"/>
  <c r="B594" i="1"/>
  <c r="N593" i="1"/>
  <c r="J593" i="1"/>
  <c r="B593" i="1"/>
  <c r="N592" i="1"/>
  <c r="J592" i="1"/>
  <c r="B592" i="1"/>
  <c r="N591" i="1"/>
  <c r="J591" i="1"/>
  <c r="B591" i="1"/>
  <c r="N590" i="1"/>
  <c r="J590" i="1"/>
  <c r="B590" i="1"/>
  <c r="N589" i="1"/>
  <c r="J589" i="1"/>
  <c r="B589" i="1"/>
  <c r="N588" i="1"/>
  <c r="J588" i="1"/>
  <c r="B588" i="1"/>
  <c r="N587" i="1"/>
  <c r="J587" i="1"/>
  <c r="B587" i="1"/>
  <c r="N586" i="1"/>
  <c r="J586" i="1"/>
  <c r="B586" i="1"/>
  <c r="N585" i="1"/>
  <c r="J585" i="1"/>
  <c r="B585" i="1"/>
  <c r="N584" i="1"/>
  <c r="J584" i="1"/>
  <c r="B584" i="1"/>
  <c r="N583" i="1"/>
  <c r="J583" i="1"/>
  <c r="B583" i="1"/>
  <c r="N582" i="1"/>
  <c r="J582" i="1"/>
  <c r="B582" i="1"/>
  <c r="N581" i="1"/>
  <c r="J581" i="1"/>
  <c r="B581" i="1"/>
  <c r="N580" i="1"/>
  <c r="J580" i="1"/>
  <c r="B580" i="1"/>
  <c r="N579" i="1"/>
  <c r="J579" i="1"/>
  <c r="B579" i="1"/>
  <c r="N578" i="1"/>
  <c r="J578" i="1"/>
  <c r="B578" i="1"/>
  <c r="N577" i="1"/>
  <c r="J577" i="1"/>
  <c r="B577" i="1"/>
  <c r="N576" i="1"/>
  <c r="J576" i="1"/>
  <c r="B576" i="1"/>
  <c r="N575" i="1"/>
  <c r="J575" i="1"/>
  <c r="B575" i="1"/>
  <c r="N574" i="1"/>
  <c r="J574" i="1"/>
  <c r="B574" i="1"/>
  <c r="N573" i="1"/>
  <c r="J573" i="1"/>
  <c r="B573" i="1"/>
  <c r="N572" i="1"/>
  <c r="J572" i="1"/>
  <c r="B572" i="1"/>
  <c r="N571" i="1"/>
  <c r="J571" i="1"/>
  <c r="B571" i="1"/>
  <c r="N570" i="1"/>
  <c r="J570" i="1"/>
  <c r="B570" i="1"/>
  <c r="N569" i="1"/>
  <c r="J569" i="1"/>
  <c r="B569" i="1"/>
  <c r="N568" i="1"/>
  <c r="J568" i="1"/>
  <c r="B568" i="1"/>
  <c r="N567" i="1"/>
  <c r="J567" i="1"/>
  <c r="B567" i="1"/>
  <c r="N566" i="1"/>
  <c r="J566" i="1"/>
  <c r="B566" i="1"/>
  <c r="N565" i="1"/>
  <c r="J565" i="1"/>
  <c r="B565" i="1"/>
  <c r="N564" i="1"/>
  <c r="J564" i="1"/>
  <c r="B564" i="1"/>
  <c r="N563" i="1"/>
  <c r="J563" i="1"/>
  <c r="B563" i="1"/>
  <c r="N562" i="1"/>
  <c r="J562" i="1"/>
  <c r="B562" i="1"/>
  <c r="N561" i="1"/>
  <c r="J561" i="1"/>
  <c r="B561" i="1"/>
  <c r="N560" i="1"/>
  <c r="J560" i="1"/>
  <c r="B560" i="1"/>
  <c r="N559" i="1"/>
  <c r="J559" i="1"/>
  <c r="B559" i="1"/>
  <c r="N558" i="1"/>
  <c r="J558" i="1"/>
  <c r="B558" i="1"/>
  <c r="N557" i="1"/>
  <c r="J557" i="1"/>
  <c r="B557" i="1"/>
  <c r="N556" i="1"/>
  <c r="J556" i="1"/>
  <c r="B556" i="1"/>
  <c r="N555" i="1"/>
  <c r="J555" i="1"/>
  <c r="B555" i="1"/>
  <c r="N554" i="1"/>
  <c r="J554" i="1"/>
  <c r="B554" i="1"/>
  <c r="N553" i="1"/>
  <c r="J553" i="1"/>
  <c r="B553" i="1"/>
  <c r="N552" i="1"/>
  <c r="J552" i="1"/>
  <c r="B552" i="1"/>
  <c r="N551" i="1"/>
  <c r="J551" i="1"/>
  <c r="B551" i="1"/>
  <c r="N550" i="1"/>
  <c r="J550" i="1"/>
  <c r="B550" i="1"/>
  <c r="N549" i="1"/>
  <c r="J549" i="1"/>
  <c r="B549" i="1"/>
  <c r="N548" i="1"/>
  <c r="J548" i="1"/>
  <c r="B548" i="1"/>
  <c r="N547" i="1"/>
  <c r="J547" i="1"/>
  <c r="B547" i="1"/>
  <c r="N546" i="1"/>
  <c r="J546" i="1"/>
  <c r="B546" i="1"/>
  <c r="N545" i="1"/>
  <c r="J545" i="1"/>
  <c r="B545" i="1"/>
  <c r="N544" i="1"/>
  <c r="J544" i="1"/>
  <c r="B544" i="1"/>
  <c r="N543" i="1"/>
  <c r="J543" i="1"/>
  <c r="B543" i="1"/>
  <c r="N542" i="1"/>
  <c r="J542" i="1"/>
  <c r="B542" i="1"/>
  <c r="N541" i="1"/>
  <c r="J541" i="1"/>
  <c r="B541" i="1"/>
  <c r="N540" i="1"/>
  <c r="J540" i="1"/>
  <c r="B540" i="1"/>
  <c r="N539" i="1"/>
  <c r="J539" i="1"/>
  <c r="B539" i="1"/>
  <c r="N538" i="1"/>
  <c r="J538" i="1"/>
  <c r="B538" i="1"/>
  <c r="N537" i="1"/>
  <c r="J537" i="1"/>
  <c r="B537" i="1"/>
  <c r="N536" i="1"/>
  <c r="J536" i="1"/>
  <c r="B536" i="1"/>
  <c r="N535" i="1"/>
  <c r="J535" i="1"/>
  <c r="B535" i="1"/>
  <c r="N534" i="1"/>
  <c r="J534" i="1"/>
  <c r="B534" i="1"/>
  <c r="N533" i="1"/>
  <c r="J533" i="1"/>
  <c r="B533" i="1"/>
  <c r="N532" i="1"/>
  <c r="J532" i="1"/>
  <c r="B532" i="1"/>
  <c r="N531" i="1"/>
  <c r="J531" i="1"/>
  <c r="B531" i="1"/>
  <c r="N530" i="1"/>
  <c r="J530" i="1"/>
  <c r="B530" i="1"/>
  <c r="N529" i="1"/>
  <c r="J529" i="1"/>
  <c r="B529" i="1"/>
  <c r="N528" i="1"/>
  <c r="J528" i="1"/>
  <c r="B528" i="1"/>
  <c r="N527" i="1"/>
  <c r="J527" i="1"/>
  <c r="B527" i="1"/>
  <c r="N526" i="1"/>
  <c r="J526" i="1"/>
  <c r="B526" i="1"/>
  <c r="N525" i="1"/>
  <c r="J525" i="1"/>
  <c r="B525" i="1"/>
  <c r="N524" i="1"/>
  <c r="J524" i="1"/>
  <c r="B524" i="1"/>
  <c r="N523" i="1"/>
  <c r="J523" i="1"/>
  <c r="B523" i="1"/>
  <c r="N522" i="1"/>
  <c r="J522" i="1"/>
  <c r="B522" i="1"/>
  <c r="N521" i="1"/>
  <c r="J521" i="1"/>
  <c r="B521" i="1"/>
  <c r="N520" i="1"/>
  <c r="J520" i="1"/>
  <c r="B520" i="1"/>
  <c r="N519" i="1"/>
  <c r="J519" i="1"/>
  <c r="B519" i="1"/>
  <c r="N518" i="1"/>
  <c r="J518" i="1"/>
  <c r="B518" i="1"/>
  <c r="N517" i="1"/>
  <c r="J517" i="1"/>
  <c r="B517" i="1"/>
  <c r="N516" i="1"/>
  <c r="J516" i="1"/>
  <c r="B516" i="1"/>
  <c r="N515" i="1"/>
  <c r="J515" i="1"/>
  <c r="B515" i="1"/>
  <c r="N514" i="1"/>
  <c r="J514" i="1"/>
  <c r="B514" i="1"/>
  <c r="N513" i="1"/>
  <c r="J513" i="1"/>
  <c r="B513" i="1"/>
  <c r="N512" i="1"/>
  <c r="J512" i="1"/>
  <c r="B512" i="1"/>
  <c r="N511" i="1"/>
  <c r="J511" i="1"/>
  <c r="B511" i="1"/>
  <c r="N510" i="1"/>
  <c r="J510" i="1"/>
  <c r="B510" i="1"/>
  <c r="N509" i="1"/>
  <c r="J509" i="1"/>
  <c r="B509" i="1"/>
  <c r="N508" i="1"/>
  <c r="J508" i="1"/>
  <c r="B508" i="1"/>
  <c r="N507" i="1"/>
  <c r="J507" i="1"/>
  <c r="B507" i="1"/>
  <c r="N506" i="1"/>
  <c r="J506" i="1"/>
  <c r="B506" i="1"/>
  <c r="N505" i="1"/>
  <c r="J505" i="1"/>
  <c r="B505" i="1"/>
  <c r="N504" i="1"/>
  <c r="J504" i="1"/>
  <c r="B504" i="1"/>
  <c r="N503" i="1"/>
  <c r="J503" i="1"/>
  <c r="B503" i="1"/>
  <c r="N502" i="1"/>
  <c r="J502" i="1"/>
  <c r="B502" i="1"/>
  <c r="N501" i="1"/>
  <c r="J501" i="1"/>
  <c r="B501" i="1"/>
  <c r="N500" i="1"/>
  <c r="J500" i="1"/>
  <c r="B500" i="1"/>
  <c r="N499" i="1"/>
  <c r="J499" i="1"/>
  <c r="B499" i="1"/>
  <c r="N498" i="1"/>
  <c r="J498" i="1"/>
  <c r="B498" i="1"/>
  <c r="N497" i="1"/>
  <c r="J497" i="1"/>
  <c r="B497" i="1"/>
  <c r="N496" i="1"/>
  <c r="J496" i="1"/>
  <c r="B496" i="1"/>
  <c r="N495" i="1"/>
  <c r="J495" i="1"/>
  <c r="B495" i="1"/>
  <c r="N494" i="1"/>
  <c r="J494" i="1"/>
  <c r="B494" i="1"/>
  <c r="N493" i="1"/>
  <c r="J493" i="1"/>
  <c r="B493" i="1"/>
  <c r="N492" i="1"/>
  <c r="J492" i="1"/>
  <c r="B492" i="1"/>
  <c r="N491" i="1"/>
  <c r="J491" i="1"/>
  <c r="B491" i="1"/>
  <c r="N490" i="1"/>
  <c r="J490" i="1"/>
  <c r="B490" i="1"/>
  <c r="N489" i="1"/>
  <c r="J489" i="1"/>
  <c r="B489" i="1"/>
  <c r="N488" i="1"/>
  <c r="J488" i="1"/>
  <c r="B488" i="1"/>
  <c r="N487" i="1"/>
  <c r="J487" i="1"/>
  <c r="B487" i="1"/>
  <c r="N486" i="1"/>
  <c r="J486" i="1"/>
  <c r="B486" i="1"/>
  <c r="N485" i="1"/>
  <c r="J485" i="1"/>
  <c r="B485" i="1"/>
  <c r="N484" i="1"/>
  <c r="J484" i="1"/>
  <c r="B484" i="1"/>
  <c r="N483" i="1"/>
  <c r="J483" i="1"/>
  <c r="B483" i="1"/>
  <c r="N482" i="1"/>
  <c r="J482" i="1"/>
  <c r="B482" i="1"/>
  <c r="N481" i="1"/>
  <c r="J481" i="1"/>
  <c r="B481" i="1"/>
  <c r="N480" i="1"/>
  <c r="J480" i="1"/>
  <c r="B480" i="1"/>
  <c r="N479" i="1"/>
  <c r="J479" i="1"/>
  <c r="B479" i="1"/>
  <c r="N478" i="1"/>
  <c r="J478" i="1"/>
  <c r="B478" i="1"/>
  <c r="N477" i="1"/>
  <c r="J477" i="1"/>
  <c r="B477" i="1"/>
  <c r="N476" i="1"/>
  <c r="J476" i="1"/>
  <c r="B476" i="1"/>
  <c r="N475" i="1"/>
  <c r="J475" i="1"/>
  <c r="B475" i="1"/>
  <c r="N474" i="1"/>
  <c r="J474" i="1"/>
  <c r="B474" i="1"/>
  <c r="N473" i="1"/>
  <c r="J473" i="1"/>
  <c r="B473" i="1"/>
  <c r="N472" i="1"/>
  <c r="J472" i="1"/>
  <c r="B472" i="1"/>
  <c r="N471" i="1"/>
  <c r="J471" i="1"/>
  <c r="B471" i="1"/>
  <c r="N470" i="1"/>
  <c r="J470" i="1"/>
  <c r="B470" i="1"/>
  <c r="N469" i="1"/>
  <c r="J469" i="1"/>
  <c r="B469" i="1"/>
  <c r="N468" i="1"/>
  <c r="J468" i="1"/>
  <c r="B468" i="1"/>
  <c r="N467" i="1"/>
  <c r="J467" i="1"/>
  <c r="B467" i="1"/>
  <c r="N466" i="1"/>
  <c r="J466" i="1"/>
  <c r="B466" i="1"/>
  <c r="N465" i="1"/>
  <c r="J465" i="1"/>
  <c r="B465" i="1"/>
  <c r="N464" i="1"/>
  <c r="J464" i="1"/>
  <c r="B464" i="1"/>
  <c r="N463" i="1"/>
  <c r="J463" i="1"/>
  <c r="B463" i="1"/>
  <c r="N462" i="1"/>
  <c r="J462" i="1"/>
  <c r="B462" i="1"/>
  <c r="N461" i="1"/>
  <c r="J461" i="1"/>
  <c r="B461" i="1"/>
  <c r="N460" i="1"/>
  <c r="J460" i="1"/>
  <c r="B460" i="1"/>
  <c r="N459" i="1"/>
  <c r="J459" i="1"/>
  <c r="B459" i="1"/>
  <c r="N458" i="1"/>
  <c r="J458" i="1"/>
  <c r="B458" i="1"/>
  <c r="N457" i="1"/>
  <c r="J457" i="1"/>
  <c r="B457" i="1"/>
  <c r="N456" i="1"/>
  <c r="J456" i="1"/>
  <c r="B456" i="1"/>
  <c r="N455" i="1"/>
  <c r="J455" i="1"/>
  <c r="B455" i="1"/>
  <c r="N454" i="1"/>
  <c r="J454" i="1"/>
  <c r="B454" i="1"/>
  <c r="N453" i="1"/>
  <c r="J453" i="1"/>
  <c r="B453" i="1"/>
  <c r="N452" i="1"/>
  <c r="J452" i="1"/>
  <c r="B452" i="1"/>
  <c r="N451" i="1"/>
  <c r="J451" i="1"/>
  <c r="B451" i="1"/>
  <c r="N450" i="1"/>
  <c r="J450" i="1"/>
  <c r="B450" i="1"/>
  <c r="N449" i="1"/>
  <c r="J449" i="1"/>
  <c r="B449" i="1"/>
  <c r="N448" i="1"/>
  <c r="J448" i="1"/>
  <c r="B448" i="1"/>
  <c r="N447" i="1"/>
  <c r="J447" i="1"/>
  <c r="B447" i="1"/>
  <c r="N446" i="1"/>
  <c r="J446" i="1"/>
  <c r="B446" i="1"/>
  <c r="N445" i="1"/>
  <c r="J445" i="1"/>
  <c r="B445" i="1"/>
  <c r="N444" i="1"/>
  <c r="J444" i="1"/>
  <c r="B444" i="1"/>
  <c r="N443" i="1"/>
  <c r="J443" i="1"/>
  <c r="B443" i="1"/>
  <c r="N442" i="1"/>
  <c r="J442" i="1"/>
  <c r="B442" i="1"/>
  <c r="N441" i="1"/>
  <c r="J441" i="1"/>
  <c r="B441" i="1"/>
  <c r="N440" i="1"/>
  <c r="J440" i="1"/>
  <c r="B440" i="1"/>
  <c r="N439" i="1"/>
  <c r="J439" i="1"/>
  <c r="B439" i="1"/>
  <c r="N438" i="1"/>
  <c r="J438" i="1"/>
  <c r="B438" i="1"/>
  <c r="N437" i="1"/>
  <c r="J437" i="1"/>
  <c r="B437" i="1"/>
  <c r="N436" i="1"/>
  <c r="J436" i="1"/>
  <c r="B436" i="1"/>
  <c r="N435" i="1"/>
  <c r="J435" i="1"/>
  <c r="B435" i="1"/>
  <c r="N434" i="1"/>
  <c r="J434" i="1"/>
  <c r="B434" i="1"/>
  <c r="N433" i="1"/>
  <c r="J433" i="1"/>
  <c r="B433" i="1"/>
  <c r="N432" i="1"/>
  <c r="J432" i="1"/>
  <c r="B432" i="1"/>
  <c r="N431" i="1"/>
  <c r="J431" i="1"/>
  <c r="B431" i="1"/>
  <c r="N430" i="1"/>
  <c r="J430" i="1"/>
  <c r="B430" i="1"/>
  <c r="N429" i="1"/>
  <c r="J429" i="1"/>
  <c r="B429" i="1"/>
  <c r="N428" i="1"/>
  <c r="J428" i="1"/>
  <c r="B428" i="1"/>
  <c r="N427" i="1"/>
  <c r="J427" i="1"/>
  <c r="B427" i="1"/>
  <c r="N426" i="1"/>
  <c r="J426" i="1"/>
  <c r="B426" i="1"/>
  <c r="N425" i="1"/>
  <c r="J425" i="1"/>
  <c r="B425" i="1"/>
  <c r="N424" i="1"/>
  <c r="J424" i="1"/>
  <c r="B424" i="1"/>
  <c r="N423" i="1"/>
  <c r="J423" i="1"/>
  <c r="B423" i="1"/>
  <c r="N422" i="1"/>
  <c r="J422" i="1"/>
  <c r="B422" i="1"/>
  <c r="N421" i="1"/>
  <c r="J421" i="1"/>
  <c r="B421" i="1"/>
  <c r="N420" i="1"/>
  <c r="J420" i="1"/>
  <c r="B420" i="1"/>
  <c r="N419" i="1"/>
  <c r="J419" i="1"/>
  <c r="B419" i="1"/>
  <c r="N418" i="1"/>
  <c r="J418" i="1"/>
  <c r="B418" i="1"/>
  <c r="N417" i="1"/>
  <c r="J417" i="1"/>
  <c r="B417" i="1"/>
  <c r="N416" i="1"/>
  <c r="J416" i="1"/>
  <c r="B416" i="1"/>
  <c r="N415" i="1"/>
  <c r="J415" i="1"/>
  <c r="B415" i="1"/>
  <c r="N414" i="1"/>
  <c r="J414" i="1"/>
  <c r="B414" i="1"/>
  <c r="N413" i="1"/>
  <c r="J413" i="1"/>
  <c r="B413" i="1"/>
  <c r="N412" i="1"/>
  <c r="J412" i="1"/>
  <c r="B412" i="1"/>
  <c r="N411" i="1"/>
  <c r="J411" i="1"/>
  <c r="B411" i="1"/>
  <c r="N410" i="1"/>
  <c r="J410" i="1"/>
  <c r="B410" i="1"/>
  <c r="N409" i="1"/>
  <c r="J409" i="1"/>
  <c r="B409" i="1"/>
  <c r="N408" i="1"/>
  <c r="J408" i="1"/>
  <c r="B408" i="1"/>
  <c r="N407" i="1"/>
  <c r="J407" i="1"/>
  <c r="B407" i="1"/>
  <c r="N406" i="1"/>
  <c r="J406" i="1"/>
  <c r="B406" i="1"/>
  <c r="N405" i="1"/>
  <c r="J405" i="1"/>
  <c r="B405" i="1"/>
  <c r="N404" i="1"/>
  <c r="J404" i="1"/>
  <c r="B404" i="1"/>
  <c r="N403" i="1"/>
  <c r="J403" i="1"/>
  <c r="B403" i="1"/>
  <c r="N402" i="1"/>
  <c r="J402" i="1"/>
  <c r="B402" i="1"/>
  <c r="N401" i="1"/>
  <c r="J401" i="1"/>
  <c r="B401" i="1"/>
  <c r="N400" i="1"/>
  <c r="J400" i="1"/>
  <c r="B400" i="1"/>
  <c r="N399" i="1"/>
  <c r="J399" i="1"/>
  <c r="B399" i="1"/>
  <c r="N398" i="1"/>
  <c r="J398" i="1"/>
  <c r="B398" i="1"/>
  <c r="N397" i="1"/>
  <c r="J397" i="1"/>
  <c r="B397" i="1"/>
  <c r="N396" i="1"/>
  <c r="J396" i="1"/>
  <c r="B396" i="1"/>
  <c r="N395" i="1"/>
  <c r="J395" i="1"/>
  <c r="B395" i="1"/>
  <c r="N394" i="1"/>
  <c r="J394" i="1"/>
  <c r="B394" i="1"/>
  <c r="N393" i="1"/>
  <c r="J393" i="1"/>
  <c r="B393" i="1"/>
  <c r="N392" i="1"/>
  <c r="J392" i="1"/>
  <c r="B392" i="1"/>
  <c r="N391" i="1"/>
  <c r="J391" i="1"/>
  <c r="B391" i="1"/>
  <c r="N390" i="1"/>
  <c r="J390" i="1"/>
  <c r="B390" i="1"/>
  <c r="N389" i="1"/>
  <c r="J389" i="1"/>
  <c r="B389" i="1"/>
  <c r="N388" i="1"/>
  <c r="J388" i="1"/>
  <c r="B388" i="1"/>
  <c r="N387" i="1"/>
  <c r="J387" i="1"/>
  <c r="B387" i="1"/>
  <c r="N386" i="1"/>
  <c r="J386" i="1"/>
  <c r="B386" i="1"/>
  <c r="N385" i="1"/>
  <c r="J385" i="1"/>
  <c r="B385" i="1"/>
  <c r="N384" i="1"/>
  <c r="J384" i="1"/>
  <c r="B384" i="1"/>
  <c r="N383" i="1"/>
  <c r="J383" i="1"/>
  <c r="B383" i="1"/>
  <c r="N382" i="1"/>
  <c r="J382" i="1"/>
  <c r="B382" i="1"/>
  <c r="N381" i="1"/>
  <c r="J381" i="1"/>
  <c r="B381" i="1"/>
  <c r="N380" i="1"/>
  <c r="J380" i="1"/>
  <c r="B380" i="1"/>
  <c r="N379" i="1"/>
  <c r="J379" i="1"/>
  <c r="B379" i="1"/>
  <c r="N378" i="1"/>
  <c r="J378" i="1"/>
  <c r="B378" i="1"/>
  <c r="N377" i="1"/>
  <c r="J377" i="1"/>
  <c r="B377" i="1"/>
  <c r="N376" i="1"/>
  <c r="J376" i="1"/>
  <c r="B376" i="1"/>
  <c r="N375" i="1"/>
  <c r="J375" i="1"/>
  <c r="B375" i="1"/>
  <c r="N374" i="1"/>
  <c r="J374" i="1"/>
  <c r="B374" i="1"/>
  <c r="N373" i="1"/>
  <c r="J373" i="1"/>
  <c r="B373" i="1"/>
  <c r="N372" i="1"/>
  <c r="J372" i="1"/>
  <c r="B372" i="1"/>
  <c r="N371" i="1"/>
  <c r="J371" i="1"/>
  <c r="B371" i="1"/>
  <c r="N370" i="1"/>
  <c r="J370" i="1"/>
  <c r="B370" i="1"/>
  <c r="N369" i="1"/>
  <c r="J369" i="1"/>
  <c r="B369" i="1"/>
  <c r="N368" i="1"/>
  <c r="J368" i="1"/>
  <c r="B368" i="1"/>
  <c r="N367" i="1"/>
  <c r="J367" i="1"/>
  <c r="B367" i="1"/>
  <c r="N366" i="1"/>
  <c r="J366" i="1"/>
  <c r="B366" i="1"/>
  <c r="N365" i="1"/>
  <c r="J365" i="1"/>
  <c r="B365" i="1"/>
  <c r="N364" i="1"/>
  <c r="J364" i="1"/>
  <c r="B364" i="1"/>
  <c r="N363" i="1"/>
  <c r="J363" i="1"/>
  <c r="B363" i="1"/>
  <c r="N362" i="1"/>
  <c r="J362" i="1"/>
  <c r="B362" i="1"/>
  <c r="N361" i="1"/>
  <c r="J361" i="1"/>
  <c r="B361" i="1"/>
  <c r="N360" i="1"/>
  <c r="J360" i="1"/>
  <c r="B360" i="1"/>
  <c r="N359" i="1"/>
  <c r="J359" i="1"/>
  <c r="B359" i="1"/>
  <c r="N358" i="1"/>
  <c r="J358" i="1"/>
  <c r="B358" i="1"/>
  <c r="N357" i="1"/>
  <c r="J357" i="1"/>
  <c r="B357" i="1"/>
  <c r="N356" i="1"/>
  <c r="J356" i="1"/>
  <c r="B356" i="1"/>
  <c r="N355" i="1"/>
  <c r="J355" i="1"/>
  <c r="B355" i="1"/>
  <c r="N354" i="1"/>
  <c r="J354" i="1"/>
  <c r="B354" i="1"/>
  <c r="N353" i="1"/>
  <c r="J353" i="1"/>
  <c r="B353" i="1"/>
  <c r="N352" i="1"/>
  <c r="J352" i="1"/>
  <c r="B352" i="1"/>
  <c r="N351" i="1"/>
  <c r="J351" i="1"/>
  <c r="B351" i="1"/>
  <c r="N350" i="1"/>
  <c r="J350" i="1"/>
  <c r="B350" i="1"/>
  <c r="N349" i="1"/>
  <c r="J349" i="1"/>
  <c r="B349" i="1"/>
  <c r="N348" i="1"/>
  <c r="J348" i="1"/>
  <c r="B348" i="1"/>
  <c r="N347" i="1"/>
  <c r="J347" i="1"/>
  <c r="B347" i="1"/>
  <c r="N346" i="1"/>
  <c r="J346" i="1"/>
  <c r="B346" i="1"/>
  <c r="N345" i="1"/>
  <c r="J345" i="1"/>
  <c r="B345" i="1"/>
  <c r="N344" i="1"/>
  <c r="J344" i="1"/>
  <c r="B344" i="1"/>
  <c r="N343" i="1"/>
  <c r="J343" i="1"/>
  <c r="B343" i="1"/>
  <c r="N342" i="1"/>
  <c r="J342" i="1"/>
  <c r="B342" i="1"/>
  <c r="N341" i="1"/>
  <c r="J341" i="1"/>
  <c r="B341" i="1"/>
  <c r="N340" i="1"/>
  <c r="J340" i="1"/>
  <c r="B340" i="1"/>
  <c r="N339" i="1"/>
  <c r="J339" i="1"/>
  <c r="B339" i="1"/>
  <c r="N338" i="1"/>
  <c r="J338" i="1"/>
  <c r="B338" i="1"/>
  <c r="N337" i="1"/>
  <c r="J337" i="1"/>
  <c r="B337" i="1"/>
  <c r="N336" i="1"/>
  <c r="J336" i="1"/>
  <c r="B336" i="1"/>
  <c r="N335" i="1"/>
  <c r="J335" i="1"/>
  <c r="B335" i="1"/>
  <c r="N334" i="1"/>
  <c r="J334" i="1"/>
  <c r="B334" i="1"/>
  <c r="N333" i="1"/>
  <c r="J333" i="1"/>
  <c r="B333" i="1"/>
  <c r="N332" i="1"/>
  <c r="J332" i="1"/>
  <c r="B332" i="1"/>
  <c r="N331" i="1"/>
  <c r="J331" i="1"/>
  <c r="B331" i="1"/>
  <c r="N330" i="1"/>
  <c r="J330" i="1"/>
  <c r="B330" i="1"/>
  <c r="N329" i="1"/>
  <c r="J329" i="1"/>
  <c r="B329" i="1"/>
  <c r="N328" i="1"/>
  <c r="J328" i="1"/>
  <c r="B328" i="1"/>
  <c r="N327" i="1"/>
  <c r="J327" i="1"/>
  <c r="B327" i="1"/>
  <c r="N326" i="1"/>
  <c r="J326" i="1"/>
  <c r="B326" i="1"/>
  <c r="N325" i="1"/>
  <c r="J325" i="1"/>
  <c r="B325" i="1"/>
  <c r="N324" i="1"/>
  <c r="J324" i="1"/>
  <c r="B324" i="1"/>
  <c r="N323" i="1"/>
  <c r="J323" i="1"/>
  <c r="B323" i="1"/>
  <c r="N322" i="1"/>
  <c r="J322" i="1"/>
  <c r="B322" i="1"/>
  <c r="N321" i="1"/>
  <c r="J321" i="1"/>
  <c r="B321" i="1"/>
  <c r="N320" i="1"/>
  <c r="J320" i="1"/>
  <c r="B320" i="1"/>
  <c r="N319" i="1"/>
  <c r="J319" i="1"/>
  <c r="B319" i="1"/>
  <c r="N318" i="1"/>
  <c r="J318" i="1"/>
  <c r="B318" i="1"/>
  <c r="N317" i="1"/>
  <c r="J317" i="1"/>
  <c r="B317" i="1"/>
  <c r="N316" i="1"/>
  <c r="J316" i="1"/>
  <c r="B316" i="1"/>
  <c r="N315" i="1"/>
  <c r="J315" i="1"/>
  <c r="B315" i="1"/>
  <c r="N314" i="1"/>
  <c r="J314" i="1"/>
  <c r="B314" i="1"/>
  <c r="N313" i="1"/>
  <c r="J313" i="1"/>
  <c r="B313" i="1"/>
  <c r="N312" i="1"/>
  <c r="J312" i="1"/>
  <c r="B312" i="1"/>
  <c r="N311" i="1"/>
  <c r="J311" i="1"/>
  <c r="B311" i="1"/>
  <c r="N310" i="1"/>
  <c r="J310" i="1"/>
  <c r="B310" i="1"/>
  <c r="N309" i="1"/>
  <c r="J309" i="1"/>
  <c r="B309" i="1"/>
  <c r="N308" i="1"/>
  <c r="J308" i="1"/>
  <c r="B308" i="1"/>
  <c r="N307" i="1"/>
  <c r="J307" i="1"/>
  <c r="B307" i="1"/>
  <c r="N306" i="1"/>
  <c r="J306" i="1"/>
  <c r="B306" i="1"/>
  <c r="N305" i="1"/>
  <c r="J305" i="1"/>
  <c r="B305" i="1"/>
  <c r="N304" i="1"/>
  <c r="J304" i="1"/>
  <c r="B304" i="1"/>
  <c r="N303" i="1"/>
  <c r="J303" i="1"/>
  <c r="B303" i="1"/>
  <c r="N302" i="1"/>
  <c r="J302" i="1"/>
  <c r="B302" i="1"/>
  <c r="N301" i="1"/>
  <c r="J301" i="1"/>
  <c r="B301" i="1"/>
  <c r="N300" i="1"/>
  <c r="J300" i="1"/>
  <c r="B300" i="1"/>
  <c r="N299" i="1"/>
  <c r="J299" i="1"/>
  <c r="B299" i="1"/>
  <c r="N298" i="1"/>
  <c r="J298" i="1"/>
  <c r="B298" i="1"/>
  <c r="N297" i="1"/>
  <c r="J297" i="1"/>
  <c r="B297" i="1"/>
  <c r="N296" i="1"/>
  <c r="J296" i="1"/>
  <c r="B296" i="1"/>
  <c r="N295" i="1"/>
  <c r="J295" i="1"/>
  <c r="B295" i="1"/>
  <c r="N294" i="1"/>
  <c r="J294" i="1"/>
  <c r="B294" i="1"/>
  <c r="N293" i="1"/>
  <c r="J293" i="1"/>
  <c r="B293" i="1"/>
  <c r="N292" i="1"/>
  <c r="J292" i="1"/>
  <c r="B292" i="1"/>
  <c r="N291" i="1"/>
  <c r="J291" i="1"/>
  <c r="B291" i="1"/>
  <c r="N290" i="1"/>
  <c r="J290" i="1"/>
  <c r="B290" i="1"/>
  <c r="N289" i="1"/>
  <c r="J289" i="1"/>
  <c r="B289" i="1"/>
  <c r="N288" i="1"/>
  <c r="J288" i="1"/>
  <c r="B288" i="1"/>
  <c r="N287" i="1"/>
  <c r="J287" i="1"/>
  <c r="B287" i="1"/>
  <c r="N286" i="1"/>
  <c r="J286" i="1"/>
  <c r="B286" i="1"/>
  <c r="N285" i="1"/>
  <c r="J285" i="1"/>
  <c r="B285" i="1"/>
  <c r="N284" i="1"/>
  <c r="J284" i="1"/>
  <c r="B284" i="1"/>
  <c r="N283" i="1"/>
  <c r="J283" i="1"/>
  <c r="B283" i="1"/>
  <c r="N282" i="1"/>
  <c r="J282" i="1"/>
  <c r="B282" i="1"/>
  <c r="N281" i="1"/>
  <c r="J281" i="1"/>
  <c r="B281" i="1"/>
  <c r="N280" i="1"/>
  <c r="J280" i="1"/>
  <c r="B280" i="1"/>
  <c r="N279" i="1"/>
  <c r="J279" i="1"/>
  <c r="B279" i="1"/>
  <c r="N278" i="1"/>
  <c r="J278" i="1"/>
  <c r="B278" i="1"/>
  <c r="N277" i="1"/>
  <c r="J277" i="1"/>
  <c r="B277" i="1"/>
  <c r="N276" i="1"/>
  <c r="J276" i="1"/>
  <c r="B276" i="1"/>
  <c r="N275" i="1"/>
  <c r="J275" i="1"/>
  <c r="B275" i="1"/>
  <c r="N274" i="1"/>
  <c r="J274" i="1"/>
  <c r="B274" i="1"/>
  <c r="N273" i="1"/>
  <c r="J273" i="1"/>
  <c r="B273" i="1"/>
  <c r="N272" i="1"/>
  <c r="J272" i="1"/>
  <c r="B272" i="1"/>
  <c r="N271" i="1"/>
  <c r="J271" i="1"/>
  <c r="B271" i="1"/>
  <c r="N270" i="1"/>
  <c r="J270" i="1"/>
  <c r="B270" i="1"/>
  <c r="N269" i="1"/>
  <c r="J269" i="1"/>
  <c r="B269" i="1"/>
  <c r="N268" i="1"/>
  <c r="J268" i="1"/>
  <c r="B268" i="1"/>
  <c r="N267" i="1"/>
  <c r="J267" i="1"/>
  <c r="B267" i="1"/>
  <c r="N266" i="1"/>
  <c r="J266" i="1"/>
  <c r="B266" i="1"/>
  <c r="N265" i="1"/>
  <c r="J265" i="1"/>
  <c r="B265" i="1"/>
  <c r="N264" i="1"/>
  <c r="J264" i="1"/>
  <c r="B264" i="1"/>
  <c r="N263" i="1"/>
  <c r="J263" i="1"/>
  <c r="B263" i="1"/>
  <c r="N262" i="1"/>
  <c r="J262" i="1"/>
  <c r="B262" i="1"/>
  <c r="N261" i="1"/>
  <c r="J261" i="1"/>
  <c r="B261" i="1"/>
  <c r="N260" i="1"/>
  <c r="J260" i="1"/>
  <c r="B260" i="1"/>
  <c r="N259" i="1"/>
  <c r="J259" i="1"/>
  <c r="B259" i="1"/>
  <c r="N258" i="1"/>
  <c r="J258" i="1"/>
  <c r="B258" i="1"/>
  <c r="N257" i="1"/>
  <c r="J257" i="1"/>
  <c r="B257" i="1"/>
  <c r="N256" i="1"/>
  <c r="J256" i="1"/>
  <c r="B256" i="1"/>
  <c r="N255" i="1"/>
  <c r="J255" i="1"/>
  <c r="B255" i="1"/>
  <c r="N254" i="1"/>
  <c r="J254" i="1"/>
  <c r="B254" i="1"/>
  <c r="N253" i="1"/>
  <c r="J253" i="1"/>
  <c r="B253" i="1"/>
  <c r="N252" i="1"/>
  <c r="J252" i="1"/>
  <c r="B252" i="1"/>
  <c r="N251" i="1"/>
  <c r="J251" i="1"/>
  <c r="B251" i="1"/>
  <c r="N250" i="1"/>
  <c r="J250" i="1"/>
  <c r="B250" i="1"/>
  <c r="N249" i="1"/>
  <c r="J249" i="1"/>
  <c r="B249" i="1"/>
  <c r="N248" i="1"/>
  <c r="J248" i="1"/>
  <c r="B248" i="1"/>
  <c r="N247" i="1"/>
  <c r="J247" i="1"/>
  <c r="B247" i="1"/>
  <c r="N246" i="1"/>
  <c r="J246" i="1"/>
  <c r="B246" i="1"/>
  <c r="N245" i="1"/>
  <c r="J245" i="1"/>
  <c r="B245" i="1"/>
  <c r="N244" i="1"/>
  <c r="J244" i="1"/>
  <c r="B244" i="1"/>
  <c r="N243" i="1"/>
  <c r="J243" i="1"/>
  <c r="B243" i="1"/>
  <c r="N242" i="1"/>
  <c r="J242" i="1"/>
  <c r="B242" i="1"/>
  <c r="N241" i="1"/>
  <c r="J241" i="1"/>
  <c r="B241" i="1"/>
  <c r="N240" i="1"/>
  <c r="J240" i="1"/>
  <c r="B240" i="1"/>
  <c r="N239" i="1"/>
  <c r="J239" i="1"/>
  <c r="B239" i="1"/>
  <c r="N238" i="1"/>
  <c r="J238" i="1"/>
  <c r="B238" i="1"/>
  <c r="N237" i="1"/>
  <c r="J237" i="1"/>
  <c r="B237" i="1"/>
  <c r="N236" i="1"/>
  <c r="J236" i="1"/>
  <c r="B236" i="1"/>
  <c r="N235" i="1"/>
  <c r="J235" i="1"/>
  <c r="B235" i="1"/>
  <c r="N234" i="1"/>
  <c r="J234" i="1"/>
  <c r="B234" i="1"/>
  <c r="N233" i="1"/>
  <c r="J233" i="1"/>
  <c r="B233" i="1"/>
  <c r="N232" i="1"/>
  <c r="J232" i="1"/>
  <c r="B232" i="1"/>
  <c r="N231" i="1"/>
  <c r="J231" i="1"/>
  <c r="B231" i="1"/>
  <c r="N230" i="1"/>
  <c r="J230" i="1"/>
  <c r="B230" i="1"/>
  <c r="N229" i="1"/>
  <c r="J229" i="1"/>
  <c r="B229" i="1"/>
  <c r="N228" i="1"/>
  <c r="J228" i="1"/>
  <c r="B228" i="1"/>
  <c r="N227" i="1"/>
  <c r="J227" i="1"/>
  <c r="B227" i="1"/>
  <c r="N226" i="1"/>
  <c r="J226" i="1"/>
  <c r="B226" i="1"/>
  <c r="N225" i="1"/>
  <c r="J225" i="1"/>
  <c r="B225" i="1"/>
  <c r="N224" i="1"/>
  <c r="J224" i="1"/>
  <c r="B224" i="1"/>
  <c r="N223" i="1"/>
  <c r="J223" i="1"/>
  <c r="B223" i="1"/>
  <c r="N222" i="1"/>
  <c r="J222" i="1"/>
  <c r="B222" i="1"/>
  <c r="N221" i="1"/>
  <c r="J221" i="1"/>
  <c r="B221" i="1"/>
  <c r="N220" i="1"/>
  <c r="J220" i="1"/>
  <c r="B220" i="1"/>
  <c r="N219" i="1"/>
  <c r="J219" i="1"/>
  <c r="B219" i="1"/>
  <c r="N218" i="1"/>
  <c r="J218" i="1"/>
  <c r="B218" i="1"/>
  <c r="N217" i="1"/>
  <c r="J217" i="1"/>
  <c r="B217" i="1"/>
  <c r="N216" i="1"/>
  <c r="J216" i="1"/>
  <c r="B216" i="1"/>
  <c r="N215" i="1"/>
  <c r="J215" i="1"/>
  <c r="B215" i="1"/>
  <c r="N214" i="1"/>
  <c r="J214" i="1"/>
  <c r="B214" i="1"/>
  <c r="N213" i="1"/>
  <c r="J213" i="1"/>
  <c r="B213" i="1"/>
  <c r="N212" i="1"/>
  <c r="J212" i="1"/>
  <c r="B212" i="1"/>
  <c r="N211" i="1"/>
  <c r="J211" i="1"/>
  <c r="B211" i="1"/>
  <c r="N210" i="1"/>
  <c r="J210" i="1"/>
  <c r="B210" i="1"/>
  <c r="N209" i="1"/>
  <c r="J209" i="1"/>
  <c r="B209" i="1"/>
  <c r="N208" i="1"/>
  <c r="J208" i="1"/>
  <c r="B208" i="1"/>
  <c r="N207" i="1"/>
  <c r="J207" i="1"/>
  <c r="B207" i="1"/>
  <c r="N206" i="1"/>
  <c r="J206" i="1"/>
  <c r="B206" i="1"/>
  <c r="N205" i="1"/>
  <c r="J205" i="1"/>
  <c r="B205" i="1"/>
  <c r="N204" i="1"/>
  <c r="J204" i="1"/>
  <c r="B204" i="1"/>
  <c r="N203" i="1"/>
  <c r="J203" i="1"/>
  <c r="B203" i="1"/>
  <c r="N202" i="1"/>
  <c r="J202" i="1"/>
  <c r="B202" i="1"/>
  <c r="N201" i="1"/>
  <c r="J201" i="1"/>
  <c r="B201" i="1"/>
  <c r="N200" i="1"/>
  <c r="J200" i="1"/>
  <c r="B200" i="1"/>
  <c r="N199" i="1"/>
  <c r="J199" i="1"/>
  <c r="B199" i="1"/>
  <c r="N198" i="1"/>
  <c r="J198" i="1"/>
  <c r="B198" i="1"/>
  <c r="N197" i="1"/>
  <c r="J197" i="1"/>
  <c r="B197" i="1"/>
  <c r="N196" i="1"/>
  <c r="J196" i="1"/>
  <c r="B196" i="1"/>
  <c r="N195" i="1"/>
  <c r="J195" i="1"/>
  <c r="B195" i="1"/>
  <c r="N194" i="1"/>
  <c r="J194" i="1"/>
  <c r="B194" i="1"/>
  <c r="N193" i="1"/>
  <c r="J193" i="1"/>
  <c r="B193" i="1"/>
  <c r="N192" i="1"/>
  <c r="J192" i="1"/>
  <c r="B192" i="1"/>
  <c r="N191" i="1"/>
  <c r="J191" i="1"/>
  <c r="B191" i="1"/>
  <c r="N190" i="1"/>
  <c r="J190" i="1"/>
  <c r="B190" i="1"/>
  <c r="N189" i="1"/>
  <c r="J189" i="1"/>
  <c r="B189" i="1"/>
  <c r="N188" i="1"/>
  <c r="J188" i="1"/>
  <c r="B188" i="1"/>
  <c r="N187" i="1"/>
  <c r="J187" i="1"/>
  <c r="B187" i="1"/>
  <c r="N186" i="1"/>
  <c r="J186" i="1"/>
  <c r="B186" i="1"/>
  <c r="N185" i="1"/>
  <c r="J185" i="1"/>
  <c r="B185" i="1"/>
  <c r="N184" i="1"/>
  <c r="J184" i="1"/>
  <c r="B184" i="1"/>
  <c r="N183" i="1"/>
  <c r="J183" i="1"/>
  <c r="B183" i="1"/>
  <c r="N182" i="1"/>
  <c r="J182" i="1"/>
  <c r="B182" i="1"/>
  <c r="N181" i="1"/>
  <c r="J181" i="1"/>
  <c r="B181" i="1"/>
  <c r="N180" i="1"/>
  <c r="J180" i="1"/>
  <c r="B180" i="1"/>
  <c r="N179" i="1"/>
  <c r="J179" i="1"/>
  <c r="B179" i="1"/>
  <c r="N178" i="1"/>
  <c r="J178" i="1"/>
  <c r="B178" i="1"/>
  <c r="N177" i="1"/>
  <c r="J177" i="1"/>
  <c r="B177" i="1"/>
  <c r="N176" i="1"/>
  <c r="J176" i="1"/>
  <c r="B176" i="1"/>
  <c r="N175" i="1"/>
  <c r="J175" i="1"/>
  <c r="B175" i="1"/>
  <c r="N174" i="1"/>
  <c r="J174" i="1"/>
  <c r="B174" i="1"/>
  <c r="N173" i="1"/>
  <c r="J173" i="1"/>
  <c r="B173" i="1"/>
  <c r="N172" i="1"/>
  <c r="J172" i="1"/>
  <c r="B172" i="1"/>
  <c r="N171" i="1"/>
  <c r="J171" i="1"/>
  <c r="B171" i="1"/>
  <c r="N170" i="1"/>
  <c r="J170" i="1"/>
  <c r="B170" i="1"/>
  <c r="N169" i="1"/>
  <c r="J169" i="1"/>
  <c r="B169" i="1"/>
  <c r="N168" i="1"/>
  <c r="J168" i="1"/>
  <c r="B168" i="1"/>
  <c r="N167" i="1"/>
  <c r="J167" i="1"/>
  <c r="B167" i="1"/>
  <c r="N166" i="1"/>
  <c r="J166" i="1"/>
  <c r="B166" i="1"/>
  <c r="N165" i="1"/>
  <c r="J165" i="1"/>
  <c r="B165" i="1"/>
  <c r="N164" i="1"/>
  <c r="J164" i="1"/>
  <c r="B164" i="1"/>
  <c r="N163" i="1"/>
  <c r="J163" i="1"/>
  <c r="B163" i="1"/>
  <c r="N162" i="1"/>
  <c r="J162" i="1"/>
  <c r="B162" i="1"/>
  <c r="N161" i="1"/>
  <c r="J161" i="1"/>
  <c r="B161" i="1"/>
  <c r="N160" i="1"/>
  <c r="J160" i="1"/>
  <c r="B160" i="1"/>
  <c r="N159" i="1"/>
  <c r="J159" i="1"/>
  <c r="B159" i="1"/>
  <c r="N158" i="1"/>
  <c r="J158" i="1"/>
  <c r="B158" i="1"/>
  <c r="N157" i="1"/>
  <c r="J157" i="1"/>
  <c r="B157" i="1"/>
  <c r="N156" i="1"/>
  <c r="J156" i="1"/>
  <c r="B156" i="1"/>
  <c r="N155" i="1"/>
  <c r="J155" i="1"/>
  <c r="B155" i="1"/>
  <c r="N154" i="1"/>
  <c r="J154" i="1"/>
  <c r="B154" i="1"/>
  <c r="N153" i="1"/>
  <c r="J153" i="1"/>
  <c r="B153" i="1"/>
  <c r="N152" i="1"/>
  <c r="J152" i="1"/>
  <c r="B152" i="1"/>
  <c r="N151" i="1"/>
  <c r="J151" i="1"/>
  <c r="B151" i="1"/>
  <c r="N150" i="1"/>
  <c r="J150" i="1"/>
  <c r="B150" i="1"/>
  <c r="N149" i="1"/>
  <c r="J149" i="1"/>
  <c r="B149" i="1"/>
  <c r="N148" i="1"/>
  <c r="J148" i="1"/>
  <c r="B148" i="1"/>
  <c r="N147" i="1"/>
  <c r="J147" i="1"/>
  <c r="B147" i="1"/>
  <c r="N146" i="1"/>
  <c r="J146" i="1"/>
  <c r="B146" i="1"/>
  <c r="N145" i="1"/>
  <c r="J145" i="1"/>
  <c r="B145" i="1"/>
  <c r="N144" i="1"/>
  <c r="J144" i="1"/>
  <c r="B144" i="1"/>
  <c r="N143" i="1"/>
  <c r="J143" i="1"/>
  <c r="B143" i="1"/>
  <c r="N142" i="1"/>
  <c r="J142" i="1"/>
  <c r="B142" i="1"/>
  <c r="N141" i="1"/>
  <c r="J141" i="1"/>
  <c r="B141" i="1"/>
  <c r="N140" i="1"/>
  <c r="J140" i="1"/>
  <c r="B140" i="1"/>
  <c r="N139" i="1"/>
  <c r="J139" i="1"/>
  <c r="B139" i="1"/>
  <c r="N138" i="1"/>
  <c r="J138" i="1"/>
  <c r="B138" i="1"/>
  <c r="N137" i="1"/>
  <c r="J137" i="1"/>
  <c r="B137" i="1"/>
  <c r="N136" i="1"/>
  <c r="J136" i="1"/>
  <c r="B136" i="1"/>
  <c r="N135" i="1"/>
  <c r="J135" i="1"/>
  <c r="B135" i="1"/>
  <c r="N134" i="1"/>
  <c r="J134" i="1"/>
  <c r="B134" i="1"/>
  <c r="N133" i="1"/>
  <c r="J133" i="1"/>
  <c r="B133" i="1"/>
  <c r="N132" i="1"/>
  <c r="J132" i="1"/>
  <c r="B132" i="1"/>
  <c r="N131" i="1"/>
  <c r="J131" i="1"/>
  <c r="B131" i="1"/>
  <c r="N130" i="1"/>
  <c r="J130" i="1"/>
  <c r="B130" i="1"/>
  <c r="N129" i="1"/>
  <c r="J129" i="1"/>
  <c r="B129" i="1"/>
  <c r="N128" i="1"/>
  <c r="J128" i="1"/>
  <c r="B128" i="1"/>
  <c r="N127" i="1"/>
  <c r="J127" i="1"/>
  <c r="B127" i="1"/>
  <c r="N126" i="1"/>
  <c r="J126" i="1"/>
  <c r="B126" i="1"/>
  <c r="N125" i="1"/>
  <c r="J125" i="1"/>
  <c r="B125" i="1"/>
  <c r="N124" i="1"/>
  <c r="J124" i="1"/>
  <c r="B124" i="1"/>
  <c r="N123" i="1"/>
  <c r="J123" i="1"/>
  <c r="B123" i="1"/>
  <c r="N122" i="1"/>
  <c r="J122" i="1"/>
  <c r="B122" i="1"/>
  <c r="N121" i="1"/>
  <c r="J121" i="1"/>
  <c r="B121" i="1"/>
  <c r="N120" i="1"/>
  <c r="J120" i="1"/>
  <c r="B120" i="1"/>
  <c r="N119" i="1"/>
  <c r="J119" i="1"/>
  <c r="B119" i="1"/>
  <c r="N118" i="1"/>
  <c r="J118" i="1"/>
  <c r="B118" i="1"/>
  <c r="N117" i="1"/>
  <c r="J117" i="1"/>
  <c r="B117" i="1"/>
  <c r="N116" i="1"/>
  <c r="J116" i="1"/>
  <c r="B116" i="1"/>
  <c r="N115" i="1"/>
  <c r="J115" i="1"/>
  <c r="B115" i="1"/>
  <c r="N114" i="1"/>
  <c r="J114" i="1"/>
  <c r="B114" i="1"/>
  <c r="N113" i="1"/>
  <c r="J113" i="1"/>
  <c r="B113" i="1"/>
  <c r="N112" i="1"/>
  <c r="J112" i="1"/>
  <c r="B112" i="1"/>
  <c r="N111" i="1"/>
  <c r="J111" i="1"/>
  <c r="B111" i="1"/>
  <c r="N110" i="1"/>
  <c r="J110" i="1"/>
  <c r="B110" i="1"/>
  <c r="N109" i="1"/>
  <c r="J109" i="1"/>
  <c r="B109" i="1"/>
  <c r="N108" i="1"/>
  <c r="J108" i="1"/>
  <c r="B108" i="1"/>
  <c r="N107" i="1"/>
  <c r="J107" i="1"/>
  <c r="B107" i="1"/>
  <c r="N106" i="1"/>
  <c r="J106" i="1"/>
  <c r="B106" i="1"/>
  <c r="N105" i="1"/>
  <c r="J105" i="1"/>
  <c r="B105" i="1"/>
  <c r="N104" i="1"/>
  <c r="J104" i="1"/>
  <c r="B104" i="1"/>
  <c r="N103" i="1"/>
  <c r="J103" i="1"/>
  <c r="B103" i="1"/>
  <c r="N102" i="1"/>
  <c r="J102" i="1"/>
  <c r="B102" i="1"/>
  <c r="N101" i="1"/>
  <c r="J101" i="1"/>
  <c r="B101" i="1"/>
  <c r="N100" i="1"/>
  <c r="J100" i="1"/>
  <c r="B100" i="1"/>
  <c r="N99" i="1"/>
  <c r="J99" i="1"/>
  <c r="B99" i="1"/>
  <c r="N98" i="1"/>
  <c r="J98" i="1"/>
  <c r="B98" i="1"/>
  <c r="N97" i="1"/>
  <c r="J97" i="1"/>
  <c r="B97" i="1"/>
  <c r="N96" i="1"/>
  <c r="J96" i="1"/>
  <c r="B96" i="1"/>
  <c r="N95" i="1"/>
  <c r="J95" i="1"/>
  <c r="B95" i="1"/>
  <c r="N94" i="1"/>
  <c r="J94" i="1"/>
  <c r="B94" i="1"/>
  <c r="N93" i="1"/>
  <c r="J93" i="1"/>
  <c r="B93" i="1"/>
  <c r="N92" i="1"/>
  <c r="J92" i="1"/>
  <c r="B92" i="1"/>
  <c r="N91" i="1"/>
  <c r="J91" i="1"/>
  <c r="B91" i="1"/>
  <c r="N90" i="1"/>
  <c r="J90" i="1"/>
  <c r="B90" i="1"/>
  <c r="N89" i="1"/>
  <c r="J89" i="1"/>
  <c r="B89" i="1"/>
  <c r="N88" i="1"/>
  <c r="J88" i="1"/>
  <c r="B88" i="1"/>
  <c r="N87" i="1"/>
  <c r="J87" i="1"/>
  <c r="B87" i="1"/>
  <c r="N86" i="1"/>
  <c r="J86" i="1"/>
  <c r="B86" i="1"/>
  <c r="N85" i="1"/>
  <c r="J85" i="1"/>
  <c r="B85" i="1"/>
  <c r="N84" i="1"/>
  <c r="J84" i="1"/>
  <c r="B84" i="1"/>
  <c r="N83" i="1"/>
  <c r="J83" i="1"/>
  <c r="B83" i="1"/>
  <c r="N82" i="1"/>
  <c r="J82" i="1"/>
  <c r="B82" i="1"/>
  <c r="N81" i="1"/>
  <c r="J81" i="1"/>
  <c r="B81" i="1"/>
  <c r="N80" i="1"/>
  <c r="J80" i="1"/>
  <c r="B80" i="1"/>
  <c r="N79" i="1"/>
  <c r="J79" i="1"/>
  <c r="B79" i="1"/>
  <c r="N78" i="1"/>
  <c r="J78" i="1"/>
  <c r="B78" i="1"/>
  <c r="N77" i="1"/>
  <c r="J77" i="1"/>
  <c r="B77" i="1"/>
  <c r="N76" i="1"/>
  <c r="J76" i="1"/>
  <c r="B76" i="1"/>
  <c r="N75" i="1"/>
  <c r="J75" i="1"/>
  <c r="B75" i="1"/>
  <c r="N74" i="1"/>
  <c r="J74" i="1"/>
  <c r="B74" i="1"/>
  <c r="N73" i="1"/>
  <c r="J73" i="1"/>
  <c r="B73" i="1"/>
  <c r="N72" i="1"/>
  <c r="J72" i="1"/>
  <c r="B72" i="1"/>
  <c r="N71" i="1"/>
  <c r="J71" i="1"/>
  <c r="B71" i="1"/>
  <c r="N70" i="1"/>
  <c r="J70" i="1"/>
  <c r="B70" i="1"/>
  <c r="N69" i="1"/>
  <c r="J69" i="1"/>
  <c r="B69" i="1"/>
  <c r="N68" i="1"/>
  <c r="J68" i="1"/>
  <c r="B68" i="1"/>
  <c r="N67" i="1"/>
  <c r="J67" i="1"/>
  <c r="B67" i="1"/>
  <c r="N66" i="1"/>
  <c r="J66" i="1"/>
  <c r="B66" i="1"/>
  <c r="N65" i="1"/>
  <c r="J65" i="1"/>
  <c r="B65" i="1"/>
  <c r="N64" i="1"/>
  <c r="J64" i="1"/>
  <c r="B64" i="1"/>
  <c r="N63" i="1"/>
  <c r="J63" i="1"/>
  <c r="B63" i="1"/>
  <c r="N62" i="1"/>
  <c r="J62" i="1"/>
  <c r="B62" i="1"/>
  <c r="N61" i="1"/>
  <c r="J61" i="1"/>
  <c r="B61" i="1"/>
  <c r="N60" i="1"/>
  <c r="J60" i="1"/>
  <c r="B60" i="1"/>
  <c r="N59" i="1"/>
  <c r="J59" i="1"/>
  <c r="B59" i="1"/>
  <c r="N58" i="1"/>
  <c r="J58" i="1"/>
  <c r="B58" i="1"/>
  <c r="N57" i="1"/>
  <c r="J57" i="1"/>
  <c r="B57" i="1"/>
  <c r="N56" i="1"/>
  <c r="J56" i="1"/>
  <c r="B56" i="1"/>
  <c r="N55" i="1"/>
  <c r="J55" i="1"/>
  <c r="B55" i="1"/>
  <c r="N54" i="1"/>
  <c r="J54" i="1"/>
  <c r="B54" i="1"/>
  <c r="N53" i="1"/>
  <c r="J53" i="1"/>
  <c r="B53" i="1"/>
  <c r="N52" i="1"/>
  <c r="J52" i="1"/>
  <c r="B52" i="1"/>
  <c r="N51" i="1"/>
  <c r="J51" i="1"/>
  <c r="B51" i="1"/>
  <c r="N50" i="1"/>
  <c r="J50" i="1"/>
  <c r="B50" i="1"/>
  <c r="N49" i="1"/>
  <c r="J49" i="1"/>
  <c r="B49" i="1"/>
  <c r="N48" i="1"/>
  <c r="J48" i="1"/>
  <c r="B48" i="1"/>
  <c r="N47" i="1"/>
  <c r="J47" i="1"/>
  <c r="B47" i="1"/>
  <c r="N46" i="1"/>
  <c r="J46" i="1"/>
  <c r="B46" i="1"/>
  <c r="N45" i="1"/>
  <c r="J45" i="1"/>
  <c r="B45" i="1"/>
  <c r="N44" i="1"/>
  <c r="J44" i="1"/>
  <c r="B44" i="1"/>
  <c r="N43" i="1"/>
  <c r="J43" i="1"/>
  <c r="B43" i="1"/>
  <c r="N42" i="1"/>
  <c r="J42" i="1"/>
  <c r="B42" i="1"/>
  <c r="N41" i="1"/>
  <c r="J41" i="1"/>
  <c r="B41" i="1"/>
  <c r="N40" i="1"/>
  <c r="J40" i="1"/>
  <c r="B40" i="1"/>
  <c r="N39" i="1"/>
  <c r="J39" i="1"/>
  <c r="B39" i="1"/>
  <c r="N38" i="1"/>
  <c r="J38" i="1"/>
  <c r="B38" i="1"/>
  <c r="N37" i="1"/>
  <c r="J37" i="1"/>
  <c r="B37" i="1"/>
  <c r="N36" i="1"/>
  <c r="J36" i="1"/>
  <c r="B36" i="1"/>
  <c r="N35" i="1"/>
  <c r="J35" i="1"/>
  <c r="B35" i="1"/>
  <c r="N34" i="1"/>
  <c r="J34" i="1"/>
  <c r="B34" i="1"/>
  <c r="N33" i="1"/>
  <c r="J33" i="1"/>
  <c r="B33" i="1"/>
  <c r="N32" i="1"/>
  <c r="J32" i="1"/>
  <c r="B32" i="1"/>
  <c r="N31" i="1"/>
  <c r="J31" i="1"/>
  <c r="B31" i="1"/>
  <c r="N30" i="1"/>
  <c r="J30" i="1"/>
  <c r="B30" i="1"/>
  <c r="N29" i="1"/>
  <c r="J29" i="1"/>
  <c r="B29" i="1"/>
  <c r="N28" i="1"/>
  <c r="J28" i="1"/>
  <c r="B28" i="1"/>
  <c r="N27" i="1"/>
  <c r="J27" i="1"/>
  <c r="B27" i="1"/>
  <c r="N26" i="1"/>
  <c r="J26" i="1"/>
  <c r="B26" i="1"/>
  <c r="N25" i="1"/>
  <c r="J25" i="1"/>
  <c r="B25" i="1"/>
  <c r="N24" i="1"/>
  <c r="J24" i="1"/>
  <c r="B24" i="1"/>
  <c r="N23" i="1"/>
  <c r="J23" i="1"/>
  <c r="B23" i="1"/>
  <c r="N22" i="1"/>
  <c r="J22" i="1"/>
  <c r="B22" i="1"/>
  <c r="N21" i="1"/>
  <c r="J21" i="1"/>
  <c r="B21" i="1"/>
  <c r="N20" i="1"/>
  <c r="J20" i="1"/>
  <c r="B20" i="1"/>
  <c r="N19" i="1"/>
  <c r="J19" i="1"/>
  <c r="J1" i="1" s="1"/>
  <c r="B19" i="1"/>
  <c r="N18" i="1"/>
  <c r="J18" i="1"/>
  <c r="B18" i="1"/>
  <c r="N17" i="1"/>
  <c r="J17" i="1"/>
  <c r="B17" i="1"/>
  <c r="N16" i="1"/>
  <c r="J16" i="1"/>
  <c r="B16" i="1"/>
  <c r="N15" i="1"/>
  <c r="B15" i="1"/>
  <c r="N14" i="1"/>
  <c r="B14" i="1"/>
  <c r="N13" i="1"/>
  <c r="B13" i="1"/>
  <c r="N12" i="1"/>
  <c r="B12" i="1"/>
  <c r="N11" i="1"/>
  <c r="B11" i="1"/>
  <c r="N10" i="1"/>
  <c r="B10" i="1"/>
  <c r="N9" i="1"/>
  <c r="B9" i="1"/>
  <c r="N8" i="1"/>
  <c r="B8" i="1"/>
  <c r="N7" i="1"/>
  <c r="B7" i="1"/>
  <c r="N6" i="1"/>
  <c r="B6" i="1"/>
  <c r="N5" i="1"/>
  <c r="B5" i="1"/>
  <c r="N4" i="1"/>
  <c r="B4" i="1"/>
  <c r="J181" i="20"/>
  <c r="J1" i="20" s="1"/>
  <c r="I99" i="20"/>
</calcChain>
</file>

<file path=xl/sharedStrings.xml><?xml version="1.0" encoding="utf-8"?>
<sst xmlns="http://schemas.openxmlformats.org/spreadsheetml/2006/main" count="102497" uniqueCount="2225">
  <si>
    <t>TOTAL</t>
  </si>
  <si>
    <t>GER</t>
  </si>
  <si>
    <t>OBRIGATORIO</t>
  </si>
  <si>
    <t>U.O.</t>
  </si>
  <si>
    <t>U.E.</t>
  </si>
  <si>
    <t>Descrição sucinta do objeto</t>
  </si>
  <si>
    <t>Justificativa para contratação</t>
  </si>
  <si>
    <t>Unidadade de medida</t>
  </si>
  <si>
    <t>Quantidade</t>
  </si>
  <si>
    <t>Data desejada para contratação</t>
  </si>
  <si>
    <t>Estimativa do valor (unitário)</t>
  </si>
  <si>
    <t>Estimativa do valor (total)</t>
  </si>
  <si>
    <t>Grau de prioridade</t>
  </si>
  <si>
    <t>Vinculação ou dependência com outro item</t>
  </si>
  <si>
    <t>NATUREZA ECONOMICA</t>
  </si>
  <si>
    <t>NATUREZA ECONOMICA DESCRIÇÃO</t>
  </si>
  <si>
    <t>10.10</t>
  </si>
  <si>
    <t>AQUISIÇÃO DE EQUIPAMENTOS E MAT PERMANENTE</t>
  </si>
  <si>
    <t>Unid.</t>
  </si>
  <si>
    <t>ano 2024</t>
  </si>
  <si>
    <t>ALTA</t>
  </si>
  <si>
    <t>NÃO</t>
  </si>
  <si>
    <t>4.4.90.52</t>
  </si>
  <si>
    <t>PASSAGENS E DESPESAS COM LOCOMOÇÃO</t>
  </si>
  <si>
    <t xml:space="preserve">AQUISIÇÃO DE PASSAGENS AÉREAS E DESPESAS COM LOCOMOÇÃO PARA O SR. PREFEITO E SECRETÁRIO CHEFE DE GABINETE </t>
  </si>
  <si>
    <t>3.3.90.33</t>
  </si>
  <si>
    <t xml:space="preserve">SERVIÇOS DE TEC. DA INFORMAÇÃO  E COM- PJ </t>
  </si>
  <si>
    <t xml:space="preserve"> AQUISIÇÃO DE SOFTWARE </t>
  </si>
  <si>
    <t>3.3.90.40</t>
  </si>
  <si>
    <t>MATERIAL DE CONSUMO</t>
  </si>
  <si>
    <t xml:space="preserve"> AQUISIÇÃO DE MATERIAL PARA EVENTOS DA COORDENADORIA DO CERIMONIAL E DEMAIS DESPESAS COM SUPRIMENTOS PARA O GABINETE DO PREFEITO, ATRAVÉS DE CHEQUE DE ADIANTAMENTO</t>
  </si>
  <si>
    <t>3.3.90.30</t>
  </si>
  <si>
    <t>SERVIÇOS DE TERCEIROS - PJ</t>
  </si>
  <si>
    <t>DESPESAS REFERENTES A SERVIÇOS REALIZADOS ATRAVÉS DE CHEQUE DE ADIANTAMENTO E OUTROS SERVIÇOS COMO HOSPEDAGENS E DEMAIS DESPESAS PARA O CERIMONIAL DO GABINETE DO SR. PREFEITO.</t>
  </si>
  <si>
    <t>3.3.90.39</t>
  </si>
  <si>
    <t>OUTROS SERVIÇOS DE TERCEIROS - PF</t>
  </si>
  <si>
    <t xml:space="preserve">CONTRATOS DE LOCAÇÃO - PESSOA FÍSICA </t>
  </si>
  <si>
    <t>3.3.90.36</t>
  </si>
  <si>
    <t>CONTRATOS DE LOCAÇÃO - PESSOA JURÍDICA</t>
  </si>
  <si>
    <t>SERVIÇOS DE TEC DA INF E COM - PJ</t>
  </si>
  <si>
    <t>CONTRATOS DE LOCAÇÃO DE  IMPRESSORAS E  COMPUTADORES</t>
  </si>
  <si>
    <t>10.12</t>
  </si>
  <si>
    <t>EQUIPAMENTOS E MAT PERMANENTE</t>
  </si>
  <si>
    <t>MÉDIA</t>
  </si>
  <si>
    <t xml:space="preserve">AQUISIÇÃO DE MAT DE CONSUMO PARA ATENDER CURSOS E ABERTURA DE CHEQUE DE ADIANTAMENTO </t>
  </si>
  <si>
    <t>DEPENDE?</t>
  </si>
  <si>
    <t>MAT, BEM OU SERVIÇO PARA DIST GRATUITA</t>
  </si>
  <si>
    <t>AQUISIÇÃO DE CESTAS BÁSICAS PARA ENTIDADES  E ENXOVAIS PARA O PROJETO MÃE SANTISTA</t>
  </si>
  <si>
    <t>3.3.90.32</t>
  </si>
  <si>
    <t xml:space="preserve">OUTROS SERVIÇOS DE TERCEIROS - PJ </t>
  </si>
  <si>
    <t>PRIORIDADE</t>
  </si>
  <si>
    <t>SELECIONAR</t>
  </si>
  <si>
    <t>12.10</t>
  </si>
  <si>
    <t>Manut. Ar Condicionado - Centro Adm.</t>
  </si>
  <si>
    <t>Man.preventiva e corretiva</t>
  </si>
  <si>
    <t>mês</t>
  </si>
  <si>
    <t>Manut. Elevadores - Centro Adm.</t>
  </si>
  <si>
    <t>Manut. Elevadores - Paço Mun.</t>
  </si>
  <si>
    <t>Manut.
Cabine Primária - Paço Mun.</t>
  </si>
  <si>
    <t>Mês</t>
  </si>
  <si>
    <t>Limpeza Predial: - Paço Mun. e Centro Adm.</t>
  </si>
  <si>
    <t>Serviços 
Limpeza Predial</t>
  </si>
  <si>
    <t>Manut. Ar Condicionados - Paço Mun. e Degepat</t>
  </si>
  <si>
    <t>Manut. Grupo Gerador -
Paço Mun.</t>
  </si>
  <si>
    <t>Manut.
Cabine Primária  - Centro Adm.</t>
  </si>
  <si>
    <t>licença de uso de sist. gestão do ISSQN e Valor Adicionado</t>
  </si>
  <si>
    <t xml:space="preserve">Gerenc. sisT. informaT.  controle de arrecadação </t>
  </si>
  <si>
    <t>Licença sist. Inform. integrado de gestão administrativa, contábil e financeira</t>
  </si>
  <si>
    <t>gestão contábil, orçamentária e financeira do Município de Santos e da administração indireta.</t>
  </si>
  <si>
    <t>SIM</t>
  </si>
  <si>
    <t xml:space="preserve">Adesão BBPAG </t>
  </si>
  <si>
    <t>Condições P/ débito em conta via internet p/pagamento diverso e fornecedores</t>
  </si>
  <si>
    <t>ano</t>
  </si>
  <si>
    <t>Adesão ao OBN</t>
  </si>
  <si>
    <t>Pagamentos via ordem bancária</t>
  </si>
  <si>
    <t>Pgto. Por meio eletrônico cartão de crédito/débito</t>
  </si>
  <si>
    <t>pgto taxas cobradas nos equip.públicos</t>
  </si>
  <si>
    <t>Serviços impressão e reprografia c/ loc. dos equip.</t>
  </si>
  <si>
    <t>Para atender a necessidade das unidades</t>
  </si>
  <si>
    <t>Loc. Equip. informática.</t>
  </si>
  <si>
    <t>atender a necessidade das unidades e apoio às atividades das fiscalizações tributária e de posturas</t>
  </si>
  <si>
    <t>Locação de imóvel para Depósito de Inservíveis</t>
  </si>
  <si>
    <t>Locação de espaço adequado para armazenagem de materiais</t>
  </si>
  <si>
    <t>Locação de salas c/condomínio</t>
  </si>
  <si>
    <t>atender unidade DEFEMP</t>
  </si>
  <si>
    <t>Locação UNIFESP c/ condomínio</t>
  </si>
  <si>
    <t>atender UNIFESP</t>
  </si>
  <si>
    <t>Loc.do imóvel da rua João Pessoa, nº 130</t>
  </si>
  <si>
    <t>Não ter prédio próprio</t>
  </si>
  <si>
    <t>Loc. imóvel da rua Cidade de Toledo, nº 13</t>
  </si>
  <si>
    <t>Loc. imóvel da rua Frei Gaspar, nº 53</t>
  </si>
  <si>
    <t>Serviços de instalação e manutenção dos equipamentos e em prédios públicos</t>
  </si>
  <si>
    <t xml:space="preserve">contr.sanitário, man.extintores, detectores de gás, man. elevadores, limp.calhas, man. Máquinas e equip., chaveiro, man. mobiliario, </t>
  </si>
  <si>
    <t>Ano</t>
  </si>
  <si>
    <t>Capacitação e treinamento</t>
  </si>
  <si>
    <t>treinamento de brigadisttas, requalificação de servidores, curso auditores</t>
  </si>
  <si>
    <t>Despesas com viagens, hospedagens e diárias</t>
  </si>
  <si>
    <t>servidores representando a Prefeitura</t>
  </si>
  <si>
    <t>Aquisição de bens e materiais permanentes</t>
  </si>
  <si>
    <t>equip. telefônico, informática, eletrodomésticos, mobiliário  p/unid.adm.</t>
  </si>
  <si>
    <t>Materiais não padronizados  no almoxarifado</t>
  </si>
  <si>
    <t>atender necessidades das unidades</t>
  </si>
  <si>
    <t>Assinaturas de periódicos, certificados digitais,</t>
  </si>
  <si>
    <t>Laudo técnico condições de trabalho e programa gerenc. Rscos</t>
  </si>
  <si>
    <t>atendimento legal</t>
  </si>
  <si>
    <t>Exames laboratorias e complementares de imagem</t>
  </si>
  <si>
    <t>exames periódicos, probatórios e demissional.</t>
  </si>
  <si>
    <t>Obras, serv.eng., reformas</t>
  </si>
  <si>
    <t>Unidades admin. E Paço Mun.</t>
  </si>
  <si>
    <t>4.4.90.51</t>
  </si>
  <si>
    <t>49.10</t>
  </si>
  <si>
    <t xml:space="preserve"> Energia Elétrica</t>
  </si>
  <si>
    <t>Energia Elétrica</t>
  </si>
  <si>
    <t>Água e Esgoto</t>
  </si>
  <si>
    <t>VIVO Telefonia Fixa</t>
  </si>
  <si>
    <t>Comunicação da PMS</t>
  </si>
  <si>
    <t>CLARO Telefonia Móvel</t>
  </si>
  <si>
    <t>Correio</t>
  </si>
  <si>
    <t>Envio de correspondencias</t>
  </si>
  <si>
    <t>VIVO 0800</t>
  </si>
  <si>
    <t>Comgás</t>
  </si>
  <si>
    <t>P/atender Gerador Paço</t>
  </si>
  <si>
    <t>Gestão eletônica de faturas de concessionárias</t>
  </si>
  <si>
    <t>Solução de gerenciamento</t>
  </si>
  <si>
    <t>49.11</t>
  </si>
  <si>
    <t>Transf. recursos depósito judiciais</t>
  </si>
  <si>
    <t>gerenciamento dos recursos</t>
  </si>
  <si>
    <t>Despesas bancárias em diversas instituições</t>
  </si>
  <si>
    <t xml:space="preserve">Despesas bancárias com arrecadação e outras </t>
  </si>
  <si>
    <t>Serv.Apoio Adm.</t>
  </si>
  <si>
    <t>Contratação de jovens aprendizes</t>
  </si>
  <si>
    <t>Contração de estagiários</t>
  </si>
  <si>
    <t>recrutamento, seleção, capacitação e encaminhamento</t>
  </si>
  <si>
    <t>Cartão Alimentação</t>
  </si>
  <si>
    <t>Fornecimento de cartão cesta básica aos servidores, aposentados e pensionistas</t>
  </si>
  <si>
    <t>Transporte por aplicativo</t>
  </si>
  <si>
    <t>Agenciamento transp. por aplicativo aos agentes públ. no exerc. de suas funções</t>
  </si>
  <si>
    <t>Locação de veículos</t>
  </si>
  <si>
    <t>Loc. veículos leves s/condutor e veíc. pesados c/operadores</t>
  </si>
  <si>
    <t>Gerenciadora de combustível em postos credenciados</t>
  </si>
  <si>
    <t>Abastecimento de gasolina - veiculos da frota</t>
  </si>
  <si>
    <t>Abastecimento de etanol - veiculos da frota</t>
  </si>
  <si>
    <t>Abastecimento de diesel - veiculos da frota</t>
  </si>
  <si>
    <t xml:space="preserve">Empresa para manutenção da frota </t>
  </si>
  <si>
    <t xml:space="preserve">Manutenção preventiva e corretiva </t>
  </si>
  <si>
    <t>Materiais de escritório, limpeza, impressos padronizados, água mineral</t>
  </si>
  <si>
    <t>Almoxarifado para atender todas as unidades da Prefeitura</t>
  </si>
  <si>
    <t>insumos para a frota: pneus, óleo, lubrif., adesivos, peças</t>
  </si>
  <si>
    <t>man. Veículos da frota mun.</t>
  </si>
  <si>
    <t>14.10</t>
  </si>
  <si>
    <t>Manutenção de elevadores e plataforma elevatória</t>
  </si>
  <si>
    <t>Acesso a portadores de necessidades especiais.</t>
  </si>
  <si>
    <t>Não</t>
  </si>
  <si>
    <t>Limpeza de caixa d' água</t>
  </si>
  <si>
    <t>Segurança do consumo de água pelos alunos e servidores das unidades.</t>
  </si>
  <si>
    <t>Limpeza de caixa de gordura</t>
  </si>
  <si>
    <t>Evitar problemas com entupimentos, transbordamentos e proliferação de pragas urbanas.</t>
  </si>
  <si>
    <t>Limpeza de piscinas das UMEs</t>
  </si>
  <si>
    <t>Para sua conservação e para a saúde dos alunos que a frequentam.</t>
  </si>
  <si>
    <t xml:space="preserve">Manutenção de filtros e elementos filtrantes </t>
  </si>
  <si>
    <t>Manter eficácia dos filtros e colunas filtrantes garantindo a remoção das impurezas de forma adequada.</t>
  </si>
  <si>
    <t>Segurança patrimonial e vigilancia</t>
  </si>
  <si>
    <t>Garantir a segurança de bens públicos da Secretaria</t>
  </si>
  <si>
    <t>Manutenção ar condicionado</t>
  </si>
  <si>
    <t> Aumento da vida útil do aparelho, reduzir custo com manutenção, diminuir riscos com doenças respiratórias causadas pela falta de limpeza.</t>
  </si>
  <si>
    <t>Assento e Encosto</t>
  </si>
  <si>
    <t>Manutenção dos mobiliarios das UMEs</t>
  </si>
  <si>
    <t>Alcool Liquido e Gel</t>
  </si>
  <si>
    <t>Aquisição para higienização das mãos como medida de prevenção contra virus e bactérias diversas nas UMEs</t>
  </si>
  <si>
    <t>Adesivo de contato, colabranca e seladora</t>
  </si>
  <si>
    <t>Utilização em  peças grandes de madeira, compensado, plástico, entre outros materiais</t>
  </si>
  <si>
    <t>Bebedouro</t>
  </si>
  <si>
    <t>Atender demandaS das unidades</t>
  </si>
  <si>
    <t>Lavadoras e secadoras</t>
  </si>
  <si>
    <t>Suprir demanda de lavagens de lençois na unidades escolares</t>
  </si>
  <si>
    <t>Motobombas</t>
  </si>
  <si>
    <t>Funcionamento regular das caixas d' água.</t>
  </si>
  <si>
    <t>Moveis escolares</t>
  </si>
  <si>
    <t>Atender demanda de necessidade das UMEs</t>
  </si>
  <si>
    <t>Persianas</t>
  </si>
  <si>
    <t>Para proteção e bloqueio solar</t>
  </si>
  <si>
    <t>Pisos E Revestimentos</t>
  </si>
  <si>
    <t>Proteção e impermeabilização das estruturas das UMEs</t>
  </si>
  <si>
    <t>Piso moeda</t>
  </si>
  <si>
    <t>Segurança e proteção diversos lugares onde há tráfego intenso de pessoas.</t>
  </si>
  <si>
    <t>Ventiladores</t>
  </si>
  <si>
    <t>Diminuição do calor no ambiente e aumento da circulação do ar</t>
  </si>
  <si>
    <t>Borrifador/Pulverizador</t>
  </si>
  <si>
    <t>Facilitar a higienização dos espações e superficies</t>
  </si>
  <si>
    <t>BAIXA</t>
  </si>
  <si>
    <t>Brocas e cadeados</t>
  </si>
  <si>
    <t>Perfuração de diferentes tipos de materiais nos serviços de manutenção, alvenaria, carpintaria e etc</t>
  </si>
  <si>
    <t>Material de impermeabilização</t>
  </si>
  <si>
    <t>Conservação estrutural dos bens imoveis.</t>
  </si>
  <si>
    <t>Mobiliario escolar e adm.</t>
  </si>
  <si>
    <t>Ergonomia de alunos e servidores das unidades.</t>
  </si>
  <si>
    <t>Tablets</t>
  </si>
  <si>
    <t>Atender as demandas pedagogicas nas unidades</t>
  </si>
  <si>
    <t>Caibros , Sarrafos, Vigas, Tabuas</t>
  </si>
  <si>
    <t>Aquisição de  material para  manutenção das unidades</t>
  </si>
  <si>
    <t>Extintores</t>
  </si>
  <si>
    <t>Equipamento de segurança que serve para controle e extinção de incêndio</t>
  </si>
  <si>
    <t>Marcador, tinta e apagador p/ lousa vidro</t>
  </si>
  <si>
    <t>Para utilização das UMEs que possuem lousas de vidro</t>
  </si>
  <si>
    <t>Totens para álcool em gel</t>
  </si>
  <si>
    <t>Para higienização das mãos de alunos e servidores</t>
  </si>
  <si>
    <t>Rede de proteção</t>
  </si>
  <si>
    <t>Proteção contra quedas de pessoas e objetos</t>
  </si>
  <si>
    <t>Tintas</t>
  </si>
  <si>
    <t>Conservação estrutural de bens imoveis da Secretaria</t>
  </si>
  <si>
    <t>Recarga e Pintura Extintores</t>
  </si>
  <si>
    <t>Conservação dos extintores das unidades.</t>
  </si>
  <si>
    <t>Arame Galvanizado</t>
  </si>
  <si>
    <t>Aquisição necessária para manutenção, conservação e reforma das Unidades da Secretaria</t>
  </si>
  <si>
    <t>Compensado de Virola</t>
  </si>
  <si>
    <t>Lampada LED</t>
  </si>
  <si>
    <t>Concreto Usinado</t>
  </si>
  <si>
    <t>Cabos e Fios</t>
  </si>
  <si>
    <t>Portas e batentes</t>
  </si>
  <si>
    <t>Argamassa e cimento</t>
  </si>
  <si>
    <t>Hidraulica marrom</t>
  </si>
  <si>
    <t>Hidraulica branca</t>
  </si>
  <si>
    <t>Parafuso , capela e torneira</t>
  </si>
  <si>
    <t>Elétrica</t>
  </si>
  <si>
    <t>Fechaduras e dobradiças</t>
  </si>
  <si>
    <t>Aparelho telefonico</t>
  </si>
  <si>
    <t>Chuveiro e torneira</t>
  </si>
  <si>
    <t>Televisores</t>
  </si>
  <si>
    <t>Aquisição necessária fim de melhorar a tecnologia e o aprendizado dos alunos</t>
  </si>
  <si>
    <t>Frigobar</t>
  </si>
  <si>
    <t>Aquisição necessária visando o armazenamento de leite</t>
  </si>
  <si>
    <t>Lousa de Vidro</t>
  </si>
  <si>
    <t>Aquisição necessária a fim de reduzir doenças respiratórias, alergias ocasionadas pelo uso do giz.</t>
  </si>
  <si>
    <t>Toldo, calha e cortina de rolo</t>
  </si>
  <si>
    <t>Aquisição necessária para proteção e controle da luminosidade.</t>
  </si>
  <si>
    <t>Piso emborrachado</t>
  </si>
  <si>
    <t>Aquisição necessária para garantir a integridade física dos alunos e ambiente adequado</t>
  </si>
  <si>
    <t>Serralheria e vidraçaria</t>
  </si>
  <si>
    <t xml:space="preserve">garantir a segurança </t>
  </si>
  <si>
    <t>Manutenção fogão e rede de gás</t>
  </si>
  <si>
    <t>garantir a segurança alimentar</t>
  </si>
  <si>
    <t>Mensal</t>
  </si>
  <si>
    <t>Manutenção eletrodomésticos</t>
  </si>
  <si>
    <t xml:space="preserve"> manter o funcionamento adequado dos equipamentos utilizados nas cozinhas</t>
  </si>
  <si>
    <t>01/012024</t>
  </si>
  <si>
    <t>Desobstrução</t>
  </si>
  <si>
    <t>garantir a manutenção da higiene e saúde</t>
  </si>
  <si>
    <t>Desinsetização  e desratização</t>
  </si>
  <si>
    <t>eliminar a infestação de pragas e garantir a manutenção da higiene e saúde</t>
  </si>
  <si>
    <t>Manutençao
 motobomba</t>
  </si>
  <si>
    <t>consertar e repor peças destes equipamentos , colocando-os assim para funcionar novamente</t>
  </si>
  <si>
    <t>Manutenção ar central SEDUC</t>
  </si>
  <si>
    <t xml:space="preserve">GARANTIR A QUALIDADE DO AR E PRESERVAR A SAÚDE DOS SERVIDORES. </t>
  </si>
  <si>
    <t>INSTALAÇÃO E CONFIGURAÇÃO DO PHL</t>
  </si>
  <si>
    <t>Serviço necessário para o armazenamento com segurança dos dados</t>
  </si>
  <si>
    <t>Material Pikler</t>
  </si>
  <si>
    <t>Materiais que favorecem as habilidade inatas dos bebês, como o preparo de um ambiente para a exploração, a seleção e a organização dos brinquedos para cada fase.</t>
  </si>
  <si>
    <t>Mouse com fio USB</t>
  </si>
  <si>
    <t>Rotinas  da Seção</t>
  </si>
  <si>
    <t>Teclado com fio USB</t>
  </si>
  <si>
    <t xml:space="preserve">Livros literários para as bibliotecas das UMES </t>
  </si>
  <si>
    <t xml:space="preserve"> Renovação e ampliação  dos acervos da Bibliotecas Escolares</t>
  </si>
  <si>
    <t xml:space="preserve"> Unid.</t>
  </si>
  <si>
    <t xml:space="preserve"> Livros teóricos de Educação</t>
  </si>
  <si>
    <t xml:space="preserve"> Atualização do acervo da Biblioteca Mário Quintana</t>
  </si>
  <si>
    <t xml:space="preserve"> Livros literários para as UMES de Educação Infantil</t>
  </si>
  <si>
    <t xml:space="preserve"> Atualização do acervo das Bibliotecas Escolares Infantis e acervos de Sala de Aula</t>
  </si>
  <si>
    <t>Leitor de código de barra universal/USB</t>
  </si>
  <si>
    <t>Rotinas de empréstimos no módulo biblioteca do GIER</t>
  </si>
  <si>
    <t>Etiqueta</t>
  </si>
  <si>
    <t>Rotinas  da biblioteca</t>
  </si>
  <si>
    <t>Prestação de serviços de preparo e distribuição de alimentação escolar</t>
  </si>
  <si>
    <t>Serviço necessário para o atendimento do cardápio da alimentação escolar</t>
  </si>
  <si>
    <t>Fornecimento de gás encanado</t>
  </si>
  <si>
    <t>Fornecimento de GLP</t>
  </si>
  <si>
    <t>Fornecimento de Hortifrutigranjeiros</t>
  </si>
  <si>
    <t>Gênero alimentício para atendimento do cardápio escolar, de acordo com a Resolução 6/20</t>
  </si>
  <si>
    <t>Compra de Arroz</t>
  </si>
  <si>
    <t>Feijão</t>
  </si>
  <si>
    <t>Carne Bovina em iscas</t>
  </si>
  <si>
    <t>Carne Bovina Moída</t>
  </si>
  <si>
    <t>Carne Bovina Bolinho de CARNE</t>
  </si>
  <si>
    <t>Filé de Frango em iscas</t>
  </si>
  <si>
    <t>Filé de Sobrecoxa</t>
  </si>
  <si>
    <t>Peixe</t>
  </si>
  <si>
    <t>Petisco Suíno</t>
  </si>
  <si>
    <t>Pão</t>
  </si>
  <si>
    <t>Manteiga</t>
  </si>
  <si>
    <t>Leite</t>
  </si>
  <si>
    <t>Polpa de Fruta congelada</t>
  </si>
  <si>
    <t>Açúcar</t>
  </si>
  <si>
    <t>Farinha de Trigo</t>
  </si>
  <si>
    <t>Aveia</t>
  </si>
  <si>
    <t>Polvilho Doce e Azedo</t>
  </si>
  <si>
    <t>Fermento Químico</t>
  </si>
  <si>
    <t>Milho em lata</t>
  </si>
  <si>
    <t>Ervilha em lata</t>
  </si>
  <si>
    <t>Macarrão</t>
  </si>
  <si>
    <t>Molho de Tomate</t>
  </si>
  <si>
    <t>Óleo de Soja</t>
  </si>
  <si>
    <t>Bebida Individual</t>
  </si>
  <si>
    <t>Biscoito Salgado</t>
  </si>
  <si>
    <t>Biscoito Doce</t>
  </si>
  <si>
    <t>Queijo Mussarela</t>
  </si>
  <si>
    <t>Requeijão</t>
  </si>
  <si>
    <t>Fogão Industrial 4 bocas</t>
  </si>
  <si>
    <t>Equipamento Industrial. Aquisição necessária quando o equipamento fica inservível</t>
  </si>
  <si>
    <t>Fogão Industrial 6 bocas</t>
  </si>
  <si>
    <t>Geladeira Industrial</t>
  </si>
  <si>
    <t>Geladeira Doméstica</t>
  </si>
  <si>
    <t>Freezer Horizontal</t>
  </si>
  <si>
    <t>EPI – Sapato</t>
  </si>
  <si>
    <t>EPI para os cozinheiros</t>
  </si>
  <si>
    <t>EPI – Uniforme cozinheiros</t>
  </si>
  <si>
    <t>EPI – LUVAS</t>
  </si>
  <si>
    <t>Utensílios de Cozinha</t>
  </si>
  <si>
    <t>Utensílios de cozinha Aquisição necessária quando o equipamento fica inservível</t>
  </si>
  <si>
    <t>Prontuário em papel</t>
  </si>
  <si>
    <t>Para uso em todas as Unidades Municipais de Educação para prontuários de alunos e na Secretaria de Educação.</t>
  </si>
  <si>
    <t xml:space="preserve">Absorventes com gel </t>
  </si>
  <si>
    <t xml:space="preserve">Aquisição necessária para prevenção de doenças, bem como da evasão escolar das alunas a partir de 10 anos matriculadas nas Unidades Municipais de Educação . </t>
  </si>
  <si>
    <t>Pacote</t>
  </si>
  <si>
    <t>Prestação de serviços de digitalização dos documentos arquivados</t>
  </si>
  <si>
    <t>Contratação de empresa para digitalização de documentos de escolas extintas para conservação</t>
  </si>
  <si>
    <t>Prestação de serviço de sistema de informátização dos serviços desta Secretária</t>
  </si>
  <si>
    <t xml:space="preserve">Criação de sistema para atender as necessidades dos serviços prestados por esta Secretaria </t>
  </si>
  <si>
    <t>ANUAL</t>
  </si>
  <si>
    <t>Serviço de Tecnologia e Comunicação</t>
  </si>
  <si>
    <t>Serviço necesssário para utilização  dos serviços de informática</t>
  </si>
  <si>
    <t>Mesal</t>
  </si>
  <si>
    <t xml:space="preserve">fornecimento e instalação de sistemas de microgeração distribuída fotovoltaica </t>
  </si>
  <si>
    <t>garantir energia limpa</t>
  </si>
  <si>
    <t>Seguro imóveis locados</t>
  </si>
  <si>
    <t>cumprimento de cláusula contratual</t>
  </si>
  <si>
    <t>Banco de Preços</t>
  </si>
  <si>
    <t>ESTIMAR OS CUSTOS DAS CONTRATAÇÕES E AQUISIÇÕES DE MATERIAIS</t>
  </si>
  <si>
    <t>Anual</t>
  </si>
  <si>
    <t>Formação</t>
  </si>
  <si>
    <t>Capacitação de funcionários</t>
  </si>
  <si>
    <t>Projetores</t>
  </si>
  <si>
    <t>Desenvolvimento de açõs pedagógicas</t>
  </si>
  <si>
    <t>Cadeirão</t>
  </si>
  <si>
    <t>garantir a alimentação e desenvolvimento pedagógico</t>
  </si>
  <si>
    <t>Bebe conforto</t>
  </si>
  <si>
    <t xml:space="preserve">Luva </t>
  </si>
  <si>
    <t>Garantir a  saúde e higiene dos alunos e funcionarios</t>
  </si>
  <si>
    <t>Colchão</t>
  </si>
  <si>
    <t>Garantir a  saúde e higiene dos alunos</t>
  </si>
  <si>
    <t>Lençol, manta e toalha</t>
  </si>
  <si>
    <t>Tatame EVA</t>
  </si>
  <si>
    <t>Shampoo e lenço umedecido</t>
  </si>
  <si>
    <t>Propé</t>
  </si>
  <si>
    <t>Loção do imóvel referente a UME Gota de Leite</t>
  </si>
  <si>
    <t>Garantir o desenvolvimento de açõs pedagógicas</t>
  </si>
  <si>
    <t>Loção do imóvel referente a UME Dino Bueno</t>
  </si>
  <si>
    <t>Loção do imóvel referente a UME Irmã Maria  Dolores</t>
  </si>
  <si>
    <t xml:space="preserve">Loção do imóvel referente a UME Candinha Ribeiro </t>
  </si>
  <si>
    <t>Loção do imóvel referente a UME Hilda Rabaça</t>
  </si>
  <si>
    <t>Loção do imóvel referente a UMEDerosse José de Oliveira</t>
  </si>
  <si>
    <t>Loção do imóvel referente a UME Andradas II</t>
  </si>
  <si>
    <t>Loção do imóvel referente a UME Oswaldo Justo</t>
  </si>
  <si>
    <t>Loção do imóvel referente a UME  Emília Maria Reis</t>
  </si>
  <si>
    <t>Loção do imóvel referente a o Núcleo Jornada Ampliada São Judas</t>
  </si>
  <si>
    <t xml:space="preserve">Loção do imóvel referente a Diretoria de Ensino </t>
  </si>
  <si>
    <t>Atendimento ao solicitado pelo GPM</t>
  </si>
  <si>
    <t>Serviço de limpeza e lavanderia</t>
  </si>
  <si>
    <t>Elaboração de projeto para AVCB</t>
  </si>
  <si>
    <t>Garantir a segurança dos alunos</t>
  </si>
  <si>
    <t>Suporte técnico de serviço de engenharia e arquitetura</t>
  </si>
  <si>
    <t>Garantir a manutenção das unidades</t>
  </si>
  <si>
    <t>Cartão transtporte alunos</t>
  </si>
  <si>
    <t>Garantir a presença dos alunos</t>
  </si>
  <si>
    <t>TRANSPORTE DOS ALUNOS MORADORES
 NOS MORROS QUE ESTUDAM NAS
 UME´S  DEPUTADO RUBENS LARA E CYRO DE ATHAYDE CARNEIRO. (2 ONIBUS)</t>
  </si>
  <si>
    <t>Não haver ônibus próprio para esse fim, atendento a legislação vigente</t>
  </si>
  <si>
    <t>TRANSPORTE DOS ALUNOS MORADORES NOS
 MORROS QUE ESTUDAM NAS UME´S   THEREZINHA DE JESUS PIMENTEL, DEPUTADO RUBENS LARA, CYRO DE ATHAYDE CARNEIRO E MAGALI ALONSO (8 onibus)</t>
  </si>
  <si>
    <t>CONTRATAÇÃO DE EMPRESA ESPECIALIZADA 
PARA TRANSPORTE DOS ALUNOS PORTADORES DE NECESSIDADES ESPECIAIS ATENDIDOS PELA UMEE PROFª MARIA CARMELITA DE PROOST VILLAÇA</t>
  </si>
  <si>
    <t>TRANSPORTE DOS ALUNOS MORADORES
 DO JARDIM PIRATININGA.</t>
  </si>
  <si>
    <t>TRANSPORTE DOS ALUNOS MORADORES 
DO VALE DO QUILOMBO (NOVO).</t>
  </si>
  <si>
    <t>TRANSPORTE DOS ALUNOS ESPECIAIS EM VANS.</t>
  </si>
  <si>
    <t>TRANSPORTE DE ALUNOS - PROGRAMA JORNADA AMPLIADA</t>
  </si>
  <si>
    <t xml:space="preserve">TRANSPORTE DOS ALUNOS/MÃES DO MORADORES DO PIRATININGA </t>
  </si>
  <si>
    <t>descisão judicial do Processo Digital nº 0023704-44.2019.8.26.0562</t>
  </si>
  <si>
    <t>PEÇAS PARA OS ONIBUS PROPRIOS</t>
  </si>
  <si>
    <t>TRANSPORTES DE ALUNOS  DE PROJETOS PEDAGOGICOS</t>
  </si>
  <si>
    <t>Fornecimento de energia elétrica</t>
  </si>
  <si>
    <t>garantir o fornecimento de energia elétrica</t>
  </si>
  <si>
    <t>Abstecimento de água e serviço de esgoto</t>
  </si>
  <si>
    <t xml:space="preserve">Garantir o fornecimento de água </t>
  </si>
  <si>
    <t>Serviço de telecomunicação</t>
  </si>
  <si>
    <t>Garantir a comunicação</t>
  </si>
  <si>
    <t>Serviço de correio</t>
  </si>
  <si>
    <t>grantir o transporte de alunos, entraga de merenda e materiais e atividades administrativas</t>
  </si>
  <si>
    <t>Gasolina Comum</t>
  </si>
  <si>
    <t>Etanol</t>
  </si>
  <si>
    <t>Diesel</t>
  </si>
  <si>
    <t>Vale refeição funcionários</t>
  </si>
  <si>
    <t>Cumprimento de obrigação legal</t>
  </si>
  <si>
    <t>Vale transporte funcionários</t>
  </si>
  <si>
    <t>Exame médico</t>
  </si>
  <si>
    <t>Serviço de impressão</t>
  </si>
  <si>
    <t>Garantir o desenvolvimento das atividades pedagógicas e administrativas</t>
  </si>
  <si>
    <t>Locação de computador e notebook</t>
  </si>
  <si>
    <t>Locação de tablet</t>
  </si>
  <si>
    <t>Locação de lousa digital</t>
  </si>
  <si>
    <t>Link de internet</t>
  </si>
  <si>
    <t>Garantir a conectividade</t>
  </si>
  <si>
    <t>Antivírus</t>
  </si>
  <si>
    <t>Proteger a rede e usuários</t>
  </si>
  <si>
    <t>e-mail</t>
  </si>
  <si>
    <t>Servidor Data Center</t>
  </si>
  <si>
    <t>Serviços acessos à rede mundial de computadores</t>
  </si>
  <si>
    <t>Uniforme escolar</t>
  </si>
  <si>
    <t>Material escolar</t>
  </si>
  <si>
    <t>Caderno escolar</t>
  </si>
  <si>
    <t>Ampliação câmera de monitoramento</t>
  </si>
  <si>
    <t>Garantir a segurança</t>
  </si>
  <si>
    <t>Serviços gráficos</t>
  </si>
  <si>
    <t>Garantir o desenvolvimento de açõs pedagógicas e administrativa</t>
  </si>
  <si>
    <t>Projeto Conecta Educador</t>
  </si>
  <si>
    <t>Plataforma de conteúdo pedagógico</t>
  </si>
  <si>
    <t xml:space="preserve">Garantir o desenvolvimento de açõs pedagógicas </t>
  </si>
  <si>
    <t>Aquisição de mobiliário de aço</t>
  </si>
  <si>
    <t>impressora 3D</t>
  </si>
  <si>
    <t>média</t>
  </si>
  <si>
    <t>sim</t>
  </si>
  <si>
    <t>filamento para impressora 3D</t>
  </si>
  <si>
    <t>máquina de cortar a laser</t>
  </si>
  <si>
    <t>suprimentos para máquina de cortar a laser</t>
  </si>
  <si>
    <t>Ar Condicionado</t>
  </si>
  <si>
    <t>Garantir a climatização dos ambientes</t>
  </si>
  <si>
    <t>alta</t>
  </si>
  <si>
    <t>não</t>
  </si>
  <si>
    <t>Livros voltados para os ODSs</t>
  </si>
  <si>
    <t>Ferramentas para sala maker</t>
  </si>
  <si>
    <t>Kit Material esportivo</t>
  </si>
  <si>
    <t>Playgrond de madeira</t>
  </si>
  <si>
    <t>Playgrond de polietileno</t>
  </si>
  <si>
    <t xml:space="preserve">Jogos </t>
  </si>
  <si>
    <t>Caderno inteligente</t>
  </si>
  <si>
    <t>Instrumentos musicais</t>
  </si>
  <si>
    <t>Livros de inglês</t>
  </si>
  <si>
    <t>Paraquedas lúdico</t>
  </si>
  <si>
    <t>Pin</t>
  </si>
  <si>
    <t>troféu e medalha</t>
  </si>
  <si>
    <t>DVD e caixa som</t>
  </si>
  <si>
    <t>Plastificadora, guilhotina, perfuradora e fragmentadora</t>
  </si>
  <si>
    <t>Garantir o desenvolvimento de atividades dministrativas</t>
  </si>
  <si>
    <t>Pulseira de identificação</t>
  </si>
  <si>
    <t>Quadro branco</t>
  </si>
  <si>
    <t>Garantir o desenvolvimento de atividades pedagógicas e administrativas</t>
  </si>
  <si>
    <t xml:space="preserve">Bandeira </t>
  </si>
  <si>
    <t xml:space="preserve">Garantir o desenvolvimento de açõs cívicas </t>
  </si>
  <si>
    <t xml:space="preserve">Talabarte  </t>
  </si>
  <si>
    <t>Mastro</t>
  </si>
  <si>
    <t>Suporte de bandeira</t>
  </si>
  <si>
    <t>Água</t>
  </si>
  <si>
    <t>Garantir o desenvolvimento de açõs cívicas e pedagógicas</t>
  </si>
  <si>
    <t>Capa de chuva</t>
  </si>
  <si>
    <t>Computador</t>
  </si>
  <si>
    <t>Brinquedos para sala de  AEE</t>
  </si>
  <si>
    <t>Manutenção  predial</t>
  </si>
  <si>
    <t>Garantir um ambiente adequado</t>
  </si>
  <si>
    <t>eletrodomésticos</t>
  </si>
  <si>
    <t>material de identificação visual</t>
  </si>
  <si>
    <t>garantir a identificação e comunicação das unidades</t>
  </si>
  <si>
    <t xml:space="preserve">patrulheiro </t>
  </si>
  <si>
    <t xml:space="preserve">garantir o desenvolvimento de atividades administrativas </t>
  </si>
  <si>
    <t>estagiário</t>
  </si>
  <si>
    <t>microondas e fogão doméstico</t>
  </si>
  <si>
    <t>carrinho para transportar merenda</t>
  </si>
  <si>
    <t>palheteira e carrinho de carga</t>
  </si>
  <si>
    <t>Coifa</t>
  </si>
  <si>
    <t>Manutenção de coifa</t>
  </si>
  <si>
    <t>material de escritório</t>
  </si>
  <si>
    <t>garantir o desenvolvimento de atividades administrativas e pedagógicas</t>
  </si>
  <si>
    <t>Sanitizante de Verduras</t>
  </si>
  <si>
    <t>Necessário para prevenir DTAs</t>
  </si>
  <si>
    <t>Balança</t>
  </si>
  <si>
    <t>Balcão Térmico</t>
  </si>
  <si>
    <t>Termometro</t>
  </si>
  <si>
    <t>Equipamento Industrial. Aquisição necessária atendimento da CVS 5/2013</t>
  </si>
  <si>
    <t>Saco Plástico</t>
  </si>
  <si>
    <t>Necessário para o armazenamento de alimentos na geladeira</t>
  </si>
  <si>
    <t>Fogão Industrial 8 bocas</t>
  </si>
  <si>
    <t>Mesa de Inox</t>
  </si>
  <si>
    <t>Equipamento Industrial. Aquisição necessária para adequação do espaço da cozinha</t>
  </si>
  <si>
    <t>Porteiro e fechadura eletronica</t>
  </si>
  <si>
    <t>Pebolim, tenis de mesa e aero rock</t>
  </si>
  <si>
    <t xml:space="preserve">Garantir o desenvolvimento de açõs pedagógicas e esportivas </t>
  </si>
  <si>
    <t xml:space="preserve">Brinquedos </t>
  </si>
  <si>
    <t>TV Escola</t>
  </si>
  <si>
    <t>Orçamento participativo estúdio de midias digitais e escola de cerâmica</t>
  </si>
  <si>
    <t xml:space="preserve">detergente, sabão em pó, esponja e outros materiais de limpeza </t>
  </si>
  <si>
    <t xml:space="preserve">Garantir a higiene e saúde </t>
  </si>
  <si>
    <t>água mineral</t>
  </si>
  <si>
    <t>Garantir a hidratação e saúde</t>
  </si>
  <si>
    <t>jaleco</t>
  </si>
  <si>
    <t>Uniforme para os Jovens Doutores</t>
  </si>
  <si>
    <t xml:space="preserve">Microfone </t>
  </si>
  <si>
    <t xml:space="preserve">Realização das Atividades administrativas e pedagógicas </t>
  </si>
  <si>
    <t xml:space="preserve">Notebooks   </t>
  </si>
  <si>
    <t>Para utilização com as impressoras 3D nas escolas</t>
  </si>
  <si>
    <t>Camiseta  (tamanhos P, M e G)</t>
  </si>
  <si>
    <t>Uniforme Jovem Doutor</t>
  </si>
  <si>
    <t xml:space="preserve">Alexa </t>
  </si>
  <si>
    <t>Atividades do Santos Jovem Doutor nas escolas</t>
  </si>
  <si>
    <t>Lâmpada Inteligente – Elgin 15W
Smart Color RGB Wifi 
compatível com Alexa e
Google Home</t>
  </si>
  <si>
    <t xml:space="preserve"> Tomada Inteligente
10a, Wi-Fi, Compativel Com
Google Assistente E Alexa</t>
  </si>
  <si>
    <t xml:space="preserve">Echo Show 10:
Smart Display HD de 10,1"
com movimento e Alexa </t>
  </si>
  <si>
    <t xml:space="preserve">adesivagem elevadores </t>
  </si>
  <si>
    <t>m2</t>
  </si>
  <si>
    <t>Obras - manutenção e construção</t>
  </si>
  <si>
    <t>Adequar os ambientes</t>
  </si>
  <si>
    <t>Ata de transportes</t>
  </si>
  <si>
    <t>Parede de Dry Wall</t>
  </si>
  <si>
    <t xml:space="preserve">Pilha </t>
  </si>
  <si>
    <t>Reposição de material necessário para utilização nas rotinas administrativas</t>
  </si>
  <si>
    <t xml:space="preserve">Bateria </t>
  </si>
  <si>
    <t>Grampeador de tapeceiro 106</t>
  </si>
  <si>
    <t>Reposição de material necessário para utilização nas rotinas administrativas da CIPA Setorial Educação.</t>
  </si>
  <si>
    <t>Rodizio para cadeiras giratória c/ pino 40kg  s/ freio nylon 50mm</t>
  </si>
  <si>
    <t>Material necessário para utilização na reposição devido a desgastes naturais pelo tempo</t>
  </si>
  <si>
    <t>Grampo para Grampeador de tapeceiro 106 23/10 cx com 5000</t>
  </si>
  <si>
    <t>Exposito Vertical  de documentos de acrílico</t>
  </si>
  <si>
    <t>Assento de Vaso Sanitário</t>
  </si>
  <si>
    <t>Headset P2</t>
  </si>
  <si>
    <t>Webcam 480P USB</t>
  </si>
  <si>
    <t>Fita adesiva de demarcação Zebrada</t>
  </si>
  <si>
    <t>Wind Flag</t>
  </si>
  <si>
    <t>Caixa Correspondência 2 Bandejas</t>
  </si>
  <si>
    <t>Touca descartavel TNT c/ 100 unidades</t>
  </si>
  <si>
    <t>Material necessário para utilização na triagem de documentos da Comissão Setorial de Avaliação de Documentos</t>
  </si>
  <si>
    <t>Avental TNT manga longa c/ tiras e punho elástico</t>
  </si>
  <si>
    <t>Óculos de Proteção</t>
  </si>
  <si>
    <t>Máscara N95</t>
  </si>
  <si>
    <t>Porta Revista</t>
  </si>
  <si>
    <t>Suporte Ergonômico para monitor</t>
  </si>
  <si>
    <t>saco metal de 30x44cm c/ 50</t>
  </si>
  <si>
    <t>Pen drive 64GB</t>
  </si>
  <si>
    <t xml:space="preserve">Carimbo </t>
  </si>
  <si>
    <t>Mochila tipo saco</t>
  </si>
  <si>
    <t>Botton tipo americano</t>
  </si>
  <si>
    <t>Super Cola instantânea</t>
  </si>
  <si>
    <t>Cola Époxi</t>
  </si>
  <si>
    <t>Cola de Madeira p/ tacos</t>
  </si>
  <si>
    <t>E-CPF Digital</t>
  </si>
  <si>
    <t>Leitor de cartão Digital</t>
  </si>
  <si>
    <t>Caixa de som acústica passiva 200w</t>
  </si>
  <si>
    <t>Lixeira</t>
  </si>
  <si>
    <t>Reposição de material necessário para utilização nas rotinas administrativas e pedagógias</t>
  </si>
  <si>
    <t>Anuidade UNDIME</t>
  </si>
  <si>
    <t>Suporte consultivo para a melhoria da qualidade do ensino no município</t>
  </si>
  <si>
    <t>3.3.90.35</t>
  </si>
  <si>
    <t>Passagem aérea</t>
  </si>
  <si>
    <t>Passagem aérea para participação do suporte consultivo para melhoria do ensino do município</t>
  </si>
  <si>
    <t>Hospedagem</t>
  </si>
  <si>
    <t>Hospedagem para participação do suporte consultivo para melhoria do ensino do município</t>
  </si>
  <si>
    <t>Anuidade Cidade Educadora</t>
  </si>
  <si>
    <t>17.10</t>
  </si>
  <si>
    <t>Restauro Centro de Cultura Patrícia Galvão 2ª etapa</t>
  </si>
  <si>
    <t>CT 03/2023 - Cronograma Físico Financeiro Período 2024</t>
  </si>
  <si>
    <t>Reforma Mercado Municipal - fase 02</t>
  </si>
  <si>
    <t>CT 18/2023 - Cronograma Físico Financeiro Período 2024</t>
  </si>
  <si>
    <t>Reforma do Teatro Coliseu</t>
  </si>
  <si>
    <t>CT 02/2023 - Cronograma Físico Financeiro Período 2024</t>
  </si>
  <si>
    <t>Reforma do Teatro Coliseu - Fase 2 Emergencial</t>
  </si>
  <si>
    <t>Demandas Gabinete do Prefeito</t>
  </si>
  <si>
    <t>Casa da Mulher</t>
  </si>
  <si>
    <t>Reforma e Restauro Prédio da Profisc</t>
  </si>
  <si>
    <t>CT 118/2018 - Cronograma Físico Financeiro Período 2024</t>
  </si>
  <si>
    <t>Centro de Lutas Castelinho - CAIS</t>
  </si>
  <si>
    <t>Levantamento cadastral, projeto executivo Hospital Maternidade Silvério Fontes - ZN</t>
  </si>
  <si>
    <t>Elevadores Prédio Profisc</t>
  </si>
  <si>
    <t>Restauro fachada Paço Municipal e AVCB</t>
  </si>
  <si>
    <t>A definir</t>
  </si>
  <si>
    <t>Substituição das esquadrias e piso foyer do Centro de Cultura Patrícia Galvão</t>
  </si>
  <si>
    <t>Climatização Centro de Lutas Castelinho</t>
  </si>
  <si>
    <t>4.4.90.39</t>
  </si>
  <si>
    <t>Tatame Centro de Lutas Castelinho</t>
  </si>
  <si>
    <t>Reforço da estrutura das passarelas do Aquário</t>
  </si>
  <si>
    <t>Obras de reparo Orquidário</t>
  </si>
  <si>
    <t>Cobertura Cervejaria Mercado Municipal</t>
  </si>
  <si>
    <t>Projeto Elétrico para Paço Municipal</t>
  </si>
  <si>
    <t>Vila Criativa Santa Maria</t>
  </si>
  <si>
    <t>PIT Gonzaga - Novo Bonde com Acessibilidade</t>
  </si>
  <si>
    <t>Contrato Aluguel  Imóvel onde encontra-se o Deconte</t>
  </si>
  <si>
    <t>Necessário para o funcionamento do DECONTE</t>
  </si>
  <si>
    <t>Condomínio Imóvel onde encontra-se o Deconte</t>
  </si>
  <si>
    <t>Suporte técnico de projetos de arquitetura e engenharia</t>
  </si>
  <si>
    <t>Necessário para a realização das atividades da SIEDI</t>
  </si>
  <si>
    <t>Serviços de impressão e reprografia corporativa</t>
  </si>
  <si>
    <t>Locação computadores, notebooks, tablets e web cams.</t>
  </si>
  <si>
    <t>Necessário para a realização das atividades da SIEDI e atualização tecnológica dos equipamentos</t>
  </si>
  <si>
    <t>Ata para contratação de projetos estruturais e fundações</t>
  </si>
  <si>
    <t>Necessário para a elaboração de projetos complementares e orçamentos.</t>
  </si>
  <si>
    <t>Ata para contratação de sondagens rotativas</t>
  </si>
  <si>
    <t>Necessário para a realização de estudos do solo e apoio aos projetos de fundações</t>
  </si>
  <si>
    <t>Ata para contratação de serviços de topografia</t>
  </si>
  <si>
    <t>Necessário para a realização de estudos e levantamentos topográficos para os departamentos DEPLEO, DEOB E DECONTE.</t>
  </si>
  <si>
    <t>18.10</t>
  </si>
  <si>
    <t>Prestação de serviços de limpeza para atender as unidades da Secretaria Municipal de Turismo.</t>
  </si>
  <si>
    <t>Manter a higiene a boa zeladoria do equipamento público</t>
  </si>
  <si>
    <t>3.3.90.34</t>
  </si>
  <si>
    <t>Locação de imóvel para instalação da Vila Criativa do Campo Grande</t>
  </si>
  <si>
    <t>Espaço para as atividades culturais, artísticas, físicas, esportivas e lúdicas destinadas aos munícipes</t>
  </si>
  <si>
    <t>Locação de imóvel para instalação da Vila Criativa do Caruara</t>
  </si>
  <si>
    <t>Manutenção do elevador instalado no Mercado de Peixes</t>
  </si>
  <si>
    <t>Verificação dos componentes para mante-los em perfeito estado de funcionamento</t>
  </si>
  <si>
    <t>Manutenção dos aparelhos de ar condicionado instalados no Mercado de Peixes</t>
  </si>
  <si>
    <t>Manter a higienização e o funcionamento do equipamento em perfeito estado</t>
  </si>
  <si>
    <t>Prestação de serviços de limpeza para atender as unidades das Vilas Criativas</t>
  </si>
  <si>
    <t>Manutenção do elevador instalado na Vila Criativa Senior</t>
  </si>
  <si>
    <t>Manutenção dos elevadores instalados no Museu Pelé</t>
  </si>
  <si>
    <t>Manutenção do gerador instalado no Museu Pelé</t>
  </si>
  <si>
    <t>Prestação de serviços de limpeza para atender a unidade do Mercado de Peixes</t>
  </si>
  <si>
    <t>Locação de imóvel para instalação da Vila Criativa da Encruzilhada</t>
  </si>
  <si>
    <t>Prestação de serviços de locação de impressoras e fornecimento de insumos</t>
  </si>
  <si>
    <t>Reduzir custo de manutenção e aumentar a produtividade no ambiente de trabalho</t>
  </si>
  <si>
    <t>Locação de estrutura (palco, iluminação, sonorização, banheiros químicos, gerador, brinquedos, tendas, gradil, praticável, mobiliário, pavilhão) para os eventos organizados pela Secretaria</t>
  </si>
  <si>
    <t>Estrutura necessária para a organização dos eventos promovidos pela Secretaria, como: FESTIVAL SANTOS CAFÉ, PRIMAVERA CRIATIVA, FESTIVAL DO IMIGRANTE, NATAL CRIATIVO, FESTA DE PORTUGAL, FESTA DO BOM JESUS DA ILHA DIANA, e outros</t>
  </si>
  <si>
    <t>lote</t>
  </si>
  <si>
    <t>Prestação de serviços de limpeza para eventos</t>
  </si>
  <si>
    <t>Serviço necessário para atender a organização dos eventos promovidos pela Secretaria, como: FESTIVAL SANTOS CAFÉ, PRIMAVERA CRIATIVA, FESTIVAL DO IMIGRANTE, NATAL CRIATIVO, FESTA DE PORTUGAL, FESTA DO BOM JESUS DA ILHA DIANA</t>
  </si>
  <si>
    <t>Prestação de serviços de de controle de acesso para eventos</t>
  </si>
  <si>
    <t>Prestação de serviço de carregadores para eventos</t>
  </si>
  <si>
    <t>Contratação de empresa para prestação de serviço de PROJEÇÃO MAPEADA em telão</t>
  </si>
  <si>
    <t>Serviço necessário para atender uma das atrações do evento NATAL CRIATIVO, com projeção mapeada no edifício da Prefeitura na Praça Mauá</t>
  </si>
  <si>
    <t>Contratação de empresa para prestação de serviço de segurança desarmada para os equipamentos gerenciados pela SEECTUR</t>
  </si>
  <si>
    <t>Monitoramento para o acesso de pessoas aos equipamentos públicos</t>
  </si>
  <si>
    <t>Aquisição de material de higiene e limpezapara os equipamentos gerenciados pela SEECTUR</t>
  </si>
  <si>
    <t>Materiais necessários para manter a limpeza dos equipamentos públicos</t>
  </si>
  <si>
    <t>Locação de microcomputador completo, tipo desktop,  para atender as unidades da SEECTUR</t>
  </si>
  <si>
    <t>Equipar as unidades da SEECTUR para atender as demandas de trabalho dos Departamentos</t>
  </si>
  <si>
    <t>Serviços de manutenção predial através de ARP (elétrica, pintura, encanador, telhado etc)</t>
  </si>
  <si>
    <t>Manter a zeladoria dos equipamentos públicos</t>
  </si>
  <si>
    <t>Prestação de serviço de bombeiro civil para eventos</t>
  </si>
  <si>
    <t>Serviço necessário para atender a segurança dos eventos promovidos pela Secretaria, como: FESTIVAL SANTOS CAFÉ, PRIMAVERA CRIATIVA, FESTIVAL DO IMIGRANTE, NATAL CRIATIVO, FESTA DE PORTUGAL, FESTA DO BOM JESUS DA ILHA DIANA</t>
  </si>
  <si>
    <t>Aquisição de folheteria para promoção turística</t>
  </si>
  <si>
    <t>Material necessário para a promoção da cidade em feiras, congressos e eventos turísticos</t>
  </si>
  <si>
    <t>Aquisição de sacolas para distribuição material institucional</t>
  </si>
  <si>
    <t>Prestação de serviço de comunicação visual para os eventos turísticos e economia criativa</t>
  </si>
  <si>
    <t>Serviço necessário para a promoção dos eventos FESTIVAL SANTOS CAFÉ, PRIMAVERA CRIATIVA, FESTIVAL DO IMIGRANTE, NATAL CRIATIVO, FESTA DE PORTUGAL, FESTA DO BOM JESUS DA ILHA DIANA</t>
  </si>
  <si>
    <t>eventos</t>
  </si>
  <si>
    <t>Contratação de agência publicidade</t>
  </si>
  <si>
    <t>Promoção da cidade no setor de turismo, eventos e empreendedorismo</t>
  </si>
  <si>
    <t>Contratação de empresa para prestação de serviço de apresentações musicais, artísticas, circenses, gastronômicas para os eventos promovidos pela SEECTUR</t>
  </si>
  <si>
    <t>Serviço necessário para atender as atrações dos eventos promovidos pela Secretaria, como: FESTIVAL SANTOS CAFÉ, PRIMAVERA CRIATIVA, FESTIVAL DO IMIGRANTE, NATAL CRIATIVO, FESTA DE PORTUGAL, FESTA DO BOM JESUS DA ILHA DIANA</t>
  </si>
  <si>
    <t>18.11</t>
  </si>
  <si>
    <t>Participação na Feira BNT MERCOSUL</t>
  </si>
  <si>
    <t>Promoção da cidade no setor de turismo e eventos através de contatos com operadores de turismo, agentes de viagens e imprensa local.</t>
  </si>
  <si>
    <t>Participação na Feira WTM</t>
  </si>
  <si>
    <t>Participação na Feira EBS</t>
  </si>
  <si>
    <t>Participaçã na Feira ABAV EXPO</t>
  </si>
  <si>
    <t>Passagem aérea (ida/volta)</t>
  </si>
  <si>
    <t>Aquisição de passagens aéreas aos funcionários que participarão das feiras de turismo representando a SEECTUR</t>
  </si>
  <si>
    <t>Hospedagem para os funcionários que participarão das feiras de turismo representando a SEECTUR</t>
  </si>
  <si>
    <t>Prestação de serviço de manutenção de extintores dos equipamentos da SEECTUR</t>
  </si>
  <si>
    <t>Prevenção e segurança aos funcionários, munícipes e visitantes</t>
  </si>
  <si>
    <t>Prestação de serviço de limpeza de caixa d'água dos equipamentos da SEECTUR</t>
  </si>
  <si>
    <t>Atendimento às normas de vigilância sanitária</t>
  </si>
  <si>
    <t>Aquisição de lâmpadas de ozônio para instalação nos aparelhos de ar condicionado do Mercado de Peixes</t>
  </si>
  <si>
    <t>Lâmpadas com emissão de gás ozônio para minimizar o odor por conta do comércio de pescados em geral no equipamento</t>
  </si>
  <si>
    <t>Manutenção corretiva dos aparelhos de ar condicionado do Museu Pelé</t>
  </si>
  <si>
    <t>Manter a higienização e o funcionamento dos equipamentos em perfeito estado</t>
  </si>
  <si>
    <t>serviço</t>
  </si>
  <si>
    <t>Contratação de empresa para prestação de serviço de pesquisa de demanda turística</t>
  </si>
  <si>
    <t>Pesquisa para avaliar o perfil do turista que visita a cidade de Santos nos períodos de alta temporada</t>
  </si>
  <si>
    <t>Manutenção de elevador instalado na Ponte Edgard Perdigão</t>
  </si>
  <si>
    <t>Prestação de serviço de limpeza de caixa de gordura dos equipamentos da SEECTUR</t>
  </si>
  <si>
    <t>Aquisição de material esportivo para as Vilas Criativas</t>
  </si>
  <si>
    <t>Materiais necessários para as atividades esportivas e de lazer nas Vilas Criativas</t>
  </si>
  <si>
    <t>Aquisição de material didático para as Vilas Criativas</t>
  </si>
  <si>
    <t>Material necessário para os cursos ministrados nas Vilas Criativas</t>
  </si>
  <si>
    <t>Instalação de câmeras de segurança na Casa do Trem Bélico</t>
  </si>
  <si>
    <t>Garantir a segurança do local</t>
  </si>
  <si>
    <t>Manutenção corretiva e preventiva de elevadores nas Vilas Criativas</t>
  </si>
  <si>
    <t>Manutenção nos elevadores das Vilas Penha, Progresso e Vila Nova</t>
  </si>
  <si>
    <t>Aquisição de camisetas confeccionadas na estampa dos eventos promividos pela SEECTUR</t>
  </si>
  <si>
    <t>Material a ser utilizado pela equipe de apoio aos eventos</t>
  </si>
  <si>
    <t>Aquisição de bens para distribuição gratuita (troféus, medalhas, canecas) em eventos promovidos pela SEECTUR</t>
  </si>
  <si>
    <t>Bens para serem utilizados em eventos promovidos pela SEECTUR</t>
  </si>
  <si>
    <t>Contrato  de Manutenção preventiva e preservação dos elevadores do Complexo Esportivo Arena Santos</t>
  </si>
  <si>
    <t>Manter a seguraça e o bom funcionamento do equipamento esportivo para servidores e usuários</t>
  </si>
  <si>
    <t>Contrato de Manutenção preventiva e preservação dos elevadores do Complexo Esportivo M. Nascimento Junior</t>
  </si>
  <si>
    <t>Contrato de Manutenção preventiva e preservação dos elevadores do prédio administrativo da SEMES</t>
  </si>
  <si>
    <t xml:space="preserve">Contrato de Limpeza e conservação das piscinas da SEMES </t>
  </si>
  <si>
    <t>Manter em boas condições de uso as piscinas para utilização nas atividades aquaticas desenvolvidas na SEMES</t>
  </si>
  <si>
    <t>Contrato de Fornecimento de gás para aquecimento das piscinas dos Complexos Esportivos da Zona Noroeste</t>
  </si>
  <si>
    <t>Manter a temperatura adequada para utilização das piscinas no desenvolvimento das atividades</t>
  </si>
  <si>
    <t>Contrato de Fornecimento de gás para aquecimento da piscina Olimpica do Complexo Esportivo do Rebouças</t>
  </si>
  <si>
    <t>Contratação de empresa para a prestação de Serviços de Limpeza e conservação dos próprios da SEMES</t>
  </si>
  <si>
    <t>Manter em boas condições de uso os equipamentos esportivos do Muicipio geridos pela SEMES</t>
  </si>
  <si>
    <t>Contratação de prestação de serviços de impressão e repografia corporativa</t>
  </si>
  <si>
    <t>Para o desenvolvimento administrativo das unidades da SEMES</t>
  </si>
  <si>
    <t>Contratação de prestação de serviços de locação de computadores com periféricos</t>
  </si>
  <si>
    <t>Contratação de profissional - Notório saber (Cisco Arana) - para Coordenação de Escola de Surf</t>
  </si>
  <si>
    <t>Coordenação de escola de Surf com profissional com expertise diferenciada</t>
  </si>
  <si>
    <t>Contratação de profissional - Notório saber (Picuruta Salazar) - para Coordenação de Escola de Surf</t>
  </si>
  <si>
    <t>Contratação do serviço de locação de estruturas para eventos esportivos atarvés de ATA</t>
  </si>
  <si>
    <t>Necessário para a organização e desenvolvimento dos Campeonatos Santistas e demais eventos promovidos pela SEMES</t>
  </si>
  <si>
    <t>Aquisição de  camisetas, medalhas e trofeus atarvés de ATA</t>
  </si>
  <si>
    <t>Necessário para a organização e premiação dos Campeonatos Santistas e demais eventos promovidos pela SEMES</t>
  </si>
  <si>
    <t>Contratação  do serviço de arbitragem para diversas modalidades esportivas através de ATA</t>
  </si>
  <si>
    <t>Contratação do serviço de ambulâncias para atendimento ao eventos esportivos através de ATA</t>
  </si>
  <si>
    <t>Contratação do serviço de cronometragem para atendimento ao eventos esportivos através de ATA</t>
  </si>
  <si>
    <t>Aquisição de alvaras e pagamento de taxas para atendimento ao eventos esportivos através de ATA</t>
  </si>
  <si>
    <t>Aquisição de seguros para atendimento ao eventos esportivos através de ATA</t>
  </si>
  <si>
    <t>Contratação do serviço de locação de banheiros quimicos para atendimento ao eventos esportivos através de ATA</t>
  </si>
  <si>
    <t>Contratação do serviço de locação de sonorização para atendimento ao eventos esportivos através de ATA</t>
  </si>
  <si>
    <t>Aquisição de copos de agua para atendimento ao eventos esportivos através de ATA</t>
  </si>
  <si>
    <t>Aquisição de gelo para atendimento ao eventos esportivos através de ATA</t>
  </si>
  <si>
    <t>Aquisição de lonas e placas para atendimento ao eventos esportivos e outras demandas da SEMES através de ATA</t>
  </si>
  <si>
    <t>Aquisição de materiais esportivos para atendimento ao eventos esportivos e outras demandas da SEMES através de ATA</t>
  </si>
  <si>
    <t>Contratação do serviço de manutenções gerais nos equipamentos esportivos geridos pela SEMES</t>
  </si>
  <si>
    <t>Aquisição de ar condicionado para atendimento as unidades administrativas da SEMES através de ATA</t>
  </si>
  <si>
    <t>Manter a seguraça e o bom funcionamento das unidades para servidores e usuários</t>
  </si>
  <si>
    <t>Aquisição de equipamentos e aparelhos para as academias dos Centros Esportivos da SEMES.</t>
  </si>
  <si>
    <t>Manter a seguraça e o bom funcionamento das academias para servidores e usuários</t>
  </si>
  <si>
    <t>Aquisição de equipamentos pernamentes para atendimentos as piscinas geridas pela da SEMES.</t>
  </si>
  <si>
    <t>20.10</t>
  </si>
  <si>
    <t>Serviços artísticos de coreografia</t>
  </si>
  <si>
    <t>Para atender a Escola Livre de Dança</t>
  </si>
  <si>
    <t>Serviços artísticos de elaboração de roteiro e direção geral</t>
  </si>
  <si>
    <t>Para atender a Escola de Artes Cênicas Wilson Geraldo</t>
  </si>
  <si>
    <t>Para atender a Escola de Bailado de Santos e outros Centros Culturais</t>
  </si>
  <si>
    <t>Locação de imóvel</t>
  </si>
  <si>
    <t>Instalação Cinemateca de Santos</t>
  </si>
  <si>
    <t>Manutenção Elevadores</t>
  </si>
  <si>
    <t>Para atender o Centro Cultural Patrícia Galvão</t>
  </si>
  <si>
    <t>Manutenção Sistema de Alarme</t>
  </si>
  <si>
    <t>Para atender o Teatro Guarany</t>
  </si>
  <si>
    <t>Manutenção Cabine Primária</t>
  </si>
  <si>
    <t>Para atender o Teatro Coliseu</t>
  </si>
  <si>
    <t>Manutenção Sistema de Refrigeração</t>
  </si>
  <si>
    <t>Para atender os Teatros Braz Cubas, Guarany e Coliseu</t>
  </si>
  <si>
    <t>Manutenção Gerador</t>
  </si>
  <si>
    <t>Para atender o Centro Cultural da Zona Noroeste</t>
  </si>
  <si>
    <t>Dedetização e Desratização</t>
  </si>
  <si>
    <t>Para a instalação da Biblioteca Municipal Alberto Sousa</t>
  </si>
  <si>
    <t>Para o processamento e área de apoio aos funcionários da Biblioteca Municipal Alberto Sousa</t>
  </si>
  <si>
    <t>Monitoramento contínuo dos equipamentos sonômetros</t>
  </si>
  <si>
    <t>Para atender a Concha Acústica de Santos</t>
  </si>
  <si>
    <t>Manutenção sistema de alarne e incêndio</t>
  </si>
  <si>
    <t>Para atender o Teatro Coliseu e o Teatro Braz Cubas</t>
  </si>
  <si>
    <t>Para atender o Teatro Braz Cubas e o Teatro Guarany</t>
  </si>
  <si>
    <t>Monitoramento Central de Alarme</t>
  </si>
  <si>
    <t>Para atender o Teatro Coliseu e o Teatro Rosinha</t>
  </si>
  <si>
    <t>Serviços de Limpeza</t>
  </si>
  <si>
    <t>Para atender a Secretaria de Cultura</t>
  </si>
  <si>
    <t>Serviços de Impressão e Reprografia Corporativa</t>
  </si>
  <si>
    <t>Contratação de profissioanais via Edital de Chamamento Público</t>
  </si>
  <si>
    <t>Para atender as oficinas culturais, oferecendo cursos ao munícipes</t>
  </si>
  <si>
    <t>Cabeamento (rede lógica), Ata 4/23 Seplan</t>
  </si>
  <si>
    <t>Adequações das unidades da Secult</t>
  </si>
  <si>
    <t>Computador completo</t>
  </si>
  <si>
    <t>Oferecer melhores condições de trabalho</t>
  </si>
  <si>
    <t>Materiais para manutenção em chuveiros-Atas 02 e 03/2023-Seserp</t>
  </si>
  <si>
    <t>Consertar os chuveiros danificados</t>
  </si>
  <si>
    <t>Confecção ingressos</t>
  </si>
  <si>
    <t>Para atender os eventos dos teatros Brás Cubas, Rosinha, Coliseu e Guarany</t>
  </si>
  <si>
    <t>Tubos de PVC-Ata 10/2023-Seserp</t>
  </si>
  <si>
    <t>Reformar ou adequar as unidades da Secult</t>
  </si>
  <si>
    <t>Recarga extintores e testes</t>
  </si>
  <si>
    <t>Oferecer segurança às unidades da Secult</t>
  </si>
  <si>
    <t>Materiais de limpeza através das Atas nº 01, 02 e 03/2023 Secult</t>
  </si>
  <si>
    <t>Oferecer melhores condições, vez que a  Cosupri não fornece para os eventos</t>
  </si>
  <si>
    <t>Ar condicionado</t>
  </si>
  <si>
    <t>Oferecer condições de  trabalho para os funcionários e frequentadores das unidades da Secult</t>
  </si>
  <si>
    <t>Massa corrida, verniz e tintas-Atas 08 e 09/2023-Seserp</t>
  </si>
  <si>
    <t>Adequar ou reformar  as unidades da Secult</t>
  </si>
  <si>
    <t>Conserto receiver do MISS</t>
  </si>
  <si>
    <t>Oferecer  condições de uso</t>
  </si>
  <si>
    <t>Serviço guarda corpo e corrimão no Teatro Guarany</t>
  </si>
  <si>
    <t>Oferecer  condições de acesso ao público com segurança</t>
  </si>
  <si>
    <t>Serviço de iluminação em led no Teatro Coliseu</t>
  </si>
  <si>
    <t>Oferecer melhores condições</t>
  </si>
  <si>
    <t xml:space="preserve">AVCB </t>
  </si>
  <si>
    <t>Garantir a segurança nas unidades da SECULT  e os eventos do calendário oficial</t>
  </si>
  <si>
    <t>Serviços nas varas cênicas dos Teatros Bras Cubas, Guarany e Coliseu</t>
  </si>
  <si>
    <t>Oferecer melhores condições durante os eventos realizados</t>
  </si>
  <si>
    <t>Adequações p/ obtenção AVCB</t>
  </si>
  <si>
    <t>Atender as recomendações do Corpo de Bombeiros nas unidades da Secult</t>
  </si>
  <si>
    <t>Impermeabilizantes, adesivos, tinta betuminosa, massas, membrana líquida, acelerador de pega, lona plástica, primer e argamassa-Atas 11 e 12/2023-Seserp</t>
  </si>
  <si>
    <t>Portas de madeira, batentes e guarnições-Atas 65 e 66/2023-Seserp</t>
  </si>
  <si>
    <t>Tapetes personalizados</t>
  </si>
  <si>
    <t>Substituir os tapetes danificados pelo tempo</t>
  </si>
  <si>
    <t>Coletores de lixo de concreto-Atas 13 e 14/2023-Seserp</t>
  </si>
  <si>
    <t>Conserto motobomba</t>
  </si>
  <si>
    <t>Consertar a motobomba danificada</t>
  </si>
  <si>
    <t>Locação projetor</t>
  </si>
  <si>
    <t>Visando oferecer condições de apresentações no Teatro Guarany</t>
  </si>
  <si>
    <t>Conserto gerador</t>
  </si>
  <si>
    <t>Consertar o gerador danificado do Teatro Coliseu</t>
  </si>
  <si>
    <t>Manutenção de próprios municipais-Atas 15, 16 e 17/2023-Seserp</t>
  </si>
  <si>
    <t>Conservar e adequar os próprios municipais pertencentes à Secult</t>
  </si>
  <si>
    <t>Concreto usinado KCK 45 e 30-Ata 18/2023-Seserp</t>
  </si>
  <si>
    <t>Cal, argamassa pronta e rejunte-Atas 19 e 20/2023-Seserp</t>
  </si>
  <si>
    <t>Lâmpadas de led, soquetes e calhas de sobrepor-Ata 21/2023-Seserp</t>
  </si>
  <si>
    <t>Substituir as lâmpadas queimadas ou calhas e soquetes danificados nas unidades da Secult</t>
  </si>
  <si>
    <t>Aço CA e arame recozido-Atas 22 e 23/2023-Seserp</t>
  </si>
  <si>
    <t>Fita isolante, fita alta fusão. Rele foto elétrico e programador de horário-Atas 24 e 25/2023-Seserp</t>
  </si>
  <si>
    <t>Tela de aço soldada-Atas 33 e 34/2023-Seserp</t>
  </si>
  <si>
    <t>Caixa passagem, canaleta, interruptor, plug, porta eletrodo. Rele dotoelétrico, soquete, tampa cega e tomada-Ata 36/2023-Seserp</t>
  </si>
  <si>
    <t>Disjuntores termomagnéticos bipolares e tripolares-Atas 27 e 38/2023</t>
  </si>
  <si>
    <t>Materiais para pintura-Atas 39 e 40/2023-Seserp</t>
  </si>
  <si>
    <t>Discos diamantado de desbaste, de corte, de serra, eletrodo para solda e inox e lâmina de serra-Atas 41 e 42/2023-Seserp</t>
  </si>
  <si>
    <t>Material hidraulico-Atas 43 e 44/2023-Seserp</t>
  </si>
  <si>
    <t>Equipamentos para jardinagem-Ata 45/2023-Seserp</t>
  </si>
  <si>
    <t>Conservar os jardins das unidades da Secult</t>
  </si>
  <si>
    <t>Buchas plásticas, parafusos, barra roscável, conjunto de arruelas e porcas, chumbador e arrebites-Atas 46 e 47/2023-Seserp</t>
  </si>
  <si>
    <t>Cimento Portland CP-2-32-Atas 48 e 49/2023</t>
  </si>
  <si>
    <t>Tubos de aço, tela e arame galvanizado-Atas 52 e 53/2023</t>
  </si>
  <si>
    <t>Material de identificação visual (totens e placas)-Atas 1 e 2/2023-Segov</t>
  </si>
  <si>
    <t>Substituir placas ou totens danificados nas unidades da Secult</t>
  </si>
  <si>
    <t>Cloro granulado-Ata 58/2023-Seserp</t>
  </si>
  <si>
    <t>Limpar e higienizar as unidades da Secult</t>
  </si>
  <si>
    <t>Materiais hidraulicos-Atas 59 e 60/2023-Seserp</t>
  </si>
  <si>
    <t>Materiais elétricos-Atas 61 e 62/2023</t>
  </si>
  <si>
    <t>Areia média de cachoeira lavada, pedra britada nº 1, bica corrida fina e pedrisco-Atas 63 e 64/2023</t>
  </si>
  <si>
    <t>Refletores</t>
  </si>
  <si>
    <t>Substituir os refletores danificados pelo tempo nas diversas unidades da Secult</t>
  </si>
  <si>
    <t>Reformas em monumentos</t>
  </si>
  <si>
    <t>Adequar os monumentos em decorrência de furtos de peças</t>
  </si>
  <si>
    <t>Locação mensal geradores</t>
  </si>
  <si>
    <t>Visando sanar qualquer problema com a queda de energia durante os espetáculos no Teatro Bras Cubas</t>
  </si>
  <si>
    <t>Manutenção no montacarga dos teatros Coliseu e Bras Cubas</t>
  </si>
  <si>
    <t>Visando sanar quaisquer problemas nos montacargas</t>
  </si>
  <si>
    <t>Raspagem no palco e foyer do Guarany</t>
  </si>
  <si>
    <t>Efetuando manutenção visando a sua conservação</t>
  </si>
  <si>
    <t>Piso vinículo nas salas da EAC</t>
  </si>
  <si>
    <t>Substituição dos pisos atuais visando oferecer melhores condições</t>
  </si>
  <si>
    <t>Assinaturas de Jornais</t>
  </si>
  <si>
    <t>Para os frequentadores das Bibliotecas do Município de Santos</t>
  </si>
  <si>
    <t xml:space="preserve">Locação de transporte para Festivais e Eventos de Dança </t>
  </si>
  <si>
    <t>Para alunos / Cias de dança do Teatro Municipal</t>
  </si>
  <si>
    <t>Material de Pintura</t>
  </si>
  <si>
    <t>Para desenvolvimento da Oficina de Grafite - Fábrica Cultural</t>
  </si>
  <si>
    <t xml:space="preserve">Material de Papelaria </t>
  </si>
  <si>
    <t>Para desenvolvimento do curso de Artes Integradas</t>
  </si>
  <si>
    <t xml:space="preserve">Instrumentos musicais e acessórios </t>
  </si>
  <si>
    <t xml:space="preserve">Para desenvolvimento dos cursos de música </t>
  </si>
  <si>
    <t xml:space="preserve">Estantes, mesas e cadeiras </t>
  </si>
  <si>
    <t>Mobiliário para as novas salas do Deforpec/Bibliotecas</t>
  </si>
  <si>
    <t>Locação de filmes</t>
  </si>
  <si>
    <t>Para serem exibidos no Cine Arte e MISS</t>
  </si>
  <si>
    <t>Locação de estruturas e serviços de montagem e desmontagem</t>
  </si>
  <si>
    <t>Para atender a realização de vários eventos do canlendário oficial do município, através de ARP e licitações</t>
  </si>
  <si>
    <t>Locação de equipamentos de som, luz e gerador</t>
  </si>
  <si>
    <t xml:space="preserve">Locação de painel de LED </t>
  </si>
  <si>
    <t>Catering - Serviços de Camarim - ARP</t>
  </si>
  <si>
    <t>Prestação de serviços para realização de vários eventos do calendário oficial do município</t>
  </si>
  <si>
    <t>Controlador de Acesso - ARP</t>
  </si>
  <si>
    <t>Serviços de limpeza nos eventos - ARP</t>
  </si>
  <si>
    <t>Bombeiro Civil - ARP</t>
  </si>
  <si>
    <t>Aquisição de Camisetas - ARP</t>
  </si>
  <si>
    <t>Para uso e identificação dos prestadores de serviços nos eventos e unidades da SECULT</t>
  </si>
  <si>
    <t>Comunicação Visual - ARP</t>
  </si>
  <si>
    <t>Aquisição de materiais para identificação dos eventos.</t>
  </si>
  <si>
    <t>Contratação de atividades artísticas - ARP</t>
  </si>
  <si>
    <t>Locação de máquinas pantográfico</t>
  </si>
  <si>
    <t>Para atender a realização de vários eventos do canlendário oficial do município, através de licitações</t>
  </si>
  <si>
    <t>Locação de empilhadeira</t>
  </si>
  <si>
    <t>Locação de Munk</t>
  </si>
  <si>
    <t>Serviços de montagem e desmontagem de sistema de iluminação e instações elétricas</t>
  </si>
  <si>
    <t>Para atender eventos de grande porte, tal como o Carnaval, entre outros.</t>
  </si>
  <si>
    <t xml:space="preserve">Material Elétrico - ARP </t>
  </si>
  <si>
    <t>Cheque de Adiantamento</t>
  </si>
  <si>
    <t>Para atender as despesas emergenciais de baixo custo da secretaria</t>
  </si>
  <si>
    <t>Locação Imóvel</t>
  </si>
  <si>
    <t>Para a instalação das novas salas do DEFORPEC</t>
  </si>
  <si>
    <t>Para atender o prédio da XV - DEFORPEC</t>
  </si>
  <si>
    <t>Manutenção de Elevadores</t>
  </si>
  <si>
    <t>21.10</t>
  </si>
  <si>
    <t>Estação Gráfica</t>
  </si>
  <si>
    <t>Atualização dos equipamentos da Secretaria para desenvolvimento de projetos de regularização fundiária, projetos urbanísticos e de informações urbanas</t>
  </si>
  <si>
    <t>Computadores</t>
  </si>
  <si>
    <t>Atualização dos equipamentos da Secretaria devido obsolência / incompatiblidade com novos softwares e atualizações</t>
  </si>
  <si>
    <t>Trena Laser</t>
  </si>
  <si>
    <t>Utilização em atividades externas para medição de áreas de regularização fundiária / área de projetos</t>
  </si>
  <si>
    <t>Mesa Digitalizadora</t>
  </si>
  <si>
    <t>Apresentação / desenvolvimento de projetos, melhorando a identidade visual das apresentações.</t>
  </si>
  <si>
    <t>Câmera Fotográfica</t>
  </si>
  <si>
    <t>Utilizada para registro visual durante vistorias</t>
  </si>
  <si>
    <t>Serviços Cartoriais</t>
  </si>
  <si>
    <t>Despesas com buscas de matrícula de imóveis, certidões de matrícula e demais referentes às atividades de regularização fundiária.</t>
  </si>
  <si>
    <t>Serviços Gráficos</t>
  </si>
  <si>
    <t>Despesas com plotagens e digitalizações em grandes formatos para utilização em projetos e atualização de acervos</t>
  </si>
  <si>
    <t>Materiais de Escritório</t>
  </si>
  <si>
    <t>Despesa com materiais de escritório para desenvolvimento de atividades da Secretaria</t>
  </si>
  <si>
    <t>Material de limpeza</t>
  </si>
  <si>
    <t>Despesa com materiais de limpeza para conservação da unidade</t>
  </si>
  <si>
    <t>Gêneros de alimentação</t>
  </si>
  <si>
    <t>Despesa com alimentos (café, chhá, açúcar, adoçante) consumidos na Secretaria e em reuniões.</t>
  </si>
  <si>
    <t>Autocad LT- Licença Anual</t>
  </si>
  <si>
    <t>Licença anual de software de projeto e desenho 3D</t>
  </si>
  <si>
    <t>SketchUp Pro - Licença Anual</t>
  </si>
  <si>
    <t>Licença anual de software de modelagem 3D para desenvolvimento de projetos</t>
  </si>
  <si>
    <t>Lumion - Licença Anual</t>
  </si>
  <si>
    <t>Licença anual de software de visualização e renderização em 3D para desenvolvimento de projetos</t>
  </si>
  <si>
    <t>Adobe Photoshop Creative Cloud - Licença Anual</t>
  </si>
  <si>
    <t>Licença anual de conjunto de softwares usados para design gráfico, edição de vídeo, desenvolvimento web, fotografia</t>
  </si>
  <si>
    <t>Contrato de Suporte Técnico</t>
  </si>
  <si>
    <t>Contratação de equipe especializada para suporte ao desenvolvimento dos planos e projetos da SEDURB</t>
  </si>
  <si>
    <t>Contrato de Locação de Impressoras</t>
  </si>
  <si>
    <t>Contratação de Serviço de locação de impressoras e multifuncionais para desenvolvimento das atividades da Secretaria</t>
  </si>
  <si>
    <t>Contrato de Locação de Imóveis</t>
  </si>
  <si>
    <t>Locação de imóvel para abrigar os escritórios Alegra Centro e Invest Centro</t>
  </si>
  <si>
    <t>Contrato de locação de computadores</t>
  </si>
  <si>
    <t>Locação de computadores para desenvolvimento das atividades da secretaria</t>
  </si>
  <si>
    <t>23.10</t>
  </si>
  <si>
    <t xml:space="preserve"> SERVIÇOS IMPRESSÃO E REPROGRAFIA CORPORATIVA </t>
  </si>
  <si>
    <t xml:space="preserve"> ESSENCIAL PARA AS ATIVIDADES ADMINISTRATIVAS </t>
  </si>
  <si>
    <t xml:space="preserve"> LOCAÇÃO E CONDOMÍNIO </t>
  </si>
  <si>
    <t xml:space="preserve"> SEDE DA SECRETARIA </t>
  </si>
  <si>
    <t xml:space="preserve"> COLETA SELETIVA </t>
  </si>
  <si>
    <t xml:space="preserve">PARA ATENDER AO MUNICÍPIO QUANTO A COLETA DOS RESÍDUOS RECICLÁVEIS </t>
  </si>
  <si>
    <t xml:space="preserve">SERVIÇOS DE  LIMPEZA DA UNIDADE CODEVIDA </t>
  </si>
  <si>
    <t xml:space="preserve"> ESSENCIAL PARA MANTER  LIMPEZA DA UNIDADE DA CODEVIDA  </t>
  </si>
  <si>
    <t xml:space="preserve"> RECOLHIMENTO ANIMAIS DE GRANDE PORTE </t>
  </si>
  <si>
    <t xml:space="preserve">PARA ATENDER AO RECOLHIMENTO E DESTINAÇÃO DE CASOS DE ANIMAIS DE GRANDE PORTE QUE APARECEM NO MUNÍCIPIO   </t>
  </si>
  <si>
    <t>PROJETO CONSTRUÇÃO 20 BAIAS NA UNIDADE CODEVIDA</t>
  </si>
  <si>
    <t>ADEQUAR A UNIDADE PARA ABRIGAR ANIMAIS ABANDONADOS</t>
  </si>
  <si>
    <t xml:space="preserve"> ABRIGAMENTO DE ANIMAIS CODEVIDA EM PIEDADE </t>
  </si>
  <si>
    <t xml:space="preserve">PARA ATENDER AO ABRIGAMENTO DE 20 CÃES QUE FICAVAM NA ANTIGA UNIDADE DA CODEVIDA </t>
  </si>
  <si>
    <t xml:space="preserve"> AQUISIÇÃO E MANUTENÇÃO BARREIRAS DE CONTENÇÃO  NOS CANAIS DE SANTOS </t>
  </si>
  <si>
    <t>PARA INSTALAÇÃO E MANUTENÇÃO PREVENTIVA COM REPOSIÇÃO CASO SEJA NECESSÁRIO DAS BARREIRAS NOS CANAIS DE SANTOS</t>
  </si>
  <si>
    <t>EXPOSIÇÃO DO MUSEU DE CIÊNCIAS NATURAIS JOIAS DA NATUREZA NO ORQUIDÁRIO DE SANTOS DE FORMA GRATUITA.</t>
  </si>
  <si>
    <t>ATRAÇÃO NA UNIDADE PARA OS VISITANTES DO PARQUE</t>
  </si>
  <si>
    <t xml:space="preserve"> CREDENCIAMENTO SERV. VETERINÁRIOS </t>
  </si>
  <si>
    <t>PARA ATENDER A DEMANDA DE SERVIÇOS QUE A UNIDADE NÃO DISPÕE E TAMBÉM OCORRÊNCIAS URGENTES EM HORÁRIOS EM QUE A UNIDADE ENCONTRA-SE FECHADA</t>
  </si>
  <si>
    <t xml:space="preserve"> CHEQUE DE ADIANTAMENTO - CONSUMO </t>
  </si>
  <si>
    <t>PARA AQUISIÇÕES DE ITENS DE URGÊNCIA COM VALORES ATÉ R$ 200,00</t>
  </si>
  <si>
    <t>MÊS</t>
  </si>
  <si>
    <t xml:space="preserve"> CHEQUE DE ADIANTAMENTO - SERVIÇO </t>
  </si>
  <si>
    <t>PARA SERVIÇOS URGENTES COM VALORES ATÉ R$ 200,00</t>
  </si>
  <si>
    <t xml:space="preserve"> SEGURO PICK -UP TRITON SEMAM </t>
  </si>
  <si>
    <t>RENOVAÇÃO DE SEGURO DO VEICULO + FRANQUIA</t>
  </si>
  <si>
    <t xml:space="preserve"> AQUISIÇÃO DE MATERIAIS DE LIMPEZA </t>
  </si>
  <si>
    <t xml:space="preserve">PARA AQUISIÇÃO DE MATERIAIS DE LIMPEZA </t>
  </si>
  <si>
    <t xml:space="preserve"> GASTOS COM MANUTENÇÃO DA PICK-UP TRITON </t>
  </si>
  <si>
    <t>PARA GASTOS COM CONSERTO E MANUTENÇÃO PEÇAS DO VEÍCULO PRÓPRIO</t>
  </si>
  <si>
    <t xml:space="preserve">MATERIAIS DE CABEAMENTO E REDE </t>
  </si>
  <si>
    <t>PARA ATENDER AS NECESSIDADES DAS UNIDADES DA SEMAM</t>
  </si>
  <si>
    <t xml:space="preserve"> AQUISIÇÃO DE MATERIAIS DE INFORMÁTICA  HARDWARE </t>
  </si>
  <si>
    <t xml:space="preserve"> AQUISIÇÃO DE MATERIAIS DE INFORMÁTICA  SOFTWARE </t>
  </si>
  <si>
    <t xml:space="preserve"> AQUISIÇÃO DE CERTIFICADOS DIGITAIS  </t>
  </si>
  <si>
    <t xml:space="preserve">PARA OS SERVIDORES DA SEMAM </t>
  </si>
  <si>
    <t xml:space="preserve"> MATERIAIS DE ESCRITORIO - PAPELARIA EM GERAL </t>
  </si>
  <si>
    <t xml:space="preserve"> AQUISIÇÃO DE MOBILIARIO PARA ESCRITÓRIO </t>
  </si>
  <si>
    <t xml:space="preserve"> AQUISIÇÃO DE AR CONDICIONADO  </t>
  </si>
  <si>
    <t xml:space="preserve"> SERVIÇO DE MANUTENÇÃO DOS AR CONDICIONADOS </t>
  </si>
  <si>
    <t xml:space="preserve"> AQUISIÇÃO DE ELETRO ELETRÔNICO / DOMÉSTICO </t>
  </si>
  <si>
    <t>AQUISIÇÃO DE PASSAGNES, HOSPEDAGEM, TRASLADO E ALIMENTAÇÃO</t>
  </si>
  <si>
    <t>PARA ATENDER AS NECESSIDADES DO SECRETÁRIO DA PASTA E SERVIDORES EM VIAGENS PARA REPRESENTAR A SECRETARIA/PREFEITURA EM REUNIÕES, EVENTOS, PALESTRAS, SEMINÁRIOS E CURSOS FORA DA CIDADE DE SANTOS</t>
  </si>
  <si>
    <t>ASSINATURA ANUAL JORNAL A TRIBUNA</t>
  </si>
  <si>
    <t>PARA O GABINETE ACOMPANHAR AS MATÉRIAS E NOTÍCIAS ATUAIS</t>
  </si>
  <si>
    <t>AQUISIÇÃO DE VALE-TRANSPORTE</t>
  </si>
  <si>
    <t>PARA UTILIZAÇÃO DOS SERVIDORES / PATRULHEIROS E ESTAGIÁRIOS PARA SERVIÇOS EXTERNOS ROTINEIROS</t>
  </si>
  <si>
    <t xml:space="preserve">UTILIZAÇÃO DO APLICATIVO UTILIZADO PELA PMS </t>
  </si>
  <si>
    <t>PARA LOCOMOÇÃO DE SERVIDORES EM DEMANDAS DA SECRETARIA EM HORÁRIO DE TRABALHO</t>
  </si>
  <si>
    <t>AQUISIÇÃO DE PLACAS / BANNERS</t>
  </si>
  <si>
    <t xml:space="preserve">PARA ATENDER AS NECESSIDADES DAS UNIDADES DA SEMAM EM RELAÇÃO A IDENTIFICAÇÃO E DIVULGAÇÃO </t>
  </si>
  <si>
    <t>AQUISIÇÃO DE MATERIAIS PARA DISTRIBUIÇÃO EM EVENTOS</t>
  </si>
  <si>
    <t>PARA ATENDER DEMANDA ATRAVÉS DE EVENTOS REALIZADOS PELA SEMAM E CALENDÁRIO DE DATAS COMEMORATIVAS DA PMS (CAMISETAS, BONÉS, CARTILHAS, KITS, ETC)</t>
  </si>
  <si>
    <t>CONTRATÇÃO DE EMPRESA PARA REALIZAÇÃO DE EVENTOS</t>
  </si>
  <si>
    <t>PARA ATENDER DEMANDA ATRAVÉS DE EVENTOS REALIZADOS PELA SEMAM E CALENDÁRIO DE DATAS COMEMORATIVAS DA PMS COMO LOCAÇÃO BRINQUEDOS, CARRINHOS DE PIPOCA, ALGODÃO DOCE, MONITORES E TODO O SUPORTE NECESSÁRIO PARA QUE O EVENTO OCORRA</t>
  </si>
  <si>
    <t>LOCAÇÃO DE TRANSPORTES (ONIBUS)</t>
  </si>
  <si>
    <t>PARA ATENDER A LOCOMOÇÃO DE SERVIDORES E OU ESTUDANTES DA REDE PUBLICA PARA EVENTO SOBRE O MEIO AMBIENTE</t>
  </si>
  <si>
    <t>SERVIÇOS DE CORTE DE GRAMA E MANEJO CONTÍNUO DA AREAS VERDES DO MUNICIPIO</t>
  </si>
  <si>
    <t>CONTRATO DA PMS PARA ATENDER AS AREAS VERDES DAS UNIDADES DE RESPONSABILIDADE DA SECRETARIA SEMAM</t>
  </si>
  <si>
    <t>AQUISIÇÃO DE MUDAS DE PLANTAS, FLORES, ÁRVORES</t>
  </si>
  <si>
    <t>PARA PLANTIO E REPOSIÇÃO NAS UNIDADES DA SEMAM E NO MUNICÍPIO</t>
  </si>
  <si>
    <t>AQUISIÇÃO DE TERRA ADUBADA</t>
  </si>
  <si>
    <t>PARA USO NAS PLANTAS E ÁRVORES DAS UNIDADES SEMAM</t>
  </si>
  <si>
    <t xml:space="preserve">SERVIÇOS DE PINTURA, PEDREIRO, REFORMAS E MANUTENÇÃO </t>
  </si>
  <si>
    <t>PARA ATENDER AS NECESSIDADES DAS UNIDADES DA SEMAM (PRÓPRIOS E GABINETE)</t>
  </si>
  <si>
    <t>SERVIÇOS DE ELÉTRICA, HIDRÁULICA E TELEFONIA</t>
  </si>
  <si>
    <t>AQUISIÇÃO DE MATERIAIS DE PINTURA</t>
  </si>
  <si>
    <t>AQUISIÇÃO DE MATERIAIS DE CONSTRUÇÃO CIVIL EM GERAL</t>
  </si>
  <si>
    <t xml:space="preserve"> MATERIAIS ELÉTRICOS </t>
  </si>
  <si>
    <t>MATERIAIS HIDRÁULICOS</t>
  </si>
  <si>
    <t>AQUISIÇÃO DE MATERIAIS DE TELEFONIA</t>
  </si>
  <si>
    <t xml:space="preserve">AQUISIÇÃO DE UNIFORMES E EQUIPAMENTOS DE EPI'S </t>
  </si>
  <si>
    <t>PARA ATENDER AS NECESSIDADES DOS SERVIDORES DAS UNIDADES DA SEMAM EM ATIVIDADES ONDE SE FAZ OBRIGATÓRIO O USO DE EQUIPAMENTOS DE SEGURANÇA E UNIFORME DE IDENTIFICAÇÃO</t>
  </si>
  <si>
    <t>AQUISIÇÃO DE PEÇAS E FERRAMENTAS</t>
  </si>
  <si>
    <t xml:space="preserve"> AQUISIÇÃO DE MATERIAIS E INSUMOS QUE SÃO UTILIZADOS NO LABORATÓRIO DE BALNEABILIDADE </t>
  </si>
  <si>
    <t>PARA USO DAS COLETAS, PESQUISAS E MEDIÇÕES QUE SÃO REALIZADAS PELO LABORATÓRIO DE BALNEABILIDADE</t>
  </si>
  <si>
    <t>MEDICAMENTOS DE USO VETERINÁRIO</t>
  </si>
  <si>
    <t>PARA ATENDER DEMANDAS DOS ANIMAIS ATENDIDOS NA UNIDADE CODEVIDA</t>
  </si>
  <si>
    <t>VACINA PARA CÃES (V10) E GATOS (QUÁDRUPLA)</t>
  </si>
  <si>
    <t xml:space="preserve">ANESTÉSICOS CETAMINA, XILASINA E INSOFLURANO </t>
  </si>
  <si>
    <t>MEDICAMENTOS DA LINHA HUMANA QUE SÃO PERMITIDAS E PRE-ESCRITAS PARA USO VETERINÁRIO</t>
  </si>
  <si>
    <t>AQUISIÇÃO DE FIO DE SULTURA</t>
  </si>
  <si>
    <t>AQUISIÇÃO DE MATERIAIS DE ENFERMAGEM PARA USO NO TRATO DA VIDA ANIMAL</t>
  </si>
  <si>
    <t>PARA ATENDER DEMANDAS DA UNIDADE DA CODEVIDA</t>
  </si>
  <si>
    <t>AQUISIÇÃO DE BENS, MOVEIS PEÇAS E EQUIPAMENTOS  PARA USO VETERINÁRIO</t>
  </si>
  <si>
    <t>AQUISIÇÃO DE RAÇÕES PARA CÃES E GATOS</t>
  </si>
  <si>
    <t>AQUISIÇÃO DE RAÇÃO ÚMIDA, TERAPEUTICA, VITAMINAS E SUPLEMENTOS PARA USO VETERINÁRIO</t>
  </si>
  <si>
    <t>AQUISIÇÃO DE MATERIAIS DE CONSUMO PARA USO VETERINÁRIO</t>
  </si>
  <si>
    <t>AQUISIÇÃO DE INSTRUMENTOS MÉDICOS PARA USO VETERINÁRIO</t>
  </si>
  <si>
    <t>AQUISIÇÃO DE SERVIÇOS DE MANUTENÇÃO PARA APARELHOS E EQUIPAMENTOS VETERINÁRIOS</t>
  </si>
  <si>
    <t>AQUISIÇÃO DE CÂMARA DE VACINAS</t>
  </si>
  <si>
    <t>PARA ATENDER AS DEMANDAS DA UNIDADE CODEVIDA</t>
  </si>
  <si>
    <t>SERVIÇO DE MANUTENÇÃO DE CÂMARA DE VACINAS</t>
  </si>
  <si>
    <t xml:space="preserve">SERVIÇO DE HIGENIZAÇÃO E LIMPEZA DOS RESERVATÓRIOS DE CAIXA DE ÁGUA </t>
  </si>
  <si>
    <t>AQUISIÇÃO VENTILADORES DE PAREDE</t>
  </si>
  <si>
    <t>AQUISIÇÃO SERVIÇOS DE MANUTENÇÃO PARA ÔNIBUS E CASTRAMÓVEL  E VEICULOS PROPRIOS</t>
  </si>
  <si>
    <t>CONFECÇÃO DE FICHAS, PRONTUÁRIOS E RECEITUÁRIOS PARA ATENDIMENTO DE USO VETERINÁRIO</t>
  </si>
  <si>
    <t>MICROCHIP DE IDENTIFICAÇÃO  ANIMAL</t>
  </si>
  <si>
    <t>PARA IDENTIFICAR OS ANIMAIS ATENDIDOS NA UNIDADE CODEVIDA</t>
  </si>
  <si>
    <t>LEITORES DE MICROCHIP</t>
  </si>
  <si>
    <t>LEITOR P/ IDENTIFICAR OS ANIMAIS ATENDIDOS NA UNIDADE CODEVIDA</t>
  </si>
  <si>
    <t>SERVIÇO DE HIGIENIZAÇÃO DE BEBEDOUROS E AFINS</t>
  </si>
  <si>
    <t>PARA ATENDER A DEMANDA DAS UNIDADE DA SEMAM</t>
  </si>
  <si>
    <t xml:space="preserve">CAPACITAÇÃO DE SERVIDORES - CURSOS DE ESPECIALIZAÇÃO </t>
  </si>
  <si>
    <t xml:space="preserve">PARA SERVIDORES DA SEMAM SE ATUALIZAREM EM LEGISLAÇÕES E ATENDIMENTOS A NORMAS TÉCNICAS COMO ABNT, CETESB, LICENCIAMENTO,  NOVA LEI LICITAÇÕES, CAPTAÇÃO DE RECURSOS E DEMAIS  </t>
  </si>
  <si>
    <t>SEGURO DE SONOMETRO DE MEDIÇÃO POLUIÇÃO SONORA</t>
  </si>
  <si>
    <t>PARA ATENDER AS NECESSIDADES DA UNIDADE DA SEFISCAM/SEMAM</t>
  </si>
  <si>
    <t>MANUTENÇÃO E CALIBRAÇÃO DE SONOMETRO</t>
  </si>
  <si>
    <t>AFERIÇÃO DE TACOGRAFO DOS VEICULOS PERTENCENTES A SEMAM</t>
  </si>
  <si>
    <t>AQUISIÇÃO DE SONOMETRO DE MEDIÇÃO DE POLUIÇÃO SONORA</t>
  </si>
  <si>
    <t>SERVIÇOS DE CHAVEIRO</t>
  </si>
  <si>
    <t>PARA ATENDER DEMANDAS DAS UNIDADES DA SEMAM</t>
  </si>
  <si>
    <t>FUBEM</t>
  </si>
  <si>
    <t>23.11</t>
  </si>
  <si>
    <t>AQUIISIÇÃO DE MATERIAS DE ENFERMAGEM</t>
  </si>
  <si>
    <t>PARA ATENDER A CODEVIDA/DEPAVI</t>
  </si>
  <si>
    <t>TAXA BANCÁRIA - BRADESCO S/A</t>
  </si>
  <si>
    <t xml:space="preserve">PARA ATENDER AS CONCILIAÇÕES DOS FUNDOS - FUBEM </t>
  </si>
  <si>
    <t xml:space="preserve">TAXA BANCÁRIA - BANCO DO BRASIL </t>
  </si>
  <si>
    <t xml:space="preserve">AQUISIÇÃO BENS MÓVEIS PARA ATIVIDADES VETERINÁRIAS </t>
  </si>
  <si>
    <t>MEDICAMENTOS E INSUMOS DE USO VETERINÁRIO</t>
  </si>
  <si>
    <t xml:space="preserve">CONTRATAÇÃO DE SERVIÇOS </t>
  </si>
  <si>
    <t>FMPRMA</t>
  </si>
  <si>
    <t>23.12</t>
  </si>
  <si>
    <t xml:space="preserve"> AQUISIÇÃO DE MATERIAIS DE INFORMÁTICA  HARDWARE /PERIFÉRICOS</t>
  </si>
  <si>
    <t>PARA ATENDER PROGRAMA NASCENTES DE SANTOS, DEMANDAS DA SECLIMA  E DEMAIS PROJETOS DO DEPTO DEPCAM</t>
  </si>
  <si>
    <t xml:space="preserve"> AQUISIÇÃO DE MATERIAIS DE INFORMÁTICA SOFTWARE </t>
  </si>
  <si>
    <t>PARA ATENDER DEMANDAS DA SECLIMA, COPOLAM   E DEMAIS  PROJETOS DO DEPTO DEPCAM</t>
  </si>
  <si>
    <t xml:space="preserve">CRIAÇÃO E PRODUÇÃO GRÁFICA DE PANFLETOS </t>
  </si>
  <si>
    <t>PARA ATENDER DEMANDAS DAS UNIDADES ATRELADAS AO DEPCAM E GAB-SEMAM</t>
  </si>
  <si>
    <t>PARA ATENDER DEMANDA ATRAVÉS DE EVENTOS REALIZADOS PELA SEMAM E CALENDÁRIO DE DATAS COMEMORATIVAS DA PMS (CAMISETAS, BONÉS, CARTILHAS, KITS)</t>
  </si>
  <si>
    <t xml:space="preserve">PARA ATENDER DEMANDA ATRAVÉS DE EVENTOS REALIZADOS PELA SEMAM E CALENDÁRIO DE DATAS COMEMORATIVAS REFERENTES AO MEIO AMBIENTE </t>
  </si>
  <si>
    <t>PARA SERVIDORES DA SEMAM SE ATUALIZAREM EM LEGISLAÇÕES E ATENDIMENTOS A NORMAS TÉCNICAS COMO ABNT, CETESB, LICENCIAMENTO</t>
  </si>
  <si>
    <t xml:space="preserve"> MATERIAIS DE ESCRITÓRIO, PAPELARIA EM GERAL </t>
  </si>
  <si>
    <t>PARA ATENDER AS NECESSIDADES E ATIVIDADES DESENVOLVIDAS NOS PROJETOS DE EDUCAÇÃO AMBIENTAL E DEMAIS</t>
  </si>
  <si>
    <t xml:space="preserve"> AQUISIÇÃO DE MOBILIÁRIO DE ESCRITÓRIO  </t>
  </si>
  <si>
    <t>PARA ATENDER AS NECESSIDADES DOS SERVIDORES DA SEMAM COM RELAÇÃO A TROCA DE MOBILIARIOS QUE ESTEJAM EM CONDIÇÕES PRECÁRIAS</t>
  </si>
  <si>
    <t>PARA ATENDER AS UNIDADES ATRELADAS AO DEPARTAMENTO DEPCAM</t>
  </si>
  <si>
    <t>MATERIAIS DE CONSUMO PARA UTILIZAÇÃO NO PROJETO DE COMPOSTAGEM</t>
  </si>
  <si>
    <t>PARA AQUISIÇÃO DE MATERIAIS ESPECÍFICOS PARA USO EM COMPOSTAGEM</t>
  </si>
  <si>
    <t>AQUISIÇÃO DE BENS PERMANENTES DE UTILIZAÇÃO NO PROJETO COMPOSTAGEM</t>
  </si>
  <si>
    <t>PARA AQUISIÇÃO DE BENS PERMANENTES ESPECÍFICOS PARA USO EM COMPOSTAGEM</t>
  </si>
  <si>
    <t>AQUISIÇÃO DE SERVIÇOS A SEREM CONTRATADOS PARA O PROJETO COMPOSTAGEM</t>
  </si>
  <si>
    <t>CONTRATAÇÃO DE SERVIÇOS ESPECÍFICOS DE COMPOSTAGEM</t>
  </si>
  <si>
    <t xml:space="preserve">PARA ATENDER AS CONCILIAÇÕES DOS FUNDOS - FMPRMA </t>
  </si>
  <si>
    <t>AQUISIÇÃO DE MATERIAIS DE ARMARINHOS, FARRAPOS , AVIAMENTOS E TECIDOS</t>
  </si>
  <si>
    <t>PARA ATENDER A DEMANDA DO PROJETO DO RETALHO AO DESFILE E DEMAIS PROJETOS COPOLAM</t>
  </si>
  <si>
    <t>AQUISIÇÃO MATERIAIS INFORMATIVOS E VISUAIS</t>
  </si>
  <si>
    <t>PARA ATENDER AOS PROJETOS ATRELADOS A COPOLAM/DEPCAM/SEMAM</t>
  </si>
  <si>
    <t>ESTAGIÁRIOS</t>
  </si>
  <si>
    <t>PARA ATENDER AOS PROJETOS DE EDUCAÇÃO AMBIENTAL E APOIO AS UNIDADES ADMINISTRATIVAS DA SEMAM</t>
  </si>
  <si>
    <t>SERVIÇOS DE TOPOGRAFIA DOS GEOBAGS DA PONTA DA PRAIA</t>
  </si>
  <si>
    <t>PARA ATENDER AS DEMANDAS DE ESTUDOS E ACOMPANHAMENTO DOS GEOBAGS INSTALADOS NA PONTA DA PRAIA PARA CONTENÇÃO DA MARÉ</t>
  </si>
  <si>
    <t>AQUISIÇÃO DE BENS PERMANENTES DE UTILIZAÇÃO NO PROJETO DO RETALHO AO DESFILE</t>
  </si>
  <si>
    <t>SERV. PARA GESTÃO E CONSTRUÇÃO DE METODOLOGIA DE MONITORAMENTO, CONTROLE E FISCALIZAÇÃO DE RESÍDUOS SÓLIDOS NA ORLA DA PRAIA DE SANTOS</t>
  </si>
  <si>
    <t>PARA ATENDER A DEMANDA DA COPOLAM/DEPCAM/SEMAM</t>
  </si>
  <si>
    <t>SERV. ESPECIALIZADO PARA ELABORAÇÃO DE PROJETO CONCEITUAL PRIVILEGIANDO SOLUÇÕES BASEADAS NA
NATUREZA (SBN) EM ÁREA DE REMOÇÃO DE MORADIAS POR ALTO RISCO A ESCORREGAMENTO DE MASSA NO
MONTE SERRAT</t>
  </si>
  <si>
    <t>PARA ATENDER DEMANDA PROJETO DA SECLIMA / SEMAM</t>
  </si>
  <si>
    <t xml:space="preserve">AQUISIÇÃO DE UNIFORMES E EPI'S </t>
  </si>
  <si>
    <t>PARA ATENDER A DEMANDAS DO DEPCAM/SEMAM</t>
  </si>
  <si>
    <t>FEPAR</t>
  </si>
  <si>
    <t>23.13</t>
  </si>
  <si>
    <t>AQUISIÇÃO DE ELETRO - ELETRÔNICOS / DOMÉSTICOS</t>
  </si>
  <si>
    <t>PARA ATENDER AS UNIDADES ATRELADAS AO DEPARTAMENTO DEPAVI - PARQUES AQUÁRIO ORQUIDÁRIO E JARDIM BOTÂNICO</t>
  </si>
  <si>
    <t>PARA ATENDER AS UNIDADES ATRELADAS AO DEPARTAMENTO DEPAVI - PARQUES AQUARIO ORQUIDÁRIO E JARDIM BOTÂNICO</t>
  </si>
  <si>
    <t>PARA ATENDER AOS PROJETOS DE EDUCAÇÃO AMBIENTAL E APOIO AS UNIDADES ADMINITRATIVAS DOS PARQUES DO DEPTO DEPAVI</t>
  </si>
  <si>
    <t xml:space="preserve">PARA ATENDER AS CONCILIAÇÕES DOS FUNDOS - FEPAR </t>
  </si>
  <si>
    <t>PARA ATENDER DEMANDAS DAS UNIDADES ATRELADAS AO DEPAVI</t>
  </si>
  <si>
    <t>AQUISIÇÃO DE PASSAGNES E HOSPEDAGEM, TRASLADO E ALIMENTAÇÃO</t>
  </si>
  <si>
    <t>PARA ATENDER AS NECESSIDADES DOS TÉCNICOS SERVIDORES DOS PARQUES EM VIAGENS PARA REPRESENTAR A SECRETARIA/PREFEITURA EM REUNIÕES, EVENTOS, PALESTRAS, SEMINÁRIOS E CURSOS FORA DA CIDADE DE SANTOS</t>
  </si>
  <si>
    <t xml:space="preserve">PARA SERVIDORES DOS PARQUES SE ATUALIZAREM EM CURSOS COMO OS FORNECIDOS PELO SENAC (EX. JARDINAGEM, MONITOR AMBIENTAL,ETC) CURSOS DO INSTITUTO AZAB </t>
  </si>
  <si>
    <t xml:space="preserve"> MATERIAIS DE ESCRITÓRIO E PAPELARIA EM GERAL </t>
  </si>
  <si>
    <t>PARA ATENDER AS NECESSIDADES E ATIVIDADES DESENVOLVIDAS NOS PARQUES DE EDUCAÇÃO AMBIENTAL E DEMAIS</t>
  </si>
  <si>
    <t xml:space="preserve"> AQUISIÇÃO DE MOBILIARIO DE ESCRITORIO  </t>
  </si>
  <si>
    <t>PARA ATENDER AS NECESSIDADES DOS SERVIDORES DOS PARQUES ATRELADOS AO DEPAVI COM RELAÇÃO A TROCA DE MOBILIÁRIOS QUE ESTEJAM EM CONDIÇÕES PRECÁRIAS</t>
  </si>
  <si>
    <t>MATERIAIS PARA UTILIZAÇÃO NO PROJETO DE COMPOSTAGEM</t>
  </si>
  <si>
    <t>PARA ATENDER AS NECESSIDADES DAS UNIDADES ATRELADAS AO DEPARTAMENTO DEPAVI - PARQUES AQUÁRIO ORQUIDÁRIO E JARDIM BOTÂNICO NO APOIO AO PROJETO DE COMPOSTAGEM</t>
  </si>
  <si>
    <t xml:space="preserve"> AQUISIÇÃO DE MATERIAIS DE INFORMATICA  HARDWARE /PERIFERICOS</t>
  </si>
  <si>
    <t>PARA ATENDER AS NECESSIDADES DAS UNIDADES ATRELADAS AO DEPARTAMENTO DEPAVI - PARQUES AQUÁRIO ORQUIDÁRIO E JARDIM BOTÂNICO</t>
  </si>
  <si>
    <t xml:space="preserve"> AQUISIÇÃO DE MATERIAIS DE INFORMATICA SOFTWARE </t>
  </si>
  <si>
    <t>PARA ATENDER AS NECESSIDADES DAS UNIDADES ATRELADAS AO DEPARTAMENTO DEPAVI - PARQUES AQUÁRIO ORQUIDARIO E JARDIM BOTÂNICO</t>
  </si>
  <si>
    <t>SERVIÇOS DE ELETRICA, HIDRAULICA E TELEFONIA</t>
  </si>
  <si>
    <t xml:space="preserve"> MATERIAIS ELETRICOS </t>
  </si>
  <si>
    <t>MATERIAIS HIDRAULICOS</t>
  </si>
  <si>
    <t>AQUISIÇÃO DE PEÇAS E FERRAMENTAS ELETRICAS E MANUAIS</t>
  </si>
  <si>
    <t>CONTRATO PRESTAÇÃO DE SERVIÇOS DE LIMPEZA PARA OS PARQUES</t>
  </si>
  <si>
    <t>PARA SUPRIR A NECESSIDADE DE MANTER A LIMPEZA DOS PARQUES ATRELADOS AO DEPTO DEPAVI</t>
  </si>
  <si>
    <t>CONTRATO DE CONTROLE DE ACESSO PARA OS PARQUES</t>
  </si>
  <si>
    <t>PARA CONTROLAR A ENTRADA DOS VISITANTES AOS PARQUES AQUARIO E ORQUIDÁRIO</t>
  </si>
  <si>
    <t>CONTRATO DE AQUISIÇÃO DE BILHETES - INGRESSOS</t>
  </si>
  <si>
    <t>PARA O CONTROLE DE ENTRADA DOS VISITANTES NOS PARQUES AQUARIO E ORQUIDÁRIO</t>
  </si>
  <si>
    <t>CONTRATAÇÃO EMPRESA SERVIÇOS TRANSPORTE DE VALORES E GUARDA DE  ARRECADAÇÃO DOS PARQUES</t>
  </si>
  <si>
    <t>PARA ATENDER A ALIMENTAÇÃO NUTRICIONAL DOS ANIMAIS DOS PARQUES AQUÁRIO E ORQUIDÁRIO</t>
  </si>
  <si>
    <t>ATA AQUISIÇÃO DE HORTIFRUTI</t>
  </si>
  <si>
    <t>ATA AQUISIÇÃO DE CARNES</t>
  </si>
  <si>
    <t>ATA AQUISIÇÃO DE RAÇÃO</t>
  </si>
  <si>
    <t>ATA DE AQUISIÇÃO DE PEIXES PARA ALIMENTAÇÃO</t>
  </si>
  <si>
    <t>AQUISIÇÃO DE PEIXES - TUBARÃO PARA INCORPORAR O PLANTEL</t>
  </si>
  <si>
    <t xml:space="preserve">AQUISIÇÃO DE ESPÉCIES VIVAS PARA COMPOR O PLANTEL </t>
  </si>
  <si>
    <t>LOCAÇÃO DE EMBARCAÇÃO PARA SOLTURA DE TARTARUGAS</t>
  </si>
  <si>
    <t>PARA SOLTURA DE TARTARUGAS QUE SÃO RESGATADAS E TRATADAS E DEPOIS DEVOLVIDAS AO SEU HABITAT NATURAL</t>
  </si>
  <si>
    <t>SERVIÇOS DE MANUTENÇÃO E LIMPEZA DOS TANQUES DO AQUARIO</t>
  </si>
  <si>
    <t>PARA MANTER OS TANQUES EM PERFEITAS CONDIÇÕES DE FUNCIONAMENTO PARA A VIDA DOS ANIMAIS QUE ALI HABITAM</t>
  </si>
  <si>
    <t>SERVIÇOS DE MANUTENÇÃO DE BOMBAS SUBMERSAS</t>
  </si>
  <si>
    <t>AQUISIÇÃO DE BOMBAS D'AGUA SUBMERSAS</t>
  </si>
  <si>
    <t xml:space="preserve">AQ. DE MOTOBOMBAS SUBMERSÍVEIS/BOMBA SUBMERSA TIPO "SAPO" </t>
  </si>
  <si>
    <t>AQUISIÇÃO DE REFLETORES</t>
  </si>
  <si>
    <t>PARA MANTER A ILUMINAÇÃO DAS UNIDADES DOS PARQUES ATRELADOS AO DEPAVI</t>
  </si>
  <si>
    <t>SERV. DE MANUT. PREVENTIVA, CORRETIVA, REPARAÇÕES, ADAPTAÇÕES E MODIFICAÇÕES</t>
  </si>
  <si>
    <t>PARA ATENDER AS NECESSIDADES DAS UNIDADES ATRELADAS AO DEPARTAMENTO DEPAVI - PARQUES AQUÁRIO E ORQUIDÁRIO E JARDIM BOTÂNICO</t>
  </si>
  <si>
    <t>PARA ATENDER AS NECESSIDADES DAS UNIDADES ATRELADAS AO DEPARTAMENTO DEPAVI - PARQUES AQUARIO ORQUIDARIO E JARDIM BOTÂNICO</t>
  </si>
  <si>
    <t>AQUIS. E INSTALAÇÃO DE ALARME, CERCA ELETRICA E CAMERAS DE SEGURANÇA</t>
  </si>
  <si>
    <t>LAVADORA ULTRASSÔNICA P/ USO DA UNIDADE DE VETERINÁRIA</t>
  </si>
  <si>
    <t>PARA ATENDER AS NECESSIDADES DA UNIDADE DE VETERINÁRIA DO AQUÁRIO</t>
  </si>
  <si>
    <t xml:space="preserve">CONTRATAÇÃO DE EMPRESA PARA FORNECIMENTO E INSTALAÇÃO DE MOTOVENTILADOR AXIAL - CÂMARA FRIA DO RECINTO DOS PINGUINS </t>
  </si>
  <si>
    <t>PARA ATENDER AS NECESSIDADES DO PARQUE MUNICIPAL  AQUÁRIO</t>
  </si>
  <si>
    <t>APARELHO DE ANESTESIA INALATÓRIA VETERINÁRIO
E DOPPLER VASCULAR VETERINÁRIO -</t>
  </si>
  <si>
    <t>APARELHO DE AUTOCLAVE E FOCO CIRÚRGICO
VETERINÁRIO</t>
  </si>
  <si>
    <t xml:space="preserve">MESA DE ATENDIMENTO VETERINÁRIA EM AÇO INOX </t>
  </si>
  <si>
    <t>BISTURI ELETRÔNICO BIPOLAR, BALANÇA DIGITAL E SELADORA</t>
  </si>
  <si>
    <t xml:space="preserve">AQUISIÇÃO DE SERVIÇOS DE SERRALHERIA </t>
  </si>
  <si>
    <t>AQUISIÇÃO DE SERVIÇOS DE CARPINTARIA</t>
  </si>
  <si>
    <t>AQUISIÇÃO DE MATERIAIS DE SERRALHERIA</t>
  </si>
  <si>
    <t>AQUISIÇÃO DE MATERIAIS DE CARPINTARIA</t>
  </si>
  <si>
    <t>AQUIS. DE MEDICAMENTOS DE USO  VETERINÁRIO E MANIPULADO</t>
  </si>
  <si>
    <t>AQUISIÇÃO DE MEDICAMENTOS DE LINHA HUMANA QUE SÃO UTILIZADOS PARA FINS VETERINÁRIOS</t>
  </si>
  <si>
    <t>FILTROS ULTRAVIOLETA  DE PISCINA E ELEMENTO FILTRANTE P/ TANQUE DO AQUÁRIO</t>
  </si>
  <si>
    <t>AQ. DE MATERIAIS DE LABORATÓRIO PARA ATENDER AS ATIVIDADES DO AQUÁRIO</t>
  </si>
  <si>
    <t>CHEQUE DE ADIANTAMENTO SERVIÇOS</t>
  </si>
  <si>
    <t>PARA ATENDER AS DESPESAS DE SERVIÇOS DAS UNIDADES ATRELADAS AO DEPARTAMENTO DEPAVI - PARQUES AQUÁRIO ORQUIDÁRIO E JARDIM BOTÂNICO</t>
  </si>
  <si>
    <t>CHEQUE DE ADIANTAMENTO CONSUMO</t>
  </si>
  <si>
    <t>PARA ATENDER AS DESPESAS DE CONSUMO DAS UNIDADES ATRELADAS AO DEPARTAMENTO DEPAVI - PARQUES AQUÁRIO ORQUIDÁRIO E JARDIM BOTÂNICO</t>
  </si>
  <si>
    <t>CONTRATAÇÃO DE EMPRESA PARA EXECUÇÃO DE SERVIÇOS DE CONSERTOS E MANUTENÇÃO DOS TOLDOS</t>
  </si>
  <si>
    <t>AQ. DE VALE TRANSPORTE PARA USO DE SERVIDORES DOS PARQUES MUNICIPAIS AQUÁRIO, ORQUIDÁRIO E
JARDIM BOTÃNICO -</t>
  </si>
  <si>
    <t>SERVIÇO DE LIMPEZA DAS CAIXAS DE CAPTAÇÃO DE ÁGUA SALGADA DO AQUÁRIO</t>
  </si>
  <si>
    <t>PARA ATENDER AS NECESSIDADES DO PARQUE MUNICIPAL AQUÁRIO</t>
  </si>
  <si>
    <t>LOC. DE ESCORAS METÁLICAS P/ PASSARELA DO AQUÁRIO</t>
  </si>
  <si>
    <t>INSCRIÇÃO PARA SERVIDORES DOS PARQUES NA APRESENTAÇÃO NO CONGRESSO DA AZAB -
ASSOC. DE ZOOLÓGICOS E AQUÁRIOS DO BRASIL</t>
  </si>
  <si>
    <t>PARA ATENDER AS DESPESAS DE SERVIÇOS DAS UNIDADES ATRELADAS AO DEPARTAMENTO DEPAVI - PARQUES AQUARIO ORQUIDÁRIO</t>
  </si>
  <si>
    <t>ANUIDADE DA AZAB</t>
  </si>
  <si>
    <t xml:space="preserve">PARA ATENDER AS DESPESAS DE SERVIÇOS DAS UNIDADES ATRELADAS AO DEPARTAMENTO DEPAVI - PARQUES AQUÁRIO ORQUIDÁRIO </t>
  </si>
  <si>
    <t>INSCRIÇÃO DE ANUIDADE SERVIDOR NO CRMV</t>
  </si>
  <si>
    <t xml:space="preserve">CONTRATAÇÃO DE EMPRESA PARA EXECUÇÃO DE SERVIÇOS DE PAGAMENTO DE TARIFAS COBRADAS POR SERVIÇOS BANCÁRIOS ARRECADATÓRIOS DOS PAGAMENTOS POR CARTÃO DE DÉBITO E DE CRÉDITO NOS EQUIPAMENTOS PÚBLICOS </t>
  </si>
  <si>
    <t>PARA ATENDER AS DESPESAS COM TARIFAS DAS PARQUES AQUÁRIO E ORQUIDÁRIO</t>
  </si>
  <si>
    <t>AQ. DE KITS DE TESTES DE AFERIÇÃO DE PARÂMETROS FÍSICO-QUÍMICOS PARA OS TANQUES DO AQUÁRIO</t>
  </si>
  <si>
    <t xml:space="preserve">TINTA KIT PU AZUL PISCINA P/ PARA RESTAURAÇÃO DOS RECINTOS DOS PEIXES DO AQUÁRIO </t>
  </si>
  <si>
    <t>AQUIS. DE MATERIAIS P/ MANUTENÇÃO (TERMOSTATOS, FILTROS E TERMÔMETROS) DO AQUÁRIO</t>
  </si>
  <si>
    <t>COMPRA DE FITA ANTIDERRAPANTE P/ RAMPA DE SAÍDA E ESCADAS DA ENTRADA DO AQUÁRIO</t>
  </si>
  <si>
    <t>CONTRATAÇÃO DE EMPRESA PARA FORNECIMENTO DE DESINFETANTE DE AMPLO ESPECTRO - AMBIENTE COM
ANIMAIS NO AQUÁRIO</t>
  </si>
  <si>
    <t>CONTRATAÇÃO DE EMPRESA PARA FORNECIMENTO DE UM KIT DE BALÕES RESPIRATÓRIOS PARA ANESTESIA
MEDICO-VETERINÁRIA DE 500ML - AQUÁRIO MUNICIPAL</t>
  </si>
  <si>
    <t>AQUIS. DE PEDRA DOLOMINTA E PEDRA DE RIO P/ ORNAMENTAÇÃO DE TANQUES DO AQUÁRIO</t>
  </si>
  <si>
    <t>MATERIAIS DE HIGIENE E LIMPEZA</t>
  </si>
  <si>
    <t>EQUIPAMENTOS PARA LABORATORIO DE BIOLOGIA</t>
  </si>
  <si>
    <t>MATERIAIS E INSUMOS PARA LABORATORIO DE BIOLOGIA</t>
  </si>
  <si>
    <t>EQUIPAMENTOS PARA LABORATORIO VETERINARIO</t>
  </si>
  <si>
    <t>MATERIAIS E INSUMOS PARA LABORATORIO VETERINARIO</t>
  </si>
  <si>
    <t>MATERIAIS E INSUMOS PARA FILTROS BIOLÓGICOS E FILTROS DE AREIA</t>
  </si>
  <si>
    <t>AQUISIÇÃO DE VALVULAS MULTIVIAS PARA FILTROS DE AREIA</t>
  </si>
  <si>
    <t>SERVIÇO DE MANUTENÇÃO DE EQUIPAMENTOS DE REFRIGERAÇÃO</t>
  </si>
  <si>
    <t>AQUISIÇÃO DE BOMBAS HANG-ON</t>
  </si>
  <si>
    <t>AQUISIÇÃO DE AQUARIOS DE VIDRO E/OU ACRÍLICO</t>
  </si>
  <si>
    <t>EQUIPAMENTO SKIMMER FRACIONADOR DE PROTEÍNAS</t>
  </si>
  <si>
    <t>EQUIPAMENTO GERADOR DE OZÔNIO</t>
  </si>
  <si>
    <t>EQUIPAMENTO ANALISADOR DE ELETRÔLITOS</t>
  </si>
  <si>
    <t>EQUIPAMENTO ANALISADOR DE BIOQUÍMICA</t>
  </si>
  <si>
    <t>MANGUEIRAS DE BORRACHA E CRISTAL PARA MANEJO TANQUES AQUÁRIO</t>
  </si>
  <si>
    <t>OUTROS EQUIPAMENTOS DE USO VETERINÁRIO</t>
  </si>
  <si>
    <t>OUTROS MATERIAIS E INSUMOS DE USO VETERINÁRIO</t>
  </si>
  <si>
    <t>AQUISIÇÃO DE SUBSTRATO PARA OS TANQUES DO AQUÁRIO</t>
  </si>
  <si>
    <t>EQUIPAMENTOS DE MERGULHO</t>
  </si>
  <si>
    <t>ROUPAS E ACESSÓRIOS DE MERGULHO</t>
  </si>
  <si>
    <t>AQUISIÇÃO DE EQUIPAMENTOS E SISTEMAS DE REFRIGERAÇÃO</t>
  </si>
  <si>
    <t>Disponibilização de acesso ao sistema SAJ procuradorias.</t>
  </si>
  <si>
    <t>Para utilização do processo eletrônico no âmbito da execução fiscal e contencioso judicial, integrados ao Tribunal de Justiça do Estado de São Paulo.</t>
  </si>
  <si>
    <t>Alta</t>
  </si>
  <si>
    <t>Conjunto de serviços, incluindo publicações periódicas para os Procuradores do Município (ativos), acesso a serviços do sítio eletrônico, consulta e pesquisa de jurisprudência, sistema de atualização de cálculos judiciais e remessa de intimações publicadas nos diários oficiais.</t>
  </si>
  <si>
    <t>O conjunto de serviços descritos se reputam ferramentas necessárias e úteis para o cumprimento eficiente das tarefas executadas no âmbito da Procuradoria do Município de Santos, assim como o acompanhamento das ações judiciais em que o município figura como parte ou interessado.</t>
  </si>
  <si>
    <t>Locação de imóvel para instalação da Procuradoria Fiscal</t>
  </si>
  <si>
    <t>O prédio próprio municipal que abrigava a PROFISC está em obras, em fase de reforço estrutural, para posteriormente prosseguir com a reforma e restauro.</t>
  </si>
  <si>
    <t>Prestação de serviços de cópias, impressão e digitalização, com locação de equipamentos e fornecimento de insumos e peças.</t>
  </si>
  <si>
    <t>Visando o atendimento as demandas de toda a Procuradoria.</t>
  </si>
  <si>
    <t xml:space="preserve">Prestação de serviços de manutenção mensal, preventiva e corretiva de elevador. </t>
  </si>
  <si>
    <t>Contratação para atender o edifício alugado pela Procuradoria Fiscal.</t>
  </si>
  <si>
    <t>Sim</t>
  </si>
  <si>
    <t>Fornecimento de intimações judiciais de Procuradores Inativos</t>
  </si>
  <si>
    <t>Remessa de intimações publicadas nos diários oficiais do Estado de São Paulo e da União, referente a todas as ações civis, criminais e trabalhistas, e das demais em que constem os nomes dos Procuradores do Município (Inativos).</t>
  </si>
  <si>
    <t>Prestação de Serviços de Locação de Equipamentos de Informática (Computadores de mesa e  Notebook) incluindo suporte técnico.</t>
  </si>
  <si>
    <t>Para atender aos Procuradores Municipais e alguns setores da PGM que demandam melhor atualização de equipamentos para os acessos aos Tribunais de Justiça e movimentação de Execuções Fiscais.</t>
  </si>
  <si>
    <t>Contratação de Seguro contra incêndio, danos elétricos e outros, para a cobertura do imóvel.</t>
  </si>
  <si>
    <t xml:space="preserve"> Para cobertura do imóvel locado ao Município, onde está instalada a Procuradoria Fiscal - PROFISC, localizado na Rua XV de Novembro nº 157, pelo período de 12 meses.</t>
  </si>
  <si>
    <t>Recarga e Manutenção de Extintores Tipo AP, PQS, CO2 e teste hidrostático das  mangueiras de incêndio.</t>
  </si>
  <si>
    <t xml:space="preserve">Visando a manutenção dos euipamentos do imóvel locado ao Município, onde está instalada a Procuradoria Fiscal - PROFISC, localizado na Rua XV de Novembro nº 157, com validade de 12 meses. </t>
  </si>
  <si>
    <t>Aquisição de Aparelhos de Ar Condicionado</t>
  </si>
  <si>
    <t>Após avaliação técnica nos setores da PGM localizados no Paço Municipal, foi recomendada a substituição dos atuais aparelhos já desgastados e algums sem funcionamento, por novos no modelo split.</t>
  </si>
  <si>
    <t>Média</t>
  </si>
  <si>
    <t>27.10</t>
  </si>
  <si>
    <t>Seguro de Vida - DGCM</t>
  </si>
  <si>
    <t>Necessidade da contratação de Seguro de Vida para os integrantes da Guarda Civil Municipal de Santos.</t>
  </si>
  <si>
    <t>Seguro de Acidentes Pessoais - Salva-Surf</t>
  </si>
  <si>
    <t>Necessidade da contratação de Seguro de Acidentes Pessoais para os bolsistas do Programa salva-Surf</t>
  </si>
  <si>
    <t xml:space="preserve">Infra. De Tendas para a Operação Verão </t>
  </si>
  <si>
    <t xml:space="preserve">Contratação do serviço de locação dos equipamentos (Tendas) tem como finalidade a criação de “postos físicos” para auxílio no decorrer da “Operação Verão 2023/2024”, Operação que visa garantir a segurança aos munícipes e turistas que acorrem à nossa cidade nas festas de final de ano e férias.  </t>
  </si>
  <si>
    <t>Alimentação para os PMs da Operação Verão</t>
  </si>
  <si>
    <t>Contratação de empresa para fornecimento de refeições prontas para o efetivo da Polícia Militar durante o período da Operação Verão</t>
  </si>
  <si>
    <t>Limpeza para o Quartel da Op. Verão</t>
  </si>
  <si>
    <t>Contratação de serviço de limpeza para as instalações que abrigam o efetivo da Polícia Militar durante o período da Operação Verão</t>
  </si>
  <si>
    <t>Outsourcing de Impressão</t>
  </si>
  <si>
    <t>Aluguel de impressoras e serviços de impressão para utilização do GAB/SESEG e seus Departamentos</t>
  </si>
  <si>
    <t>Locação de equipamentos de rádio comunicação</t>
  </si>
  <si>
    <t>Aditamento do contrato de prestação de serviços em sistema de comunicação com locação de equipamentos de rádio comunicação troncalizados para a SESEG</t>
  </si>
  <si>
    <t>Pagamento de Atividade Delegada - Policia Militar</t>
  </si>
  <si>
    <t>Convênio entre a Prefeitura Municipal de Santos e o Estado de São Paulo, criando gratificação por desempenho de Atividade Delegada</t>
  </si>
  <si>
    <t>Pagamento de Atividade Delegada - Policia Ambiental</t>
  </si>
  <si>
    <t>Termo de repasse adiantamento mensal ao 1º SUBGRUPAMENTO DO 6º GRUPAMENTO DE BOMBEIROS DA POLÍCIA MILITAR</t>
  </si>
  <si>
    <t xml:space="preserve">Trata-se de atendimento de requisito legal conforme Lei nº 3.976 de 17/12/2021 e Convênio GSSP/ATP 195/2017 firmado em dezembro/2017 com validade de 15 anos.  </t>
  </si>
  <si>
    <t>Termo de repasse adiantamento mensal ao 17º GRUPAMENTO DE BOMBEIROS DA POLÍCIA MILITAR (GB-MAR) de Santos</t>
  </si>
  <si>
    <t xml:space="preserve">Trata-se de atendimento de requisito legal conforme Lei nº 3.224 de 02/12/2015 e Convênio GSSP/ATP 195/2017 firmado em dezembro/2017 com validade de 15 anos.  </t>
  </si>
  <si>
    <t>Termo de cooperação entre o Município de Santos e o 6º Grupamento de Bombeiros e o Grupamento de Bombeiros Marítimo</t>
  </si>
  <si>
    <t xml:space="preserve">Aditamento anual do Termo de Cooperação entre o Município de Santos e o Corpo de Bombeiros do Estado de São Paulo, firmado através do Convênio GSSP/ATP 195/2017 de dezembro/2017 com validade de 15 anos, para o pagamento dos gastos com Concessionárias Públicas.  </t>
  </si>
  <si>
    <t>Salário - Programa Salva-Surf</t>
  </si>
  <si>
    <t>Pagamento de Bolsa Auxílio para os integrantes do Programa Salva-Surf que atuam como guarda-vidas nas praias do município de Santos</t>
  </si>
  <si>
    <t>unid</t>
  </si>
  <si>
    <t>Contratação do Instituto de Pesquisas Tecnológicas – IPT para prestação de serviço de atualização do Plano Municipal de Redução de Riscos ao Município de Santos</t>
  </si>
  <si>
    <t>Atualização do Plano é necessário para verificação da atual situação de risco das áreas dos Morros após 10 anos do último levantamento. O serviço iniciou em 2023 mas finalizará em Maio/2024. No ano de 2023 será pago 450.000,00 do total de 750.000,00 reservados para o serviço, restando para 2024, o valor de 300 mil para pagamento do serviço.</t>
  </si>
  <si>
    <t>Aditamento da Contratação  da Universidade Santa Cecília – UNISANTA, através da Núcleo de Pesquisas Tecnológicas – NPH para prestação de serviço de fornecimento de dados e informações meteoceanográficas ao Município de Santos</t>
  </si>
  <si>
    <t>O aditamento contrato, visa sobretudo, a manutenção do fornecimento de dados e  previsões meteorológicas, as quais subsidiam este DEPRODEC em ações preventivas a desatres naturais e demais ocorrências relacionadas a eventos climáticos e oceanográficos.</t>
  </si>
  <si>
    <t>Aditamento do contrato de prestação de serviço com a Universidade de São Paulo – USP, através da Fundação Centro Tecnológica de Hidraulica – FCTH Serviço de fornecimento de informações meteorológicas, observações e previsões de precipitação</t>
  </si>
  <si>
    <t>O aditamento do contrato, visa sobretudo, o fornecimento de dados e  previsões meteorológicas, as quais subsidiarão este DEPRODEC em ações preventivas a desastres naturais e demais ocorrências relacionadas a eventos climáticos.</t>
  </si>
  <si>
    <t>Manutenção preventiva e corretiva dos condicionadores de ar do DEPRODEC (retirada do equipamento; higienização; carga de gás; )</t>
  </si>
  <si>
    <t>Realização de manutenção preventiva nos condicionadores de ar adquiridos pelo Departamento em 2023 de modo a prevenir possíveis danos aos equipamentos e deixá-los funcionais durante o verão.</t>
  </si>
  <si>
    <t>Aditamento do contrato de fornecimento de refeições prontas ao efetivo do corpo de  Bombeiros</t>
  </si>
  <si>
    <r>
      <t xml:space="preserve">Trata-se de atendimento de requisito legal </t>
    </r>
    <r>
      <rPr>
        <sz val="9"/>
        <color rgb="FF333333"/>
        <rFont val="Calibri"/>
        <family val="2"/>
      </rPr>
      <t xml:space="preserve">conforme Lei nº 3.356 de 10/05/2017 e Convênio GSSP/ATP 195/2017 firmado em dezembro/2017 com validade de 15 anos. </t>
    </r>
    <r>
      <rPr>
        <sz val="9"/>
        <color rgb="FF000000"/>
        <rFont val="Calibri"/>
        <family val="2"/>
      </rPr>
      <t xml:space="preserve"> </t>
    </r>
  </si>
  <si>
    <t>Aditamento do contrato de Manutenção do  Elevador localizado no 6º Subgrupamento de Bombeiros de Santos (Rua Andrade Neves, 14 – Vila Nova)</t>
  </si>
  <si>
    <t>O serviço é necessário de modo a garantir a segurança e pleno funcionamento do equipamento.</t>
  </si>
  <si>
    <t>Execução do Plano de Uniformes. Com a realização de compra de  colete, boné, calça, botina, cinto, camisa, entre outros, e de EPI’s destinados aos servidores do DEPRODEC  durante os  atendimentos às diversas ocorrências</t>
  </si>
  <si>
    <t>Garantir a padronização das vestimentas dos servidores do DEPRODEC para atendimento das ocorrências, assim como utilizar os epi’s adequados para cada situação.</t>
  </si>
  <si>
    <t xml:space="preserve">Aquisição de Computador Desktop de alto desempenho  de modo a disponibilizar duas novas estações de trabalho à Coordenadoria de Risco – CORISC (Geologia). Assim como adquirir um novo notebook ao Chefe de Departamento que utiliza atualmente um equipamento obsoleto   </t>
  </si>
  <si>
    <t>Compra de computadores visa atender às necessidades do DEPRODEC, quanto a eficiência e de modo a dispor de equipamentos adequados para uso.</t>
  </si>
  <si>
    <t>Aquisição de mobiliário ao DEPRODEC  de modo a substituir os equipamentos atuais que estão danificados / desatualizados/  obsoletos pela ação do tempo. Sendo 03 armários tipo roupeiro; 15 mesas de escritório; 01 mesa de reunião.</t>
  </si>
  <si>
    <t xml:space="preserve">A substituição do mobiliário é necessária de modo a adequar os postos de trabalho da Defesa Civil objetivando o bem estar e a saúde dos servidores, uma vez que o atual mobiliário do Departamento encontra-se obsoleto e inadequado em relação à ergonomia. </t>
  </si>
  <si>
    <t>Contratação de empresa para realizar a reforma do prédio do DEPRODEC</t>
  </si>
  <si>
    <t>A reforma e adequações das instalações do DEPRODEC é necessária uma vez que o prédio atual não atende as necessidades, tanto do ponto de vista de compartimentação e manutenção do prédio, quanto de demanda operacional. A atual construção foi adaptada de uma escola, não possuindo salas em quantidades adequadas, nº de instalações sanitárias, almoxarifado.</t>
  </si>
  <si>
    <t xml:space="preserve">Realização de cursos de capacitação para os funcionários do DEPRODEC </t>
  </si>
  <si>
    <t>A capacitação dos servidores do DEPRODEC, além de indicador do PDR, é necessária para qualificação dos técnicos, melhorando o desempenho das funções e é uma necessidade operacional.</t>
  </si>
  <si>
    <t>Compra de de webcam para utilização em reuniões</t>
  </si>
  <si>
    <t>A compra em questão é necessária para participação dos servidores do DEPRODEC nas diversas reuniões em que os mesmos participam e que atualmente é feita através de celular pessoal.</t>
  </si>
  <si>
    <t>Contratação de empresa especializada em recuperação de dados do HD (backup) do DEPRODEC  onde estava salvo todas para backup dos arquivos do DEPRODEC</t>
  </si>
  <si>
    <t>O serviço é necessário de modo a recuperar todo o backup do DEPRODEC que estava salvo do HD que danificou e resultou da perda total de todo o histórico de arquivos, fotos de ocorrências, etc.</t>
  </si>
  <si>
    <t>Compra de GPS portátil de alta precisão para utilização em vistorias</t>
  </si>
  <si>
    <t>A compra do equipamento trará uma melhora na identificação de locais onde haja moradias irregulares que não estejam mapeadas, bem como para ser utilizadas no apoio às demais ocorrências.</t>
  </si>
  <si>
    <t xml:space="preserve">Compra de tablets para uso dos técnicos do DEPRODEC durante as ocorrências </t>
  </si>
  <si>
    <t xml:space="preserve"> Melhoria no atendimento das ocorrências atendidas pelo DEPRODEC, facilitando o compartilhamento das informações com a chefia e demais envolvidos.</t>
  </si>
  <si>
    <t>Compra de um drone para uso nas diversas ocorrências do DEPRODEC</t>
  </si>
  <si>
    <t>A compra do equipamento se faz necessária para melhorar a tomada de decisão e tornar mais fácil a visualização das áreas de risco quando da ocorrência de deslizamentos de terra, e quando se fizer necessário uma imagem aérea local.</t>
  </si>
  <si>
    <t>Contratação de empresa para prestação de serviço de fornecimento de levantamento aerofotogramétrico das áreas suscetíveis à desastres no município.</t>
  </si>
  <si>
    <t>Essa contratação é necessária dada a dinâmica do uso e ocupação das áreas suscetíveis a desastres, sendo necessária a atualização periódica deste levantamento</t>
  </si>
  <si>
    <t>Contratação de empresa para realizar a limpeza e conservação diária das dependência do DEPRODEC (banheiros, salas, cozinha, almoxarifado, etc), incluído o material de limpeza.</t>
  </si>
  <si>
    <t>A contratação é necessária para manter a conservação e limpeza do Departamento.</t>
  </si>
  <si>
    <t>Contratação de empresa especializada no fornecimento de informações meteorológicas através de dados de radar instalado no município de Santos para previsão climática.</t>
  </si>
  <si>
    <t>A disponibilização de informações do radar instalado em Santos, apoiará as ações e tomada de decisão frente aos eventos climáticos que afetam o município de Santos,  complementando os dados já fornecidos pelo radar -salesópolis da FCTH, no qual já possuímos contrato de prestação de serviço.</t>
  </si>
  <si>
    <t xml:space="preserve">Contratação de empresa para atualizar o Plano Municipal de Contingência para Ressacas e Inundações </t>
  </si>
  <si>
    <t>A contratação é necessária de modo a melhorar a gestão do risco devido ao impacto das mudanças climáticas no município</t>
  </si>
  <si>
    <t>Pistola taurus ts9</t>
  </si>
  <si>
    <t>Armar parte do efetivo da GCM atual e novos guardas habilitados no novo concurso púclico</t>
  </si>
  <si>
    <r>
      <t xml:space="preserve">Munições </t>
    </r>
    <r>
      <rPr>
        <sz val="9"/>
        <rFont val="Calibri"/>
        <family val="2"/>
      </rPr>
      <t xml:space="preserve">(.380 auto + p expo 85gr gold hex)
</t>
    </r>
  </si>
  <si>
    <t xml:space="preserve">Munição Para porte  fora do prazo de validade </t>
  </si>
  <si>
    <r>
      <t xml:space="preserve">Munições </t>
    </r>
    <r>
      <rPr>
        <sz val="9"/>
        <rFont val="Calibri"/>
        <family val="2"/>
      </rPr>
      <t>(.380 auto treina eoog 95 gr nta)</t>
    </r>
  </si>
  <si>
    <t xml:space="preserve">Munições para habilitação e  treinamento </t>
  </si>
  <si>
    <r>
      <t xml:space="preserve">Munições </t>
    </r>
    <r>
      <rPr>
        <sz val="9"/>
        <rFont val="Calibri"/>
        <family val="2"/>
      </rPr>
      <t>(9mm lgr treina eoog 124 gr nta)</t>
    </r>
  </si>
  <si>
    <t>Munições para habilitação e  treinamento 462 TS9</t>
  </si>
  <si>
    <t>Munições para habilitação e  treinamento 70 TS9</t>
  </si>
  <si>
    <r>
      <t xml:space="preserve">Munições </t>
    </r>
    <r>
      <rPr>
        <sz val="9"/>
        <rFont val="Calibri"/>
        <family val="2"/>
      </rPr>
      <t>(9mm lgr  etog 124 gr)</t>
    </r>
  </si>
  <si>
    <t xml:space="preserve">Munição Para porte  70 ts9 </t>
  </si>
  <si>
    <t>R$                       24.00,00</t>
  </si>
  <si>
    <t xml:space="preserve">Munição Para porte  TS9 462 </t>
  </si>
  <si>
    <r>
      <t xml:space="preserve">Munições </t>
    </r>
    <r>
      <rPr>
        <sz val="9"/>
        <rFont val="Calibri"/>
        <family val="2"/>
      </rPr>
      <t>(.40 sw eopp 180 gr nta)</t>
    </r>
  </si>
  <si>
    <t>Munições para habilitação e  treinamento</t>
  </si>
  <si>
    <r>
      <t xml:space="preserve">Munições </t>
    </r>
    <r>
      <rPr>
        <sz val="9"/>
        <rFont val="Calibri"/>
        <family val="2"/>
      </rPr>
      <t>(.40 sw etpp 180 gr)</t>
    </r>
  </si>
  <si>
    <t xml:space="preserve">Munições para porte das carabinas </t>
  </si>
  <si>
    <t>R$                       14.00,00</t>
  </si>
  <si>
    <t>Curso aph tático (atendimento pré-hospitalar (aph) multidisciplinar tático, onde haja risco de violência interpessoal)</t>
  </si>
  <si>
    <t>Formação de multiplicadores</t>
  </si>
  <si>
    <t>Curso de tiro com baixa luminosidade</t>
  </si>
  <si>
    <t>Formação de Instrutor de técnicas não letais</t>
  </si>
  <si>
    <t>Colete antibalístico</t>
  </si>
  <si>
    <t>PREVISÃO DE NOMEAÇÃO DE NOVOS GCMs</t>
  </si>
  <si>
    <t>Gás espargidor</t>
  </si>
  <si>
    <t>Capacete para motociclistas</t>
  </si>
  <si>
    <t xml:space="preserve">BAIXO ESTOQUE / RENOVAÇÃO DE ESTOQUE </t>
  </si>
  <si>
    <t>Capacete para condutores de  quadriciclo</t>
  </si>
  <si>
    <t xml:space="preserve">RENOVAÇÃO DE ESTOQUE </t>
  </si>
  <si>
    <t>Capacetes para ciclistas</t>
  </si>
  <si>
    <t>Copo de água (200 ml)</t>
  </si>
  <si>
    <t>OPERAÇÃO VERÃO 2024 / 2025</t>
  </si>
  <si>
    <t>Protetor solar (120 ml – 60 fps)</t>
  </si>
  <si>
    <t>Ar Condicionado split (18000 BTUs)</t>
  </si>
  <si>
    <t>Atender todos ambientes</t>
  </si>
  <si>
    <t>Ar condicionado Split (12.000 BTUs)</t>
  </si>
  <si>
    <t xml:space="preserve">Deterioração dos atuais/ AUMENTO DO EFETIVO </t>
  </si>
  <si>
    <t>Mesa refeitório</t>
  </si>
  <si>
    <t>Cadeira refeitório</t>
  </si>
  <si>
    <t>Fogão</t>
  </si>
  <si>
    <t>Micro-ondas  (30l)</t>
  </si>
  <si>
    <t>Bebedouro elétrico</t>
  </si>
  <si>
    <t>Geladeira (250l)</t>
  </si>
  <si>
    <t>GELADEIRA (250L)</t>
  </si>
  <si>
    <t>Armário de cozinha</t>
  </si>
  <si>
    <t>Ventilador de chão</t>
  </si>
  <si>
    <t>DETERIORADO</t>
  </si>
  <si>
    <t>Wap (lavadora de alta pressão)</t>
  </si>
  <si>
    <t>INEXISTENTE / NECESSÁRIO PARA HIGIENIZAÇÃO DE VEÍCULOS</t>
  </si>
  <si>
    <t>Cafeteira elétrica ( em inox)</t>
  </si>
  <si>
    <t>INSUFICIENTE PARA ATENDER TODO EFETIVO</t>
  </si>
  <si>
    <t xml:space="preserve">Computador </t>
  </si>
  <si>
    <t>Notebook</t>
  </si>
  <si>
    <t xml:space="preserve">Mesa escritório </t>
  </si>
  <si>
    <t>Cadeiras escritório (ergonômico)</t>
  </si>
  <si>
    <t>OBSOLETAS E DETERIORADAS</t>
  </si>
  <si>
    <t>Sofá 3/ lugares</t>
  </si>
  <si>
    <t>Para área de descanso</t>
  </si>
  <si>
    <t>Armário escritório</t>
  </si>
  <si>
    <t>Armário vestiário (06 portas)</t>
  </si>
  <si>
    <t>Curso de formação para 200 novos guardas</t>
  </si>
  <si>
    <t>Necessidade da contratação de especialistas para ministrar o Curso de Formação para a nova turma que 200 Guardas Civis Municipais nomeados em novo concurdo previsto para o final de 2023</t>
  </si>
  <si>
    <t>Hora/Aula</t>
  </si>
  <si>
    <t>Notebook com pacote office</t>
  </si>
  <si>
    <t>UTILIZAÇÃO NOS CURSOS</t>
  </si>
  <si>
    <t>Projetor epson</t>
  </si>
  <si>
    <t>Aluguel de imóvel para base Oswaldo Justo</t>
  </si>
  <si>
    <t>Aquisição de Base Própria</t>
  </si>
  <si>
    <t>Aluguel de imóvel para base orla</t>
  </si>
  <si>
    <t>Aluguel de imóvel para base morros</t>
  </si>
  <si>
    <t>Aquisição de Base Apropriada para demanda de efetivo</t>
  </si>
  <si>
    <t xml:space="preserve"> Cofre</t>
  </si>
  <si>
    <t>para guardar armamento enquanto dura procedimento na Corregedoria</t>
  </si>
  <si>
    <t>Plastificadora para documento</t>
  </si>
  <si>
    <t>setor é responsável pela emissão das funcionais, podendo plastificá-la no local</t>
  </si>
  <si>
    <t>Chancela com logo GCM</t>
  </si>
  <si>
    <t>Servirá para dificultar falsificação de documento ou de funcional de GCM</t>
  </si>
  <si>
    <t>Aspirador de pó</t>
  </si>
  <si>
    <t>Higienização de Viaturas</t>
  </si>
  <si>
    <t>Serviço de Limpeza</t>
  </si>
  <si>
    <t>Equipe de limpeza para todas as Unidades da GCM</t>
  </si>
  <si>
    <t>Contrato Ração Canil</t>
  </si>
  <si>
    <t>Alimento para Cães/ Contrato com vigência anual</t>
  </si>
  <si>
    <t>KG</t>
  </si>
  <si>
    <t>29.10</t>
  </si>
  <si>
    <t>CONTRATO DE LOCAÇÃO 6º ANDAR EDIFÍCIO ARQUITETO ANÍBAL MARTINS CLEMENTE COM DESPESAS DE CONDOMÍNIO</t>
  </si>
  <si>
    <t>PARA ABRIGAR OS SERVIÇOS DO GABINETE-SESERP</t>
  </si>
  <si>
    <t>CONTRATO DE LOCAÇÃO 2º ANDAR EDIFÍCIO ARQUITETO ANÍBAL MARTINS CLEMENTE COM CONDOMÍNIO</t>
  </si>
  <si>
    <t>PARA ABRIGAR OS SERVIÇOS DO DEPARTAMENTO DE INFRAESTRUTURA SESERP</t>
  </si>
  <si>
    <t>CONTRATO DE LOCAÇÃO DE 15 COMPUTADORES DE MESA COMPLETOS</t>
  </si>
  <si>
    <t>PARA SEREM UTILIZADOS PELOS FUNCIONÁRIOS DO GAB-SESERP, DESERP E DEINFRA</t>
  </si>
  <si>
    <t>CONTRATAÇÃO DOS SERVIÇOS DE FISCALIZAÇÃO DE COLETA DE LIXO DOMICILIAR E LIMPEZA PÚBLICA</t>
  </si>
  <si>
    <t>PARA MANUTENÇÃO DA FISCALIZAÇÃO DOS SERVIÇOS DE LIMPEZA URBANA</t>
  </si>
  <si>
    <t>CONTRATAÇÃO DA EXECUÇÃO DO CONJUNTO DOS SERVIÇOS QUE COMPREENDEM A COLETA DOS RESÍDUOS SÓLIDOS DOMICILIARES E URBANOS BEM COMO DA LIMPEZA PÚBLICA</t>
  </si>
  <si>
    <t>PARA MANUTENÇÃO DOS SERVIÇOS DE LIMPEZA URBANA</t>
  </si>
  <si>
    <t>PRESTAÇÃO DE SERVIÇOS DE COLETA, TRANSPORTE, TRATAMENTO E DESTINAÇÃO FINAL DOS RESÍDUOS SÓLIDOS DOS SERVIÇOS DE SAÚDE E CARCAÇAS DE ANIMAIS GERADOS NO MUNICÍPIO DE SANTOS</t>
  </si>
  <si>
    <t>PARA MANUTENÇÃO DOS SERVIÇOS DE RECOLHIMENTO DE RSSS E CARCAÇÃS DE ANIMAIS</t>
  </si>
  <si>
    <t>PROJETO PARCERIA PUBLICO PRIVADA (PPP) PARA CONCESSAO DE SERVICOS DE LIMPEZA URBANA E MANEJO DE RESIDUOS SOLIDOS</t>
  </si>
  <si>
    <t>PARA MANUTENÇÃO DOS SERVIÇOS DE LIMPEZA URBANA E MANEJO DE RESÍDUOS SÓLIDOS VIA PPP SUBSTITUINDO DEMAIS CONTRATOS ANUAIS DE SERVIÇOS ENGLOBADOS NA PARCERIA</t>
  </si>
  <si>
    <t>OBS.: A NATUREZA ECONÔMICA CORRETA SERIA 3.3.67.82.00 - APORTE DE RECURSOS PELO PARCEIRO PÚBLICO EM FAVOR DO PARCEIRO PRIVADO DECORRENTE DE CONTRATO DE PARCERIA PÚBLICO-PRIVADA PPP</t>
  </si>
  <si>
    <t>CONTRATO PARA PRESTAÇÃO DE SERVIÇOS DE GESTÃO COMPLETA DE ILUMINAÇÃO PÚBLICA COM FORNECIMENTO DE MÃO DE OBRA, MATERIAIS E EQUIPAMENTOS</t>
  </si>
  <si>
    <t>PARA MANUTENÇÃO DOS SERVIÇOS DE ILUMINAÇÃO PÚBLICA</t>
  </si>
  <si>
    <t>PPP ILUMINAÇÃO PÚBLICA</t>
  </si>
  <si>
    <t>PARA MANUTENÇÃO DOS SERVIÇOS DE ILUMINAÇÃO PÚBLICA VIA PPP</t>
  </si>
  <si>
    <t>AQUISIÇÃO DE MATERIAIS DE CONSTRUÇÃO CIVIL PARA SERVIÇOS DE MANUTENÇÃO EM PRÓPRIOS MUNICIPAIS E ÁREAS PÚBLICAS</t>
  </si>
  <si>
    <t>PARA EXECUÇÃO DE SERVIÇOS DE MANUTENÇÃO EM PRÓPRIOS MUNICIPAIS E ÁREAS PÚBLICAS</t>
  </si>
  <si>
    <t>ASSINATURA ANUAL DO JORNAL "A TRIBUNA"</t>
  </si>
  <si>
    <t>PARA DISPONIBILIZAÇÃO DIÁRIA AO GABINETE DO SR. SECRETÁRIO</t>
  </si>
  <si>
    <t>ASSINATURA SEMESTRAL PACOTE DE SERVIÇOS FDE</t>
  </si>
  <si>
    <t>PARA UTILIZAÇÃO DO DEINFRA E DEMAIS SETORES DA PMS QUE NECESSITEM DO ACESSO AO PACOTE DE SERVIÇOS OFERECIDO PARA CRIAÇÃO DE COMPOSIÇÕES DE PREÇOS</t>
  </si>
  <si>
    <t>CONTRATO ANUAL DE LOCAÇÃO DE IMPRESSORAS MULTIFUNCIONAIS E SERVIÇOS DE CÓPIAS E IMPRESSÕES</t>
  </si>
  <si>
    <t>PARA MANUTENÇÃO DOS SERVIÇOS DE IMPRESSÃO E CÓPIAS DIGITAIS NO GAB-SESERP, DEINFRA E DESERP</t>
  </si>
  <si>
    <t>CONTRATAÇÃO DE EMPRESA PARA EXECUÇÃO DE PAVIMENTAÇÃO, DRENAGEM E PASSEIOS EM VIAS DA ZONA NOROESTE E ZONA LESTE DO MUNICÍPIO DE SANTOS</t>
  </si>
  <si>
    <t>Serviços necessários para proporcionar melhorias na drenagem superficial, acessibilidade nos passeios e readequação do greide</t>
  </si>
  <si>
    <t>CONTRATAÇÃO DE EMPRESA PARA EXECUÇÃO DE PAVIMENTAÇÃO, DRENAGEM E PASSEIOS EM VIAS DA ZONA NOROESTE E ZONA LESTE DO MUNICÍPIO DE SANTOS (LOTE B)</t>
  </si>
  <si>
    <t>CONTRATAÇÃO DE EMPRESA PARA OBRAS DE RECUPERAÇÃO E RESTAURAÇÃO DO ELEVADO ARISTIDES DE BASTOS MACHADO</t>
  </si>
  <si>
    <t>Serviços necessários para restabelecer as condições de segurança estrutural do viaduto e reurbanizar seu entorno, oferecendo novos espaços a população</t>
  </si>
  <si>
    <t>CONTRATAÇÃO DE EMPRESA PARA EXECUÇÃO DE OBRAS DE PAVIMENTAÇÃO, DRENAGEM E PASSEIOS NAS VIAS DO CANAL 1 - 1ª FASE</t>
  </si>
  <si>
    <t>CONTRATAÇÃO DE EMPRESA PARA EXECUÇÃO DE OBRAS DE PAVIMENTAÇÃO E DRENAGEM NO BAIRRO DO SABOÓ FASE II</t>
  </si>
  <si>
    <t>Serviço necessário para revitalização urbana</t>
  </si>
  <si>
    <t>CONTRATAÇÃO DE EMPRESA PARA EXECUÇÃO DE PAVIMENTAÇÃO, DRENAGEM E PASSEIOS NA RUA AZEVEDO SODRÉ</t>
  </si>
  <si>
    <t>CONTRATAÇÃO DE EMPRESA PARA EXECUÇÃO DE OBRAS DE PAVIMENTAÇÃO NAS VIAS DO ESTUÁRIO</t>
  </si>
  <si>
    <t>CONTRATAÇÃO DE EMPRESA PARA EXECUÇÃO DE OBRAS DE PAVIMENTAÇÃO, DRENAGEM E REURBANIZAÇÃO NAS ESCADARIAS DO MORRO DO SABOÓ</t>
  </si>
  <si>
    <t>Serviços necessários para a restabilização de encosta e melhorias no sistema de drenagem</t>
  </si>
  <si>
    <t>REQUALIFICAÇÃO URBANA DA RUA JOAQUIM TÁVORA ENTRE O CANAL 1 E CANAL 3 - CAMPO GRANDE - SANTOS/SP</t>
  </si>
  <si>
    <t>Serviços necessários para proporcionar melhorias na drenagem superficial, acessibilidade nos passeios e pavimentação</t>
  </si>
  <si>
    <t>REVITALIZAÇÃO DA PRAÇA JOSÉ BONIFÁCIO, INCLUINDO MATERIAL, EQUIPAMENTO E MÃO DE OBRA</t>
  </si>
  <si>
    <t>Serviço necessário para reforma completa da Praça, garantindo a segurança e conforto dos usuários do equipamento urbano, implantando também as adequações necessárias de acessibilidade conforme as legislações vigentes, valorizando o valor cultural e histórico do local, invocando o fomento do turismo e estimulando a economia local</t>
  </si>
  <si>
    <t>REVITALIZAÇÃO DAS RUAS DO CENTRO HISTÓRICO (TUYUTI, COMÉRCIO E CONSTITUIÇÃO)</t>
  </si>
  <si>
    <t>Serviço necessário para reforma das 3 vias do eixo turísitco do centro histórico, garantindo a segurança e conforto dos usuários do equipamento urbano, implantando também as adequações necessárias de acessibilidade conforme as legislações vigentes, valorizando o valor cultural e histórico do local, invocando o fomento do turismo e estimulando a economia local.</t>
  </si>
  <si>
    <t>REFORMA DA CICLOVIA AFONSO PENA</t>
  </si>
  <si>
    <t>Serviço necessário para reforma completa da ciclovia, garantindo a segurança e conforto dos ciclistas e usuários do equipamento urbano, fomentando o uso do modal, trazendo benefícios para mobilidade urbano e meio ambiente</t>
  </si>
  <si>
    <t>CONTRATAÇÃO DE EMPRESA PARA OBRAS DE RECONSTRUÇÃO DE ENCOSTA ENTRE A RUA SANTA MERCEDES E COMPLEXO ESPORTIVO MARINA MAGALHÃES NO MORRO SÃO BENTO, INCLUINDO MATERIAL, EQUIPAMENTOS E MÃO DE OBRA</t>
  </si>
  <si>
    <t>CONTRATAÇÃO DE EMPRESA DE ENGENHARIA PARA  REVITALIZAÇÃO DAS CALÇADAS, JARDINS,GUIAS E SARJETAS DA PRAÇA DUAS RODAS, LOCALIZADA NA AV. REI ALBERTO I, S/N  PONTA DA PRAIA, SANTOS/SP</t>
  </si>
  <si>
    <t>Serviço necessário para revitalização da área urbana, agregada a valorização do movimento de usuários de motocicleta e bicicleta, como um marco histórico das corridas e passeios realizados no município de Santos</t>
  </si>
  <si>
    <t>CONTRATAÇÃO DE EMPRESA PARA OBRAS DE RECONSTRUÇÃO DE ENCOSTA ENTRE AS RUAS 7 E 8 NO MORRO DO PACHECO, INCLUINDO MATERIAL, EQUIPAMENTOS E MÃO DE OBRA</t>
  </si>
  <si>
    <t>OBRAS DE REURBANIZAÇÃO DO ENTORNO DA BACIA DO MERCADO</t>
  </si>
  <si>
    <t>Serviços necessários para a reestruturação do entorno da Bacia do Mercado, ofertando novos espaços de lazer, turismo e comerciais, além de garantir melhorias no atendimento dos usuários do sistema de travessias hidroviárias</t>
  </si>
  <si>
    <t>CONTRATAÇÃO DE EMPRESA PARA OBRAS DE IMPLANTAÇÃO DE CAMPO DE FUTEBOL EM GRAMADO SINTÉTICO NO BAIRRO DO CANELEIRA, INCLUINDO MATERIAL, EQUIPAMENTO E MÃO DE OBRA</t>
  </si>
  <si>
    <t>O bairro da Caneleira surgiu a partir de um conjunto de sete fazendas e é reconhecido pela tradição colonial (ruínas do engenho de cana de açúcar) e pelo futebol (Jabaquara Atlético Clube). Hoje, o bairro convive com o adensamento populacional e requer novas áreas de convivência. Os leões da caneleira agora terão mais um equipamento para guardar a tradição do bairro! O parque caneleira, novo equipamento municipal, irá consolidar a tradição dos campos de várzea com campo de futebol modernizado implantado nessa primeira fase.</t>
  </si>
  <si>
    <t>CONTRATAÇÃO DE EMPRESA PARA OBRAS DE PAVIMENTAÇÃO DA RUA AUGUSTO SCARABOTO - ENTORNO DO VIADUTO BONAVIDES (ALEMOA), INCLUINDO MATERIAL, EQUIPAMENTO E MÃO DE OBRA</t>
  </si>
  <si>
    <t>Serviços necessários para a readequação do sistema viário da Rua Augusto Scaraboto no entorno do viaduto Paulo Bonavides, para possibilitar a melhoria do fluxo veicular da região, reduzindo os conflitos nos cruzamentos e garantindo uma melhor fluidez para entrada e saída na Alemoa Industrial</t>
  </si>
  <si>
    <t>CONTRATAÇÃO DE EMPRESA PARA EXECUÇÃO DE DRENAGEM E CONTENÇÃO DE ENCOSTAS NO MONTE SERRAT</t>
  </si>
  <si>
    <t>Serviços necessários para a restabilização de encosta, melhorias no sistema de drenagem e reestruturação da escadaria principal de acesso, de forma a propiciar uma área segura para o convívio dos moradores e transito dos pedestres</t>
  </si>
  <si>
    <t>CONTRATAÇÃO DE EMPRESA PARA ELABORAÇÃO DE PROJETO DE DRENAGEM PARA A BACIA DE CONTRIBUIÇÃO QUE ABRANGE A AVENIDA MARECHAL DEODORO - GONZAGA</t>
  </si>
  <si>
    <t>Projetos necessários para elaboração do escopo licitatório para reestruturação do sistema de drenagem do local</t>
  </si>
  <si>
    <t>OBS.: A NATUREZA ECONÔMICA CORRETA SERIA 4.4.90.39, POIS TRATA-SE DE ELABORAÇÃO DE PROJETO DE ENGENHARIA</t>
  </si>
  <si>
    <t>CONTRATAÇÃO DE EMPRESA PARA ELABORAÇÃO DE PROJETO DE DRENAGEM PARA A BACIA DE CONTRIBUIÇÃO QUE ABRANGE O ENTORNO DO CANAL 3 PRÓXIMO A PRAIA, COMO A RUA PINDORAMA - BOQUEIRÃO</t>
  </si>
  <si>
    <t>CONTRATAÇÃO DE EMPRESA PARA ELABORAÇÃO DE PROJETO DE DRENAGEM PARA A BACIA DE CONTRIBUIÇÃO QUE ABRANGE A RUA GOITACAZES - GONZAGA</t>
  </si>
  <si>
    <t>REFORMA DA CICLOVIA DO TÚNEL FERREIRA MARTINS</t>
  </si>
  <si>
    <t>Serviço necessário para garantir o conforto e segurança dos ciclistas que utilizam a via como rota de trânsito</t>
  </si>
  <si>
    <t>IMPLANTAÇÃO DE SISTEMA DE DRENAGEM DA RUA BRÁS CUBAS - ENTRE GENERAL CÂMARA E PRAÇA DA REPÚBLICA</t>
  </si>
  <si>
    <t>Serviço necessário para melhorar o escoamento das águas pluviais garantindo ao eixo viário uma eficiência plena na fluidez do transito</t>
  </si>
  <si>
    <t>REFORMA DA PRAÇA DOS ANDRADAS</t>
  </si>
  <si>
    <t>EXECUÇÃO DE OBRAS DE DRENAGEM NA AVENIDA CLÁUDIO LUÍS DA COSTA ENTRE CANAL 1 E AVENIDA FRANCISCO MANOEL</t>
  </si>
  <si>
    <t>EXECUÇÃO DE OBRAS DE DRENAGEM NO CÓRREGO DO RIO DAS PEDRAS</t>
  </si>
  <si>
    <t>Serviços necessários para a restabilização da margem do córrego e melhorias no sistema de drenagem</t>
  </si>
  <si>
    <t>OBRAS DE CONTENÇÃO E DRENAGEM NA RUA ROMEU ACETTURI - MORRO DO MARAPÉ</t>
  </si>
  <si>
    <t>OBRAS DE CONTENÇÃO E DRENAGEM NO BECO DO SHELL - MORRO DA NOVA CINTRA</t>
  </si>
  <si>
    <t>OBRAS DE CONTENÇÃO E DRENAGEM NA PROFESSOR CELSO DE CUNHA ALVES - MORRO DO JABAQUARA</t>
  </si>
  <si>
    <t>PAVIMENTAÇÃO DE VIAS DO MACUCO - RUAS JOSÉ DO PATROCÍNIO, RODRIGO SILVA E SANTOS DUMMONT</t>
  </si>
  <si>
    <t>PROJETO DA INFRAESTRUTURA URBANA DO BAIRRO CARUARA</t>
  </si>
  <si>
    <t>Projetos necessários para elaboração do escopo licitatório para a reestruturação completa da Infraestrutura Urbana do Bairro do Caruara, nas áreas de pavimentação, passeios, acessibilidade, drenagem, iluminação  pública, telecomunicações, trânsito, e correlatos</t>
  </si>
  <si>
    <t>REVITALIZAÇÃO DA RUA XV DE NOVEMBRO FASE II</t>
  </si>
  <si>
    <t>Serviços necessários para proporcionar melhorias na drenagem superficial, acessibilidade nos passeios e readequação do greide.</t>
  </si>
  <si>
    <t>REVITALIZAÇÃO DA RUA FREI GASPAR - CENTRO HISTÓRICO</t>
  </si>
  <si>
    <t>Serviços necessários para proporcionar melhorias na drenagem superficial, acessibilidade nos passeios e readequação do greide, e valorização do contexto histórico do eixo turístico, incluindo também o embutimento completo das redes de telecomunicações e de energia</t>
  </si>
  <si>
    <t>REVITALIZAÇÃO DA PRAÇA DA IGREJA DO EMBARÉ</t>
  </si>
  <si>
    <t>PROJETO DE CONTENÇÃO E DRENAGEM DE ENCOSTAS - RUA GASTÃO VIDIGAL (SÃO BENTO), AV NSA SENHORA DO MONTE SERRAT 228 (SÃO BENTO) E RUA ANTONIO MANOAL DE CARVALHO 3415 (NOVA CINTRA)</t>
  </si>
  <si>
    <t>Projetos necessários para elaboração do escopo licitatório da contenção dessas três áreas, por se tratarem de trechos complexos em área de risco nos morros</t>
  </si>
  <si>
    <t>PAVIMENTAÇÃO AVENIDA ANA COSTA</t>
  </si>
  <si>
    <t>PAVIMENTAÇÃO CANAL 2</t>
  </si>
  <si>
    <t>PAVIMENTAÇÃO AREIA BRANCA</t>
  </si>
  <si>
    <t>PAVIMENTAÇÃO AVENIDA DA PRAIA</t>
  </si>
  <si>
    <t>CONTRATAÇÃO DE EMPRESA PARA EXECUÇÃO DE REVITALIZAÇÃO DOS CANAIS NA FAIXA DE AREIA COM AMPLIAÇÃO DAS PASSARELAS E NOVAS RAMPAS DE ACESSO, INCLUINDO MATERIAL, EQUIPAMENTO E MÃO DE OBRA</t>
  </si>
  <si>
    <t>A orla da praia é um dos mais belos cartões postais da cidade de Santos, classificada ainda como um ícone mundial ambiental por possuir o maior Jardim de Praia do mundo, ofertando um ambiente natural para o lazer e saúde dos munícipes além de um grande fomento turístico para a cidade e a região como um todo. Parte dessa tradição, divide atenção também com os canais de Santos, concebidos pelo emblemático sanitarista e engenheiro Saturnino de Brito. Os canais possuem na faixa de areia passarelas que possibilitam um caminhar contínuo na praia, mas que devido a ação das intempéries, principalmente aos processos erosivos, acaba expondo suas fundações e gerando um degrau entre a areia e estrutura, devido sua geometria. Portanto, pretende-se ampliar as passarelas do Canal 5 e 6, de forma a mitigar os efeitos citados, além de englobar ainda, a recuperação dos canais na faixa de areia (muretas em pedra e taludes) que também sofrem com a ação do tempo e intempéries. Também serão criadas novas rampas e escadas, entre os canais 4 e 6, possibilitando o acesso a areia de forma mais confortável.</t>
  </si>
  <si>
    <t>REFORMA DA PRAÇA RUBENS FERREIRA MARTINS</t>
  </si>
  <si>
    <t>Reforma de cobertura necessária para atender as demandas da UME e da comunidade do Estuário, oferecendo maior segurança e conforto aos usuários da quadra de esporte. Engloba também a reforma da Praça, para oferecer um ambiente diversificado e qualificado para uso da comunidade local.</t>
  </si>
  <si>
    <t>REVITALIZAÇÃO DA PRAÇA 1º DE MAIO</t>
  </si>
  <si>
    <t>Requalificação da praça para ofertar novos espaços de lazer e saúde</t>
  </si>
  <si>
    <t>CONTRATAÇÃO DE EMPRESA PARA EXECUÇÃO DE OBRAS DE PAVIMENTAÇÃO, DRENAGEM E PASSEIOS NAS VIAS DO CANAL 1 - 2ª FASE</t>
  </si>
  <si>
    <t>SIMONE EM 24.08.2023 TERMINADO - VALORES RETIRADOS DOS PROJETOS EM ANDAMENTO E LICITANDO.</t>
  </si>
  <si>
    <t>35.10</t>
  </si>
  <si>
    <t>TI- ORACLE BRASIL</t>
  </si>
  <si>
    <t>UTILIZAÇÃO DO BI, ADITADO PELO INVESTIMENTO FEITO 23 NA ACCERTE 57355/2019-36</t>
  </si>
  <si>
    <t>SIMPRESS</t>
  </si>
  <si>
    <t>IMPRESSORAS</t>
  </si>
  <si>
    <t>TI-PRODESAN</t>
  </si>
  <si>
    <t>CONTRATO DE INFORMATICA</t>
  </si>
  <si>
    <t>TI-INMOV</t>
  </si>
  <si>
    <t>PROGRAMA DE GESTÃO DE OBRAS E CERTIDÕES</t>
  </si>
  <si>
    <t>TI-KTREE PENSO</t>
  </si>
  <si>
    <t>EMAILS</t>
  </si>
  <si>
    <t>TI-LABFIX</t>
  </si>
  <si>
    <t>SERVIDORES DATACENTER E CCO</t>
  </si>
  <si>
    <t>TI-NET TELECOM</t>
  </si>
  <si>
    <t>MANUTENÇÃO PREVENTIVA DE FIBRA ÓTICA DAS CAMERAS</t>
  </si>
  <si>
    <t>TI-ADANNA</t>
  </si>
  <si>
    <t>MANUTENÇÃO PREVENTIVA AR CONDICIONADO CCO</t>
  </si>
  <si>
    <t>TI-PROTEGA SECURITY</t>
  </si>
  <si>
    <t>ANTIVIRUS</t>
  </si>
  <si>
    <t>TI-WIRELESS</t>
  </si>
  <si>
    <t>CONECTIVIDADE IP</t>
  </si>
  <si>
    <t xml:space="preserve">TI-BORLAND </t>
  </si>
  <si>
    <t>SUPORTE LICENÇA COBOL</t>
  </si>
  <si>
    <t>TI-LOCAÇÃO XV NOVEMBRO</t>
  </si>
  <si>
    <t>IMOVEL ONDE FICA LOCALIZADO A BANCADA DO DETIC</t>
  </si>
  <si>
    <t>REPOSIÇÃO DE PEÇAS DE MANUTENÇÃO DO AR CONDICIONADO CCO</t>
  </si>
  <si>
    <t>TI-LECOM</t>
  </si>
  <si>
    <t>PROCESSOS DIGITAIS-CONTRATO ATUAL</t>
  </si>
  <si>
    <t>PROCESSOS DIGITAIS -UPGRADE DE SISTEMA</t>
  </si>
  <si>
    <t>PRODESAN LOCAÇÃO</t>
  </si>
  <si>
    <t>ALUGUEL DA AGEM</t>
  </si>
  <si>
    <t>TI-SIMPRESS</t>
  </si>
  <si>
    <t>OUTSOURCING DE EQUIPAMENTOS 66309/2022-13</t>
  </si>
  <si>
    <t>TI-AYA ENGENHARIA</t>
  </si>
  <si>
    <t>14306/2022-12 - MANUTENÇÃO DO DRONE (ESTIMADO)</t>
  </si>
  <si>
    <t>TI-VOGEL SOLUÇÕES</t>
  </si>
  <si>
    <t>64393/2021-60 CONECTIVIDADE IP</t>
  </si>
  <si>
    <t>TI-CM COMANDOS</t>
  </si>
  <si>
    <t>MANUTENÇÃO DE  EQUIPAMENTOS DIVERSOS-DATACENTER</t>
  </si>
  <si>
    <t>38987/2022-88 WIFI DA AREA CONTINENTAL ATUALMENTE PAGO EM FONTE 01 MAS COM POSSIBILIDADE DE RESSARCIMENTO POR FONTE 07 CAF</t>
  </si>
  <si>
    <t>39622/2022-34 WIFI PUBLICO</t>
  </si>
  <si>
    <t>CIDADE DIGITAL</t>
  </si>
  <si>
    <t>TI-ALGAR SOLUÇÕES EM TIC S/A</t>
  </si>
  <si>
    <t>TI-TELEFONICA</t>
  </si>
  <si>
    <t>73012/2019-09</t>
  </si>
  <si>
    <t xml:space="preserve">ATA </t>
  </si>
  <si>
    <t>AQUISIÇÃO PARCELADA DE BATERIAS PARA NOBREAK</t>
  </si>
  <si>
    <t>ASSINATURA DE JORNAL</t>
  </si>
  <si>
    <t>A TRIBUNA</t>
  </si>
  <si>
    <t>PUBLICIDADE/PROPAGANDA E MARKETING</t>
  </si>
  <si>
    <t>AISAMAR DOS SANTOS, ERICO RICARDO MILAN</t>
  </si>
  <si>
    <t>ATA DE IMPRESSOS E BRINDES</t>
  </si>
  <si>
    <t>CAVALCANTE &amp; TAVARES COPIAS LTDA ME E PAULO FERNANDO PEREIRA GERVASIO BRINDES</t>
  </si>
  <si>
    <t>PRODESP</t>
  </si>
  <si>
    <t>IMPRENSA OFICIAL DO ESTADO S/A - IMESP</t>
  </si>
  <si>
    <t>PRODESAN</t>
  </si>
  <si>
    <t>DIGITAÇÃO,REVISÃO DE TEXTOS E PROGRAMAÇÃO VISUAL DOS ATOS OFICIAIS DO DIARIO OFICIAL</t>
  </si>
  <si>
    <t>IMPRENSA OFICIAL</t>
  </si>
  <si>
    <t>LICENÇAS INDESING</t>
  </si>
  <si>
    <t>AQUISIÇÃO DE LICENÇAS (MAPDATA)</t>
  </si>
  <si>
    <t>EMPRESA DE COMUNICAÇÃO</t>
  </si>
  <si>
    <t>MIDIA PULL EDITORA E COMUNICAÇÃO - EIRELI</t>
  </si>
  <si>
    <t>ATA DE AQUISIÇÕES DIVERSAS</t>
  </si>
  <si>
    <t>29346/2022-32 - OCTO LABEL EIRELI</t>
  </si>
  <si>
    <t>PUXE COMUNICAÇÃO EIRELI</t>
  </si>
  <si>
    <t>38355/2021-33 - AGENCIA DE PUBLICIDADE DE COMUNICAÇÃO SOCIAL NA AREA DE PRODUÇÃO, CRIAÇÃO E VEICULAÇÃO PUBLICITARIA.</t>
  </si>
  <si>
    <t>AGENCIA PUBLICIDADE</t>
  </si>
  <si>
    <t>LICITANDO AGENCIA JUNTO COM A SETUR</t>
  </si>
  <si>
    <t>WHATSAPP</t>
  </si>
  <si>
    <t xml:space="preserve">LICITANDO </t>
  </si>
  <si>
    <t>PASSAGENS AEREAS</t>
  </si>
  <si>
    <t>SOB DEMANDA</t>
  </si>
  <si>
    <t>CURSOS DIVERSOS</t>
  </si>
  <si>
    <t>ADIANTAMENTO</t>
  </si>
  <si>
    <t>VERBA DESTINADA A DESPESAS TEMPESTIVAS (DIARIAS, BALSAS, PEDAGIOS,ENCADERNAÇOES,MAT DE ESCRITÓRIO, PEÇAS DE REPOSIÇÃO PARA COMPUTADORES,CAFÉ, MANUTENÇÃO EM GERAL-PEÇAS E PRESTAÇÃO DE SERVIÇOS SEM CONTRATO DE MANUTENÇÃO E NÃO DISPONIVEL EM ATA DE REGISTRO DE PREÇO)</t>
  </si>
  <si>
    <t>TI-LICITANDO PARA 2024</t>
  </si>
  <si>
    <t>ATENDIMENTO 24 HORAS CCO</t>
  </si>
  <si>
    <t>AD WSUS WINDOWS</t>
  </si>
  <si>
    <t>MODERNIZAÇAO DA SALA DE SITUAÇÃO</t>
  </si>
  <si>
    <t>VIDEO WALL</t>
  </si>
  <si>
    <t>4.4.90.40</t>
  </si>
  <si>
    <t>ALEXA E ALARME DE INCENDIO CCO FASE 2 MANUTENÇÃO</t>
  </si>
  <si>
    <t>TELEFONIA IP</t>
  </si>
  <si>
    <t>Contrato de Software com a Empresa CONFIATTA</t>
  </si>
  <si>
    <t>Software necessario para a Controladoria - COGER</t>
  </si>
  <si>
    <t>Aluguel de Serviço de Impressão com a Empresa SIMPRESS</t>
  </si>
  <si>
    <t xml:space="preserve">Necessidade para o serviço de impressão </t>
  </si>
  <si>
    <t>Cheque Consumo</t>
  </si>
  <si>
    <t>Gastos Mensais com Materiais não Fornecido pelo Almoxarifado</t>
  </si>
  <si>
    <t>Cheque Serviço</t>
  </si>
  <si>
    <t>Gastos Mensal com serviços, viagem que vão sugir durante o ano</t>
  </si>
  <si>
    <t>Compras de Materiais, Computadores, Mesas, Cadeiras e etc</t>
  </si>
  <si>
    <t>Gastos necessarios para o bom andamento da Ouvidoria</t>
  </si>
  <si>
    <t>Reformas e melhorias nas instalações do Departamento</t>
  </si>
  <si>
    <t>Remodelações e adequaçoes necessárias durante o ano</t>
  </si>
  <si>
    <t>Compra de Material Permanente</t>
  </si>
  <si>
    <t>Necessidade para melhorias dentro do Departamento</t>
  </si>
  <si>
    <t>Viagens</t>
  </si>
  <si>
    <t>Necessidade quando surgir uma viagem</t>
  </si>
  <si>
    <t>OPA</t>
  </si>
  <si>
    <t>Materiais para adequações das Ouvidorias</t>
  </si>
  <si>
    <t>Serviços de Consultorias</t>
  </si>
  <si>
    <t>Auditoria caso necessario para o PDR</t>
  </si>
  <si>
    <t>39.10</t>
  </si>
  <si>
    <t>Microcomputador completo</t>
  </si>
  <si>
    <t>Aumento dos servidores da Secretaria e aglutinação das unidades DEMPRE, COREP e CPET. Computadores da SEPORTE estão obsoletos e apresentando diversos defeitos.</t>
  </si>
  <si>
    <t>Notebook completo</t>
  </si>
  <si>
    <t>Aumento dos servidores da Secretaria e aglutinação das unidades DEMPRE, COREP e CPET. Para realização das Caravanas do Emprego que consta em atendimentos itinerantes para ofertas de vagas de emprego.</t>
  </si>
  <si>
    <t xml:space="preserve">Projetor Multimídia </t>
  </si>
  <si>
    <t>Para realização das palestras do Time do Emprego, atendimento itinerante com treinamento e capacitação de munícipes para fomentar o acesso às vagas de emprego aos munícipes.</t>
  </si>
  <si>
    <t>Impressora Laser Multifuncional  Monocromática</t>
  </si>
  <si>
    <t>Para uso da unidade CPET nos atendimentos itinerantes da pasta de Emprego (Caravanas e Time do Emprego)</t>
  </si>
  <si>
    <t>Impressora Laser Multifuncional Colorida</t>
  </si>
  <si>
    <t>Ventilador de parede</t>
  </si>
  <si>
    <t>Necessária compra para a unidade CPET (anexo do PoupaTempo) que não possui ar condicionado, registrando altas temperaturas nas estações quentes.</t>
  </si>
  <si>
    <t xml:space="preserve">Ventilador de Coluna </t>
  </si>
  <si>
    <t>Necessária compra para a unidade CPET (anexo do PoupaTempo e dentro do Poupatempo) que não possui ar condicionado, registrando altas temperaturas nas estações quentes.</t>
  </si>
  <si>
    <t>Material de Consumo (Adiantamento)</t>
  </si>
  <si>
    <t>Aumento dos valores do Cheque de adiantamento devido a aglutinação do DEMPRE à SEPORTE</t>
  </si>
  <si>
    <t>Pintura da unidade CPET</t>
  </si>
  <si>
    <t>Necessária pintura interna da unidade Centro Púlbico de Emprego e Trabalho, para melhorar a qualidade da estrutura física, trazendo um ambiente agradável para os servidores e municipes atendidos na unidade.</t>
  </si>
  <si>
    <t>U.</t>
  </si>
  <si>
    <t>GÊNEROS ALIMENTÍCIOS PARA OS ABRIGOS DA SEDS</t>
  </si>
  <si>
    <t>PÃES</t>
  </si>
  <si>
    <t>MATINAIS</t>
  </si>
  <si>
    <t>LEGUMINOSAS</t>
  </si>
  <si>
    <t>HORTIFRUTI</t>
  </si>
  <si>
    <t>ESTOCÁVEIS</t>
  </si>
  <si>
    <t>CARNES</t>
  </si>
  <si>
    <t>BEBIDAS</t>
  </si>
  <si>
    <t>ÁGUA</t>
  </si>
  <si>
    <t>AQUISIÇÃO DE CESTAS BÁSICAS PARA A DISTRIBUIÇÃO PARA A POPULAÇÃO EM VULNERABILIDADE</t>
  </si>
  <si>
    <t>CESTAS BÁSICAS</t>
  </si>
  <si>
    <t xml:space="preserve">ALIANCA DO BRASIL SEGUROS S.A </t>
  </si>
  <si>
    <t>CONTRATOS</t>
  </si>
  <si>
    <t>40.11</t>
  </si>
  <si>
    <t>GENTE SEGURADORA S.A.</t>
  </si>
  <si>
    <t>PORTO SEGURO CIA. DE SEGUROS GERAIS</t>
  </si>
  <si>
    <t>COMPANHIA DE GÁS DE SÃO PAULO - GÁS</t>
  </si>
  <si>
    <t>BRASILSEG COMPANHIA DE SEGUROS - SEGUROS</t>
  </si>
  <si>
    <t>CASA DE REPOUSO STA. PAULA LTDA - ME - ILPI</t>
  </si>
  <si>
    <t>COMPANHIA DE GÁS DE SÃO PAULO - CONCESSIONÁRIAS</t>
  </si>
  <si>
    <t xml:space="preserve">STARTUP ENGENHARIA </t>
  </si>
  <si>
    <t>DESINTEC SERVIÇOS TÉCNICOS LTDA. - EPP</t>
  </si>
  <si>
    <t>PRODESAN - LIMPEZA UNIDADES</t>
  </si>
  <si>
    <t>SANISA MANUTENÇÃO E CONSERVAÇÃO DE ELEVADORES</t>
  </si>
  <si>
    <t>ELUX S.S. EXPRESSO LUXO</t>
  </si>
  <si>
    <t>COMPANHIA DE GÁS DE SÃO PAULO</t>
  </si>
  <si>
    <t>ATENAS ELEVADORES LTDA.</t>
  </si>
  <si>
    <t>RUA GENERAL CÂMARA, N° 245</t>
  </si>
  <si>
    <t>LOCAÇÃO DE IMÓVEL</t>
  </si>
  <si>
    <t>AV. SENADOR FEIJÓ, 31</t>
  </si>
  <si>
    <t>RUA JOÃO FRACCAROLI, 851</t>
  </si>
  <si>
    <t>RUA JOÃO GUERRA, 316</t>
  </si>
  <si>
    <t>RUA DINO BUENO, 16</t>
  </si>
  <si>
    <t>RUA C. FELICIANO NARCISO BICUDO, Nº655</t>
  </si>
  <si>
    <t>AV. PINHEIRO MACHADO, Nº 635</t>
  </si>
  <si>
    <t>RUA XV DE NOVEMBRO, Nº 176/178</t>
  </si>
  <si>
    <t>RUA SENADOR DANTAS Nº290</t>
  </si>
  <si>
    <t>RUA PARANÁ, N° 219</t>
  </si>
  <si>
    <t>RUA BARÃO DE PARANAPIACABA, N° 14</t>
  </si>
  <si>
    <t>AV. RODRIGUES ALVES Nº301 A 325 BL 06</t>
  </si>
  <si>
    <t>R BRÁS CUBAS, N° 289 (C. SARAIVA Nº15)</t>
  </si>
  <si>
    <t>RUA FRANCISCO MEIRA, N° 104</t>
  </si>
  <si>
    <t>RUA GENERAL CÂMARA, N° 245 - FUNDOS</t>
  </si>
  <si>
    <t>RUA GENERAL CÂMARA, N° 249</t>
  </si>
  <si>
    <t>RUA SANTA ÂNGELA L.E., Nº 156 ALTOS- 46%</t>
  </si>
  <si>
    <t>RUA SANTA ÂNGELA, Nº 156</t>
  </si>
  <si>
    <t>RUA SETE DE SETEMBRO 45/47</t>
  </si>
  <si>
    <t>AV. CONSELHEIRO NÉBIAS Nº452</t>
  </si>
  <si>
    <t>RUA PEDRO AMÉRICO, N° 288</t>
  </si>
  <si>
    <t>RUA JÚLIO DE MESQUITA, N° 74</t>
  </si>
  <si>
    <t>AV. NOSSA SENHORA DE FATIMA, Nº 517</t>
  </si>
  <si>
    <t>RUA EVARISTO DA VEIGA, Nº 207</t>
  </si>
  <si>
    <t>AV. PINHEIRO MACHADO, N° 73</t>
  </si>
  <si>
    <t>RUA PRUDENTE DE MORAES, N° 46/50</t>
  </si>
  <si>
    <t>RUA VÍTOR DE LAMARE, N° 11</t>
  </si>
  <si>
    <t>PRAÇA VISCONDE DE OURO PRETO, Nº 19</t>
  </si>
  <si>
    <t>RUA CANANEIA, Nº269</t>
  </si>
  <si>
    <t>RUA MIGUEL PRESGRAVES, Nº 26</t>
  </si>
  <si>
    <t>AV. PINHEIRO MACHADO, N° 125</t>
  </si>
  <si>
    <t>RUA XAVANTES, Nº 31</t>
  </si>
  <si>
    <t>RUA A. BUENO 309 C/ CONST.</t>
  </si>
  <si>
    <t>RUA BITTENCOURT, Nº 309/311</t>
  </si>
  <si>
    <t>A aquisição de material lúdico e pedagógico é crucial para enriquecer as atividades de desenvolvimento e aprendizado dos usuários da Secretaria de Desenvolvimento, contribuindo para seu crescimento e bem-estar integral.</t>
  </si>
  <si>
    <t>MATERIAL LÚDICO E PEDAGÓGICO</t>
  </si>
  <si>
    <t>40.10</t>
  </si>
  <si>
    <t>A aquisição de material de limpeza E HIGIENE PESSOAL é essencial para manter a higiene e segurança dos espaços da Secretaria de Desenvolvimento Social, promovendo um ambiente saudável para colaboradores e beneficiários.</t>
  </si>
  <si>
    <t>MATERIAL DE HIGIENE PESSOAL e LIMPEZA</t>
  </si>
  <si>
    <t>A aquisição de material de limpeza é essencial para manter a higiene e segurança dos espaços da Secretaria de Desenvolvimento Social, promovendo um ambiente saudável para colaboradores e beneficiários.</t>
  </si>
  <si>
    <t>MATERIAL DE LIMPEZA</t>
  </si>
  <si>
    <t>A compra de material de escritório é necessária para otimizar a administração interna da Secretaria de Desenvolvimento Social, promovendo eficiência operacional e permitindo a documentação precisa e organização de informações essenciais.</t>
  </si>
  <si>
    <t>MATERIAL DE ESCRITÓRIO</t>
  </si>
  <si>
    <t>A aquisição de lençóis descartáveis é essencial para manter padrões rigorosos de higiene nos abrigos da Secretaria de Desenvolvimento Social, garantindo a saúde e o conforto dos residentes e facilitando a gestão de roupas de cama.</t>
  </si>
  <si>
    <t>LENÇOIS DESCARTÁVEIS</t>
  </si>
  <si>
    <t>A compra de toalhas descartáveis é necessária para garantir a higiene e saúde dos beneficiários e funcionários da Secretaria de Desenvolvimento Social, evitando a propagação de doenças e mantendo um ambiente limpo e seguro.</t>
  </si>
  <si>
    <t>TOALHAS DESCARTÁVEIS</t>
  </si>
  <si>
    <t>A aquisição de equipamentos para áudio, vídeo e foto é fundamental para aprimorar a qualidade do atendimento aos usuários da Secretaria de Desenvolvimento Social, permitindo registrar, compartilhar e comunicar informações de forma eficaz, promovendo a conscientização e a eficiência dos serviços prestados.</t>
  </si>
  <si>
    <t>EQUIPAMENTO PARA AÚDIO, VIDEO E FOTO</t>
  </si>
  <si>
    <t>A aquisição de Equipamentos de Proteção Individual (EPI) é crucial para garantir a segurança dos profissionais que atuam na Secretaria de Desenvolvimento Social, protegendo-os de riscos ocupacionais e possibilitando a continuidade segura dos serviços prestados à comunidade vulnerável.</t>
  </si>
  <si>
    <t>EPI</t>
  </si>
  <si>
    <t>Essencial para fortalecer a eficiência operacional da Secretaria de Desenvolvimento Social, promovendo uma comunicação eficaz entre os membros da equipe, facilitando o atendimento aos beneficiários e melhorando a coordenação de serviços sociais essenciais.</t>
  </si>
  <si>
    <t>APARELHOS E EQUIPAMENTOS DE COMUNICAÇÃO</t>
  </si>
  <si>
    <t>A aquisição de sistemas de ar condicionado visa proporcionar conforto térmico aos usuários e funcionários, melhorando as condições de trabalho e atendimento nos equipamentos da Secretaria de Desenvolvimento Social, criando um ambiente mais acolhedor e produtivo.</t>
  </si>
  <si>
    <t>AR CONDICIONADO</t>
  </si>
  <si>
    <t>A compra de fogões e micro-ondas é fundamental para garantir a preparação de refeições adequadas e rápidas, atendendo às necessidades nutricionais e proporcionando mais eficiência nos serviços da Secretaria de Desenvolvimento Social.</t>
  </si>
  <si>
    <t>FOGÕES E MICROONDAS</t>
  </si>
  <si>
    <t>A compra de máquinas de lavar é crucial para manter a higiene pessoal e dos ambientes, promovendo melhores condições de vida e bem-estar para os beneficiários da Secretaria de Desenvolvimento Social.</t>
  </si>
  <si>
    <t>MÁQUINAS DE LAVAR</t>
  </si>
  <si>
    <t>A aquisição de freezers é essencial para armazenar alimentos, garantir segurança alimentar e ampliar a capacidade de atendimento, beneficiando as pessoas assistidas pela Secretaria de Desenvolvimento Social.</t>
  </si>
  <si>
    <t>FREEZERS</t>
  </si>
  <si>
    <t xml:space="preserve">Necessidade de armazenar adequadamente alimentos perecíveis, medicamentos e outros itens essenciais para garantir a qualidade da assistência prestada às pessoas atendidas.  </t>
  </si>
  <si>
    <t>REFRIGERADORES</t>
  </si>
  <si>
    <t>43.10</t>
  </si>
  <si>
    <t>Faixas</t>
  </si>
  <si>
    <t>Aquisição de faixas  para divulgação de ações, eventos, programas e campanhas do Departamento e suas Coordenadorias</t>
  </si>
  <si>
    <t>Durante o ano</t>
  </si>
  <si>
    <t>Folders</t>
  </si>
  <si>
    <t>Aquisição de folders para divulgação de ações, eventos, programas e campanhas do Departamento e suas Coordenadorias</t>
  </si>
  <si>
    <t>Cartazes</t>
  </si>
  <si>
    <t>Aquisição de cartazes para divulgação de ações, eventos, programas e campanhas do Departamento e suas Coordenadorias</t>
  </si>
  <si>
    <t>Banners</t>
  </si>
  <si>
    <t>Aquisição de banners para divulgação de ações, eventos, programas e campanhas do Departamento e suas Coordenadorias</t>
  </si>
  <si>
    <t>Folhetos</t>
  </si>
  <si>
    <t>Aquisição de folhetos para divulgação de ações, eventos, programas e campanhas do Departamento e suas Coordenadorias</t>
  </si>
  <si>
    <t>Adesivos</t>
  </si>
  <si>
    <t>Aquisição de adesivos para divulgação de ações, eventos, programas e campanhas do Departamento e suas Coordenadorias</t>
  </si>
  <si>
    <t>Cartilhas/livretos</t>
  </si>
  <si>
    <t>Aquisição de Cartilhas/livretos para divulgação de ações, eventos, programas e campanhas do Departamento e suas Coordenadorias</t>
  </si>
  <si>
    <t>Contratação de palestrantes e formadores</t>
  </si>
  <si>
    <t>Eventos que serão realizados durante o ano pela secretaria</t>
  </si>
  <si>
    <t xml:space="preserve">Contratação de grupos  Brincantes para semana do Brincar </t>
  </si>
  <si>
    <t>Politica Pública Municipal de fomento ao brincar como  fonte de desenvolvimento infantil</t>
  </si>
  <si>
    <t>Última semana de maio</t>
  </si>
  <si>
    <t>Contratação de brinquedos  para Caravana do Emprego,  oportunuidades e cidadania. Ação que ocorre mensalmente</t>
  </si>
  <si>
    <t>Ação de governo que visa aproximar a população dos serviços públicos</t>
  </si>
  <si>
    <t>Campanhas permanentes, em atendimento a determinação do MP, desde 2018.</t>
  </si>
  <si>
    <t>Material audiovisual diversos para promoção de campanhas permanentes sobre situações que colocam em risco a qualidade de vida de pessoas,  em especial crianças e adolescentes</t>
  </si>
  <si>
    <t xml:space="preserve">Uniformes </t>
  </si>
  <si>
    <t>Para utilização dos Intérpretes da Central de LIBRAS, para utilização de Monitores do Programa Praia Acessível. Sendo duas unidades para cada pessoa.</t>
  </si>
  <si>
    <t>Para utilização da Central de LIBRAS</t>
  </si>
  <si>
    <t>Notebooks</t>
  </si>
  <si>
    <t>Headphones</t>
  </si>
  <si>
    <t xml:space="preserve">Crachás </t>
  </si>
  <si>
    <t>Confecção das Carteiras de Identificação PCD</t>
  </si>
  <si>
    <t>Cordões Girassol com Trava de Segurança - 80x2cm, 4x4 cores, impressão em cordão de tecido. Acabamento com presilha Jacaré. Acompanha o porta crachá</t>
  </si>
  <si>
    <t>Confecção do Colar Girassol</t>
  </si>
  <si>
    <t>Termo de Colaboração para o Praia Acessível</t>
  </si>
  <si>
    <t>Celebração de Chamamento Público de OSC para ampliação do Programa Praia Acessível</t>
  </si>
  <si>
    <t>Placas de Poliestireno-PS de 4mm, tamanho 30X21cm, impressão digital UV com verniz protetor, 4X0 cores, aplicação de fita dupla face 3M</t>
  </si>
  <si>
    <t>Placas em PVC para Campanha Santos Acessível</t>
  </si>
  <si>
    <t>Contratação de Prestadores de Serviço para evento em datas alusivas da CODEP</t>
  </si>
  <si>
    <t>Contratação de Prestadores de Serviço para evento em a datas alusivas da CODEP</t>
  </si>
  <si>
    <t>Confecção de Revista LBI e demais Materiais Gráficos de divulgação de Políticas da CODEP</t>
  </si>
  <si>
    <t>Materiais Gráficos de Políticas da CODEP</t>
  </si>
  <si>
    <t>Placa Selo Santos da Diversidade</t>
  </si>
  <si>
    <t>Atender Dec.9.729/22 – Programa Selo Santos da Diversidade</t>
  </si>
  <si>
    <t>Marcadores de página</t>
  </si>
  <si>
    <t>Campanha de Conscientização</t>
  </si>
  <si>
    <t>Botons com logo (2,5cm)</t>
  </si>
  <si>
    <t>Placa colorida (52x35cm)</t>
  </si>
  <si>
    <t xml:space="preserve"> Pasta Zip Pvc (26x18cm)</t>
  </si>
  <si>
    <t>Seminário/Fórum</t>
  </si>
  <si>
    <t>Bloco de Notas (105x148)</t>
  </si>
  <si>
    <t>Contratação de mestres de capoeira para o festival</t>
  </si>
  <si>
    <t>Ações e Eventos Ligados a Política de Igualdade Racial</t>
  </si>
  <si>
    <t>26/05 à 30/5</t>
  </si>
  <si>
    <t>Medalha Quintino de Lacerda</t>
  </si>
  <si>
    <t>Esta é a maior comenda que é aquinhoada aos representantes da comunidade negra</t>
  </si>
  <si>
    <t>junho</t>
  </si>
  <si>
    <t>3.3.90.31</t>
  </si>
  <si>
    <t>Troféu Dandara</t>
  </si>
  <si>
    <t>Lauria que visa mulheres que se destacam em politicas públicas para os afro descendentes</t>
  </si>
  <si>
    <t>mês 3</t>
  </si>
  <si>
    <t>Troféu Zumbi dos Palmares</t>
  </si>
  <si>
    <t>Homenagem que se busca a comunidade negra como um todono mês de novembro</t>
  </si>
  <si>
    <t>mês 11</t>
  </si>
  <si>
    <t>Banheiro Quimico</t>
  </si>
  <si>
    <t>Locação de Banheiro para o evento Dia da Consciencia Negra</t>
  </si>
  <si>
    <t>Camisetas Alusivas ao Empreendedorismo</t>
  </si>
  <si>
    <t>Marco que referenda a Feira do empreendedorismo</t>
  </si>
  <si>
    <t>Contratação de profissional para capacitação de agentes Públicos</t>
  </si>
  <si>
    <t>Visa dar a devida preparação aos agentes publicos no que tange ao racismo e a injuria racial</t>
  </si>
  <si>
    <t>mês 4/8 e 11</t>
  </si>
  <si>
    <t xml:space="preserve">Contratação de apresentações artisticas </t>
  </si>
  <si>
    <t>Festa Santa Sara Kali</t>
  </si>
  <si>
    <t>mês 5</t>
  </si>
  <si>
    <t>Placas de homenagens</t>
  </si>
  <si>
    <t>Decoração e ornamentação</t>
  </si>
  <si>
    <t>Contratação de empresa para aluguel de Geradores de Energia</t>
  </si>
  <si>
    <t>Projeto de feiras de Afroempreendedorismo- As mesmas são importantes porque congregam mais de 90% de mulheres negras</t>
  </si>
  <si>
    <t>mês 4/6 e 11</t>
  </si>
  <si>
    <t>Contratação de empresa especializada para eventos da área de saúde</t>
  </si>
  <si>
    <t>Mês de prevenção a saúde da População Negra  - Ações em todas as policlinicas evidenciando as especificidades que acomentem a população negra</t>
  </si>
  <si>
    <t>mês 7 e 11</t>
  </si>
  <si>
    <t xml:space="preserve">Apresentações artísticas </t>
  </si>
  <si>
    <t>Mês da Consciencia Negra</t>
  </si>
  <si>
    <t>Contratação de empresa para ministrar curso de defesa pessoal</t>
  </si>
  <si>
    <t>Capacitar mulheres a se defenderem, evitar uma agressão e saber se desvencilhar de um provável ataque</t>
  </si>
  <si>
    <t>Contratação de empresa para capacitar facilitadores na reeducação de homens agressores</t>
  </si>
  <si>
    <t>LEI Nº 3.532, DE 09 DE ABRIL DE 2019</t>
  </si>
  <si>
    <t>Enfrentamento à violência contra Mulher (eventos)</t>
  </si>
  <si>
    <t>LEI Nº 4.137, DE 09 DE NOVEMBRO DE 2022</t>
  </si>
  <si>
    <t>Casamento Comunitário (organização)</t>
  </si>
  <si>
    <t>LEI Nº 2.547, DE 30 DE MAIO DE 2008</t>
  </si>
  <si>
    <t>Aquisição de material (kits camisetas e squeeze)</t>
  </si>
  <si>
    <t xml:space="preserve">Material de divulgação para o evento "Eu Me Defendo" </t>
  </si>
  <si>
    <t>Casamento Comunitário (convite)</t>
  </si>
  <si>
    <t>CONVÊNIO OAB - PRESTAÇÃO SERVIÇOS JURÍDICOS</t>
  </si>
  <si>
    <t>OR. JURÍDICA  ASSIS. JUDICIÁRIA  LEI 3000/2014</t>
  </si>
  <si>
    <t>Agosto</t>
  </si>
  <si>
    <t>Tradicionalmente realizamos apresentações culturais no encerramento da Semana Municipal da Juventude, desssa forma contratamos músicos e artistas.</t>
  </si>
  <si>
    <t>Pagamento de prestadores de serviços</t>
  </si>
  <si>
    <t>Para atender o conselho tutelar da CTZN e as vilas criativas</t>
  </si>
  <si>
    <t>Aquisição de vale transportes</t>
  </si>
  <si>
    <t>Para atender a aquisição de vale transportes destinados as unidades deste departamento, COMEB, e Conselhos Tutelares</t>
  </si>
  <si>
    <t>Limpeza caixa de gorduras</t>
  </si>
  <si>
    <t>Efetuar a limpeza da caixa de gordura dos equipamentos sob responsabilidade administrativa da Secretaria</t>
  </si>
  <si>
    <t>Conforme demanda</t>
  </si>
  <si>
    <t>Limpeza de caixa d'água</t>
  </si>
  <si>
    <t>Efetuar a limpeza da caixa de d'água dos equipamentos sob responsabilidade administrativa da Secretaria</t>
  </si>
  <si>
    <t>Seguro Veícular</t>
  </si>
  <si>
    <t>Para atender a renovação do seguro dos veículos da secretaria</t>
  </si>
  <si>
    <t>Recarga/ Manutenção dos Extintores</t>
  </si>
  <si>
    <t>Efetuar a recarga/ manutenção dos extintotes dos equipamentos da secretaria</t>
  </si>
  <si>
    <t>Manutenção de elevador</t>
  </si>
  <si>
    <t>Para realizar a manutenção dos elevadores nos equipamentos da secretaria</t>
  </si>
  <si>
    <t>Aquisição de computadores</t>
  </si>
  <si>
    <t>Aquisição de equipamentos de computador para utilização dos servidores da secretaria</t>
  </si>
  <si>
    <t>Aluguel de Impressoras</t>
  </si>
  <si>
    <t>Contratação de empresa para locação de impressoras comuns e multifuncionais</t>
  </si>
  <si>
    <t>Março</t>
  </si>
  <si>
    <t>Material Permanente</t>
  </si>
  <si>
    <t xml:space="preserve">Equipamentos e mobiliário para a Casa da Mulher </t>
  </si>
  <si>
    <t>Fevereiro</t>
  </si>
  <si>
    <t>43.13</t>
  </si>
  <si>
    <t>Confecção de material gráfico</t>
  </si>
  <si>
    <t>Campanha permanente - COMAD</t>
  </si>
  <si>
    <t>Confecção  identificação (coletes, camiseta ETC)</t>
  </si>
  <si>
    <t>Campanha permanente – COMAD</t>
  </si>
  <si>
    <t>Confecção bottons</t>
  </si>
  <si>
    <t>Criação e filmagem (empresa de produção de video)</t>
  </si>
  <si>
    <t>Prevenção ao uso de drogas</t>
  </si>
  <si>
    <t xml:space="preserve">Faixas em vinil 440 g, formato 4mx80cm, </t>
  </si>
  <si>
    <t>Folheto tamanho a5, papel couché brilho, 115 g 4 x 4 cores, frente e verso</t>
  </si>
  <si>
    <t>Campanha de orientação sobre drogas</t>
  </si>
  <si>
    <t>43.14</t>
  </si>
  <si>
    <t>Confecção material gráfico</t>
  </si>
  <si>
    <t>Divulgação semana da juventude</t>
  </si>
  <si>
    <t>Segunda semana de agosto</t>
  </si>
  <si>
    <t>Semana da juventude</t>
  </si>
  <si>
    <t>Painel instagramável, med. 3,00x2,00m em lona com estrutura</t>
  </si>
  <si>
    <t>Seminário – palestrante</t>
  </si>
  <si>
    <t>Emprego e renda</t>
  </si>
  <si>
    <t>Primeira semana de maio</t>
  </si>
  <si>
    <t>Brunch e coffee break</t>
  </si>
  <si>
    <t>43.16</t>
  </si>
  <si>
    <t>Divulgação das politicas para mulher</t>
  </si>
  <si>
    <t>Palestras</t>
  </si>
  <si>
    <t>Palestra de politicas municipal das mulheres</t>
  </si>
  <si>
    <t>Meado do segundo semestre</t>
  </si>
  <si>
    <t>Kit lanches</t>
  </si>
  <si>
    <t>43.15</t>
  </si>
  <si>
    <t>Divulgação das politicas para de igualdade racial</t>
  </si>
  <si>
    <t>Palestra de politicas municipal de igualdade racial</t>
  </si>
  <si>
    <t>43.12</t>
  </si>
  <si>
    <t>Impressão de arte grafica</t>
  </si>
  <si>
    <t>Campanha permanente – CEVISS</t>
  </si>
  <si>
    <t>Meado do primeiro semestre</t>
  </si>
  <si>
    <t>Campanha permanente – CM-PETI</t>
  </si>
  <si>
    <t>Palestra sobre prevenção a exploração infantil – CEVISS</t>
  </si>
  <si>
    <t>Palestra sobre prevenção o trabalho infantil – CM-PETI</t>
  </si>
  <si>
    <t>Confecção de lixeira para automóveis</t>
  </si>
  <si>
    <t>Confecção coletes com zíper</t>
  </si>
  <si>
    <t>Inicio do segundo semestre</t>
  </si>
  <si>
    <t>Divulgação do Destinação Criança</t>
  </si>
  <si>
    <t>Alimentação para os apresentados do evento Destinação Criança</t>
  </si>
  <si>
    <t>Transporte com van</t>
  </si>
  <si>
    <t>Transportes dos apresentados que participara do evento Destinação Criança</t>
  </si>
  <si>
    <t>Divulgação do dia mundial do brincar</t>
  </si>
  <si>
    <t xml:space="preserve"> Para alimentação das crianças e adolescente semana de divulgação e valorização do estatuto da criança e do adolescente</t>
  </si>
  <si>
    <t>Material de papelaria</t>
  </si>
  <si>
    <t>Para os encontros e Seminário</t>
  </si>
  <si>
    <t>Alimentação para os participantes do 1º Encontro - Olhar entre Rede</t>
  </si>
  <si>
    <t>Alimentação para os participantes do 2º Encontro - Olhar entre Rede</t>
  </si>
  <si>
    <t>Palestrante</t>
  </si>
  <si>
    <t>3º encontro - Encontro - Olhar entre Rede</t>
  </si>
  <si>
    <t>Alimentação para os participantes do - 3º Encontro - Olhar entre Rede</t>
  </si>
  <si>
    <t>Alimentação para os participantes do  -4º Encontro - Olhar entre Rede</t>
  </si>
  <si>
    <t>Alimentação para os participantes do - 5º Encontro - Olhar entre Rede</t>
  </si>
  <si>
    <t>6º Encontro - Olhar entre Rede</t>
  </si>
  <si>
    <t>13/06/204</t>
  </si>
  <si>
    <t>Alimentação para os participantes do - 6º Encontro - Olhar entre Rede</t>
  </si>
  <si>
    <t>Seminário da Primeira Infância</t>
  </si>
  <si>
    <t>Impressão digital de cartazes em papel  couche 150 g</t>
  </si>
  <si>
    <t>Campanha de divulgação das ações CMDCA</t>
  </si>
  <si>
    <t>A partir de maio</t>
  </si>
  <si>
    <t xml:space="preserve">Aérea </t>
  </si>
  <si>
    <t>Passagem para capacitação dos conselheiros do CMDCA</t>
  </si>
  <si>
    <t>Hospedagem para os Conselheiros Tutelares</t>
  </si>
  <si>
    <t>Passagem para capacitação dos Conselheiros do CMDCA</t>
  </si>
  <si>
    <t>43.11</t>
  </si>
  <si>
    <t>Participação em eventos, fóruns, seminário</t>
  </si>
  <si>
    <t>Fretamento</t>
  </si>
  <si>
    <t>Material para seminário</t>
  </si>
  <si>
    <t>Realização de seminário 01 -violência contra pessoa idosa, etarismos, envelhecimento saudável e ativo, prevenção de quedas, promoção de cuidadores e direitos da pessoa idosa</t>
  </si>
  <si>
    <t>Realização de seminário 02 -violência contra pessoa idosa, etarismos, envelhecimento saudável e ativo, prevenção de quedas, promoção de cuidadores e direitos da pessoa idosa</t>
  </si>
  <si>
    <t>Empresa para capacitar os Conselheiros do CMI</t>
  </si>
  <si>
    <t>Preparar os conselheiros para as suas atribuições</t>
  </si>
  <si>
    <t>Diagnostico da situação do idoso no Município</t>
  </si>
  <si>
    <t>Saber a situação da pessoa idosa no nosso Município</t>
  </si>
  <si>
    <t>Divulgação do conselho e do estatuto do idoso</t>
  </si>
  <si>
    <t>Verba de destinação a Estátua do Capoeirista</t>
  </si>
  <si>
    <t>monumento alusivo aos capoeiristas de nossa cidade</t>
  </si>
  <si>
    <t>mês 6</t>
  </si>
  <si>
    <t>MANUTENÇÃO  PLATAFORMA ELEVATÓRIA - PROCON</t>
  </si>
  <si>
    <t>PLATAFORMA PARA DEFICIENTES É OBRIGATORIA</t>
  </si>
  <si>
    <t>Unid.3.3.90.39.16</t>
  </si>
  <si>
    <t>SERVIÇOS GRAFICOS E EDITORIAIS - PROCON</t>
  </si>
  <si>
    <t>PARA ATENDIMENTO AOS CONSUMIDORES</t>
  </si>
  <si>
    <t>CONTRATAÇÃO DE SEGUROS DE VEÍCULO - PROCON</t>
  </si>
  <si>
    <t>Para atendimento com o véiculo não poder sem estar no seguro</t>
  </si>
  <si>
    <t>VIAGENS - PROCON</t>
  </si>
  <si>
    <t>06 REUNIÕES SENACOM ANUAIS  E REUNIÕES COM A FUNDAÇÃO PROCON</t>
  </si>
  <si>
    <t>MANUTENÇÃO PREVENTIVA VÉICULOS PROCON/KWID/SPIN</t>
  </si>
  <si>
    <t>A MANUTENÇÃO SE FAZ NECESSÁRIO AO BOM FUNCIONAMENTO DOS VEÍCULOS</t>
  </si>
  <si>
    <t>GESTÃO SITE, APP E WHASTPP - PROCON</t>
  </si>
  <si>
    <t>SE FAZ NECESSÁRIO POIS ESTÁ NA META PDR AJUSTANDO AO BOM ATENDIMENTO AOS CONSUMIDORES</t>
  </si>
  <si>
    <t>MATERIAL PERMANENTE, COMPUTADORES E NOTEBOOKS E MÓVEIS DE ESCRITÓRIO - PROCON</t>
  </si>
  <si>
    <t>SE FAZ NECESSÁRIO A TROCA DOS COMPUTADORES DAS MÁQUINAS ANTIGAS, E MÓVEIS  PARA USO DO PROCON</t>
  </si>
  <si>
    <t>MANUTENÇÃO E LIMPEZA DE AR CONDICIONADO/SEDE E RESOLVE AQUI - PROCON</t>
  </si>
  <si>
    <t>A LIMPEZA E MANUTENÇÃO SE FAZ NECESSÁRIO PARA O BOM FUNCIONAMENTO DE TODOS OS APARELHOS</t>
  </si>
  <si>
    <t>SEGURO CONTRA INCÊNDIO/ SEDE PROCON</t>
  </si>
  <si>
    <t>PREVISÃO EM CONTRATO</t>
  </si>
  <si>
    <t>MANUTENÇÃO PREDIAL/SALAS SEDE/RESOLVE AQUI (PINTURA, SERVIÇOS DE MANUTENÇÃO EM GERAL) - PROCON</t>
  </si>
  <si>
    <t>A CONTRATAÇÃO DO SERVIÇO SE FAZ NECESSÁRIO PARA  A MANUTENÇÃO  ADEQUADA PARA O BOM FUNCIONAMENTO</t>
  </si>
  <si>
    <t>SERVIÇOS DE MÍDIA E PLATAFORMA DIGITAL - PROCON</t>
  </si>
  <si>
    <t>ESTE SERVIÇO DE FAZ NECESSÁRIO PARA QUE O NOSSOS SISTEMAS SEJAM ALIMENTADOS COM AS INFORMAÇÕES CORRETAS E ATUALIZADAS AOS CONSUMIDORES</t>
  </si>
  <si>
    <t>PAGAMENTO LINK TJ/CEJUSC - PROCON</t>
  </si>
  <si>
    <t>PREVISTO EM CONTRATO DO CONVÊNIO</t>
  </si>
  <si>
    <t>SERVIÇO DE ALUGUEL DE IMPRESSORAS - PROCON</t>
  </si>
  <si>
    <t>Este serviço se faz necessário pois precisamos das impressoras nas audiências realizadas pelo Procon</t>
  </si>
  <si>
    <t>Inserção em meios de comunicação sobre a importancia do combate a exploração sexual infanto juvenil</t>
  </si>
  <si>
    <t>Ação de conscientização, incentivo,  digulvação  e valorização  da nescessidade de sermos atentos aos sinais sobre exploração sexual infanto juvenil</t>
  </si>
  <si>
    <t xml:space="preserve"> dia 18 de maio</t>
  </si>
  <si>
    <t>Termo de Colaboração para a Casa da Mulher</t>
  </si>
  <si>
    <t>Termo de colaboração para a Casa da Mulher que será inaugurada no ano de 2024</t>
  </si>
  <si>
    <t xml:space="preserve"> PASSAGENS AÉREAS  </t>
  </si>
  <si>
    <t xml:space="preserve"> PARTICIPAÇÕES EM REUNIÕES/CONGRESSOS </t>
  </si>
  <si>
    <t xml:space="preserve"> Unid. </t>
  </si>
  <si>
    <t>01/01/2024 A 31/12/2024</t>
  </si>
  <si>
    <t xml:space="preserve"> CHEQUE ADIANTAMENTO </t>
  </si>
  <si>
    <t xml:space="preserve"> MAT. CONSUMO </t>
  </si>
  <si>
    <t xml:space="preserve"> CONTRATAÇÃO SERVIÇOS </t>
  </si>
  <si>
    <t>OUTROS SERVIÇOS DE TERCEIROS - PESSOA JURÍDICA</t>
  </si>
  <si>
    <t xml:space="preserve"> HOTEIS </t>
  </si>
  <si>
    <t xml:space="preserve"> HOSPEDAGEM </t>
  </si>
  <si>
    <t xml:space="preserve"> CURSO </t>
  </si>
  <si>
    <t xml:space="preserve"> CAPACITAÇÃO </t>
  </si>
  <si>
    <t xml:space="preserve"> PROJETOR </t>
  </si>
  <si>
    <t xml:space="preserve"> PROJEÇÃO DE IMAGEM </t>
  </si>
  <si>
    <t>EQUIPAMENTOS E MATERIAL PERMANENTE</t>
  </si>
  <si>
    <t xml:space="preserve"> LICENÇA AUTOCAD LT </t>
  </si>
  <si>
    <t xml:space="preserve"> ELABORAÇÃO DE PROJETOS </t>
  </si>
  <si>
    <t>SERVIÇOS DE TECNOLOGIA DA INFORMAÇÃO E COMUNICAÇÃO - PESSOA JURÍDICA</t>
  </si>
  <si>
    <t xml:space="preserve"> NOTEBOOK </t>
  </si>
  <si>
    <t xml:space="preserve"> PARA USO EM REUNIÇÕES </t>
  </si>
  <si>
    <t xml:space="preserve"> COMPUTADORES  </t>
  </si>
  <si>
    <t xml:space="preserve"> ADEQUAÇÃO DO GABINETE </t>
  </si>
  <si>
    <t xml:space="preserve"> CADEIRAS GIRATORIAS </t>
  </si>
  <si>
    <t xml:space="preserve"> REPOSIÇÃO  </t>
  </si>
  <si>
    <t xml:space="preserve"> MOVEIS PARA ESCRITORIO EM GERAL </t>
  </si>
  <si>
    <t xml:space="preserve"> SUPRIMENTOS DE ESCRITORIO </t>
  </si>
  <si>
    <t xml:space="preserve"> MATERIAL NÃO FORNECIDO PELO ALMOXARIFADO </t>
  </si>
  <si>
    <t xml:space="preserve"> SUPRIMENTOS DE INFORMÁTICA </t>
  </si>
  <si>
    <t>ASSINSTURA JORNAL ATRIBUNA</t>
  </si>
  <si>
    <t>45.10</t>
  </si>
  <si>
    <t>CORTE DE GRAMA</t>
  </si>
  <si>
    <t>NECESSÁRIO PARA O MANEJO DA ARBORIZAÇÃO URBANA E DAS ÁREAS VERDES EXISTENTES NO MUNICÍPIO DE SANTOS</t>
  </si>
  <si>
    <t>Meses</t>
  </si>
  <si>
    <t>SERVIÇO DE PODA DE MANEJO ARBÓREO</t>
  </si>
  <si>
    <t>REMOVER PARTES DA ÁRVORE QUE COLOCAM EM RISCO A SEGURANÇA DOS MUNICIPES</t>
  </si>
  <si>
    <t>PRESTAÇÃO DE SERVIÇOS DE MAO DE OBRA, ZELADORIA, MANUTENÇÃO, CONSERVAÇÃO E PRESERVAÇÃO EM VIA PÚBLICA</t>
  </si>
  <si>
    <t>CONSERVAÇÃO E PRESERVAÇÃO EM VIA PÚBLICA</t>
  </si>
  <si>
    <t>SERVIÇOS DE MANUTENÇÃO PREVENTIVA E CORRETIVA DAS FONTES (CONVENCIONAIS E INTERATIVAS)</t>
  </si>
  <si>
    <t>LIMPEZA E CONSERVAÇÃO DAS FONTES CONVENCIONAIS E INTERATIVAS DA CIDADE</t>
  </si>
  <si>
    <t>PODA COM RAPEL - MORRO</t>
  </si>
  <si>
    <t>REMOVER PARTES DA ÁRVORE QUE COLOCAM EM RISCO A SEGURANÇA DOS MUNICIPES DOS MORROS</t>
  </si>
  <si>
    <t>TRANSPORTE CARCERÁRIO</t>
  </si>
  <si>
    <t xml:space="preserve">TRANSPORTE E LOCOMOÇÃO DOS REEDUCANDOS </t>
  </si>
  <si>
    <t>ALIMENTAÇÃO M.O CARCERÁRIA</t>
  </si>
  <si>
    <t>ALIMENTAÇÃO DOS REEDUCANDOS</t>
  </si>
  <si>
    <t>CONTRATAÇÃO DE SERVIÇO DE RECOLHIMENTO E ENTREGA PARA ATENDER AO PROGRAMA VIVA LEITE</t>
  </si>
  <si>
    <t>DISTRIBUIÇÃO DE LEITE À CRIANÇAS CADASTRADAS CONFORME CONVÊNIO ESTADUAL</t>
  </si>
  <si>
    <t>SERVIÇOS DE IMPRESSÃO</t>
  </si>
  <si>
    <t>ATENDER ÀS DEMANDAS ADMINISTRATIVAS</t>
  </si>
  <si>
    <t>SERVIÇOS DE TAPA BURACO</t>
  </si>
  <si>
    <t>AUMENTAR A VIDA ÚTIL DO PAVIMENTO ASFÁLTICO DAS VIAS URBANAS</t>
  </si>
  <si>
    <t>MÃO DE OBRA CARCERÁRIA</t>
  </si>
  <si>
    <t>SERVIÇOS DE ZELADORIA DA CIDADE DE SANTOS</t>
  </si>
  <si>
    <t>LIMPEZA DOS BANHEIROS DA ORLA DA PRAIA</t>
  </si>
  <si>
    <t>LIMPEZA E CONSERVAÇÃO DOS BANHEIROS PÚBLICOS</t>
  </si>
  <si>
    <t>LIMPEZA DO SISTEMA DE DRENAGEM</t>
  </si>
  <si>
    <t>FUNCIONAMENTO DA OPERAÇÃO DE MICRO E MACRO DRENAGEM DA CIDADE DE SANTOS</t>
  </si>
  <si>
    <t>SANITÁRIOS MÓVEIS (FEIRAS LIVRES)</t>
  </si>
  <si>
    <t>ATENDER AS FEIRAS LIVRES DA CIDADE</t>
  </si>
  <si>
    <t>SERVIÇOS DE MANUTENÇÃO PREVENTIVA E CORRETIVA - BAIRROS JOSÉ MENINO, POMPÉIA, GONZAGA, BOQUEIRÃO, EMBARÉ, APARECIDA E PONTA DA PRAIA.</t>
  </si>
  <si>
    <t>MANUTENÇÃO E CONSERVAÇÃO DAS VIAS PÚBLICAS DA CIDADE</t>
  </si>
  <si>
    <t>EXECUÇÃO DE SERVIÇOS DE ENGª PARA MANUTENÇÃO DOS SISTEMA DE DRENAGEM DAS ÁGUAS PLUVIAIS DO MUNICIPIO DE SANTOS</t>
  </si>
  <si>
    <t>CONSERVAÇÃO DAS CALHAS DOS CANAIS DE MACRO DRENAGEM E MANUTENÇÃO DAS GALERIAS DE CONCRETO NAS VISA PÚBLICAS</t>
  </si>
  <si>
    <t>MANUTENÇÃO DAS BUCHAS E EIXO PRINCIPAL DAS COMPORTAS DOS CANAIS 1 AO 6</t>
  </si>
  <si>
    <t>MANUTENÇÃO PREVENTIVA PARA OPERAÇÃO DOS ACIONAMENTOS DAS COMPORTAS NOS CANAIS DE MACRO DRENAGEM</t>
  </si>
  <si>
    <t xml:space="preserve">AQUISIÇÃO DE COMPUTADORES PARA A SECRETARIA </t>
  </si>
  <si>
    <t>AQUISIÇÃO DE FERRAMENTAS E EQUIPAMENTOS</t>
  </si>
  <si>
    <t>EQUIPAMENTOS A SEREM UTILIZADOS PELA COSERP DURANTE OS SERVIÇOS DE MANUTENÇÃO</t>
  </si>
  <si>
    <t>REFORMA DAS OFICINAS DA COSERP</t>
  </si>
  <si>
    <t>MELHORIA E MODERNIZAÇÃO DAS OFICINAS DA COSERP</t>
  </si>
  <si>
    <t>AQUISIÇÃO DE MATERIAIS DE CONSUMO PARA A COSERP</t>
  </si>
  <si>
    <t>PARA UTILIZAÇÃO NOS SERVIÇOS DA COSERP DURANTE A MANUTENÇÃO E CONSERVAÇÃO DE VIAS E PRÓPRIOS MUNICIPAIS</t>
  </si>
  <si>
    <t>AQUISIÇÃO DE CAPAS DE CHUVAS PARA UTILIZAÇÃO PELOS SERVIDORES DA COSERP</t>
  </si>
  <si>
    <t>FORNECER AO SERVIDOR OPERACIONAL COBERTURA EFICAZ PARA REALIZAÇÃO DAS ATIVIDADES EM DIA CHUVOSO</t>
  </si>
  <si>
    <t>AQUISIÇÃO DE JAQUETAS CORTA VENTO</t>
  </si>
  <si>
    <t>FORNECER AOS SERVIDORES EQUIPAMENTO INDIVIDUAL PARA REALIZAÇÃO DE ATIVIDADES LABORAIS NOS CEMITÉRIOS</t>
  </si>
  <si>
    <t>AQUISIÇÃO DE SACOS PARA EXUMAÇÃO</t>
  </si>
  <si>
    <t>SACOS PARA ACOMODAÇÃO DE DESPOJOS PROVENIENTES DE EXUMAÇÕES REALIZADAS NOS CEMITÉRIOS</t>
  </si>
  <si>
    <t>AQUISIÇÃO DE ETIQUETAS DE IDENTIFICAÇÃO</t>
  </si>
  <si>
    <t>ETIQUETAS PARA IDENTIFICAÇÃO DE DESPOJOS EXUMADOS</t>
  </si>
  <si>
    <t>AQUISIÇÃO DE GIRICAS</t>
  </si>
  <si>
    <t xml:space="preserve">PARA O TRANSPORTE DE RESÍDUOS RESULTANTES DE LIMPEZA E EXUMAÇÕES </t>
  </si>
  <si>
    <t>AQUISIÇÃO DE UNIFORMES ADMINISTRATIVO</t>
  </si>
  <si>
    <t>PADRONIZAÇÃO DA APRESENTAÇÃO DOS SERVIDORES ADMINISTRATIVOS</t>
  </si>
  <si>
    <t>AQUISIÇÃO DE UNIFORMES OPERACIONAL</t>
  </si>
  <si>
    <t>UTILIZAÇÃO NO SERVIÇOS OPERACIONAIS</t>
  </si>
  <si>
    <t>AQUISIÇÃO DE EPI'S PARA OS SERVIDORES DA COCEM</t>
  </si>
  <si>
    <t xml:space="preserve">LUVA LÁTEX, LUVA DE VAQUETA, LUVA 4 FIOS (PIGMENTADA), BOTA DE BORRACHA, BOTA DE SEGURANÇA, ÓCULOS, MÁSCARA, PROTETOR SOLAR, CAPA DE CHUVA, PERNEIRA </t>
  </si>
  <si>
    <t>AQUISIÇÃO DE CARRINHOS DE MÃO</t>
  </si>
  <si>
    <t>PARA TRANSPORTE DE MATERIAIS PARA SEPULTAMENTOS</t>
  </si>
  <si>
    <t>AQUISIÇÃO DE LUVA CONFECCIONADA EM TECIDO DE ALGODÃO COM REVESTIMENTO TOTAL DE BORRACHA NITRÍLICA, MODELO CLUTE.</t>
  </si>
  <si>
    <t>PARA SEGURANÇA DOS SERVIDORES OPERACIONAIS</t>
  </si>
  <si>
    <t>AQUISIÇÃO DE MATERIAL PARA SEPULTAMENTO</t>
  </si>
  <si>
    <t>BLOCO, AREIA, CIMENTO, CAL HIDRATADA, LAJOTA, TIJOLINHO, PÁ, ENXADA, COLHER DE PEDREIRO, DESEMPENADEIRA, CORDA E BROCHA</t>
  </si>
  <si>
    <t>AQUISIÇÃO DE CARRINHOS MORTUÁRIOS MANUAIS EM INOX</t>
  </si>
  <si>
    <t>PARA O TRANSPORTE DAS URNAS MORTUÁRIAS</t>
  </si>
  <si>
    <t>AQUISIÇÃO DE PLATAFORMA ELEVATÓRIA</t>
  </si>
  <si>
    <t>PARA UTILIZAÇÃO NOS SEPULTAMENTOS EM CARNEIROS ACIMA DE 2 M, RESPEITANDO A NR 35.</t>
  </si>
  <si>
    <t>PINTURA ARTISTICA DA FACHADA DO AREIA BRANCA E FILOSOFIA</t>
  </si>
  <si>
    <t>HARMONIZAÇÃO E MODERNIZAÇÃO DOS CEMITÉRIOS</t>
  </si>
  <si>
    <t xml:space="preserve">DIGITAÇÃO/DIGITALIZAÇÃO DOCUMENTAL </t>
  </si>
  <si>
    <t>MODERNIZAÇÃO E PREZERVAÇÃO DAS INFORMAÇÕES, DADOS E DOCUMENTOS DOS CEMITÉRIOS</t>
  </si>
  <si>
    <t>PROJETO DE PAISAGISMO DOS CEMITÉRIOS DA AREIA BRANCA, FILOSOFIA E PAQUETÁ</t>
  </si>
  <si>
    <t>CONSTRUÇÃO DA NOVA ADMINISTRAÇÃO DO FILOSOFIA</t>
  </si>
  <si>
    <t>MODERNIZAÇÃO E ATENDIMENTO DA LEI DE ACESSIBILIDADE</t>
  </si>
  <si>
    <t>MANUTENÇÃO E ADEQUAÇÃO DO PRÓPRIO PARA NOVO REFEITÓRIO E VESTIÁRIO NO CEMITÉRIO DA FILOSOFIA</t>
  </si>
  <si>
    <t>MODERNIZAÇÃO E ATENDIMENTO DA LEI DE ACESSIBILIDADE E A NR 24 - CONFORTO SANITÁRIO</t>
  </si>
  <si>
    <t>MANUTENÇÃO E ADEQUAÇÃO DO PRÓPRIO PARA NOVO REFEITÓRIO E VESTIÁRIO NO CEMITÉRIO DA AREIA BRANCA</t>
  </si>
  <si>
    <t xml:space="preserve">CONTRATAÇÃO DE SERVIÇO DE SEGURANÇA PATRIMONIAL </t>
  </si>
  <si>
    <t>MANTER A SEGURANÇA DOS PRÓPRIOS MUNICIPAIS</t>
  </si>
  <si>
    <t>CONTRATAÇÃO DE SERVIÇO DE MÃO DE OBRA OPERACIONAL</t>
  </si>
  <si>
    <t>REALIZAÇÃO DOS SERVIÇOS DE MANUTENÇÃO DOS CEMITÉRIOS</t>
  </si>
  <si>
    <t>REMEDIAÇÃO DOS SOLOS DOS CEMITÉRIOS MUNICIPAIS</t>
  </si>
  <si>
    <t>CUMPRIMENTO DE DIRETRIZES AMBIENTAIS - CETESB E MINISTÉRIO PÚBLICO</t>
  </si>
  <si>
    <t>CEMITÉRIO DA AREIA BRANCA - DEMOLIÇÃO E RECONSTRUÇÃO DO JAZIGO 02 COM 320 LÓCULOS</t>
  </si>
  <si>
    <t>JAZIGO CONDENADO PELA DEFESA CIVIL</t>
  </si>
  <si>
    <t>CEMITÉRIO DA FILOSOFIA - DEMOLIÇÃO E RECONSTRUÇÃO DOS JAZIGOS 34 E 35 COM 544 LÓCULOS</t>
  </si>
  <si>
    <t>CEMITÉRIO DA FILOSOFIA - DEMOLIÇÃO E RECONSTRUÇÃO DOS JAZIGOS 09 E 10 COM 385 LÓCULOS</t>
  </si>
  <si>
    <t>CONSTRUÇÃO DE MURO DE CONTENÇÃO E CALÇADA NO MURO PARALELO A RUA FRANCISCO PEDRO DOS REIS, CEMITÉRIO DA FILOSOFIA, SABOÓ</t>
  </si>
  <si>
    <t>REFORÇO ESTRUTURAL DEVIDO A ANTIGUIDADE DA CONSTRUÇÃO DO MURO EXISTENTE E DEVIDO O MURO ANTIGO FAZER PARTE DOS CARNEIROS DE MURO</t>
  </si>
  <si>
    <t>CELEBRAÇÃO DE DIAS DAS MÃES, PAIS E FINADOS</t>
  </si>
  <si>
    <t>CONTRATAÇÃO DE MÚSICOS, SONORIZAÇÃO, TENDAS, CADEIRAS, BANHEIRO QUÍMICO E FAIXAS</t>
  </si>
  <si>
    <t>AQUISIÇÃO DE BEBEDOUROS PARA A ECOFÁBRICA</t>
  </si>
  <si>
    <t>UTILIZAÇÃO POR FUNCIONÁRIOS E ALUNOS DA ECOFÁBRICA</t>
  </si>
  <si>
    <t>AQUISIÇÃO DE CONDICIONADORES DE AR PARA A ECOFÁBRICA</t>
  </si>
  <si>
    <t>AMBIENTAÇÃO DAS SALAS DE AULA DA ECOFÁBRICA</t>
  </si>
  <si>
    <t>CONSTRUÇÃO DE SALAS DE AULA NA ECOFÁBRICA</t>
  </si>
  <si>
    <t>MINISTRAÇÃO DE AULAS NA ECOFÁBRICA</t>
  </si>
  <si>
    <t>CONSTRUÇÃO DE RAMPAS ACESSÍVEIS NA ECOFÁBRICA</t>
  </si>
  <si>
    <t>ATENDIMENTO À LEI DE ACESSIBILIDADE</t>
  </si>
  <si>
    <t>AQUISIÇÃO DE PLATAFORMA DE ACESSIBLIDADE PARA A ECOFÁBRICA</t>
  </si>
  <si>
    <t>LOCAÇÃO DA SEDE DA ECOFÁBRICA NA ZNO E CENTRAL DE RESÍDUOS SÓLIDOS DA ZNO</t>
  </si>
  <si>
    <t>SEDE DA ECOFÁBRICA</t>
  </si>
  <si>
    <t>AQUISIÇÃO DE MATERIAIS FERRAMENTAS E EQUIPAMENTOS PARA A ECOFÁBRICA</t>
  </si>
  <si>
    <t>PARA UTILIZAÇÃO NA ECOFÁBRICA</t>
  </si>
  <si>
    <t>LOCAÇÃO DE VEÍCULO STRADA CABINE DUPLA 5 LUGARES A SER UTILIZADO NA ECOFÁBICA</t>
  </si>
  <si>
    <t>LOCAÇÃO DE VEÍCULO ÍVECO CABINE DUPLA 1.9 TONELADAS A SER UTILIZADO NA ECOFÁBICA</t>
  </si>
  <si>
    <t>CONTRATAÇÃO DE 6 AJUDANTES POR RPA PARA A ECOFÁBRICA</t>
  </si>
  <si>
    <t>SERVIÇOS REALIZADOS NA ECOFÁBRICA</t>
  </si>
  <si>
    <t>AQUISIÇÃO DE MATERIAIS DE CONSUMO PARA A ECOFÁBRICA</t>
  </si>
  <si>
    <t>PEDRA, AREIA, CIMENTO, CAL, ENTRE OUTROS PARA CONFECÇÃO DE TÓTENS, MURETAS, BANCOS E ETC</t>
  </si>
  <si>
    <t>REALIZAÇÃO DE 6 EVENTOS ANUAIS DA ECOFÁBRICA</t>
  </si>
  <si>
    <t>EVENTOS DA ECOFÁBRICA</t>
  </si>
  <si>
    <t>AQUISIÇÃO DE MATERIAIS DE ESCRITÓRIO PARA A ECOFÁBRICA</t>
  </si>
  <si>
    <t xml:space="preserve">PARA UTILIZAÇÃO NAS SALAS DE AULA </t>
  </si>
  <si>
    <t>CONTRATAÇÃO DE EMPRESA PARA CONSTRUÇÃO DA SEDE DA COPAISA</t>
  </si>
  <si>
    <t>CONSTRUÇÃO E INSTALAÇÃO DE VIVEIRO DE MUDAS (CONSTRUÇÃO DE ESTRUTURA DE APOIO PARA GUARDA DE FERRAMENTAS E INSUMOS, MANUTENÇÃO DO MURO, CRIAÇÃO DE VIVEIRO PRODUÇÃO, ACONDICIONAMENTO DE MUDAS UTILIZADAS NO PAISAGISMO E REPOSIÇÃO)</t>
  </si>
  <si>
    <t>CONTRATAÇÃO DE EMPRESA PARA EXECUÇÃO DOS SERVIÇOS DE REMOÇÃO DE ABELHAS</t>
  </si>
  <si>
    <t>CONTRATAÇÃO DE REMOÇÃO DE ABELHAS EM ARVORES AO LONGO DA CIDADE DE SANTOS, VISANDO EXECUTAR A MANUTENÇÃO DE PODA, REMOÇÕES E ELIMINADO O RISCO DE ATAQUES A MUNÍCIPES</t>
  </si>
  <si>
    <t>AQUISIÇÃO DE MAQUINÁRIOS E EQUIPAMENTOS PARA A COPAISA</t>
  </si>
  <si>
    <t>PARA UTILIZAÇÃO NA MANUTENÇÃO DE PODA, CORTE DE GRAMA E PAISAGISMO AO LONGO DA CIDADE (MAQUINÁRIO E FERRAMENTAS)</t>
  </si>
  <si>
    <t>AQUISIÇÃO DE PLANTAS, INSUMOS E MATERIAIS DE CONSUMO PARA A COPAISA</t>
  </si>
  <si>
    <t>MANUTENÇÃO DE PRAÇAS E JARDINS DA PRAIA E PRAÇAS NÃO ADOTADAS PELO PROGRAMA CIDADE VERDE</t>
  </si>
  <si>
    <t>AQUISIÇÃO DE COMPUTADORES PARA A COPAISA</t>
  </si>
  <si>
    <t>PARA SEREM UTILIZADOS NOS SERVIÇOS ADMINISTRATIVOS</t>
  </si>
  <si>
    <t>AQUISIÇÃO DE MOBILIÁRIOS PARA A COPAISA</t>
  </si>
  <si>
    <t>PARA SEREM UTILIZADOS NOS SERVIÇOS ADMINISTRATIVOS (MESA, CADEIRA, GAVETEIRO, ARMÁRIOS)</t>
  </si>
  <si>
    <t>TERRAPLENAGEM DA ÁREA CONTINENTAL</t>
  </si>
  <si>
    <t>SERVIÇOS DE TERRAPLENAGEM DAS VIAS PÚBLICAS DA ÁREA CONTINENTAL</t>
  </si>
  <si>
    <t>DRENAGEM NA VIA PRINCIPAL DO MONTE CABRÃO</t>
  </si>
  <si>
    <t>OBRA ESTRUTURANTE</t>
  </si>
  <si>
    <t>INSTALAÇÃO DE GUIAS E SARJETAS NA RUA OSVALDO DA SILVA LEITE, MONTE CABRÃO</t>
  </si>
  <si>
    <t>REFORMA DA BASE DA GUARDA COMPARTILHADA, CARUARA</t>
  </si>
  <si>
    <t>COMPRA DE TERRENO PARA INSTALAÇÕES DA CORTEC/PREF-AC</t>
  </si>
  <si>
    <t>INTERVENÇÕES ESTRUTURANTES NA ILHA DIANA</t>
  </si>
  <si>
    <t>INTERVENÇÕES NA ENTRADA DO BAIRRO DE CARUARA</t>
  </si>
  <si>
    <t>IMPLEMENTAÇÃO DE PRAÇA E CAMPINHO CARAMURU NO CARUARA</t>
  </si>
  <si>
    <t>ÁREA DE LAZER DESTINADA AOS MUNICÍPES</t>
  </si>
  <si>
    <t>ADEQUAÇÃO EM LOGRADOUROS NO BAIRRO DO QUILOMBO</t>
  </si>
  <si>
    <t>AQUISIÇÃO DE MATERIAIS DE CONSUMO PARA A PREF-AC</t>
  </si>
  <si>
    <t>PEDRA, AREIA, CIMENTO, CAL, ENTRE OUTROS</t>
  </si>
  <si>
    <t>AQUISIÇÃO DE EQUIPAMENTOS E FERRAMENTAL PARA A PREF-AC</t>
  </si>
  <si>
    <t>FERRAMENTAL ELÉTRICO, HIDRÁULICO E CIVIL</t>
  </si>
  <si>
    <t>REALIZAÇÃO DE EVENTOS NOS BAIRROS DA PREF-AC</t>
  </si>
  <si>
    <t>EVENTO DA ILHA DIANA, MONTE CABRÃO, CARUARA, DIA DAS CRIANÇAS E OUTROS</t>
  </si>
  <si>
    <t>CONTRATAÇÃO DE EMPRESA PARA REVITALIZAÇÃO DAS RUÍNAS DA SANTA CASA LOCALIZADA NA REGIÃO DA PREF-CH</t>
  </si>
  <si>
    <t>REVITALIZAÇÃO PARA FUTURO PONTO TURÍSTICO</t>
  </si>
  <si>
    <t>CONTRATAÇÃO DE EMPRESA PARA REFORMA E ADEQUAÇÃO DA SEDE DA PREF-CH</t>
  </si>
  <si>
    <t>ADEQUAÇÃO PARA ATENDIMENTO DOS SERVIÇOS OPERACIONAIS E ADMINISTRATIVOS</t>
  </si>
  <si>
    <t>CONTRATAÇÃO DE EMPRESA PARA ADEQUAÇÃO DO AVCB DA SEDE DA PREF-CH</t>
  </si>
  <si>
    <t>AVCB</t>
  </si>
  <si>
    <t>CONTRATAÇÃO DE EMPRESA PARA IMPLANTAÇÃO DE RAMPA DE ACESSIBILIDADE NAS CALÇADAS DA REGIÃO DA PREF-CH</t>
  </si>
  <si>
    <t>AQUISIÇÃO DE MATERIAL DE CONSUMO</t>
  </si>
  <si>
    <t>MADEIRA, CIMENTO, CAL, PEDRA, AREIA, TINTA ENTRE OUTROS</t>
  </si>
  <si>
    <t>MANUTENÇÃO GERAL DE SARJETAS, BL, PV  E GUIAS, RENIVELAMENTO E DRENAGEM UTILIZANDO A ARP DE VIAS DA PREF-CH</t>
  </si>
  <si>
    <t>MANUTENÇÃO E CONSERVAÇÃO</t>
  </si>
  <si>
    <t>AQUISIÇÃO DE COMPUTADORES PARA A PREF-CH</t>
  </si>
  <si>
    <t>ATENDER AS DEMANDAS ADMINISTRATIVAS</t>
  </si>
  <si>
    <t>REVITALIZAÇÃO DA PRAÇA RUI RIBEIRO COUTO NA REGIÃO DA PREF-CH</t>
  </si>
  <si>
    <t>PARA ATENDER A MUNICIPALIDADE</t>
  </si>
  <si>
    <t>AQUISIÇÃO DE FERRAMENTAL PARA A PREF-CH</t>
  </si>
  <si>
    <t>MAQUITÃO, BETONEIRA, PARAFUSADEIRA, FURADEIRA, SERRA MÁRMORE, SERRA CIRCULAR, MARTELETE PORTÁTIL, MARTELETE 30 KG, MOTOPODA, COMPRESSOR PARA PINTURA, ROÇADEIRA 4 TEMPOS, ESMERILHADEIRA GRANDE E PEQUENA, SERRA DE BANCADA, GERADOR, CARRINHO MÃO</t>
  </si>
  <si>
    <t>AQUISIÇÃO DE EPI'S PARA OS SERVIDORES DA PREF-CH</t>
  </si>
  <si>
    <t>REALIZAÇÃO DE EVENTOS NA REGIÃO DA PREF-CH</t>
  </si>
  <si>
    <t>RUAS DE LAZER NO CENTRO HISTÓRICO</t>
  </si>
  <si>
    <t>AQUISIÇÃO DE MOBILIÁRIO PARA A PREF-CH</t>
  </si>
  <si>
    <t>PARA ATENDER A SEDE DA PREF-CH (MESA, CADEIRA, AR CONDICIONADO, ARMÁRIO, GAVETEIRO)</t>
  </si>
  <si>
    <t>BONDINHO MONTE SERRAT NA PREF-M</t>
  </si>
  <si>
    <t>TRANSPORTE DE FUNCIONÁRIOS E MATERIAL DOS MORROS</t>
  </si>
  <si>
    <t>LOCAÇÃO SEDE DA PREF-M</t>
  </si>
  <si>
    <t>ESPAÇO PARA AS ATIVIDADES DA UNIDADE DA PREF-M</t>
  </si>
  <si>
    <t>LOCAÇÃO DO ALMOXARIFADO DA PREF-M</t>
  </si>
  <si>
    <t>ESPAÇO PARA ACOMODAÇÃO DOS MATERIAIS E FERRAMENTAIS DA PREF-M</t>
  </si>
  <si>
    <t>MANUTENÇÃO DOS FILTROS DA PREF-M</t>
  </si>
  <si>
    <t>UTILIZAÇÃO DE FUNCIONÁRIOS E FREQUENTADORES</t>
  </si>
  <si>
    <t>AQUISIÇÃO DE TUBO PEAD, CORRIMÃOS, FERROS, CIMENTO A SEREM UTILIZADOS PELA PREF-M</t>
  </si>
  <si>
    <t>MANUTENÇÃO DE EQUIPAMENTOS MUNICIPAIS DOS MORROS</t>
  </si>
  <si>
    <t>AQUISIÇÃO DE TUBO CANTONEIRA A SEREM UTILIZADOS PELA PREF-M</t>
  </si>
  <si>
    <t>AQUISIÇÃO DE MATERIAL DE ESCRITÓRIO A SEREM UTILIZADOS PELA PREF-M</t>
  </si>
  <si>
    <t>UTILIZAÇÃO NOS PRÓPRIOS SOB RESPONSABILIDADE DESSA PREFEITURA</t>
  </si>
  <si>
    <t>AQUISIÇÃO DE TINTAS A SEREM UTILIZADOS PELA PREF-M</t>
  </si>
  <si>
    <t>MANUTENÇÃO DE PRÓPRIOS, BRINQUEDOS E PINTURA DE PRAÇAS DOS MORROS</t>
  </si>
  <si>
    <t>AQUISIÇÃO DE MATERIAL DE MANUTENÇÃO ELÉTRICA A SEREM UTILIZADOS PELA PREF-M</t>
  </si>
  <si>
    <t>AQUISIÇÃO DE MATERIAL DE MANUTENÇÃO HIDRÁULICA A SEREM UTILIZADOS PELA PREF-M</t>
  </si>
  <si>
    <t>FERRO DE CONSTRUÇÃO A SEREM UTILIZADOS PELA PREF-M</t>
  </si>
  <si>
    <t>CONSTRUÇÃO DE MUROS, TAMPAS, VIGAS, CAIXA DE PASSAGEM E LIXEIRAS A SEREM UTILIZADOS NOS MORROS</t>
  </si>
  <si>
    <t>AQUISIÇÃO DE MADEIRAS A SEREM UTILIZADOS PELA PREF-M</t>
  </si>
  <si>
    <t>AQUISIÇÃO DE GRELHAS A SEREM UTILIZADOS PELA PREF-M</t>
  </si>
  <si>
    <t>REALIZAÇÃO DE EVENTOS NOS MORROS A SEREM UTILIZADOS PELA PREF-M</t>
  </si>
  <si>
    <t>REALIZAÇÃO DE EVENTOS NO MORROS INCLUINDO QUERMESSE, DIA DAS CRIANÇAS, RUAS DE LAZER, NATAL E DEMAIS EVENTOS TRADICIONAIS.</t>
  </si>
  <si>
    <t>LOCAÇÃO DA SEDE DA PREF-ZNO</t>
  </si>
  <si>
    <t>NECESSÁRIO PARA INSTALAÇÃO DA PREF-ZNO E SUAS UNIDADES ADMINISTRATIVAS.</t>
  </si>
  <si>
    <t>REALIZAÇÃO DE EVENTOS DA REGIÃO DA ZONA NOROESTE</t>
  </si>
  <si>
    <t>EVENTOS CULTURAIS: CINE COMUNIDADE, RUAS DE LAZER, FESTAS JUNINAS, ANIVERSÁRIO DA ZONA NOROESTE, DIA DAS CRIANÇAS, DIA DA CONSCIÊNCIA NEGRA E FESTAS NATALINAS.</t>
  </si>
  <si>
    <t>01//01/2024</t>
  </si>
  <si>
    <t>AQUISIÇÃO DE MATERIAIS DE CONSUMO PARA A PREF-ZNO</t>
  </si>
  <si>
    <t>AQUISIÇÃO DE MADEIRAS, PEDRA, AREIA, CIMENTO, CAL, ENTRE OUTROS MATERIAIS PARA REVITALIZAÇÃO DE VIAS, PRAÇAS E PRÓPRIOS DA PREF-ZNO</t>
  </si>
  <si>
    <t>CHEQUE DE ADIANTAMENTO DA PREF-ZNO</t>
  </si>
  <si>
    <t>DESPESAS EMERGENCIAIS</t>
  </si>
  <si>
    <t>AQUISIÇÃO DE BENS PERMANENTES PARA A PREF-ZNO</t>
  </si>
  <si>
    <t>COMPUTADORES, AR-CONDICIONADO, FERRAMENTAS MANUAL, ELÉTRICAS E MOBILIARIO</t>
  </si>
  <si>
    <t>CONTRATAÇÃO DE EMPRESA PARA IMPLANTAÇÃO DO PARQUE ECOLÓGICO NO JD. PIRATININGA</t>
  </si>
  <si>
    <t>PARA MELHORAR A URBANIZAÇÃO INCLUSIVA E RECUPERAÇÃO DAS ÁREAS VERDES</t>
  </si>
  <si>
    <t xml:space="preserve">CONTRATAÇÃO DE EMPRESA PARA REVITALIZAÇÃO DA PÇA. ANTÔNIO GONÇALVES, JD. SÃO MANOEL </t>
  </si>
  <si>
    <t>REVITALIZAÇÃO DA PRAÇA</t>
  </si>
  <si>
    <t>CONTRATAÇÃO DE EMPRESA PARA REVITALIZAÇÃO DA PÇA. CORONEL JOÃO JORGE- JD. SÃO MANOEL</t>
  </si>
  <si>
    <t>CONTRATAÇÃO DE EMPRESA PARA REFORMA DO CAMPO DA VILA TELMA, RÁDIO CLUBE</t>
  </si>
  <si>
    <t>REFORMA DO CAMPO</t>
  </si>
  <si>
    <t>CONTRATAÇÃO DE EMPRESA PARA REVITALIZAÇÃO DA PRAÇA FERNANDO OLIVA, BOM RETIRO</t>
  </si>
  <si>
    <t>MANUTENÇÃO GERAL DE SARJETAS, BL, PV  E GUIAS UTILIZANDO A ARP DE VIAS DA PREF-ZNO</t>
  </si>
  <si>
    <t>LOCAÇÃO DA SEDE DA PREF-ZOI</t>
  </si>
  <si>
    <t>SEDE DA PREF-ZOI</t>
  </si>
  <si>
    <t>LOCAÇÃO DO ALMOXARIFADO DA PREF-ZOI</t>
  </si>
  <si>
    <t>ALMOXARIFADO DA PREF-ZOI</t>
  </si>
  <si>
    <t xml:space="preserve">REURBANIZAÇÃO DA PRAÇA JOHN KENNEDY - JOSÉ MENINO </t>
  </si>
  <si>
    <t>ESCONTRA-SE EM MAU ESTADO DE CONSERVAÇÃO</t>
  </si>
  <si>
    <t>REURBANIZAÇÃO DA PRAÇA ALAN KARDEC - PONTA DA PRAIA</t>
  </si>
  <si>
    <t xml:space="preserve">REURBANIZAÇÃO DA PRAÇA TARÔ - BOQUEIRÃO </t>
  </si>
  <si>
    <t xml:space="preserve">REURBANIZAÇÃO DA PRAÇA FORÇA AÉREA BRASILEIRA MACUCO </t>
  </si>
  <si>
    <t xml:space="preserve">REURBANIZAÇÃO DA PRAÇA CORAÇÃO DE MARIA - PONTA DA PRAIA </t>
  </si>
  <si>
    <t xml:space="preserve">REURBANIZAÇÃO DA PRAÇA NOVA ERA - PONTA DA PRAIA </t>
  </si>
  <si>
    <t>REURBANIZAÇÃO DA PRAÇA JOÃO MIGUEL KODJA - GONZAGA</t>
  </si>
  <si>
    <t xml:space="preserve">REURBANIZAÇÃO DA PRAÇA FRANKLIN DELANO ROOSEVELT - PONTA DA PRAIA </t>
  </si>
  <si>
    <t>REURBANIZAÇÃO DA PRAÇA DESEMBARGADOR ALOYSIO ALVAREZ CRUZ - ENCRUZILHADA</t>
  </si>
  <si>
    <t>REURBANIZAÇÃO DA PRAÇA MARTINHO LUTERO - GONZAGA</t>
  </si>
  <si>
    <t>REURBANIZAÇÃO DO RECANTO PADRE LUCIO FLORO - MARAPÉ</t>
  </si>
  <si>
    <t>REURBANIZAÇÃO DA PRAÇA 1° DE MAIO - PONTA DA PRAIA</t>
  </si>
  <si>
    <t>REURBANIZAÇÃO DA PRAÇA STONEHENGE - PONTA DA PRAIA</t>
  </si>
  <si>
    <t>REURBANIZAÇÃO DO LARGO WALDEMAR NICOLAU CANELLAS - APARECIDA</t>
  </si>
  <si>
    <t xml:space="preserve">DRENAGEM AV: CARVALHO DE MENDONÇA X RUA : SATURNINO DE BRITO - MARAPÉ </t>
  </si>
  <si>
    <t xml:space="preserve">ALAGAMENTO DE VIAS </t>
  </si>
  <si>
    <t xml:space="preserve">DRENAGEM RUA: MARANHÃO X RUA: EUCLIDES DA CUNHA - POMPEIA </t>
  </si>
  <si>
    <t xml:space="preserve">DRENAGEM RUA : CASTRO ALVES ENFRENTE AO Nº 98 - EMBARÉ </t>
  </si>
  <si>
    <t xml:space="preserve">DRENAGEM RUA: ALEXANDRE HERCULANO ENFRENTE AO Nº 132 ENCRUZILHADA </t>
  </si>
  <si>
    <t xml:space="preserve">DRENAGEM RUA: CARVALHO DE MENDONÇA X AV: SENADOR FEIJÓ - ENCRUZILHADA </t>
  </si>
  <si>
    <t>DRENAGEM RUA : SÃO JUDAS TADEU - MARAPÉ</t>
  </si>
  <si>
    <t xml:space="preserve">DRENAGEM RUA: GREENHALD X AV: PEDRO LESSA - EMBARÉ </t>
  </si>
  <si>
    <t xml:space="preserve">DRENAGEM RUA: PIRAJÁ DA SILVA X AV: EPITÁCIO PESSOA - APARECIDA </t>
  </si>
  <si>
    <t xml:space="preserve">DRENAGEM DJALMA DUTRA - GONZAGA </t>
  </si>
  <si>
    <t xml:space="preserve">DRENAGEM RUA TOCANTINS - GONZAGA </t>
  </si>
  <si>
    <t xml:space="preserve">DRENAGEM RUA: KLAUS DIETER WOLF X RUA. DR. ARANDO SALES DE OLIVEIRA - BOQUEIRÃO </t>
  </si>
  <si>
    <t>DRENAGEM NA RUA CLAUDIO DONEUX, TRECHO COM A AV. ANA COSTA X RUA BAHIA - GONZAGA</t>
  </si>
  <si>
    <t xml:space="preserve">DRENAGEM NO CAMINHO DO ASILO - MARAPÉ </t>
  </si>
  <si>
    <t xml:space="preserve">DRENAGEM DO CAMINHO FERREIRA LAJE - MARAPÉ </t>
  </si>
  <si>
    <t>DRENAGEM DO CAMINHO DONA ADELAIDE - MARAPÉ</t>
  </si>
  <si>
    <t>ADITIVO DAS CALÇADAS</t>
  </si>
  <si>
    <t>HORAS DE CAMINHÃO E ENCARREGADO</t>
  </si>
  <si>
    <t xml:space="preserve">RECUPERAÇÃO CANTEIRO CENTRAL DO BNH </t>
  </si>
  <si>
    <t xml:space="preserve">SE ENCONTRA EM MAU  ESTADO DE CONSERVAÇÃO </t>
  </si>
  <si>
    <t>DRENAGEM JAÚ 03 - APARECIDA</t>
  </si>
  <si>
    <t>DRENAGEM OSWALDO COCHRANE ENFRENTE AO Nº 245 - EMBARÉ</t>
  </si>
  <si>
    <r>
      <t>RECUPERAÇÃO CANTEIRO CENTRAL DA CONSELHEIRO NÉBIAS X RUA: ALEXANDRE HERCULANO  - BOQUEIRÃO</t>
    </r>
    <r>
      <rPr>
        <b/>
        <sz val="10"/>
        <color theme="1"/>
        <rFont val="Calibri"/>
        <family val="2"/>
        <scheme val="minor"/>
      </rPr>
      <t xml:space="preserve"> </t>
    </r>
  </si>
  <si>
    <t xml:space="preserve"> (PEDIDO CET)  </t>
  </si>
  <si>
    <t>AQUISIÇÃO DIVERSA DE MATERIAL A SEREM UTILIZADOS NA PREF-ZOI</t>
  </si>
  <si>
    <t xml:space="preserve">PARA ATENDER  DEMANDAS QUE ABRANGE A ZONA INTERMEDIÁRIA  OS BAIRROS JABAQUARA, APARECIDA, MACUCO, ESTUÁRIO, PONTA DA PRAIA, POMPÉIA, GONZAGA, MARAPÉ, VILA BELMIRO, CAMPO GRANDE, BOQUEIRÃO, JOSÉ MENINO,  ENCRUZILHADA, EMBARÉ </t>
  </si>
  <si>
    <t>REALIZAÇÃO DE EVENTOS NA REGIÃO DA PREF-ZOI A SEREM UTILIZADOS NA PREF-ZOI</t>
  </si>
  <si>
    <t>FESTAS RELIGIOSAS, DIAS DE LAZER, DIAS DAS CRIANÇAS, NATAL E OUTROS</t>
  </si>
  <si>
    <t>CONTRATAÇÃO DE EMPRESA PARA HIDROJATEAMENTO NAS VIAS, PRAÇAS E PRÓPRIOS DA PREF-ZOI</t>
  </si>
  <si>
    <t>LIMPEZA E CONSERVAÇÃO</t>
  </si>
  <si>
    <t>CONTRATAÇÃO DE EMPRESA PARA PINTURA DE SOLO DA REGIÃO DA PREF-ZOI</t>
  </si>
  <si>
    <t>MANUTENÇÃO, CONSERVAÇÃO E IDENTIFICAÇÃO</t>
  </si>
  <si>
    <t>CONTRATAÇÃO DE EMPRESA PARA ADESIVAGEM E CONFECÇÃO DE PLACAS PARA OS PRÓPRIOS DA PREF-ZOI</t>
  </si>
  <si>
    <t>IDENTIFACAÇÃO DOS PRÓPRIOS</t>
  </si>
  <si>
    <t>AQUISIÇÃO DE COMPUTADORES A SEREM UTILIZADOS NA PREF-ZOI</t>
  </si>
  <si>
    <t>PARA REALIZAÇÃO DE SERVIÇOS ADMINISTRATIVOS</t>
  </si>
  <si>
    <t>TROCA DO PISO DE ROLAMENTO DA FONTE DO SAPO E BAILE DOS IDOSOS DA (ORLA)</t>
  </si>
  <si>
    <t>OS PISOS ENCONTRAM-SE DANIFICADOS</t>
  </si>
  <si>
    <t>INSTALAÇÃO DE PISO DE BORRACHA NO PARKOUR DA PONTA DA PRAIA (ORLA)</t>
  </si>
  <si>
    <t>OS PISOS ATUAIS ENCONTRAM-SE EM FALTA E DANIFICADOS DEVIDO AS RESSACAS</t>
  </si>
  <si>
    <t>REVITALIZAÇÃO PARQUE E ACADEMIA BEZERRA DE MENEZES (ORLA)</t>
  </si>
  <si>
    <t>AQUISIÇÃO DE NOVOS BRINQUEDOS DE INOX EM TODA ORLA (14 CONJUNTOS)</t>
  </si>
  <si>
    <t>PARA FAZER A TROCA DOS BRINQUEDOS ATUAIS DE MADEIRA QUE ESTÃO DETERIORADOS</t>
  </si>
  <si>
    <t>DRENAGEM DA GALERIA A.D MOREIRA E CICLOVIA ATÉ CANAL 2 (ORLA)</t>
  </si>
  <si>
    <t>ALAGAMENTO DE VIAS (SESERP)</t>
  </si>
  <si>
    <t>PASSARELA DE DEFICIENTE ACESSIVEL NOS CANAIS 1/3/6 (ORLA)</t>
  </si>
  <si>
    <t>PARA MELHORAR A ACESSIBILIDADE NOS RESPECTIVOS CANAIS</t>
  </si>
  <si>
    <t>DESVIO DE SAÍDA DE PEDESTRES NA BALSA COM IMPLANTAÇÃO DE GRADIL E PAISAGISMO (ORLA)</t>
  </si>
  <si>
    <t>PARA MELHORAR A SEGURANÇA LOCAL</t>
  </si>
  <si>
    <t>MANUTENÇÃO DA ILHA DE CONVENIENCIA (POLICARBONATO) E FONTE BOQUEIRÃO (BANCOS)</t>
  </si>
  <si>
    <t>REFORMA SUB-SEDE DA PREF-ZOI, LOCALIZADA NA AV. FRANCISCO GLICERIO, 481 (ORLA)</t>
  </si>
  <si>
    <t xml:space="preserve">PARA ATENDER AOS FUNCIONÁRIOS DA NOVA SEDE PREF-ZOI </t>
  </si>
  <si>
    <t>CONTRATAÇÃO DE MOTONIVELADORA (ORLA)</t>
  </si>
  <si>
    <t xml:space="preserve">PARA NIVELAMENTO DAS AREIAS DA PRAIA </t>
  </si>
  <si>
    <t>AQUISIÇÃO DE COMPUTADORES (ORLA)</t>
  </si>
  <si>
    <t>CONTRATAÇÃO DE EMPRESA PARA PINTURA DE SOLO (ORLA)</t>
  </si>
  <si>
    <t>CONTRATAÇÃO DE EMPRESA PARA ADESIVAGEM E CONFECÇÃO DE PLACAS PARA OS PRÓPRIOS DA PREF-ZOI (ORLA)</t>
  </si>
  <si>
    <t>REALIZAÇÃO DE EVENTOS NA REGIÃO DA PREF-ZOI (ORLA)</t>
  </si>
  <si>
    <t>VERÃO NA PRAIA, FESTA DO EMISSÁRIO, DIAS DAS CRIANÇAS, EVENTOS ESPORTIVOS E OUTROS</t>
  </si>
  <si>
    <t>CONTRATAÇÃO DE EMPRESA PARA HIDROJATEAMENTO NAS VIAS, PRAÇAS E PRÓPRIOS DA PREF-ZOI (ORLA)</t>
  </si>
  <si>
    <t>19.10</t>
  </si>
  <si>
    <t>24.10</t>
  </si>
  <si>
    <t>37.10</t>
  </si>
  <si>
    <t>44.10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</si>
</sst>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R$&quot;\ #,##0.00;[Red]\-&quot;R$&quot;\ #,##0.00"/>
    <numFmt numFmtId="44" formatCode="_-&quot;R$&quot;\ * #,##0.00_-;\-&quot;R$&quot;\ * #,##0.00_-;_-&quot;R$&quot;\ * &quot;-&quot;??_-;_-@_-"/>
    <numFmt numFmtId="43" formatCode="_-* #,##0.00_-;\-* #,##0.00_-;_-* &quot;-&quot;??_-;_-@_-"/>
    <numFmt numFmtId="164" formatCode="_-* #,##0_-;\-* #,##0_-;_-* &quot;-&quot;??_-;_-@_-"/>
    <numFmt numFmtId="165" formatCode="000,000"/>
    <numFmt numFmtId="166" formatCode="_-* #,##0.00_-;\-* #,##0.00_-;_-* \-??_-;_-@"/>
    <numFmt numFmtId="167" formatCode="_-* #,##0_-;\-* #,##0_-;_-* \-??_-;_-@"/>
    <numFmt numFmtId="168" formatCode="_-&quot;R$ &quot;* #,##0.00_-;&quot;-R$ &quot;* #,##0.00_-;_-&quot;R$ &quot;* \-??_-;_-@"/>
    <numFmt numFmtId="169" formatCode="[$R$-416]\ #,##0.00;[Red]\-[$R$-416]\ #,##0.00"/>
    <numFmt numFmtId="170" formatCode="_-* #,##0_-;\-* #,##0_-;_-* \-??_-;_-@_-"/>
    <numFmt numFmtId="171" formatCode="d/m/yyyy"/>
    <numFmt numFmtId="172" formatCode="dd/mm/yy"/>
    <numFmt numFmtId="173" formatCode="_-* #,##0.00_-;\-* #,##0.00_-;_-* \-??_-;_-@_-"/>
    <numFmt numFmtId="174" formatCode="_-&quot;R$ &quot;* #,##0.00_-;&quot;-R$ &quot;* #,##0.00_-;_-&quot;R$ &quot;* \-??_-;_-@_-"/>
    <numFmt numFmtId="175" formatCode="#,##0\ ;\-#,##0\ ;\-#\ ;@\ "/>
    <numFmt numFmtId="176" formatCode="_-* #,##0.00_-;\-* #,##0.00_-;_-* &quot;-&quot;??_-;_-@"/>
    <numFmt numFmtId="177" formatCode="_-* #,##0_-;\-* #,##0_-;_-* &quot;-&quot;??_-;_-@"/>
    <numFmt numFmtId="178" formatCode="_-&quot;R$&quot;\ * #,##0.00_-;\-&quot;R$&quot;\ * #,##0.00_-;_-&quot;R$&quot;\ * &quot;-&quot;??_-;_-@"/>
    <numFmt numFmtId="179" formatCode="\ * #,##0.00\ ;\-* #,##0.00\ ;\ * \-#\ ;\ @\ "/>
    <numFmt numFmtId="180" formatCode="\ * #,##0\ ;\-* #,##0\ ;\ * \-#\ ;\ @\ "/>
    <numFmt numFmtId="181" formatCode="&quot; R$ &quot;* #,##0.00\ ;&quot;-R$ &quot;* #,##0.00\ ;&quot; R$ &quot;* \-#\ ;\ @\ "/>
    <numFmt numFmtId="182" formatCode="&quot;R$&quot;\ #,##0.00"/>
  </numFmts>
  <fonts count="2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9"/>
      <color theme="1"/>
      <name val="Calibri"/>
      <family val="2"/>
      <scheme val="minor"/>
    </font>
    <font>
      <b/>
      <sz val="9"/>
      <color theme="0"/>
      <name val="Calibri"/>
      <family val="2"/>
      <scheme val="minor"/>
    </font>
    <font>
      <b/>
      <sz val="9"/>
      <color theme="1"/>
      <name val="Calibri"/>
      <family val="2"/>
      <scheme val="minor"/>
    </font>
    <font>
      <b/>
      <sz val="9"/>
      <name val="Calibri"/>
      <family val="2"/>
    </font>
    <font>
      <sz val="9"/>
      <color rgb="FFFF0000"/>
      <name val="Calibri"/>
      <family val="2"/>
      <scheme val="minor"/>
    </font>
    <font>
      <sz val="9"/>
      <name val="Calibri"/>
      <family val="2"/>
      <scheme val="minor"/>
    </font>
    <font>
      <sz val="8"/>
      <name val="Calibri"/>
      <family val="2"/>
      <scheme val="minor"/>
    </font>
    <font>
      <sz val="9"/>
      <color rgb="FF202124"/>
      <name val="Calibri"/>
      <family val="2"/>
      <scheme val="minor"/>
    </font>
    <font>
      <sz val="9"/>
      <color rgb="FF040C28"/>
      <name val="Calibri"/>
      <family val="2"/>
      <scheme val="minor"/>
    </font>
    <font>
      <sz val="9"/>
      <color rgb="FF000000"/>
      <name val="Calibri"/>
      <family val="2"/>
    </font>
    <font>
      <sz val="9"/>
      <color rgb="FF000000"/>
      <name val="Calibri"/>
      <family val="2"/>
      <charset val="1"/>
    </font>
    <font>
      <sz val="9"/>
      <color rgb="FF000000"/>
      <name val="Docs-Calibri"/>
      <charset val="1"/>
    </font>
    <font>
      <sz val="12"/>
      <color theme="1"/>
      <name val="Calibri"/>
      <family val="2"/>
      <scheme val="minor"/>
    </font>
    <font>
      <b/>
      <sz val="9"/>
      <name val="Calibri"/>
      <family val="2"/>
      <scheme val="minor"/>
    </font>
    <font>
      <sz val="9"/>
      <color theme="1"/>
      <name val="Calibri"/>
      <family val="2"/>
    </font>
    <font>
      <sz val="9"/>
      <name val="Calibri"/>
      <family val="2"/>
    </font>
    <font>
      <sz val="9"/>
      <color rgb="FF333333"/>
      <name val="Calibri"/>
      <family val="2"/>
    </font>
    <font>
      <sz val="11"/>
      <color rgb="FF000000"/>
      <name val="Calibri"/>
      <family val="2"/>
      <charset val="1"/>
    </font>
    <font>
      <b/>
      <sz val="10"/>
      <color theme="1"/>
      <name val="Calibri"/>
      <family val="2"/>
      <scheme val="minor"/>
    </font>
    <font>
      <b/>
      <sz val="10"/>
      <color theme="0"/>
      <name val="Calibri"/>
      <family val="2"/>
      <scheme val="minor"/>
    </font>
    <font>
      <b/>
      <sz val="10"/>
      <name val="Calibri"/>
      <family val="2"/>
    </font>
    <font>
      <b/>
      <sz val="11"/>
      <name val="Calibri"/>
      <family val="2"/>
    </font>
    <font>
      <sz val="10"/>
      <name val="Arial"/>
      <family val="2"/>
    </font>
    <font>
      <sz val="9"/>
      <color rgb="FF000000"/>
      <name val="Calibri"/>
      <family val="2"/>
      <scheme val="minor"/>
    </font>
    <font>
      <sz val="10"/>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FF"/>
        <bgColor rgb="FFFFFFCC"/>
      </patternFill>
    </fill>
    <fill>
      <patternFill patternType="solid">
        <fgColor rgb="FFD0CECE"/>
        <bgColor rgb="FFD9D9D9"/>
      </patternFill>
    </fill>
    <fill>
      <patternFill patternType="solid">
        <fgColor theme="0" tint="-0.249977111117893"/>
        <bgColor indexed="64"/>
      </patternFill>
    </fill>
    <fill>
      <patternFill patternType="solid">
        <fgColor rgb="FFD9D9D9"/>
        <bgColor rgb="FFD0CECE"/>
      </patternFill>
    </fill>
    <fill>
      <patternFill patternType="solid">
        <fgColor theme="7" tint="0.39997558519241921"/>
        <bgColor indexed="64"/>
      </patternFill>
    </fill>
    <fill>
      <patternFill patternType="solid">
        <fgColor theme="0"/>
        <bgColor theme="0"/>
      </patternFill>
    </fill>
  </fills>
  <borders count="36">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hair">
        <color auto="1"/>
      </left>
      <right style="hair">
        <color auto="1"/>
      </right>
      <top style="hair">
        <color auto="1"/>
      </top>
      <bottom style="thin">
        <color auto="1"/>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173" fontId="21" fillId="0" borderId="0" applyBorder="0" applyProtection="0"/>
    <xf numFmtId="0" fontId="21" fillId="0" borderId="0"/>
    <xf numFmtId="174" fontId="21" fillId="0" borderId="0" applyBorder="0" applyProtection="0"/>
    <xf numFmtId="0" fontId="26" fillId="0" borderId="0"/>
  </cellStyleXfs>
  <cellXfs count="343">
    <xf numFmtId="0" fontId="0" fillId="0" borderId="0" xfId="0"/>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5" fillId="3" borderId="1" xfId="0" applyFont="1" applyFill="1" applyBorder="1" applyAlignment="1">
      <alignment horizontal="center" vertical="center"/>
    </xf>
    <xf numFmtId="44" fontId="5" fillId="3" borderId="2" xfId="2"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8" xfId="0" applyFont="1" applyFill="1" applyBorder="1" applyAlignment="1">
      <alignment horizontal="center" vertical="center" wrapText="1"/>
    </xf>
    <xf numFmtId="164" fontId="4" fillId="6" borderId="9" xfId="1" applyNumberFormat="1" applyFont="1" applyFill="1" applyBorder="1" applyAlignment="1">
      <alignment horizontal="center" vertical="center"/>
    </xf>
    <xf numFmtId="43" fontId="4" fillId="2" borderId="10" xfId="1" applyFont="1" applyFill="1" applyBorder="1" applyAlignment="1">
      <alignment horizontal="center" vertical="center"/>
    </xf>
    <xf numFmtId="43" fontId="4" fillId="2" borderId="10" xfId="1" applyFont="1" applyFill="1" applyBorder="1" applyAlignment="1">
      <alignment horizontal="center" vertical="center" wrapText="1"/>
    </xf>
    <xf numFmtId="164" fontId="4" fillId="2" borderId="10" xfId="1" applyNumberFormat="1" applyFont="1" applyFill="1" applyBorder="1" applyAlignment="1">
      <alignment horizontal="center" vertical="center"/>
    </xf>
    <xf numFmtId="14" fontId="4" fillId="2" borderId="10" xfId="0" applyNumberFormat="1" applyFont="1" applyFill="1" applyBorder="1" applyAlignment="1">
      <alignment horizontal="center" vertical="center"/>
    </xf>
    <xf numFmtId="44" fontId="4" fillId="2" borderId="10" xfId="2" applyFont="1" applyFill="1" applyBorder="1" applyAlignment="1">
      <alignment horizontal="center" vertical="center"/>
    </xf>
    <xf numFmtId="44" fontId="4" fillId="7" borderId="10" xfId="2" applyFont="1" applyFill="1" applyBorder="1" applyAlignment="1">
      <alignment horizontal="center" vertical="center"/>
    </xf>
    <xf numFmtId="0" fontId="4" fillId="2" borderId="10" xfId="0" applyFont="1" applyFill="1" applyBorder="1" applyAlignment="1">
      <alignment horizontal="center" vertical="center" wrapText="1"/>
    </xf>
    <xf numFmtId="165" fontId="4" fillId="6" borderId="11" xfId="0" applyNumberFormat="1" applyFont="1" applyFill="1" applyBorder="1" applyAlignment="1">
      <alignment horizontal="center" vertical="center" wrapText="1"/>
    </xf>
    <xf numFmtId="164" fontId="4" fillId="6" borderId="12" xfId="1" applyNumberFormat="1" applyFont="1" applyFill="1" applyBorder="1" applyAlignment="1">
      <alignment horizontal="center" vertical="center"/>
    </xf>
    <xf numFmtId="43" fontId="4" fillId="2" borderId="13" xfId="1" applyFont="1" applyFill="1" applyBorder="1" applyAlignment="1">
      <alignment horizontal="center" vertical="center"/>
    </xf>
    <xf numFmtId="43" fontId="4" fillId="2" borderId="13" xfId="1" applyFont="1" applyFill="1" applyBorder="1" applyAlignment="1">
      <alignment horizontal="center" vertical="center" wrapText="1"/>
    </xf>
    <xf numFmtId="164" fontId="4" fillId="2" borderId="13" xfId="1" applyNumberFormat="1" applyFont="1" applyFill="1" applyBorder="1" applyAlignment="1">
      <alignment horizontal="center" vertical="center"/>
    </xf>
    <xf numFmtId="44" fontId="4" fillId="2" borderId="13" xfId="2" applyFont="1" applyFill="1" applyBorder="1" applyAlignment="1">
      <alignment horizontal="center" vertical="center"/>
    </xf>
    <xf numFmtId="44" fontId="4" fillId="7" borderId="13" xfId="2" applyFont="1" applyFill="1" applyBorder="1" applyAlignment="1">
      <alignment horizontal="center" vertical="center"/>
    </xf>
    <xf numFmtId="0" fontId="4" fillId="2" borderId="13" xfId="0" applyFont="1" applyFill="1" applyBorder="1" applyAlignment="1">
      <alignment horizontal="center" vertical="center" wrapText="1"/>
    </xf>
    <xf numFmtId="165" fontId="4" fillId="6" borderId="14"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164" fontId="4" fillId="6" borderId="15" xfId="1" applyNumberFormat="1" applyFont="1" applyFill="1" applyBorder="1" applyAlignment="1">
      <alignment horizontal="center" vertical="center"/>
    </xf>
    <xf numFmtId="43" fontId="4" fillId="2" borderId="16" xfId="1" applyFont="1" applyFill="1" applyBorder="1" applyAlignment="1">
      <alignment horizontal="center" vertical="center"/>
    </xf>
    <xf numFmtId="43" fontId="4" fillId="2" borderId="16" xfId="1" applyFont="1" applyFill="1" applyBorder="1" applyAlignment="1">
      <alignment horizontal="center" vertical="center" wrapText="1"/>
    </xf>
    <xf numFmtId="164" fontId="4" fillId="2" borderId="16" xfId="1" applyNumberFormat="1" applyFont="1" applyFill="1" applyBorder="1" applyAlignment="1">
      <alignment horizontal="center" vertical="center"/>
    </xf>
    <xf numFmtId="0" fontId="4" fillId="2" borderId="16" xfId="0" applyFont="1" applyFill="1" applyBorder="1" applyAlignment="1">
      <alignment horizontal="center" vertical="center"/>
    </xf>
    <xf numFmtId="44" fontId="4" fillId="2" borderId="16" xfId="2" applyFont="1" applyFill="1" applyBorder="1" applyAlignment="1">
      <alignment horizontal="center" vertical="center"/>
    </xf>
    <xf numFmtId="44" fontId="4" fillId="7" borderId="16" xfId="2" applyFont="1" applyFill="1" applyBorder="1" applyAlignment="1">
      <alignment horizontal="center" vertical="center"/>
    </xf>
    <xf numFmtId="0" fontId="4" fillId="2" borderId="16" xfId="0" applyFont="1" applyFill="1" applyBorder="1" applyAlignment="1">
      <alignment horizontal="center" vertical="center" wrapText="1"/>
    </xf>
    <xf numFmtId="165" fontId="4" fillId="6" borderId="17" xfId="0" applyNumberFormat="1" applyFont="1" applyFill="1" applyBorder="1" applyAlignment="1">
      <alignment horizontal="center" vertical="center" wrapText="1"/>
    </xf>
    <xf numFmtId="0" fontId="4" fillId="0" borderId="0" xfId="0" applyFont="1" applyAlignment="1">
      <alignment horizontal="center" vertical="center"/>
    </xf>
    <xf numFmtId="0" fontId="6" fillId="0" borderId="4" xfId="0" applyFont="1" applyBorder="1" applyAlignment="1">
      <alignment horizontal="center" vertical="center"/>
    </xf>
    <xf numFmtId="43" fontId="4" fillId="0" borderId="13" xfId="1" applyFont="1" applyFill="1" applyBorder="1" applyAlignment="1">
      <alignment horizontal="center" vertical="center"/>
    </xf>
    <xf numFmtId="43" fontId="4" fillId="0" borderId="13" xfId="1" applyFont="1" applyFill="1" applyBorder="1" applyAlignment="1">
      <alignment horizontal="center" vertical="center" wrapText="1"/>
    </xf>
    <xf numFmtId="14" fontId="4" fillId="2" borderId="13" xfId="0" applyNumberFormat="1" applyFont="1" applyFill="1" applyBorder="1" applyAlignment="1">
      <alignment horizontal="center" vertical="center"/>
    </xf>
    <xf numFmtId="0" fontId="8" fillId="2" borderId="0" xfId="0" applyFont="1" applyFill="1" applyAlignment="1">
      <alignment horizontal="left" vertical="center"/>
    </xf>
    <xf numFmtId="44" fontId="4" fillId="0" borderId="13" xfId="2" applyFont="1" applyFill="1" applyBorder="1" applyAlignment="1">
      <alignment horizontal="center" vertical="center"/>
    </xf>
    <xf numFmtId="49" fontId="4" fillId="2" borderId="13" xfId="1" applyNumberFormat="1" applyFont="1" applyFill="1" applyBorder="1" applyAlignment="1">
      <alignment horizontal="center" vertical="center" wrapText="1"/>
    </xf>
    <xf numFmtId="44" fontId="9" fillId="0" borderId="13" xfId="2" applyFont="1" applyFill="1" applyBorder="1" applyAlignment="1">
      <alignment horizontal="center" vertical="center"/>
    </xf>
    <xf numFmtId="44" fontId="9" fillId="7" borderId="18" xfId="2" applyFont="1" applyFill="1" applyBorder="1" applyAlignment="1">
      <alignment horizontal="center" vertical="center"/>
    </xf>
    <xf numFmtId="0" fontId="4" fillId="2" borderId="19" xfId="0" applyFont="1" applyFill="1" applyBorder="1" applyAlignment="1">
      <alignment horizontal="center" vertical="center" wrapText="1"/>
    </xf>
    <xf numFmtId="164" fontId="4" fillId="2" borderId="19" xfId="1" applyNumberFormat="1" applyFont="1" applyFill="1" applyBorder="1" applyAlignment="1">
      <alignment horizontal="center" vertical="center"/>
    </xf>
    <xf numFmtId="43" fontId="4" fillId="0" borderId="13" xfId="3" applyFont="1" applyFill="1" applyBorder="1" applyAlignment="1">
      <alignment horizontal="center" vertical="center" wrapText="1"/>
    </xf>
    <xf numFmtId="43" fontId="4" fillId="2" borderId="13" xfId="3" applyFont="1" applyFill="1" applyBorder="1" applyAlignment="1">
      <alignment horizontal="center" vertical="center" wrapText="1"/>
    </xf>
    <xf numFmtId="43" fontId="4" fillId="2" borderId="13" xfId="3" applyFont="1" applyFill="1" applyBorder="1" applyAlignment="1">
      <alignment horizontal="center" vertical="center"/>
    </xf>
    <xf numFmtId="164" fontId="4" fillId="2" borderId="13" xfId="3" applyNumberFormat="1" applyFont="1" applyFill="1" applyBorder="1" applyAlignment="1">
      <alignment horizontal="center" vertical="center"/>
    </xf>
    <xf numFmtId="44" fontId="4" fillId="0" borderId="13" xfId="4" applyFont="1" applyFill="1" applyBorder="1" applyAlignment="1">
      <alignment horizontal="center" vertical="center"/>
    </xf>
    <xf numFmtId="164" fontId="4" fillId="0" borderId="13" xfId="1" applyNumberFormat="1" applyFont="1" applyFill="1" applyBorder="1" applyAlignment="1">
      <alignment horizontal="center" vertical="center"/>
    </xf>
    <xf numFmtId="0" fontId="4" fillId="0" borderId="13" xfId="0" applyFont="1" applyBorder="1" applyAlignment="1">
      <alignment horizontal="center" vertical="center" wrapText="1"/>
    </xf>
    <xf numFmtId="0" fontId="4" fillId="0" borderId="20" xfId="0" applyFont="1" applyBorder="1" applyAlignment="1">
      <alignment horizontal="center" vertical="center" wrapText="1"/>
    </xf>
    <xf numFmtId="164" fontId="4" fillId="2" borderId="13" xfId="1" applyNumberFormat="1" applyFont="1" applyFill="1" applyBorder="1" applyAlignment="1">
      <alignment horizontal="center" vertical="center" wrapText="1"/>
    </xf>
    <xf numFmtId="43" fontId="4" fillId="0" borderId="16" xfId="1" applyFont="1" applyFill="1" applyBorder="1" applyAlignment="1">
      <alignment horizontal="center" vertical="center"/>
    </xf>
    <xf numFmtId="43" fontId="4" fillId="0" borderId="10" xfId="1" applyFont="1" applyFill="1" applyBorder="1" applyAlignment="1">
      <alignment horizontal="center" vertical="center" wrapText="1"/>
    </xf>
    <xf numFmtId="43" fontId="9" fillId="2" borderId="13" xfId="1" applyFont="1" applyFill="1" applyBorder="1" applyAlignment="1">
      <alignment horizontal="left" vertical="center" wrapText="1"/>
    </xf>
    <xf numFmtId="0" fontId="10" fillId="0" borderId="13" xfId="0" applyFont="1" applyBorder="1" applyAlignment="1">
      <alignment horizontal="left"/>
    </xf>
    <xf numFmtId="0" fontId="9" fillId="0" borderId="13" xfId="0" applyFont="1" applyBorder="1" applyAlignment="1">
      <alignment horizontal="left"/>
    </xf>
    <xf numFmtId="14" fontId="4" fillId="0" borderId="10" xfId="0" applyNumberFormat="1" applyFont="1" applyBorder="1" applyAlignment="1">
      <alignment horizontal="center" vertical="center"/>
    </xf>
    <xf numFmtId="0" fontId="11" fillId="0" borderId="13" xfId="0" applyFont="1" applyBorder="1"/>
    <xf numFmtId="43" fontId="4" fillId="2" borderId="13" xfId="1" applyFont="1" applyFill="1" applyBorder="1" applyAlignment="1">
      <alignment horizontal="left" vertical="center" wrapText="1"/>
    </xf>
    <xf numFmtId="0" fontId="12" fillId="0" borderId="13" xfId="0" applyFont="1" applyBorder="1"/>
    <xf numFmtId="43" fontId="4" fillId="2" borderId="21" xfId="1" applyFont="1" applyFill="1" applyBorder="1" applyAlignment="1">
      <alignment horizontal="center" vertical="center" wrapText="1"/>
    </xf>
    <xf numFmtId="166" fontId="13" fillId="0" borderId="13" xfId="0" applyNumberFormat="1" applyFont="1" applyBorder="1" applyAlignment="1">
      <alignment horizontal="center" vertical="center" wrapText="1"/>
    </xf>
    <xf numFmtId="166" fontId="13" fillId="8" borderId="21" xfId="0" applyNumberFormat="1" applyFont="1" applyFill="1" applyBorder="1" applyAlignment="1">
      <alignment horizontal="center" vertical="center" wrapText="1"/>
    </xf>
    <xf numFmtId="166" fontId="13" fillId="8" borderId="13" xfId="0" applyNumberFormat="1" applyFont="1" applyFill="1" applyBorder="1" applyAlignment="1">
      <alignment horizontal="center" vertical="center"/>
    </xf>
    <xf numFmtId="167" fontId="13" fillId="8" borderId="13" xfId="0" applyNumberFormat="1" applyFont="1" applyFill="1" applyBorder="1" applyAlignment="1">
      <alignment horizontal="center" vertical="center"/>
    </xf>
    <xf numFmtId="166" fontId="13" fillId="8" borderId="13" xfId="0" applyNumberFormat="1" applyFont="1" applyFill="1" applyBorder="1" applyAlignment="1">
      <alignment horizontal="center" vertical="center" wrapText="1"/>
    </xf>
    <xf numFmtId="168" fontId="13" fillId="8" borderId="13" xfId="0" applyNumberFormat="1" applyFont="1" applyFill="1" applyBorder="1" applyAlignment="1">
      <alignment horizontal="center" vertical="center"/>
    </xf>
    <xf numFmtId="168" fontId="13" fillId="9" borderId="13" xfId="0" applyNumberFormat="1" applyFont="1" applyFill="1" applyBorder="1" applyAlignment="1">
      <alignment horizontal="center" vertical="center"/>
    </xf>
    <xf numFmtId="0" fontId="13" fillId="8" borderId="13" xfId="0" applyFont="1" applyFill="1" applyBorder="1" applyAlignment="1">
      <alignment horizontal="center" vertical="center" wrapText="1"/>
    </xf>
    <xf numFmtId="0" fontId="13" fillId="8" borderId="22" xfId="0" applyFont="1" applyFill="1" applyBorder="1" applyAlignment="1">
      <alignment horizontal="center" vertical="center" wrapText="1"/>
    </xf>
    <xf numFmtId="0" fontId="13" fillId="8" borderId="22" xfId="0" applyFont="1" applyFill="1" applyBorder="1" applyAlignment="1">
      <alignment horizontal="center"/>
    </xf>
    <xf numFmtId="169" fontId="13" fillId="8" borderId="22" xfId="0" applyNumberFormat="1" applyFont="1" applyFill="1" applyBorder="1" applyAlignment="1">
      <alignment horizontal="center"/>
    </xf>
    <xf numFmtId="43" fontId="14" fillId="8" borderId="10" xfId="1" applyFont="1" applyFill="1" applyBorder="1" applyAlignment="1" applyProtection="1">
      <alignment horizontal="center" vertical="center" wrapText="1"/>
    </xf>
    <xf numFmtId="43" fontId="14" fillId="8" borderId="10" xfId="1" applyFont="1" applyFill="1" applyBorder="1" applyAlignment="1" applyProtection="1">
      <alignment horizontal="center" vertical="center"/>
    </xf>
    <xf numFmtId="170" fontId="14" fillId="8" borderId="10" xfId="1" applyNumberFormat="1" applyFont="1" applyFill="1" applyBorder="1" applyAlignment="1" applyProtection="1">
      <alignment horizontal="center" vertical="center"/>
    </xf>
    <xf numFmtId="171" fontId="14" fillId="8" borderId="10" xfId="0" applyNumberFormat="1" applyFont="1" applyFill="1" applyBorder="1" applyAlignment="1">
      <alignment horizontal="center" vertical="center"/>
    </xf>
    <xf numFmtId="44" fontId="14" fillId="8" borderId="10" xfId="2" applyFont="1" applyFill="1" applyBorder="1" applyAlignment="1" applyProtection="1">
      <alignment horizontal="center" vertical="center"/>
    </xf>
    <xf numFmtId="44" fontId="14" fillId="9" borderId="10" xfId="2" applyFont="1" applyFill="1" applyBorder="1" applyAlignment="1" applyProtection="1">
      <alignment horizontal="center" vertical="center"/>
    </xf>
    <xf numFmtId="43" fontId="14" fillId="8" borderId="21" xfId="1" applyFont="1" applyFill="1" applyBorder="1" applyAlignment="1" applyProtection="1">
      <alignment horizontal="center" vertical="center" wrapText="1"/>
    </xf>
    <xf numFmtId="171" fontId="14" fillId="8" borderId="21" xfId="0" applyNumberFormat="1" applyFont="1" applyFill="1" applyBorder="1" applyAlignment="1">
      <alignment horizontal="center" vertical="center"/>
    </xf>
    <xf numFmtId="44" fontId="14" fillId="8" borderId="21" xfId="2" applyFont="1" applyFill="1" applyBorder="1" applyAlignment="1" applyProtection="1">
      <alignment horizontal="center" vertical="center"/>
    </xf>
    <xf numFmtId="44" fontId="14" fillId="9" borderId="21" xfId="2" applyFont="1" applyFill="1" applyBorder="1" applyAlignment="1" applyProtection="1">
      <alignment horizontal="center" vertical="center"/>
    </xf>
    <xf numFmtId="43" fontId="14" fillId="8" borderId="13" xfId="1" applyFont="1" applyFill="1" applyBorder="1" applyAlignment="1" applyProtection="1">
      <alignment horizontal="center" vertical="center" wrapText="1"/>
    </xf>
    <xf numFmtId="43" fontId="14" fillId="8" borderId="13" xfId="1" applyFont="1" applyFill="1" applyBorder="1" applyAlignment="1" applyProtection="1">
      <alignment horizontal="center" vertical="center"/>
    </xf>
    <xf numFmtId="170" fontId="14" fillId="8" borderId="13" xfId="1" applyNumberFormat="1" applyFont="1" applyFill="1" applyBorder="1" applyAlignment="1" applyProtection="1">
      <alignment horizontal="center" vertical="center"/>
    </xf>
    <xf numFmtId="172" fontId="14" fillId="8" borderId="13" xfId="0" applyNumberFormat="1" applyFont="1" applyFill="1" applyBorder="1" applyAlignment="1">
      <alignment horizontal="center" vertical="center"/>
    </xf>
    <xf numFmtId="44" fontId="14" fillId="8" borderId="13" xfId="2" applyFont="1" applyFill="1" applyBorder="1" applyAlignment="1" applyProtection="1">
      <alignment horizontal="center" vertical="center"/>
    </xf>
    <xf numFmtId="44" fontId="14" fillId="9" borderId="13" xfId="2" applyFont="1" applyFill="1" applyBorder="1" applyAlignment="1" applyProtection="1">
      <alignment horizontal="center" vertical="center"/>
    </xf>
    <xf numFmtId="0" fontId="4" fillId="2" borderId="10" xfId="1" applyNumberFormat="1" applyFont="1" applyFill="1" applyBorder="1" applyAlignment="1">
      <alignment horizontal="center" vertical="center" wrapText="1"/>
    </xf>
    <xf numFmtId="0" fontId="4" fillId="2" borderId="13" xfId="1" applyNumberFormat="1" applyFont="1" applyFill="1" applyBorder="1" applyAlignment="1">
      <alignment horizontal="center" vertical="center" wrapText="1"/>
    </xf>
    <xf numFmtId="0" fontId="4" fillId="0" borderId="13" xfId="1" applyNumberFormat="1" applyFont="1" applyFill="1" applyBorder="1" applyAlignment="1">
      <alignment horizontal="center" vertical="center" wrapText="1"/>
    </xf>
    <xf numFmtId="164" fontId="4" fillId="2" borderId="10" xfId="1" applyNumberFormat="1" applyFont="1" applyFill="1" applyBorder="1" applyAlignment="1">
      <alignment vertical="center"/>
    </xf>
    <xf numFmtId="164" fontId="4" fillId="2" borderId="13" xfId="1" applyNumberFormat="1" applyFont="1" applyFill="1" applyBorder="1" applyAlignment="1">
      <alignment vertical="center"/>
    </xf>
    <xf numFmtId="44" fontId="4" fillId="10" borderId="13" xfId="2" applyFont="1" applyFill="1" applyBorder="1" applyAlignment="1">
      <alignment horizontal="center" vertical="center"/>
    </xf>
    <xf numFmtId="14" fontId="13" fillId="8" borderId="13" xfId="0" applyNumberFormat="1" applyFont="1" applyFill="1" applyBorder="1" applyAlignment="1">
      <alignment horizontal="center" vertical="center"/>
    </xf>
    <xf numFmtId="166" fontId="13" fillId="0" borderId="13" xfId="0" applyNumberFormat="1" applyFont="1" applyBorder="1" applyAlignment="1">
      <alignment wrapText="1"/>
    </xf>
    <xf numFmtId="166" fontId="15" fillId="8" borderId="13" xfId="0" applyNumberFormat="1" applyFont="1" applyFill="1" applyBorder="1" applyAlignment="1">
      <alignment horizontal="center" wrapText="1"/>
    </xf>
    <xf numFmtId="43" fontId="16" fillId="2" borderId="10" xfId="1" applyFont="1" applyFill="1" applyBorder="1" applyAlignment="1">
      <alignment horizontal="center" vertical="center" wrapText="1"/>
    </xf>
    <xf numFmtId="43" fontId="16" fillId="2" borderId="10" xfId="1" applyFont="1" applyFill="1" applyBorder="1" applyAlignment="1">
      <alignment horizontal="center" vertical="center"/>
    </xf>
    <xf numFmtId="164" fontId="16" fillId="2" borderId="10" xfId="1" applyNumberFormat="1" applyFont="1" applyFill="1" applyBorder="1" applyAlignment="1">
      <alignment horizontal="center" vertical="center"/>
    </xf>
    <xf numFmtId="14" fontId="16" fillId="2" borderId="13" xfId="0" applyNumberFormat="1" applyFont="1" applyFill="1" applyBorder="1" applyAlignment="1">
      <alignment horizontal="center" vertical="center"/>
    </xf>
    <xf numFmtId="44" fontId="16" fillId="2" borderId="10" xfId="2" applyFont="1" applyFill="1" applyBorder="1" applyAlignment="1">
      <alignment horizontal="center" vertical="center"/>
    </xf>
    <xf numFmtId="44" fontId="16" fillId="7" borderId="10" xfId="2" applyFont="1" applyFill="1" applyBorder="1" applyAlignment="1">
      <alignment horizontal="center" vertical="center"/>
    </xf>
    <xf numFmtId="0" fontId="16" fillId="2" borderId="10" xfId="0" applyFont="1" applyFill="1" applyBorder="1" applyAlignment="1">
      <alignment horizontal="center" vertical="center" wrapText="1"/>
    </xf>
    <xf numFmtId="43" fontId="16" fillId="2" borderId="13" xfId="1" applyFont="1" applyFill="1" applyBorder="1" applyAlignment="1">
      <alignment horizontal="center" vertical="center" wrapText="1"/>
    </xf>
    <xf numFmtId="43" fontId="16" fillId="2" borderId="13" xfId="1" applyFont="1" applyFill="1" applyBorder="1" applyAlignment="1">
      <alignment horizontal="center" vertical="center"/>
    </xf>
    <xf numFmtId="164" fontId="16" fillId="2" borderId="13" xfId="1" applyNumberFormat="1" applyFont="1" applyFill="1" applyBorder="1" applyAlignment="1">
      <alignment horizontal="center" vertical="center"/>
    </xf>
    <xf numFmtId="44" fontId="16" fillId="2" borderId="13" xfId="2" applyFont="1" applyFill="1" applyBorder="1" applyAlignment="1">
      <alignment horizontal="center" vertical="center"/>
    </xf>
    <xf numFmtId="44" fontId="16" fillId="7" borderId="13" xfId="2" applyFont="1" applyFill="1" applyBorder="1" applyAlignment="1">
      <alignment horizontal="center" vertical="center"/>
    </xf>
    <xf numFmtId="0" fontId="16" fillId="2" borderId="13" xfId="0" applyFont="1" applyFill="1" applyBorder="1" applyAlignment="1">
      <alignment horizontal="center" vertical="center" wrapText="1"/>
    </xf>
    <xf numFmtId="14" fontId="4" fillId="2" borderId="7" xfId="0" applyNumberFormat="1" applyFont="1" applyFill="1" applyBorder="1" applyAlignment="1">
      <alignment horizontal="center" vertical="center"/>
    </xf>
    <xf numFmtId="0" fontId="4" fillId="2" borderId="7" xfId="0" applyFont="1" applyFill="1" applyBorder="1" applyAlignment="1">
      <alignment horizontal="center" vertical="center" wrapText="1"/>
    </xf>
    <xf numFmtId="14" fontId="4" fillId="0" borderId="13" xfId="0" applyNumberFormat="1" applyFont="1" applyBorder="1" applyAlignment="1">
      <alignment horizontal="center" vertical="center"/>
    </xf>
    <xf numFmtId="43" fontId="4" fillId="5" borderId="13" xfId="1" applyFont="1" applyFill="1" applyBorder="1" applyAlignment="1">
      <alignment horizontal="center" vertical="center"/>
    </xf>
    <xf numFmtId="0" fontId="4" fillId="2" borderId="0" xfId="0" applyFont="1" applyFill="1" applyAlignment="1">
      <alignment horizontal="left" vertical="center" wrapText="1"/>
    </xf>
    <xf numFmtId="0" fontId="5" fillId="3" borderId="23" xfId="0" applyFont="1" applyFill="1" applyBorder="1" applyAlignment="1">
      <alignment horizontal="center" vertical="center"/>
    </xf>
    <xf numFmtId="0" fontId="6" fillId="4" borderId="4" xfId="0" applyFont="1" applyFill="1" applyBorder="1" applyAlignment="1">
      <alignment horizontal="left" vertical="center" wrapText="1"/>
    </xf>
    <xf numFmtId="0" fontId="6" fillId="2" borderId="24" xfId="0" applyFont="1" applyFill="1" applyBorder="1" applyAlignment="1">
      <alignment horizontal="center" vertical="center"/>
    </xf>
    <xf numFmtId="0" fontId="6" fillId="4" borderId="13" xfId="0" applyFont="1" applyFill="1" applyBorder="1" applyAlignment="1">
      <alignment horizontal="center" vertical="center"/>
    </xf>
    <xf numFmtId="0" fontId="6" fillId="2" borderId="25" xfId="0" applyFont="1" applyFill="1" applyBorder="1" applyAlignment="1">
      <alignment horizontal="center" vertical="center"/>
    </xf>
    <xf numFmtId="0" fontId="7" fillId="5" borderId="7" xfId="0" applyFont="1" applyFill="1" applyBorder="1" applyAlignment="1">
      <alignment horizontal="left" vertical="center" wrapText="1"/>
    </xf>
    <xf numFmtId="0" fontId="7" fillId="5" borderId="26"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27" xfId="0" applyFont="1" applyFill="1" applyBorder="1" applyAlignment="1">
      <alignment horizontal="center" vertical="center" wrapText="1"/>
    </xf>
    <xf numFmtId="43" fontId="4" fillId="2" borderId="10" xfId="1" applyFont="1" applyFill="1" applyBorder="1" applyAlignment="1">
      <alignment horizontal="left" vertical="center" wrapText="1"/>
    </xf>
    <xf numFmtId="164" fontId="4" fillId="2" borderId="18" xfId="1" applyNumberFormat="1" applyFont="1" applyFill="1" applyBorder="1" applyAlignment="1">
      <alignment horizontal="center" vertical="center"/>
    </xf>
    <xf numFmtId="44" fontId="4" fillId="2" borderId="19" xfId="2" applyFont="1" applyFill="1" applyBorder="1" applyAlignment="1">
      <alignment horizontal="center" vertical="center"/>
    </xf>
    <xf numFmtId="0" fontId="9" fillId="2" borderId="13" xfId="0" applyFont="1" applyFill="1" applyBorder="1" applyAlignment="1">
      <alignment horizontal="center" vertical="center" wrapText="1"/>
    </xf>
    <xf numFmtId="14" fontId="4" fillId="2" borderId="21" xfId="0" applyNumberFormat="1" applyFont="1" applyFill="1" applyBorder="1" applyAlignment="1">
      <alignment horizontal="center" vertical="center"/>
    </xf>
    <xf numFmtId="0" fontId="4" fillId="2" borderId="13" xfId="0" applyFont="1" applyFill="1" applyBorder="1" applyAlignment="1">
      <alignment horizontal="left" vertical="center" wrapText="1"/>
    </xf>
    <xf numFmtId="14" fontId="4" fillId="2" borderId="28" xfId="0" applyNumberFormat="1" applyFont="1" applyFill="1" applyBorder="1" applyAlignment="1">
      <alignment horizontal="center" vertical="center"/>
    </xf>
    <xf numFmtId="0" fontId="4" fillId="2" borderId="21" xfId="0" applyFont="1" applyFill="1" applyBorder="1" applyAlignment="1">
      <alignment horizontal="left" vertical="center" wrapText="1"/>
    </xf>
    <xf numFmtId="43" fontId="4" fillId="2" borderId="13" xfId="3" applyFont="1" applyFill="1" applyBorder="1" applyAlignment="1">
      <alignment horizontal="left" vertical="center" wrapText="1"/>
    </xf>
    <xf numFmtId="44" fontId="4" fillId="2" borderId="19" xfId="4" applyFont="1" applyFill="1" applyBorder="1" applyAlignment="1">
      <alignment horizontal="center" vertical="center"/>
    </xf>
    <xf numFmtId="44" fontId="4" fillId="7" borderId="13" xfId="4" applyFont="1" applyFill="1" applyBorder="1" applyAlignment="1">
      <alignment horizontal="center" vertical="center"/>
    </xf>
    <xf numFmtId="164" fontId="4" fillId="2" borderId="18" xfId="3" applyNumberFormat="1" applyFont="1" applyFill="1" applyBorder="1" applyAlignment="1">
      <alignment horizontal="center" vertical="center"/>
    </xf>
    <xf numFmtId="43" fontId="9" fillId="2" borderId="13" xfId="5" applyFont="1" applyFill="1" applyBorder="1" applyAlignment="1">
      <alignment horizontal="left" vertical="center" wrapText="1"/>
    </xf>
    <xf numFmtId="43" fontId="4" fillId="2" borderId="13" xfId="5" applyFont="1" applyFill="1" applyBorder="1" applyAlignment="1">
      <alignment horizontal="center" vertical="center"/>
    </xf>
    <xf numFmtId="164" fontId="4" fillId="2" borderId="18" xfId="5" applyNumberFormat="1" applyFont="1" applyFill="1" applyBorder="1" applyAlignment="1">
      <alignment horizontal="center" vertical="center"/>
    </xf>
    <xf numFmtId="44" fontId="4" fillId="2" borderId="19" xfId="6" applyFont="1" applyFill="1" applyBorder="1" applyAlignment="1">
      <alignment horizontal="center" vertical="center"/>
    </xf>
    <xf numFmtId="44" fontId="4" fillId="7" borderId="13" xfId="6" applyFont="1" applyFill="1" applyBorder="1" applyAlignment="1">
      <alignment horizontal="center" vertical="center"/>
    </xf>
    <xf numFmtId="43" fontId="4" fillId="2" borderId="13" xfId="5" applyFont="1" applyFill="1" applyBorder="1" applyAlignment="1">
      <alignment horizontal="left" vertical="center" wrapText="1"/>
    </xf>
    <xf numFmtId="164" fontId="4" fillId="6" borderId="12" xfId="1" applyNumberFormat="1" applyFont="1" applyFill="1" applyBorder="1" applyAlignment="1">
      <alignment horizontal="center" vertical="center" wrapText="1"/>
    </xf>
    <xf numFmtId="0" fontId="9" fillId="2" borderId="13" xfId="0" applyFont="1" applyFill="1" applyBorder="1" applyAlignment="1">
      <alignment horizontal="left" vertical="center" wrapText="1"/>
    </xf>
    <xf numFmtId="0" fontId="4" fillId="2" borderId="21" xfId="0" applyFont="1" applyFill="1" applyBorder="1" applyAlignment="1">
      <alignment horizontal="center" vertical="center"/>
    </xf>
    <xf numFmtId="0" fontId="7" fillId="5" borderId="4" xfId="0" applyFont="1" applyFill="1" applyBorder="1" applyAlignment="1">
      <alignment horizontal="center" vertical="center" wrapText="1"/>
    </xf>
    <xf numFmtId="0" fontId="4" fillId="2" borderId="21" xfId="0" applyFont="1" applyFill="1" applyBorder="1" applyAlignment="1">
      <alignment horizontal="center" vertical="center" wrapText="1"/>
    </xf>
    <xf numFmtId="49" fontId="4" fillId="2" borderId="0" xfId="0" applyNumberFormat="1" applyFont="1" applyFill="1" applyAlignment="1">
      <alignment horizontal="center" vertical="center" wrapText="1"/>
    </xf>
    <xf numFmtId="49" fontId="6" fillId="4" borderId="4" xfId="0" applyNumberFormat="1" applyFont="1" applyFill="1" applyBorder="1" applyAlignment="1">
      <alignment horizontal="center" vertical="center" wrapText="1"/>
    </xf>
    <xf numFmtId="49" fontId="7" fillId="5" borderId="7" xfId="0" applyNumberFormat="1" applyFont="1" applyFill="1" applyBorder="1" applyAlignment="1">
      <alignment horizontal="center" vertical="center" wrapText="1"/>
    </xf>
    <xf numFmtId="170" fontId="13" fillId="11" borderId="12" xfId="1" applyNumberFormat="1" applyFont="1" applyFill="1" applyBorder="1" applyAlignment="1" applyProtection="1">
      <alignment horizontal="center" vertical="center"/>
    </xf>
    <xf numFmtId="43" fontId="18" fillId="2" borderId="13" xfId="1" applyFont="1" applyFill="1" applyBorder="1" applyAlignment="1">
      <alignment horizontal="center" vertical="center"/>
    </xf>
    <xf numFmtId="49" fontId="18" fillId="2" borderId="13" xfId="1" applyNumberFormat="1" applyFont="1" applyFill="1" applyBorder="1" applyAlignment="1">
      <alignment horizontal="center" vertical="center" wrapText="1"/>
    </xf>
    <xf numFmtId="164" fontId="18" fillId="2" borderId="13" xfId="1" applyNumberFormat="1" applyFont="1" applyFill="1" applyBorder="1" applyAlignment="1">
      <alignment horizontal="center" vertical="center"/>
    </xf>
    <xf numFmtId="14" fontId="18" fillId="2" borderId="13" xfId="0" applyNumberFormat="1" applyFont="1" applyFill="1" applyBorder="1" applyAlignment="1">
      <alignment horizontal="center" vertical="center"/>
    </xf>
    <xf numFmtId="44" fontId="18" fillId="2" borderId="13" xfId="2" applyFont="1" applyFill="1" applyBorder="1" applyAlignment="1">
      <alignment horizontal="center" vertical="center"/>
    </xf>
    <xf numFmtId="44" fontId="18" fillId="7" borderId="13" xfId="2" applyFont="1" applyFill="1" applyBorder="1" applyAlignment="1">
      <alignment horizontal="center" vertical="center"/>
    </xf>
    <xf numFmtId="0" fontId="18" fillId="2" borderId="13" xfId="0" applyFont="1" applyFill="1" applyBorder="1" applyAlignment="1">
      <alignment horizontal="center" vertical="center" wrapText="1"/>
    </xf>
    <xf numFmtId="165" fontId="18" fillId="6" borderId="14" xfId="0" applyNumberFormat="1" applyFont="1" applyFill="1" applyBorder="1" applyAlignment="1">
      <alignment horizontal="center" vertical="center" wrapText="1"/>
    </xf>
    <xf numFmtId="164" fontId="18" fillId="6" borderId="12" xfId="1" applyNumberFormat="1" applyFont="1" applyFill="1" applyBorder="1" applyAlignment="1">
      <alignment horizontal="center" vertical="center"/>
    </xf>
    <xf numFmtId="49" fontId="19" fillId="2" borderId="13" xfId="1" applyNumberFormat="1" applyFont="1" applyFill="1" applyBorder="1" applyAlignment="1">
      <alignment horizontal="center" vertical="center" wrapText="1"/>
    </xf>
    <xf numFmtId="49" fontId="19" fillId="8" borderId="13" xfId="1" applyNumberFormat="1" applyFont="1" applyFill="1" applyBorder="1" applyAlignment="1" applyProtection="1">
      <alignment horizontal="center" vertical="center" wrapText="1"/>
    </xf>
    <xf numFmtId="49" fontId="13" fillId="8" borderId="13" xfId="1" applyNumberFormat="1" applyFont="1" applyFill="1" applyBorder="1" applyAlignment="1" applyProtection="1">
      <alignment horizontal="center" vertical="center" wrapText="1"/>
    </xf>
    <xf numFmtId="171" fontId="13" fillId="8" borderId="13" xfId="0" applyNumberFormat="1" applyFont="1" applyFill="1" applyBorder="1" applyAlignment="1">
      <alignment horizontal="center" vertical="center"/>
    </xf>
    <xf numFmtId="44" fontId="13" fillId="8" borderId="13" xfId="2" applyFont="1" applyFill="1" applyBorder="1" applyAlignment="1" applyProtection="1">
      <alignment horizontal="center" vertical="center"/>
    </xf>
    <xf numFmtId="44" fontId="13" fillId="9" borderId="13" xfId="2" applyFont="1" applyFill="1" applyBorder="1" applyAlignment="1" applyProtection="1">
      <alignment horizontal="center" vertical="center"/>
    </xf>
    <xf numFmtId="43" fontId="13" fillId="8" borderId="13" xfId="1" applyFont="1" applyFill="1" applyBorder="1" applyAlignment="1" applyProtection="1">
      <alignment horizontal="center" vertical="center"/>
    </xf>
    <xf numFmtId="170" fontId="13" fillId="8" borderId="13" xfId="1" applyNumberFormat="1" applyFont="1" applyFill="1" applyBorder="1" applyAlignment="1" applyProtection="1">
      <alignment vertical="center"/>
    </xf>
    <xf numFmtId="172" fontId="13" fillId="8" borderId="13" xfId="0" applyNumberFormat="1" applyFont="1" applyFill="1" applyBorder="1" applyAlignment="1">
      <alignment horizontal="center" vertical="center"/>
    </xf>
    <xf numFmtId="44" fontId="13" fillId="0" borderId="13" xfId="2" applyFont="1" applyBorder="1" applyAlignment="1" applyProtection="1">
      <alignment horizontal="center" vertical="center"/>
    </xf>
    <xf numFmtId="49" fontId="13" fillId="0" borderId="13" xfId="1" applyNumberFormat="1" applyFont="1" applyBorder="1" applyAlignment="1" applyProtection="1">
      <alignment horizontal="center" vertical="center" wrapText="1"/>
    </xf>
    <xf numFmtId="0" fontId="13" fillId="8" borderId="13" xfId="0" applyFont="1" applyFill="1" applyBorder="1" applyAlignment="1">
      <alignment horizontal="center" vertical="center"/>
    </xf>
    <xf numFmtId="49" fontId="7" fillId="8" borderId="13" xfId="7" applyNumberFormat="1" applyFont="1" applyFill="1" applyBorder="1" applyAlignment="1" applyProtection="1">
      <alignment horizontal="center" vertical="center" wrapText="1"/>
    </xf>
    <xf numFmtId="49" fontId="13" fillId="8" borderId="13" xfId="7" applyNumberFormat="1" applyFont="1" applyFill="1" applyBorder="1" applyAlignment="1" applyProtection="1">
      <alignment horizontal="center" vertical="center" wrapText="1"/>
    </xf>
    <xf numFmtId="173" fontId="13" fillId="8" borderId="13" xfId="7" applyFont="1" applyFill="1" applyBorder="1" applyAlignment="1" applyProtection="1">
      <alignment horizontal="center" vertical="center"/>
    </xf>
    <xf numFmtId="170" fontId="13" fillId="8" borderId="13" xfId="7" applyNumberFormat="1" applyFont="1" applyFill="1" applyBorder="1" applyAlignment="1" applyProtection="1">
      <alignment horizontal="right" vertical="center"/>
    </xf>
    <xf numFmtId="171" fontId="13" fillId="8" borderId="13" xfId="8" applyNumberFormat="1" applyFont="1" applyFill="1" applyBorder="1" applyAlignment="1">
      <alignment horizontal="center" vertical="center"/>
    </xf>
    <xf numFmtId="174" fontId="13" fillId="8" borderId="13" xfId="9" applyFont="1" applyFill="1" applyBorder="1" applyAlignment="1" applyProtection="1">
      <alignment horizontal="center" vertical="center"/>
    </xf>
    <xf numFmtId="174" fontId="13" fillId="9" borderId="13" xfId="9" applyFont="1" applyFill="1" applyBorder="1" applyAlignment="1" applyProtection="1">
      <alignment horizontal="center" vertical="center"/>
    </xf>
    <xf numFmtId="0" fontId="13" fillId="8" borderId="13" xfId="8" applyFont="1" applyFill="1" applyBorder="1" applyAlignment="1">
      <alignment horizontal="center" vertical="center" wrapText="1"/>
    </xf>
    <xf numFmtId="172" fontId="13" fillId="8" borderId="13" xfId="8" applyNumberFormat="1" applyFont="1" applyFill="1" applyBorder="1" applyAlignment="1">
      <alignment horizontal="center" vertical="center"/>
    </xf>
    <xf numFmtId="173" fontId="13" fillId="0" borderId="13" xfId="7" applyFont="1" applyBorder="1" applyAlignment="1" applyProtection="1">
      <alignment horizontal="right" vertical="center"/>
    </xf>
    <xf numFmtId="175" fontId="13" fillId="8" borderId="13" xfId="7" applyNumberFormat="1" applyFont="1" applyFill="1" applyBorder="1" applyAlignment="1" applyProtection="1">
      <alignment horizontal="right" vertical="center"/>
    </xf>
    <xf numFmtId="173" fontId="13" fillId="8" borderId="13" xfId="7" applyFont="1" applyFill="1" applyBorder="1" applyAlignment="1" applyProtection="1">
      <alignment horizontal="center" vertical="center" wrapText="1"/>
    </xf>
    <xf numFmtId="0" fontId="18" fillId="2" borderId="13" xfId="0" applyFont="1" applyFill="1" applyBorder="1" applyAlignment="1">
      <alignment horizontal="center" vertical="center"/>
    </xf>
    <xf numFmtId="49" fontId="4" fillId="2" borderId="16" xfId="1" applyNumberFormat="1" applyFont="1" applyFill="1" applyBorder="1" applyAlignment="1">
      <alignment horizontal="center" vertical="center" wrapText="1"/>
    </xf>
    <xf numFmtId="0" fontId="22" fillId="2" borderId="0" xfId="0" applyFont="1" applyFill="1" applyAlignment="1">
      <alignment horizontal="center" vertical="center"/>
    </xf>
    <xf numFmtId="0" fontId="22" fillId="2" borderId="0" xfId="0" applyFont="1" applyFill="1" applyAlignment="1">
      <alignment horizontal="center" vertical="center" wrapText="1"/>
    </xf>
    <xf numFmtId="0" fontId="23" fillId="3" borderId="1" xfId="0" applyFont="1" applyFill="1" applyBorder="1" applyAlignment="1">
      <alignment horizontal="center" vertical="center"/>
    </xf>
    <xf numFmtId="44" fontId="23" fillId="3" borderId="2" xfId="2" applyFont="1" applyFill="1" applyBorder="1" applyAlignment="1">
      <alignment horizontal="center" vertical="center"/>
    </xf>
    <xf numFmtId="0" fontId="22" fillId="2" borderId="3" xfId="0" applyFont="1" applyFill="1" applyBorder="1" applyAlignment="1">
      <alignment horizontal="center" vertical="center"/>
    </xf>
    <xf numFmtId="0" fontId="22" fillId="2" borderId="4" xfId="0" applyFont="1" applyFill="1" applyBorder="1" applyAlignment="1">
      <alignment horizontal="center" vertical="center"/>
    </xf>
    <xf numFmtId="0" fontId="22" fillId="4" borderId="4" xfId="0" applyFont="1" applyFill="1" applyBorder="1" applyAlignment="1">
      <alignment horizontal="center" vertical="center" wrapText="1"/>
    </xf>
    <xf numFmtId="0" fontId="22" fillId="4" borderId="4" xfId="0" applyFont="1" applyFill="1" applyBorder="1" applyAlignment="1">
      <alignment horizontal="center" vertical="center"/>
    </xf>
    <xf numFmtId="0" fontId="22" fillId="2" borderId="5" xfId="0" applyFont="1" applyFill="1" applyBorder="1" applyAlignment="1">
      <alignment horizontal="center" vertical="center"/>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8" xfId="0" applyFont="1" applyFill="1" applyBorder="1" applyAlignment="1">
      <alignment horizontal="center" vertical="center" wrapText="1"/>
    </xf>
    <xf numFmtId="164" fontId="22" fillId="6" borderId="9" xfId="1" applyNumberFormat="1" applyFont="1" applyFill="1" applyBorder="1" applyAlignment="1">
      <alignment horizontal="center" vertical="center"/>
    </xf>
    <xf numFmtId="43" fontId="22" fillId="2" borderId="10" xfId="1" applyFont="1" applyFill="1" applyBorder="1" applyAlignment="1">
      <alignment horizontal="center" vertical="center"/>
    </xf>
    <xf numFmtId="43" fontId="22" fillId="2" borderId="10" xfId="1" applyFont="1" applyFill="1" applyBorder="1" applyAlignment="1">
      <alignment horizontal="center" vertical="center" wrapText="1"/>
    </xf>
    <xf numFmtId="164" fontId="22" fillId="2" borderId="10" xfId="1" applyNumberFormat="1" applyFont="1" applyFill="1" applyBorder="1" applyAlignment="1">
      <alignment horizontal="center" vertical="center"/>
    </xf>
    <xf numFmtId="14" fontId="22" fillId="2" borderId="10" xfId="0" applyNumberFormat="1" applyFont="1" applyFill="1" applyBorder="1" applyAlignment="1">
      <alignment horizontal="center" vertical="center"/>
    </xf>
    <xf numFmtId="44" fontId="22" fillId="2" borderId="10" xfId="2" applyFont="1" applyFill="1" applyBorder="1" applyAlignment="1">
      <alignment horizontal="center" vertical="center"/>
    </xf>
    <xf numFmtId="44" fontId="22" fillId="7" borderId="10" xfId="2" applyFont="1" applyFill="1" applyBorder="1" applyAlignment="1">
      <alignment horizontal="center" vertical="center"/>
    </xf>
    <xf numFmtId="0" fontId="22" fillId="2" borderId="10" xfId="0" applyFont="1" applyFill="1" applyBorder="1" applyAlignment="1">
      <alignment horizontal="center" vertical="center" wrapText="1"/>
    </xf>
    <xf numFmtId="165" fontId="22" fillId="6" borderId="11" xfId="0" applyNumberFormat="1" applyFont="1" applyFill="1" applyBorder="1" applyAlignment="1">
      <alignment horizontal="center" vertical="center" wrapText="1"/>
    </xf>
    <xf numFmtId="164" fontId="22" fillId="6" borderId="12" xfId="1" applyNumberFormat="1" applyFont="1" applyFill="1" applyBorder="1" applyAlignment="1">
      <alignment horizontal="center" vertical="center"/>
    </xf>
    <xf numFmtId="43" fontId="22" fillId="2" borderId="13" xfId="1" applyFont="1" applyFill="1" applyBorder="1" applyAlignment="1">
      <alignment horizontal="center" vertical="center"/>
    </xf>
    <xf numFmtId="43" fontId="22" fillId="2" borderId="21" xfId="1" applyFont="1" applyFill="1" applyBorder="1" applyAlignment="1">
      <alignment horizontal="center" vertical="center" wrapText="1"/>
    </xf>
    <xf numFmtId="43" fontId="22" fillId="2" borderId="13" xfId="1" applyFont="1" applyFill="1" applyBorder="1" applyAlignment="1">
      <alignment horizontal="center" vertical="center" wrapText="1"/>
    </xf>
    <xf numFmtId="164" fontId="22" fillId="2" borderId="13" xfId="1" applyNumberFormat="1" applyFont="1" applyFill="1" applyBorder="1" applyAlignment="1">
      <alignment horizontal="center" vertical="center"/>
    </xf>
    <xf numFmtId="14" fontId="22" fillId="2" borderId="13" xfId="0" applyNumberFormat="1" applyFont="1" applyFill="1" applyBorder="1" applyAlignment="1">
      <alignment horizontal="center" vertical="center"/>
    </xf>
    <xf numFmtId="44" fontId="22" fillId="2" borderId="13" xfId="2" applyFont="1" applyFill="1" applyBorder="1" applyAlignment="1">
      <alignment horizontal="center" vertical="center"/>
    </xf>
    <xf numFmtId="44" fontId="22" fillId="7" borderId="13" xfId="2" applyFont="1" applyFill="1" applyBorder="1" applyAlignment="1">
      <alignment horizontal="center" vertical="center"/>
    </xf>
    <xf numFmtId="0" fontId="22" fillId="2" borderId="13" xfId="0" applyFont="1" applyFill="1" applyBorder="1" applyAlignment="1">
      <alignment horizontal="center" vertical="center" wrapText="1"/>
    </xf>
    <xf numFmtId="165" fontId="22" fillId="6" borderId="14" xfId="0" applyNumberFormat="1" applyFont="1" applyFill="1" applyBorder="1" applyAlignment="1">
      <alignment horizontal="center" vertical="center" wrapText="1"/>
    </xf>
    <xf numFmtId="43" fontId="22" fillId="0" borderId="13" xfId="1" applyFont="1" applyFill="1" applyBorder="1" applyAlignment="1">
      <alignment horizontal="center" vertical="center" wrapText="1"/>
    </xf>
    <xf numFmtId="44" fontId="22" fillId="0" borderId="13" xfId="2" applyFont="1" applyFill="1" applyBorder="1" applyAlignment="1">
      <alignment horizontal="center" vertical="center"/>
    </xf>
    <xf numFmtId="0" fontId="22" fillId="2" borderId="13" xfId="1" applyNumberFormat="1" applyFont="1" applyFill="1" applyBorder="1" applyAlignment="1">
      <alignment horizontal="center" vertical="center" wrapText="1"/>
    </xf>
    <xf numFmtId="43" fontId="22" fillId="5" borderId="13" xfId="1" applyFont="1" applyFill="1" applyBorder="1" applyAlignment="1">
      <alignment horizontal="center" vertical="center" wrapText="1"/>
    </xf>
    <xf numFmtId="0" fontId="22" fillId="5" borderId="13" xfId="0" applyFont="1" applyFill="1" applyBorder="1" applyAlignment="1">
      <alignment horizontal="center" vertical="center" wrapText="1"/>
    </xf>
    <xf numFmtId="44" fontId="4" fillId="2" borderId="0" xfId="0" applyNumberFormat="1" applyFont="1" applyFill="1" applyAlignment="1">
      <alignment horizontal="center" vertical="center" wrapText="1"/>
    </xf>
    <xf numFmtId="0" fontId="4" fillId="2" borderId="0" xfId="0" applyFont="1" applyFill="1" applyAlignment="1">
      <alignment horizontal="left" vertical="center"/>
    </xf>
    <xf numFmtId="0" fontId="4" fillId="0" borderId="13" xfId="0" applyFont="1" applyBorder="1" applyAlignment="1">
      <alignment horizontal="center" vertical="center"/>
    </xf>
    <xf numFmtId="0" fontId="4" fillId="12" borderId="0" xfId="0" applyFont="1" applyFill="1" applyAlignment="1">
      <alignment horizontal="center" vertical="center"/>
    </xf>
    <xf numFmtId="0" fontId="0" fillId="2" borderId="0" xfId="0" applyFill="1" applyAlignment="1">
      <alignment horizontal="center" vertical="center"/>
    </xf>
    <xf numFmtId="0" fontId="0" fillId="2" borderId="0" xfId="0" applyFill="1" applyAlignment="1">
      <alignment horizontal="center" vertical="center" wrapText="1"/>
    </xf>
    <xf numFmtId="0" fontId="2" fillId="3" borderId="1" xfId="0" applyFont="1" applyFill="1" applyBorder="1" applyAlignment="1">
      <alignment horizontal="center" vertical="center"/>
    </xf>
    <xf numFmtId="44" fontId="2" fillId="3" borderId="2" xfId="2"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2" borderId="5" xfId="0" applyFont="1" applyFill="1" applyBorder="1" applyAlignment="1">
      <alignment horizontal="center" vertical="center"/>
    </xf>
    <xf numFmtId="0" fontId="3" fillId="5" borderId="6"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8" xfId="0" applyFont="1" applyFill="1" applyBorder="1" applyAlignment="1">
      <alignment horizontal="center" vertical="center" wrapText="1"/>
    </xf>
    <xf numFmtId="164" fontId="0" fillId="6" borderId="9" xfId="1" applyNumberFormat="1" applyFont="1" applyFill="1" applyBorder="1" applyAlignment="1">
      <alignment horizontal="center" vertical="center"/>
    </xf>
    <xf numFmtId="43" fontId="0" fillId="2" borderId="10" xfId="1" applyFont="1" applyFill="1" applyBorder="1" applyAlignment="1">
      <alignment horizontal="center" vertical="center"/>
    </xf>
    <xf numFmtId="43" fontId="0" fillId="2" borderId="10" xfId="1" applyFont="1" applyFill="1" applyBorder="1" applyAlignment="1">
      <alignment horizontal="center" vertical="center" wrapText="1"/>
    </xf>
    <xf numFmtId="164" fontId="0" fillId="2" borderId="10" xfId="1" applyNumberFormat="1" applyFont="1" applyFill="1" applyBorder="1" applyAlignment="1">
      <alignment horizontal="center" vertical="center"/>
    </xf>
    <xf numFmtId="14" fontId="0" fillId="2" borderId="10" xfId="0" applyNumberFormat="1" applyFill="1" applyBorder="1" applyAlignment="1">
      <alignment horizontal="center" vertical="center"/>
    </xf>
    <xf numFmtId="44" fontId="0" fillId="2" borderId="10" xfId="2" applyFont="1" applyFill="1" applyBorder="1" applyAlignment="1">
      <alignment horizontal="center" vertical="center"/>
    </xf>
    <xf numFmtId="44" fontId="0" fillId="7" borderId="10" xfId="2" applyFont="1" applyFill="1" applyBorder="1" applyAlignment="1">
      <alignment horizontal="center" vertical="center"/>
    </xf>
    <xf numFmtId="0" fontId="0" fillId="2" borderId="10" xfId="0" applyFill="1" applyBorder="1" applyAlignment="1">
      <alignment horizontal="center" vertical="center" wrapText="1"/>
    </xf>
    <xf numFmtId="165" fontId="0" fillId="6" borderId="11" xfId="0" applyNumberFormat="1" applyFill="1" applyBorder="1" applyAlignment="1">
      <alignment horizontal="center" vertical="center" wrapText="1"/>
    </xf>
    <xf numFmtId="164" fontId="0" fillId="6" borderId="12" xfId="1" applyNumberFormat="1" applyFont="1" applyFill="1" applyBorder="1" applyAlignment="1">
      <alignment horizontal="center" vertical="center"/>
    </xf>
    <xf numFmtId="43" fontId="0" fillId="2" borderId="13" xfId="1" applyFont="1" applyFill="1" applyBorder="1" applyAlignment="1">
      <alignment horizontal="center" vertical="center"/>
    </xf>
    <xf numFmtId="43" fontId="0" fillId="2" borderId="13" xfId="1" applyFont="1" applyFill="1" applyBorder="1" applyAlignment="1">
      <alignment horizontal="center" vertical="center" wrapText="1"/>
    </xf>
    <xf numFmtId="43" fontId="0" fillId="2" borderId="13" xfId="1" applyFont="1" applyFill="1" applyBorder="1" applyAlignment="1">
      <alignment horizontal="center" vertical="center" wrapText="1" shrinkToFit="1"/>
    </xf>
    <xf numFmtId="164" fontId="0" fillId="2" borderId="13" xfId="1" applyNumberFormat="1" applyFont="1" applyFill="1" applyBorder="1" applyAlignment="1">
      <alignment horizontal="center" vertical="center"/>
    </xf>
    <xf numFmtId="14" fontId="0" fillId="2" borderId="13" xfId="0" applyNumberFormat="1" applyFill="1" applyBorder="1" applyAlignment="1">
      <alignment horizontal="center" vertical="center"/>
    </xf>
    <xf numFmtId="44" fontId="0" fillId="2" borderId="13" xfId="2" applyFont="1" applyFill="1" applyBorder="1" applyAlignment="1">
      <alignment horizontal="center" vertical="center"/>
    </xf>
    <xf numFmtId="44" fontId="0" fillId="7" borderId="13" xfId="2" applyFont="1" applyFill="1" applyBorder="1" applyAlignment="1">
      <alignment horizontal="center" vertical="center"/>
    </xf>
    <xf numFmtId="0" fontId="0" fillId="2" borderId="13" xfId="0" applyFill="1" applyBorder="1" applyAlignment="1">
      <alignment horizontal="center" vertical="center" wrapText="1"/>
    </xf>
    <xf numFmtId="165" fontId="0" fillId="6" borderId="14" xfId="0" applyNumberFormat="1" applyFill="1" applyBorder="1" applyAlignment="1">
      <alignment horizontal="center" vertical="center" wrapText="1"/>
    </xf>
    <xf numFmtId="0" fontId="0" fillId="2" borderId="13" xfId="0" applyFill="1" applyBorder="1" applyAlignment="1">
      <alignment horizontal="center" vertical="center"/>
    </xf>
    <xf numFmtId="164" fontId="0" fillId="6" borderId="15" xfId="1" applyNumberFormat="1" applyFont="1" applyFill="1" applyBorder="1" applyAlignment="1">
      <alignment horizontal="center" vertical="center"/>
    </xf>
    <xf numFmtId="43" fontId="0" fillId="2" borderId="16" xfId="1" applyFont="1" applyFill="1" applyBorder="1" applyAlignment="1">
      <alignment horizontal="center" vertical="center"/>
    </xf>
    <xf numFmtId="43" fontId="0" fillId="2" borderId="16" xfId="1" applyFont="1" applyFill="1" applyBorder="1" applyAlignment="1">
      <alignment horizontal="center" vertical="center" wrapText="1"/>
    </xf>
    <xf numFmtId="164" fontId="0" fillId="2" borderId="16" xfId="1" applyNumberFormat="1" applyFont="1" applyFill="1" applyBorder="1" applyAlignment="1">
      <alignment horizontal="center" vertical="center"/>
    </xf>
    <xf numFmtId="0" fontId="0" fillId="2" borderId="16" xfId="0" applyFill="1" applyBorder="1" applyAlignment="1">
      <alignment horizontal="center" vertical="center"/>
    </xf>
    <xf numFmtId="44" fontId="0" fillId="2" borderId="16" xfId="2" applyFont="1" applyFill="1" applyBorder="1" applyAlignment="1">
      <alignment horizontal="center" vertical="center"/>
    </xf>
    <xf numFmtId="44" fontId="0" fillId="7" borderId="16" xfId="2" applyFont="1" applyFill="1" applyBorder="1" applyAlignment="1">
      <alignment horizontal="center" vertical="center"/>
    </xf>
    <xf numFmtId="0" fontId="0" fillId="2" borderId="16" xfId="0" applyFill="1" applyBorder="1" applyAlignment="1">
      <alignment horizontal="center" vertical="center" wrapText="1"/>
    </xf>
    <xf numFmtId="165" fontId="0" fillId="6" borderId="17" xfId="0" applyNumberFormat="1" applyFill="1" applyBorder="1" applyAlignment="1">
      <alignment horizontal="center" vertical="center" wrapText="1"/>
    </xf>
    <xf numFmtId="49" fontId="9" fillId="2" borderId="13" xfId="1" applyNumberFormat="1" applyFont="1" applyFill="1" applyBorder="1" applyAlignment="1">
      <alignment horizontal="center" vertical="center" wrapText="1"/>
    </xf>
    <xf numFmtId="176" fontId="18" fillId="0" borderId="34" xfId="0" applyNumberFormat="1" applyFont="1" applyBorder="1" applyAlignment="1">
      <alignment horizontal="center" vertical="center" wrapText="1"/>
    </xf>
    <xf numFmtId="176" fontId="18" fillId="13" borderId="34" xfId="0" applyNumberFormat="1" applyFont="1" applyFill="1" applyBorder="1" applyAlignment="1">
      <alignment horizontal="center" vertical="center"/>
    </xf>
    <xf numFmtId="177" fontId="18" fillId="13" borderId="34" xfId="0" applyNumberFormat="1" applyFont="1" applyFill="1" applyBorder="1" applyAlignment="1">
      <alignment horizontal="center" vertical="center"/>
    </xf>
    <xf numFmtId="178" fontId="18" fillId="13" borderId="34" xfId="0" applyNumberFormat="1" applyFont="1" applyFill="1" applyBorder="1" applyAlignment="1">
      <alignment horizontal="center" vertical="center"/>
    </xf>
    <xf numFmtId="0" fontId="18" fillId="13" borderId="35" xfId="0" applyFont="1" applyFill="1" applyBorder="1" applyAlignment="1">
      <alignment horizontal="center" vertical="center" wrapText="1"/>
    </xf>
    <xf numFmtId="176" fontId="18" fillId="0" borderId="0" xfId="0" applyNumberFormat="1" applyFont="1" applyAlignment="1">
      <alignment horizontal="center" vertical="center" wrapText="1"/>
    </xf>
    <xf numFmtId="178" fontId="18" fillId="13" borderId="0" xfId="0" applyNumberFormat="1" applyFont="1" applyFill="1" applyAlignment="1">
      <alignment horizontal="center" vertical="center"/>
    </xf>
    <xf numFmtId="0" fontId="18" fillId="13" borderId="13" xfId="0" applyFont="1" applyFill="1" applyBorder="1" applyAlignment="1">
      <alignment horizontal="center" vertical="center" wrapText="1"/>
    </xf>
    <xf numFmtId="179" fontId="13" fillId="0" borderId="13" xfId="1" applyNumberFormat="1" applyFont="1" applyFill="1" applyBorder="1" applyAlignment="1" applyProtection="1">
      <alignment horizontal="center" vertical="center" wrapText="1"/>
    </xf>
    <xf numFmtId="179" fontId="13" fillId="0" borderId="13" xfId="1" applyNumberFormat="1" applyFont="1" applyFill="1" applyBorder="1" applyAlignment="1" applyProtection="1">
      <alignment horizontal="center" vertical="center"/>
    </xf>
    <xf numFmtId="180" fontId="13" fillId="0" borderId="13" xfId="1" applyNumberFormat="1" applyFont="1" applyFill="1" applyBorder="1" applyAlignment="1" applyProtection="1">
      <alignment horizontal="center" vertical="center"/>
    </xf>
    <xf numFmtId="172" fontId="13" fillId="0" borderId="13" xfId="0" applyNumberFormat="1" applyFont="1" applyBorder="1" applyAlignment="1">
      <alignment horizontal="center" vertical="center"/>
    </xf>
    <xf numFmtId="181" fontId="13" fillId="0" borderId="13" xfId="2" applyNumberFormat="1" applyFont="1" applyFill="1" applyBorder="1" applyAlignment="1" applyProtection="1">
      <alignment horizontal="center" vertical="center"/>
    </xf>
    <xf numFmtId="181" fontId="13" fillId="9" borderId="10" xfId="2" applyNumberFormat="1" applyFont="1" applyFill="1" applyBorder="1" applyAlignment="1" applyProtection="1">
      <alignment horizontal="center" vertical="center"/>
    </xf>
    <xf numFmtId="0" fontId="13" fillId="0" borderId="13" xfId="0" applyFont="1" applyBorder="1" applyAlignment="1">
      <alignment horizontal="center" vertical="center" wrapText="1"/>
    </xf>
    <xf numFmtId="181" fontId="13" fillId="8" borderId="10" xfId="2" applyNumberFormat="1" applyFont="1" applyFill="1" applyBorder="1" applyAlignment="1" applyProtection="1">
      <alignment horizontal="center" vertical="center"/>
    </xf>
    <xf numFmtId="16" fontId="4" fillId="2" borderId="13" xfId="0" applyNumberFormat="1" applyFont="1" applyFill="1" applyBorder="1" applyAlignment="1">
      <alignment horizontal="center" vertical="center"/>
    </xf>
    <xf numFmtId="43" fontId="4" fillId="0" borderId="10" xfId="1" applyFont="1" applyFill="1" applyBorder="1" applyAlignment="1">
      <alignment horizontal="center" vertical="center"/>
    </xf>
    <xf numFmtId="164" fontId="4" fillId="0" borderId="10" xfId="1" applyNumberFormat="1" applyFont="1" applyFill="1" applyBorder="1" applyAlignment="1">
      <alignment horizontal="center" vertical="center"/>
    </xf>
    <xf numFmtId="44" fontId="4" fillId="0" borderId="10" xfId="2" applyFont="1" applyFill="1" applyBorder="1" applyAlignment="1">
      <alignment horizontal="center" vertical="center"/>
    </xf>
    <xf numFmtId="0" fontId="4" fillId="0" borderId="10" xfId="0" applyFont="1" applyBorder="1" applyAlignment="1">
      <alignment horizontal="center" vertical="center" wrapText="1"/>
    </xf>
    <xf numFmtId="176" fontId="18" fillId="13" borderId="34" xfId="0" applyNumberFormat="1" applyFont="1" applyFill="1" applyBorder="1" applyAlignment="1">
      <alignment horizontal="center" vertical="center" wrapText="1"/>
    </xf>
    <xf numFmtId="14" fontId="18" fillId="13" borderId="34" xfId="0" applyNumberFormat="1" applyFont="1" applyFill="1" applyBorder="1" applyAlignment="1">
      <alignment horizontal="center" vertical="center"/>
    </xf>
    <xf numFmtId="0" fontId="18" fillId="13" borderId="34" xfId="0" applyFont="1" applyFill="1" applyBorder="1" applyAlignment="1">
      <alignment horizontal="center" vertical="center" wrapText="1"/>
    </xf>
    <xf numFmtId="14" fontId="4" fillId="0" borderId="13" xfId="0" applyNumberFormat="1" applyFont="1" applyBorder="1" applyAlignment="1">
      <alignment horizontal="center" vertical="center" wrapText="1"/>
    </xf>
    <xf numFmtId="14" fontId="4" fillId="2" borderId="13" xfId="0" applyNumberFormat="1" applyFont="1" applyFill="1" applyBorder="1" applyAlignment="1">
      <alignment horizontal="center" vertical="center" wrapText="1"/>
    </xf>
    <xf numFmtId="182" fontId="5" fillId="3" borderId="2" xfId="2" applyNumberFormat="1" applyFont="1" applyFill="1" applyBorder="1" applyAlignment="1">
      <alignment horizontal="center" vertical="center"/>
    </xf>
    <xf numFmtId="164" fontId="4" fillId="2" borderId="10" xfId="1" applyNumberFormat="1" applyFont="1" applyFill="1" applyBorder="1" applyAlignment="1">
      <alignment horizontal="center" vertical="center" wrapText="1"/>
    </xf>
    <xf numFmtId="14" fontId="4" fillId="2" borderId="10" xfId="0" applyNumberFormat="1" applyFont="1" applyFill="1" applyBorder="1" applyAlignment="1">
      <alignment horizontal="center" vertical="center" wrapText="1"/>
    </xf>
    <xf numFmtId="8" fontId="4" fillId="2" borderId="10" xfId="2" applyNumberFormat="1" applyFont="1" applyFill="1" applyBorder="1" applyAlignment="1">
      <alignment horizontal="center" vertical="center" wrapText="1"/>
    </xf>
    <xf numFmtId="8" fontId="4" fillId="7" borderId="10" xfId="2" applyNumberFormat="1" applyFont="1" applyFill="1" applyBorder="1" applyAlignment="1">
      <alignment horizontal="center" vertical="center" wrapText="1"/>
    </xf>
    <xf numFmtId="8" fontId="4" fillId="2" borderId="13" xfId="2" applyNumberFormat="1" applyFont="1" applyFill="1" applyBorder="1" applyAlignment="1">
      <alignment horizontal="center" vertical="center" wrapText="1"/>
    </xf>
    <xf numFmtId="8" fontId="4" fillId="7" borderId="13" xfId="2" applyNumberFormat="1" applyFont="1" applyFill="1" applyBorder="1" applyAlignment="1">
      <alignment horizontal="center" vertical="center" wrapText="1"/>
    </xf>
    <xf numFmtId="0" fontId="9" fillId="0" borderId="13" xfId="10" applyFont="1" applyBorder="1" applyAlignment="1">
      <alignment horizontal="center" vertical="center" wrapText="1"/>
    </xf>
    <xf numFmtId="43" fontId="14" fillId="8" borderId="21" xfId="1" applyFont="1" applyFill="1" applyBorder="1" applyAlignment="1" applyProtection="1">
      <alignment horizontal="center" vertical="center"/>
    </xf>
    <xf numFmtId="170" fontId="14" fillId="8" borderId="21" xfId="1" applyNumberFormat="1" applyFont="1" applyFill="1" applyBorder="1" applyAlignment="1" applyProtection="1">
      <alignment horizontal="center" vertical="center"/>
    </xf>
    <xf numFmtId="14" fontId="14" fillId="8" borderId="21" xfId="0" applyNumberFormat="1" applyFont="1" applyFill="1" applyBorder="1" applyAlignment="1">
      <alignment horizontal="center" vertical="center"/>
    </xf>
    <xf numFmtId="14" fontId="14" fillId="8" borderId="13" xfId="0" applyNumberFormat="1" applyFont="1" applyFill="1" applyBorder="1" applyAlignment="1">
      <alignment horizontal="center" vertical="center"/>
    </xf>
    <xf numFmtId="164" fontId="4" fillId="2" borderId="21" xfId="1" applyNumberFormat="1" applyFont="1" applyFill="1" applyBorder="1" applyAlignment="1">
      <alignment horizontal="center" vertical="center"/>
    </xf>
    <xf numFmtId="44" fontId="4" fillId="2" borderId="21" xfId="2" applyFont="1" applyFill="1" applyBorder="1" applyAlignment="1">
      <alignment horizontal="center" vertical="center"/>
    </xf>
    <xf numFmtId="44" fontId="4" fillId="7" borderId="21" xfId="2" applyFont="1" applyFill="1" applyBorder="1" applyAlignment="1">
      <alignment horizontal="center" vertical="center"/>
    </xf>
    <xf numFmtId="0" fontId="14" fillId="8" borderId="21" xfId="0" applyFont="1" applyFill="1" applyBorder="1" applyAlignment="1">
      <alignment horizontal="center" vertical="center" wrapText="1"/>
    </xf>
    <xf numFmtId="0" fontId="14" fillId="8" borderId="13" xfId="0" applyFont="1" applyFill="1" applyBorder="1" applyAlignment="1">
      <alignment horizontal="center" vertical="center" wrapText="1"/>
    </xf>
    <xf numFmtId="43" fontId="4" fillId="2" borderId="21" xfId="1" applyFont="1" applyFill="1" applyBorder="1" applyAlignment="1">
      <alignment horizontal="center" vertical="center"/>
    </xf>
    <xf numFmtId="44" fontId="14" fillId="0" borderId="13" xfId="2" applyFont="1" applyFill="1" applyBorder="1" applyAlignment="1" applyProtection="1">
      <alignment horizontal="center" vertical="center"/>
    </xf>
    <xf numFmtId="0" fontId="27" fillId="0" borderId="0" xfId="0" applyFont="1" applyAlignment="1">
      <alignment horizontal="center" wrapText="1"/>
    </xf>
    <xf numFmtId="0" fontId="27" fillId="0" borderId="13" xfId="0" applyFont="1" applyBorder="1" applyAlignment="1">
      <alignment horizontal="center" wrapText="1"/>
    </xf>
    <xf numFmtId="0" fontId="28" fillId="2" borderId="13" xfId="0" applyFont="1" applyFill="1" applyBorder="1" applyAlignment="1">
      <alignment horizontal="center" vertical="center" wrapText="1"/>
    </xf>
    <xf numFmtId="43" fontId="6" fillId="5" borderId="29" xfId="1" applyFont="1" applyFill="1" applyBorder="1" applyAlignment="1">
      <alignment horizontal="center" vertical="center" wrapText="1"/>
    </xf>
    <xf numFmtId="43" fontId="6" fillId="5" borderId="30" xfId="1" applyFont="1" applyFill="1" applyBorder="1" applyAlignment="1">
      <alignment horizontal="left" vertical="center" wrapText="1"/>
    </xf>
    <xf numFmtId="43" fontId="6" fillId="5" borderId="30" xfId="1" applyFont="1" applyFill="1" applyBorder="1" applyAlignment="1">
      <alignment horizontal="center" vertical="center" wrapText="1"/>
    </xf>
    <xf numFmtId="43" fontId="6" fillId="5" borderId="13" xfId="1" applyFont="1" applyFill="1" applyBorder="1" applyAlignment="1">
      <alignment horizontal="center" vertical="center" wrapText="1"/>
    </xf>
    <xf numFmtId="43" fontId="6" fillId="5" borderId="31" xfId="1" applyFont="1" applyFill="1" applyBorder="1" applyAlignment="1">
      <alignment horizontal="center" vertical="center" wrapText="1"/>
    </xf>
    <xf numFmtId="43" fontId="17" fillId="5" borderId="32" xfId="1" applyFont="1" applyFill="1" applyBorder="1" applyAlignment="1">
      <alignment horizontal="center" vertical="center" wrapText="1"/>
    </xf>
    <xf numFmtId="43" fontId="17" fillId="5" borderId="20" xfId="1" applyFont="1" applyFill="1" applyBorder="1" applyAlignment="1">
      <alignment horizontal="center" vertical="center" wrapText="1"/>
    </xf>
    <xf numFmtId="43" fontId="17" fillId="5" borderId="20" xfId="1" applyFont="1" applyFill="1" applyBorder="1" applyAlignment="1">
      <alignment horizontal="left" vertical="center" wrapText="1"/>
    </xf>
    <xf numFmtId="43" fontId="17" fillId="5" borderId="13" xfId="1" applyFont="1" applyFill="1" applyBorder="1" applyAlignment="1">
      <alignment horizontal="center" vertical="center" wrapText="1"/>
    </xf>
    <xf numFmtId="43" fontId="17" fillId="5" borderId="33" xfId="1" applyFont="1" applyFill="1" applyBorder="1" applyAlignment="1">
      <alignment horizontal="center" vertical="center" wrapText="1"/>
    </xf>
    <xf numFmtId="43" fontId="6" fillId="5" borderId="32" xfId="1" applyFont="1" applyFill="1" applyBorder="1" applyAlignment="1">
      <alignment horizontal="center" vertical="center" wrapText="1"/>
    </xf>
    <xf numFmtId="43" fontId="6" fillId="5" borderId="20" xfId="1" applyFont="1" applyFill="1" applyBorder="1" applyAlignment="1">
      <alignment horizontal="center" vertical="center" wrapText="1"/>
    </xf>
    <xf numFmtId="43" fontId="6" fillId="5" borderId="20" xfId="1" applyFont="1" applyFill="1" applyBorder="1" applyAlignment="1">
      <alignment horizontal="left" vertical="center" wrapText="1"/>
    </xf>
    <xf numFmtId="43" fontId="6" fillId="5" borderId="33" xfId="1" applyFont="1" applyFill="1" applyBorder="1" applyAlignment="1">
      <alignment horizontal="center" vertical="center" wrapText="1"/>
    </xf>
  </cellXfs>
  <cellStyles count="11">
    <cellStyle name="Excel Built-in Normal" xfId="10" xr:uid="{7D998938-F72E-4B82-86A0-0731B12BF988}"/>
    <cellStyle name="Moeda" xfId="2" builtinId="4"/>
    <cellStyle name="Moeda 2" xfId="4" xr:uid="{4DA169F4-0773-42E0-828D-0E9E3E50C5E8}"/>
    <cellStyle name="Moeda 2 2" xfId="6" xr:uid="{AAC49B81-1E64-4EDE-9D49-65887D97FFB3}"/>
    <cellStyle name="Moeda 2 3" xfId="9" xr:uid="{4C363072-9BD8-472D-9F36-9E50212673B8}"/>
    <cellStyle name="Normal" xfId="0" builtinId="0"/>
    <cellStyle name="Normal 2" xfId="8" xr:uid="{70BD6392-1777-497B-9121-165AD4880273}"/>
    <cellStyle name="Vírgula" xfId="1" builtinId="3"/>
    <cellStyle name="Vírgula 2" xfId="3" xr:uid="{CED42ECA-CEDE-4B44-B0A8-A500E004438F}"/>
    <cellStyle name="Vírgula 2 2" xfId="5" xr:uid="{1B752C2F-FB3A-4DCB-ABFA-99157E2F9AFF}"/>
    <cellStyle name="Vírgula 2 3" xfId="7" xr:uid="{ECEDB5A3-4C04-4E42-BA4B-D6983E242C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9" Type="http://schemas.openxmlformats.org/officeDocument/2006/relationships/externalLink" Target="externalLinks/externalLink19.xml"/><Relationship Id="rId21" Type="http://schemas.openxmlformats.org/officeDocument/2006/relationships/externalLink" Target="externalLinks/externalLink1.xml"/><Relationship Id="rId34" Type="http://schemas.openxmlformats.org/officeDocument/2006/relationships/externalLink" Target="externalLinks/externalLink14.xml"/><Relationship Id="rId42" Type="http://schemas.openxmlformats.org/officeDocument/2006/relationships/externalLink" Target="externalLinks/externalLink2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40" Type="http://schemas.openxmlformats.org/officeDocument/2006/relationships/externalLink" Target="externalLinks/externalLink2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ados\sefin\deorg__geop-gpm\10-PCA.GPM.2024.xlsx" TargetMode="External"/><Relationship Id="rId1" Type="http://schemas.openxmlformats.org/officeDocument/2006/relationships/externalLinkPath" Target="file:///\\dados\sefin\deorg__geop-gpm\10-PCA.GPM.2024.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dados\sefin\deorg__geop-sedurb\21-PCA.SEDURB.2024.xlsx" TargetMode="External"/><Relationship Id="rId1" Type="http://schemas.openxmlformats.org/officeDocument/2006/relationships/externalLinkPath" Target="file:///\\dados\sefin\deorg__geop-sedurb\21-PCA.SEDURB.2024.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dados\sefin\deorg__geop-semam\23-PCA.SEMAM.2024.xlsx" TargetMode="External"/><Relationship Id="rId1" Type="http://schemas.openxmlformats.org/officeDocument/2006/relationships/externalLinkPath" Target="file:///\\dados\sefin\deorg__geop-semam\23-PCA.SEMAM.2024.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dados\sefin\deorg__geop-pgm\24-PCA.PGM.2024.xlsx" TargetMode="External"/><Relationship Id="rId1" Type="http://schemas.openxmlformats.org/officeDocument/2006/relationships/externalLinkPath" Target="file:///\\dados\sefin\deorg__geop-pgm\24-PCA.PGM.2024.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dados\sefin\deorg__geop-seseg\27-PCA.SESEG.2024.xlsx" TargetMode="External"/><Relationship Id="rId1" Type="http://schemas.openxmlformats.org/officeDocument/2006/relationships/externalLinkPath" Target="file:///\\dados\sefin\deorg__geop-seseg\27-PCA.SESEG.2024.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ados\seserp\gab__financeiro\LDO\2024\PLANO%20ANUAL2024.xlsx" TargetMode="External"/><Relationship Id="rId1" Type="http://schemas.openxmlformats.org/officeDocument/2006/relationships/externalLinkPath" Target="file:///\\dados\seserp\gab__financeiro\LDO\2024\PLANO%20ANUAL2024.xlsx"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dados\sefin\deorg__geop-seserp\29-PCA.SESERP.2024.xlsx" TargetMode="External"/><Relationship Id="rId1" Type="http://schemas.openxmlformats.org/officeDocument/2006/relationships/externalLinkPath" Target="file:///\\dados\sefin\deorg__geop-seserp\29-PCA.SESERP.2024.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dados\sefin\deorg__geop-segov\35-PCA.SEGOV.2024.xlsx" TargetMode="External"/><Relationship Id="rId1" Type="http://schemas.openxmlformats.org/officeDocument/2006/relationships/externalLinkPath" Target="file:///\\dados\sefin\deorg__geop-segov\35-PCA.SEGOV.2024.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dados\sefin\deorg__geop-otc\37-PCA.OTC.2024.xlsx" TargetMode="External"/><Relationship Id="rId1" Type="http://schemas.openxmlformats.org/officeDocument/2006/relationships/externalLinkPath" Target="file:///\\dados\sefin\deorg__geop-otc\37-PCA.OTC.2024.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dados\sefin\deorg__geop-sepor-te\39-PCA.SEPORTE.2024.xlsx" TargetMode="External"/><Relationship Id="rId1" Type="http://schemas.openxmlformats.org/officeDocument/2006/relationships/externalLinkPath" Target="file:///\\dados\sefin\deorg__geop-sepor-te\39-PCA.SEPORTE.2024.xlsx"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dados\sefin\deorg__geop-seds\40-PCA.SEDS.2024.xlsx" TargetMode="External"/><Relationship Id="rId1" Type="http://schemas.openxmlformats.org/officeDocument/2006/relationships/externalLinkPath" Target="file:///\\dados\sefin\deorg__geop-seds\40-PCA.SEDS.202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ados\sefin\gab-sefin__assessoria\GEOP-ORC.2024\PCA.SEFIN.2024.xlsx" TargetMode="External"/><Relationship Id="rId1" Type="http://schemas.openxmlformats.org/officeDocument/2006/relationships/externalLinkPath" Target="file:///\\dados\sefin\gab-sefin__assessoria\GEOP-ORC.2024\PCA.SEFIN.2024.xlsx"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dados\sefin\deorg__geop-semulher\43-PCA.SEMULHER.2024.xlsx" TargetMode="External"/><Relationship Id="rId1" Type="http://schemas.openxmlformats.org/officeDocument/2006/relationships/externalLinkPath" Target="file:///\\dados\sefin\deorg__geop-semulher\43-PCA.SEMULHER.2024.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dados\sefin\deorg__geop-saes\44-PCA.SAES.2024.xlsx" TargetMode="External"/><Relationship Id="rId1" Type="http://schemas.openxmlformats.org/officeDocument/2006/relationships/externalLinkPath" Target="file:///\\dados\sefin\deorg__geop-saes\44-PCA.SAES.2024.xlsx" TargetMode="External"/></Relationships>
</file>

<file path=xl/externalLinks/_rels/externalLink22.xml.rels><?xml version="1.0" encoding="UTF-8" standalone="yes"?>
<Relationships xmlns="http://schemas.openxmlformats.org/package/2006/relationships"><Relationship Id="rId2" Type="http://schemas.openxmlformats.org/officeDocument/2006/relationships/externalLinkPath" Target="file:///\\dados\sefin\deorg__geop-sepref\45-PCA.SEPREF.2024.xlsx" TargetMode="External"/><Relationship Id="rId1" Type="http://schemas.openxmlformats.org/officeDocument/2006/relationships/externalLinkPath" Target="file:///\\dados\sefin\deorg__geop-sepref\45-PCA.SEPREF.2024.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r0511168\Downloads\12-PCA.SEFIN.2024%20(1).xlsx" TargetMode="External"/><Relationship Id="rId1" Type="http://schemas.openxmlformats.org/officeDocument/2006/relationships/externalLinkPath" Target="file:///C:\Users\r0511168\Downloads\12-PCA.SEFIN.2024%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ados\sefin\deorg__geop-sefin\12-PCA.SEFIN.2024.xlsx" TargetMode="External"/><Relationship Id="rId1" Type="http://schemas.openxmlformats.org/officeDocument/2006/relationships/externalLinkPath" Target="file:///\\dados\sefin\deorg__geop-sefin\12-PCA.SEFIN.2024.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dados\sefin\deorg__geop-seduc\14-PCA.SEDUC.2024.xlsx" TargetMode="External"/><Relationship Id="rId1" Type="http://schemas.openxmlformats.org/officeDocument/2006/relationships/externalLinkPath" Target="file:///\\dados\sefin\deorg__geop-seduc\14-PCA.SEDUC.2024.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ados\sefin\deorg__geop-siedi\17-PCA.SIEDI.2024.xlsx" TargetMode="External"/><Relationship Id="rId1" Type="http://schemas.openxmlformats.org/officeDocument/2006/relationships/externalLinkPath" Target="file:///\\dados\sefin\deorg__geop-siedi\17-PCA.SIEDI.2024.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dados\sefin\deorg__geop-seectur\18-PCA.SEECTUR.2024.xlsx" TargetMode="External"/><Relationship Id="rId1" Type="http://schemas.openxmlformats.org/officeDocument/2006/relationships/externalLinkPath" Target="file:///\\dados\sefin\deorg__geop-seectur\18-PCA.SEECTUR.2024.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dados\sefin\deorg__geop-semes\19-PCA.SEMES.2024.xlsx" TargetMode="External"/><Relationship Id="rId1" Type="http://schemas.openxmlformats.org/officeDocument/2006/relationships/externalLinkPath" Target="file:///\\dados\sefin\deorg__geop-semes\19-PCA.SEMES.2024.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dados\sefin\deorg__geop-secult\20-PCA.SECULT.2024_2.xlsx" TargetMode="External"/><Relationship Id="rId1" Type="http://schemas.openxmlformats.org/officeDocument/2006/relationships/externalLinkPath" Target="file:///\\dados\sefin\deorg__geop-secult\20-PCA.SECULT.2024_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0-PCA.GPM.2024"/>
      <sheetName val="OPERACIONAL"/>
    </sheetNames>
    <sheetDataSet>
      <sheetData sheetId="0" refreshError="1"/>
      <sheetData sheetId="1" refreshError="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1-PCA.SEDURB.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3-PCA.SEMAM.2024"/>
      <sheetName val="23-PROJ. SEMAM.2024"/>
      <sheetName val="OPERACIONAL"/>
    </sheetNames>
    <sheetDataSet>
      <sheetData sheetId="0"/>
      <sheetData sheetId="1"/>
      <sheetData sheetId="2">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4-PCA.PGM.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7-PCA.SESEG.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9-PCA.SESERP.2024"/>
      <sheetName val="OPERACIONAL"/>
    </sheetNames>
    <sheetDataSet>
      <sheetData sheetId="0" refreshError="1"/>
      <sheetData sheetId="1">
        <row r="1">
          <cell r="A1" t="str">
            <v>SELECIONAR</v>
          </cell>
          <cell r="B1" t="str">
            <v>SELECIONAR</v>
          </cell>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9-PCA.SESERP.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5-PCA.SEGOV.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4.4.90.40</v>
          </cell>
          <cell r="B10" t="str">
            <v>SERVIÇOS DE TECNOLOGIA DA INFORMAÇÃO E COMUNICAÇÃO - PESSOA JURÍDICA</v>
          </cell>
          <cell r="C10"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1">
          <cell r="A11" t="str">
            <v>4.4.90.51</v>
          </cell>
          <cell r="B11" t="str">
            <v>OBRAS E INSTALAÇÕES</v>
          </cell>
          <cell r="C11"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2">
          <cell r="A12" t="str">
            <v>4.4.90.52</v>
          </cell>
          <cell r="B12" t="str">
            <v>EQUIPAMENTOS E MATERIAL PERMANENTE</v>
          </cell>
          <cell r="C12"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3">
          <cell r="A13" t="str">
            <v>9.9.99.99</v>
          </cell>
          <cell r="B13" t="str">
            <v>FIM</v>
          </cell>
          <cell r="C13" t="str">
            <v>FIM</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7-PCA.OTC.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9-PCA.SEPOR-TE.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0-PCA.SEDS.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PCA.SEFIN.2024 SOLIC."/>
      <sheetName val="12-PCA.SEFIN.2024 ORÇAM"/>
      <sheetName val="OPERACIONAL"/>
    </sheetNames>
    <sheetDataSet>
      <sheetData sheetId="0" refreshError="1"/>
      <sheetData sheetId="1" refreshError="1"/>
      <sheetData sheetId="2">
        <row r="1">
          <cell r="A1" t="str">
            <v>SELECIONAR</v>
          </cell>
          <cell r="B1" t="str">
            <v>SELECIONAR</v>
          </cell>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3-PCA.SEMULHER.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44-PCA.SAES.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ilha1"/>
      <sheetName val="45-PCA.SEPREF.2024"/>
      <sheetName val="OPERACIONAL"/>
    </sheetNames>
    <sheetDataSet>
      <sheetData sheetId="0">
        <row r="2">
          <cell r="A2">
            <v>1</v>
          </cell>
        </row>
      </sheetData>
      <sheetData sheetId="1"/>
      <sheetData sheetId="2">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PCA.SEFIN.2024"/>
      <sheetName val="OPERACIONAL"/>
    </sheetNames>
    <sheetDataSet>
      <sheetData sheetId="0" refreshError="1"/>
      <sheetData sheetId="1" refreshError="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2-PCA.SEFIN.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4-PCA.SEDUC.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7-PCA.SIEDI.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4.4.90.39</v>
          </cell>
          <cell r="B12" t="str">
            <v>OUTROS SERVIÇOS DE TERCEIROS - PESSOA JURÍDICA</v>
          </cell>
          <cell r="C12"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13">
          <cell r="A13" t="str">
            <v>9.9.99.99</v>
          </cell>
          <cell r="B13" t="str">
            <v>FIM</v>
          </cell>
          <cell r="C13" t="str">
            <v>FIM</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8-PCA.SEECTUR.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3.3.90.34</v>
          </cell>
          <cell r="B5" t="str">
            <v>OUTRAS DESPESAS DE PESSOAL DECORRENTES DE CONTRATOS DE TERCEIRIZAÇÃO</v>
          </cell>
          <cell r="C5" t="str">
            <v>Despesas orçamentárias relativas à mão de obra constantes dos contratos de terceirização, de acordo com o art. 18, § 1º, da Lei Complementar no 101, de 2000, computadas para fins de limites da despesa total com pessoal previstos no art. 19 dessa lei.</v>
          </cell>
        </row>
        <row r="6">
          <cell r="A6" t="str">
            <v>3.3.90.35</v>
          </cell>
          <cell r="B6" t="str">
            <v>SERVIÇOS DE CONSULTORIA</v>
          </cell>
          <cell r="C6" t="str">
            <v>Despesas orçamentárias decorrentes de contratos com pessoas físicas ou jurídicas, prestadoras de serviços nas áreas de consultorias técnicas ou auditorias financeiras ou jurídicas, ou assemelhadas.</v>
          </cell>
        </row>
        <row r="7">
          <cell r="A7" t="str">
            <v>3.3.90.36</v>
          </cell>
          <cell r="B7" t="str">
            <v>OUTROS SERVIÇOS DE TERCEIROS - PESSOA FÍSICA</v>
          </cell>
          <cell r="C7"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8">
          <cell r="A8" t="str">
            <v>3.3.90.37</v>
          </cell>
          <cell r="B8" t="str">
            <v>LOCAÇÃO DE MÃO DE OBRA</v>
          </cell>
          <cell r="C8"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9">
          <cell r="A9" t="str">
            <v>3.3.90.39</v>
          </cell>
          <cell r="B9" t="str">
            <v>OUTROS SERVIÇOS DE TERCEIROS - PESSOA JURÍDICA</v>
          </cell>
          <cell r="C9"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10">
          <cell r="A10" t="str">
            <v>3.3.90.40</v>
          </cell>
          <cell r="B10" t="str">
            <v>SERVIÇOS DE TECNOLOGIA DA INFORMAÇÃO E COMUNICAÇÃO - PESSOA JURÍDICA</v>
          </cell>
          <cell r="C10"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1">
          <cell r="A11" t="str">
            <v>4.4.90.51</v>
          </cell>
          <cell r="B11" t="str">
            <v>OBRAS E INSTALAÇÕES</v>
          </cell>
          <cell r="C11"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2">
          <cell r="A12" t="str">
            <v>4.4.90.52</v>
          </cell>
          <cell r="B12" t="str">
            <v>EQUIPAMENTOS E MATERIAL PERMANENTE</v>
          </cell>
          <cell r="C12"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3">
          <cell r="A13" t="str">
            <v>9.9.99.99</v>
          </cell>
          <cell r="B13" t="str">
            <v>FIM</v>
          </cell>
          <cell r="C13" t="str">
            <v>FIM</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9-PCA.SEMES.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3.3.90.35</v>
          </cell>
          <cell r="B5" t="str">
            <v>SERVIÇOS DE CONSULTORIA</v>
          </cell>
          <cell r="C5" t="str">
            <v>Despesas orçamentárias decorrentes de contratos com pessoas físicas ou jurídicas, prestadoras de serviços nas áreas de consultorias técnicas ou auditorias financeiras ou jurídicas, ou assemelhadas.</v>
          </cell>
        </row>
        <row r="6">
          <cell r="A6" t="str">
            <v>3.3.90.36</v>
          </cell>
          <cell r="B6" t="str">
            <v>OUTROS SERVIÇOS DE TERCEIROS - PESSOA FÍSICA</v>
          </cell>
          <cell r="C6"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7">
          <cell r="A7" t="str">
            <v>3.3.90.37</v>
          </cell>
          <cell r="B7" t="str">
            <v>LOCAÇÃO DE MÃO DE OBRA</v>
          </cell>
          <cell r="C7"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8">
          <cell r="A8" t="str">
            <v>3.3.90.39</v>
          </cell>
          <cell r="B8" t="str">
            <v>OUTROS SERVIÇOS DE TERCEIROS - PESSOA JURÍDICA</v>
          </cell>
          <cell r="C8"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9">
          <cell r="A9" t="str">
            <v>3.3.90.40</v>
          </cell>
          <cell r="B9" t="str">
            <v>SERVIÇOS DE TECNOLOGIA DA INFORMAÇÃO E COMUNICAÇÃO - PESSOA JURÍDICA</v>
          </cell>
          <cell r="C9"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0">
          <cell r="A10" t="str">
            <v>4.4.90.51</v>
          </cell>
          <cell r="B10" t="str">
            <v>OBRAS E INSTALAÇÕES</v>
          </cell>
          <cell r="C10"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1">
          <cell r="A11" t="str">
            <v>4.4.90.52</v>
          </cell>
          <cell r="B11" t="str">
            <v>EQUIPAMENTOS E MATERIAL PERMANENTE</v>
          </cell>
          <cell r="C11"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2">
          <cell r="A12" t="str">
            <v>9.9.99.99</v>
          </cell>
          <cell r="B12" t="str">
            <v>FIM</v>
          </cell>
          <cell r="C12" t="str">
            <v>FIM</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PCA.SECULT.2024"/>
      <sheetName val="OPERACIONAL"/>
    </sheetNames>
    <sheetDataSet>
      <sheetData sheetId="0"/>
      <sheetData sheetId="1">
        <row r="1">
          <cell r="A1" t="str">
            <v>SELECIONAR</v>
          </cell>
          <cell r="B1" t="str">
            <v>SELECIONAR</v>
          </cell>
          <cell r="C1"/>
        </row>
        <row r="2">
          <cell r="A2" t="str">
            <v>3.3.90.30</v>
          </cell>
          <cell r="B2" t="str">
            <v>MATERIAL DE CONSUMO</v>
          </cell>
          <cell r="C2" t="str">
            <v>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v>
          </cell>
        </row>
        <row r="3">
          <cell r="A3" t="str">
            <v>3.3.90.32</v>
          </cell>
          <cell r="B3" t="str">
            <v>MATERIAL, BEM OU SERVIÇO PARA DISTRIBUIÇÃO GRATUITA</v>
          </cell>
          <cell r="C3" t="str">
            <v>Despesas o valor das despesas realizadas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v>
          </cell>
        </row>
        <row r="4">
          <cell r="A4" t="str">
            <v>3.3.90.33</v>
          </cell>
          <cell r="B4" t="str">
            <v>PASSAGENS E DESPESAS COM LOCOMOÇÃO</v>
          </cell>
          <cell r="C4" t="str">
            <v>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inclusive quando decorrentes de mudanças de domicílio no interesse da administração.</v>
          </cell>
        </row>
        <row r="5">
          <cell r="A5" t="str">
            <v>3.3.90.34</v>
          </cell>
          <cell r="B5" t="str">
            <v>OUTRAS DESPESAS DE PESSOAL DECORRENTES DE CONTRATOS DE TERCEIRIZAÇÃO</v>
          </cell>
          <cell r="C5" t="str">
            <v>Despesas orçamentárias relativas à mão de obra constantes dos contratos de terceirização, de acordo com o art. 18, § 1º, da Lei Complementar no 101, de 2000, computadas para fins de limites da despesa total com pessoal previstos no art. 19 dessa lei.</v>
          </cell>
        </row>
        <row r="6">
          <cell r="A6" t="str">
            <v>3.3.90.35</v>
          </cell>
          <cell r="B6" t="str">
            <v>SERVIÇOS DE CONSULTORIA</v>
          </cell>
          <cell r="C6" t="str">
            <v>Despesas orçamentárias decorrentes de contratos com pessoas físicas ou jurídicas, prestadoras de serviços nas áreas de consultorias técnicas ou auditorias financeiras ou jurídicas, ou assemelhadas.</v>
          </cell>
        </row>
        <row r="7">
          <cell r="A7" t="str">
            <v>3.3.90.36</v>
          </cell>
          <cell r="B7" t="str">
            <v>OUTROS SERVIÇOS DE TERCEIROS - PESSOA FÍSICA</v>
          </cell>
          <cell r="C7" t="str">
            <v>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v>
          </cell>
        </row>
        <row r="8">
          <cell r="A8" t="str">
            <v>3.3.90.37</v>
          </cell>
          <cell r="B8" t="str">
            <v>LOCAÇÃO DE MÃO DE OBRA</v>
          </cell>
          <cell r="C8" t="str">
            <v>Representa o somatório dos valores das despesas realizadas com prestação de serviços por pessoas jurídicas para órgãos públicos, tais como: limpeza e higiene, vigilância ostensiva e outros, nos casos em que o contrato especifique o quantitativo físico do pessoal a ser utilizado.</v>
          </cell>
        </row>
        <row r="9">
          <cell r="A9" t="str">
            <v>3.3.90.39</v>
          </cell>
          <cell r="B9" t="str">
            <v>OUTROS SERVIÇOS DE TERCEIROS - PESSOA JURÍDICA</v>
          </cell>
          <cell r="C9" t="str">
            <v>Despesas orçamentárias decorrentes da prestação de serviços por pessoas jurídicas para órgãos públicos, exceto as relativas aos serviços de Tecnologia da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vale-refeição; auxílio-creche (exclusive a indenização a servidor); e outros congêneres, bem como os encargos resultantes do pagamento com atraso de obrigações não tributárias.</v>
          </cell>
        </row>
        <row r="10">
          <cell r="A10" t="str">
            <v>3.3.90.40</v>
          </cell>
          <cell r="B10" t="str">
            <v>SERVIÇOS DE TECNOLOGIA DA INFORMAÇÃO E COMUNICAÇÃO - PESSOA JURÍDICA</v>
          </cell>
          <cell r="C10" t="str">
            <v>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 de comunicação de dados, serviços de telefonia fixa e móvel, quando integrarem pacote de comunicação de dados, suporte a usuários de TIC, suporte de infraestrutura de TIC, serviços técnicos profissionais de TIC, manutenção de conservação de equipamentos de TIC, digitalização, outsourcing de impressão e serviços relacionados a computação em nuvem, treinamento e capacitação em TIC, tratamento de dados, conteúdo de web; e outros congêneres.</v>
          </cell>
        </row>
        <row r="11">
          <cell r="A11" t="str">
            <v>4.4.90.51</v>
          </cell>
          <cell r="B11" t="str">
            <v>OBRAS E INSTALAÇÕES</v>
          </cell>
          <cell r="C11" t="str">
            <v>Representa o somatório dos valores das despesas realizadas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 condicionado central, etc.</v>
          </cell>
        </row>
        <row r="12">
          <cell r="A12" t="str">
            <v>4.4.90.52</v>
          </cell>
          <cell r="B12" t="str">
            <v>EQUIPAMENTOS E MATERIAL PERMANENTE</v>
          </cell>
          <cell r="C12" t="str">
            <v>Representa o somatório dos valores das despesas realizadas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v>
          </cell>
        </row>
        <row r="13">
          <cell r="A13" t="str">
            <v>9.9.99.99</v>
          </cell>
          <cell r="B13" t="str">
            <v>FIM</v>
          </cell>
          <cell r="C13" t="str">
            <v>FIM</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3175C-AE4E-4DEC-9402-D6F488BD5147}">
  <sheetPr>
    <tabColor rgb="FFFFFF00"/>
  </sheetPr>
  <dimension ref="B1:N1357"/>
  <sheetViews>
    <sheetView tabSelected="1" zoomScale="85" zoomScaleNormal="85" workbookViewId="0">
      <selection activeCell="G7" sqref="G7"/>
    </sheetView>
  </sheetViews>
  <sheetFormatPr defaultRowHeight="12"/>
  <cols>
    <col min="1" max="1" width="9.140625" style="1"/>
    <col min="2" max="2" width="20.42578125" style="1" customWidth="1"/>
    <col min="3" max="3" width="6" style="1" bestFit="1" customWidth="1"/>
    <col min="4" max="4" width="20.7109375" style="2" customWidth="1"/>
    <col min="5" max="5" width="19.140625" style="2" customWidth="1"/>
    <col min="6" max="6" width="15.5703125" style="1" customWidth="1"/>
    <col min="7" max="7" width="17.5703125" style="1" customWidth="1"/>
    <col min="8" max="8" width="14.140625" style="1" customWidth="1"/>
    <col min="9" max="9" width="16.85546875" style="1" customWidth="1"/>
    <col min="10" max="10" width="24.5703125" style="1" bestFit="1" customWidth="1"/>
    <col min="11" max="11" width="16" style="2" customWidth="1"/>
    <col min="12" max="12" width="20" style="2" customWidth="1"/>
    <col min="13" max="13" width="17.140625" style="2" bestFit="1" customWidth="1"/>
    <col min="14" max="14" width="75.42578125" style="1" customWidth="1"/>
    <col min="15" max="16384" width="9.140625" style="1"/>
  </cols>
  <sheetData>
    <row r="1" spans="2:14" ht="12.75" thickBot="1">
      <c r="I1" s="3" t="s">
        <v>0</v>
      </c>
      <c r="J1" s="4">
        <f>SUBTOTAL(9,J4:J1299)</f>
        <v>3653324053.3965526</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36.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36.75" thickBot="1">
      <c r="B4" s="14" t="str">
        <f>MID(C4,1,2)</f>
        <v>10</v>
      </c>
      <c r="C4" s="15" t="s">
        <v>16</v>
      </c>
      <c r="D4" s="16" t="s">
        <v>17</v>
      </c>
      <c r="E4" s="16"/>
      <c r="F4" s="15" t="s">
        <v>18</v>
      </c>
      <c r="G4" s="17">
        <v>1</v>
      </c>
      <c r="H4" s="18" t="s">
        <v>19</v>
      </c>
      <c r="I4" s="19">
        <v>1</v>
      </c>
      <c r="J4" s="20">
        <v>130000</v>
      </c>
      <c r="K4" s="21" t="s">
        <v>20</v>
      </c>
      <c r="L4" s="21" t="s">
        <v>21</v>
      </c>
      <c r="M4" s="21" t="s">
        <v>22</v>
      </c>
      <c r="N4" s="22" t="str">
        <f>VLOOKUP(M4,[1]OPERACIONAL!$A$1:$C$12,2,FALSE)</f>
        <v>EQUIPAMENTOS E MATERIAL PERMANENTE</v>
      </c>
    </row>
    <row r="5" spans="2:14" ht="84.75" thickBot="1">
      <c r="B5" s="23" t="str">
        <f t="shared" ref="B5:B68" si="0">MID(C5,1,2)</f>
        <v>10</v>
      </c>
      <c r="C5" s="24" t="s">
        <v>16</v>
      </c>
      <c r="D5" s="25" t="s">
        <v>23</v>
      </c>
      <c r="E5" s="25" t="s">
        <v>24</v>
      </c>
      <c r="F5" s="24" t="s">
        <v>18</v>
      </c>
      <c r="G5" s="26">
        <v>1</v>
      </c>
      <c r="H5" s="18" t="s">
        <v>19</v>
      </c>
      <c r="I5" s="27">
        <v>75000</v>
      </c>
      <c r="J5" s="28">
        <v>75000</v>
      </c>
      <c r="K5" s="29" t="s">
        <v>20</v>
      </c>
      <c r="L5" s="29" t="s">
        <v>21</v>
      </c>
      <c r="M5" s="29" t="s">
        <v>25</v>
      </c>
      <c r="N5" s="30" t="str">
        <f>VLOOKUP(M5,[1]OPERACIONAL!$A$1:$C$12,2,FALSE)</f>
        <v>PASSAGENS E DESPESAS COM LOCOMOÇÃO</v>
      </c>
    </row>
    <row r="6" spans="2:14" ht="50.25" customHeight="1" thickBot="1">
      <c r="B6" s="23" t="str">
        <f t="shared" si="0"/>
        <v>10</v>
      </c>
      <c r="C6" s="24" t="s">
        <v>16</v>
      </c>
      <c r="D6" s="25" t="s">
        <v>26</v>
      </c>
      <c r="E6" s="25" t="s">
        <v>27</v>
      </c>
      <c r="F6" s="24" t="s">
        <v>18</v>
      </c>
      <c r="G6" s="26">
        <v>1</v>
      </c>
      <c r="H6" s="18" t="s">
        <v>19</v>
      </c>
      <c r="I6" s="27">
        <v>7000</v>
      </c>
      <c r="J6" s="28">
        <v>7000</v>
      </c>
      <c r="K6" s="29" t="s">
        <v>20</v>
      </c>
      <c r="L6" s="29" t="s">
        <v>21</v>
      </c>
      <c r="M6" s="29" t="s">
        <v>28</v>
      </c>
      <c r="N6" s="30" t="str">
        <f>VLOOKUP(M6,[1]OPERACIONAL!$A$1:$C$12,2,FALSE)</f>
        <v>SERVIÇOS DE TECNOLOGIA DA INFORMAÇÃO E COMUNICAÇÃO - PESSOA JURÍDICA</v>
      </c>
    </row>
    <row r="7" spans="2:14" ht="152.25" customHeight="1" thickBot="1">
      <c r="B7" s="23" t="str">
        <f t="shared" si="0"/>
        <v>10</v>
      </c>
      <c r="C7" s="24" t="s">
        <v>16</v>
      </c>
      <c r="D7" s="25" t="s">
        <v>29</v>
      </c>
      <c r="E7" s="25" t="s">
        <v>30</v>
      </c>
      <c r="F7" s="24" t="s">
        <v>18</v>
      </c>
      <c r="G7" s="26">
        <v>1</v>
      </c>
      <c r="H7" s="18" t="s">
        <v>19</v>
      </c>
      <c r="I7" s="27"/>
      <c r="J7" s="28">
        <v>88000</v>
      </c>
      <c r="K7" s="29" t="s">
        <v>20</v>
      </c>
      <c r="L7" s="29" t="s">
        <v>21</v>
      </c>
      <c r="M7" s="29" t="s">
        <v>31</v>
      </c>
      <c r="N7" s="30" t="str">
        <f>VLOOKUP(M7,[1]OPERACIONAL!$A$1:$C$12,2,FALSE)</f>
        <v>MATERIAL DE CONSUMO</v>
      </c>
    </row>
    <row r="8" spans="2:14" ht="173.25" customHeight="1" thickBot="1">
      <c r="B8" s="23" t="str">
        <f t="shared" si="0"/>
        <v>10</v>
      </c>
      <c r="C8" s="24" t="s">
        <v>16</v>
      </c>
      <c r="D8" s="25" t="s">
        <v>32</v>
      </c>
      <c r="E8" s="25" t="s">
        <v>33</v>
      </c>
      <c r="F8" s="24" t="s">
        <v>18</v>
      </c>
      <c r="G8" s="26">
        <v>1</v>
      </c>
      <c r="H8" s="18" t="s">
        <v>19</v>
      </c>
      <c r="I8" s="27">
        <v>90000</v>
      </c>
      <c r="J8" s="28">
        <v>90000</v>
      </c>
      <c r="K8" s="29" t="s">
        <v>20</v>
      </c>
      <c r="L8" s="29" t="s">
        <v>21</v>
      </c>
      <c r="M8" s="29" t="s">
        <v>34</v>
      </c>
      <c r="N8" s="30" t="str">
        <f>VLOOKUP(M8,[1]OPERACIONAL!$A$1:$C$12,2,FALSE)</f>
        <v>OUTROS SERVIÇOS DE TERCEIROS - PESSOA JURÍDICA</v>
      </c>
    </row>
    <row r="9" spans="2:14" ht="36.75" thickBot="1">
      <c r="B9" s="23" t="str">
        <f t="shared" si="0"/>
        <v>10</v>
      </c>
      <c r="C9" s="24" t="s">
        <v>16</v>
      </c>
      <c r="D9" s="25" t="s">
        <v>35</v>
      </c>
      <c r="E9" s="25" t="s">
        <v>36</v>
      </c>
      <c r="F9" s="24" t="s">
        <v>18</v>
      </c>
      <c r="G9" s="26">
        <v>1</v>
      </c>
      <c r="H9" s="18" t="s">
        <v>19</v>
      </c>
      <c r="I9" s="27">
        <v>900000</v>
      </c>
      <c r="J9" s="28">
        <v>900000</v>
      </c>
      <c r="K9" s="29" t="s">
        <v>20</v>
      </c>
      <c r="L9" s="29" t="s">
        <v>21</v>
      </c>
      <c r="M9" s="29" t="s">
        <v>37</v>
      </c>
      <c r="N9" s="30" t="str">
        <f>VLOOKUP(M9,[1]OPERACIONAL!$A$1:$C$12,2,FALSE)</f>
        <v>OUTROS SERVIÇOS DE TERCEIROS - PESSOA FÍSICA</v>
      </c>
    </row>
    <row r="10" spans="2:14" ht="36.75" thickBot="1">
      <c r="B10" s="23" t="str">
        <f t="shared" si="0"/>
        <v>10</v>
      </c>
      <c r="C10" s="24" t="s">
        <v>16</v>
      </c>
      <c r="D10" s="25" t="s">
        <v>32</v>
      </c>
      <c r="E10" s="25" t="s">
        <v>38</v>
      </c>
      <c r="F10" s="24" t="s">
        <v>18</v>
      </c>
      <c r="G10" s="26">
        <v>1</v>
      </c>
      <c r="H10" s="18" t="s">
        <v>19</v>
      </c>
      <c r="I10" s="27">
        <v>800000</v>
      </c>
      <c r="J10" s="28">
        <v>800000</v>
      </c>
      <c r="K10" s="29" t="s">
        <v>20</v>
      </c>
      <c r="L10" s="29" t="s">
        <v>21</v>
      </c>
      <c r="M10" s="29" t="s">
        <v>34</v>
      </c>
      <c r="N10" s="30" t="str">
        <f>VLOOKUP(M10,[1]OPERACIONAL!$A$1:$C$12,2,FALSE)</f>
        <v>OUTROS SERVIÇOS DE TERCEIROS - PESSOA JURÍDICA</v>
      </c>
    </row>
    <row r="11" spans="2:14" ht="54.75" customHeight="1" thickBot="1">
      <c r="B11" s="23" t="str">
        <f t="shared" si="0"/>
        <v>10</v>
      </c>
      <c r="C11" s="24" t="s">
        <v>16</v>
      </c>
      <c r="D11" s="25" t="s">
        <v>39</v>
      </c>
      <c r="E11" s="25" t="s">
        <v>40</v>
      </c>
      <c r="F11" s="24" t="s">
        <v>18</v>
      </c>
      <c r="G11" s="26">
        <v>1</v>
      </c>
      <c r="H11" s="18" t="s">
        <v>19</v>
      </c>
      <c r="I11" s="27">
        <v>100000</v>
      </c>
      <c r="J11" s="28">
        <v>100000</v>
      </c>
      <c r="K11" s="29" t="s">
        <v>20</v>
      </c>
      <c r="L11" s="29" t="s">
        <v>21</v>
      </c>
      <c r="M11" s="29" t="s">
        <v>28</v>
      </c>
      <c r="N11" s="30" t="str">
        <f>VLOOKUP(M11,[1]OPERACIONAL!$A$1:$C$12,2,FALSE)</f>
        <v>SERVIÇOS DE TECNOLOGIA DA INFORMAÇÃO E COMUNICAÇÃO - PESSOA JURÍDICA</v>
      </c>
    </row>
    <row r="12" spans="2:14" ht="24.75" thickBot="1">
      <c r="B12" s="23" t="str">
        <f t="shared" si="0"/>
        <v>10</v>
      </c>
      <c r="C12" s="24" t="s">
        <v>41</v>
      </c>
      <c r="D12" s="25" t="s">
        <v>42</v>
      </c>
      <c r="E12" s="25"/>
      <c r="F12" s="24" t="s">
        <v>18</v>
      </c>
      <c r="G12" s="26">
        <v>1</v>
      </c>
      <c r="H12" s="18" t="s">
        <v>19</v>
      </c>
      <c r="I12" s="27">
        <v>10000</v>
      </c>
      <c r="J12" s="28">
        <v>10000</v>
      </c>
      <c r="K12" s="29" t="s">
        <v>43</v>
      </c>
      <c r="L12" s="29" t="s">
        <v>21</v>
      </c>
      <c r="M12" s="29" t="s">
        <v>22</v>
      </c>
      <c r="N12" s="30" t="str">
        <f>VLOOKUP(M12,[1]OPERACIONAL!$A$1:$C$12,2,FALSE)</f>
        <v>EQUIPAMENTOS E MATERIAL PERMANENTE</v>
      </c>
    </row>
    <row r="13" spans="2:14" ht="60.75" thickBot="1">
      <c r="B13" s="23" t="str">
        <f t="shared" si="0"/>
        <v>10</v>
      </c>
      <c r="C13" s="24" t="s">
        <v>41</v>
      </c>
      <c r="D13" s="25" t="s">
        <v>29</v>
      </c>
      <c r="E13" s="25" t="s">
        <v>44</v>
      </c>
      <c r="F13" s="24" t="s">
        <v>18</v>
      </c>
      <c r="G13" s="26">
        <v>1</v>
      </c>
      <c r="H13" s="18" t="s">
        <v>19</v>
      </c>
      <c r="I13" s="27">
        <v>36000</v>
      </c>
      <c r="J13" s="28">
        <v>36000</v>
      </c>
      <c r="K13" s="29" t="s">
        <v>43</v>
      </c>
      <c r="L13" s="29" t="s">
        <v>45</v>
      </c>
      <c r="M13" s="29" t="s">
        <v>31</v>
      </c>
      <c r="N13" s="30" t="str">
        <f>VLOOKUP(M13,[1]OPERACIONAL!$A$1:$C$12,2,FALSE)</f>
        <v>MATERIAL DE CONSUMO</v>
      </c>
    </row>
    <row r="14" spans="2:14" ht="72" customHeight="1" thickBot="1">
      <c r="B14" s="23" t="str">
        <f t="shared" si="0"/>
        <v>10</v>
      </c>
      <c r="C14" s="24" t="s">
        <v>41</v>
      </c>
      <c r="D14" s="25" t="s">
        <v>46</v>
      </c>
      <c r="E14" s="25" t="s">
        <v>47</v>
      </c>
      <c r="F14" s="24" t="s">
        <v>18</v>
      </c>
      <c r="G14" s="26">
        <v>1</v>
      </c>
      <c r="H14" s="18" t="s">
        <v>19</v>
      </c>
      <c r="I14" s="27">
        <v>1200000</v>
      </c>
      <c r="J14" s="28">
        <v>1200000</v>
      </c>
      <c r="K14" s="29" t="s">
        <v>20</v>
      </c>
      <c r="L14" s="29" t="s">
        <v>45</v>
      </c>
      <c r="M14" s="29" t="s">
        <v>48</v>
      </c>
      <c r="N14" s="30" t="str">
        <f>VLOOKUP(M14,[1]OPERACIONAL!$A$1:$C$12,2,FALSE)</f>
        <v>MATERIAL, BEM OU SERVIÇO PARA DISTRIBUIÇÃO GRATUITA</v>
      </c>
    </row>
    <row r="15" spans="2:14" ht="24">
      <c r="B15" s="23" t="str">
        <f t="shared" si="0"/>
        <v>10</v>
      </c>
      <c r="C15" s="24" t="s">
        <v>41</v>
      </c>
      <c r="D15" s="25" t="s">
        <v>49</v>
      </c>
      <c r="E15" s="25"/>
      <c r="F15" s="24" t="s">
        <v>18</v>
      </c>
      <c r="G15" s="26">
        <v>1</v>
      </c>
      <c r="H15" s="18" t="s">
        <v>19</v>
      </c>
      <c r="I15" s="27">
        <v>7200</v>
      </c>
      <c r="J15" s="28">
        <v>7200</v>
      </c>
      <c r="K15" s="29" t="s">
        <v>20</v>
      </c>
      <c r="L15" s="29" t="s">
        <v>45</v>
      </c>
      <c r="M15" s="29" t="s">
        <v>34</v>
      </c>
      <c r="N15" s="30" t="str">
        <f>VLOOKUP(M15,[1]OPERACIONAL!$A$1:$C$12,2,FALSE)</f>
        <v>OUTROS SERVIÇOS DE TERCEIROS - PESSOA JURÍDICA</v>
      </c>
    </row>
    <row r="16" spans="2:14" ht="24">
      <c r="B16" s="23" t="str">
        <f t="shared" si="0"/>
        <v>12</v>
      </c>
      <c r="C16" s="43" t="s">
        <v>52</v>
      </c>
      <c r="D16" s="44" t="s">
        <v>53</v>
      </c>
      <c r="E16" s="25" t="s">
        <v>54</v>
      </c>
      <c r="F16" s="24" t="s">
        <v>55</v>
      </c>
      <c r="G16" s="26">
        <v>12</v>
      </c>
      <c r="H16" s="45" t="s">
        <v>19</v>
      </c>
      <c r="I16" s="27">
        <v>13924</v>
      </c>
      <c r="J16" s="28">
        <f t="shared" ref="J16:J79" si="1">G16*I16</f>
        <v>167088</v>
      </c>
      <c r="K16" s="29" t="s">
        <v>20</v>
      </c>
      <c r="L16" s="29" t="s">
        <v>21</v>
      </c>
      <c r="M16" s="29" t="s">
        <v>34</v>
      </c>
      <c r="N16" s="30" t="str">
        <f>VLOOKUP(M16,[1]OPERACIONAL!$A$1:$C$12,2,FALSE)</f>
        <v>OUTROS SERVIÇOS DE TERCEIROS - PESSOA JURÍDICA</v>
      </c>
    </row>
    <row r="17" spans="2:14" ht="24">
      <c r="B17" s="23" t="str">
        <f t="shared" si="0"/>
        <v>12</v>
      </c>
      <c r="C17" s="43" t="s">
        <v>52</v>
      </c>
      <c r="D17" s="44" t="s">
        <v>56</v>
      </c>
      <c r="E17" s="25" t="s">
        <v>54</v>
      </c>
      <c r="F17" s="24" t="s">
        <v>55</v>
      </c>
      <c r="G17" s="26">
        <v>12</v>
      </c>
      <c r="H17" s="45" t="s">
        <v>19</v>
      </c>
      <c r="I17" s="27">
        <v>2270</v>
      </c>
      <c r="J17" s="28">
        <f t="shared" si="1"/>
        <v>27240</v>
      </c>
      <c r="K17" s="29" t="s">
        <v>20</v>
      </c>
      <c r="L17" s="29" t="s">
        <v>21</v>
      </c>
      <c r="M17" s="29" t="s">
        <v>34</v>
      </c>
      <c r="N17" s="30" t="str">
        <f>VLOOKUP(M17,[1]OPERACIONAL!$A$1:$C$12,2,FALSE)</f>
        <v>OUTROS SERVIÇOS DE TERCEIROS - PESSOA JURÍDICA</v>
      </c>
    </row>
    <row r="18" spans="2:14" ht="24">
      <c r="B18" s="23" t="str">
        <f t="shared" si="0"/>
        <v>12</v>
      </c>
      <c r="C18" s="43" t="s">
        <v>52</v>
      </c>
      <c r="D18" s="44" t="s">
        <v>57</v>
      </c>
      <c r="E18" s="25" t="s">
        <v>54</v>
      </c>
      <c r="F18" s="24" t="s">
        <v>55</v>
      </c>
      <c r="G18" s="26">
        <v>12</v>
      </c>
      <c r="H18" s="45" t="s">
        <v>19</v>
      </c>
      <c r="I18" s="27">
        <v>7275</v>
      </c>
      <c r="J18" s="28">
        <f t="shared" si="1"/>
        <v>87300</v>
      </c>
      <c r="K18" s="29" t="s">
        <v>20</v>
      </c>
      <c r="L18" s="29" t="s">
        <v>21</v>
      </c>
      <c r="M18" s="29" t="s">
        <v>34</v>
      </c>
      <c r="N18" s="30" t="str">
        <f>VLOOKUP(M18,[1]OPERACIONAL!$A$1:$C$12,2,FALSE)</f>
        <v>OUTROS SERVIÇOS DE TERCEIROS - PESSOA JURÍDICA</v>
      </c>
    </row>
    <row r="19" spans="2:14" ht="36">
      <c r="B19" s="23" t="str">
        <f t="shared" si="0"/>
        <v>12</v>
      </c>
      <c r="C19" s="43" t="s">
        <v>52</v>
      </c>
      <c r="D19" s="44" t="s">
        <v>58</v>
      </c>
      <c r="E19" s="25" t="s">
        <v>54</v>
      </c>
      <c r="F19" s="24" t="s">
        <v>59</v>
      </c>
      <c r="G19" s="26">
        <v>12</v>
      </c>
      <c r="H19" s="45" t="s">
        <v>19</v>
      </c>
      <c r="I19" s="27">
        <v>1329</v>
      </c>
      <c r="J19" s="28">
        <f t="shared" si="1"/>
        <v>15948</v>
      </c>
      <c r="K19" s="29" t="s">
        <v>20</v>
      </c>
      <c r="L19" s="29" t="s">
        <v>21</v>
      </c>
      <c r="M19" s="29" t="s">
        <v>34</v>
      </c>
      <c r="N19" s="30" t="str">
        <f>VLOOKUP(M19,[1]OPERACIONAL!$A$1:$C$12,2,FALSE)</f>
        <v>OUTROS SERVIÇOS DE TERCEIROS - PESSOA JURÍDICA</v>
      </c>
    </row>
    <row r="20" spans="2:14" ht="24">
      <c r="B20" s="23" t="str">
        <f t="shared" si="0"/>
        <v>12</v>
      </c>
      <c r="C20" s="43" t="s">
        <v>52</v>
      </c>
      <c r="D20" s="44" t="s">
        <v>60</v>
      </c>
      <c r="E20" s="25" t="s">
        <v>61</v>
      </c>
      <c r="F20" s="24" t="s">
        <v>59</v>
      </c>
      <c r="G20" s="26">
        <v>12</v>
      </c>
      <c r="H20" s="45" t="s">
        <v>19</v>
      </c>
      <c r="I20" s="47">
        <v>250000</v>
      </c>
      <c r="J20" s="28">
        <f t="shared" si="1"/>
        <v>3000000</v>
      </c>
      <c r="K20" s="29" t="s">
        <v>20</v>
      </c>
      <c r="L20" s="29" t="s">
        <v>21</v>
      </c>
      <c r="M20" s="29" t="s">
        <v>34</v>
      </c>
      <c r="N20" s="30" t="str">
        <f>VLOOKUP(M20,[1]OPERACIONAL!$A$1:$C$12,2,FALSE)</f>
        <v>OUTROS SERVIÇOS DE TERCEIROS - PESSOA JURÍDICA</v>
      </c>
    </row>
    <row r="21" spans="2:14" ht="36">
      <c r="B21" s="23" t="str">
        <f t="shared" si="0"/>
        <v>12</v>
      </c>
      <c r="C21" s="43" t="s">
        <v>52</v>
      </c>
      <c r="D21" s="44" t="s">
        <v>62</v>
      </c>
      <c r="E21" s="25" t="s">
        <v>54</v>
      </c>
      <c r="F21" s="24" t="s">
        <v>59</v>
      </c>
      <c r="G21" s="26">
        <v>12</v>
      </c>
      <c r="H21" s="45" t="s">
        <v>19</v>
      </c>
      <c r="I21" s="47">
        <v>15575</v>
      </c>
      <c r="J21" s="28">
        <f t="shared" si="1"/>
        <v>186900</v>
      </c>
      <c r="K21" s="29" t="s">
        <v>20</v>
      </c>
      <c r="L21" s="29" t="s">
        <v>21</v>
      </c>
      <c r="M21" s="29" t="s">
        <v>34</v>
      </c>
      <c r="N21" s="30" t="str">
        <f>VLOOKUP(M21,[1]OPERACIONAL!$A$1:$C$12,2,FALSE)</f>
        <v>OUTROS SERVIÇOS DE TERCEIROS - PESSOA JURÍDICA</v>
      </c>
    </row>
    <row r="22" spans="2:14" ht="24">
      <c r="B22" s="23" t="str">
        <f t="shared" si="0"/>
        <v>12</v>
      </c>
      <c r="C22" s="43" t="s">
        <v>52</v>
      </c>
      <c r="D22" s="44" t="s">
        <v>63</v>
      </c>
      <c r="E22" s="25" t="s">
        <v>54</v>
      </c>
      <c r="F22" s="24" t="s">
        <v>59</v>
      </c>
      <c r="G22" s="26">
        <v>12</v>
      </c>
      <c r="H22" s="45" t="s">
        <v>19</v>
      </c>
      <c r="I22" s="47">
        <v>1071</v>
      </c>
      <c r="J22" s="28">
        <f t="shared" si="1"/>
        <v>12852</v>
      </c>
      <c r="K22" s="29" t="s">
        <v>20</v>
      </c>
      <c r="L22" s="29" t="s">
        <v>21</v>
      </c>
      <c r="M22" s="29" t="s">
        <v>34</v>
      </c>
      <c r="N22" s="30" t="str">
        <f>VLOOKUP(M22,[1]OPERACIONAL!$A$1:$C$12,2,FALSE)</f>
        <v>OUTROS SERVIÇOS DE TERCEIROS - PESSOA JURÍDICA</v>
      </c>
    </row>
    <row r="23" spans="2:14" ht="36">
      <c r="B23" s="23" t="str">
        <f t="shared" si="0"/>
        <v>12</v>
      </c>
      <c r="C23" s="43" t="s">
        <v>52</v>
      </c>
      <c r="D23" s="44" t="s">
        <v>64</v>
      </c>
      <c r="E23" s="25" t="s">
        <v>54</v>
      </c>
      <c r="F23" s="24" t="s">
        <v>59</v>
      </c>
      <c r="G23" s="26">
        <v>12</v>
      </c>
      <c r="H23" s="45" t="s">
        <v>19</v>
      </c>
      <c r="I23" s="47">
        <v>3000</v>
      </c>
      <c r="J23" s="28">
        <f t="shared" si="1"/>
        <v>36000</v>
      </c>
      <c r="K23" s="29" t="s">
        <v>20</v>
      </c>
      <c r="L23" s="29" t="s">
        <v>21</v>
      </c>
      <c r="M23" s="29" t="s">
        <v>34</v>
      </c>
      <c r="N23" s="30" t="str">
        <f>VLOOKUP(M23,[1]OPERACIONAL!$A$1:$C$12,2,FALSE)</f>
        <v>OUTROS SERVIÇOS DE TERCEIROS - PESSOA JURÍDICA</v>
      </c>
    </row>
    <row r="24" spans="2:14" ht="36">
      <c r="B24" s="23" t="str">
        <f t="shared" si="0"/>
        <v>12</v>
      </c>
      <c r="C24" s="43" t="s">
        <v>52</v>
      </c>
      <c r="D24" s="44" t="s">
        <v>65</v>
      </c>
      <c r="E24" s="25" t="s">
        <v>66</v>
      </c>
      <c r="F24" s="24" t="s">
        <v>59</v>
      </c>
      <c r="G24" s="26">
        <v>12</v>
      </c>
      <c r="H24" s="45" t="s">
        <v>19</v>
      </c>
      <c r="I24" s="47">
        <v>340000</v>
      </c>
      <c r="J24" s="28">
        <f t="shared" si="1"/>
        <v>4080000</v>
      </c>
      <c r="K24" s="29" t="s">
        <v>20</v>
      </c>
      <c r="L24" s="29" t="s">
        <v>21</v>
      </c>
      <c r="M24" s="29" t="s">
        <v>28</v>
      </c>
      <c r="N24" s="30" t="str">
        <f>VLOOKUP(M24,[1]OPERACIONAL!$A$1:$C$12,2,FALSE)</f>
        <v>SERVIÇOS DE TECNOLOGIA DA INFORMAÇÃO E COMUNICAÇÃO - PESSOA JURÍDICA</v>
      </c>
    </row>
    <row r="25" spans="2:14" ht="72">
      <c r="B25" s="23" t="str">
        <f t="shared" si="0"/>
        <v>12</v>
      </c>
      <c r="C25" s="43" t="s">
        <v>52</v>
      </c>
      <c r="D25" s="44" t="s">
        <v>67</v>
      </c>
      <c r="E25" s="48" t="s">
        <v>68</v>
      </c>
      <c r="F25" s="24" t="s">
        <v>59</v>
      </c>
      <c r="G25" s="26">
        <v>12</v>
      </c>
      <c r="H25" s="45" t="s">
        <v>19</v>
      </c>
      <c r="I25" s="49">
        <v>350000</v>
      </c>
      <c r="J25" s="28">
        <f t="shared" si="1"/>
        <v>4200000</v>
      </c>
      <c r="K25" s="29" t="s">
        <v>20</v>
      </c>
      <c r="L25" s="51" t="s">
        <v>69</v>
      </c>
      <c r="M25" s="29" t="s">
        <v>28</v>
      </c>
      <c r="N25" s="30" t="str">
        <f>VLOOKUP(M25,[1]OPERACIONAL!$A$1:$C$12,2,FALSE)</f>
        <v>SERVIÇOS DE TECNOLOGIA DA INFORMAÇÃO E COMUNICAÇÃO - PESSOA JURÍDICA</v>
      </c>
    </row>
    <row r="26" spans="2:14" ht="48">
      <c r="B26" s="23" t="str">
        <f t="shared" si="0"/>
        <v>12</v>
      </c>
      <c r="C26" s="43" t="s">
        <v>52</v>
      </c>
      <c r="D26" s="44" t="s">
        <v>70</v>
      </c>
      <c r="E26" s="25" t="s">
        <v>71</v>
      </c>
      <c r="F26" s="24" t="s">
        <v>72</v>
      </c>
      <c r="G26" s="52">
        <v>1</v>
      </c>
      <c r="H26" s="45" t="s">
        <v>19</v>
      </c>
      <c r="I26" s="49">
        <v>15000</v>
      </c>
      <c r="J26" s="28">
        <f t="shared" si="1"/>
        <v>15000</v>
      </c>
      <c r="K26" s="29" t="s">
        <v>20</v>
      </c>
      <c r="L26" s="29" t="s">
        <v>21</v>
      </c>
      <c r="M26" s="29" t="s">
        <v>34</v>
      </c>
      <c r="N26" s="30" t="str">
        <f>VLOOKUP(M26,[1]OPERACIONAL!$A$1:$C$12,2,FALSE)</f>
        <v>OUTROS SERVIÇOS DE TERCEIROS - PESSOA JURÍDICA</v>
      </c>
    </row>
    <row r="27" spans="2:14" ht="24">
      <c r="B27" s="23" t="str">
        <f t="shared" si="0"/>
        <v>12</v>
      </c>
      <c r="C27" s="43" t="s">
        <v>52</v>
      </c>
      <c r="D27" s="44" t="s">
        <v>73</v>
      </c>
      <c r="E27" s="25" t="s">
        <v>74</v>
      </c>
      <c r="F27" s="24" t="s">
        <v>72</v>
      </c>
      <c r="G27" s="52">
        <v>1</v>
      </c>
      <c r="H27" s="45" t="s">
        <v>19</v>
      </c>
      <c r="I27" s="49">
        <v>5000</v>
      </c>
      <c r="J27" s="28">
        <f t="shared" si="1"/>
        <v>5000</v>
      </c>
      <c r="K27" s="29" t="s">
        <v>20</v>
      </c>
      <c r="L27" s="29" t="s">
        <v>21</v>
      </c>
      <c r="M27" s="29" t="s">
        <v>34</v>
      </c>
      <c r="N27" s="30" t="str">
        <f>VLOOKUP(M27,[1]OPERACIONAL!$A$1:$C$12,2,FALSE)</f>
        <v>OUTROS SERVIÇOS DE TERCEIROS - PESSOA JURÍDICA</v>
      </c>
    </row>
    <row r="28" spans="2:14" ht="36">
      <c r="B28" s="23" t="str">
        <f t="shared" si="0"/>
        <v>12</v>
      </c>
      <c r="C28" s="43" t="s">
        <v>52</v>
      </c>
      <c r="D28" s="44" t="s">
        <v>75</v>
      </c>
      <c r="E28" s="25" t="s">
        <v>76</v>
      </c>
      <c r="F28" s="24" t="s">
        <v>72</v>
      </c>
      <c r="G28" s="52">
        <v>1</v>
      </c>
      <c r="H28" s="45" t="s">
        <v>19</v>
      </c>
      <c r="I28" s="47">
        <v>49592</v>
      </c>
      <c r="J28" s="28">
        <f t="shared" si="1"/>
        <v>49592</v>
      </c>
      <c r="K28" s="29" t="s">
        <v>20</v>
      </c>
      <c r="L28" s="29" t="s">
        <v>21</v>
      </c>
      <c r="M28" s="29" t="s">
        <v>34</v>
      </c>
      <c r="N28" s="30" t="str">
        <f>VLOOKUP(M28,[1]OPERACIONAL!$A$1:$C$12,2,FALSE)</f>
        <v>OUTROS SERVIÇOS DE TERCEIROS - PESSOA JURÍDICA</v>
      </c>
    </row>
    <row r="29" spans="2:14" ht="36">
      <c r="B29" s="23" t="str">
        <f t="shared" si="0"/>
        <v>12</v>
      </c>
      <c r="C29" s="43" t="s">
        <v>52</v>
      </c>
      <c r="D29" s="44" t="s">
        <v>77</v>
      </c>
      <c r="E29" s="48" t="s">
        <v>78</v>
      </c>
      <c r="F29" s="24" t="s">
        <v>72</v>
      </c>
      <c r="G29" s="52">
        <v>1</v>
      </c>
      <c r="H29" s="45" t="s">
        <v>19</v>
      </c>
      <c r="I29" s="49">
        <v>200000</v>
      </c>
      <c r="J29" s="28">
        <f t="shared" si="1"/>
        <v>200000</v>
      </c>
      <c r="K29" s="29" t="s">
        <v>20</v>
      </c>
      <c r="L29" s="29" t="s">
        <v>21</v>
      </c>
      <c r="M29" s="29" t="s">
        <v>28</v>
      </c>
      <c r="N29" s="30" t="str">
        <f>VLOOKUP(M29,[1]OPERACIONAL!$A$1:$C$12,2,FALSE)</f>
        <v>SERVIÇOS DE TECNOLOGIA DA INFORMAÇÃO E COMUNICAÇÃO - PESSOA JURÍDICA</v>
      </c>
    </row>
    <row r="30" spans="2:14" ht="84">
      <c r="B30" s="23" t="str">
        <f t="shared" si="0"/>
        <v>12</v>
      </c>
      <c r="C30" s="43" t="s">
        <v>52</v>
      </c>
      <c r="D30" s="44" t="s">
        <v>79</v>
      </c>
      <c r="E30" s="48" t="s">
        <v>80</v>
      </c>
      <c r="F30" s="24" t="s">
        <v>72</v>
      </c>
      <c r="G30" s="52">
        <v>1</v>
      </c>
      <c r="H30" s="45" t="s">
        <v>19</v>
      </c>
      <c r="I30" s="49">
        <v>602000</v>
      </c>
      <c r="J30" s="28">
        <f t="shared" si="1"/>
        <v>602000</v>
      </c>
      <c r="K30" s="29" t="s">
        <v>20</v>
      </c>
      <c r="L30" s="29" t="s">
        <v>21</v>
      </c>
      <c r="M30" s="29" t="s">
        <v>28</v>
      </c>
      <c r="N30" s="30" t="str">
        <f>VLOOKUP(M30,[1]OPERACIONAL!$A$1:$C$12,2,FALSE)</f>
        <v>SERVIÇOS DE TECNOLOGIA DA INFORMAÇÃO E COMUNICAÇÃO - PESSOA JURÍDICA</v>
      </c>
    </row>
    <row r="31" spans="2:14" ht="48">
      <c r="B31" s="23" t="str">
        <f t="shared" si="0"/>
        <v>12</v>
      </c>
      <c r="C31" s="43" t="s">
        <v>52</v>
      </c>
      <c r="D31" s="53" t="s">
        <v>81</v>
      </c>
      <c r="E31" s="54" t="s">
        <v>82</v>
      </c>
      <c r="F31" s="55" t="s">
        <v>59</v>
      </c>
      <c r="G31" s="56">
        <v>12</v>
      </c>
      <c r="H31" s="45" t="s">
        <v>19</v>
      </c>
      <c r="I31" s="57">
        <v>9000</v>
      </c>
      <c r="J31" s="28">
        <f t="shared" si="1"/>
        <v>108000</v>
      </c>
      <c r="K31" s="29" t="s">
        <v>20</v>
      </c>
      <c r="L31" s="29" t="s">
        <v>21</v>
      </c>
      <c r="M31" s="29" t="s">
        <v>34</v>
      </c>
      <c r="N31" s="30" t="str">
        <f>VLOOKUP(M31,[1]OPERACIONAL!$A$1:$C$12,2,FALSE)</f>
        <v>OUTROS SERVIÇOS DE TERCEIROS - PESSOA JURÍDICA</v>
      </c>
    </row>
    <row r="32" spans="2:14" ht="24">
      <c r="B32" s="23" t="str">
        <f t="shared" si="0"/>
        <v>12</v>
      </c>
      <c r="C32" s="43" t="s">
        <v>52</v>
      </c>
      <c r="D32" s="44" t="s">
        <v>83</v>
      </c>
      <c r="E32" s="25" t="s">
        <v>84</v>
      </c>
      <c r="F32" s="55" t="s">
        <v>59</v>
      </c>
      <c r="G32" s="56">
        <v>12</v>
      </c>
      <c r="H32" s="45" t="s">
        <v>19</v>
      </c>
      <c r="I32" s="47">
        <v>21100</v>
      </c>
      <c r="J32" s="28">
        <f t="shared" si="1"/>
        <v>253200</v>
      </c>
      <c r="K32" s="29" t="s">
        <v>20</v>
      </c>
      <c r="L32" s="29" t="s">
        <v>21</v>
      </c>
      <c r="M32" s="29" t="s">
        <v>34</v>
      </c>
      <c r="N32" s="30" t="str">
        <f>VLOOKUP(M32,[1]OPERACIONAL!$A$1:$C$12,2,FALSE)</f>
        <v>OUTROS SERVIÇOS DE TERCEIROS - PESSOA JURÍDICA</v>
      </c>
    </row>
    <row r="33" spans="2:14" ht="24">
      <c r="B33" s="23" t="str">
        <f t="shared" si="0"/>
        <v>12</v>
      </c>
      <c r="C33" s="43" t="s">
        <v>52</v>
      </c>
      <c r="D33" s="44" t="s">
        <v>85</v>
      </c>
      <c r="E33" s="25" t="s">
        <v>86</v>
      </c>
      <c r="F33" s="55" t="s">
        <v>59</v>
      </c>
      <c r="G33" s="56">
        <v>12</v>
      </c>
      <c r="H33" s="45" t="s">
        <v>19</v>
      </c>
      <c r="I33" s="47">
        <v>86500</v>
      </c>
      <c r="J33" s="28">
        <f t="shared" si="1"/>
        <v>1038000</v>
      </c>
      <c r="K33" s="29" t="s">
        <v>20</v>
      </c>
      <c r="L33" s="29" t="s">
        <v>21</v>
      </c>
      <c r="M33" s="29" t="s">
        <v>34</v>
      </c>
      <c r="N33" s="30" t="str">
        <f>VLOOKUP(M33,[1]OPERACIONAL!$A$1:$C$12,2,FALSE)</f>
        <v>OUTROS SERVIÇOS DE TERCEIROS - PESSOA JURÍDICA</v>
      </c>
    </row>
    <row r="34" spans="2:14" ht="24">
      <c r="B34" s="23" t="str">
        <f t="shared" si="0"/>
        <v>12</v>
      </c>
      <c r="C34" s="43" t="s">
        <v>52</v>
      </c>
      <c r="D34" s="44" t="s">
        <v>87</v>
      </c>
      <c r="E34" s="25" t="s">
        <v>88</v>
      </c>
      <c r="F34" s="55" t="s">
        <v>59</v>
      </c>
      <c r="G34" s="56">
        <v>12</v>
      </c>
      <c r="H34" s="45" t="s">
        <v>19</v>
      </c>
      <c r="I34" s="47">
        <v>18790</v>
      </c>
      <c r="J34" s="28">
        <f t="shared" si="1"/>
        <v>225480</v>
      </c>
      <c r="K34" s="29" t="s">
        <v>20</v>
      </c>
      <c r="L34" s="29" t="s">
        <v>69</v>
      </c>
      <c r="M34" s="29" t="s">
        <v>34</v>
      </c>
      <c r="N34" s="30" t="str">
        <f>VLOOKUP(M34,[1]OPERACIONAL!$A$1:$C$12,2,FALSE)</f>
        <v>OUTROS SERVIÇOS DE TERCEIROS - PESSOA JURÍDICA</v>
      </c>
    </row>
    <row r="35" spans="2:14" ht="24">
      <c r="B35" s="23" t="str">
        <f t="shared" si="0"/>
        <v>12</v>
      </c>
      <c r="C35" s="43" t="s">
        <v>52</v>
      </c>
      <c r="D35" s="44" t="s">
        <v>89</v>
      </c>
      <c r="E35" s="25" t="s">
        <v>88</v>
      </c>
      <c r="F35" s="55" t="s">
        <v>59</v>
      </c>
      <c r="G35" s="56">
        <v>12</v>
      </c>
      <c r="H35" s="45" t="s">
        <v>19</v>
      </c>
      <c r="I35" s="47">
        <v>18888</v>
      </c>
      <c r="J35" s="28">
        <f t="shared" si="1"/>
        <v>226656</v>
      </c>
      <c r="K35" s="29" t="s">
        <v>20</v>
      </c>
      <c r="L35" s="29" t="s">
        <v>69</v>
      </c>
      <c r="M35" s="29" t="s">
        <v>34</v>
      </c>
      <c r="N35" s="30" t="str">
        <f>VLOOKUP(M35,[1]OPERACIONAL!$A$1:$C$12,2,FALSE)</f>
        <v>OUTROS SERVIÇOS DE TERCEIROS - PESSOA JURÍDICA</v>
      </c>
    </row>
    <row r="36" spans="2:14" ht="24">
      <c r="B36" s="23" t="str">
        <f t="shared" si="0"/>
        <v>12</v>
      </c>
      <c r="C36" s="43" t="s">
        <v>52</v>
      </c>
      <c r="D36" s="44" t="s">
        <v>90</v>
      </c>
      <c r="E36" s="25" t="s">
        <v>88</v>
      </c>
      <c r="F36" s="55" t="s">
        <v>59</v>
      </c>
      <c r="G36" s="56">
        <v>12</v>
      </c>
      <c r="H36" s="45" t="s">
        <v>19</v>
      </c>
      <c r="I36" s="47">
        <v>7312</v>
      </c>
      <c r="J36" s="28">
        <f t="shared" si="1"/>
        <v>87744</v>
      </c>
      <c r="K36" s="29" t="s">
        <v>20</v>
      </c>
      <c r="L36" s="29" t="s">
        <v>69</v>
      </c>
      <c r="M36" s="29" t="s">
        <v>37</v>
      </c>
      <c r="N36" s="30" t="str">
        <f>VLOOKUP(M36,[1]OPERACIONAL!$A$1:$C$12,2,FALSE)</f>
        <v>OUTROS SERVIÇOS DE TERCEIROS - PESSOA FÍSICA</v>
      </c>
    </row>
    <row r="37" spans="2:14" ht="96">
      <c r="B37" s="23" t="str">
        <f t="shared" si="0"/>
        <v>12</v>
      </c>
      <c r="C37" s="43" t="s">
        <v>52</v>
      </c>
      <c r="D37" s="44" t="s">
        <v>91</v>
      </c>
      <c r="E37" s="25" t="s">
        <v>92</v>
      </c>
      <c r="F37" s="24" t="s">
        <v>93</v>
      </c>
      <c r="G37" s="26">
        <v>1</v>
      </c>
      <c r="H37" s="45" t="s">
        <v>19</v>
      </c>
      <c r="I37" s="47">
        <f>6850+15000+40000+18000+10000+10000+400+300+600+7500+37500+1500+12000+15000+512+540</f>
        <v>175702</v>
      </c>
      <c r="J37" s="28">
        <f t="shared" si="1"/>
        <v>175702</v>
      </c>
      <c r="K37" s="29" t="s">
        <v>43</v>
      </c>
      <c r="L37" s="29" t="s">
        <v>21</v>
      </c>
      <c r="M37" s="29" t="s">
        <v>34</v>
      </c>
      <c r="N37" s="30" t="str">
        <f>VLOOKUP(M37,[1]OPERACIONAL!$A$1:$C$12,2,FALSE)</f>
        <v>OUTROS SERVIÇOS DE TERCEIROS - PESSOA JURÍDICA</v>
      </c>
    </row>
    <row r="38" spans="2:14" ht="60">
      <c r="B38" s="23" t="str">
        <f t="shared" si="0"/>
        <v>12</v>
      </c>
      <c r="C38" s="43" t="s">
        <v>52</v>
      </c>
      <c r="D38" s="44" t="s">
        <v>94</v>
      </c>
      <c r="E38" s="25" t="s">
        <v>95</v>
      </c>
      <c r="F38" s="24" t="s">
        <v>93</v>
      </c>
      <c r="G38" s="26">
        <v>1</v>
      </c>
      <c r="H38" s="45" t="s">
        <v>19</v>
      </c>
      <c r="I38" s="47">
        <f>4000+22500+30000</f>
        <v>56500</v>
      </c>
      <c r="J38" s="28">
        <f t="shared" si="1"/>
        <v>56500</v>
      </c>
      <c r="K38" s="29" t="s">
        <v>43</v>
      </c>
      <c r="L38" s="29" t="s">
        <v>21</v>
      </c>
      <c r="M38" s="29" t="s">
        <v>34</v>
      </c>
      <c r="N38" s="30" t="str">
        <f>VLOOKUP(M38,[1]OPERACIONAL!$A$1:$C$12,2,FALSE)</f>
        <v>OUTROS SERVIÇOS DE TERCEIROS - PESSOA JURÍDICA</v>
      </c>
    </row>
    <row r="39" spans="2:14" ht="36">
      <c r="B39" s="23" t="str">
        <f t="shared" si="0"/>
        <v>12</v>
      </c>
      <c r="C39" s="43" t="s">
        <v>52</v>
      </c>
      <c r="D39" s="44" t="s">
        <v>96</v>
      </c>
      <c r="E39" s="25" t="s">
        <v>97</v>
      </c>
      <c r="F39" s="24" t="s">
        <v>93</v>
      </c>
      <c r="G39" s="26">
        <v>1</v>
      </c>
      <c r="H39" s="45" t="s">
        <v>19</v>
      </c>
      <c r="I39" s="47">
        <f>3000+8000+8000+10000</f>
        <v>29000</v>
      </c>
      <c r="J39" s="28">
        <f t="shared" si="1"/>
        <v>29000</v>
      </c>
      <c r="K39" s="29" t="s">
        <v>43</v>
      </c>
      <c r="L39" s="29" t="s">
        <v>21</v>
      </c>
      <c r="M39" s="29" t="s">
        <v>34</v>
      </c>
      <c r="N39" s="30" t="str">
        <f>VLOOKUP(M39,[1]OPERACIONAL!$A$1:$C$12,2,FALSE)</f>
        <v>OUTROS SERVIÇOS DE TERCEIROS - PESSOA JURÍDICA</v>
      </c>
    </row>
    <row r="40" spans="2:14" ht="60">
      <c r="B40" s="23" t="str">
        <f t="shared" si="0"/>
        <v>12</v>
      </c>
      <c r="C40" s="43" t="s">
        <v>52</v>
      </c>
      <c r="D40" s="44" t="s">
        <v>98</v>
      </c>
      <c r="E40" s="25" t="s">
        <v>99</v>
      </c>
      <c r="F40" s="24" t="s">
        <v>93</v>
      </c>
      <c r="G40" s="26">
        <v>1</v>
      </c>
      <c r="H40" s="45" t="s">
        <v>19</v>
      </c>
      <c r="I40" s="47">
        <v>200000</v>
      </c>
      <c r="J40" s="28">
        <f t="shared" si="1"/>
        <v>200000</v>
      </c>
      <c r="K40" s="29" t="s">
        <v>43</v>
      </c>
      <c r="L40" s="29" t="s">
        <v>21</v>
      </c>
      <c r="M40" s="29" t="s">
        <v>22</v>
      </c>
      <c r="N40" s="30" t="str">
        <f>VLOOKUP(M40,[1]OPERACIONAL!$A$1:$C$12,2,FALSE)</f>
        <v>EQUIPAMENTOS E MATERIAL PERMANENTE</v>
      </c>
    </row>
    <row r="41" spans="2:14" ht="36">
      <c r="B41" s="23" t="str">
        <f t="shared" si="0"/>
        <v>12</v>
      </c>
      <c r="C41" s="43" t="s">
        <v>52</v>
      </c>
      <c r="D41" s="44" t="s">
        <v>100</v>
      </c>
      <c r="E41" s="25" t="s">
        <v>101</v>
      </c>
      <c r="F41" s="24" t="s">
        <v>93</v>
      </c>
      <c r="G41" s="26">
        <v>1</v>
      </c>
      <c r="H41" s="45" t="s">
        <v>19</v>
      </c>
      <c r="I41" s="47">
        <f>2800+2400+2400+2400+900+2400+2400+2600+4200+1900+288+240+900+375+2000+800+1600+2400+2400+2000+6000+2400+2400+2400+2400+2400+2400+2400+12000+12000+9600+200+49440</f>
        <v>143443</v>
      </c>
      <c r="J41" s="28">
        <f t="shared" si="1"/>
        <v>143443</v>
      </c>
      <c r="K41" s="29" t="s">
        <v>43</v>
      </c>
      <c r="L41" s="29" t="s">
        <v>21</v>
      </c>
      <c r="M41" s="29" t="s">
        <v>31</v>
      </c>
      <c r="N41" s="30" t="str">
        <f>VLOOKUP(M41,[1]OPERACIONAL!$A$1:$C$12,2,FALSE)</f>
        <v>MATERIAL DE CONSUMO</v>
      </c>
    </row>
    <row r="42" spans="2:14" ht="36">
      <c r="B42" s="23" t="str">
        <f t="shared" si="0"/>
        <v>12</v>
      </c>
      <c r="C42" s="43" t="s">
        <v>52</v>
      </c>
      <c r="D42" s="44" t="s">
        <v>102</v>
      </c>
      <c r="E42" s="25" t="s">
        <v>101</v>
      </c>
      <c r="F42" s="24" t="s">
        <v>93</v>
      </c>
      <c r="G42" s="26">
        <v>1</v>
      </c>
      <c r="H42" s="45" t="s">
        <v>19</v>
      </c>
      <c r="I42" s="47">
        <f>3000+3500+3000+12000</f>
        <v>21500</v>
      </c>
      <c r="J42" s="28">
        <f t="shared" si="1"/>
        <v>21500</v>
      </c>
      <c r="K42" s="29" t="s">
        <v>43</v>
      </c>
      <c r="L42" s="29" t="s">
        <v>21</v>
      </c>
      <c r="M42" s="29" t="s">
        <v>34</v>
      </c>
      <c r="N42" s="30" t="str">
        <f>VLOOKUP(M42,[1]OPERACIONAL!$A$1:$C$12,2,FALSE)</f>
        <v>OUTROS SERVIÇOS DE TERCEIROS - PESSOA JURÍDICA</v>
      </c>
    </row>
    <row r="43" spans="2:14" ht="36">
      <c r="B43" s="23" t="str">
        <f t="shared" si="0"/>
        <v>12</v>
      </c>
      <c r="C43" s="43" t="s">
        <v>52</v>
      </c>
      <c r="D43" s="44" t="s">
        <v>103</v>
      </c>
      <c r="E43" s="25" t="s">
        <v>104</v>
      </c>
      <c r="F43" s="24" t="s">
        <v>93</v>
      </c>
      <c r="G43" s="26">
        <v>1</v>
      </c>
      <c r="H43" s="45" t="s">
        <v>19</v>
      </c>
      <c r="I43" s="47">
        <v>900000</v>
      </c>
      <c r="J43" s="28">
        <f t="shared" si="1"/>
        <v>900000</v>
      </c>
      <c r="K43" s="29" t="s">
        <v>20</v>
      </c>
      <c r="L43" s="29" t="s">
        <v>21</v>
      </c>
      <c r="M43" s="29" t="s">
        <v>34</v>
      </c>
      <c r="N43" s="30" t="str">
        <f>VLOOKUP(M43,[1]OPERACIONAL!$A$1:$C$12,2,FALSE)</f>
        <v>OUTROS SERVIÇOS DE TERCEIROS - PESSOA JURÍDICA</v>
      </c>
    </row>
    <row r="44" spans="2:14" ht="36">
      <c r="B44" s="23" t="str">
        <f t="shared" si="0"/>
        <v>12</v>
      </c>
      <c r="C44" s="43" t="s">
        <v>52</v>
      </c>
      <c r="D44" s="44" t="s">
        <v>105</v>
      </c>
      <c r="E44" s="25" t="s">
        <v>106</v>
      </c>
      <c r="F44" s="24" t="s">
        <v>93</v>
      </c>
      <c r="G44" s="26">
        <v>1</v>
      </c>
      <c r="H44" s="45" t="s">
        <v>19</v>
      </c>
      <c r="I44" s="47">
        <v>300000</v>
      </c>
      <c r="J44" s="28">
        <f t="shared" si="1"/>
        <v>300000</v>
      </c>
      <c r="K44" s="29" t="s">
        <v>20</v>
      </c>
      <c r="L44" s="29" t="s">
        <v>21</v>
      </c>
      <c r="M44" s="29" t="s">
        <v>34</v>
      </c>
      <c r="N44" s="30" t="str">
        <f>VLOOKUP(M44,[1]OPERACIONAL!$A$1:$C$12,2,FALSE)</f>
        <v>OUTROS SERVIÇOS DE TERCEIROS - PESSOA JURÍDICA</v>
      </c>
    </row>
    <row r="45" spans="2:14" ht="24.75" thickBot="1">
      <c r="B45" s="23" t="str">
        <f t="shared" si="0"/>
        <v>12</v>
      </c>
      <c r="C45" s="43" t="s">
        <v>52</v>
      </c>
      <c r="D45" s="44" t="s">
        <v>107</v>
      </c>
      <c r="E45" s="25" t="s">
        <v>108</v>
      </c>
      <c r="F45" s="24" t="s">
        <v>93</v>
      </c>
      <c r="G45" s="26">
        <v>1</v>
      </c>
      <c r="H45" s="45" t="s">
        <v>19</v>
      </c>
      <c r="I45" s="47">
        <v>500000</v>
      </c>
      <c r="J45" s="28">
        <f t="shared" si="1"/>
        <v>500000</v>
      </c>
      <c r="K45" s="29" t="s">
        <v>43</v>
      </c>
      <c r="L45" s="29" t="s">
        <v>21</v>
      </c>
      <c r="M45" s="29" t="s">
        <v>109</v>
      </c>
      <c r="N45" s="30" t="str">
        <f>VLOOKUP(M45,[1]OPERACIONAL!$A$1:$C$12,2,FALSE)</f>
        <v>OBRAS E INSTALAÇÕES</v>
      </c>
    </row>
    <row r="46" spans="2:14" ht="36.75" thickBot="1">
      <c r="B46" s="23" t="str">
        <f t="shared" si="0"/>
        <v>14</v>
      </c>
      <c r="C46" s="15" t="s">
        <v>149</v>
      </c>
      <c r="D46" s="63" t="s">
        <v>150</v>
      </c>
      <c r="E46" s="64" t="s">
        <v>151</v>
      </c>
      <c r="F46" s="15" t="s">
        <v>18</v>
      </c>
      <c r="G46" s="17">
        <v>12</v>
      </c>
      <c r="H46" s="18">
        <v>45292</v>
      </c>
      <c r="I46" s="19">
        <v>80000</v>
      </c>
      <c r="J46" s="28">
        <f t="shared" si="1"/>
        <v>960000</v>
      </c>
      <c r="K46" s="21" t="s">
        <v>20</v>
      </c>
      <c r="L46" s="21" t="s">
        <v>152</v>
      </c>
      <c r="M46" s="21" t="s">
        <v>34</v>
      </c>
      <c r="N46" s="30" t="str">
        <f>VLOOKUP(M46,[1]OPERACIONAL!$A$1:$C$12,2,FALSE)</f>
        <v>OUTROS SERVIÇOS DE TERCEIROS - PESSOA JURÍDICA</v>
      </c>
    </row>
    <row r="47" spans="2:14" ht="60.75" thickBot="1">
      <c r="B47" s="23" t="str">
        <f t="shared" si="0"/>
        <v>14</v>
      </c>
      <c r="C47" s="15" t="s">
        <v>149</v>
      </c>
      <c r="D47" s="25" t="s">
        <v>153</v>
      </c>
      <c r="E47" s="64" t="s">
        <v>154</v>
      </c>
      <c r="F47" s="24" t="s">
        <v>18</v>
      </c>
      <c r="G47" s="26">
        <v>368</v>
      </c>
      <c r="H47" s="18">
        <v>45292</v>
      </c>
      <c r="I47" s="27">
        <v>227.88</v>
      </c>
      <c r="J47" s="28">
        <f t="shared" si="1"/>
        <v>83859.839999999997</v>
      </c>
      <c r="K47" s="21" t="s">
        <v>20</v>
      </c>
      <c r="L47" s="21" t="s">
        <v>152</v>
      </c>
      <c r="M47" s="21" t="s">
        <v>34</v>
      </c>
      <c r="N47" s="30" t="str">
        <f>VLOOKUP(M47,[1]OPERACIONAL!$A$1:$C$12,2,FALSE)</f>
        <v>OUTROS SERVIÇOS DE TERCEIROS - PESSOA JURÍDICA</v>
      </c>
    </row>
    <row r="48" spans="2:14" ht="24.75" thickBot="1">
      <c r="B48" s="23" t="str">
        <f t="shared" si="0"/>
        <v>14</v>
      </c>
      <c r="C48" s="15" t="s">
        <v>149</v>
      </c>
      <c r="D48" s="25" t="s">
        <v>155</v>
      </c>
      <c r="E48" s="65" t="s">
        <v>156</v>
      </c>
      <c r="F48" s="24" t="s">
        <v>18</v>
      </c>
      <c r="G48" s="26">
        <v>376</v>
      </c>
      <c r="H48" s="18">
        <v>45292</v>
      </c>
      <c r="I48" s="27">
        <v>522.35</v>
      </c>
      <c r="J48" s="28">
        <f t="shared" si="1"/>
        <v>196403.6</v>
      </c>
      <c r="K48" s="21" t="s">
        <v>20</v>
      </c>
      <c r="L48" s="21" t="s">
        <v>152</v>
      </c>
      <c r="M48" s="21" t="s">
        <v>34</v>
      </c>
      <c r="N48" s="30" t="str">
        <f>VLOOKUP(M48,[1]OPERACIONAL!$A$1:$C$12,2,FALSE)</f>
        <v>OUTROS SERVIÇOS DE TERCEIROS - PESSOA JURÍDICA</v>
      </c>
    </row>
    <row r="49" spans="2:14" ht="24.75" thickBot="1">
      <c r="B49" s="23" t="str">
        <f t="shared" si="0"/>
        <v>14</v>
      </c>
      <c r="C49" s="15" t="s">
        <v>149</v>
      </c>
      <c r="D49" s="25" t="s">
        <v>157</v>
      </c>
      <c r="E49" s="66" t="s">
        <v>158</v>
      </c>
      <c r="F49" s="24" t="s">
        <v>18</v>
      </c>
      <c r="G49" s="26">
        <v>12</v>
      </c>
      <c r="H49" s="18">
        <v>45292</v>
      </c>
      <c r="I49" s="27">
        <v>3332.56</v>
      </c>
      <c r="J49" s="28">
        <f t="shared" si="1"/>
        <v>39990.720000000001</v>
      </c>
      <c r="K49" s="21" t="s">
        <v>20</v>
      </c>
      <c r="L49" s="21" t="s">
        <v>152</v>
      </c>
      <c r="M49" s="21" t="s">
        <v>34</v>
      </c>
      <c r="N49" s="30" t="str">
        <f>VLOOKUP(M49,[1]OPERACIONAL!$A$1:$C$12,2,FALSE)</f>
        <v>OUTROS SERVIÇOS DE TERCEIROS - PESSOA JURÍDICA</v>
      </c>
    </row>
    <row r="50" spans="2:14" ht="24.75" thickBot="1">
      <c r="B50" s="23" t="str">
        <f t="shared" si="0"/>
        <v>14</v>
      </c>
      <c r="C50" s="15" t="s">
        <v>149</v>
      </c>
      <c r="D50" s="25" t="s">
        <v>159</v>
      </c>
      <c r="E50" s="66" t="s">
        <v>160</v>
      </c>
      <c r="F50" s="24" t="s">
        <v>18</v>
      </c>
      <c r="G50" s="26">
        <v>726</v>
      </c>
      <c r="H50" s="18">
        <v>45292</v>
      </c>
      <c r="I50" s="27">
        <v>265.81</v>
      </c>
      <c r="J50" s="28">
        <f t="shared" si="1"/>
        <v>192978.06</v>
      </c>
      <c r="K50" s="21" t="s">
        <v>20</v>
      </c>
      <c r="L50" s="21" t="s">
        <v>152</v>
      </c>
      <c r="M50" s="21" t="s">
        <v>34</v>
      </c>
      <c r="N50" s="30" t="str">
        <f>VLOOKUP(M50,[1]OPERACIONAL!$A$1:$C$12,2,FALSE)</f>
        <v>OUTROS SERVIÇOS DE TERCEIROS - PESSOA JURÍDICA</v>
      </c>
    </row>
    <row r="51" spans="2:14" ht="36.75" thickBot="1">
      <c r="B51" s="23" t="str">
        <f t="shared" si="0"/>
        <v>14</v>
      </c>
      <c r="C51" s="15" t="s">
        <v>149</v>
      </c>
      <c r="D51" s="25" t="s">
        <v>161</v>
      </c>
      <c r="E51" s="64" t="s">
        <v>162</v>
      </c>
      <c r="F51" s="24" t="s">
        <v>18</v>
      </c>
      <c r="G51" s="26">
        <v>12</v>
      </c>
      <c r="H51" s="18">
        <v>45292</v>
      </c>
      <c r="I51" s="27">
        <v>159589.68</v>
      </c>
      <c r="J51" s="28">
        <f t="shared" si="1"/>
        <v>1915076.16</v>
      </c>
      <c r="K51" s="21" t="s">
        <v>20</v>
      </c>
      <c r="L51" s="21" t="s">
        <v>152</v>
      </c>
      <c r="M51" s="21" t="s">
        <v>34</v>
      </c>
      <c r="N51" s="30" t="str">
        <f>VLOOKUP(M51,[1]OPERACIONAL!$A$1:$C$12,2,FALSE)</f>
        <v>OUTROS SERVIÇOS DE TERCEIROS - PESSOA JURÍDICA</v>
      </c>
    </row>
    <row r="52" spans="2:14" ht="24.75" thickBot="1">
      <c r="B52" s="23" t="str">
        <f t="shared" si="0"/>
        <v>14</v>
      </c>
      <c r="C52" s="15" t="s">
        <v>149</v>
      </c>
      <c r="D52" s="44" t="s">
        <v>163</v>
      </c>
      <c r="E52" s="66" t="s">
        <v>164</v>
      </c>
      <c r="F52" s="43" t="s">
        <v>59</v>
      </c>
      <c r="G52" s="58">
        <v>12</v>
      </c>
      <c r="H52" s="67">
        <v>45292</v>
      </c>
      <c r="I52" s="47">
        <v>300000</v>
      </c>
      <c r="J52" s="28">
        <f t="shared" si="1"/>
        <v>3600000</v>
      </c>
      <c r="K52" s="21" t="s">
        <v>20</v>
      </c>
      <c r="L52" s="21" t="s">
        <v>152</v>
      </c>
      <c r="M52" s="21" t="s">
        <v>34</v>
      </c>
      <c r="N52" s="30" t="str">
        <f>VLOOKUP(M52,[1]OPERACIONAL!$A$1:$C$12,2,FALSE)</f>
        <v>OUTROS SERVIÇOS DE TERCEIROS - PESSOA JURÍDICA</v>
      </c>
    </row>
    <row r="53" spans="2:14" ht="24.75" thickBot="1">
      <c r="B53" s="23" t="str">
        <f t="shared" si="0"/>
        <v>14</v>
      </c>
      <c r="C53" s="15" t="s">
        <v>149</v>
      </c>
      <c r="D53" s="25" t="s">
        <v>165</v>
      </c>
      <c r="E53" s="64" t="s">
        <v>166</v>
      </c>
      <c r="F53" s="24" t="s">
        <v>18</v>
      </c>
      <c r="G53" s="26">
        <v>2000</v>
      </c>
      <c r="H53" s="18">
        <v>45292</v>
      </c>
      <c r="I53" s="27">
        <v>133.32</v>
      </c>
      <c r="J53" s="28">
        <f t="shared" si="1"/>
        <v>266640</v>
      </c>
      <c r="K53" s="21" t="s">
        <v>20</v>
      </c>
      <c r="L53" s="21" t="s">
        <v>152</v>
      </c>
      <c r="M53" s="29" t="s">
        <v>31</v>
      </c>
      <c r="N53" s="30" t="str">
        <f>VLOOKUP(M53,[1]OPERACIONAL!$A$1:$C$12,2,FALSE)</f>
        <v>MATERIAL DE CONSUMO</v>
      </c>
    </row>
    <row r="54" spans="2:14" ht="12.75" thickBot="1">
      <c r="B54" s="23" t="str">
        <f t="shared" si="0"/>
        <v>14</v>
      </c>
      <c r="C54" s="15" t="s">
        <v>149</v>
      </c>
      <c r="D54" s="25" t="s">
        <v>167</v>
      </c>
      <c r="E54" s="66" t="s">
        <v>168</v>
      </c>
      <c r="F54" s="24" t="s">
        <v>18</v>
      </c>
      <c r="G54" s="26">
        <v>209800</v>
      </c>
      <c r="H54" s="18">
        <v>45292</v>
      </c>
      <c r="I54" s="27">
        <v>26.68</v>
      </c>
      <c r="J54" s="28">
        <f t="shared" si="1"/>
        <v>5597464</v>
      </c>
      <c r="K54" s="21" t="s">
        <v>20</v>
      </c>
      <c r="L54" s="21" t="s">
        <v>152</v>
      </c>
      <c r="M54" s="29" t="s">
        <v>31</v>
      </c>
      <c r="N54" s="30" t="str">
        <f>VLOOKUP(M54,[1]OPERACIONAL!$A$1:$C$12,2,FALSE)</f>
        <v>MATERIAL DE CONSUMO</v>
      </c>
    </row>
    <row r="55" spans="2:14" ht="24.75" thickBot="1">
      <c r="B55" s="23" t="str">
        <f t="shared" si="0"/>
        <v>14</v>
      </c>
      <c r="C55" s="15" t="s">
        <v>149</v>
      </c>
      <c r="D55" s="25" t="s">
        <v>169</v>
      </c>
      <c r="E55" s="66" t="s">
        <v>170</v>
      </c>
      <c r="F55" s="24" t="s">
        <v>18</v>
      </c>
      <c r="G55" s="26">
        <v>1700</v>
      </c>
      <c r="H55" s="18">
        <v>45292</v>
      </c>
      <c r="I55" s="27">
        <v>69.14</v>
      </c>
      <c r="J55" s="28">
        <f t="shared" si="1"/>
        <v>117538</v>
      </c>
      <c r="K55" s="21" t="s">
        <v>20</v>
      </c>
      <c r="L55" s="21" t="s">
        <v>152</v>
      </c>
      <c r="M55" s="29" t="s">
        <v>31</v>
      </c>
      <c r="N55" s="30" t="str">
        <f>VLOOKUP(M55,[1]OPERACIONAL!$A$1:$C$12,2,FALSE)</f>
        <v>MATERIAL DE CONSUMO</v>
      </c>
    </row>
    <row r="56" spans="2:14" ht="24.75" thickBot="1">
      <c r="B56" s="23" t="str">
        <f t="shared" si="0"/>
        <v>14</v>
      </c>
      <c r="C56" s="15" t="s">
        <v>149</v>
      </c>
      <c r="D56" s="25" t="s">
        <v>171</v>
      </c>
      <c r="E56" s="64" t="s">
        <v>172</v>
      </c>
      <c r="F56" s="24" t="s">
        <v>18</v>
      </c>
      <c r="G56" s="26">
        <v>4326</v>
      </c>
      <c r="H56" s="18">
        <v>45292</v>
      </c>
      <c r="I56" s="27">
        <v>2244.1</v>
      </c>
      <c r="J56" s="28">
        <f t="shared" si="1"/>
        <v>9707976.5999999996</v>
      </c>
      <c r="K56" s="21" t="s">
        <v>20</v>
      </c>
      <c r="L56" s="21" t="s">
        <v>152</v>
      </c>
      <c r="M56" s="29" t="s">
        <v>22</v>
      </c>
      <c r="N56" s="30" t="str">
        <f>VLOOKUP(M56,[1]OPERACIONAL!$A$1:$C$12,2,FALSE)</f>
        <v>EQUIPAMENTOS E MATERIAL PERMANENTE</v>
      </c>
    </row>
    <row r="57" spans="2:14" ht="36.75" thickBot="1">
      <c r="B57" s="23" t="str">
        <f t="shared" si="0"/>
        <v>14</v>
      </c>
      <c r="C57" s="15" t="s">
        <v>149</v>
      </c>
      <c r="D57" s="25" t="s">
        <v>173</v>
      </c>
      <c r="E57" s="64" t="s">
        <v>174</v>
      </c>
      <c r="F57" s="24" t="s">
        <v>18</v>
      </c>
      <c r="G57" s="26">
        <v>280</v>
      </c>
      <c r="H57" s="18">
        <v>45292</v>
      </c>
      <c r="I57" s="27">
        <v>1843.69</v>
      </c>
      <c r="J57" s="28">
        <f t="shared" si="1"/>
        <v>516233.2</v>
      </c>
      <c r="K57" s="21" t="s">
        <v>20</v>
      </c>
      <c r="L57" s="21" t="s">
        <v>152</v>
      </c>
      <c r="M57" s="29" t="s">
        <v>22</v>
      </c>
      <c r="N57" s="30" t="str">
        <f>VLOOKUP(M57,[1]OPERACIONAL!$A$1:$C$12,2,FALSE)</f>
        <v>EQUIPAMENTOS E MATERIAL PERMANENTE</v>
      </c>
    </row>
    <row r="58" spans="2:14" ht="36.75" thickBot="1">
      <c r="B58" s="23" t="str">
        <f t="shared" si="0"/>
        <v>14</v>
      </c>
      <c r="C58" s="15" t="s">
        <v>149</v>
      </c>
      <c r="D58" s="25" t="s">
        <v>175</v>
      </c>
      <c r="E58" s="64" t="s">
        <v>176</v>
      </c>
      <c r="F58" s="24" t="s">
        <v>18</v>
      </c>
      <c r="G58" s="26">
        <v>950</v>
      </c>
      <c r="H58" s="18">
        <v>45292</v>
      </c>
      <c r="I58" s="27">
        <v>6412.24</v>
      </c>
      <c r="J58" s="28">
        <f t="shared" si="1"/>
        <v>6091628</v>
      </c>
      <c r="K58" s="21" t="s">
        <v>20</v>
      </c>
      <c r="L58" s="21" t="s">
        <v>152</v>
      </c>
      <c r="M58" s="29" t="s">
        <v>22</v>
      </c>
      <c r="N58" s="30" t="str">
        <f>VLOOKUP(M58,[1]OPERACIONAL!$A$1:$C$12,2,FALSE)</f>
        <v>EQUIPAMENTOS E MATERIAL PERMANENTE</v>
      </c>
    </row>
    <row r="59" spans="2:14" ht="36.75" thickBot="1">
      <c r="B59" s="23" t="str">
        <f t="shared" si="0"/>
        <v>14</v>
      </c>
      <c r="C59" s="15" t="s">
        <v>149</v>
      </c>
      <c r="D59" s="44" t="s">
        <v>177</v>
      </c>
      <c r="E59" s="64" t="s">
        <v>178</v>
      </c>
      <c r="F59" s="24" t="s">
        <v>18</v>
      </c>
      <c r="G59" s="26">
        <v>1247</v>
      </c>
      <c r="H59" s="18">
        <v>45292</v>
      </c>
      <c r="I59" s="27">
        <v>610.91999999999996</v>
      </c>
      <c r="J59" s="28">
        <f t="shared" si="1"/>
        <v>761817.24</v>
      </c>
      <c r="K59" s="21" t="s">
        <v>20</v>
      </c>
      <c r="L59" s="21" t="s">
        <v>152</v>
      </c>
      <c r="M59" s="29" t="s">
        <v>22</v>
      </c>
      <c r="N59" s="30" t="str">
        <f>VLOOKUP(M59,[1]OPERACIONAL!$A$1:$C$12,2,FALSE)</f>
        <v>EQUIPAMENTOS E MATERIAL PERMANENTE</v>
      </c>
    </row>
    <row r="60" spans="2:14" ht="24.75" thickBot="1">
      <c r="B60" s="23" t="str">
        <f t="shared" si="0"/>
        <v>14</v>
      </c>
      <c r="C60" s="15" t="s">
        <v>149</v>
      </c>
      <c r="D60" s="25" t="s">
        <v>179</v>
      </c>
      <c r="E60" s="64" t="s">
        <v>180</v>
      </c>
      <c r="F60" s="24" t="s">
        <v>18</v>
      </c>
      <c r="G60" s="26">
        <v>12000</v>
      </c>
      <c r="H60" s="18">
        <v>45292</v>
      </c>
      <c r="I60" s="27">
        <v>255.33</v>
      </c>
      <c r="J60" s="28">
        <f t="shared" si="1"/>
        <v>3063960</v>
      </c>
      <c r="K60" s="21" t="s">
        <v>20</v>
      </c>
      <c r="L60" s="21" t="s">
        <v>152</v>
      </c>
      <c r="M60" s="29" t="s">
        <v>22</v>
      </c>
      <c r="N60" s="30" t="str">
        <f>VLOOKUP(M60,[1]OPERACIONAL!$A$1:$C$12,2,FALSE)</f>
        <v>EQUIPAMENTOS E MATERIAL PERMANENTE</v>
      </c>
    </row>
    <row r="61" spans="2:14" ht="48.75" thickBot="1">
      <c r="B61" s="23" t="str">
        <f t="shared" si="0"/>
        <v>14</v>
      </c>
      <c r="C61" s="15" t="s">
        <v>149</v>
      </c>
      <c r="D61" s="25" t="s">
        <v>181</v>
      </c>
      <c r="E61" s="64" t="s">
        <v>182</v>
      </c>
      <c r="F61" s="24" t="s">
        <v>18</v>
      </c>
      <c r="G61" s="26">
        <v>14040</v>
      </c>
      <c r="H61" s="18">
        <v>45292</v>
      </c>
      <c r="I61" s="27">
        <v>23.1</v>
      </c>
      <c r="J61" s="28">
        <f t="shared" si="1"/>
        <v>324324</v>
      </c>
      <c r="K61" s="21" t="s">
        <v>20</v>
      </c>
      <c r="L61" s="21" t="s">
        <v>152</v>
      </c>
      <c r="M61" s="29" t="s">
        <v>31</v>
      </c>
      <c r="N61" s="30" t="str">
        <f>VLOOKUP(M61,[1]OPERACIONAL!$A$1:$C$12,2,FALSE)</f>
        <v>MATERIAL DE CONSUMO</v>
      </c>
    </row>
    <row r="62" spans="2:14" ht="48.75" thickBot="1">
      <c r="B62" s="23" t="str">
        <f t="shared" si="0"/>
        <v>14</v>
      </c>
      <c r="C62" s="15" t="s">
        <v>149</v>
      </c>
      <c r="D62" s="25" t="s">
        <v>183</v>
      </c>
      <c r="E62" s="64" t="s">
        <v>184</v>
      </c>
      <c r="F62" s="24" t="s">
        <v>18</v>
      </c>
      <c r="G62" s="26">
        <v>260</v>
      </c>
      <c r="H62" s="18">
        <v>45292</v>
      </c>
      <c r="I62" s="27">
        <v>3956.67</v>
      </c>
      <c r="J62" s="28">
        <f t="shared" si="1"/>
        <v>1028734.2000000001</v>
      </c>
      <c r="K62" s="21" t="s">
        <v>20</v>
      </c>
      <c r="L62" s="21" t="s">
        <v>152</v>
      </c>
      <c r="M62" s="29" t="s">
        <v>31</v>
      </c>
      <c r="N62" s="30" t="str">
        <f>VLOOKUP(M62,[1]OPERACIONAL!$A$1:$C$12,2,FALSE)</f>
        <v>MATERIAL DE CONSUMO</v>
      </c>
    </row>
    <row r="63" spans="2:14" ht="12.75" thickBot="1">
      <c r="B63" s="23" t="str">
        <f t="shared" si="0"/>
        <v>14</v>
      </c>
      <c r="C63" s="15" t="s">
        <v>149</v>
      </c>
      <c r="D63" s="25" t="s">
        <v>185</v>
      </c>
      <c r="E63" s="66" t="s">
        <v>186</v>
      </c>
      <c r="F63" s="24" t="s">
        <v>18</v>
      </c>
      <c r="G63" s="26">
        <v>2512</v>
      </c>
      <c r="H63" s="18">
        <v>45292</v>
      </c>
      <c r="I63" s="27">
        <v>210.4</v>
      </c>
      <c r="J63" s="28">
        <f t="shared" si="1"/>
        <v>528524.80000000005</v>
      </c>
      <c r="K63" s="21" t="s">
        <v>20</v>
      </c>
      <c r="L63" s="21" t="s">
        <v>152</v>
      </c>
      <c r="M63" s="29" t="s">
        <v>22</v>
      </c>
      <c r="N63" s="30" t="str">
        <f>VLOOKUP(M63,[1]OPERACIONAL!$A$1:$C$12,2,FALSE)</f>
        <v>EQUIPAMENTOS E MATERIAL PERMANENTE</v>
      </c>
    </row>
    <row r="64" spans="2:14" ht="12.75" thickBot="1">
      <c r="B64" s="23" t="str">
        <f t="shared" si="0"/>
        <v>14</v>
      </c>
      <c r="C64" s="15" t="s">
        <v>149</v>
      </c>
      <c r="D64" s="25" t="s">
        <v>187</v>
      </c>
      <c r="E64" s="66" t="s">
        <v>188</v>
      </c>
      <c r="F64" s="24" t="s">
        <v>18</v>
      </c>
      <c r="G64" s="26">
        <v>12250</v>
      </c>
      <c r="H64" s="18">
        <v>45292</v>
      </c>
      <c r="I64" s="27">
        <v>4.6900000000000004</v>
      </c>
      <c r="J64" s="28">
        <f t="shared" si="1"/>
        <v>57452.500000000007</v>
      </c>
      <c r="K64" s="21" t="s">
        <v>189</v>
      </c>
      <c r="L64" s="21" t="s">
        <v>152</v>
      </c>
      <c r="M64" s="29" t="s">
        <v>31</v>
      </c>
      <c r="N64" s="30" t="str">
        <f>VLOOKUP(M64,[1]OPERACIONAL!$A$1:$C$12,2,FALSE)</f>
        <v>MATERIAL DE CONSUMO</v>
      </c>
    </row>
    <row r="65" spans="2:14" ht="12.75" thickBot="1">
      <c r="B65" s="23" t="str">
        <f t="shared" si="0"/>
        <v>14</v>
      </c>
      <c r="C65" s="15" t="s">
        <v>149</v>
      </c>
      <c r="D65" s="25" t="s">
        <v>190</v>
      </c>
      <c r="E65" s="68" t="s">
        <v>191</v>
      </c>
      <c r="F65" s="24" t="s">
        <v>18</v>
      </c>
      <c r="G65" s="26">
        <v>59270</v>
      </c>
      <c r="H65" s="18">
        <v>45292</v>
      </c>
      <c r="I65" s="27">
        <v>5.21</v>
      </c>
      <c r="J65" s="28">
        <f t="shared" si="1"/>
        <v>308796.7</v>
      </c>
      <c r="K65" s="21" t="s">
        <v>20</v>
      </c>
      <c r="L65" s="21" t="s">
        <v>152</v>
      </c>
      <c r="M65" s="29" t="s">
        <v>31</v>
      </c>
      <c r="N65" s="30" t="str">
        <f>VLOOKUP(M65,[1]OPERACIONAL!$A$1:$C$12,2,FALSE)</f>
        <v>MATERIAL DE CONSUMO</v>
      </c>
    </row>
    <row r="66" spans="2:14" ht="36.75" thickBot="1">
      <c r="B66" s="23" t="str">
        <f t="shared" si="0"/>
        <v>14</v>
      </c>
      <c r="C66" s="15" t="s">
        <v>149</v>
      </c>
      <c r="D66" s="25" t="s">
        <v>192</v>
      </c>
      <c r="E66" s="69" t="s">
        <v>193</v>
      </c>
      <c r="F66" s="24" t="s">
        <v>18</v>
      </c>
      <c r="G66" s="26">
        <v>10220</v>
      </c>
      <c r="H66" s="18">
        <v>45292</v>
      </c>
      <c r="I66" s="27">
        <v>44.88</v>
      </c>
      <c r="J66" s="28">
        <f t="shared" si="1"/>
        <v>458673.60000000003</v>
      </c>
      <c r="K66" s="21" t="s">
        <v>20</v>
      </c>
      <c r="L66" s="21" t="s">
        <v>152</v>
      </c>
      <c r="M66" s="29" t="s">
        <v>31</v>
      </c>
      <c r="N66" s="30" t="str">
        <f>VLOOKUP(M66,[1]OPERACIONAL!$A$1:$C$12,2,FALSE)</f>
        <v>MATERIAL DE CONSUMO</v>
      </c>
    </row>
    <row r="67" spans="2:14" ht="36.75" thickBot="1">
      <c r="B67" s="23" t="str">
        <f t="shared" si="0"/>
        <v>14</v>
      </c>
      <c r="C67" s="15" t="s">
        <v>149</v>
      </c>
      <c r="D67" s="25" t="s">
        <v>194</v>
      </c>
      <c r="E67" s="69" t="s">
        <v>195</v>
      </c>
      <c r="F67" s="24" t="s">
        <v>18</v>
      </c>
      <c r="G67" s="26">
        <v>1400</v>
      </c>
      <c r="H67" s="18">
        <v>45292</v>
      </c>
      <c r="I67" s="27">
        <v>873.86</v>
      </c>
      <c r="J67" s="28">
        <f t="shared" si="1"/>
        <v>1223404</v>
      </c>
      <c r="K67" s="21" t="s">
        <v>20</v>
      </c>
      <c r="L67" s="21" t="s">
        <v>152</v>
      </c>
      <c r="M67" s="29" t="s">
        <v>22</v>
      </c>
      <c r="N67" s="30" t="str">
        <f>VLOOKUP(M67,[1]OPERACIONAL!$A$1:$C$12,2,FALSE)</f>
        <v>EQUIPAMENTOS E MATERIAL PERMANENTE</v>
      </c>
    </row>
    <row r="68" spans="2:14" ht="36.75" thickBot="1">
      <c r="B68" s="23" t="str">
        <f t="shared" si="0"/>
        <v>14</v>
      </c>
      <c r="C68" s="15" t="s">
        <v>149</v>
      </c>
      <c r="D68" s="25" t="s">
        <v>196</v>
      </c>
      <c r="E68" s="69" t="s">
        <v>197</v>
      </c>
      <c r="F68" s="24" t="s">
        <v>18</v>
      </c>
      <c r="G68" s="26">
        <v>100</v>
      </c>
      <c r="H68" s="18">
        <v>45292</v>
      </c>
      <c r="I68" s="27">
        <v>1199.99</v>
      </c>
      <c r="J68" s="28">
        <f t="shared" si="1"/>
        <v>119999</v>
      </c>
      <c r="K68" s="21" t="s">
        <v>20</v>
      </c>
      <c r="L68" s="21" t="s">
        <v>152</v>
      </c>
      <c r="M68" s="29" t="s">
        <v>22</v>
      </c>
      <c r="N68" s="30" t="str">
        <f>VLOOKUP(M68,[1]OPERACIONAL!$A$1:$C$12,2,FALSE)</f>
        <v>EQUIPAMENTOS E MATERIAL PERMANENTE</v>
      </c>
    </row>
    <row r="69" spans="2:14" ht="48.75" thickBot="1">
      <c r="B69" s="23" t="str">
        <f t="shared" ref="B69:B132" si="2">MID(C69,1,2)</f>
        <v>14</v>
      </c>
      <c r="C69" s="15" t="s">
        <v>149</v>
      </c>
      <c r="D69" s="25" t="s">
        <v>198</v>
      </c>
      <c r="E69" s="69" t="s">
        <v>199</v>
      </c>
      <c r="F69" s="24" t="s">
        <v>18</v>
      </c>
      <c r="G69" s="26">
        <v>2140</v>
      </c>
      <c r="H69" s="18">
        <v>45292</v>
      </c>
      <c r="I69" s="27">
        <v>109.81</v>
      </c>
      <c r="J69" s="28">
        <f t="shared" si="1"/>
        <v>234993.4</v>
      </c>
      <c r="K69" s="21" t="s">
        <v>20</v>
      </c>
      <c r="L69" s="21" t="s">
        <v>152</v>
      </c>
      <c r="M69" s="29" t="s">
        <v>31</v>
      </c>
      <c r="N69" s="30" t="str">
        <f>VLOOKUP(M69,[1]OPERACIONAL!$A$1:$C$12,2,FALSE)</f>
        <v>MATERIAL DE CONSUMO</v>
      </c>
    </row>
    <row r="70" spans="2:14" ht="12.75" thickBot="1">
      <c r="B70" s="23" t="str">
        <f t="shared" si="2"/>
        <v>14</v>
      </c>
      <c r="C70" s="15" t="s">
        <v>149</v>
      </c>
      <c r="D70" s="25" t="s">
        <v>200</v>
      </c>
      <c r="E70" s="70" t="s">
        <v>201</v>
      </c>
      <c r="F70" s="24" t="s">
        <v>18</v>
      </c>
      <c r="G70" s="26">
        <v>450</v>
      </c>
      <c r="H70" s="18">
        <v>45292</v>
      </c>
      <c r="I70" s="27">
        <v>244.19</v>
      </c>
      <c r="J70" s="28">
        <f t="shared" si="1"/>
        <v>109885.5</v>
      </c>
      <c r="K70" s="21" t="s">
        <v>20</v>
      </c>
      <c r="L70" s="21" t="s">
        <v>152</v>
      </c>
      <c r="M70" s="29" t="s">
        <v>22</v>
      </c>
      <c r="N70" s="30" t="str">
        <f>VLOOKUP(M70,[1]OPERACIONAL!$A$1:$C$12,2,FALSE)</f>
        <v>EQUIPAMENTOS E MATERIAL PERMANENTE</v>
      </c>
    </row>
    <row r="71" spans="2:14" ht="36.75" thickBot="1">
      <c r="B71" s="23" t="str">
        <f t="shared" si="2"/>
        <v>14</v>
      </c>
      <c r="C71" s="15" t="s">
        <v>149</v>
      </c>
      <c r="D71" s="25" t="s">
        <v>202</v>
      </c>
      <c r="E71" s="69" t="s">
        <v>203</v>
      </c>
      <c r="F71" s="24" t="s">
        <v>18</v>
      </c>
      <c r="G71" s="26">
        <v>2650</v>
      </c>
      <c r="H71" s="18">
        <v>45292</v>
      </c>
      <c r="I71" s="27">
        <v>14.39</v>
      </c>
      <c r="J71" s="28">
        <f t="shared" si="1"/>
        <v>38133.5</v>
      </c>
      <c r="K71" s="21" t="s">
        <v>189</v>
      </c>
      <c r="L71" s="21" t="s">
        <v>152</v>
      </c>
      <c r="M71" s="29" t="s">
        <v>31</v>
      </c>
      <c r="N71" s="30" t="str">
        <f>VLOOKUP(M71,[1]OPERACIONAL!$A$1:$C$12,2,FALSE)</f>
        <v>MATERIAL DE CONSUMO</v>
      </c>
    </row>
    <row r="72" spans="2:14" ht="36.75" thickBot="1">
      <c r="B72" s="23" t="str">
        <f t="shared" si="2"/>
        <v>14</v>
      </c>
      <c r="C72" s="15" t="s">
        <v>149</v>
      </c>
      <c r="D72" s="25" t="s">
        <v>204</v>
      </c>
      <c r="E72" s="69" t="s">
        <v>205</v>
      </c>
      <c r="F72" s="24" t="s">
        <v>18</v>
      </c>
      <c r="G72" s="26">
        <v>600</v>
      </c>
      <c r="H72" s="18">
        <v>45292</v>
      </c>
      <c r="I72" s="27">
        <v>365.83</v>
      </c>
      <c r="J72" s="28">
        <f t="shared" si="1"/>
        <v>219498</v>
      </c>
      <c r="K72" s="21" t="s">
        <v>189</v>
      </c>
      <c r="L72" s="21" t="s">
        <v>152</v>
      </c>
      <c r="M72" s="29" t="s">
        <v>31</v>
      </c>
      <c r="N72" s="30" t="str">
        <f>VLOOKUP(M72,[1]OPERACIONAL!$A$1:$C$12,2,FALSE)</f>
        <v>MATERIAL DE CONSUMO</v>
      </c>
    </row>
    <row r="73" spans="2:14" ht="36.75" thickBot="1">
      <c r="B73" s="23" t="str">
        <f t="shared" si="2"/>
        <v>14</v>
      </c>
      <c r="C73" s="15" t="s">
        <v>149</v>
      </c>
      <c r="D73" s="25" t="s">
        <v>206</v>
      </c>
      <c r="E73" s="69" t="s">
        <v>207</v>
      </c>
      <c r="F73" s="24" t="s">
        <v>18</v>
      </c>
      <c r="G73" s="26">
        <v>13000</v>
      </c>
      <c r="H73" s="18">
        <v>45292</v>
      </c>
      <c r="I73" s="27">
        <v>24.23</v>
      </c>
      <c r="J73" s="28">
        <f t="shared" si="1"/>
        <v>314990</v>
      </c>
      <c r="K73" s="21" t="s">
        <v>20</v>
      </c>
      <c r="L73" s="21" t="s">
        <v>152</v>
      </c>
      <c r="M73" s="29" t="s">
        <v>31</v>
      </c>
      <c r="N73" s="30" t="str">
        <f>VLOOKUP(M73,[1]OPERACIONAL!$A$1:$C$12,2,FALSE)</f>
        <v>MATERIAL DE CONSUMO</v>
      </c>
    </row>
    <row r="74" spans="2:14" ht="36.75" thickBot="1">
      <c r="B74" s="23" t="str">
        <f t="shared" si="2"/>
        <v>14</v>
      </c>
      <c r="C74" s="15" t="s">
        <v>149</v>
      </c>
      <c r="D74" s="25" t="s">
        <v>208</v>
      </c>
      <c r="E74" s="69" t="s">
        <v>209</v>
      </c>
      <c r="F74" s="24" t="s">
        <v>18</v>
      </c>
      <c r="G74" s="26">
        <v>10750</v>
      </c>
      <c r="H74" s="18">
        <v>45292</v>
      </c>
      <c r="I74" s="27">
        <v>116.22</v>
      </c>
      <c r="J74" s="28">
        <f t="shared" si="1"/>
        <v>1249365</v>
      </c>
      <c r="K74" s="21" t="s">
        <v>20</v>
      </c>
      <c r="L74" s="21" t="s">
        <v>152</v>
      </c>
      <c r="M74" s="29" t="s">
        <v>31</v>
      </c>
      <c r="N74" s="30" t="str">
        <f>VLOOKUP(M74,[1]OPERACIONAL!$A$1:$C$12,2,FALSE)</f>
        <v>MATERIAL DE CONSUMO</v>
      </c>
    </row>
    <row r="75" spans="2:14" ht="36.75" thickBot="1">
      <c r="B75" s="23" t="str">
        <f t="shared" si="2"/>
        <v>14</v>
      </c>
      <c r="C75" s="15" t="s">
        <v>149</v>
      </c>
      <c r="D75" s="25" t="s">
        <v>210</v>
      </c>
      <c r="E75" s="69" t="s">
        <v>211</v>
      </c>
      <c r="F75" s="24" t="s">
        <v>18</v>
      </c>
      <c r="G75" s="26">
        <v>1063</v>
      </c>
      <c r="H75" s="18">
        <v>45292</v>
      </c>
      <c r="I75" s="27">
        <v>109.25</v>
      </c>
      <c r="J75" s="28">
        <f t="shared" si="1"/>
        <v>116132.75</v>
      </c>
      <c r="K75" s="21" t="s">
        <v>20</v>
      </c>
      <c r="L75" s="21" t="s">
        <v>152</v>
      </c>
      <c r="M75" s="21" t="s">
        <v>34</v>
      </c>
      <c r="N75" s="30" t="str">
        <f>VLOOKUP(M75,[1]OPERACIONAL!$A$1:$C$12,2,FALSE)</f>
        <v>OUTROS SERVIÇOS DE TERCEIROS - PESSOA JURÍDICA</v>
      </c>
    </row>
    <row r="76" spans="2:14" ht="60.75" thickBot="1">
      <c r="B76" s="23" t="str">
        <f t="shared" si="2"/>
        <v>14</v>
      </c>
      <c r="C76" s="15" t="s">
        <v>149</v>
      </c>
      <c r="D76" s="25" t="s">
        <v>212</v>
      </c>
      <c r="E76" s="69" t="s">
        <v>213</v>
      </c>
      <c r="F76" s="24" t="s">
        <v>18</v>
      </c>
      <c r="G76" s="26">
        <v>9220</v>
      </c>
      <c r="H76" s="18">
        <v>45292</v>
      </c>
      <c r="I76" s="27">
        <v>607.96</v>
      </c>
      <c r="J76" s="28">
        <f t="shared" si="1"/>
        <v>5605391.2000000002</v>
      </c>
      <c r="K76" s="21" t="s">
        <v>20</v>
      </c>
      <c r="L76" s="21" t="s">
        <v>152</v>
      </c>
      <c r="M76" s="29" t="s">
        <v>31</v>
      </c>
      <c r="N76" s="30" t="str">
        <f>VLOOKUP(M76,[1]OPERACIONAL!$A$1:$C$12,2,FALSE)</f>
        <v>MATERIAL DE CONSUMO</v>
      </c>
    </row>
    <row r="77" spans="2:14" ht="60.75" thickBot="1">
      <c r="B77" s="23" t="str">
        <f t="shared" si="2"/>
        <v>14</v>
      </c>
      <c r="C77" s="15" t="s">
        <v>149</v>
      </c>
      <c r="D77" s="25" t="s">
        <v>214</v>
      </c>
      <c r="E77" s="69" t="s">
        <v>213</v>
      </c>
      <c r="F77" s="24" t="s">
        <v>18</v>
      </c>
      <c r="G77" s="26">
        <v>12700</v>
      </c>
      <c r="H77" s="18">
        <v>45292</v>
      </c>
      <c r="I77" s="27">
        <v>277.58</v>
      </c>
      <c r="J77" s="28">
        <f t="shared" si="1"/>
        <v>3525266</v>
      </c>
      <c r="K77" s="21" t="s">
        <v>20</v>
      </c>
      <c r="L77" s="21" t="s">
        <v>152</v>
      </c>
      <c r="M77" s="29" t="s">
        <v>31</v>
      </c>
      <c r="N77" s="30" t="str">
        <f>VLOOKUP(M77,[1]OPERACIONAL!$A$1:$C$12,2,FALSE)</f>
        <v>MATERIAL DE CONSUMO</v>
      </c>
    </row>
    <row r="78" spans="2:14" ht="60.75" thickBot="1">
      <c r="B78" s="23" t="str">
        <f t="shared" si="2"/>
        <v>14</v>
      </c>
      <c r="C78" s="15" t="s">
        <v>149</v>
      </c>
      <c r="D78" s="25" t="s">
        <v>215</v>
      </c>
      <c r="E78" s="69" t="s">
        <v>213</v>
      </c>
      <c r="F78" s="24" t="s">
        <v>18</v>
      </c>
      <c r="G78" s="26">
        <v>102200</v>
      </c>
      <c r="H78" s="18">
        <v>45292</v>
      </c>
      <c r="I78" s="27">
        <v>62.13</v>
      </c>
      <c r="J78" s="28">
        <f t="shared" si="1"/>
        <v>6349686</v>
      </c>
      <c r="K78" s="21" t="s">
        <v>20</v>
      </c>
      <c r="L78" s="21" t="s">
        <v>152</v>
      </c>
      <c r="M78" s="29" t="s">
        <v>31</v>
      </c>
      <c r="N78" s="30" t="str">
        <f>VLOOKUP(M78,[1]OPERACIONAL!$A$1:$C$12,2,FALSE)</f>
        <v>MATERIAL DE CONSUMO</v>
      </c>
    </row>
    <row r="79" spans="2:14" ht="60.75" thickBot="1">
      <c r="B79" s="23" t="str">
        <f t="shared" si="2"/>
        <v>14</v>
      </c>
      <c r="C79" s="15" t="s">
        <v>149</v>
      </c>
      <c r="D79" s="25" t="s">
        <v>216</v>
      </c>
      <c r="E79" s="69" t="s">
        <v>213</v>
      </c>
      <c r="F79" s="24" t="s">
        <v>18</v>
      </c>
      <c r="G79" s="26">
        <v>1100</v>
      </c>
      <c r="H79" s="18">
        <v>45292</v>
      </c>
      <c r="I79" s="27">
        <v>1478.67</v>
      </c>
      <c r="J79" s="28">
        <f t="shared" si="1"/>
        <v>1626537</v>
      </c>
      <c r="K79" s="21" t="s">
        <v>20</v>
      </c>
      <c r="L79" s="21" t="s">
        <v>152</v>
      </c>
      <c r="M79" s="29" t="s">
        <v>31</v>
      </c>
      <c r="N79" s="30" t="str">
        <f>VLOOKUP(M79,[1]OPERACIONAL!$A$1:$C$12,2,FALSE)</f>
        <v>MATERIAL DE CONSUMO</v>
      </c>
    </row>
    <row r="80" spans="2:14" ht="60.75" thickBot="1">
      <c r="B80" s="23" t="str">
        <f t="shared" si="2"/>
        <v>14</v>
      </c>
      <c r="C80" s="15" t="s">
        <v>149</v>
      </c>
      <c r="D80" s="25" t="s">
        <v>217</v>
      </c>
      <c r="E80" s="69" t="s">
        <v>213</v>
      </c>
      <c r="F80" s="24" t="s">
        <v>18</v>
      </c>
      <c r="G80" s="26">
        <v>17780</v>
      </c>
      <c r="H80" s="18">
        <v>45292</v>
      </c>
      <c r="I80" s="27">
        <v>387.65</v>
      </c>
      <c r="J80" s="28">
        <f t="shared" ref="J80:J143" si="3">G80*I80</f>
        <v>6892417</v>
      </c>
      <c r="K80" s="21" t="s">
        <v>20</v>
      </c>
      <c r="L80" s="21" t="s">
        <v>152</v>
      </c>
      <c r="M80" s="29" t="s">
        <v>31</v>
      </c>
      <c r="N80" s="30" t="str">
        <f>VLOOKUP(M80,[1]OPERACIONAL!$A$1:$C$12,2,FALSE)</f>
        <v>MATERIAL DE CONSUMO</v>
      </c>
    </row>
    <row r="81" spans="2:14" ht="60.75" thickBot="1">
      <c r="B81" s="23" t="str">
        <f t="shared" si="2"/>
        <v>14</v>
      </c>
      <c r="C81" s="15" t="s">
        <v>149</v>
      </c>
      <c r="D81" s="25" t="s">
        <v>218</v>
      </c>
      <c r="E81" s="69" t="s">
        <v>213</v>
      </c>
      <c r="F81" s="24" t="s">
        <v>18</v>
      </c>
      <c r="G81" s="26">
        <v>9680</v>
      </c>
      <c r="H81" s="18">
        <v>45292</v>
      </c>
      <c r="I81" s="27">
        <v>474.69</v>
      </c>
      <c r="J81" s="28">
        <f t="shared" si="3"/>
        <v>4594999.2</v>
      </c>
      <c r="K81" s="21" t="s">
        <v>20</v>
      </c>
      <c r="L81" s="21" t="s">
        <v>152</v>
      </c>
      <c r="M81" s="29" t="s">
        <v>31</v>
      </c>
      <c r="N81" s="30" t="str">
        <f>VLOOKUP(M81,[1]OPERACIONAL!$A$1:$C$12,2,FALSE)</f>
        <v>MATERIAL DE CONSUMO</v>
      </c>
    </row>
    <row r="82" spans="2:14" ht="60.75" thickBot="1">
      <c r="B82" s="23" t="str">
        <f t="shared" si="2"/>
        <v>14</v>
      </c>
      <c r="C82" s="15" t="s">
        <v>149</v>
      </c>
      <c r="D82" s="25" t="s">
        <v>219</v>
      </c>
      <c r="E82" s="69" t="s">
        <v>213</v>
      </c>
      <c r="F82" s="24" t="s">
        <v>18</v>
      </c>
      <c r="G82" s="26">
        <v>29407</v>
      </c>
      <c r="H82" s="18">
        <v>45292</v>
      </c>
      <c r="I82" s="27">
        <v>129.80000000000001</v>
      </c>
      <c r="J82" s="28">
        <f t="shared" si="3"/>
        <v>3817028.6000000006</v>
      </c>
      <c r="K82" s="21" t="s">
        <v>20</v>
      </c>
      <c r="L82" s="21" t="s">
        <v>152</v>
      </c>
      <c r="M82" s="29" t="s">
        <v>31</v>
      </c>
      <c r="N82" s="30" t="str">
        <f>VLOOKUP(M82,[1]OPERACIONAL!$A$1:$C$12,2,FALSE)</f>
        <v>MATERIAL DE CONSUMO</v>
      </c>
    </row>
    <row r="83" spans="2:14" ht="60.75" thickBot="1">
      <c r="B83" s="23" t="str">
        <f t="shared" si="2"/>
        <v>14</v>
      </c>
      <c r="C83" s="15" t="s">
        <v>149</v>
      </c>
      <c r="D83" s="25" t="s">
        <v>220</v>
      </c>
      <c r="E83" s="69" t="s">
        <v>213</v>
      </c>
      <c r="F83" s="24" t="s">
        <v>18</v>
      </c>
      <c r="G83" s="26">
        <v>48788</v>
      </c>
      <c r="H83" s="18">
        <v>45292</v>
      </c>
      <c r="I83" s="27">
        <v>29.31</v>
      </c>
      <c r="J83" s="28">
        <f t="shared" si="3"/>
        <v>1429976.28</v>
      </c>
      <c r="K83" s="21" t="s">
        <v>20</v>
      </c>
      <c r="L83" s="21" t="s">
        <v>152</v>
      </c>
      <c r="M83" s="29" t="s">
        <v>31</v>
      </c>
      <c r="N83" s="30" t="str">
        <f>VLOOKUP(M83,[1]OPERACIONAL!$A$1:$C$12,2,FALSE)</f>
        <v>MATERIAL DE CONSUMO</v>
      </c>
    </row>
    <row r="84" spans="2:14" ht="60.75" thickBot="1">
      <c r="B84" s="23" t="str">
        <f t="shared" si="2"/>
        <v>14</v>
      </c>
      <c r="C84" s="15" t="s">
        <v>149</v>
      </c>
      <c r="D84" s="25" t="s">
        <v>221</v>
      </c>
      <c r="E84" s="69" t="s">
        <v>213</v>
      </c>
      <c r="F84" s="24" t="s">
        <v>18</v>
      </c>
      <c r="G84" s="26">
        <v>7200</v>
      </c>
      <c r="H84" s="18">
        <v>45292</v>
      </c>
      <c r="I84" s="27">
        <v>66.239999999999995</v>
      </c>
      <c r="J84" s="28">
        <f t="shared" si="3"/>
        <v>476927.99999999994</v>
      </c>
      <c r="K84" s="21" t="s">
        <v>20</v>
      </c>
      <c r="L84" s="21" t="s">
        <v>152</v>
      </c>
      <c r="M84" s="29" t="s">
        <v>31</v>
      </c>
      <c r="N84" s="30" t="str">
        <f>VLOOKUP(M84,[1]OPERACIONAL!$A$1:$C$12,2,FALSE)</f>
        <v>MATERIAL DE CONSUMO</v>
      </c>
    </row>
    <row r="85" spans="2:14" ht="60.75" thickBot="1">
      <c r="B85" s="23" t="str">
        <f t="shared" si="2"/>
        <v>14</v>
      </c>
      <c r="C85" s="15" t="s">
        <v>149</v>
      </c>
      <c r="D85" s="25" t="s">
        <v>222</v>
      </c>
      <c r="E85" s="69" t="s">
        <v>213</v>
      </c>
      <c r="F85" s="24" t="s">
        <v>18</v>
      </c>
      <c r="G85" s="26">
        <v>18040</v>
      </c>
      <c r="H85" s="18">
        <v>45292</v>
      </c>
      <c r="I85" s="27">
        <v>180.96</v>
      </c>
      <c r="J85" s="28">
        <f t="shared" si="3"/>
        <v>3264518.4000000004</v>
      </c>
      <c r="K85" s="21" t="s">
        <v>20</v>
      </c>
      <c r="L85" s="21" t="s">
        <v>152</v>
      </c>
      <c r="M85" s="29" t="s">
        <v>31</v>
      </c>
      <c r="N85" s="30" t="str">
        <f>VLOOKUP(M85,[1]OPERACIONAL!$A$1:$C$12,2,FALSE)</f>
        <v>MATERIAL DE CONSUMO</v>
      </c>
    </row>
    <row r="86" spans="2:14" ht="60.75" thickBot="1">
      <c r="B86" s="23" t="str">
        <f t="shared" si="2"/>
        <v>14</v>
      </c>
      <c r="C86" s="15" t="s">
        <v>149</v>
      </c>
      <c r="D86" s="25" t="s">
        <v>223</v>
      </c>
      <c r="E86" s="69" t="s">
        <v>213</v>
      </c>
      <c r="F86" s="24" t="s">
        <v>18</v>
      </c>
      <c r="G86" s="26">
        <v>34138</v>
      </c>
      <c r="H86" s="18">
        <v>45292</v>
      </c>
      <c r="I86" s="27">
        <v>25.46</v>
      </c>
      <c r="J86" s="28">
        <f t="shared" si="3"/>
        <v>869153.48</v>
      </c>
      <c r="K86" s="21" t="s">
        <v>20</v>
      </c>
      <c r="L86" s="21" t="s">
        <v>152</v>
      </c>
      <c r="M86" s="29" t="s">
        <v>31</v>
      </c>
      <c r="N86" s="30" t="str">
        <f>VLOOKUP(M86,[1]OPERACIONAL!$A$1:$C$12,2,FALSE)</f>
        <v>MATERIAL DE CONSUMO</v>
      </c>
    </row>
    <row r="87" spans="2:14" ht="60.75" thickBot="1">
      <c r="B87" s="23" t="str">
        <f t="shared" si="2"/>
        <v>14</v>
      </c>
      <c r="C87" s="15" t="s">
        <v>149</v>
      </c>
      <c r="D87" s="25" t="s">
        <v>224</v>
      </c>
      <c r="E87" s="69" t="s">
        <v>213</v>
      </c>
      <c r="F87" s="24" t="s">
        <v>18</v>
      </c>
      <c r="G87" s="26">
        <v>15354</v>
      </c>
      <c r="H87" s="18">
        <v>45292</v>
      </c>
      <c r="I87" s="27">
        <v>84.29</v>
      </c>
      <c r="J87" s="28">
        <f t="shared" si="3"/>
        <v>1294188.6600000001</v>
      </c>
      <c r="K87" s="21" t="s">
        <v>20</v>
      </c>
      <c r="L87" s="21" t="s">
        <v>152</v>
      </c>
      <c r="M87" s="29" t="s">
        <v>31</v>
      </c>
      <c r="N87" s="30" t="str">
        <f>VLOOKUP(M87,[1]OPERACIONAL!$A$1:$C$12,2,FALSE)</f>
        <v>MATERIAL DE CONSUMO</v>
      </c>
    </row>
    <row r="88" spans="2:14" ht="60.75" thickBot="1">
      <c r="B88" s="23" t="str">
        <f t="shared" si="2"/>
        <v>14</v>
      </c>
      <c r="C88" s="15" t="s">
        <v>149</v>
      </c>
      <c r="D88" s="25" t="s">
        <v>225</v>
      </c>
      <c r="E88" s="69" t="s">
        <v>213</v>
      </c>
      <c r="F88" s="24" t="s">
        <v>18</v>
      </c>
      <c r="G88" s="26">
        <v>900</v>
      </c>
      <c r="H88" s="18">
        <v>45292</v>
      </c>
      <c r="I88" s="27">
        <v>154.25</v>
      </c>
      <c r="J88" s="28">
        <f t="shared" si="3"/>
        <v>138825</v>
      </c>
      <c r="K88" s="21" t="s">
        <v>20</v>
      </c>
      <c r="L88" s="21" t="s">
        <v>152</v>
      </c>
      <c r="M88" s="29" t="s">
        <v>22</v>
      </c>
      <c r="N88" s="30" t="str">
        <f>VLOOKUP(M88,[1]OPERACIONAL!$A$1:$C$12,2,FALSE)</f>
        <v>EQUIPAMENTOS E MATERIAL PERMANENTE</v>
      </c>
    </row>
    <row r="89" spans="2:14" ht="60.75" thickBot="1">
      <c r="B89" s="23" t="str">
        <f t="shared" si="2"/>
        <v>14</v>
      </c>
      <c r="C89" s="15" t="s">
        <v>149</v>
      </c>
      <c r="D89" s="25" t="s">
        <v>226</v>
      </c>
      <c r="E89" s="69" t="s">
        <v>213</v>
      </c>
      <c r="F89" s="24" t="s">
        <v>18</v>
      </c>
      <c r="G89" s="26">
        <v>11725</v>
      </c>
      <c r="H89" s="18">
        <v>45292</v>
      </c>
      <c r="I89" s="27">
        <v>86.19</v>
      </c>
      <c r="J89" s="28">
        <f t="shared" si="3"/>
        <v>1010577.75</v>
      </c>
      <c r="K89" s="21" t="s">
        <v>20</v>
      </c>
      <c r="L89" s="21" t="s">
        <v>152</v>
      </c>
      <c r="M89" s="29" t="s">
        <v>31</v>
      </c>
      <c r="N89" s="30" t="str">
        <f>VLOOKUP(M89,[1]OPERACIONAL!$A$1:$C$12,2,FALSE)</f>
        <v>MATERIAL DE CONSUMO</v>
      </c>
    </row>
    <row r="90" spans="2:14" ht="60.75" thickBot="1">
      <c r="B90" s="23" t="str">
        <f t="shared" si="2"/>
        <v>14</v>
      </c>
      <c r="C90" s="15" t="s">
        <v>149</v>
      </c>
      <c r="D90" s="25" t="s">
        <v>227</v>
      </c>
      <c r="E90" s="69" t="s">
        <v>228</v>
      </c>
      <c r="F90" s="24" t="s">
        <v>18</v>
      </c>
      <c r="G90" s="26">
        <v>600</v>
      </c>
      <c r="H90" s="18">
        <v>45292</v>
      </c>
      <c r="I90" s="27">
        <v>2160.13</v>
      </c>
      <c r="J90" s="28">
        <f t="shared" si="3"/>
        <v>1296078</v>
      </c>
      <c r="K90" s="21" t="s">
        <v>43</v>
      </c>
      <c r="L90" s="21" t="s">
        <v>152</v>
      </c>
      <c r="M90" s="29" t="s">
        <v>22</v>
      </c>
      <c r="N90" s="30" t="str">
        <f>VLOOKUP(M90,[1]OPERACIONAL!$A$1:$C$12,2,FALSE)</f>
        <v>EQUIPAMENTOS E MATERIAL PERMANENTE</v>
      </c>
    </row>
    <row r="91" spans="2:14" ht="48.75" thickBot="1">
      <c r="B91" s="23" t="str">
        <f t="shared" si="2"/>
        <v>14</v>
      </c>
      <c r="C91" s="15" t="s">
        <v>149</v>
      </c>
      <c r="D91" s="25" t="s">
        <v>229</v>
      </c>
      <c r="E91" s="69" t="s">
        <v>230</v>
      </c>
      <c r="F91" s="24" t="s">
        <v>18</v>
      </c>
      <c r="G91" s="26">
        <v>400</v>
      </c>
      <c r="H91" s="18">
        <v>45292</v>
      </c>
      <c r="I91" s="27">
        <v>1409.49</v>
      </c>
      <c r="J91" s="28">
        <f t="shared" si="3"/>
        <v>563796</v>
      </c>
      <c r="K91" s="21" t="s">
        <v>20</v>
      </c>
      <c r="L91" s="21" t="s">
        <v>152</v>
      </c>
      <c r="M91" s="29" t="s">
        <v>22</v>
      </c>
      <c r="N91" s="30" t="str">
        <f>VLOOKUP(M91,[1]OPERACIONAL!$A$1:$C$12,2,FALSE)</f>
        <v>EQUIPAMENTOS E MATERIAL PERMANENTE</v>
      </c>
    </row>
    <row r="92" spans="2:14" ht="60.75" thickBot="1">
      <c r="B92" s="23" t="str">
        <f t="shared" si="2"/>
        <v>14</v>
      </c>
      <c r="C92" s="15" t="s">
        <v>149</v>
      </c>
      <c r="D92" s="25" t="s">
        <v>231</v>
      </c>
      <c r="E92" s="69" t="s">
        <v>232</v>
      </c>
      <c r="F92" s="24" t="s">
        <v>18</v>
      </c>
      <c r="G92" s="26">
        <v>600</v>
      </c>
      <c r="H92" s="18">
        <v>45292</v>
      </c>
      <c r="I92" s="27">
        <v>1358.33</v>
      </c>
      <c r="J92" s="28">
        <f t="shared" si="3"/>
        <v>814998</v>
      </c>
      <c r="K92" s="21" t="s">
        <v>20</v>
      </c>
      <c r="L92" s="21" t="s">
        <v>152</v>
      </c>
      <c r="M92" s="29" t="s">
        <v>22</v>
      </c>
      <c r="N92" s="30" t="str">
        <f>VLOOKUP(M92,[1]OPERACIONAL!$A$1:$C$12,2,FALSE)</f>
        <v>EQUIPAMENTOS E MATERIAL PERMANENTE</v>
      </c>
    </row>
    <row r="93" spans="2:14" ht="48.75" thickBot="1">
      <c r="B93" s="23" t="str">
        <f t="shared" si="2"/>
        <v>14</v>
      </c>
      <c r="C93" s="15" t="s">
        <v>149</v>
      </c>
      <c r="D93" s="25" t="s">
        <v>233</v>
      </c>
      <c r="E93" s="25" t="s">
        <v>234</v>
      </c>
      <c r="F93" s="24" t="s">
        <v>18</v>
      </c>
      <c r="G93" s="26">
        <v>2000</v>
      </c>
      <c r="H93" s="45">
        <v>45292</v>
      </c>
      <c r="I93" s="27">
        <v>1500</v>
      </c>
      <c r="J93" s="28">
        <f t="shared" si="3"/>
        <v>3000000</v>
      </c>
      <c r="K93" s="21" t="s">
        <v>20</v>
      </c>
      <c r="L93" s="29" t="s">
        <v>152</v>
      </c>
      <c r="M93" s="29" t="s">
        <v>22</v>
      </c>
      <c r="N93" s="30" t="str">
        <f>VLOOKUP(M93,[1]OPERACIONAL!$A$1:$C$12,2,FALSE)</f>
        <v>EQUIPAMENTOS E MATERIAL PERMANENTE</v>
      </c>
    </row>
    <row r="94" spans="2:14" ht="60.75" thickBot="1">
      <c r="B94" s="23" t="str">
        <f t="shared" si="2"/>
        <v>14</v>
      </c>
      <c r="C94" s="15" t="s">
        <v>149</v>
      </c>
      <c r="D94" s="44" t="s">
        <v>235</v>
      </c>
      <c r="E94" s="25" t="s">
        <v>236</v>
      </c>
      <c r="F94" s="24" t="s">
        <v>18</v>
      </c>
      <c r="G94" s="26">
        <v>4000</v>
      </c>
      <c r="H94" s="45">
        <v>45292</v>
      </c>
      <c r="I94" s="27">
        <v>250</v>
      </c>
      <c r="J94" s="28">
        <f t="shared" si="3"/>
        <v>1000000</v>
      </c>
      <c r="K94" s="29" t="s">
        <v>20</v>
      </c>
      <c r="L94" s="29" t="s">
        <v>152</v>
      </c>
      <c r="M94" s="29" t="s">
        <v>31</v>
      </c>
      <c r="N94" s="30" t="str">
        <f>VLOOKUP(M94,[1]OPERACIONAL!$A$1:$C$12,2,FALSE)</f>
        <v>MATERIAL DE CONSUMO</v>
      </c>
    </row>
    <row r="95" spans="2:14" ht="12.75" thickBot="1">
      <c r="B95" s="23" t="str">
        <f t="shared" si="2"/>
        <v>14</v>
      </c>
      <c r="C95" s="15" t="s">
        <v>149</v>
      </c>
      <c r="D95" s="44" t="s">
        <v>237</v>
      </c>
      <c r="E95" s="71" t="s">
        <v>238</v>
      </c>
      <c r="F95" s="24" t="s">
        <v>18</v>
      </c>
      <c r="G95" s="26">
        <v>300</v>
      </c>
      <c r="H95" s="45">
        <v>45292</v>
      </c>
      <c r="I95" s="27">
        <f>5000000/300</f>
        <v>16666.666666666668</v>
      </c>
      <c r="J95" s="28">
        <f t="shared" si="3"/>
        <v>5000000</v>
      </c>
      <c r="K95" s="29" t="s">
        <v>20</v>
      </c>
      <c r="L95" s="29" t="s">
        <v>152</v>
      </c>
      <c r="M95" s="21" t="s">
        <v>34</v>
      </c>
      <c r="N95" s="30" t="str">
        <f>VLOOKUP(M95,[1]OPERACIONAL!$A$1:$C$12,2,FALSE)</f>
        <v>OUTROS SERVIÇOS DE TERCEIROS - PESSOA JURÍDICA</v>
      </c>
    </row>
    <row r="96" spans="2:14" ht="24.75" thickBot="1">
      <c r="B96" s="23" t="str">
        <f t="shared" si="2"/>
        <v>14</v>
      </c>
      <c r="C96" s="15" t="s">
        <v>149</v>
      </c>
      <c r="D96" s="44" t="s">
        <v>239</v>
      </c>
      <c r="E96" s="71" t="s">
        <v>240</v>
      </c>
      <c r="F96" s="24" t="s">
        <v>241</v>
      </c>
      <c r="G96" s="26">
        <v>12</v>
      </c>
      <c r="H96" s="45">
        <v>45292</v>
      </c>
      <c r="I96" s="27">
        <v>65000</v>
      </c>
      <c r="J96" s="28">
        <f t="shared" si="3"/>
        <v>780000</v>
      </c>
      <c r="K96" s="29" t="s">
        <v>20</v>
      </c>
      <c r="L96" s="29" t="s">
        <v>152</v>
      </c>
      <c r="M96" s="21" t="s">
        <v>34</v>
      </c>
      <c r="N96" s="30" t="str">
        <f>VLOOKUP(M96,[1]OPERACIONAL!$A$1:$C$12,2,FALSE)</f>
        <v>OUTROS SERVIÇOS DE TERCEIROS - PESSOA JURÍDICA</v>
      </c>
    </row>
    <row r="97" spans="2:14" ht="72.75" thickBot="1">
      <c r="B97" s="23" t="str">
        <f t="shared" si="2"/>
        <v>14</v>
      </c>
      <c r="C97" s="15" t="s">
        <v>149</v>
      </c>
      <c r="D97" s="44" t="s">
        <v>242</v>
      </c>
      <c r="E97" s="71" t="s">
        <v>243</v>
      </c>
      <c r="F97" s="24" t="s">
        <v>59</v>
      </c>
      <c r="G97" s="26">
        <v>12</v>
      </c>
      <c r="H97" s="45" t="s">
        <v>244</v>
      </c>
      <c r="I97" s="27">
        <f>470000/12</f>
        <v>39166.666666666664</v>
      </c>
      <c r="J97" s="28">
        <f t="shared" si="3"/>
        <v>470000</v>
      </c>
      <c r="K97" s="29" t="s">
        <v>20</v>
      </c>
      <c r="L97" s="29" t="s">
        <v>152</v>
      </c>
      <c r="M97" s="21" t="s">
        <v>34</v>
      </c>
      <c r="N97" s="30" t="str">
        <f>VLOOKUP(M97,[1]OPERACIONAL!$A$1:$C$12,2,FALSE)</f>
        <v>OUTROS SERVIÇOS DE TERCEIROS - PESSOA JURÍDICA</v>
      </c>
    </row>
    <row r="98" spans="2:14" ht="36.75" thickBot="1">
      <c r="B98" s="23" t="str">
        <f t="shared" si="2"/>
        <v>14</v>
      </c>
      <c r="C98" s="15" t="s">
        <v>149</v>
      </c>
      <c r="D98" s="44" t="s">
        <v>245</v>
      </c>
      <c r="E98" s="71" t="s">
        <v>246</v>
      </c>
      <c r="F98" s="24" t="s">
        <v>18</v>
      </c>
      <c r="G98" s="26">
        <v>90</v>
      </c>
      <c r="H98" s="45">
        <v>45292</v>
      </c>
      <c r="I98" s="27">
        <f>1500000/12</f>
        <v>125000</v>
      </c>
      <c r="J98" s="28">
        <f t="shared" si="3"/>
        <v>11250000</v>
      </c>
      <c r="K98" s="29" t="s">
        <v>20</v>
      </c>
      <c r="L98" s="29" t="s">
        <v>152</v>
      </c>
      <c r="M98" s="21" t="s">
        <v>34</v>
      </c>
      <c r="N98" s="30" t="str">
        <f>VLOOKUP(M98,[1]OPERACIONAL!$A$1:$C$12,2,FALSE)</f>
        <v>OUTROS SERVIÇOS DE TERCEIROS - PESSOA JURÍDICA</v>
      </c>
    </row>
    <row r="99" spans="2:14" ht="48.75" thickBot="1">
      <c r="B99" s="23" t="str">
        <f t="shared" si="2"/>
        <v>14</v>
      </c>
      <c r="C99" s="15" t="s">
        <v>149</v>
      </c>
      <c r="D99" s="44" t="s">
        <v>247</v>
      </c>
      <c r="E99" s="71" t="s">
        <v>248</v>
      </c>
      <c r="F99" s="24" t="s">
        <v>59</v>
      </c>
      <c r="G99" s="26">
        <v>4</v>
      </c>
      <c r="H99" s="45">
        <v>45292</v>
      </c>
      <c r="I99" s="27">
        <f>J99/4</f>
        <v>8750</v>
      </c>
      <c r="J99" s="28">
        <v>35000</v>
      </c>
      <c r="K99" s="29" t="s">
        <v>20</v>
      </c>
      <c r="L99" s="29" t="s">
        <v>152</v>
      </c>
      <c r="M99" s="21" t="s">
        <v>34</v>
      </c>
      <c r="N99" s="30" t="str">
        <f>VLOOKUP(M99,[1]OPERACIONAL!$A$1:$C$12,2,FALSE)</f>
        <v>OUTROS SERVIÇOS DE TERCEIROS - PESSOA JURÍDICA</v>
      </c>
    </row>
    <row r="100" spans="2:14" ht="72.75" thickBot="1">
      <c r="B100" s="23" t="str">
        <f t="shared" si="2"/>
        <v>14</v>
      </c>
      <c r="C100" s="15" t="s">
        <v>149</v>
      </c>
      <c r="D100" s="2" t="s">
        <v>249</v>
      </c>
      <c r="E100" s="71" t="s">
        <v>250</v>
      </c>
      <c r="F100" s="24" t="s">
        <v>18</v>
      </c>
      <c r="G100" s="26">
        <v>300</v>
      </c>
      <c r="H100" s="45">
        <v>45292</v>
      </c>
      <c r="I100" s="27">
        <f>500000/300</f>
        <v>1666.6666666666667</v>
      </c>
      <c r="J100" s="28">
        <f t="shared" si="3"/>
        <v>500000</v>
      </c>
      <c r="K100" s="29" t="s">
        <v>20</v>
      </c>
      <c r="L100" s="29" t="s">
        <v>152</v>
      </c>
      <c r="M100" s="21" t="s">
        <v>34</v>
      </c>
      <c r="N100" s="30" t="str">
        <f>VLOOKUP(M100,[1]OPERACIONAL!$A$1:$C$12,2,FALSE)</f>
        <v>OUTROS SERVIÇOS DE TERCEIROS - PESSOA JURÍDICA</v>
      </c>
    </row>
    <row r="101" spans="2:14" ht="48.75" thickBot="1">
      <c r="B101" s="23" t="str">
        <f t="shared" si="2"/>
        <v>14</v>
      </c>
      <c r="C101" s="15" t="s">
        <v>149</v>
      </c>
      <c r="D101" s="44" t="s">
        <v>251</v>
      </c>
      <c r="E101" s="71" t="s">
        <v>252</v>
      </c>
      <c r="F101" s="24" t="s">
        <v>241</v>
      </c>
      <c r="G101" s="26">
        <v>12</v>
      </c>
      <c r="H101" s="45">
        <v>45292</v>
      </c>
      <c r="I101" s="27">
        <v>38333.33</v>
      </c>
      <c r="J101" s="28">
        <f t="shared" si="3"/>
        <v>459999.96</v>
      </c>
      <c r="K101" s="29" t="s">
        <v>20</v>
      </c>
      <c r="L101" s="29" t="s">
        <v>152</v>
      </c>
      <c r="M101" s="21" t="s">
        <v>34</v>
      </c>
      <c r="N101" s="30" t="str">
        <f>VLOOKUP(M101,[1]OPERACIONAL!$A$1:$C$12,2,FALSE)</f>
        <v>OUTROS SERVIÇOS DE TERCEIROS - PESSOA JURÍDICA</v>
      </c>
    </row>
    <row r="102" spans="2:14" ht="48.75" thickBot="1">
      <c r="B102" s="23" t="str">
        <f t="shared" si="2"/>
        <v>14</v>
      </c>
      <c r="C102" s="15" t="s">
        <v>149</v>
      </c>
      <c r="D102" s="44" t="s">
        <v>253</v>
      </c>
      <c r="E102" s="71" t="s">
        <v>254</v>
      </c>
      <c r="F102" s="24" t="s">
        <v>241</v>
      </c>
      <c r="G102" s="26">
        <v>12</v>
      </c>
      <c r="H102" s="45">
        <v>45292</v>
      </c>
      <c r="I102" s="27">
        <v>400</v>
      </c>
      <c r="J102" s="28">
        <f t="shared" si="3"/>
        <v>4800</v>
      </c>
      <c r="K102" s="29" t="s">
        <v>20</v>
      </c>
      <c r="L102" s="29" t="s">
        <v>152</v>
      </c>
      <c r="M102" s="21" t="s">
        <v>34</v>
      </c>
      <c r="N102" s="30" t="str">
        <f>VLOOKUP(M102,[1]OPERACIONAL!$A$1:$C$12,2,FALSE)</f>
        <v>OUTROS SERVIÇOS DE TERCEIROS - PESSOA JURÍDICA</v>
      </c>
    </row>
    <row r="103" spans="2:14" ht="120.75" thickBot="1">
      <c r="B103" s="23" t="str">
        <f t="shared" si="2"/>
        <v>14</v>
      </c>
      <c r="C103" s="15" t="s">
        <v>149</v>
      </c>
      <c r="D103" s="72" t="s">
        <v>255</v>
      </c>
      <c r="E103" s="73" t="s">
        <v>256</v>
      </c>
      <c r="F103" s="74" t="s">
        <v>18</v>
      </c>
      <c r="G103" s="75">
        <v>35</v>
      </c>
      <c r="H103" s="45">
        <v>45292</v>
      </c>
      <c r="I103" s="27">
        <v>50000</v>
      </c>
      <c r="J103" s="28">
        <f t="shared" si="3"/>
        <v>1750000</v>
      </c>
      <c r="K103" s="29" t="s">
        <v>50</v>
      </c>
      <c r="L103" s="29" t="s">
        <v>152</v>
      </c>
      <c r="M103" s="29" t="s">
        <v>22</v>
      </c>
      <c r="N103" s="30" t="str">
        <f>VLOOKUP(M103,[1]OPERACIONAL!$A$1:$C$12,2,FALSE)</f>
        <v>EQUIPAMENTOS E MATERIAL PERMANENTE</v>
      </c>
    </row>
    <row r="104" spans="2:14" ht="12.75" thickBot="1">
      <c r="B104" s="23" t="str">
        <f t="shared" si="2"/>
        <v>14</v>
      </c>
      <c r="C104" s="15" t="s">
        <v>149</v>
      </c>
      <c r="D104" s="76" t="s">
        <v>257</v>
      </c>
      <c r="E104" s="76" t="s">
        <v>258</v>
      </c>
      <c r="F104" s="74" t="s">
        <v>18</v>
      </c>
      <c r="G104" s="75">
        <v>7</v>
      </c>
      <c r="H104" s="45">
        <v>45292</v>
      </c>
      <c r="I104" s="77">
        <v>15</v>
      </c>
      <c r="J104" s="28">
        <f t="shared" si="3"/>
        <v>105</v>
      </c>
      <c r="K104" s="79" t="s">
        <v>43</v>
      </c>
      <c r="L104" s="29" t="s">
        <v>152</v>
      </c>
      <c r="M104" s="29" t="s">
        <v>31</v>
      </c>
      <c r="N104" s="30" t="str">
        <f>VLOOKUP(M104,[1]OPERACIONAL!$A$1:$C$12,2,FALSE)</f>
        <v>MATERIAL DE CONSUMO</v>
      </c>
    </row>
    <row r="105" spans="2:14" ht="12.75" thickBot="1">
      <c r="B105" s="23" t="str">
        <f t="shared" si="2"/>
        <v>14</v>
      </c>
      <c r="C105" s="15" t="s">
        <v>149</v>
      </c>
      <c r="D105" s="76" t="s">
        <v>259</v>
      </c>
      <c r="E105" s="76" t="s">
        <v>258</v>
      </c>
      <c r="F105" s="74" t="s">
        <v>18</v>
      </c>
      <c r="G105" s="75">
        <v>7</v>
      </c>
      <c r="H105" s="45">
        <v>45292</v>
      </c>
      <c r="I105" s="77">
        <v>50</v>
      </c>
      <c r="J105" s="28">
        <f t="shared" si="3"/>
        <v>350</v>
      </c>
      <c r="K105" s="79" t="s">
        <v>43</v>
      </c>
      <c r="L105" s="29" t="s">
        <v>152</v>
      </c>
      <c r="M105" s="29" t="s">
        <v>31</v>
      </c>
      <c r="N105" s="30" t="str">
        <f>VLOOKUP(M105,[1]OPERACIONAL!$A$1:$C$12,2,FALSE)</f>
        <v>MATERIAL DE CONSUMO</v>
      </c>
    </row>
    <row r="106" spans="2:14" ht="48.75" thickBot="1">
      <c r="B106" s="23" t="str">
        <f t="shared" si="2"/>
        <v>14</v>
      </c>
      <c r="C106" s="15" t="s">
        <v>149</v>
      </c>
      <c r="D106" s="80" t="s">
        <v>260</v>
      </c>
      <c r="E106" s="80" t="s">
        <v>261</v>
      </c>
      <c r="F106" s="81" t="s">
        <v>262</v>
      </c>
      <c r="G106" s="81">
        <v>20000</v>
      </c>
      <c r="H106" s="45">
        <v>45292</v>
      </c>
      <c r="I106" s="82">
        <v>50</v>
      </c>
      <c r="J106" s="28">
        <f t="shared" si="3"/>
        <v>1000000</v>
      </c>
      <c r="K106" s="79" t="s">
        <v>43</v>
      </c>
      <c r="L106" s="29" t="s">
        <v>152</v>
      </c>
      <c r="M106" s="29" t="s">
        <v>22</v>
      </c>
      <c r="N106" s="30" t="str">
        <f>VLOOKUP(M106,[1]OPERACIONAL!$A$1:$C$12,2,FALSE)</f>
        <v>EQUIPAMENTOS E MATERIAL PERMANENTE</v>
      </c>
    </row>
    <row r="107" spans="2:14" ht="36.75" thickBot="1">
      <c r="B107" s="23" t="str">
        <f t="shared" si="2"/>
        <v>14</v>
      </c>
      <c r="C107" s="15" t="s">
        <v>149</v>
      </c>
      <c r="D107" s="80" t="s">
        <v>263</v>
      </c>
      <c r="E107" s="80" t="s">
        <v>264</v>
      </c>
      <c r="F107" s="81" t="s">
        <v>262</v>
      </c>
      <c r="G107" s="81">
        <v>200</v>
      </c>
      <c r="H107" s="45">
        <v>45292</v>
      </c>
      <c r="I107" s="82">
        <v>40</v>
      </c>
      <c r="J107" s="28">
        <f t="shared" si="3"/>
        <v>8000</v>
      </c>
      <c r="K107" s="79" t="s">
        <v>43</v>
      </c>
      <c r="L107" s="29" t="s">
        <v>152</v>
      </c>
      <c r="M107" s="29" t="s">
        <v>22</v>
      </c>
      <c r="N107" s="30" t="str">
        <f>VLOOKUP(M107,[1]OPERACIONAL!$A$1:$C$12,2,FALSE)</f>
        <v>EQUIPAMENTOS E MATERIAL PERMANENTE</v>
      </c>
    </row>
    <row r="108" spans="2:14" ht="60.75" thickBot="1">
      <c r="B108" s="23" t="str">
        <f t="shared" si="2"/>
        <v>14</v>
      </c>
      <c r="C108" s="15" t="s">
        <v>149</v>
      </c>
      <c r="D108" s="80" t="s">
        <v>265</v>
      </c>
      <c r="E108" s="80" t="s">
        <v>266</v>
      </c>
      <c r="F108" s="81" t="s">
        <v>262</v>
      </c>
      <c r="G108" s="81">
        <v>10000</v>
      </c>
      <c r="H108" s="45">
        <v>45292</v>
      </c>
      <c r="I108" s="82">
        <v>30</v>
      </c>
      <c r="J108" s="28">
        <f t="shared" si="3"/>
        <v>300000</v>
      </c>
      <c r="K108" s="79" t="s">
        <v>43</v>
      </c>
      <c r="L108" s="29" t="s">
        <v>152</v>
      </c>
      <c r="M108" s="29" t="s">
        <v>22</v>
      </c>
      <c r="N108" s="30" t="str">
        <f>VLOOKUP(M108,[1]OPERACIONAL!$A$1:$C$12,2,FALSE)</f>
        <v>EQUIPAMENTOS E MATERIAL PERMANENTE</v>
      </c>
    </row>
    <row r="109" spans="2:14" ht="48.75" thickBot="1">
      <c r="B109" s="23" t="str">
        <f t="shared" si="2"/>
        <v>14</v>
      </c>
      <c r="C109" s="15" t="s">
        <v>149</v>
      </c>
      <c r="D109" s="76" t="s">
        <v>267</v>
      </c>
      <c r="E109" s="76" t="s">
        <v>268</v>
      </c>
      <c r="F109" s="74" t="s">
        <v>18</v>
      </c>
      <c r="G109" s="75">
        <v>10</v>
      </c>
      <c r="H109" s="45">
        <v>45292</v>
      </c>
      <c r="I109" s="77">
        <v>100</v>
      </c>
      <c r="J109" s="28">
        <f t="shared" si="3"/>
        <v>1000</v>
      </c>
      <c r="K109" s="79" t="s">
        <v>20</v>
      </c>
      <c r="L109" s="29" t="s">
        <v>152</v>
      </c>
      <c r="M109" s="29" t="s">
        <v>22</v>
      </c>
      <c r="N109" s="30" t="str">
        <f>VLOOKUP(M109,[1]OPERACIONAL!$A$1:$C$12,2,FALSE)</f>
        <v>EQUIPAMENTOS E MATERIAL PERMANENTE</v>
      </c>
    </row>
    <row r="110" spans="2:14" ht="12.75" thickBot="1">
      <c r="B110" s="23" t="str">
        <f t="shared" si="2"/>
        <v>14</v>
      </c>
      <c r="C110" s="15" t="s">
        <v>149</v>
      </c>
      <c r="D110" s="76" t="s">
        <v>269</v>
      </c>
      <c r="E110" s="76" t="s">
        <v>270</v>
      </c>
      <c r="F110" s="74" t="s">
        <v>18</v>
      </c>
      <c r="G110" s="75">
        <v>50000</v>
      </c>
      <c r="H110" s="45">
        <v>45292</v>
      </c>
      <c r="I110" s="77">
        <v>0.8</v>
      </c>
      <c r="J110" s="28">
        <f t="shared" si="3"/>
        <v>40000</v>
      </c>
      <c r="K110" s="79" t="s">
        <v>20</v>
      </c>
      <c r="L110" s="29" t="s">
        <v>152</v>
      </c>
      <c r="M110" s="29" t="s">
        <v>31</v>
      </c>
      <c r="N110" s="30" t="str">
        <f>VLOOKUP(M110,[1]OPERACIONAL!$A$1:$C$12,2,FALSE)</f>
        <v>MATERIAL DE CONSUMO</v>
      </c>
    </row>
    <row r="111" spans="2:14" ht="48.75" thickBot="1">
      <c r="B111" s="23" t="str">
        <f t="shared" si="2"/>
        <v>14</v>
      </c>
      <c r="C111" s="15" t="s">
        <v>149</v>
      </c>
      <c r="D111" s="83" t="s">
        <v>271</v>
      </c>
      <c r="E111" s="83" t="s">
        <v>272</v>
      </c>
      <c r="F111" s="84" t="s">
        <v>18</v>
      </c>
      <c r="G111" s="85">
        <v>1</v>
      </c>
      <c r="H111" s="86">
        <v>45514</v>
      </c>
      <c r="I111" s="87">
        <v>9000000</v>
      </c>
      <c r="J111" s="28">
        <f t="shared" si="3"/>
        <v>9000000</v>
      </c>
      <c r="K111" s="79" t="s">
        <v>20</v>
      </c>
      <c r="L111" s="29" t="s">
        <v>152</v>
      </c>
      <c r="M111" s="21" t="s">
        <v>34</v>
      </c>
      <c r="N111" s="30" t="str">
        <f>VLOOKUP(M111,[1]OPERACIONAL!$A$1:$C$12,2,FALSE)</f>
        <v>OUTROS SERVIÇOS DE TERCEIROS - PESSOA JURÍDICA</v>
      </c>
    </row>
    <row r="112" spans="2:14" ht="48.75" thickBot="1">
      <c r="B112" s="23" t="str">
        <f t="shared" si="2"/>
        <v>14</v>
      </c>
      <c r="C112" s="15" t="s">
        <v>149</v>
      </c>
      <c r="D112" s="89" t="s">
        <v>273</v>
      </c>
      <c r="E112" s="83" t="s">
        <v>272</v>
      </c>
      <c r="F112" s="84" t="s">
        <v>18</v>
      </c>
      <c r="G112" s="85">
        <v>1</v>
      </c>
      <c r="H112" s="90">
        <v>45292</v>
      </c>
      <c r="I112" s="91">
        <f>24000+8500+5000</f>
        <v>37500</v>
      </c>
      <c r="J112" s="28">
        <f t="shared" si="3"/>
        <v>37500</v>
      </c>
      <c r="K112" s="79" t="s">
        <v>20</v>
      </c>
      <c r="L112" s="29" t="s">
        <v>152</v>
      </c>
      <c r="M112" s="21" t="s">
        <v>34</v>
      </c>
      <c r="N112" s="30" t="str">
        <f>VLOOKUP(M112,[1]OPERACIONAL!$A$1:$C$12,2,FALSE)</f>
        <v>OUTROS SERVIÇOS DE TERCEIROS - PESSOA JURÍDICA</v>
      </c>
    </row>
    <row r="113" spans="2:14" ht="48.75" thickBot="1">
      <c r="B113" s="23" t="str">
        <f t="shared" si="2"/>
        <v>14</v>
      </c>
      <c r="C113" s="15" t="s">
        <v>149</v>
      </c>
      <c r="D113" s="93" t="s">
        <v>274</v>
      </c>
      <c r="E113" s="83" t="s">
        <v>272</v>
      </c>
      <c r="F113" s="94" t="s">
        <v>18</v>
      </c>
      <c r="G113" s="95">
        <v>1</v>
      </c>
      <c r="H113" s="96">
        <v>45536</v>
      </c>
      <c r="I113" s="97">
        <v>1300000</v>
      </c>
      <c r="J113" s="28">
        <f t="shared" si="3"/>
        <v>1300000</v>
      </c>
      <c r="K113" s="79" t="s">
        <v>20</v>
      </c>
      <c r="L113" s="29" t="s">
        <v>152</v>
      </c>
      <c r="M113" s="29" t="s">
        <v>31</v>
      </c>
      <c r="N113" s="30" t="str">
        <f>VLOOKUP(M113,[1]OPERACIONAL!$A$1:$C$12,2,FALSE)</f>
        <v>MATERIAL DE CONSUMO</v>
      </c>
    </row>
    <row r="114" spans="2:14" ht="60.75" thickBot="1">
      <c r="B114" s="23" t="str">
        <f t="shared" si="2"/>
        <v>14</v>
      </c>
      <c r="C114" s="15" t="s">
        <v>149</v>
      </c>
      <c r="D114" s="93" t="s">
        <v>275</v>
      </c>
      <c r="E114" s="93" t="s">
        <v>276</v>
      </c>
      <c r="F114" s="94" t="s">
        <v>18</v>
      </c>
      <c r="G114" s="95">
        <v>1</v>
      </c>
      <c r="H114" s="96">
        <v>45505</v>
      </c>
      <c r="I114" s="97">
        <v>10000000</v>
      </c>
      <c r="J114" s="28">
        <f t="shared" si="3"/>
        <v>10000000</v>
      </c>
      <c r="K114" s="79" t="s">
        <v>20</v>
      </c>
      <c r="L114" s="29" t="s">
        <v>152</v>
      </c>
      <c r="M114" s="29" t="s">
        <v>31</v>
      </c>
      <c r="N114" s="30" t="str">
        <f>VLOOKUP(M114,[1]OPERACIONAL!$A$1:$C$12,2,FALSE)</f>
        <v>MATERIAL DE CONSUMO</v>
      </c>
    </row>
    <row r="115" spans="2:14" ht="60.75" thickBot="1">
      <c r="B115" s="23" t="str">
        <f t="shared" si="2"/>
        <v>14</v>
      </c>
      <c r="C115" s="15" t="s">
        <v>149</v>
      </c>
      <c r="D115" s="93" t="s">
        <v>277</v>
      </c>
      <c r="E115" s="93" t="s">
        <v>276</v>
      </c>
      <c r="F115" s="94" t="s">
        <v>18</v>
      </c>
      <c r="G115" s="95">
        <v>1</v>
      </c>
      <c r="H115" s="96">
        <v>45566</v>
      </c>
      <c r="I115" s="97">
        <v>1350000</v>
      </c>
      <c r="J115" s="28">
        <f t="shared" si="3"/>
        <v>1350000</v>
      </c>
      <c r="K115" s="79" t="s">
        <v>20</v>
      </c>
      <c r="L115" s="29" t="s">
        <v>152</v>
      </c>
      <c r="M115" s="29" t="s">
        <v>31</v>
      </c>
      <c r="N115" s="30" t="str">
        <f>VLOOKUP(M115,[1]OPERACIONAL!$A$1:$C$12,2,FALSE)</f>
        <v>MATERIAL DE CONSUMO</v>
      </c>
    </row>
    <row r="116" spans="2:14" ht="60.75" thickBot="1">
      <c r="B116" s="23" t="str">
        <f t="shared" si="2"/>
        <v>14</v>
      </c>
      <c r="C116" s="15" t="s">
        <v>149</v>
      </c>
      <c r="D116" s="93" t="s">
        <v>278</v>
      </c>
      <c r="E116" s="93" t="s">
        <v>276</v>
      </c>
      <c r="F116" s="94" t="s">
        <v>18</v>
      </c>
      <c r="G116" s="95">
        <v>1</v>
      </c>
      <c r="H116" s="96">
        <v>45323</v>
      </c>
      <c r="I116" s="97">
        <v>2500000</v>
      </c>
      <c r="J116" s="28">
        <f t="shared" si="3"/>
        <v>2500000</v>
      </c>
      <c r="K116" s="79" t="s">
        <v>20</v>
      </c>
      <c r="L116" s="29" t="s">
        <v>152</v>
      </c>
      <c r="M116" s="29" t="s">
        <v>31</v>
      </c>
      <c r="N116" s="30" t="str">
        <f>VLOOKUP(M116,[1]OPERACIONAL!$A$1:$C$12,2,FALSE)</f>
        <v>MATERIAL DE CONSUMO</v>
      </c>
    </row>
    <row r="117" spans="2:14" ht="60.75" thickBot="1">
      <c r="B117" s="23" t="str">
        <f t="shared" si="2"/>
        <v>14</v>
      </c>
      <c r="C117" s="15" t="s">
        <v>149</v>
      </c>
      <c r="D117" s="93" t="s">
        <v>279</v>
      </c>
      <c r="E117" s="93" t="s">
        <v>276</v>
      </c>
      <c r="F117" s="94" t="s">
        <v>18</v>
      </c>
      <c r="G117" s="95">
        <v>1</v>
      </c>
      <c r="H117" s="96">
        <v>45566</v>
      </c>
      <c r="I117" s="97">
        <v>2500000</v>
      </c>
      <c r="J117" s="28">
        <f t="shared" si="3"/>
        <v>2500000</v>
      </c>
      <c r="K117" s="79" t="s">
        <v>20</v>
      </c>
      <c r="L117" s="29" t="s">
        <v>152</v>
      </c>
      <c r="M117" s="29" t="s">
        <v>31</v>
      </c>
      <c r="N117" s="30" t="str">
        <f>VLOOKUP(M117,[1]OPERACIONAL!$A$1:$C$12,2,FALSE)</f>
        <v>MATERIAL DE CONSUMO</v>
      </c>
    </row>
    <row r="118" spans="2:14" ht="60.75" thickBot="1">
      <c r="B118" s="23" t="str">
        <f t="shared" si="2"/>
        <v>14</v>
      </c>
      <c r="C118" s="15" t="s">
        <v>149</v>
      </c>
      <c r="D118" s="93" t="s">
        <v>280</v>
      </c>
      <c r="E118" s="93" t="s">
        <v>276</v>
      </c>
      <c r="F118" s="94" t="s">
        <v>18</v>
      </c>
      <c r="G118" s="95">
        <v>1</v>
      </c>
      <c r="H118" s="96">
        <v>45566</v>
      </c>
      <c r="I118" s="97">
        <v>2800000</v>
      </c>
      <c r="J118" s="28">
        <f t="shared" si="3"/>
        <v>2800000</v>
      </c>
      <c r="K118" s="79" t="s">
        <v>20</v>
      </c>
      <c r="L118" s="29" t="s">
        <v>152</v>
      </c>
      <c r="M118" s="29" t="s">
        <v>31</v>
      </c>
      <c r="N118" s="30" t="str">
        <f>VLOOKUP(M118,[1]OPERACIONAL!$A$1:$C$12,2,FALSE)</f>
        <v>MATERIAL DE CONSUMO</v>
      </c>
    </row>
    <row r="119" spans="2:14" ht="60.75" thickBot="1">
      <c r="B119" s="23" t="str">
        <f t="shared" si="2"/>
        <v>14</v>
      </c>
      <c r="C119" s="15" t="s">
        <v>149</v>
      </c>
      <c r="D119" s="93" t="s">
        <v>281</v>
      </c>
      <c r="E119" s="93" t="s">
        <v>276</v>
      </c>
      <c r="F119" s="94" t="s">
        <v>18</v>
      </c>
      <c r="G119" s="95">
        <v>1</v>
      </c>
      <c r="H119" s="96">
        <v>45474</v>
      </c>
      <c r="I119" s="97">
        <v>2100000</v>
      </c>
      <c r="J119" s="28">
        <f t="shared" si="3"/>
        <v>2100000</v>
      </c>
      <c r="K119" s="79" t="s">
        <v>20</v>
      </c>
      <c r="L119" s="29" t="s">
        <v>152</v>
      </c>
      <c r="M119" s="29" t="s">
        <v>31</v>
      </c>
      <c r="N119" s="30" t="str">
        <f>VLOOKUP(M119,[1]OPERACIONAL!$A$1:$C$12,2,FALSE)</f>
        <v>MATERIAL DE CONSUMO</v>
      </c>
    </row>
    <row r="120" spans="2:14" ht="60.75" thickBot="1">
      <c r="B120" s="23" t="str">
        <f t="shared" si="2"/>
        <v>14</v>
      </c>
      <c r="C120" s="15" t="s">
        <v>149</v>
      </c>
      <c r="D120" s="93" t="s">
        <v>282</v>
      </c>
      <c r="E120" s="93" t="s">
        <v>276</v>
      </c>
      <c r="F120" s="94" t="s">
        <v>18</v>
      </c>
      <c r="G120" s="95">
        <v>1</v>
      </c>
      <c r="H120" s="96">
        <v>45566</v>
      </c>
      <c r="I120" s="97">
        <v>1800000</v>
      </c>
      <c r="J120" s="28">
        <f t="shared" si="3"/>
        <v>1800000</v>
      </c>
      <c r="K120" s="79" t="s">
        <v>20</v>
      </c>
      <c r="L120" s="29" t="s">
        <v>152</v>
      </c>
      <c r="M120" s="29" t="s">
        <v>31</v>
      </c>
      <c r="N120" s="30" t="str">
        <f>VLOOKUP(M120,[1]OPERACIONAL!$A$1:$C$12,2,FALSE)</f>
        <v>MATERIAL DE CONSUMO</v>
      </c>
    </row>
    <row r="121" spans="2:14" ht="60.75" thickBot="1">
      <c r="B121" s="23" t="str">
        <f t="shared" si="2"/>
        <v>14</v>
      </c>
      <c r="C121" s="15" t="s">
        <v>149</v>
      </c>
      <c r="D121" s="93" t="s">
        <v>283</v>
      </c>
      <c r="E121" s="93" t="s">
        <v>276</v>
      </c>
      <c r="F121" s="94" t="s">
        <v>18</v>
      </c>
      <c r="G121" s="95">
        <v>1</v>
      </c>
      <c r="H121" s="96">
        <v>45566</v>
      </c>
      <c r="I121" s="97">
        <v>1800000</v>
      </c>
      <c r="J121" s="28">
        <f t="shared" si="3"/>
        <v>1800000</v>
      </c>
      <c r="K121" s="79" t="s">
        <v>20</v>
      </c>
      <c r="L121" s="29" t="s">
        <v>152</v>
      </c>
      <c r="M121" s="29" t="s">
        <v>31</v>
      </c>
      <c r="N121" s="30" t="str">
        <f>VLOOKUP(M121,[1]OPERACIONAL!$A$1:$C$12,2,FALSE)</f>
        <v>MATERIAL DE CONSUMO</v>
      </c>
    </row>
    <row r="122" spans="2:14" ht="60.75" thickBot="1">
      <c r="B122" s="23" t="str">
        <f t="shared" si="2"/>
        <v>14</v>
      </c>
      <c r="C122" s="15" t="s">
        <v>149</v>
      </c>
      <c r="D122" s="93" t="s">
        <v>284</v>
      </c>
      <c r="E122" s="93" t="s">
        <v>276</v>
      </c>
      <c r="F122" s="94" t="s">
        <v>18</v>
      </c>
      <c r="G122" s="95">
        <v>1</v>
      </c>
      <c r="H122" s="96">
        <v>45474</v>
      </c>
      <c r="I122" s="97">
        <v>4000000</v>
      </c>
      <c r="J122" s="28">
        <f t="shared" si="3"/>
        <v>4000000</v>
      </c>
      <c r="K122" s="79" t="s">
        <v>20</v>
      </c>
      <c r="L122" s="29" t="s">
        <v>152</v>
      </c>
      <c r="M122" s="29" t="s">
        <v>31</v>
      </c>
      <c r="N122" s="30" t="str">
        <f>VLOOKUP(M122,[1]OPERACIONAL!$A$1:$C$12,2,FALSE)</f>
        <v>MATERIAL DE CONSUMO</v>
      </c>
    </row>
    <row r="123" spans="2:14" ht="60.75" thickBot="1">
      <c r="B123" s="23" t="str">
        <f t="shared" si="2"/>
        <v>14</v>
      </c>
      <c r="C123" s="15" t="s">
        <v>149</v>
      </c>
      <c r="D123" s="93" t="s">
        <v>285</v>
      </c>
      <c r="E123" s="93" t="s">
        <v>276</v>
      </c>
      <c r="F123" s="94" t="s">
        <v>18</v>
      </c>
      <c r="G123" s="95">
        <v>1</v>
      </c>
      <c r="H123" s="96">
        <v>45474</v>
      </c>
      <c r="I123" s="97">
        <v>1320000</v>
      </c>
      <c r="J123" s="28">
        <f t="shared" si="3"/>
        <v>1320000</v>
      </c>
      <c r="K123" s="79" t="s">
        <v>20</v>
      </c>
      <c r="L123" s="29" t="s">
        <v>152</v>
      </c>
      <c r="M123" s="29" t="s">
        <v>31</v>
      </c>
      <c r="N123" s="30" t="str">
        <f>VLOOKUP(M123,[1]OPERACIONAL!$A$1:$C$12,2,FALSE)</f>
        <v>MATERIAL DE CONSUMO</v>
      </c>
    </row>
    <row r="124" spans="2:14" ht="60.75" thickBot="1">
      <c r="B124" s="23" t="str">
        <f t="shared" si="2"/>
        <v>14</v>
      </c>
      <c r="C124" s="15" t="s">
        <v>149</v>
      </c>
      <c r="D124" s="93" t="s">
        <v>286</v>
      </c>
      <c r="E124" s="93" t="s">
        <v>276</v>
      </c>
      <c r="F124" s="94" t="s">
        <v>18</v>
      </c>
      <c r="G124" s="95">
        <v>1</v>
      </c>
      <c r="H124" s="96">
        <v>45474</v>
      </c>
      <c r="I124" s="97">
        <v>4000000</v>
      </c>
      <c r="J124" s="28">
        <f t="shared" si="3"/>
        <v>4000000</v>
      </c>
      <c r="K124" s="79" t="s">
        <v>20</v>
      </c>
      <c r="L124" s="29" t="s">
        <v>152</v>
      </c>
      <c r="M124" s="29" t="s">
        <v>31</v>
      </c>
      <c r="N124" s="30" t="str">
        <f>VLOOKUP(M124,[1]OPERACIONAL!$A$1:$C$12,2,FALSE)</f>
        <v>MATERIAL DE CONSUMO</v>
      </c>
    </row>
    <row r="125" spans="2:14" ht="60.75" thickBot="1">
      <c r="B125" s="23" t="str">
        <f t="shared" si="2"/>
        <v>14</v>
      </c>
      <c r="C125" s="15" t="s">
        <v>149</v>
      </c>
      <c r="D125" s="93" t="s">
        <v>287</v>
      </c>
      <c r="E125" s="93" t="s">
        <v>276</v>
      </c>
      <c r="F125" s="94" t="s">
        <v>18</v>
      </c>
      <c r="G125" s="95">
        <v>1</v>
      </c>
      <c r="H125" s="96">
        <v>45474</v>
      </c>
      <c r="I125" s="97">
        <v>2000000</v>
      </c>
      <c r="J125" s="28">
        <f t="shared" si="3"/>
        <v>2000000</v>
      </c>
      <c r="K125" s="79" t="s">
        <v>20</v>
      </c>
      <c r="L125" s="29" t="s">
        <v>152</v>
      </c>
      <c r="M125" s="29" t="s">
        <v>31</v>
      </c>
      <c r="N125" s="30" t="str">
        <f>VLOOKUP(M125,[1]OPERACIONAL!$A$1:$C$12,2,FALSE)</f>
        <v>MATERIAL DE CONSUMO</v>
      </c>
    </row>
    <row r="126" spans="2:14" ht="60.75" thickBot="1">
      <c r="B126" s="23" t="str">
        <f t="shared" si="2"/>
        <v>14</v>
      </c>
      <c r="C126" s="15" t="s">
        <v>149</v>
      </c>
      <c r="D126" s="93" t="s">
        <v>288</v>
      </c>
      <c r="E126" s="93" t="s">
        <v>276</v>
      </c>
      <c r="F126" s="94" t="s">
        <v>18</v>
      </c>
      <c r="G126" s="95">
        <v>1</v>
      </c>
      <c r="H126" s="96">
        <v>45566</v>
      </c>
      <c r="I126" s="97">
        <v>4000000</v>
      </c>
      <c r="J126" s="28">
        <f t="shared" si="3"/>
        <v>4000000</v>
      </c>
      <c r="K126" s="79" t="s">
        <v>20</v>
      </c>
      <c r="L126" s="29" t="s">
        <v>152</v>
      </c>
      <c r="M126" s="29" t="s">
        <v>31</v>
      </c>
      <c r="N126" s="30" t="str">
        <f>VLOOKUP(M126,[1]OPERACIONAL!$A$1:$C$12,2,FALSE)</f>
        <v>MATERIAL DE CONSUMO</v>
      </c>
    </row>
    <row r="127" spans="2:14" ht="60.75" thickBot="1">
      <c r="B127" s="23" t="str">
        <f t="shared" si="2"/>
        <v>14</v>
      </c>
      <c r="C127" s="15" t="s">
        <v>149</v>
      </c>
      <c r="D127" s="93" t="s">
        <v>289</v>
      </c>
      <c r="E127" s="93" t="s">
        <v>276</v>
      </c>
      <c r="F127" s="94" t="s">
        <v>18</v>
      </c>
      <c r="G127" s="95">
        <v>1</v>
      </c>
      <c r="H127" s="96">
        <v>45474</v>
      </c>
      <c r="I127" s="97">
        <v>700000</v>
      </c>
      <c r="J127" s="28">
        <f t="shared" si="3"/>
        <v>700000</v>
      </c>
      <c r="K127" s="79" t="s">
        <v>20</v>
      </c>
      <c r="L127" s="29" t="s">
        <v>152</v>
      </c>
      <c r="M127" s="29" t="s">
        <v>31</v>
      </c>
      <c r="N127" s="30" t="str">
        <f>VLOOKUP(M127,[1]OPERACIONAL!$A$1:$C$12,2,FALSE)</f>
        <v>MATERIAL DE CONSUMO</v>
      </c>
    </row>
    <row r="128" spans="2:14" ht="60.75" thickBot="1">
      <c r="B128" s="23" t="str">
        <f t="shared" si="2"/>
        <v>14</v>
      </c>
      <c r="C128" s="15" t="s">
        <v>149</v>
      </c>
      <c r="D128" s="93" t="s">
        <v>290</v>
      </c>
      <c r="E128" s="93" t="s">
        <v>276</v>
      </c>
      <c r="F128" s="94" t="s">
        <v>18</v>
      </c>
      <c r="G128" s="95">
        <v>1</v>
      </c>
      <c r="H128" s="96">
        <v>45566</v>
      </c>
      <c r="I128" s="97">
        <v>220000</v>
      </c>
      <c r="J128" s="28">
        <f t="shared" si="3"/>
        <v>220000</v>
      </c>
      <c r="K128" s="79" t="s">
        <v>20</v>
      </c>
      <c r="L128" s="29" t="s">
        <v>152</v>
      </c>
      <c r="M128" s="29" t="s">
        <v>31</v>
      </c>
      <c r="N128" s="30" t="str">
        <f>VLOOKUP(M128,[1]OPERACIONAL!$A$1:$C$12,2,FALSE)</f>
        <v>MATERIAL DE CONSUMO</v>
      </c>
    </row>
    <row r="129" spans="2:14" ht="60.75" thickBot="1">
      <c r="B129" s="23" t="str">
        <f t="shared" si="2"/>
        <v>14</v>
      </c>
      <c r="C129" s="15" t="s">
        <v>149</v>
      </c>
      <c r="D129" s="93" t="s">
        <v>291</v>
      </c>
      <c r="E129" s="93" t="s">
        <v>276</v>
      </c>
      <c r="F129" s="94" t="s">
        <v>18</v>
      </c>
      <c r="G129" s="95">
        <v>1</v>
      </c>
      <c r="H129" s="96">
        <v>45505</v>
      </c>
      <c r="I129" s="97">
        <v>42000</v>
      </c>
      <c r="J129" s="28">
        <f t="shared" si="3"/>
        <v>42000</v>
      </c>
      <c r="K129" s="79" t="s">
        <v>20</v>
      </c>
      <c r="L129" s="29" t="s">
        <v>152</v>
      </c>
      <c r="M129" s="29" t="s">
        <v>31</v>
      </c>
      <c r="N129" s="30" t="str">
        <f>VLOOKUP(M129,[1]OPERACIONAL!$A$1:$C$12,2,FALSE)</f>
        <v>MATERIAL DE CONSUMO</v>
      </c>
    </row>
    <row r="130" spans="2:14" ht="60.75" thickBot="1">
      <c r="B130" s="23" t="str">
        <f t="shared" si="2"/>
        <v>14</v>
      </c>
      <c r="C130" s="15" t="s">
        <v>149</v>
      </c>
      <c r="D130" s="93" t="s">
        <v>292</v>
      </c>
      <c r="E130" s="93" t="s">
        <v>276</v>
      </c>
      <c r="F130" s="94" t="s">
        <v>18</v>
      </c>
      <c r="G130" s="95">
        <v>1</v>
      </c>
      <c r="H130" s="96">
        <v>45505</v>
      </c>
      <c r="I130" s="97">
        <v>50000</v>
      </c>
      <c r="J130" s="28">
        <f t="shared" si="3"/>
        <v>50000</v>
      </c>
      <c r="K130" s="79" t="s">
        <v>20</v>
      </c>
      <c r="L130" s="29" t="s">
        <v>152</v>
      </c>
      <c r="M130" s="29" t="s">
        <v>31</v>
      </c>
      <c r="N130" s="30" t="str">
        <f>VLOOKUP(M130,[1]OPERACIONAL!$A$1:$C$12,2,FALSE)</f>
        <v>MATERIAL DE CONSUMO</v>
      </c>
    </row>
    <row r="131" spans="2:14" ht="60.75" thickBot="1">
      <c r="B131" s="23" t="str">
        <f t="shared" si="2"/>
        <v>14</v>
      </c>
      <c r="C131" s="15" t="s">
        <v>149</v>
      </c>
      <c r="D131" s="93" t="s">
        <v>293</v>
      </c>
      <c r="E131" s="93" t="s">
        <v>276</v>
      </c>
      <c r="F131" s="94" t="s">
        <v>18</v>
      </c>
      <c r="G131" s="95">
        <v>1</v>
      </c>
      <c r="H131" s="96">
        <v>45505</v>
      </c>
      <c r="I131" s="97">
        <v>100000</v>
      </c>
      <c r="J131" s="28">
        <f t="shared" si="3"/>
        <v>100000</v>
      </c>
      <c r="K131" s="79" t="s">
        <v>20</v>
      </c>
      <c r="L131" s="29" t="s">
        <v>152</v>
      </c>
      <c r="M131" s="29" t="s">
        <v>31</v>
      </c>
      <c r="N131" s="30" t="str">
        <f>VLOOKUP(M131,[1]OPERACIONAL!$A$1:$C$12,2,FALSE)</f>
        <v>MATERIAL DE CONSUMO</v>
      </c>
    </row>
    <row r="132" spans="2:14" ht="60.75" thickBot="1">
      <c r="B132" s="23" t="str">
        <f t="shared" si="2"/>
        <v>14</v>
      </c>
      <c r="C132" s="15" t="s">
        <v>149</v>
      </c>
      <c r="D132" s="93" t="s">
        <v>294</v>
      </c>
      <c r="E132" s="93" t="s">
        <v>276</v>
      </c>
      <c r="F132" s="94" t="s">
        <v>18</v>
      </c>
      <c r="G132" s="95">
        <v>1</v>
      </c>
      <c r="H132" s="96">
        <v>45505</v>
      </c>
      <c r="I132" s="97">
        <v>120000</v>
      </c>
      <c r="J132" s="28">
        <f t="shared" si="3"/>
        <v>120000</v>
      </c>
      <c r="K132" s="79" t="s">
        <v>20</v>
      </c>
      <c r="L132" s="29" t="s">
        <v>152</v>
      </c>
      <c r="M132" s="29" t="s">
        <v>31</v>
      </c>
      <c r="N132" s="30" t="str">
        <f>VLOOKUP(M132,[1]OPERACIONAL!$A$1:$C$12,2,FALSE)</f>
        <v>MATERIAL DE CONSUMO</v>
      </c>
    </row>
    <row r="133" spans="2:14" ht="60.75" thickBot="1">
      <c r="B133" s="23" t="str">
        <f t="shared" ref="B133:B196" si="4">MID(C133,1,2)</f>
        <v>14</v>
      </c>
      <c r="C133" s="15" t="s">
        <v>149</v>
      </c>
      <c r="D133" s="93" t="s">
        <v>295</v>
      </c>
      <c r="E133" s="93" t="s">
        <v>276</v>
      </c>
      <c r="F133" s="94" t="s">
        <v>18</v>
      </c>
      <c r="G133" s="95">
        <v>1</v>
      </c>
      <c r="H133" s="96">
        <v>45505</v>
      </c>
      <c r="I133" s="97">
        <v>45000</v>
      </c>
      <c r="J133" s="28">
        <f t="shared" si="3"/>
        <v>45000</v>
      </c>
      <c r="K133" s="79" t="s">
        <v>20</v>
      </c>
      <c r="L133" s="29" t="s">
        <v>152</v>
      </c>
      <c r="M133" s="29" t="s">
        <v>31</v>
      </c>
      <c r="N133" s="30" t="str">
        <f>VLOOKUP(M133,[1]OPERACIONAL!$A$1:$C$12,2,FALSE)</f>
        <v>MATERIAL DE CONSUMO</v>
      </c>
    </row>
    <row r="134" spans="2:14" ht="60.75" thickBot="1">
      <c r="B134" s="23" t="str">
        <f t="shared" si="4"/>
        <v>14</v>
      </c>
      <c r="C134" s="15" t="s">
        <v>149</v>
      </c>
      <c r="D134" s="93" t="s">
        <v>296</v>
      </c>
      <c r="E134" s="93" t="s">
        <v>276</v>
      </c>
      <c r="F134" s="94" t="s">
        <v>18</v>
      </c>
      <c r="G134" s="95">
        <v>1</v>
      </c>
      <c r="H134" s="96">
        <v>45505</v>
      </c>
      <c r="I134" s="97">
        <v>32000</v>
      </c>
      <c r="J134" s="28">
        <f t="shared" si="3"/>
        <v>32000</v>
      </c>
      <c r="K134" s="79" t="s">
        <v>20</v>
      </c>
      <c r="L134" s="29" t="s">
        <v>152</v>
      </c>
      <c r="M134" s="29" t="s">
        <v>31</v>
      </c>
      <c r="N134" s="30" t="str">
        <f>VLOOKUP(M134,[1]OPERACIONAL!$A$1:$C$12,2,FALSE)</f>
        <v>MATERIAL DE CONSUMO</v>
      </c>
    </row>
    <row r="135" spans="2:14" ht="60.75" thickBot="1">
      <c r="B135" s="23" t="str">
        <f t="shared" si="4"/>
        <v>14</v>
      </c>
      <c r="C135" s="15" t="s">
        <v>149</v>
      </c>
      <c r="D135" s="93" t="s">
        <v>297</v>
      </c>
      <c r="E135" s="93" t="s">
        <v>276</v>
      </c>
      <c r="F135" s="94" t="s">
        <v>18</v>
      </c>
      <c r="G135" s="95">
        <v>1</v>
      </c>
      <c r="H135" s="96">
        <v>45505</v>
      </c>
      <c r="I135" s="97">
        <v>500000</v>
      </c>
      <c r="J135" s="28">
        <f t="shared" si="3"/>
        <v>500000</v>
      </c>
      <c r="K135" s="79" t="s">
        <v>20</v>
      </c>
      <c r="L135" s="29" t="s">
        <v>152</v>
      </c>
      <c r="M135" s="29" t="s">
        <v>31</v>
      </c>
      <c r="N135" s="30" t="str">
        <f>VLOOKUP(M135,[1]OPERACIONAL!$A$1:$C$12,2,FALSE)</f>
        <v>MATERIAL DE CONSUMO</v>
      </c>
    </row>
    <row r="136" spans="2:14" ht="60.75" thickBot="1">
      <c r="B136" s="23" t="str">
        <f t="shared" si="4"/>
        <v>14</v>
      </c>
      <c r="C136" s="15" t="s">
        <v>149</v>
      </c>
      <c r="D136" s="93" t="s">
        <v>298</v>
      </c>
      <c r="E136" s="93" t="s">
        <v>276</v>
      </c>
      <c r="F136" s="94" t="s">
        <v>18</v>
      </c>
      <c r="G136" s="95">
        <v>1</v>
      </c>
      <c r="H136" s="96">
        <v>45505</v>
      </c>
      <c r="I136" s="97">
        <v>600000</v>
      </c>
      <c r="J136" s="28">
        <f t="shared" si="3"/>
        <v>600000</v>
      </c>
      <c r="K136" s="79" t="s">
        <v>20</v>
      </c>
      <c r="L136" s="29" t="s">
        <v>152</v>
      </c>
      <c r="M136" s="29" t="s">
        <v>31</v>
      </c>
      <c r="N136" s="30" t="str">
        <f>VLOOKUP(M136,[1]OPERACIONAL!$A$1:$C$12,2,FALSE)</f>
        <v>MATERIAL DE CONSUMO</v>
      </c>
    </row>
    <row r="137" spans="2:14" ht="60.75" thickBot="1">
      <c r="B137" s="23" t="str">
        <f t="shared" si="4"/>
        <v>14</v>
      </c>
      <c r="C137" s="15" t="s">
        <v>149</v>
      </c>
      <c r="D137" s="93" t="s">
        <v>299</v>
      </c>
      <c r="E137" s="93" t="s">
        <v>276</v>
      </c>
      <c r="F137" s="94" t="s">
        <v>18</v>
      </c>
      <c r="G137" s="95">
        <v>1</v>
      </c>
      <c r="H137" s="96">
        <v>45474</v>
      </c>
      <c r="I137" s="97">
        <v>270000</v>
      </c>
      <c r="J137" s="28">
        <f t="shared" si="3"/>
        <v>270000</v>
      </c>
      <c r="K137" s="79" t="s">
        <v>20</v>
      </c>
      <c r="L137" s="29" t="s">
        <v>152</v>
      </c>
      <c r="M137" s="29" t="s">
        <v>31</v>
      </c>
      <c r="N137" s="30" t="str">
        <f>VLOOKUP(M137,[1]OPERACIONAL!$A$1:$C$12,2,FALSE)</f>
        <v>MATERIAL DE CONSUMO</v>
      </c>
    </row>
    <row r="138" spans="2:14" ht="60.75" thickBot="1">
      <c r="B138" s="23" t="str">
        <f t="shared" si="4"/>
        <v>14</v>
      </c>
      <c r="C138" s="15" t="s">
        <v>149</v>
      </c>
      <c r="D138" s="93" t="s">
        <v>300</v>
      </c>
      <c r="E138" s="93" t="s">
        <v>276</v>
      </c>
      <c r="F138" s="94" t="s">
        <v>18</v>
      </c>
      <c r="G138" s="95">
        <v>1</v>
      </c>
      <c r="H138" s="96">
        <v>45505</v>
      </c>
      <c r="I138" s="97">
        <v>650000</v>
      </c>
      <c r="J138" s="28">
        <f t="shared" si="3"/>
        <v>650000</v>
      </c>
      <c r="K138" s="79" t="s">
        <v>20</v>
      </c>
      <c r="L138" s="29" t="s">
        <v>152</v>
      </c>
      <c r="M138" s="29" t="s">
        <v>31</v>
      </c>
      <c r="N138" s="30" t="str">
        <f>VLOOKUP(M138,[1]OPERACIONAL!$A$1:$C$12,2,FALSE)</f>
        <v>MATERIAL DE CONSUMO</v>
      </c>
    </row>
    <row r="139" spans="2:14" ht="60.75" thickBot="1">
      <c r="B139" s="23" t="str">
        <f t="shared" si="4"/>
        <v>14</v>
      </c>
      <c r="C139" s="15" t="s">
        <v>149</v>
      </c>
      <c r="D139" s="93" t="s">
        <v>301</v>
      </c>
      <c r="E139" s="93" t="s">
        <v>276</v>
      </c>
      <c r="F139" s="94" t="s">
        <v>18</v>
      </c>
      <c r="G139" s="95">
        <v>1</v>
      </c>
      <c r="H139" s="96">
        <v>45352</v>
      </c>
      <c r="I139" s="97">
        <v>350000</v>
      </c>
      <c r="J139" s="28">
        <f t="shared" si="3"/>
        <v>350000</v>
      </c>
      <c r="K139" s="79" t="s">
        <v>20</v>
      </c>
      <c r="L139" s="29" t="s">
        <v>152</v>
      </c>
      <c r="M139" s="29" t="s">
        <v>31</v>
      </c>
      <c r="N139" s="30" t="str">
        <f>VLOOKUP(M139,[1]OPERACIONAL!$A$1:$C$12,2,FALSE)</f>
        <v>MATERIAL DE CONSUMO</v>
      </c>
    </row>
    <row r="140" spans="2:14" ht="60.75" thickBot="1">
      <c r="B140" s="23" t="str">
        <f t="shared" si="4"/>
        <v>14</v>
      </c>
      <c r="C140" s="15" t="s">
        <v>149</v>
      </c>
      <c r="D140" s="93" t="s">
        <v>302</v>
      </c>
      <c r="E140" s="93" t="s">
        <v>276</v>
      </c>
      <c r="F140" s="94" t="s">
        <v>18</v>
      </c>
      <c r="G140" s="95">
        <v>1</v>
      </c>
      <c r="H140" s="96">
        <v>45352</v>
      </c>
      <c r="I140" s="97">
        <v>320000</v>
      </c>
      <c r="J140" s="28">
        <f t="shared" si="3"/>
        <v>320000</v>
      </c>
      <c r="K140" s="79" t="s">
        <v>20</v>
      </c>
      <c r="L140" s="29" t="s">
        <v>152</v>
      </c>
      <c r="M140" s="29" t="s">
        <v>31</v>
      </c>
      <c r="N140" s="30" t="str">
        <f>VLOOKUP(M140,[1]OPERACIONAL!$A$1:$C$12,2,FALSE)</f>
        <v>MATERIAL DE CONSUMO</v>
      </c>
    </row>
    <row r="141" spans="2:14" ht="60.75" thickBot="1">
      <c r="B141" s="23" t="str">
        <f t="shared" si="4"/>
        <v>14</v>
      </c>
      <c r="C141" s="15" t="s">
        <v>149</v>
      </c>
      <c r="D141" s="93" t="s">
        <v>303</v>
      </c>
      <c r="E141" s="93" t="s">
        <v>276</v>
      </c>
      <c r="F141" s="94" t="s">
        <v>18</v>
      </c>
      <c r="G141" s="95">
        <v>1</v>
      </c>
      <c r="H141" s="96">
        <v>45505</v>
      </c>
      <c r="I141" s="97">
        <v>520000</v>
      </c>
      <c r="J141" s="28">
        <f t="shared" si="3"/>
        <v>520000</v>
      </c>
      <c r="K141" s="79" t="s">
        <v>20</v>
      </c>
      <c r="L141" s="29" t="s">
        <v>152</v>
      </c>
      <c r="M141" s="29" t="s">
        <v>31</v>
      </c>
      <c r="N141" s="30" t="str">
        <f>VLOOKUP(M141,[1]OPERACIONAL!$A$1:$C$12,2,FALSE)</f>
        <v>MATERIAL DE CONSUMO</v>
      </c>
    </row>
    <row r="142" spans="2:14" ht="60.75" thickBot="1">
      <c r="B142" s="23" t="str">
        <f t="shared" si="4"/>
        <v>14</v>
      </c>
      <c r="C142" s="15" t="s">
        <v>149</v>
      </c>
      <c r="D142" s="93" t="s">
        <v>304</v>
      </c>
      <c r="E142" s="93" t="s">
        <v>276</v>
      </c>
      <c r="F142" s="94" t="s">
        <v>18</v>
      </c>
      <c r="G142" s="95">
        <v>1</v>
      </c>
      <c r="H142" s="96">
        <v>45505</v>
      </c>
      <c r="I142" s="97">
        <v>300000</v>
      </c>
      <c r="J142" s="28">
        <f t="shared" si="3"/>
        <v>300000</v>
      </c>
      <c r="K142" s="79" t="s">
        <v>20</v>
      </c>
      <c r="L142" s="29" t="s">
        <v>152</v>
      </c>
      <c r="M142" s="29" t="s">
        <v>31</v>
      </c>
      <c r="N142" s="30" t="str">
        <f>VLOOKUP(M142,[1]OPERACIONAL!$A$1:$C$12,2,FALSE)</f>
        <v>MATERIAL DE CONSUMO</v>
      </c>
    </row>
    <row r="143" spans="2:14" ht="60.75" thickBot="1">
      <c r="B143" s="23" t="str">
        <f t="shared" si="4"/>
        <v>14</v>
      </c>
      <c r="C143" s="15" t="s">
        <v>149</v>
      </c>
      <c r="D143" s="93" t="s">
        <v>305</v>
      </c>
      <c r="E143" s="93" t="s">
        <v>306</v>
      </c>
      <c r="F143" s="94" t="s">
        <v>18</v>
      </c>
      <c r="G143" s="95">
        <v>1</v>
      </c>
      <c r="H143" s="96">
        <v>45536</v>
      </c>
      <c r="I143" s="97">
        <v>750000</v>
      </c>
      <c r="J143" s="28">
        <f t="shared" si="3"/>
        <v>750000</v>
      </c>
      <c r="K143" s="79" t="s">
        <v>20</v>
      </c>
      <c r="L143" s="29" t="s">
        <v>152</v>
      </c>
      <c r="M143" s="29" t="s">
        <v>31</v>
      </c>
      <c r="N143" s="30" t="str">
        <f>VLOOKUP(M143,[1]OPERACIONAL!$A$1:$C$12,2,FALSE)</f>
        <v>MATERIAL DE CONSUMO</v>
      </c>
    </row>
    <row r="144" spans="2:14" ht="60.75" thickBot="1">
      <c r="B144" s="23" t="str">
        <f t="shared" si="4"/>
        <v>14</v>
      </c>
      <c r="C144" s="15" t="s">
        <v>149</v>
      </c>
      <c r="D144" s="93" t="s">
        <v>307</v>
      </c>
      <c r="E144" s="93" t="s">
        <v>306</v>
      </c>
      <c r="F144" s="94" t="s">
        <v>18</v>
      </c>
      <c r="G144" s="95">
        <v>1</v>
      </c>
      <c r="H144" s="96">
        <v>45536</v>
      </c>
      <c r="I144" s="97">
        <v>1200000</v>
      </c>
      <c r="J144" s="28">
        <f t="shared" ref="J144:J207" si="5">G144*I144</f>
        <v>1200000</v>
      </c>
      <c r="K144" s="79" t="s">
        <v>20</v>
      </c>
      <c r="L144" s="29" t="s">
        <v>152</v>
      </c>
      <c r="M144" s="29" t="s">
        <v>31</v>
      </c>
      <c r="N144" s="30" t="str">
        <f>VLOOKUP(M144,[1]OPERACIONAL!$A$1:$C$12,2,FALSE)</f>
        <v>MATERIAL DE CONSUMO</v>
      </c>
    </row>
    <row r="145" spans="2:14" ht="60.75" thickBot="1">
      <c r="B145" s="23" t="str">
        <f t="shared" si="4"/>
        <v>14</v>
      </c>
      <c r="C145" s="15" t="s">
        <v>149</v>
      </c>
      <c r="D145" s="93" t="s">
        <v>308</v>
      </c>
      <c r="E145" s="93" t="s">
        <v>306</v>
      </c>
      <c r="F145" s="94" t="s">
        <v>18</v>
      </c>
      <c r="G145" s="95">
        <v>1</v>
      </c>
      <c r="H145" s="96">
        <v>45566</v>
      </c>
      <c r="I145" s="97">
        <v>450000</v>
      </c>
      <c r="J145" s="28">
        <f t="shared" si="5"/>
        <v>450000</v>
      </c>
      <c r="K145" s="79" t="s">
        <v>20</v>
      </c>
      <c r="L145" s="29" t="s">
        <v>152</v>
      </c>
      <c r="M145" s="29" t="s">
        <v>31</v>
      </c>
      <c r="N145" s="30" t="str">
        <f>VLOOKUP(M145,[1]OPERACIONAL!$A$1:$C$12,2,FALSE)</f>
        <v>MATERIAL DE CONSUMO</v>
      </c>
    </row>
    <row r="146" spans="2:14" ht="60.75" thickBot="1">
      <c r="B146" s="23" t="str">
        <f t="shared" si="4"/>
        <v>14</v>
      </c>
      <c r="C146" s="15" t="s">
        <v>149</v>
      </c>
      <c r="D146" s="93" t="s">
        <v>309</v>
      </c>
      <c r="E146" s="93" t="s">
        <v>306</v>
      </c>
      <c r="F146" s="94" t="s">
        <v>18</v>
      </c>
      <c r="G146" s="95">
        <v>1</v>
      </c>
      <c r="H146" s="96">
        <v>45566</v>
      </c>
      <c r="I146" s="97">
        <v>400000</v>
      </c>
      <c r="J146" s="28">
        <f t="shared" si="5"/>
        <v>400000</v>
      </c>
      <c r="K146" s="79" t="s">
        <v>20</v>
      </c>
      <c r="L146" s="29" t="s">
        <v>152</v>
      </c>
      <c r="M146" s="29" t="s">
        <v>31</v>
      </c>
      <c r="N146" s="30" t="str">
        <f>VLOOKUP(M146,[1]OPERACIONAL!$A$1:$C$12,2,FALSE)</f>
        <v>MATERIAL DE CONSUMO</v>
      </c>
    </row>
    <row r="147" spans="2:14" ht="60.75" thickBot="1">
      <c r="B147" s="23" t="str">
        <f t="shared" si="4"/>
        <v>14</v>
      </c>
      <c r="C147" s="15" t="s">
        <v>149</v>
      </c>
      <c r="D147" s="93" t="s">
        <v>310</v>
      </c>
      <c r="E147" s="93" t="s">
        <v>306</v>
      </c>
      <c r="F147" s="94" t="s">
        <v>18</v>
      </c>
      <c r="G147" s="95">
        <v>1</v>
      </c>
      <c r="H147" s="96">
        <v>45566</v>
      </c>
      <c r="I147" s="97">
        <v>240000</v>
      </c>
      <c r="J147" s="28">
        <f t="shared" si="5"/>
        <v>240000</v>
      </c>
      <c r="K147" s="79" t="s">
        <v>20</v>
      </c>
      <c r="L147" s="29" t="s">
        <v>152</v>
      </c>
      <c r="M147" s="29" t="s">
        <v>31</v>
      </c>
      <c r="N147" s="30" t="str">
        <f>VLOOKUP(M147,[1]OPERACIONAL!$A$1:$C$12,2,FALSE)</f>
        <v>MATERIAL DE CONSUMO</v>
      </c>
    </row>
    <row r="148" spans="2:14" ht="24.75" thickBot="1">
      <c r="B148" s="23" t="str">
        <f t="shared" si="4"/>
        <v>14</v>
      </c>
      <c r="C148" s="15" t="s">
        <v>149</v>
      </c>
      <c r="D148" s="93" t="s">
        <v>311</v>
      </c>
      <c r="E148" s="93" t="s">
        <v>312</v>
      </c>
      <c r="F148" s="94" t="s">
        <v>18</v>
      </c>
      <c r="G148" s="95">
        <v>1</v>
      </c>
      <c r="H148" s="96">
        <v>45444</v>
      </c>
      <c r="I148" s="97">
        <v>15000</v>
      </c>
      <c r="J148" s="28">
        <f t="shared" si="5"/>
        <v>15000</v>
      </c>
      <c r="K148" s="79" t="s">
        <v>20</v>
      </c>
      <c r="L148" s="29" t="s">
        <v>152</v>
      </c>
      <c r="M148" s="29" t="s">
        <v>31</v>
      </c>
      <c r="N148" s="30" t="str">
        <f>VLOOKUP(M148,[1]OPERACIONAL!$A$1:$C$12,2,FALSE)</f>
        <v>MATERIAL DE CONSUMO</v>
      </c>
    </row>
    <row r="149" spans="2:14" ht="24.75" thickBot="1">
      <c r="B149" s="23" t="str">
        <f t="shared" si="4"/>
        <v>14</v>
      </c>
      <c r="C149" s="15" t="s">
        <v>149</v>
      </c>
      <c r="D149" s="93" t="s">
        <v>313</v>
      </c>
      <c r="E149" s="93" t="s">
        <v>312</v>
      </c>
      <c r="F149" s="94" t="s">
        <v>18</v>
      </c>
      <c r="G149" s="95">
        <v>1</v>
      </c>
      <c r="H149" s="96">
        <v>45444</v>
      </c>
      <c r="I149" s="97">
        <v>65000</v>
      </c>
      <c r="J149" s="28">
        <f t="shared" si="5"/>
        <v>65000</v>
      </c>
      <c r="K149" s="79" t="s">
        <v>20</v>
      </c>
      <c r="L149" s="29" t="s">
        <v>152</v>
      </c>
      <c r="M149" s="29" t="s">
        <v>31</v>
      </c>
      <c r="N149" s="30" t="str">
        <f>VLOOKUP(M149,[1]OPERACIONAL!$A$1:$C$12,2,FALSE)</f>
        <v>MATERIAL DE CONSUMO</v>
      </c>
    </row>
    <row r="150" spans="2:14" ht="24.75" thickBot="1">
      <c r="B150" s="23" t="str">
        <f t="shared" si="4"/>
        <v>14</v>
      </c>
      <c r="C150" s="15" t="s">
        <v>149</v>
      </c>
      <c r="D150" s="93" t="s">
        <v>314</v>
      </c>
      <c r="E150" s="93" t="s">
        <v>312</v>
      </c>
      <c r="F150" s="94" t="s">
        <v>18</v>
      </c>
      <c r="G150" s="95">
        <v>1</v>
      </c>
      <c r="H150" s="96">
        <v>45444</v>
      </c>
      <c r="I150" s="97">
        <v>85000</v>
      </c>
      <c r="J150" s="28">
        <f t="shared" si="5"/>
        <v>85000</v>
      </c>
      <c r="K150" s="79" t="s">
        <v>20</v>
      </c>
      <c r="L150" s="29" t="s">
        <v>152</v>
      </c>
      <c r="M150" s="29" t="s">
        <v>31</v>
      </c>
      <c r="N150" s="30" t="str">
        <f>VLOOKUP(M150,[1]OPERACIONAL!$A$1:$C$12,2,FALSE)</f>
        <v>MATERIAL DE CONSUMO</v>
      </c>
    </row>
    <row r="151" spans="2:14" ht="60.75" thickBot="1">
      <c r="B151" s="23" t="str">
        <f t="shared" si="4"/>
        <v>14</v>
      </c>
      <c r="C151" s="15" t="s">
        <v>149</v>
      </c>
      <c r="D151" s="93" t="s">
        <v>315</v>
      </c>
      <c r="E151" s="93" t="s">
        <v>316</v>
      </c>
      <c r="F151" s="94" t="s">
        <v>18</v>
      </c>
      <c r="G151" s="95">
        <v>1</v>
      </c>
      <c r="H151" s="96">
        <v>45413</v>
      </c>
      <c r="I151" s="97">
        <v>248000</v>
      </c>
      <c r="J151" s="28">
        <f t="shared" si="5"/>
        <v>248000</v>
      </c>
      <c r="K151" s="79" t="s">
        <v>20</v>
      </c>
      <c r="L151" s="29" t="s">
        <v>152</v>
      </c>
      <c r="M151" s="29" t="s">
        <v>31</v>
      </c>
      <c r="N151" s="30" t="str">
        <f>VLOOKUP(M151,[1]OPERACIONAL!$A$1:$C$12,2,FALSE)</f>
        <v>MATERIAL DE CONSUMO</v>
      </c>
    </row>
    <row r="152" spans="2:14" ht="72.75" thickBot="1">
      <c r="B152" s="23" t="str">
        <f t="shared" si="4"/>
        <v>14</v>
      </c>
      <c r="C152" s="15" t="s">
        <v>149</v>
      </c>
      <c r="D152" s="99" t="s">
        <v>317</v>
      </c>
      <c r="E152" s="16" t="s">
        <v>318</v>
      </c>
      <c r="F152" s="15" t="s">
        <v>18</v>
      </c>
      <c r="G152" s="17">
        <f>17000+4803</f>
        <v>21803</v>
      </c>
      <c r="H152" s="18">
        <v>45293</v>
      </c>
      <c r="I152" s="19">
        <v>2</v>
      </c>
      <c r="J152" s="28">
        <f t="shared" si="5"/>
        <v>43606</v>
      </c>
      <c r="K152" s="21" t="s">
        <v>20</v>
      </c>
      <c r="L152" s="21" t="s">
        <v>21</v>
      </c>
      <c r="M152" s="29" t="s">
        <v>31</v>
      </c>
      <c r="N152" s="30" t="str">
        <f>VLOOKUP(M152,[1]OPERACIONAL!$A$1:$C$12,2,FALSE)</f>
        <v>MATERIAL DE CONSUMO</v>
      </c>
    </row>
    <row r="153" spans="2:14" ht="96.75" thickBot="1">
      <c r="B153" s="23" t="str">
        <f t="shared" si="4"/>
        <v>14</v>
      </c>
      <c r="C153" s="15" t="s">
        <v>149</v>
      </c>
      <c r="D153" s="100" t="s">
        <v>319</v>
      </c>
      <c r="E153" s="25" t="s">
        <v>320</v>
      </c>
      <c r="F153" s="24" t="s">
        <v>321</v>
      </c>
      <c r="G153" s="26">
        <f>45000+38000</f>
        <v>83000</v>
      </c>
      <c r="H153" s="45">
        <v>44928</v>
      </c>
      <c r="I153" s="27">
        <v>2.5</v>
      </c>
      <c r="J153" s="28">
        <f t="shared" si="5"/>
        <v>207500</v>
      </c>
      <c r="K153" s="29" t="s">
        <v>20</v>
      </c>
      <c r="L153" s="29" t="s">
        <v>21</v>
      </c>
      <c r="M153" s="29" t="s">
        <v>31</v>
      </c>
      <c r="N153" s="30" t="str">
        <f>VLOOKUP(M153,[1]OPERACIONAL!$A$1:$C$12,2,FALSE)</f>
        <v>MATERIAL DE CONSUMO</v>
      </c>
    </row>
    <row r="154" spans="2:14" ht="72.75" thickBot="1">
      <c r="B154" s="23" t="str">
        <f t="shared" si="4"/>
        <v>14</v>
      </c>
      <c r="C154" s="15" t="s">
        <v>149</v>
      </c>
      <c r="D154" s="101" t="s">
        <v>322</v>
      </c>
      <c r="E154" s="25" t="s">
        <v>323</v>
      </c>
      <c r="F154" s="24" t="s">
        <v>241</v>
      </c>
      <c r="G154" s="26">
        <v>12</v>
      </c>
      <c r="H154" s="45">
        <v>44928</v>
      </c>
      <c r="I154" s="27">
        <v>82566.66</v>
      </c>
      <c r="J154" s="28">
        <f t="shared" si="5"/>
        <v>990799.92</v>
      </c>
      <c r="K154" s="29" t="s">
        <v>20</v>
      </c>
      <c r="L154" s="29" t="s">
        <v>21</v>
      </c>
      <c r="M154" s="21" t="s">
        <v>34</v>
      </c>
      <c r="N154" s="30" t="str">
        <f>VLOOKUP(M154,[1]OPERACIONAL!$A$1:$C$12,2,FALSE)</f>
        <v>OUTROS SERVIÇOS DE TERCEIROS - PESSOA JURÍDICA</v>
      </c>
    </row>
    <row r="155" spans="2:14" ht="60.75" thickBot="1">
      <c r="B155" s="23" t="str">
        <f t="shared" si="4"/>
        <v>14</v>
      </c>
      <c r="C155" s="15" t="s">
        <v>149</v>
      </c>
      <c r="D155" s="100" t="s">
        <v>324</v>
      </c>
      <c r="E155" s="25" t="s">
        <v>325</v>
      </c>
      <c r="F155" s="24" t="s">
        <v>18</v>
      </c>
      <c r="G155" s="26">
        <v>1</v>
      </c>
      <c r="H155" s="45">
        <v>44928</v>
      </c>
      <c r="I155" s="27">
        <v>420000</v>
      </c>
      <c r="J155" s="28">
        <f>G155*I155</f>
        <v>420000</v>
      </c>
      <c r="K155" s="29" t="s">
        <v>20</v>
      </c>
      <c r="L155" s="29" t="s">
        <v>21</v>
      </c>
      <c r="M155" s="21" t="s">
        <v>34</v>
      </c>
      <c r="N155" s="30" t="str">
        <f>VLOOKUP(M155,[1]OPERACIONAL!$A$1:$C$12,2,FALSE)</f>
        <v>OUTROS SERVIÇOS DE TERCEIROS - PESSOA JURÍDICA</v>
      </c>
    </row>
    <row r="156" spans="2:14" ht="48.75" thickBot="1">
      <c r="B156" s="23" t="str">
        <f t="shared" si="4"/>
        <v>14</v>
      </c>
      <c r="C156" s="15" t="s">
        <v>149</v>
      </c>
      <c r="D156" s="25" t="s">
        <v>327</v>
      </c>
      <c r="E156" s="25" t="s">
        <v>328</v>
      </c>
      <c r="F156" s="24" t="s">
        <v>329</v>
      </c>
      <c r="G156" s="26">
        <v>12</v>
      </c>
      <c r="H156" s="45">
        <v>45292</v>
      </c>
      <c r="I156" s="27">
        <v>320000</v>
      </c>
      <c r="J156" s="28">
        <f t="shared" si="5"/>
        <v>3840000</v>
      </c>
      <c r="K156" s="29" t="s">
        <v>20</v>
      </c>
      <c r="L156" s="29" t="s">
        <v>21</v>
      </c>
      <c r="M156" s="21" t="s">
        <v>34</v>
      </c>
      <c r="N156" s="30" t="str">
        <f>VLOOKUP(M156,[1]OPERACIONAL!$A$1:$C$12,2,FALSE)</f>
        <v>OUTROS SERVIÇOS DE TERCEIROS - PESSOA JURÍDICA</v>
      </c>
    </row>
    <row r="157" spans="2:14" ht="48.75" thickBot="1">
      <c r="B157" s="23" t="str">
        <f t="shared" si="4"/>
        <v>14</v>
      </c>
      <c r="C157" s="15" t="s">
        <v>149</v>
      </c>
      <c r="D157" s="25" t="s">
        <v>330</v>
      </c>
      <c r="E157" s="25" t="s">
        <v>331</v>
      </c>
      <c r="F157" s="24" t="s">
        <v>18</v>
      </c>
      <c r="G157" s="26">
        <v>1</v>
      </c>
      <c r="H157" s="45">
        <v>45292</v>
      </c>
      <c r="I157" s="27">
        <v>18000000</v>
      </c>
      <c r="J157" s="28">
        <f t="shared" si="5"/>
        <v>18000000</v>
      </c>
      <c r="K157" s="29" t="s">
        <v>20</v>
      </c>
      <c r="L157" s="29" t="s">
        <v>21</v>
      </c>
      <c r="M157" s="21" t="s">
        <v>34</v>
      </c>
      <c r="N157" s="30" t="str">
        <f>VLOOKUP(M157,[1]OPERACIONAL!$A$1:$C$12,2,FALSE)</f>
        <v>OUTROS SERVIÇOS DE TERCEIROS - PESSOA JURÍDICA</v>
      </c>
    </row>
    <row r="158" spans="2:14" ht="24.75" thickBot="1">
      <c r="B158" s="23" t="str">
        <f t="shared" si="4"/>
        <v>14</v>
      </c>
      <c r="C158" s="15" t="s">
        <v>149</v>
      </c>
      <c r="D158" s="25" t="s">
        <v>332</v>
      </c>
      <c r="E158" s="25" t="s">
        <v>333</v>
      </c>
      <c r="F158" s="24" t="s">
        <v>18</v>
      </c>
      <c r="G158" s="26">
        <v>2</v>
      </c>
      <c r="H158" s="45">
        <v>45292</v>
      </c>
      <c r="I158" s="27">
        <v>4000</v>
      </c>
      <c r="J158" s="28">
        <f t="shared" si="5"/>
        <v>8000</v>
      </c>
      <c r="K158" s="29" t="s">
        <v>20</v>
      </c>
      <c r="L158" s="29" t="s">
        <v>21</v>
      </c>
      <c r="M158" s="21" t="s">
        <v>34</v>
      </c>
      <c r="N158" s="30" t="str">
        <f>VLOOKUP(M158,[1]OPERACIONAL!$A$1:$C$12,2,FALSE)</f>
        <v>OUTROS SERVIÇOS DE TERCEIROS - PESSOA JURÍDICA</v>
      </c>
    </row>
    <row r="159" spans="2:14" ht="48.75" thickBot="1">
      <c r="B159" s="23" t="str">
        <f t="shared" si="4"/>
        <v>14</v>
      </c>
      <c r="C159" s="15" t="s">
        <v>149</v>
      </c>
      <c r="D159" s="25" t="s">
        <v>334</v>
      </c>
      <c r="E159" s="25" t="s">
        <v>335</v>
      </c>
      <c r="F159" s="24" t="s">
        <v>336</v>
      </c>
      <c r="G159" s="26">
        <v>1</v>
      </c>
      <c r="H159" s="45">
        <v>45292</v>
      </c>
      <c r="I159" s="27">
        <v>12000</v>
      </c>
      <c r="J159" s="28">
        <f t="shared" si="5"/>
        <v>12000</v>
      </c>
      <c r="K159" s="29" t="s">
        <v>20</v>
      </c>
      <c r="L159" s="29" t="s">
        <v>21</v>
      </c>
      <c r="M159" s="21" t="s">
        <v>34</v>
      </c>
      <c r="N159" s="30" t="str">
        <f>VLOOKUP(M159,[1]OPERACIONAL!$A$1:$C$12,2,FALSE)</f>
        <v>OUTROS SERVIÇOS DE TERCEIROS - PESSOA JURÍDICA</v>
      </c>
    </row>
    <row r="160" spans="2:14" ht="24.75" thickBot="1">
      <c r="B160" s="23" t="str">
        <f t="shared" si="4"/>
        <v>14</v>
      </c>
      <c r="C160" s="15" t="s">
        <v>149</v>
      </c>
      <c r="D160" s="25" t="s">
        <v>337</v>
      </c>
      <c r="E160" s="25" t="s">
        <v>338</v>
      </c>
      <c r="F160" s="24" t="s">
        <v>18</v>
      </c>
      <c r="G160" s="26">
        <v>1</v>
      </c>
      <c r="H160" s="45">
        <v>45292</v>
      </c>
      <c r="I160" s="27">
        <f>69000+575000</f>
        <v>644000</v>
      </c>
      <c r="J160" s="28">
        <f t="shared" si="5"/>
        <v>644000</v>
      </c>
      <c r="K160" s="29" t="s">
        <v>20</v>
      </c>
      <c r="L160" s="29" t="s">
        <v>21</v>
      </c>
      <c r="M160" s="21" t="s">
        <v>34</v>
      </c>
      <c r="N160" s="30" t="str">
        <f>VLOOKUP(M160,[1]OPERACIONAL!$A$1:$C$12,2,FALSE)</f>
        <v>OUTROS SERVIÇOS DE TERCEIROS - PESSOA JURÍDICA</v>
      </c>
    </row>
    <row r="161" spans="2:14" ht="24.75" thickBot="1">
      <c r="B161" s="23" t="str">
        <f t="shared" si="4"/>
        <v>14</v>
      </c>
      <c r="C161" s="15" t="s">
        <v>149</v>
      </c>
      <c r="D161" s="25" t="s">
        <v>339</v>
      </c>
      <c r="E161" s="25" t="s">
        <v>340</v>
      </c>
      <c r="F161" s="24" t="s">
        <v>18</v>
      </c>
      <c r="G161" s="26">
        <v>100</v>
      </c>
      <c r="H161" s="45">
        <v>45292</v>
      </c>
      <c r="I161" s="27">
        <v>10000</v>
      </c>
      <c r="J161" s="28">
        <f t="shared" si="5"/>
        <v>1000000</v>
      </c>
      <c r="K161" s="29" t="s">
        <v>43</v>
      </c>
      <c r="L161" s="29" t="s">
        <v>21</v>
      </c>
      <c r="M161" s="29" t="s">
        <v>22</v>
      </c>
      <c r="N161" s="30" t="str">
        <f>VLOOKUP(M161,[1]OPERACIONAL!$A$1:$C$12,2,FALSE)</f>
        <v>EQUIPAMENTOS E MATERIAL PERMANENTE</v>
      </c>
    </row>
    <row r="162" spans="2:14" ht="48.75" thickBot="1">
      <c r="B162" s="23" t="str">
        <f t="shared" si="4"/>
        <v>14</v>
      </c>
      <c r="C162" s="15" t="s">
        <v>149</v>
      </c>
      <c r="D162" s="25" t="s">
        <v>341</v>
      </c>
      <c r="E162" s="25" t="s">
        <v>342</v>
      </c>
      <c r="F162" s="24" t="s">
        <v>18</v>
      </c>
      <c r="G162" s="26">
        <v>377</v>
      </c>
      <c r="H162" s="45">
        <v>45323</v>
      </c>
      <c r="I162" s="27">
        <v>450</v>
      </c>
      <c r="J162" s="28">
        <f t="shared" si="5"/>
        <v>169650</v>
      </c>
      <c r="K162" s="29" t="s">
        <v>20</v>
      </c>
      <c r="L162" s="29" t="s">
        <v>21</v>
      </c>
      <c r="M162" s="29" t="s">
        <v>22</v>
      </c>
      <c r="N162" s="30" t="str">
        <f>VLOOKUP(M162,[1]OPERACIONAL!$A$1:$C$12,2,FALSE)</f>
        <v>EQUIPAMENTOS E MATERIAL PERMANENTE</v>
      </c>
    </row>
    <row r="163" spans="2:14" ht="24.75" thickBot="1">
      <c r="B163" s="23" t="str">
        <f t="shared" si="4"/>
        <v>14</v>
      </c>
      <c r="C163" s="15" t="s">
        <v>149</v>
      </c>
      <c r="D163" s="25" t="s">
        <v>343</v>
      </c>
      <c r="E163" s="25" t="s">
        <v>340</v>
      </c>
      <c r="F163" s="24" t="s">
        <v>18</v>
      </c>
      <c r="G163" s="26">
        <v>269</v>
      </c>
      <c r="H163" s="45">
        <v>45323</v>
      </c>
      <c r="I163" s="27">
        <v>300</v>
      </c>
      <c r="J163" s="28">
        <f t="shared" si="5"/>
        <v>80700</v>
      </c>
      <c r="K163" s="29" t="s">
        <v>20</v>
      </c>
      <c r="L163" s="29" t="s">
        <v>21</v>
      </c>
      <c r="M163" s="29" t="s">
        <v>22</v>
      </c>
      <c r="N163" s="30" t="str">
        <f>VLOOKUP(M163,[1]OPERACIONAL!$A$1:$C$12,2,FALSE)</f>
        <v>EQUIPAMENTOS E MATERIAL PERMANENTE</v>
      </c>
    </row>
    <row r="164" spans="2:14" ht="36.75" thickBot="1">
      <c r="B164" s="23" t="str">
        <f t="shared" si="4"/>
        <v>14</v>
      </c>
      <c r="C164" s="15" t="s">
        <v>149</v>
      </c>
      <c r="D164" s="25" t="s">
        <v>344</v>
      </c>
      <c r="E164" s="25" t="s">
        <v>345</v>
      </c>
      <c r="F164" s="24" t="s">
        <v>18</v>
      </c>
      <c r="G164" s="26">
        <f>3115</f>
        <v>3115</v>
      </c>
      <c r="H164" s="45">
        <v>45323</v>
      </c>
      <c r="I164" s="27">
        <v>22</v>
      </c>
      <c r="J164" s="28">
        <f t="shared" si="5"/>
        <v>68530</v>
      </c>
      <c r="K164" s="29" t="s">
        <v>20</v>
      </c>
      <c r="L164" s="29" t="s">
        <v>21</v>
      </c>
      <c r="M164" s="29" t="s">
        <v>31</v>
      </c>
      <c r="N164" s="30" t="str">
        <f>VLOOKUP(M164,[1]OPERACIONAL!$A$1:$C$12,2,FALSE)</f>
        <v>MATERIAL DE CONSUMO</v>
      </c>
    </row>
    <row r="165" spans="2:14" ht="24.75" thickBot="1">
      <c r="B165" s="23" t="str">
        <f t="shared" si="4"/>
        <v>14</v>
      </c>
      <c r="C165" s="15" t="s">
        <v>149</v>
      </c>
      <c r="D165" s="25" t="s">
        <v>346</v>
      </c>
      <c r="E165" s="25" t="s">
        <v>347</v>
      </c>
      <c r="F165" s="24" t="s">
        <v>18</v>
      </c>
      <c r="G165" s="26">
        <v>2170</v>
      </c>
      <c r="H165" s="45">
        <v>45323</v>
      </c>
      <c r="I165" s="27">
        <v>132</v>
      </c>
      <c r="J165" s="28">
        <f t="shared" si="5"/>
        <v>286440</v>
      </c>
      <c r="K165" s="29" t="s">
        <v>20</v>
      </c>
      <c r="L165" s="29" t="s">
        <v>21</v>
      </c>
      <c r="M165" s="29" t="s">
        <v>31</v>
      </c>
      <c r="N165" s="30" t="str">
        <f>VLOOKUP(M165,[1]OPERACIONAL!$A$1:$C$12,2,FALSE)</f>
        <v>MATERIAL DE CONSUMO</v>
      </c>
    </row>
    <row r="166" spans="2:14" ht="24.75" thickBot="1">
      <c r="B166" s="23" t="str">
        <f t="shared" si="4"/>
        <v>14</v>
      </c>
      <c r="C166" s="15" t="s">
        <v>149</v>
      </c>
      <c r="D166" s="25" t="s">
        <v>348</v>
      </c>
      <c r="E166" s="25" t="s">
        <v>347</v>
      </c>
      <c r="F166" s="24" t="s">
        <v>18</v>
      </c>
      <c r="G166" s="26">
        <v>13693</v>
      </c>
      <c r="H166" s="45">
        <v>45323</v>
      </c>
      <c r="I166" s="27">
        <v>131</v>
      </c>
      <c r="J166" s="28">
        <f t="shared" si="5"/>
        <v>1793783</v>
      </c>
      <c r="K166" s="29" t="s">
        <v>20</v>
      </c>
      <c r="L166" s="29" t="s">
        <v>21</v>
      </c>
      <c r="M166" s="29" t="s">
        <v>31</v>
      </c>
      <c r="N166" s="30" t="str">
        <f>VLOOKUP(M166,[1]OPERACIONAL!$A$1:$C$12,2,FALSE)</f>
        <v>MATERIAL DE CONSUMO</v>
      </c>
    </row>
    <row r="167" spans="2:14" ht="24.75" thickBot="1">
      <c r="B167" s="23" t="str">
        <f t="shared" si="4"/>
        <v>14</v>
      </c>
      <c r="C167" s="15" t="s">
        <v>149</v>
      </c>
      <c r="D167" s="25" t="s">
        <v>349</v>
      </c>
      <c r="E167" s="25" t="s">
        <v>340</v>
      </c>
      <c r="F167" s="24" t="s">
        <v>18</v>
      </c>
      <c r="G167" s="26">
        <v>1374</v>
      </c>
      <c r="H167" s="45">
        <v>45323</v>
      </c>
      <c r="I167" s="31">
        <v>40.83</v>
      </c>
      <c r="J167" s="28">
        <f t="shared" si="5"/>
        <v>56100.42</v>
      </c>
      <c r="K167" s="29" t="s">
        <v>20</v>
      </c>
      <c r="L167" s="29" t="s">
        <v>21</v>
      </c>
      <c r="M167" s="29" t="s">
        <v>31</v>
      </c>
      <c r="N167" s="30" t="str">
        <f>VLOOKUP(M167,[1]OPERACIONAL!$A$1:$C$12,2,FALSE)</f>
        <v>MATERIAL DE CONSUMO</v>
      </c>
    </row>
    <row r="168" spans="2:14" ht="24.75" thickBot="1">
      <c r="B168" s="23" t="str">
        <f t="shared" si="4"/>
        <v>14</v>
      </c>
      <c r="C168" s="15" t="s">
        <v>149</v>
      </c>
      <c r="D168" s="25" t="s">
        <v>350</v>
      </c>
      <c r="E168" s="25" t="s">
        <v>347</v>
      </c>
      <c r="F168" s="24" t="s">
        <v>18</v>
      </c>
      <c r="G168" s="26">
        <f>3866+2296</f>
        <v>6162</v>
      </c>
      <c r="H168" s="45">
        <v>45323</v>
      </c>
      <c r="I168" s="27">
        <v>21.99</v>
      </c>
      <c r="J168" s="28">
        <f t="shared" si="5"/>
        <v>135502.38</v>
      </c>
      <c r="K168" s="29" t="s">
        <v>43</v>
      </c>
      <c r="L168" s="29" t="s">
        <v>21</v>
      </c>
      <c r="M168" s="29" t="s">
        <v>31</v>
      </c>
      <c r="N168" s="30" t="str">
        <f>VLOOKUP(M168,[1]OPERACIONAL!$A$1:$C$12,2,FALSE)</f>
        <v>MATERIAL DE CONSUMO</v>
      </c>
    </row>
    <row r="169" spans="2:14" ht="24.75" thickBot="1">
      <c r="B169" s="23" t="str">
        <f t="shared" si="4"/>
        <v>14</v>
      </c>
      <c r="C169" s="15" t="s">
        <v>149</v>
      </c>
      <c r="D169" s="25" t="s">
        <v>351</v>
      </c>
      <c r="E169" s="25" t="s">
        <v>347</v>
      </c>
      <c r="F169" s="24" t="s">
        <v>18</v>
      </c>
      <c r="G169" s="26">
        <v>9555</v>
      </c>
      <c r="H169" s="45">
        <v>45323</v>
      </c>
      <c r="I169" s="27">
        <v>7.75</v>
      </c>
      <c r="J169" s="28">
        <f t="shared" si="5"/>
        <v>74051.25</v>
      </c>
      <c r="K169" s="29" t="s">
        <v>20</v>
      </c>
      <c r="L169" s="29" t="s">
        <v>21</v>
      </c>
      <c r="M169" s="29" t="s">
        <v>31</v>
      </c>
      <c r="N169" s="30" t="str">
        <f>VLOOKUP(M169,[1]OPERACIONAL!$A$1:$C$12,2,FALSE)</f>
        <v>MATERIAL DE CONSUMO</v>
      </c>
    </row>
    <row r="170" spans="2:14" ht="36.75" thickBot="1">
      <c r="B170" s="23" t="str">
        <f t="shared" si="4"/>
        <v>14</v>
      </c>
      <c r="C170" s="15" t="s">
        <v>149</v>
      </c>
      <c r="D170" s="25" t="s">
        <v>352</v>
      </c>
      <c r="E170" s="25" t="s">
        <v>353</v>
      </c>
      <c r="F170" s="24" t="s">
        <v>59</v>
      </c>
      <c r="G170" s="26">
        <v>12</v>
      </c>
      <c r="H170" s="45">
        <v>44197</v>
      </c>
      <c r="I170" s="27">
        <v>29447.87</v>
      </c>
      <c r="J170" s="28">
        <f t="shared" si="5"/>
        <v>353374.44</v>
      </c>
      <c r="K170" s="29" t="s">
        <v>20</v>
      </c>
      <c r="L170" s="29" t="s">
        <v>21</v>
      </c>
      <c r="M170" s="21" t="s">
        <v>34</v>
      </c>
      <c r="N170" s="30" t="str">
        <f>VLOOKUP(M170,[1]OPERACIONAL!$A$1:$C$12,2,FALSE)</f>
        <v>OUTROS SERVIÇOS DE TERCEIROS - PESSOA JURÍDICA</v>
      </c>
    </row>
    <row r="171" spans="2:14" ht="36.75" thickBot="1">
      <c r="B171" s="23" t="str">
        <f t="shared" si="4"/>
        <v>14</v>
      </c>
      <c r="C171" s="15" t="s">
        <v>149</v>
      </c>
      <c r="D171" s="25" t="s">
        <v>354</v>
      </c>
      <c r="E171" s="25" t="s">
        <v>353</v>
      </c>
      <c r="F171" s="24" t="s">
        <v>59</v>
      </c>
      <c r="G171" s="26">
        <v>12</v>
      </c>
      <c r="H171" s="45">
        <v>44197</v>
      </c>
      <c r="I171" s="27">
        <v>52000</v>
      </c>
      <c r="J171" s="28">
        <f t="shared" si="5"/>
        <v>624000</v>
      </c>
      <c r="K171" s="29" t="s">
        <v>20</v>
      </c>
      <c r="L171" s="29" t="s">
        <v>21</v>
      </c>
      <c r="M171" s="21" t="s">
        <v>34</v>
      </c>
      <c r="N171" s="30" t="str">
        <f>VLOOKUP(M171,[1]OPERACIONAL!$A$1:$C$12,2,FALSE)</f>
        <v>OUTROS SERVIÇOS DE TERCEIROS - PESSOA JURÍDICA</v>
      </c>
    </row>
    <row r="172" spans="2:14" ht="36.75" thickBot="1">
      <c r="B172" s="23" t="str">
        <f t="shared" si="4"/>
        <v>14</v>
      </c>
      <c r="C172" s="15" t="s">
        <v>149</v>
      </c>
      <c r="D172" s="25" t="s">
        <v>355</v>
      </c>
      <c r="E172" s="25" t="s">
        <v>353</v>
      </c>
      <c r="F172" s="24" t="s">
        <v>59</v>
      </c>
      <c r="G172" s="26">
        <v>12</v>
      </c>
      <c r="H172" s="45">
        <v>44197</v>
      </c>
      <c r="I172" s="27">
        <v>34119.199999999997</v>
      </c>
      <c r="J172" s="28">
        <f t="shared" si="5"/>
        <v>409430.39999999997</v>
      </c>
      <c r="K172" s="29" t="s">
        <v>20</v>
      </c>
      <c r="L172" s="29" t="s">
        <v>21</v>
      </c>
      <c r="M172" s="21" t="s">
        <v>34</v>
      </c>
      <c r="N172" s="30" t="str">
        <f>VLOOKUP(M172,[1]OPERACIONAL!$A$1:$C$12,2,FALSE)</f>
        <v>OUTROS SERVIÇOS DE TERCEIROS - PESSOA JURÍDICA</v>
      </c>
    </row>
    <row r="173" spans="2:14" ht="36.75" thickBot="1">
      <c r="B173" s="23" t="str">
        <f t="shared" si="4"/>
        <v>14</v>
      </c>
      <c r="C173" s="15" t="s">
        <v>149</v>
      </c>
      <c r="D173" s="25" t="s">
        <v>356</v>
      </c>
      <c r="E173" s="25" t="s">
        <v>353</v>
      </c>
      <c r="F173" s="24" t="s">
        <v>59</v>
      </c>
      <c r="G173" s="26">
        <v>12</v>
      </c>
      <c r="H173" s="45">
        <v>44197</v>
      </c>
      <c r="I173" s="27">
        <v>5808</v>
      </c>
      <c r="J173" s="28">
        <f t="shared" si="5"/>
        <v>69696</v>
      </c>
      <c r="K173" s="29" t="s">
        <v>20</v>
      </c>
      <c r="L173" s="29" t="s">
        <v>21</v>
      </c>
      <c r="M173" s="21" t="s">
        <v>34</v>
      </c>
      <c r="N173" s="30" t="str">
        <f>VLOOKUP(M173,[1]OPERACIONAL!$A$1:$C$12,2,FALSE)</f>
        <v>OUTROS SERVIÇOS DE TERCEIROS - PESSOA JURÍDICA</v>
      </c>
    </row>
    <row r="174" spans="2:14" ht="36.75" thickBot="1">
      <c r="B174" s="23" t="str">
        <f t="shared" si="4"/>
        <v>14</v>
      </c>
      <c r="C174" s="15" t="s">
        <v>149</v>
      </c>
      <c r="D174" s="25" t="s">
        <v>357</v>
      </c>
      <c r="E174" s="25" t="s">
        <v>353</v>
      </c>
      <c r="F174" s="24" t="s">
        <v>59</v>
      </c>
      <c r="G174" s="26">
        <v>12</v>
      </c>
      <c r="H174" s="45">
        <v>44197</v>
      </c>
      <c r="I174" s="27">
        <v>4672.74</v>
      </c>
      <c r="J174" s="28">
        <f t="shared" si="5"/>
        <v>56072.88</v>
      </c>
      <c r="K174" s="29" t="s">
        <v>20</v>
      </c>
      <c r="L174" s="29" t="s">
        <v>21</v>
      </c>
      <c r="M174" s="21" t="s">
        <v>34</v>
      </c>
      <c r="N174" s="30" t="str">
        <f>VLOOKUP(M174,[1]OPERACIONAL!$A$1:$C$12,2,FALSE)</f>
        <v>OUTROS SERVIÇOS DE TERCEIROS - PESSOA JURÍDICA</v>
      </c>
    </row>
    <row r="175" spans="2:14" ht="36.75" thickBot="1">
      <c r="B175" s="23" t="str">
        <f t="shared" si="4"/>
        <v>14</v>
      </c>
      <c r="C175" s="15" t="s">
        <v>149</v>
      </c>
      <c r="D175" s="25" t="s">
        <v>358</v>
      </c>
      <c r="E175" s="25" t="s">
        <v>353</v>
      </c>
      <c r="F175" s="24" t="s">
        <v>59</v>
      </c>
      <c r="G175" s="26">
        <v>12</v>
      </c>
      <c r="H175" s="45">
        <v>44197</v>
      </c>
      <c r="I175" s="27">
        <v>28827.08</v>
      </c>
      <c r="J175" s="28">
        <f t="shared" si="5"/>
        <v>345924.96</v>
      </c>
      <c r="K175" s="29" t="s">
        <v>20</v>
      </c>
      <c r="L175" s="29" t="s">
        <v>21</v>
      </c>
      <c r="M175" s="21" t="s">
        <v>34</v>
      </c>
      <c r="N175" s="30" t="str">
        <f>VLOOKUP(M175,[1]OPERACIONAL!$A$1:$C$12,2,FALSE)</f>
        <v>OUTROS SERVIÇOS DE TERCEIROS - PESSOA JURÍDICA</v>
      </c>
    </row>
    <row r="176" spans="2:14" ht="36.75" thickBot="1">
      <c r="B176" s="23" t="str">
        <f t="shared" si="4"/>
        <v>14</v>
      </c>
      <c r="C176" s="15" t="s">
        <v>149</v>
      </c>
      <c r="D176" s="25" t="s">
        <v>359</v>
      </c>
      <c r="E176" s="25" t="s">
        <v>353</v>
      </c>
      <c r="F176" s="24" t="s">
        <v>59</v>
      </c>
      <c r="G176" s="26">
        <v>12</v>
      </c>
      <c r="H176" s="45">
        <v>44197</v>
      </c>
      <c r="I176" s="27">
        <v>74130.34</v>
      </c>
      <c r="J176" s="28">
        <f t="shared" si="5"/>
        <v>889564.08</v>
      </c>
      <c r="K176" s="29" t="s">
        <v>20</v>
      </c>
      <c r="L176" s="29" t="s">
        <v>21</v>
      </c>
      <c r="M176" s="21" t="s">
        <v>34</v>
      </c>
      <c r="N176" s="30" t="str">
        <f>VLOOKUP(M176,[1]OPERACIONAL!$A$1:$C$12,2,FALSE)</f>
        <v>OUTROS SERVIÇOS DE TERCEIROS - PESSOA JURÍDICA</v>
      </c>
    </row>
    <row r="177" spans="2:14" ht="36.75" thickBot="1">
      <c r="B177" s="23" t="str">
        <f t="shared" si="4"/>
        <v>14</v>
      </c>
      <c r="C177" s="15" t="s">
        <v>149</v>
      </c>
      <c r="D177" s="25" t="s">
        <v>360</v>
      </c>
      <c r="E177" s="25" t="s">
        <v>353</v>
      </c>
      <c r="F177" s="24" t="s">
        <v>59</v>
      </c>
      <c r="G177" s="26">
        <v>12</v>
      </c>
      <c r="H177" s="45">
        <v>44197</v>
      </c>
      <c r="I177" s="27">
        <v>100000</v>
      </c>
      <c r="J177" s="28">
        <f t="shared" si="5"/>
        <v>1200000</v>
      </c>
      <c r="K177" s="29" t="s">
        <v>20</v>
      </c>
      <c r="L177" s="29" t="s">
        <v>21</v>
      </c>
      <c r="M177" s="21" t="s">
        <v>34</v>
      </c>
      <c r="N177" s="30" t="str">
        <f>VLOOKUP(M177,[1]OPERACIONAL!$A$1:$C$12,2,FALSE)</f>
        <v>OUTROS SERVIÇOS DE TERCEIROS - PESSOA JURÍDICA</v>
      </c>
    </row>
    <row r="178" spans="2:14" ht="36.75" thickBot="1">
      <c r="B178" s="23" t="str">
        <f t="shared" si="4"/>
        <v>14</v>
      </c>
      <c r="C178" s="15" t="s">
        <v>149</v>
      </c>
      <c r="D178" s="25" t="s">
        <v>361</v>
      </c>
      <c r="E178" s="25" t="s">
        <v>353</v>
      </c>
      <c r="F178" s="24" t="s">
        <v>59</v>
      </c>
      <c r="G178" s="26">
        <v>12</v>
      </c>
      <c r="H178" s="45">
        <v>44197</v>
      </c>
      <c r="I178" s="27">
        <v>80800</v>
      </c>
      <c r="J178" s="28">
        <f t="shared" si="5"/>
        <v>969600</v>
      </c>
      <c r="K178" s="29" t="s">
        <v>20</v>
      </c>
      <c r="L178" s="29" t="s">
        <v>21</v>
      </c>
      <c r="M178" s="21" t="s">
        <v>34</v>
      </c>
      <c r="N178" s="30" t="str">
        <f>VLOOKUP(M178,[1]OPERACIONAL!$A$1:$C$12,2,FALSE)</f>
        <v>OUTROS SERVIÇOS DE TERCEIROS - PESSOA JURÍDICA</v>
      </c>
    </row>
    <row r="179" spans="2:14" ht="48.75" thickBot="1">
      <c r="B179" s="23" t="str">
        <f t="shared" si="4"/>
        <v>14</v>
      </c>
      <c r="C179" s="15" t="s">
        <v>149</v>
      </c>
      <c r="D179" s="25" t="s">
        <v>362</v>
      </c>
      <c r="E179" s="25" t="s">
        <v>353</v>
      </c>
      <c r="F179" s="24" t="s">
        <v>59</v>
      </c>
      <c r="G179" s="26">
        <v>12</v>
      </c>
      <c r="H179" s="45">
        <v>44197</v>
      </c>
      <c r="I179" s="27">
        <v>15104.71</v>
      </c>
      <c r="J179" s="28">
        <f t="shared" si="5"/>
        <v>181256.52</v>
      </c>
      <c r="K179" s="29" t="s">
        <v>20</v>
      </c>
      <c r="L179" s="29" t="s">
        <v>21</v>
      </c>
      <c r="M179" s="21" t="s">
        <v>34</v>
      </c>
      <c r="N179" s="30" t="str">
        <f>VLOOKUP(M179,[1]OPERACIONAL!$A$1:$C$12,2,FALSE)</f>
        <v>OUTROS SERVIÇOS DE TERCEIROS - PESSOA JURÍDICA</v>
      </c>
    </row>
    <row r="180" spans="2:14" ht="36.75" thickBot="1">
      <c r="B180" s="23" t="str">
        <f t="shared" si="4"/>
        <v>14</v>
      </c>
      <c r="C180" s="15" t="s">
        <v>149</v>
      </c>
      <c r="D180" s="25" t="s">
        <v>363</v>
      </c>
      <c r="E180" s="25" t="s">
        <v>364</v>
      </c>
      <c r="F180" s="24" t="s">
        <v>59</v>
      </c>
      <c r="G180" s="26">
        <v>12</v>
      </c>
      <c r="H180" s="45">
        <v>44197</v>
      </c>
      <c r="I180" s="27">
        <v>44880</v>
      </c>
      <c r="J180" s="28">
        <f t="shared" si="5"/>
        <v>538560</v>
      </c>
      <c r="K180" s="29" t="s">
        <v>20</v>
      </c>
      <c r="L180" s="29" t="s">
        <v>21</v>
      </c>
      <c r="M180" s="21" t="s">
        <v>34</v>
      </c>
      <c r="N180" s="30" t="str">
        <f>VLOOKUP(M180,[1]OPERACIONAL!$A$1:$C$12,2,FALSE)</f>
        <v>OUTROS SERVIÇOS DE TERCEIROS - PESSOA JURÍDICA</v>
      </c>
    </row>
    <row r="181" spans="2:14" ht="24.75" thickBot="1">
      <c r="B181" s="23" t="str">
        <f t="shared" si="4"/>
        <v>14</v>
      </c>
      <c r="C181" s="15" t="s">
        <v>149</v>
      </c>
      <c r="D181" s="25" t="s">
        <v>365</v>
      </c>
      <c r="E181" s="25" t="s">
        <v>347</v>
      </c>
      <c r="F181" s="24" t="s">
        <v>18</v>
      </c>
      <c r="G181" s="26">
        <v>1</v>
      </c>
      <c r="H181" s="45">
        <v>44197</v>
      </c>
      <c r="I181" s="27">
        <v>3611321.78</v>
      </c>
      <c r="J181" s="28">
        <f t="shared" si="5"/>
        <v>3611321.78</v>
      </c>
      <c r="K181" s="29" t="s">
        <v>20</v>
      </c>
      <c r="L181" s="29" t="s">
        <v>21</v>
      </c>
      <c r="M181" s="21" t="s">
        <v>34</v>
      </c>
      <c r="N181" s="30" t="str">
        <f>VLOOKUP(M181,[1]OPERACIONAL!$A$1:$C$12,2,FALSE)</f>
        <v>OUTROS SERVIÇOS DE TERCEIROS - PESSOA JURÍDICA</v>
      </c>
    </row>
    <row r="182" spans="2:14" ht="24.75" thickBot="1">
      <c r="B182" s="23" t="str">
        <f t="shared" si="4"/>
        <v>14</v>
      </c>
      <c r="C182" s="15" t="s">
        <v>149</v>
      </c>
      <c r="D182" s="25" t="s">
        <v>366</v>
      </c>
      <c r="E182" s="25" t="s">
        <v>367</v>
      </c>
      <c r="F182" s="24" t="s">
        <v>18</v>
      </c>
      <c r="G182" s="26">
        <v>1</v>
      </c>
      <c r="H182" s="45">
        <v>44197</v>
      </c>
      <c r="I182" s="27">
        <v>200000</v>
      </c>
      <c r="J182" s="28">
        <f t="shared" si="5"/>
        <v>200000</v>
      </c>
      <c r="K182" s="29" t="s">
        <v>20</v>
      </c>
      <c r="L182" s="29" t="s">
        <v>21</v>
      </c>
      <c r="M182" s="21" t="s">
        <v>34</v>
      </c>
      <c r="N182" s="30" t="str">
        <f>VLOOKUP(M182,[1]OPERACIONAL!$A$1:$C$12,2,FALSE)</f>
        <v>OUTROS SERVIÇOS DE TERCEIROS - PESSOA JURÍDICA</v>
      </c>
    </row>
    <row r="183" spans="2:14" ht="36.75" thickBot="1">
      <c r="B183" s="23" t="str">
        <f t="shared" si="4"/>
        <v>14</v>
      </c>
      <c r="C183" s="15" t="s">
        <v>149</v>
      </c>
      <c r="D183" s="25" t="s">
        <v>368</v>
      </c>
      <c r="E183" s="25" t="s">
        <v>369</v>
      </c>
      <c r="F183" s="24" t="s">
        <v>18</v>
      </c>
      <c r="G183" s="26">
        <v>1</v>
      </c>
      <c r="H183" s="45">
        <v>44197</v>
      </c>
      <c r="I183" s="27">
        <v>7073942.4000000004</v>
      </c>
      <c r="J183" s="28">
        <f t="shared" si="5"/>
        <v>7073942.4000000004</v>
      </c>
      <c r="K183" s="29" t="s">
        <v>20</v>
      </c>
      <c r="L183" s="29" t="s">
        <v>21</v>
      </c>
      <c r="M183" s="21" t="s">
        <v>34</v>
      </c>
      <c r="N183" s="30" t="str">
        <f>VLOOKUP(M183,[1]OPERACIONAL!$A$1:$C$12,2,FALSE)</f>
        <v>OUTROS SERVIÇOS DE TERCEIROS - PESSOA JURÍDICA</v>
      </c>
    </row>
    <row r="184" spans="2:14" ht="24.75" thickBot="1">
      <c r="B184" s="23" t="str">
        <f t="shared" si="4"/>
        <v>14</v>
      </c>
      <c r="C184" s="15" t="s">
        <v>149</v>
      </c>
      <c r="D184" s="25" t="s">
        <v>370</v>
      </c>
      <c r="E184" s="25" t="s">
        <v>371</v>
      </c>
      <c r="F184" s="24" t="s">
        <v>18</v>
      </c>
      <c r="G184" s="26">
        <v>1</v>
      </c>
      <c r="H184" s="45">
        <v>44958</v>
      </c>
      <c r="I184" s="27">
        <f>2561000+350000+201000+97416</f>
        <v>3209416</v>
      </c>
      <c r="J184" s="28">
        <f t="shared" si="5"/>
        <v>3209416</v>
      </c>
      <c r="K184" s="29" t="s">
        <v>20</v>
      </c>
      <c r="L184" s="29" t="s">
        <v>21</v>
      </c>
      <c r="M184" s="21" t="s">
        <v>34</v>
      </c>
      <c r="N184" s="30" t="str">
        <f>VLOOKUP(M184,[1]OPERACIONAL!$A$1:$C$12,2,FALSE)</f>
        <v>OUTROS SERVIÇOS DE TERCEIROS - PESSOA JURÍDICA</v>
      </c>
    </row>
    <row r="185" spans="2:14" ht="96.75" thickBot="1">
      <c r="B185" s="23" t="str">
        <f t="shared" si="4"/>
        <v>14</v>
      </c>
      <c r="C185" s="15" t="s">
        <v>149</v>
      </c>
      <c r="D185" s="16" t="s">
        <v>372</v>
      </c>
      <c r="E185" s="16" t="s">
        <v>373</v>
      </c>
      <c r="F185" s="24" t="s">
        <v>18</v>
      </c>
      <c r="G185" s="102">
        <v>2</v>
      </c>
      <c r="H185" s="18">
        <v>45386</v>
      </c>
      <c r="I185" s="19">
        <v>398756.4</v>
      </c>
      <c r="J185" s="28">
        <f t="shared" si="5"/>
        <v>797512.8</v>
      </c>
      <c r="K185" s="29" t="s">
        <v>20</v>
      </c>
      <c r="L185" s="21" t="s">
        <v>21</v>
      </c>
      <c r="M185" s="21" t="s">
        <v>34</v>
      </c>
      <c r="N185" s="30" t="str">
        <f>VLOOKUP(M185,[1]OPERACIONAL!$A$1:$C$12,2,FALSE)</f>
        <v>OUTROS SERVIÇOS DE TERCEIROS - PESSOA JURÍDICA</v>
      </c>
    </row>
    <row r="186" spans="2:14" ht="120.75" thickBot="1">
      <c r="B186" s="23" t="str">
        <f t="shared" si="4"/>
        <v>14</v>
      </c>
      <c r="C186" s="15" t="s">
        <v>149</v>
      </c>
      <c r="D186" s="25" t="s">
        <v>374</v>
      </c>
      <c r="E186" s="16" t="s">
        <v>373</v>
      </c>
      <c r="F186" s="24" t="s">
        <v>18</v>
      </c>
      <c r="G186" s="103">
        <v>8</v>
      </c>
      <c r="H186" s="45">
        <v>45495</v>
      </c>
      <c r="I186" s="27">
        <v>198675.92</v>
      </c>
      <c r="J186" s="28">
        <f t="shared" si="5"/>
        <v>1589407.36</v>
      </c>
      <c r="K186" s="29" t="s">
        <v>20</v>
      </c>
      <c r="L186" s="29" t="s">
        <v>21</v>
      </c>
      <c r="M186" s="21" t="s">
        <v>34</v>
      </c>
      <c r="N186" s="30" t="str">
        <f>VLOOKUP(M186,[1]OPERACIONAL!$A$1:$C$12,2,FALSE)</f>
        <v>OUTROS SERVIÇOS DE TERCEIROS - PESSOA JURÍDICA</v>
      </c>
    </row>
    <row r="187" spans="2:14" ht="96.75" thickBot="1">
      <c r="B187" s="23" t="str">
        <f t="shared" si="4"/>
        <v>14</v>
      </c>
      <c r="C187" s="15" t="s">
        <v>149</v>
      </c>
      <c r="D187" s="25" t="s">
        <v>375</v>
      </c>
      <c r="E187" s="16" t="s">
        <v>373</v>
      </c>
      <c r="F187" s="24" t="s">
        <v>18</v>
      </c>
      <c r="G187" s="103">
        <v>4</v>
      </c>
      <c r="H187" s="45">
        <v>45329</v>
      </c>
      <c r="I187" s="27">
        <v>423478.44</v>
      </c>
      <c r="J187" s="28">
        <f t="shared" si="5"/>
        <v>1693913.76</v>
      </c>
      <c r="K187" s="29" t="s">
        <v>20</v>
      </c>
      <c r="L187" s="29" t="s">
        <v>21</v>
      </c>
      <c r="M187" s="21" t="s">
        <v>34</v>
      </c>
      <c r="N187" s="30" t="str">
        <f>VLOOKUP(M187,[1]OPERACIONAL!$A$1:$C$12,2,FALSE)</f>
        <v>OUTROS SERVIÇOS DE TERCEIROS - PESSOA JURÍDICA</v>
      </c>
    </row>
    <row r="188" spans="2:14" ht="48.75" thickBot="1">
      <c r="B188" s="23" t="str">
        <f t="shared" si="4"/>
        <v>14</v>
      </c>
      <c r="C188" s="15" t="s">
        <v>149</v>
      </c>
      <c r="D188" s="25" t="s">
        <v>376</v>
      </c>
      <c r="E188" s="16" t="s">
        <v>373</v>
      </c>
      <c r="F188" s="24" t="s">
        <v>18</v>
      </c>
      <c r="G188" s="103">
        <v>1</v>
      </c>
      <c r="H188" s="45">
        <v>45161</v>
      </c>
      <c r="I188" s="27">
        <v>264000</v>
      </c>
      <c r="J188" s="28">
        <f t="shared" si="5"/>
        <v>264000</v>
      </c>
      <c r="K188" s="29" t="s">
        <v>20</v>
      </c>
      <c r="L188" s="29" t="s">
        <v>21</v>
      </c>
      <c r="M188" s="21" t="s">
        <v>34</v>
      </c>
      <c r="N188" s="30" t="str">
        <f>VLOOKUP(M188,[1]OPERACIONAL!$A$1:$C$12,2,FALSE)</f>
        <v>OUTROS SERVIÇOS DE TERCEIROS - PESSOA JURÍDICA</v>
      </c>
    </row>
    <row r="189" spans="2:14" ht="48.75" thickBot="1">
      <c r="B189" s="23" t="str">
        <f t="shared" si="4"/>
        <v>14</v>
      </c>
      <c r="C189" s="15" t="s">
        <v>149</v>
      </c>
      <c r="D189" s="25" t="s">
        <v>377</v>
      </c>
      <c r="E189" s="16" t="s">
        <v>373</v>
      </c>
      <c r="F189" s="24" t="s">
        <v>18</v>
      </c>
      <c r="G189" s="103">
        <v>1</v>
      </c>
      <c r="H189" s="45">
        <v>45186</v>
      </c>
      <c r="I189" s="27">
        <v>222999.96</v>
      </c>
      <c r="J189" s="28">
        <f t="shared" si="5"/>
        <v>222999.96</v>
      </c>
      <c r="K189" s="29" t="s">
        <v>20</v>
      </c>
      <c r="L189" s="29" t="s">
        <v>21</v>
      </c>
      <c r="M189" s="21" t="s">
        <v>34</v>
      </c>
      <c r="N189" s="30" t="str">
        <f>VLOOKUP(M189,[1]OPERACIONAL!$A$1:$C$12,2,FALSE)</f>
        <v>OUTROS SERVIÇOS DE TERCEIROS - PESSOA JURÍDICA</v>
      </c>
    </row>
    <row r="190" spans="2:14" ht="48.75" thickBot="1">
      <c r="B190" s="23" t="str">
        <f t="shared" si="4"/>
        <v>14</v>
      </c>
      <c r="C190" s="15" t="s">
        <v>149</v>
      </c>
      <c r="D190" s="25" t="s">
        <v>378</v>
      </c>
      <c r="E190" s="16" t="s">
        <v>373</v>
      </c>
      <c r="F190" s="24" t="s">
        <v>18</v>
      </c>
      <c r="G190" s="103">
        <v>4</v>
      </c>
      <c r="H190" s="45">
        <v>45488</v>
      </c>
      <c r="I190" s="27">
        <v>188124.99</v>
      </c>
      <c r="J190" s="28">
        <f t="shared" si="5"/>
        <v>752499.96</v>
      </c>
      <c r="K190" s="29" t="s">
        <v>20</v>
      </c>
      <c r="L190" s="29" t="s">
        <v>21</v>
      </c>
      <c r="M190" s="21" t="s">
        <v>34</v>
      </c>
      <c r="N190" s="30" t="str">
        <f>VLOOKUP(M190,[1]OPERACIONAL!$A$1:$C$12,2,FALSE)</f>
        <v>OUTROS SERVIÇOS DE TERCEIROS - PESSOA JURÍDICA</v>
      </c>
    </row>
    <row r="191" spans="2:14" ht="48.75" thickBot="1">
      <c r="B191" s="23" t="str">
        <f t="shared" si="4"/>
        <v>14</v>
      </c>
      <c r="C191" s="15" t="s">
        <v>149</v>
      </c>
      <c r="D191" s="25" t="s">
        <v>379</v>
      </c>
      <c r="E191" s="16" t="s">
        <v>373</v>
      </c>
      <c r="F191" s="24" t="s">
        <v>18</v>
      </c>
      <c r="G191" s="103">
        <v>24</v>
      </c>
      <c r="H191" s="45">
        <v>45393</v>
      </c>
      <c r="I191" s="27">
        <v>340842.64</v>
      </c>
      <c r="J191" s="28">
        <f t="shared" si="5"/>
        <v>8180223.3600000003</v>
      </c>
      <c r="K191" s="29" t="s">
        <v>20</v>
      </c>
      <c r="L191" s="29" t="s">
        <v>21</v>
      </c>
      <c r="M191" s="21" t="s">
        <v>34</v>
      </c>
      <c r="N191" s="30" t="str">
        <f>VLOOKUP(M191,[1]OPERACIONAL!$A$1:$C$12,2,FALSE)</f>
        <v>OUTROS SERVIÇOS DE TERCEIROS - PESSOA JURÍDICA</v>
      </c>
    </row>
    <row r="192" spans="2:14" ht="48.75" thickBot="1">
      <c r="B192" s="23" t="str">
        <f t="shared" si="4"/>
        <v>14</v>
      </c>
      <c r="C192" s="15" t="s">
        <v>149</v>
      </c>
      <c r="D192" s="25" t="s">
        <v>380</v>
      </c>
      <c r="E192" s="25" t="s">
        <v>381</v>
      </c>
      <c r="F192" s="24" t="s">
        <v>18</v>
      </c>
      <c r="G192" s="103">
        <v>1</v>
      </c>
      <c r="H192" s="45">
        <v>45292</v>
      </c>
      <c r="I192" s="27">
        <v>264000</v>
      </c>
      <c r="J192" s="28">
        <f t="shared" si="5"/>
        <v>264000</v>
      </c>
      <c r="K192" s="29" t="s">
        <v>20</v>
      </c>
      <c r="L192" s="29" t="s">
        <v>21</v>
      </c>
      <c r="M192" s="21" t="s">
        <v>34</v>
      </c>
      <c r="N192" s="30" t="str">
        <f>VLOOKUP(M192,[1]OPERACIONAL!$A$1:$C$12,2,FALSE)</f>
        <v>OUTROS SERVIÇOS DE TERCEIROS - PESSOA JURÍDICA</v>
      </c>
    </row>
    <row r="193" spans="2:14" ht="36.75" thickBot="1">
      <c r="B193" s="23" t="str">
        <f t="shared" si="4"/>
        <v>14</v>
      </c>
      <c r="C193" s="15" t="s">
        <v>149</v>
      </c>
      <c r="D193" s="25" t="s">
        <v>382</v>
      </c>
      <c r="E193" s="25" t="s">
        <v>383</v>
      </c>
      <c r="F193" s="24" t="s">
        <v>18</v>
      </c>
      <c r="G193" s="103">
        <v>1</v>
      </c>
      <c r="H193" s="45">
        <v>45292</v>
      </c>
      <c r="I193" s="27">
        <v>50000</v>
      </c>
      <c r="J193" s="28">
        <f t="shared" si="5"/>
        <v>50000</v>
      </c>
      <c r="K193" s="29" t="s">
        <v>20</v>
      </c>
      <c r="L193" s="29" t="s">
        <v>21</v>
      </c>
      <c r="M193" s="29" t="s">
        <v>31</v>
      </c>
      <c r="N193" s="30" t="str">
        <f>VLOOKUP(M193,[1]OPERACIONAL!$A$1:$C$12,2,FALSE)</f>
        <v>MATERIAL DE CONSUMO</v>
      </c>
    </row>
    <row r="194" spans="2:14" ht="36.75" thickBot="1">
      <c r="B194" s="23" t="str">
        <f t="shared" si="4"/>
        <v>14</v>
      </c>
      <c r="C194" s="15" t="s">
        <v>149</v>
      </c>
      <c r="D194" s="25" t="s">
        <v>384</v>
      </c>
      <c r="E194" s="25" t="s">
        <v>385</v>
      </c>
      <c r="F194" s="24" t="s">
        <v>18</v>
      </c>
      <c r="G194" s="26">
        <v>1</v>
      </c>
      <c r="H194" s="45">
        <v>45292</v>
      </c>
      <c r="I194" s="27">
        <f>3075000+1235000+85000+70000</f>
        <v>4465000</v>
      </c>
      <c r="J194" s="28">
        <f t="shared" si="5"/>
        <v>4465000</v>
      </c>
      <c r="K194" s="29" t="s">
        <v>20</v>
      </c>
      <c r="L194" s="29" t="s">
        <v>21</v>
      </c>
      <c r="M194" s="21" t="s">
        <v>34</v>
      </c>
      <c r="N194" s="30" t="str">
        <f>VLOOKUP(M194,[1]OPERACIONAL!$A$1:$C$12,2,FALSE)</f>
        <v>OUTROS SERVIÇOS DE TERCEIROS - PESSOA JURÍDICA</v>
      </c>
    </row>
    <row r="195" spans="2:14" ht="24.75" thickBot="1">
      <c r="B195" s="23" t="str">
        <f t="shared" si="4"/>
        <v>14</v>
      </c>
      <c r="C195" s="15" t="s">
        <v>149</v>
      </c>
      <c r="D195" s="25" t="s">
        <v>386</v>
      </c>
      <c r="E195" s="25" t="s">
        <v>387</v>
      </c>
      <c r="F195" s="24" t="s">
        <v>18</v>
      </c>
      <c r="G195" s="26">
        <v>1</v>
      </c>
      <c r="H195" s="45">
        <v>45292</v>
      </c>
      <c r="I195" s="27">
        <f>2200000+1260000</f>
        <v>3460000</v>
      </c>
      <c r="J195" s="28">
        <f t="shared" si="5"/>
        <v>3460000</v>
      </c>
      <c r="K195" s="29" t="s">
        <v>20</v>
      </c>
      <c r="L195" s="29" t="s">
        <v>21</v>
      </c>
      <c r="M195" s="21" t="s">
        <v>34</v>
      </c>
      <c r="N195" s="30" t="str">
        <f>VLOOKUP(M195,[1]OPERACIONAL!$A$1:$C$12,2,FALSE)</f>
        <v>OUTROS SERVIÇOS DE TERCEIROS - PESSOA JURÍDICA</v>
      </c>
    </row>
    <row r="196" spans="2:14" ht="24.75" thickBot="1">
      <c r="B196" s="23" t="str">
        <f t="shared" si="4"/>
        <v>14</v>
      </c>
      <c r="C196" s="15" t="s">
        <v>149</v>
      </c>
      <c r="D196" s="25" t="s">
        <v>388</v>
      </c>
      <c r="E196" s="25" t="s">
        <v>389</v>
      </c>
      <c r="F196" s="24" t="s">
        <v>18</v>
      </c>
      <c r="G196" s="26">
        <v>1</v>
      </c>
      <c r="H196" s="45">
        <v>45292</v>
      </c>
      <c r="I196" s="27">
        <v>322000</v>
      </c>
      <c r="J196" s="28">
        <f t="shared" si="5"/>
        <v>322000</v>
      </c>
      <c r="K196" s="29" t="s">
        <v>20</v>
      </c>
      <c r="L196" s="29" t="s">
        <v>21</v>
      </c>
      <c r="M196" s="21" t="s">
        <v>34</v>
      </c>
      <c r="N196" s="30" t="str">
        <f>VLOOKUP(M196,[1]OPERACIONAL!$A$1:$C$12,2,FALSE)</f>
        <v>OUTROS SERVIÇOS DE TERCEIROS - PESSOA JURÍDICA</v>
      </c>
    </row>
    <row r="197" spans="2:14" ht="24.75" thickBot="1">
      <c r="B197" s="23" t="str">
        <f t="shared" ref="B197:B260" si="6">MID(C197,1,2)</f>
        <v>14</v>
      </c>
      <c r="C197" s="15" t="s">
        <v>149</v>
      </c>
      <c r="D197" s="25" t="s">
        <v>390</v>
      </c>
      <c r="E197" s="25" t="s">
        <v>389</v>
      </c>
      <c r="F197" s="24" t="s">
        <v>18</v>
      </c>
      <c r="G197" s="26">
        <v>1</v>
      </c>
      <c r="H197" s="45">
        <v>45292</v>
      </c>
      <c r="I197" s="27">
        <v>100000</v>
      </c>
      <c r="J197" s="28">
        <f t="shared" si="5"/>
        <v>100000</v>
      </c>
      <c r="K197" s="29" t="s">
        <v>20</v>
      </c>
      <c r="L197" s="29" t="s">
        <v>21</v>
      </c>
      <c r="M197" s="21" t="s">
        <v>34</v>
      </c>
      <c r="N197" s="30" t="str">
        <f>VLOOKUP(M197,[1]OPERACIONAL!$A$1:$C$12,2,FALSE)</f>
        <v>OUTROS SERVIÇOS DE TERCEIROS - PESSOA JURÍDICA</v>
      </c>
    </row>
    <row r="198" spans="2:14" ht="60.75" thickBot="1">
      <c r="B198" s="23" t="str">
        <f t="shared" si="6"/>
        <v>14</v>
      </c>
      <c r="C198" s="15" t="s">
        <v>149</v>
      </c>
      <c r="D198" s="25" t="s">
        <v>137</v>
      </c>
      <c r="E198" s="25" t="s">
        <v>391</v>
      </c>
      <c r="F198" s="24" t="s">
        <v>18</v>
      </c>
      <c r="G198" s="26">
        <v>1</v>
      </c>
      <c r="H198" s="45">
        <v>45292</v>
      </c>
      <c r="I198" s="27">
        <f>158308.8+316617.6+316617.6</f>
        <v>791544</v>
      </c>
      <c r="J198" s="28">
        <f t="shared" si="5"/>
        <v>791544</v>
      </c>
      <c r="K198" s="29" t="s">
        <v>20</v>
      </c>
      <c r="L198" s="29" t="s">
        <v>21</v>
      </c>
      <c r="M198" s="21" t="s">
        <v>34</v>
      </c>
      <c r="N198" s="30" t="str">
        <f>VLOOKUP(M198,[1]OPERACIONAL!$A$1:$C$12,2,FALSE)</f>
        <v>OUTROS SERVIÇOS DE TERCEIROS - PESSOA JURÍDICA</v>
      </c>
    </row>
    <row r="199" spans="2:14" ht="60.75" thickBot="1">
      <c r="B199" s="23" t="str">
        <f t="shared" si="6"/>
        <v>14</v>
      </c>
      <c r="C199" s="15" t="s">
        <v>149</v>
      </c>
      <c r="D199" s="25" t="s">
        <v>392</v>
      </c>
      <c r="E199" s="25" t="s">
        <v>391</v>
      </c>
      <c r="F199" s="24" t="s">
        <v>18</v>
      </c>
      <c r="G199" s="26">
        <v>1</v>
      </c>
      <c r="H199" s="45">
        <v>45292</v>
      </c>
      <c r="I199" s="27">
        <v>20000</v>
      </c>
      <c r="J199" s="28">
        <f t="shared" si="5"/>
        <v>20000</v>
      </c>
      <c r="K199" s="29" t="s">
        <v>20</v>
      </c>
      <c r="L199" s="29" t="s">
        <v>21</v>
      </c>
      <c r="M199" s="21" t="s">
        <v>34</v>
      </c>
      <c r="N199" s="30" t="str">
        <f>VLOOKUP(M199,[1]OPERACIONAL!$A$1:$C$12,2,FALSE)</f>
        <v>OUTROS SERVIÇOS DE TERCEIROS - PESSOA JURÍDICA</v>
      </c>
    </row>
    <row r="200" spans="2:14" ht="60.75" thickBot="1">
      <c r="B200" s="23" t="str">
        <f t="shared" si="6"/>
        <v>14</v>
      </c>
      <c r="C200" s="15" t="s">
        <v>149</v>
      </c>
      <c r="D200" s="25" t="s">
        <v>393</v>
      </c>
      <c r="E200" s="25" t="s">
        <v>391</v>
      </c>
      <c r="F200" s="24" t="s">
        <v>18</v>
      </c>
      <c r="G200" s="26">
        <v>1</v>
      </c>
      <c r="H200" s="45">
        <v>45292</v>
      </c>
      <c r="I200" s="27">
        <v>90000</v>
      </c>
      <c r="J200" s="28">
        <f t="shared" si="5"/>
        <v>90000</v>
      </c>
      <c r="K200" s="29" t="s">
        <v>20</v>
      </c>
      <c r="L200" s="29" t="s">
        <v>21</v>
      </c>
      <c r="M200" s="21" t="s">
        <v>34</v>
      </c>
      <c r="N200" s="30" t="str">
        <f>VLOOKUP(M200,[1]OPERACIONAL!$A$1:$C$12,2,FALSE)</f>
        <v>OUTROS SERVIÇOS DE TERCEIROS - PESSOA JURÍDICA</v>
      </c>
    </row>
    <row r="201" spans="2:14" ht="60.75" thickBot="1">
      <c r="B201" s="23" t="str">
        <f t="shared" si="6"/>
        <v>14</v>
      </c>
      <c r="C201" s="15" t="s">
        <v>149</v>
      </c>
      <c r="D201" s="25" t="s">
        <v>394</v>
      </c>
      <c r="E201" s="25" t="s">
        <v>391</v>
      </c>
      <c r="F201" s="24" t="s">
        <v>18</v>
      </c>
      <c r="G201" s="26">
        <v>1</v>
      </c>
      <c r="H201" s="45">
        <v>45292</v>
      </c>
      <c r="I201" s="27">
        <v>55000</v>
      </c>
      <c r="J201" s="28">
        <f t="shared" si="5"/>
        <v>55000</v>
      </c>
      <c r="K201" s="29" t="s">
        <v>20</v>
      </c>
      <c r="L201" s="29" t="s">
        <v>21</v>
      </c>
      <c r="M201" s="21" t="s">
        <v>34</v>
      </c>
      <c r="N201" s="30" t="str">
        <f>VLOOKUP(M201,[1]OPERACIONAL!$A$1:$C$12,2,FALSE)</f>
        <v>OUTROS SERVIÇOS DE TERCEIROS - PESSOA JURÍDICA</v>
      </c>
    </row>
    <row r="202" spans="2:14" ht="24.75" thickBot="1">
      <c r="B202" s="23" t="str">
        <f t="shared" si="6"/>
        <v>14</v>
      </c>
      <c r="C202" s="15" t="s">
        <v>149</v>
      </c>
      <c r="D202" s="25" t="s">
        <v>395</v>
      </c>
      <c r="E202" s="25" t="s">
        <v>396</v>
      </c>
      <c r="F202" s="24" t="s">
        <v>18</v>
      </c>
      <c r="G202" s="26">
        <v>1</v>
      </c>
      <c r="H202" s="45">
        <v>45292</v>
      </c>
      <c r="I202" s="27">
        <f>12480000+7490000</f>
        <v>19970000</v>
      </c>
      <c r="J202" s="28">
        <f t="shared" si="5"/>
        <v>19970000</v>
      </c>
      <c r="K202" s="29" t="s">
        <v>20</v>
      </c>
      <c r="L202" s="29" t="s">
        <v>21</v>
      </c>
      <c r="M202" s="21" t="s">
        <v>34</v>
      </c>
      <c r="N202" s="30" t="str">
        <f>VLOOKUP(M202,[1]OPERACIONAL!$A$1:$C$12,2,FALSE)</f>
        <v>OUTROS SERVIÇOS DE TERCEIROS - PESSOA JURÍDICA</v>
      </c>
    </row>
    <row r="203" spans="2:14" ht="24.75" thickBot="1">
      <c r="B203" s="23" t="str">
        <f t="shared" si="6"/>
        <v>14</v>
      </c>
      <c r="C203" s="15" t="s">
        <v>149</v>
      </c>
      <c r="D203" s="25" t="s">
        <v>397</v>
      </c>
      <c r="E203" s="25" t="s">
        <v>396</v>
      </c>
      <c r="F203" s="24" t="s">
        <v>18</v>
      </c>
      <c r="G203" s="26">
        <v>1</v>
      </c>
      <c r="H203" s="45">
        <v>45292</v>
      </c>
      <c r="I203" s="27">
        <f>1400000+900000+1727000</f>
        <v>4027000</v>
      </c>
      <c r="J203" s="28">
        <f t="shared" si="5"/>
        <v>4027000</v>
      </c>
      <c r="K203" s="29" t="s">
        <v>20</v>
      </c>
      <c r="L203" s="29" t="s">
        <v>21</v>
      </c>
      <c r="M203" s="21" t="s">
        <v>34</v>
      </c>
      <c r="N203" s="30" t="str">
        <f>VLOOKUP(M203,[1]OPERACIONAL!$A$1:$C$12,2,FALSE)</f>
        <v>OUTROS SERVIÇOS DE TERCEIROS - PESSOA JURÍDICA</v>
      </c>
    </row>
    <row r="204" spans="2:14" ht="24.75" thickBot="1">
      <c r="B204" s="23" t="str">
        <f t="shared" si="6"/>
        <v>14</v>
      </c>
      <c r="C204" s="15" t="s">
        <v>149</v>
      </c>
      <c r="D204" s="25" t="s">
        <v>398</v>
      </c>
      <c r="E204" s="25" t="s">
        <v>396</v>
      </c>
      <c r="F204" s="24" t="s">
        <v>18</v>
      </c>
      <c r="G204" s="26">
        <v>1</v>
      </c>
      <c r="H204" s="45">
        <v>45292</v>
      </c>
      <c r="I204" s="27">
        <f>22500+22500+7500+7500</f>
        <v>60000</v>
      </c>
      <c r="J204" s="28">
        <f t="shared" si="5"/>
        <v>60000</v>
      </c>
      <c r="K204" s="29" t="s">
        <v>20</v>
      </c>
      <c r="L204" s="29" t="s">
        <v>21</v>
      </c>
      <c r="M204" s="21" t="s">
        <v>34</v>
      </c>
      <c r="N204" s="30" t="str">
        <f>VLOOKUP(M204,[1]OPERACIONAL!$A$1:$C$12,2,FALSE)</f>
        <v>OUTROS SERVIÇOS DE TERCEIROS - PESSOA JURÍDICA</v>
      </c>
    </row>
    <row r="205" spans="2:14" ht="60.75" thickBot="1">
      <c r="B205" s="23" t="str">
        <f t="shared" si="6"/>
        <v>14</v>
      </c>
      <c r="C205" s="15" t="s">
        <v>149</v>
      </c>
      <c r="D205" s="25" t="s">
        <v>399</v>
      </c>
      <c r="E205" s="25" t="s">
        <v>400</v>
      </c>
      <c r="F205" s="24" t="s">
        <v>18</v>
      </c>
      <c r="G205" s="26">
        <v>1</v>
      </c>
      <c r="H205" s="45">
        <v>45292</v>
      </c>
      <c r="I205" s="27">
        <v>302319.90999999997</v>
      </c>
      <c r="J205" s="28">
        <f t="shared" si="5"/>
        <v>302319.90999999997</v>
      </c>
      <c r="K205" s="29" t="s">
        <v>20</v>
      </c>
      <c r="L205" s="29" t="s">
        <v>21</v>
      </c>
      <c r="M205" s="21" t="s">
        <v>34</v>
      </c>
      <c r="N205" s="30" t="str">
        <f>VLOOKUP(M205,[1]OPERACIONAL!$A$1:$C$12,2,FALSE)</f>
        <v>OUTROS SERVIÇOS DE TERCEIROS - PESSOA JURÍDICA</v>
      </c>
    </row>
    <row r="206" spans="2:14" ht="60.75" thickBot="1">
      <c r="B206" s="23" t="str">
        <f t="shared" si="6"/>
        <v>14</v>
      </c>
      <c r="C206" s="15" t="s">
        <v>149</v>
      </c>
      <c r="D206" s="25" t="s">
        <v>401</v>
      </c>
      <c r="E206" s="25" t="s">
        <v>400</v>
      </c>
      <c r="F206" s="24" t="s">
        <v>18</v>
      </c>
      <c r="G206" s="26">
        <v>1</v>
      </c>
      <c r="H206" s="45">
        <v>45292</v>
      </c>
      <c r="I206" s="27">
        <f>60000*12</f>
        <v>720000</v>
      </c>
      <c r="J206" s="28">
        <f t="shared" si="5"/>
        <v>720000</v>
      </c>
      <c r="K206" s="29" t="s">
        <v>20</v>
      </c>
      <c r="L206" s="29" t="s">
        <v>21</v>
      </c>
      <c r="M206" s="21" t="s">
        <v>34</v>
      </c>
      <c r="N206" s="30" t="str">
        <f>VLOOKUP(M206,[1]OPERACIONAL!$A$1:$C$12,2,FALSE)</f>
        <v>OUTROS SERVIÇOS DE TERCEIROS - PESSOA JURÍDICA</v>
      </c>
    </row>
    <row r="207" spans="2:14" ht="36.75" thickBot="1">
      <c r="B207" s="23" t="str">
        <f t="shared" si="6"/>
        <v>14</v>
      </c>
      <c r="C207" s="15" t="s">
        <v>149</v>
      </c>
      <c r="D207" s="25" t="s">
        <v>402</v>
      </c>
      <c r="E207" s="25" t="s">
        <v>353</v>
      </c>
      <c r="F207" s="24" t="s">
        <v>18</v>
      </c>
      <c r="G207" s="26">
        <v>1</v>
      </c>
      <c r="H207" s="45">
        <v>45292</v>
      </c>
      <c r="I207" s="27">
        <f>548657.42*12</f>
        <v>6583889.040000001</v>
      </c>
      <c r="J207" s="28">
        <f t="shared" si="5"/>
        <v>6583889.040000001</v>
      </c>
      <c r="K207" s="29" t="s">
        <v>20</v>
      </c>
      <c r="L207" s="29" t="s">
        <v>21</v>
      </c>
      <c r="M207" s="21" t="s">
        <v>34</v>
      </c>
      <c r="N207" s="30" t="str">
        <f>VLOOKUP(M207,[1]OPERACIONAL!$A$1:$C$12,2,FALSE)</f>
        <v>OUTROS SERVIÇOS DE TERCEIROS - PESSOA JURÍDICA</v>
      </c>
    </row>
    <row r="208" spans="2:14" ht="36.75" thickBot="1">
      <c r="B208" s="23" t="str">
        <f t="shared" si="6"/>
        <v>14</v>
      </c>
      <c r="C208" s="15" t="s">
        <v>149</v>
      </c>
      <c r="D208" s="25" t="s">
        <v>403</v>
      </c>
      <c r="E208" s="25" t="s">
        <v>353</v>
      </c>
      <c r="F208" s="24" t="s">
        <v>18</v>
      </c>
      <c r="G208" s="26">
        <v>1</v>
      </c>
      <c r="H208" s="45">
        <v>45292</v>
      </c>
      <c r="I208" s="27">
        <f>462342*12</f>
        <v>5548104</v>
      </c>
      <c r="J208" s="28">
        <f t="shared" ref="J208:J271" si="7">G208*I208</f>
        <v>5548104</v>
      </c>
      <c r="K208" s="29" t="s">
        <v>20</v>
      </c>
      <c r="L208" s="29" t="s">
        <v>21</v>
      </c>
      <c r="M208" s="21" t="s">
        <v>34</v>
      </c>
      <c r="N208" s="30" t="str">
        <f>VLOOKUP(M208,[1]OPERACIONAL!$A$1:$C$12,2,FALSE)</f>
        <v>OUTROS SERVIÇOS DE TERCEIROS - PESSOA JURÍDICA</v>
      </c>
    </row>
    <row r="209" spans="2:14" ht="24.75" thickBot="1">
      <c r="B209" s="23" t="str">
        <f t="shared" si="6"/>
        <v>14</v>
      </c>
      <c r="C209" s="15" t="s">
        <v>149</v>
      </c>
      <c r="D209" s="25" t="s">
        <v>404</v>
      </c>
      <c r="E209" s="25" t="s">
        <v>405</v>
      </c>
      <c r="F209" s="24" t="s">
        <v>18</v>
      </c>
      <c r="G209" s="26">
        <v>1</v>
      </c>
      <c r="H209" s="45">
        <v>45292</v>
      </c>
      <c r="I209" s="27">
        <f>55334+36414.71</f>
        <v>91748.709999999992</v>
      </c>
      <c r="J209" s="28">
        <f t="shared" si="7"/>
        <v>91748.709999999992</v>
      </c>
      <c r="K209" s="29" t="s">
        <v>20</v>
      </c>
      <c r="L209" s="29" t="s">
        <v>21</v>
      </c>
      <c r="M209" s="21" t="s">
        <v>34</v>
      </c>
      <c r="N209" s="30" t="str">
        <f>VLOOKUP(M209,[1]OPERACIONAL!$A$1:$C$12,2,FALSE)</f>
        <v>OUTROS SERVIÇOS DE TERCEIROS - PESSOA JURÍDICA</v>
      </c>
    </row>
    <row r="210" spans="2:14" ht="24.75" thickBot="1">
      <c r="B210" s="23" t="str">
        <f t="shared" si="6"/>
        <v>14</v>
      </c>
      <c r="C210" s="15" t="s">
        <v>149</v>
      </c>
      <c r="D210" s="25" t="s">
        <v>406</v>
      </c>
      <c r="E210" s="25" t="s">
        <v>407</v>
      </c>
      <c r="F210" s="24" t="s">
        <v>18</v>
      </c>
      <c r="G210" s="26">
        <v>1</v>
      </c>
      <c r="H210" s="45">
        <v>45292</v>
      </c>
      <c r="I210" s="27">
        <v>115662</v>
      </c>
      <c r="J210" s="28">
        <f t="shared" si="7"/>
        <v>115662</v>
      </c>
      <c r="K210" s="29" t="s">
        <v>20</v>
      </c>
      <c r="L210" s="29" t="s">
        <v>21</v>
      </c>
      <c r="M210" s="21" t="s">
        <v>34</v>
      </c>
      <c r="N210" s="30" t="str">
        <f>VLOOKUP(M210,[1]OPERACIONAL!$A$1:$C$12,2,FALSE)</f>
        <v>OUTROS SERVIÇOS DE TERCEIROS - PESSOA JURÍDICA</v>
      </c>
    </row>
    <row r="211" spans="2:14" ht="24.75" thickBot="1">
      <c r="B211" s="23" t="str">
        <f t="shared" si="6"/>
        <v>14</v>
      </c>
      <c r="C211" s="15" t="s">
        <v>149</v>
      </c>
      <c r="D211" s="25" t="s">
        <v>408</v>
      </c>
      <c r="E211" s="25" t="s">
        <v>389</v>
      </c>
      <c r="F211" s="24" t="s">
        <v>18</v>
      </c>
      <c r="G211" s="26">
        <v>1</v>
      </c>
      <c r="H211" s="45">
        <v>45292</v>
      </c>
      <c r="I211" s="27">
        <v>200000</v>
      </c>
      <c r="J211" s="28">
        <f t="shared" si="7"/>
        <v>200000</v>
      </c>
      <c r="K211" s="29" t="s">
        <v>20</v>
      </c>
      <c r="L211" s="29" t="s">
        <v>21</v>
      </c>
      <c r="M211" s="21" t="s">
        <v>34</v>
      </c>
      <c r="N211" s="30" t="str">
        <f>VLOOKUP(M211,[1]OPERACIONAL!$A$1:$C$12,2,FALSE)</f>
        <v>OUTROS SERVIÇOS DE TERCEIROS - PESSOA JURÍDICA</v>
      </c>
    </row>
    <row r="212" spans="2:14" ht="24.75" thickBot="1">
      <c r="B212" s="23" t="str">
        <f t="shared" si="6"/>
        <v>14</v>
      </c>
      <c r="C212" s="15" t="s">
        <v>149</v>
      </c>
      <c r="D212" s="25" t="s">
        <v>409</v>
      </c>
      <c r="E212" s="25" t="s">
        <v>405</v>
      </c>
      <c r="F212" s="24" t="s">
        <v>18</v>
      </c>
      <c r="G212" s="26">
        <v>1</v>
      </c>
      <c r="H212" s="45">
        <v>45292</v>
      </c>
      <c r="I212" s="27">
        <v>9000</v>
      </c>
      <c r="J212" s="28">
        <f t="shared" si="7"/>
        <v>9000</v>
      </c>
      <c r="K212" s="29" t="s">
        <v>20</v>
      </c>
      <c r="L212" s="29" t="s">
        <v>21</v>
      </c>
      <c r="M212" s="21" t="s">
        <v>34</v>
      </c>
      <c r="N212" s="30" t="str">
        <f>VLOOKUP(M212,[1]OPERACIONAL!$A$1:$C$12,2,FALSE)</f>
        <v>OUTROS SERVIÇOS DE TERCEIROS - PESSOA JURÍDICA</v>
      </c>
    </row>
    <row r="213" spans="2:14" ht="36.75" thickBot="1">
      <c r="B213" s="23" t="str">
        <f t="shared" si="6"/>
        <v>14</v>
      </c>
      <c r="C213" s="15" t="s">
        <v>149</v>
      </c>
      <c r="D213" s="25" t="s">
        <v>410</v>
      </c>
      <c r="E213" s="25" t="s">
        <v>405</v>
      </c>
      <c r="F213" s="24" t="s">
        <v>18</v>
      </c>
      <c r="G213" s="26">
        <v>1</v>
      </c>
      <c r="H213" s="45">
        <v>45292</v>
      </c>
      <c r="I213" s="27">
        <v>15000</v>
      </c>
      <c r="J213" s="28">
        <f t="shared" si="7"/>
        <v>15000</v>
      </c>
      <c r="K213" s="29" t="s">
        <v>20</v>
      </c>
      <c r="L213" s="29" t="s">
        <v>21</v>
      </c>
      <c r="M213" s="21" t="s">
        <v>34</v>
      </c>
      <c r="N213" s="30" t="str">
        <f>VLOOKUP(M213,[1]OPERACIONAL!$A$1:$C$12,2,FALSE)</f>
        <v>OUTROS SERVIÇOS DE TERCEIROS - PESSOA JURÍDICA</v>
      </c>
    </row>
    <row r="214" spans="2:14" ht="36.75" thickBot="1">
      <c r="B214" s="23" t="str">
        <f t="shared" si="6"/>
        <v>14</v>
      </c>
      <c r="C214" s="15" t="s">
        <v>149</v>
      </c>
      <c r="D214" s="44" t="s">
        <v>411</v>
      </c>
      <c r="E214" s="25" t="s">
        <v>353</v>
      </c>
      <c r="F214" s="24" t="s">
        <v>18</v>
      </c>
      <c r="G214" s="26">
        <v>39600</v>
      </c>
      <c r="H214" s="45">
        <v>44958</v>
      </c>
      <c r="I214" s="27">
        <v>186</v>
      </c>
      <c r="J214" s="28">
        <f t="shared" si="7"/>
        <v>7365600</v>
      </c>
      <c r="K214" s="29" t="s">
        <v>20</v>
      </c>
      <c r="L214" s="29" t="s">
        <v>21</v>
      </c>
      <c r="M214" s="29" t="s">
        <v>31</v>
      </c>
      <c r="N214" s="30" t="str">
        <f>VLOOKUP(M214,[1]OPERACIONAL!$A$1:$C$12,2,FALSE)</f>
        <v>MATERIAL DE CONSUMO</v>
      </c>
    </row>
    <row r="215" spans="2:14" ht="36.75" thickBot="1">
      <c r="B215" s="23" t="str">
        <f t="shared" si="6"/>
        <v>14</v>
      </c>
      <c r="C215" s="15" t="s">
        <v>149</v>
      </c>
      <c r="D215" s="25" t="s">
        <v>412</v>
      </c>
      <c r="E215" s="25" t="s">
        <v>353</v>
      </c>
      <c r="F215" s="24" t="s">
        <v>18</v>
      </c>
      <c r="G215" s="26">
        <v>1</v>
      </c>
      <c r="H215" s="45">
        <v>44958</v>
      </c>
      <c r="I215" s="27">
        <v>2800000</v>
      </c>
      <c r="J215" s="28">
        <f t="shared" si="7"/>
        <v>2800000</v>
      </c>
      <c r="K215" s="29" t="s">
        <v>20</v>
      </c>
      <c r="L215" s="29" t="s">
        <v>21</v>
      </c>
      <c r="M215" s="29" t="s">
        <v>31</v>
      </c>
      <c r="N215" s="30" t="str">
        <f>VLOOKUP(M215,[1]OPERACIONAL!$A$1:$C$12,2,FALSE)</f>
        <v>MATERIAL DE CONSUMO</v>
      </c>
    </row>
    <row r="216" spans="2:14" ht="36.75" thickBot="1">
      <c r="B216" s="23" t="str">
        <f t="shared" si="6"/>
        <v>14</v>
      </c>
      <c r="C216" s="15" t="s">
        <v>149</v>
      </c>
      <c r="D216" s="25" t="s">
        <v>413</v>
      </c>
      <c r="E216" s="25" t="s">
        <v>353</v>
      </c>
      <c r="F216" s="24" t="s">
        <v>18</v>
      </c>
      <c r="G216" s="26">
        <v>1</v>
      </c>
      <c r="H216" s="45">
        <v>44958</v>
      </c>
      <c r="I216" s="27">
        <v>1200000</v>
      </c>
      <c r="J216" s="28">
        <f t="shared" si="7"/>
        <v>1200000</v>
      </c>
      <c r="K216" s="29" t="s">
        <v>20</v>
      </c>
      <c r="L216" s="29" t="s">
        <v>21</v>
      </c>
      <c r="M216" s="29" t="s">
        <v>31</v>
      </c>
      <c r="N216" s="30" t="str">
        <f>VLOOKUP(M216,[1]OPERACIONAL!$A$1:$C$12,2,FALSE)</f>
        <v>MATERIAL DE CONSUMO</v>
      </c>
    </row>
    <row r="217" spans="2:14" ht="24.75" thickBot="1">
      <c r="B217" s="23" t="str">
        <f t="shared" si="6"/>
        <v>14</v>
      </c>
      <c r="C217" s="15" t="s">
        <v>149</v>
      </c>
      <c r="D217" s="25" t="s">
        <v>414</v>
      </c>
      <c r="E217" s="25" t="s">
        <v>415</v>
      </c>
      <c r="F217" s="24" t="s">
        <v>18</v>
      </c>
      <c r="G217" s="26">
        <v>1</v>
      </c>
      <c r="H217" s="45">
        <v>45292</v>
      </c>
      <c r="I217" s="27">
        <v>4000000</v>
      </c>
      <c r="J217" s="28">
        <f t="shared" si="7"/>
        <v>4000000</v>
      </c>
      <c r="K217" s="29" t="s">
        <v>20</v>
      </c>
      <c r="L217" s="29" t="s">
        <v>21</v>
      </c>
      <c r="M217" s="29" t="s">
        <v>22</v>
      </c>
      <c r="N217" s="30" t="str">
        <f>VLOOKUP(M217,[1]OPERACIONAL!$A$1:$C$12,2,FALSE)</f>
        <v>EQUIPAMENTOS E MATERIAL PERMANENTE</v>
      </c>
    </row>
    <row r="218" spans="2:14" ht="48.75" thickBot="1">
      <c r="B218" s="23" t="str">
        <f t="shared" si="6"/>
        <v>14</v>
      </c>
      <c r="C218" s="15" t="s">
        <v>149</v>
      </c>
      <c r="D218" s="25" t="s">
        <v>416</v>
      </c>
      <c r="E218" s="25" t="s">
        <v>417</v>
      </c>
      <c r="F218" s="24" t="s">
        <v>18</v>
      </c>
      <c r="G218" s="26">
        <v>1</v>
      </c>
      <c r="H218" s="45">
        <v>45292</v>
      </c>
      <c r="I218" s="27">
        <v>300000</v>
      </c>
      <c r="J218" s="28">
        <f t="shared" si="7"/>
        <v>300000</v>
      </c>
      <c r="K218" s="29" t="s">
        <v>20</v>
      </c>
      <c r="L218" s="29" t="s">
        <v>21</v>
      </c>
      <c r="M218" s="21" t="s">
        <v>34</v>
      </c>
      <c r="N218" s="30" t="str">
        <f>VLOOKUP(M218,[1]OPERACIONAL!$A$1:$C$12,2,FALSE)</f>
        <v>OUTROS SERVIÇOS DE TERCEIROS - PESSOA JURÍDICA</v>
      </c>
    </row>
    <row r="219" spans="2:14" ht="48.75" thickBot="1">
      <c r="B219" s="23" t="str">
        <f t="shared" si="6"/>
        <v>14</v>
      </c>
      <c r="C219" s="15" t="s">
        <v>149</v>
      </c>
      <c r="D219" s="25" t="s">
        <v>418</v>
      </c>
      <c r="E219" s="25" t="s">
        <v>417</v>
      </c>
      <c r="F219" s="24" t="s">
        <v>18</v>
      </c>
      <c r="G219" s="26">
        <v>1</v>
      </c>
      <c r="H219" s="45">
        <v>45292</v>
      </c>
      <c r="I219" s="27">
        <v>2000000</v>
      </c>
      <c r="J219" s="28">
        <f t="shared" si="7"/>
        <v>2000000</v>
      </c>
      <c r="K219" s="29" t="s">
        <v>20</v>
      </c>
      <c r="L219" s="29" t="s">
        <v>21</v>
      </c>
      <c r="M219" s="21" t="s">
        <v>34</v>
      </c>
      <c r="N219" s="30" t="str">
        <f>VLOOKUP(M219,[1]OPERACIONAL!$A$1:$C$12,2,FALSE)</f>
        <v>OUTROS SERVIÇOS DE TERCEIROS - PESSOA JURÍDICA</v>
      </c>
    </row>
    <row r="220" spans="2:14" ht="36.75" thickBot="1">
      <c r="B220" s="23" t="str">
        <f t="shared" si="6"/>
        <v>14</v>
      </c>
      <c r="C220" s="15" t="s">
        <v>149</v>
      </c>
      <c r="D220" s="25" t="s">
        <v>419</v>
      </c>
      <c r="E220" s="25" t="s">
        <v>420</v>
      </c>
      <c r="F220" s="24" t="s">
        <v>18</v>
      </c>
      <c r="G220" s="26">
        <v>1</v>
      </c>
      <c r="H220" s="45">
        <v>45292</v>
      </c>
      <c r="I220" s="27">
        <v>4850000</v>
      </c>
      <c r="J220" s="28">
        <f t="shared" si="7"/>
        <v>4850000</v>
      </c>
      <c r="K220" s="29" t="s">
        <v>20</v>
      </c>
      <c r="L220" s="29" t="s">
        <v>21</v>
      </c>
      <c r="M220" s="21" t="s">
        <v>34</v>
      </c>
      <c r="N220" s="30" t="str">
        <f>VLOOKUP(M220,[1]OPERACIONAL!$A$1:$C$12,2,FALSE)</f>
        <v>OUTROS SERVIÇOS DE TERCEIROS - PESSOA JURÍDICA</v>
      </c>
    </row>
    <row r="221" spans="2:14" ht="36.75" thickBot="1">
      <c r="B221" s="23" t="str">
        <f t="shared" si="6"/>
        <v>14</v>
      </c>
      <c r="C221" s="15" t="s">
        <v>149</v>
      </c>
      <c r="D221" s="25" t="s">
        <v>421</v>
      </c>
      <c r="E221" s="25" t="s">
        <v>420</v>
      </c>
      <c r="F221" s="24" t="s">
        <v>18</v>
      </c>
      <c r="G221" s="26">
        <v>1</v>
      </c>
      <c r="H221" s="45">
        <v>45292</v>
      </c>
      <c r="I221" s="27">
        <v>3600000</v>
      </c>
      <c r="J221" s="28">
        <f t="shared" si="7"/>
        <v>3600000</v>
      </c>
      <c r="K221" s="29" t="s">
        <v>20</v>
      </c>
      <c r="L221" s="29" t="s">
        <v>21</v>
      </c>
      <c r="M221" s="29" t="s">
        <v>22</v>
      </c>
      <c r="N221" s="30" t="str">
        <f>VLOOKUP(M221,[1]OPERACIONAL!$A$1:$C$12,2,FALSE)</f>
        <v>EQUIPAMENTOS E MATERIAL PERMANENTE</v>
      </c>
    </row>
    <row r="222" spans="2:14" ht="36.75" thickBot="1">
      <c r="B222" s="23" t="str">
        <f t="shared" si="6"/>
        <v>14</v>
      </c>
      <c r="C222" s="15" t="s">
        <v>149</v>
      </c>
      <c r="D222" s="25" t="s">
        <v>422</v>
      </c>
      <c r="E222" s="25" t="s">
        <v>420</v>
      </c>
      <c r="F222" s="24" t="s">
        <v>18</v>
      </c>
      <c r="G222" s="26">
        <v>40</v>
      </c>
      <c r="H222" s="45">
        <v>45323</v>
      </c>
      <c r="I222" s="27">
        <v>10167.75</v>
      </c>
      <c r="J222" s="28">
        <f t="shared" si="7"/>
        <v>406710</v>
      </c>
      <c r="K222" s="29" t="s">
        <v>423</v>
      </c>
      <c r="L222" s="29" t="s">
        <v>424</v>
      </c>
      <c r="M222" s="29" t="s">
        <v>22</v>
      </c>
      <c r="N222" s="30" t="str">
        <f>VLOOKUP(M222,[1]OPERACIONAL!$A$1:$C$12,2,FALSE)</f>
        <v>EQUIPAMENTOS E MATERIAL PERMANENTE</v>
      </c>
    </row>
    <row r="223" spans="2:14" ht="36.75" thickBot="1">
      <c r="B223" s="23" t="str">
        <f t="shared" si="6"/>
        <v>14</v>
      </c>
      <c r="C223" s="15" t="s">
        <v>149</v>
      </c>
      <c r="D223" s="25" t="s">
        <v>425</v>
      </c>
      <c r="E223" s="25" t="s">
        <v>420</v>
      </c>
      <c r="F223" s="24" t="s">
        <v>18</v>
      </c>
      <c r="G223" s="26">
        <v>34</v>
      </c>
      <c r="H223" s="45">
        <v>45323</v>
      </c>
      <c r="I223" s="27">
        <v>81</v>
      </c>
      <c r="J223" s="28">
        <f t="shared" si="7"/>
        <v>2754</v>
      </c>
      <c r="K223" s="29" t="s">
        <v>423</v>
      </c>
      <c r="L223" s="29" t="s">
        <v>424</v>
      </c>
      <c r="M223" s="29" t="s">
        <v>31</v>
      </c>
      <c r="N223" s="30" t="str">
        <f>VLOOKUP(M223,[1]OPERACIONAL!$A$1:$C$12,2,FALSE)</f>
        <v>MATERIAL DE CONSUMO</v>
      </c>
    </row>
    <row r="224" spans="2:14" ht="36.75" thickBot="1">
      <c r="B224" s="23" t="str">
        <f t="shared" si="6"/>
        <v>14</v>
      </c>
      <c r="C224" s="15" t="s">
        <v>149</v>
      </c>
      <c r="D224" s="25" t="s">
        <v>426</v>
      </c>
      <c r="E224" s="25" t="s">
        <v>420</v>
      </c>
      <c r="F224" s="24" t="s">
        <v>18</v>
      </c>
      <c r="G224" s="26">
        <v>40</v>
      </c>
      <c r="H224" s="45">
        <v>45323</v>
      </c>
      <c r="I224" s="27">
        <v>23722.5</v>
      </c>
      <c r="J224" s="28">
        <f t="shared" si="7"/>
        <v>948900</v>
      </c>
      <c r="K224" s="29" t="s">
        <v>423</v>
      </c>
      <c r="L224" s="29" t="s">
        <v>424</v>
      </c>
      <c r="M224" s="29" t="s">
        <v>22</v>
      </c>
      <c r="N224" s="30" t="str">
        <f>VLOOKUP(M224,[1]OPERACIONAL!$A$1:$C$12,2,FALSE)</f>
        <v>EQUIPAMENTOS E MATERIAL PERMANENTE</v>
      </c>
    </row>
    <row r="225" spans="2:14" ht="36.75" thickBot="1">
      <c r="B225" s="23" t="str">
        <f t="shared" si="6"/>
        <v>14</v>
      </c>
      <c r="C225" s="15" t="s">
        <v>149</v>
      </c>
      <c r="D225" s="25" t="s">
        <v>427</v>
      </c>
      <c r="E225" s="25" t="s">
        <v>420</v>
      </c>
      <c r="F225" s="24" t="s">
        <v>18</v>
      </c>
      <c r="G225" s="26">
        <v>400</v>
      </c>
      <c r="H225" s="45">
        <v>45323</v>
      </c>
      <c r="I225" s="27">
        <v>100</v>
      </c>
      <c r="J225" s="28">
        <f t="shared" si="7"/>
        <v>40000</v>
      </c>
      <c r="K225" s="29" t="s">
        <v>423</v>
      </c>
      <c r="L225" s="29" t="s">
        <v>424</v>
      </c>
      <c r="M225" s="29" t="s">
        <v>31</v>
      </c>
      <c r="N225" s="30" t="str">
        <f>VLOOKUP(M225,[1]OPERACIONAL!$A$1:$C$12,2,FALSE)</f>
        <v>MATERIAL DE CONSUMO</v>
      </c>
    </row>
    <row r="226" spans="2:14" ht="36.75" thickBot="1">
      <c r="B226" s="23" t="str">
        <f t="shared" si="6"/>
        <v>14</v>
      </c>
      <c r="C226" s="15" t="s">
        <v>149</v>
      </c>
      <c r="D226" s="25" t="s">
        <v>428</v>
      </c>
      <c r="E226" s="25" t="s">
        <v>429</v>
      </c>
      <c r="F226" s="24" t="s">
        <v>18</v>
      </c>
      <c r="G226" s="26">
        <v>1200</v>
      </c>
      <c r="H226" s="45">
        <v>44197</v>
      </c>
      <c r="I226" s="27">
        <v>10000</v>
      </c>
      <c r="J226" s="28">
        <f t="shared" si="7"/>
        <v>12000000</v>
      </c>
      <c r="K226" s="29" t="s">
        <v>430</v>
      </c>
      <c r="L226" s="29" t="s">
        <v>431</v>
      </c>
      <c r="M226" s="29" t="s">
        <v>22</v>
      </c>
      <c r="N226" s="30" t="str">
        <f>VLOOKUP(M226,[1]OPERACIONAL!$A$1:$C$12,2,FALSE)</f>
        <v>EQUIPAMENTOS E MATERIAL PERMANENTE</v>
      </c>
    </row>
    <row r="227" spans="2:14" ht="36.75" thickBot="1">
      <c r="B227" s="23" t="str">
        <f t="shared" si="6"/>
        <v>14</v>
      </c>
      <c r="C227" s="15" t="s">
        <v>149</v>
      </c>
      <c r="D227" s="25" t="s">
        <v>432</v>
      </c>
      <c r="E227" s="25" t="s">
        <v>420</v>
      </c>
      <c r="F227" s="24" t="s">
        <v>18</v>
      </c>
      <c r="G227" s="26">
        <f>2*7872</f>
        <v>15744</v>
      </c>
      <c r="H227" s="45">
        <v>45323</v>
      </c>
      <c r="I227" s="27">
        <v>48</v>
      </c>
      <c r="J227" s="28">
        <f t="shared" si="7"/>
        <v>755712</v>
      </c>
      <c r="K227" s="29" t="s">
        <v>430</v>
      </c>
      <c r="L227" s="29" t="s">
        <v>431</v>
      </c>
      <c r="M227" s="29" t="s">
        <v>22</v>
      </c>
      <c r="N227" s="30" t="str">
        <f>VLOOKUP(M227,[1]OPERACIONAL!$A$1:$C$12,2,FALSE)</f>
        <v>EQUIPAMENTOS E MATERIAL PERMANENTE</v>
      </c>
    </row>
    <row r="228" spans="2:14" ht="36.75" thickBot="1">
      <c r="B228" s="23" t="str">
        <f t="shared" si="6"/>
        <v>14</v>
      </c>
      <c r="C228" s="15" t="s">
        <v>149</v>
      </c>
      <c r="D228" s="25" t="s">
        <v>433</v>
      </c>
      <c r="E228" s="25" t="s">
        <v>420</v>
      </c>
      <c r="F228" s="24" t="s">
        <v>18</v>
      </c>
      <c r="G228" s="26">
        <f>40*41</f>
        <v>1640</v>
      </c>
      <c r="H228" s="45">
        <v>45323</v>
      </c>
      <c r="I228" s="27">
        <v>60000</v>
      </c>
      <c r="J228" s="28">
        <f t="shared" si="7"/>
        <v>98400000</v>
      </c>
      <c r="K228" s="29" t="s">
        <v>423</v>
      </c>
      <c r="L228" s="29" t="s">
        <v>21</v>
      </c>
      <c r="M228" s="29" t="s">
        <v>31</v>
      </c>
      <c r="N228" s="30" t="str">
        <f>VLOOKUP(M228,[1]OPERACIONAL!$A$1:$C$12,2,FALSE)</f>
        <v>MATERIAL DE CONSUMO</v>
      </c>
    </row>
    <row r="229" spans="2:14" ht="36.75" thickBot="1">
      <c r="B229" s="23" t="str">
        <f t="shared" si="6"/>
        <v>14</v>
      </c>
      <c r="C229" s="15" t="s">
        <v>149</v>
      </c>
      <c r="D229" s="25" t="s">
        <v>434</v>
      </c>
      <c r="E229" s="25" t="s">
        <v>420</v>
      </c>
      <c r="F229" s="24" t="s">
        <v>18</v>
      </c>
      <c r="G229" s="26">
        <v>1</v>
      </c>
      <c r="H229" s="45">
        <v>45323</v>
      </c>
      <c r="I229" s="27">
        <v>101220.35</v>
      </c>
      <c r="J229" s="28">
        <f t="shared" si="7"/>
        <v>101220.35</v>
      </c>
      <c r="K229" s="29" t="s">
        <v>430</v>
      </c>
      <c r="L229" s="29" t="s">
        <v>21</v>
      </c>
      <c r="M229" s="29" t="s">
        <v>31</v>
      </c>
      <c r="N229" s="30" t="str">
        <f>VLOOKUP(M229,[1]OPERACIONAL!$A$1:$C$12,2,FALSE)</f>
        <v>MATERIAL DE CONSUMO</v>
      </c>
    </row>
    <row r="230" spans="2:14" ht="36.75" thickBot="1">
      <c r="B230" s="23" t="str">
        <f t="shared" si="6"/>
        <v>14</v>
      </c>
      <c r="C230" s="15" t="s">
        <v>149</v>
      </c>
      <c r="D230" s="25" t="s">
        <v>435</v>
      </c>
      <c r="E230" s="25" t="s">
        <v>420</v>
      </c>
      <c r="F230" s="24" t="s">
        <v>18</v>
      </c>
      <c r="G230" s="26">
        <v>60</v>
      </c>
      <c r="H230" s="45">
        <v>45323</v>
      </c>
      <c r="I230" s="27">
        <v>20000</v>
      </c>
      <c r="J230" s="28">
        <f t="shared" si="7"/>
        <v>1200000</v>
      </c>
      <c r="K230" s="29" t="s">
        <v>430</v>
      </c>
      <c r="L230" s="29" t="s">
        <v>21</v>
      </c>
      <c r="M230" s="29" t="s">
        <v>22</v>
      </c>
      <c r="N230" s="30" t="str">
        <f>VLOOKUP(M230,[1]OPERACIONAL!$A$1:$C$12,2,FALSE)</f>
        <v>EQUIPAMENTOS E MATERIAL PERMANENTE</v>
      </c>
    </row>
    <row r="231" spans="2:14" ht="36.75" thickBot="1">
      <c r="B231" s="23" t="str">
        <f t="shared" si="6"/>
        <v>14</v>
      </c>
      <c r="C231" s="15" t="s">
        <v>149</v>
      </c>
      <c r="D231" s="25" t="s">
        <v>436</v>
      </c>
      <c r="E231" s="25" t="s">
        <v>420</v>
      </c>
      <c r="F231" s="24" t="s">
        <v>18</v>
      </c>
      <c r="G231" s="26">
        <v>400</v>
      </c>
      <c r="H231" s="45">
        <v>45323</v>
      </c>
      <c r="I231" s="27">
        <v>6000</v>
      </c>
      <c r="J231" s="28">
        <f t="shared" si="7"/>
        <v>2400000</v>
      </c>
      <c r="K231" s="29" t="s">
        <v>430</v>
      </c>
      <c r="L231" s="29" t="s">
        <v>21</v>
      </c>
      <c r="M231" s="29" t="s">
        <v>22</v>
      </c>
      <c r="N231" s="30" t="str">
        <f>VLOOKUP(M231,[1]OPERACIONAL!$A$1:$C$12,2,FALSE)</f>
        <v>EQUIPAMENTOS E MATERIAL PERMANENTE</v>
      </c>
    </row>
    <row r="232" spans="2:14" ht="36.75" thickBot="1">
      <c r="B232" s="23" t="str">
        <f t="shared" si="6"/>
        <v>14</v>
      </c>
      <c r="C232" s="15" t="s">
        <v>149</v>
      </c>
      <c r="D232" s="25" t="s">
        <v>437</v>
      </c>
      <c r="E232" s="25" t="s">
        <v>420</v>
      </c>
      <c r="F232" s="24" t="s">
        <v>18</v>
      </c>
      <c r="G232" s="26">
        <v>3000</v>
      </c>
      <c r="H232" s="45">
        <v>45323</v>
      </c>
      <c r="I232" s="27">
        <v>100</v>
      </c>
      <c r="J232" s="28">
        <f t="shared" si="7"/>
        <v>300000</v>
      </c>
      <c r="K232" s="29" t="s">
        <v>430</v>
      </c>
      <c r="L232" s="29" t="s">
        <v>21</v>
      </c>
      <c r="M232" s="29" t="s">
        <v>31</v>
      </c>
      <c r="N232" s="30" t="str">
        <f>VLOOKUP(M232,[1]OPERACIONAL!$A$1:$C$12,2,FALSE)</f>
        <v>MATERIAL DE CONSUMO</v>
      </c>
    </row>
    <row r="233" spans="2:14" ht="36.75" thickBot="1">
      <c r="B233" s="23" t="str">
        <f t="shared" si="6"/>
        <v>14</v>
      </c>
      <c r="C233" s="15" t="s">
        <v>149</v>
      </c>
      <c r="D233" s="25" t="s">
        <v>438</v>
      </c>
      <c r="E233" s="25" t="s">
        <v>420</v>
      </c>
      <c r="F233" s="24" t="s">
        <v>18</v>
      </c>
      <c r="G233" s="26">
        <v>5000</v>
      </c>
      <c r="H233" s="45">
        <v>45292</v>
      </c>
      <c r="I233" s="27">
        <v>86.1</v>
      </c>
      <c r="J233" s="28">
        <f t="shared" si="7"/>
        <v>430500</v>
      </c>
      <c r="K233" s="29" t="s">
        <v>430</v>
      </c>
      <c r="L233" s="29" t="s">
        <v>21</v>
      </c>
      <c r="M233" s="29" t="s">
        <v>31</v>
      </c>
      <c r="N233" s="30" t="str">
        <f>VLOOKUP(M233,[1]OPERACIONAL!$A$1:$C$12,2,FALSE)</f>
        <v>MATERIAL DE CONSUMO</v>
      </c>
    </row>
    <row r="234" spans="2:14" ht="36.75" thickBot="1">
      <c r="B234" s="23" t="str">
        <f t="shared" si="6"/>
        <v>14</v>
      </c>
      <c r="C234" s="15" t="s">
        <v>149</v>
      </c>
      <c r="D234" s="25" t="s">
        <v>439</v>
      </c>
      <c r="E234" s="25" t="s">
        <v>420</v>
      </c>
      <c r="F234" s="24" t="s">
        <v>18</v>
      </c>
      <c r="G234" s="31">
        <v>400</v>
      </c>
      <c r="H234" s="45">
        <v>45323</v>
      </c>
      <c r="I234" s="27">
        <v>450000</v>
      </c>
      <c r="J234" s="28">
        <f t="shared" si="7"/>
        <v>180000000</v>
      </c>
      <c r="K234" s="29" t="s">
        <v>423</v>
      </c>
      <c r="L234" s="29" t="s">
        <v>21</v>
      </c>
      <c r="M234" s="29" t="s">
        <v>22</v>
      </c>
      <c r="N234" s="30" t="str">
        <f>VLOOKUP(M234,[1]OPERACIONAL!$A$1:$C$12,2,FALSE)</f>
        <v>EQUIPAMENTOS E MATERIAL PERMANENTE</v>
      </c>
    </row>
    <row r="235" spans="2:14" ht="36.75" thickBot="1">
      <c r="B235" s="23" t="str">
        <f t="shared" si="6"/>
        <v>14</v>
      </c>
      <c r="C235" s="15" t="s">
        <v>149</v>
      </c>
      <c r="D235" s="44" t="s">
        <v>440</v>
      </c>
      <c r="E235" s="25" t="s">
        <v>420</v>
      </c>
      <c r="F235" s="24" t="s">
        <v>18</v>
      </c>
      <c r="G235" s="26">
        <v>14500</v>
      </c>
      <c r="H235" s="45">
        <v>44958</v>
      </c>
      <c r="I235" s="27">
        <v>74000</v>
      </c>
      <c r="J235" s="28">
        <f t="shared" si="7"/>
        <v>1073000000</v>
      </c>
      <c r="K235" s="29" t="s">
        <v>430</v>
      </c>
      <c r="L235" s="29" t="s">
        <v>21</v>
      </c>
      <c r="M235" s="29" t="s">
        <v>48</v>
      </c>
      <c r="N235" s="30" t="str">
        <f>VLOOKUP(M235,[1]OPERACIONAL!$A$1:$C$12,2,FALSE)</f>
        <v>MATERIAL, BEM OU SERVIÇO PARA DISTRIBUIÇÃO GRATUITA</v>
      </c>
    </row>
    <row r="236" spans="2:14" ht="36.75" thickBot="1">
      <c r="B236" s="23" t="str">
        <f t="shared" si="6"/>
        <v>14</v>
      </c>
      <c r="C236" s="15" t="s">
        <v>149</v>
      </c>
      <c r="D236" s="25" t="s">
        <v>441</v>
      </c>
      <c r="E236" s="25" t="s">
        <v>420</v>
      </c>
      <c r="F236" s="24" t="s">
        <v>18</v>
      </c>
      <c r="G236" s="26">
        <v>80</v>
      </c>
      <c r="H236" s="45">
        <v>45323</v>
      </c>
      <c r="I236" s="27">
        <v>1300</v>
      </c>
      <c r="J236" s="28">
        <f t="shared" si="7"/>
        <v>104000</v>
      </c>
      <c r="K236" s="29" t="s">
        <v>423</v>
      </c>
      <c r="L236" s="29" t="s">
        <v>21</v>
      </c>
      <c r="M236" s="29" t="s">
        <v>31</v>
      </c>
      <c r="N236" s="30" t="str">
        <f>VLOOKUP(M236,[1]OPERACIONAL!$A$1:$C$12,2,FALSE)</f>
        <v>MATERIAL DE CONSUMO</v>
      </c>
    </row>
    <row r="237" spans="2:14" ht="36.75" thickBot="1">
      <c r="B237" s="23" t="str">
        <f t="shared" si="6"/>
        <v>14</v>
      </c>
      <c r="C237" s="15" t="s">
        <v>149</v>
      </c>
      <c r="D237" s="25" t="s">
        <v>442</v>
      </c>
      <c r="E237" s="25" t="s">
        <v>420</v>
      </c>
      <c r="F237" s="24" t="s">
        <v>18</v>
      </c>
      <c r="G237" s="26">
        <v>1000</v>
      </c>
      <c r="H237" s="45">
        <v>45323</v>
      </c>
      <c r="I237" s="27">
        <v>3.5</v>
      </c>
      <c r="J237" s="28">
        <f t="shared" si="7"/>
        <v>3500</v>
      </c>
      <c r="K237" s="29" t="s">
        <v>423</v>
      </c>
      <c r="L237" s="29" t="s">
        <v>21</v>
      </c>
      <c r="M237" s="29" t="s">
        <v>31</v>
      </c>
      <c r="N237" s="30" t="str">
        <f>VLOOKUP(M237,[1]OPERACIONAL!$A$1:$C$12,2,FALSE)</f>
        <v>MATERIAL DE CONSUMO</v>
      </c>
    </row>
    <row r="238" spans="2:14" ht="36.75" thickBot="1">
      <c r="B238" s="23" t="str">
        <f t="shared" si="6"/>
        <v>14</v>
      </c>
      <c r="C238" s="15" t="s">
        <v>149</v>
      </c>
      <c r="D238" s="25" t="s">
        <v>443</v>
      </c>
      <c r="E238" s="25" t="s">
        <v>420</v>
      </c>
      <c r="F238" s="24" t="s">
        <v>18</v>
      </c>
      <c r="G238" s="26">
        <v>550</v>
      </c>
      <c r="H238" s="45">
        <v>45323</v>
      </c>
      <c r="I238" s="27">
        <v>13000</v>
      </c>
      <c r="J238" s="28">
        <f t="shared" si="7"/>
        <v>7150000</v>
      </c>
      <c r="K238" s="29" t="s">
        <v>423</v>
      </c>
      <c r="L238" s="29" t="s">
        <v>21</v>
      </c>
      <c r="M238" s="29" t="s">
        <v>31</v>
      </c>
      <c r="N238" s="30" t="str">
        <f>VLOOKUP(M238,[1]OPERACIONAL!$A$1:$C$12,2,FALSE)</f>
        <v>MATERIAL DE CONSUMO</v>
      </c>
    </row>
    <row r="239" spans="2:14" ht="36.75" thickBot="1">
      <c r="B239" s="23" t="str">
        <f t="shared" si="6"/>
        <v>14</v>
      </c>
      <c r="C239" s="15" t="s">
        <v>149</v>
      </c>
      <c r="D239" s="25" t="s">
        <v>444</v>
      </c>
      <c r="E239" s="25" t="s">
        <v>420</v>
      </c>
      <c r="F239" s="24" t="s">
        <v>18</v>
      </c>
      <c r="G239" s="26">
        <v>110</v>
      </c>
      <c r="H239" s="45">
        <v>45323</v>
      </c>
      <c r="I239" s="27">
        <v>202500</v>
      </c>
      <c r="J239" s="28">
        <f t="shared" si="7"/>
        <v>22275000</v>
      </c>
      <c r="K239" s="29" t="s">
        <v>423</v>
      </c>
      <c r="L239" s="29" t="s">
        <v>21</v>
      </c>
      <c r="M239" s="29" t="s">
        <v>22</v>
      </c>
      <c r="N239" s="30" t="str">
        <f>VLOOKUP(M239,[1]OPERACIONAL!$A$1:$C$12,2,FALSE)</f>
        <v>EQUIPAMENTOS E MATERIAL PERMANENTE</v>
      </c>
    </row>
    <row r="240" spans="2:14" ht="48.75" thickBot="1">
      <c r="B240" s="23" t="str">
        <f t="shared" si="6"/>
        <v>14</v>
      </c>
      <c r="C240" s="15" t="s">
        <v>149</v>
      </c>
      <c r="D240" s="25" t="s">
        <v>445</v>
      </c>
      <c r="E240" s="25" t="s">
        <v>446</v>
      </c>
      <c r="F240" s="24" t="s">
        <v>18</v>
      </c>
      <c r="G240" s="26">
        <v>120</v>
      </c>
      <c r="H240" s="45">
        <v>45292</v>
      </c>
      <c r="I240" s="27">
        <v>150000</v>
      </c>
      <c r="J240" s="28">
        <f t="shared" si="7"/>
        <v>18000000</v>
      </c>
      <c r="K240" s="29" t="s">
        <v>423</v>
      </c>
      <c r="L240" s="29" t="s">
        <v>21</v>
      </c>
      <c r="M240" s="29" t="s">
        <v>22</v>
      </c>
      <c r="N240" s="30" t="str">
        <f>VLOOKUP(M240,[1]OPERACIONAL!$A$1:$C$12,2,FALSE)</f>
        <v>EQUIPAMENTOS E MATERIAL PERMANENTE</v>
      </c>
    </row>
    <row r="241" spans="2:14" ht="36.75" thickBot="1">
      <c r="B241" s="23" t="str">
        <f t="shared" si="6"/>
        <v>14</v>
      </c>
      <c r="C241" s="15" t="s">
        <v>149</v>
      </c>
      <c r="D241" s="25" t="s">
        <v>447</v>
      </c>
      <c r="E241" s="25" t="s">
        <v>420</v>
      </c>
      <c r="F241" s="24" t="s">
        <v>18</v>
      </c>
      <c r="G241" s="26">
        <v>10</v>
      </c>
      <c r="H241" s="105">
        <v>45323</v>
      </c>
      <c r="I241" s="27">
        <v>23.9</v>
      </c>
      <c r="J241" s="28">
        <f t="shared" si="7"/>
        <v>239</v>
      </c>
      <c r="K241" s="29" t="s">
        <v>423</v>
      </c>
      <c r="L241" s="29" t="s">
        <v>21</v>
      </c>
      <c r="M241" s="29" t="s">
        <v>31</v>
      </c>
      <c r="N241" s="30" t="str">
        <f>VLOOKUP(M241,[1]OPERACIONAL!$A$1:$C$12,2,FALSE)</f>
        <v>MATERIAL DE CONSUMO</v>
      </c>
    </row>
    <row r="242" spans="2:14" ht="60.75" thickBot="1">
      <c r="B242" s="23" t="str">
        <f t="shared" si="6"/>
        <v>14</v>
      </c>
      <c r="C242" s="15" t="s">
        <v>149</v>
      </c>
      <c r="D242" s="25" t="s">
        <v>448</v>
      </c>
      <c r="E242" s="25" t="s">
        <v>449</v>
      </c>
      <c r="F242" s="24" t="s">
        <v>18</v>
      </c>
      <c r="G242" s="26">
        <v>100</v>
      </c>
      <c r="H242" s="45">
        <v>45292</v>
      </c>
      <c r="I242" s="27">
        <v>500</v>
      </c>
      <c r="J242" s="28">
        <f t="shared" si="7"/>
        <v>50000</v>
      </c>
      <c r="K242" s="29" t="s">
        <v>423</v>
      </c>
      <c r="L242" s="29" t="s">
        <v>21</v>
      </c>
      <c r="M242" s="29" t="s">
        <v>31</v>
      </c>
      <c r="N242" s="30" t="str">
        <f>VLOOKUP(M242,[1]OPERACIONAL!$A$1:$C$12,2,FALSE)</f>
        <v>MATERIAL DE CONSUMO</v>
      </c>
    </row>
    <row r="243" spans="2:14" ht="36.75" thickBot="1">
      <c r="B243" s="23" t="str">
        <f t="shared" si="6"/>
        <v>14</v>
      </c>
      <c r="C243" s="15" t="s">
        <v>149</v>
      </c>
      <c r="D243" s="106" t="s">
        <v>450</v>
      </c>
      <c r="E243" s="25" t="s">
        <v>451</v>
      </c>
      <c r="F243" s="24" t="s">
        <v>18</v>
      </c>
      <c r="G243" s="26">
        <v>270</v>
      </c>
      <c r="H243" s="45">
        <v>45292</v>
      </c>
      <c r="I243" s="27">
        <v>300</v>
      </c>
      <c r="J243" s="28">
        <f t="shared" si="7"/>
        <v>81000</v>
      </c>
      <c r="K243" s="29" t="s">
        <v>423</v>
      </c>
      <c r="L243" s="29" t="s">
        <v>21</v>
      </c>
      <c r="M243" s="29" t="s">
        <v>22</v>
      </c>
      <c r="N243" s="30" t="str">
        <f>VLOOKUP(M243,[1]OPERACIONAL!$A$1:$C$12,2,FALSE)</f>
        <v>EQUIPAMENTOS E MATERIAL PERMANENTE</v>
      </c>
    </row>
    <row r="244" spans="2:14" ht="36.75" thickBot="1">
      <c r="B244" s="23" t="str">
        <f t="shared" si="6"/>
        <v>14</v>
      </c>
      <c r="C244" s="15" t="s">
        <v>149</v>
      </c>
      <c r="D244" s="106" t="s">
        <v>452</v>
      </c>
      <c r="E244" s="25" t="s">
        <v>451</v>
      </c>
      <c r="F244" s="24" t="s">
        <v>18</v>
      </c>
      <c r="G244" s="26">
        <v>105</v>
      </c>
      <c r="H244" s="45">
        <v>45292</v>
      </c>
      <c r="I244" s="27">
        <v>100</v>
      </c>
      <c r="J244" s="28">
        <f t="shared" si="7"/>
        <v>10500</v>
      </c>
      <c r="K244" s="29" t="s">
        <v>423</v>
      </c>
      <c r="L244" s="29" t="s">
        <v>21</v>
      </c>
      <c r="M244" s="29" t="s">
        <v>22</v>
      </c>
      <c r="N244" s="30" t="str">
        <f>VLOOKUP(M244,[1]OPERACIONAL!$A$1:$C$12,2,FALSE)</f>
        <v>EQUIPAMENTOS E MATERIAL PERMANENTE</v>
      </c>
    </row>
    <row r="245" spans="2:14" ht="36.75" thickBot="1">
      <c r="B245" s="23" t="str">
        <f t="shared" si="6"/>
        <v>14</v>
      </c>
      <c r="C245" s="15" t="s">
        <v>149</v>
      </c>
      <c r="D245" s="106" t="s">
        <v>453</v>
      </c>
      <c r="E245" s="25" t="s">
        <v>451</v>
      </c>
      <c r="F245" s="24" t="s">
        <v>18</v>
      </c>
      <c r="G245" s="26">
        <v>270</v>
      </c>
      <c r="H245" s="45">
        <v>45292</v>
      </c>
      <c r="I245" s="27">
        <v>300</v>
      </c>
      <c r="J245" s="28">
        <f t="shared" si="7"/>
        <v>81000</v>
      </c>
      <c r="K245" s="29" t="s">
        <v>423</v>
      </c>
      <c r="L245" s="29" t="s">
        <v>21</v>
      </c>
      <c r="M245" s="29" t="s">
        <v>22</v>
      </c>
      <c r="N245" s="30" t="str">
        <f>VLOOKUP(M245,[1]OPERACIONAL!$A$1:$C$12,2,FALSE)</f>
        <v>EQUIPAMENTOS E MATERIAL PERMANENTE</v>
      </c>
    </row>
    <row r="246" spans="2:14" ht="36.75" thickBot="1">
      <c r="B246" s="23" t="str">
        <f t="shared" si="6"/>
        <v>14</v>
      </c>
      <c r="C246" s="15" t="s">
        <v>149</v>
      </c>
      <c r="D246" s="106" t="s">
        <v>454</v>
      </c>
      <c r="E246" s="25" t="s">
        <v>451</v>
      </c>
      <c r="F246" s="24" t="s">
        <v>18</v>
      </c>
      <c r="G246" s="26">
        <v>90</v>
      </c>
      <c r="H246" s="45">
        <v>45292</v>
      </c>
      <c r="I246" s="27">
        <v>150</v>
      </c>
      <c r="J246" s="28">
        <f t="shared" si="7"/>
        <v>13500</v>
      </c>
      <c r="K246" s="29" t="s">
        <v>423</v>
      </c>
      <c r="L246" s="29" t="s">
        <v>21</v>
      </c>
      <c r="M246" s="29" t="s">
        <v>22</v>
      </c>
      <c r="N246" s="30" t="str">
        <f>VLOOKUP(M246,[1]OPERACIONAL!$A$1:$C$12,2,FALSE)</f>
        <v>EQUIPAMENTOS E MATERIAL PERMANENTE</v>
      </c>
    </row>
    <row r="247" spans="2:14" ht="48.75" thickBot="1">
      <c r="B247" s="23" t="str">
        <f t="shared" si="6"/>
        <v>14</v>
      </c>
      <c r="C247" s="15" t="s">
        <v>149</v>
      </c>
      <c r="D247" s="106" t="s">
        <v>455</v>
      </c>
      <c r="E247" s="25" t="s">
        <v>456</v>
      </c>
      <c r="F247" s="24" t="s">
        <v>18</v>
      </c>
      <c r="G247" s="26">
        <v>10000</v>
      </c>
      <c r="H247" s="45">
        <v>45323</v>
      </c>
      <c r="I247" s="27">
        <v>0.92</v>
      </c>
      <c r="J247" s="28">
        <f t="shared" si="7"/>
        <v>9200</v>
      </c>
      <c r="K247" s="29" t="s">
        <v>430</v>
      </c>
      <c r="L247" s="29" t="s">
        <v>21</v>
      </c>
      <c r="M247" s="29" t="s">
        <v>31</v>
      </c>
      <c r="N247" s="30" t="str">
        <f>VLOOKUP(M247,[1]OPERACIONAL!$A$1:$C$12,2,FALSE)</f>
        <v>MATERIAL DE CONSUMO</v>
      </c>
    </row>
    <row r="248" spans="2:14" ht="48.75" thickBot="1">
      <c r="B248" s="23" t="str">
        <f t="shared" si="6"/>
        <v>14</v>
      </c>
      <c r="C248" s="15" t="s">
        <v>149</v>
      </c>
      <c r="D248" s="106" t="s">
        <v>457</v>
      </c>
      <c r="E248" s="25" t="s">
        <v>456</v>
      </c>
      <c r="F248" s="24" t="s">
        <v>18</v>
      </c>
      <c r="G248" s="26">
        <v>4000</v>
      </c>
      <c r="H248" s="45">
        <v>45323</v>
      </c>
      <c r="I248" s="27">
        <v>2.1800000000000002</v>
      </c>
      <c r="J248" s="28">
        <f t="shared" si="7"/>
        <v>8720</v>
      </c>
      <c r="K248" s="29" t="s">
        <v>430</v>
      </c>
      <c r="L248" s="29" t="s">
        <v>21</v>
      </c>
      <c r="M248" s="29" t="s">
        <v>31</v>
      </c>
      <c r="N248" s="30" t="str">
        <f>VLOOKUP(M248,[1]OPERACIONAL!$A$1:$C$12,2,FALSE)</f>
        <v>MATERIAL DE CONSUMO</v>
      </c>
    </row>
    <row r="249" spans="2:14" ht="60.75" thickBot="1">
      <c r="B249" s="23" t="str">
        <f t="shared" si="6"/>
        <v>14</v>
      </c>
      <c r="C249" s="15" t="s">
        <v>149</v>
      </c>
      <c r="D249" s="25" t="s">
        <v>458</v>
      </c>
      <c r="E249" s="25" t="s">
        <v>449</v>
      </c>
      <c r="F249" s="24" t="s">
        <v>18</v>
      </c>
      <c r="G249" s="26">
        <v>70</v>
      </c>
      <c r="H249" s="45">
        <v>45292</v>
      </c>
      <c r="I249" s="27">
        <v>7000</v>
      </c>
      <c r="J249" s="28">
        <f t="shared" si="7"/>
        <v>490000</v>
      </c>
      <c r="K249" s="29" t="s">
        <v>423</v>
      </c>
      <c r="L249" s="29" t="s">
        <v>21</v>
      </c>
      <c r="M249" s="29" t="s">
        <v>22</v>
      </c>
      <c r="N249" s="30" t="str">
        <f>VLOOKUP(M249,[1]OPERACIONAL!$A$1:$C$12,2,FALSE)</f>
        <v>EQUIPAMENTOS E MATERIAL PERMANENTE</v>
      </c>
    </row>
    <row r="250" spans="2:14" ht="48.75" thickBot="1">
      <c r="B250" s="23" t="str">
        <f t="shared" si="6"/>
        <v>14</v>
      </c>
      <c r="C250" s="15" t="s">
        <v>149</v>
      </c>
      <c r="D250" s="25" t="s">
        <v>459</v>
      </c>
      <c r="E250" s="25" t="s">
        <v>456</v>
      </c>
      <c r="F250" s="24" t="s">
        <v>18</v>
      </c>
      <c r="G250" s="26">
        <v>74</v>
      </c>
      <c r="H250" s="45">
        <v>44958</v>
      </c>
      <c r="I250" s="27">
        <v>15000</v>
      </c>
      <c r="J250" s="28">
        <f t="shared" si="7"/>
        <v>1110000</v>
      </c>
      <c r="K250" s="29" t="s">
        <v>20</v>
      </c>
      <c r="L250" s="29" t="s">
        <v>21</v>
      </c>
      <c r="M250" s="29" t="s">
        <v>31</v>
      </c>
      <c r="N250" s="30" t="str">
        <f>VLOOKUP(M250,[1]OPERACIONAL!$A$1:$C$12,2,FALSE)</f>
        <v>MATERIAL DE CONSUMO</v>
      </c>
    </row>
    <row r="251" spans="2:14" ht="24.75" thickBot="1">
      <c r="B251" s="23" t="str">
        <f t="shared" si="6"/>
        <v>14</v>
      </c>
      <c r="C251" s="15" t="s">
        <v>149</v>
      </c>
      <c r="D251" s="25" t="s">
        <v>460</v>
      </c>
      <c r="E251" s="25" t="s">
        <v>461</v>
      </c>
      <c r="F251" s="24" t="s">
        <v>18</v>
      </c>
      <c r="G251" s="26">
        <v>1</v>
      </c>
      <c r="H251" s="45">
        <v>45292</v>
      </c>
      <c r="I251" s="27">
        <f>12975032.16/2</f>
        <v>6487516.0800000001</v>
      </c>
      <c r="J251" s="28">
        <f t="shared" si="7"/>
        <v>6487516.0800000001</v>
      </c>
      <c r="K251" s="29" t="s">
        <v>20</v>
      </c>
      <c r="L251" s="29" t="s">
        <v>21</v>
      </c>
      <c r="M251" s="21" t="s">
        <v>34</v>
      </c>
      <c r="N251" s="30" t="str">
        <f>VLOOKUP(M251,[1]OPERACIONAL!$A$1:$C$12,2,FALSE)</f>
        <v>OUTROS SERVIÇOS DE TERCEIROS - PESSOA JURÍDICA</v>
      </c>
    </row>
    <row r="252" spans="2:14" ht="24.75" thickBot="1">
      <c r="B252" s="23" t="str">
        <f t="shared" si="6"/>
        <v>14</v>
      </c>
      <c r="C252" s="15" t="s">
        <v>149</v>
      </c>
      <c r="D252" s="25" t="s">
        <v>462</v>
      </c>
      <c r="E252" s="25" t="s">
        <v>240</v>
      </c>
      <c r="F252" s="24" t="s">
        <v>18</v>
      </c>
      <c r="G252" s="26">
        <v>600</v>
      </c>
      <c r="H252" s="45">
        <v>45292</v>
      </c>
      <c r="I252" s="27">
        <v>790000</v>
      </c>
      <c r="J252" s="28">
        <f t="shared" si="7"/>
        <v>474000000</v>
      </c>
      <c r="K252" s="29" t="s">
        <v>430</v>
      </c>
      <c r="L252" s="29" t="s">
        <v>21</v>
      </c>
      <c r="M252" s="29" t="s">
        <v>22</v>
      </c>
      <c r="N252" s="30" t="str">
        <f>VLOOKUP(M252,[1]OPERACIONAL!$A$1:$C$12,2,FALSE)</f>
        <v>EQUIPAMENTOS E MATERIAL PERMANENTE</v>
      </c>
    </row>
    <row r="253" spans="2:14" ht="48.75" thickBot="1">
      <c r="B253" s="23" t="str">
        <f t="shared" si="6"/>
        <v>14</v>
      </c>
      <c r="C253" s="15" t="s">
        <v>149</v>
      </c>
      <c r="D253" s="44" t="s">
        <v>463</v>
      </c>
      <c r="E253" s="25" t="s">
        <v>464</v>
      </c>
      <c r="F253" s="24" t="s">
        <v>18</v>
      </c>
      <c r="G253" s="26">
        <v>1</v>
      </c>
      <c r="H253" s="45">
        <v>45292</v>
      </c>
      <c r="I253" s="27">
        <v>200000</v>
      </c>
      <c r="J253" s="28">
        <f t="shared" si="7"/>
        <v>200000</v>
      </c>
      <c r="K253" s="29" t="s">
        <v>423</v>
      </c>
      <c r="L253" s="29" t="s">
        <v>431</v>
      </c>
      <c r="M253" s="29" t="s">
        <v>31</v>
      </c>
      <c r="N253" s="30" t="str">
        <f>VLOOKUP(M253,[1]OPERACIONAL!$A$1:$C$12,2,FALSE)</f>
        <v>MATERIAL DE CONSUMO</v>
      </c>
    </row>
    <row r="254" spans="2:14" ht="48.75" thickBot="1">
      <c r="B254" s="23" t="str">
        <f t="shared" si="6"/>
        <v>14</v>
      </c>
      <c r="C254" s="15" t="s">
        <v>149</v>
      </c>
      <c r="D254" s="44" t="s">
        <v>465</v>
      </c>
      <c r="E254" s="25" t="s">
        <v>466</v>
      </c>
      <c r="F254" s="24" t="s">
        <v>59</v>
      </c>
      <c r="G254" s="26">
        <v>12</v>
      </c>
      <c r="H254" s="45">
        <v>45292</v>
      </c>
      <c r="I254" s="27">
        <v>230000</v>
      </c>
      <c r="J254" s="28">
        <f t="shared" si="7"/>
        <v>2760000</v>
      </c>
      <c r="K254" s="29" t="s">
        <v>20</v>
      </c>
      <c r="L254" s="29" t="s">
        <v>21</v>
      </c>
      <c r="M254" s="21" t="s">
        <v>34</v>
      </c>
      <c r="N254" s="30" t="str">
        <f>VLOOKUP(M254,[1]OPERACIONAL!$A$1:$C$12,2,FALSE)</f>
        <v>OUTROS SERVIÇOS DE TERCEIROS - PESSOA JURÍDICA</v>
      </c>
    </row>
    <row r="255" spans="2:14" ht="48.75" thickBot="1">
      <c r="B255" s="23" t="str">
        <f t="shared" si="6"/>
        <v>14</v>
      </c>
      <c r="C255" s="15" t="s">
        <v>149</v>
      </c>
      <c r="D255" s="44" t="s">
        <v>467</v>
      </c>
      <c r="E255" s="25" t="s">
        <v>466</v>
      </c>
      <c r="F255" s="24" t="s">
        <v>59</v>
      </c>
      <c r="G255" s="26">
        <v>12</v>
      </c>
      <c r="H255" s="45">
        <v>45292</v>
      </c>
      <c r="I255" s="27">
        <v>16000</v>
      </c>
      <c r="J255" s="28">
        <f t="shared" si="7"/>
        <v>192000</v>
      </c>
      <c r="K255" s="29" t="s">
        <v>20</v>
      </c>
      <c r="L255" s="29" t="s">
        <v>21</v>
      </c>
      <c r="M255" s="21" t="s">
        <v>34</v>
      </c>
      <c r="N255" s="30" t="str">
        <f>VLOOKUP(M255,[1]OPERACIONAL!$A$1:$C$12,2,FALSE)</f>
        <v>OUTROS SERVIÇOS DE TERCEIROS - PESSOA JURÍDICA</v>
      </c>
    </row>
    <row r="256" spans="2:14" ht="24.75" thickBot="1">
      <c r="B256" s="23" t="str">
        <f t="shared" si="6"/>
        <v>14</v>
      </c>
      <c r="C256" s="15" t="s">
        <v>149</v>
      </c>
      <c r="D256" s="25" t="s">
        <v>468</v>
      </c>
      <c r="E256" s="25" t="s">
        <v>240</v>
      </c>
      <c r="F256" s="24" t="s">
        <v>18</v>
      </c>
      <c r="G256" s="26">
        <v>115</v>
      </c>
      <c r="H256" s="45">
        <v>45292</v>
      </c>
      <c r="I256" s="27">
        <v>134725</v>
      </c>
      <c r="J256" s="28">
        <f t="shared" si="7"/>
        <v>15493375</v>
      </c>
      <c r="K256" s="29" t="s">
        <v>423</v>
      </c>
      <c r="L256" s="29" t="s">
        <v>21</v>
      </c>
      <c r="M256" s="29" t="s">
        <v>22</v>
      </c>
      <c r="N256" s="30" t="str">
        <f>VLOOKUP(M256,[1]OPERACIONAL!$A$1:$C$12,2,FALSE)</f>
        <v>EQUIPAMENTOS E MATERIAL PERMANENTE</v>
      </c>
    </row>
    <row r="257" spans="2:14" ht="24.75" thickBot="1">
      <c r="B257" s="23" t="str">
        <f t="shared" si="6"/>
        <v>14</v>
      </c>
      <c r="C257" s="15" t="s">
        <v>149</v>
      </c>
      <c r="D257" s="25" t="s">
        <v>469</v>
      </c>
      <c r="E257" s="25" t="s">
        <v>240</v>
      </c>
      <c r="F257" s="24" t="s">
        <v>18</v>
      </c>
      <c r="G257" s="26">
        <v>10</v>
      </c>
      <c r="H257" s="45">
        <v>45292</v>
      </c>
      <c r="I257" s="27">
        <v>2040</v>
      </c>
      <c r="J257" s="28">
        <f t="shared" si="7"/>
        <v>20400</v>
      </c>
      <c r="K257" s="29" t="s">
        <v>423</v>
      </c>
      <c r="L257" s="29" t="s">
        <v>21</v>
      </c>
      <c r="M257" s="29" t="s">
        <v>22</v>
      </c>
      <c r="N257" s="30" t="str">
        <f>VLOOKUP(M257,[1]OPERACIONAL!$A$1:$C$12,2,FALSE)</f>
        <v>EQUIPAMENTOS E MATERIAL PERMANENTE</v>
      </c>
    </row>
    <row r="258" spans="2:14" ht="24.75" thickBot="1">
      <c r="B258" s="23" t="str">
        <f t="shared" si="6"/>
        <v>14</v>
      </c>
      <c r="C258" s="15" t="s">
        <v>149</v>
      </c>
      <c r="D258" s="25" t="s">
        <v>470</v>
      </c>
      <c r="E258" s="25" t="s">
        <v>240</v>
      </c>
      <c r="F258" s="24" t="s">
        <v>18</v>
      </c>
      <c r="G258" s="26">
        <v>7</v>
      </c>
      <c r="H258" s="45">
        <v>45292</v>
      </c>
      <c r="I258" s="27">
        <v>9040</v>
      </c>
      <c r="J258" s="28">
        <f t="shared" si="7"/>
        <v>63280</v>
      </c>
      <c r="K258" s="29" t="s">
        <v>423</v>
      </c>
      <c r="L258" s="29" t="s">
        <v>21</v>
      </c>
      <c r="M258" s="29" t="s">
        <v>22</v>
      </c>
      <c r="N258" s="30" t="str">
        <f>VLOOKUP(M258,[1]OPERACIONAL!$A$1:$C$12,2,FALSE)</f>
        <v>EQUIPAMENTOS E MATERIAL PERMANENTE</v>
      </c>
    </row>
    <row r="259" spans="2:14" ht="24.75" thickBot="1">
      <c r="B259" s="23" t="str">
        <f t="shared" si="6"/>
        <v>14</v>
      </c>
      <c r="C259" s="15" t="s">
        <v>149</v>
      </c>
      <c r="D259" s="25" t="s">
        <v>471</v>
      </c>
      <c r="E259" s="25" t="s">
        <v>240</v>
      </c>
      <c r="F259" s="24" t="s">
        <v>18</v>
      </c>
      <c r="G259" s="26">
        <v>3</v>
      </c>
      <c r="H259" s="45">
        <v>45292</v>
      </c>
      <c r="I259" s="27">
        <v>9000</v>
      </c>
      <c r="J259" s="28">
        <f t="shared" si="7"/>
        <v>27000</v>
      </c>
      <c r="K259" s="29" t="s">
        <v>50</v>
      </c>
      <c r="L259" s="29" t="s">
        <v>45</v>
      </c>
      <c r="M259" s="29" t="s">
        <v>34</v>
      </c>
      <c r="N259" s="30" t="str">
        <f>VLOOKUP(M259,[1]OPERACIONAL!$A$1:$C$12,2,FALSE)</f>
        <v>OUTROS SERVIÇOS DE TERCEIROS - PESSOA JURÍDICA</v>
      </c>
    </row>
    <row r="260" spans="2:14" ht="24.75" thickBot="1">
      <c r="B260" s="23" t="str">
        <f t="shared" si="6"/>
        <v>14</v>
      </c>
      <c r="C260" s="15" t="s">
        <v>149</v>
      </c>
      <c r="D260" s="44" t="s">
        <v>472</v>
      </c>
      <c r="E260" s="25" t="s">
        <v>240</v>
      </c>
      <c r="F260" s="24" t="s">
        <v>59</v>
      </c>
      <c r="G260" s="26">
        <v>12</v>
      </c>
      <c r="H260" s="45">
        <v>45292</v>
      </c>
      <c r="I260" s="27">
        <v>12000</v>
      </c>
      <c r="J260" s="28">
        <f t="shared" si="7"/>
        <v>144000</v>
      </c>
      <c r="K260" s="29" t="s">
        <v>430</v>
      </c>
      <c r="L260" s="29" t="s">
        <v>21</v>
      </c>
      <c r="M260" s="21" t="s">
        <v>34</v>
      </c>
      <c r="N260" s="30" t="str">
        <f>VLOOKUP(M260,[1]OPERACIONAL!$A$1:$C$12,2,FALSE)</f>
        <v>OUTROS SERVIÇOS DE TERCEIROS - PESSOA JURÍDICA</v>
      </c>
    </row>
    <row r="261" spans="2:14" ht="60.75" thickBot="1">
      <c r="B261" s="23" t="str">
        <f t="shared" ref="B261:B323" si="8">MID(C261,1,2)</f>
        <v>14</v>
      </c>
      <c r="C261" s="15" t="s">
        <v>149</v>
      </c>
      <c r="D261" s="44" t="s">
        <v>473</v>
      </c>
      <c r="E261" s="25" t="s">
        <v>474</v>
      </c>
      <c r="F261" s="24" t="s">
        <v>18</v>
      </c>
      <c r="G261" s="26">
        <v>1</v>
      </c>
      <c r="H261" s="45">
        <v>45292</v>
      </c>
      <c r="I261" s="27">
        <v>250000</v>
      </c>
      <c r="J261" s="28">
        <f t="shared" si="7"/>
        <v>250000</v>
      </c>
      <c r="K261" s="29" t="s">
        <v>430</v>
      </c>
      <c r="L261" s="29" t="s">
        <v>21</v>
      </c>
      <c r="M261" s="29" t="s">
        <v>51</v>
      </c>
      <c r="N261" s="30" t="str">
        <f>VLOOKUP(M261,[1]OPERACIONAL!$A$1:$C$12,2,FALSE)</f>
        <v>SELECIONAR</v>
      </c>
    </row>
    <row r="262" spans="2:14" ht="24.75" thickBot="1">
      <c r="B262" s="23" t="str">
        <f t="shared" si="8"/>
        <v>14</v>
      </c>
      <c r="C262" s="15" t="s">
        <v>149</v>
      </c>
      <c r="D262" s="93" t="s">
        <v>475</v>
      </c>
      <c r="E262" s="93" t="s">
        <v>476</v>
      </c>
      <c r="F262" s="94" t="s">
        <v>18</v>
      </c>
      <c r="G262" s="95">
        <v>1</v>
      </c>
      <c r="H262" s="96">
        <v>45383</v>
      </c>
      <c r="I262" s="97">
        <v>120000</v>
      </c>
      <c r="J262" s="28">
        <f t="shared" si="7"/>
        <v>120000</v>
      </c>
      <c r="K262" s="29" t="s">
        <v>430</v>
      </c>
      <c r="L262" s="29" t="s">
        <v>21</v>
      </c>
      <c r="M262" s="29" t="s">
        <v>31</v>
      </c>
      <c r="N262" s="30" t="str">
        <f>VLOOKUP(M262,[1]OPERACIONAL!$A$1:$C$12,2,FALSE)</f>
        <v>MATERIAL DE CONSUMO</v>
      </c>
    </row>
    <row r="263" spans="2:14" ht="60.75" thickBot="1">
      <c r="B263" s="23" t="str">
        <f t="shared" si="8"/>
        <v>14</v>
      </c>
      <c r="C263" s="15" t="s">
        <v>149</v>
      </c>
      <c r="D263" s="93" t="s">
        <v>477</v>
      </c>
      <c r="E263" s="93" t="s">
        <v>306</v>
      </c>
      <c r="F263" s="94" t="s">
        <v>18</v>
      </c>
      <c r="G263" s="95">
        <v>90</v>
      </c>
      <c r="H263" s="96">
        <v>45474</v>
      </c>
      <c r="I263" s="97">
        <v>2000</v>
      </c>
      <c r="J263" s="28">
        <f t="shared" si="7"/>
        <v>180000</v>
      </c>
      <c r="K263" s="29" t="s">
        <v>430</v>
      </c>
      <c r="L263" s="29" t="s">
        <v>21</v>
      </c>
      <c r="M263" s="29" t="s">
        <v>22</v>
      </c>
      <c r="N263" s="30" t="str">
        <f>VLOOKUP(M263,[1]OPERACIONAL!$A$1:$C$12,2,FALSE)</f>
        <v>EQUIPAMENTOS E MATERIAL PERMANENTE</v>
      </c>
    </row>
    <row r="264" spans="2:14" ht="60.75" thickBot="1">
      <c r="B264" s="23" t="str">
        <f t="shared" si="8"/>
        <v>14</v>
      </c>
      <c r="C264" s="15" t="s">
        <v>149</v>
      </c>
      <c r="D264" s="93" t="s">
        <v>478</v>
      </c>
      <c r="E264" s="93" t="s">
        <v>306</v>
      </c>
      <c r="F264" s="94" t="s">
        <v>18</v>
      </c>
      <c r="G264" s="95">
        <v>1</v>
      </c>
      <c r="H264" s="96">
        <v>45474</v>
      </c>
      <c r="I264" s="97">
        <v>240000</v>
      </c>
      <c r="J264" s="28">
        <f t="shared" si="7"/>
        <v>240000</v>
      </c>
      <c r="K264" s="29" t="s">
        <v>430</v>
      </c>
      <c r="L264" s="29" t="s">
        <v>21</v>
      </c>
      <c r="M264" s="29" t="s">
        <v>22</v>
      </c>
      <c r="N264" s="30" t="str">
        <f>VLOOKUP(M264,[1]OPERACIONAL!$A$1:$C$12,2,FALSE)</f>
        <v>EQUIPAMENTOS E MATERIAL PERMANENTE</v>
      </c>
    </row>
    <row r="265" spans="2:14" ht="60.75" thickBot="1">
      <c r="B265" s="23" t="str">
        <f t="shared" si="8"/>
        <v>14</v>
      </c>
      <c r="C265" s="15" t="s">
        <v>149</v>
      </c>
      <c r="D265" s="93" t="s">
        <v>479</v>
      </c>
      <c r="E265" s="93" t="s">
        <v>480</v>
      </c>
      <c r="F265" s="94" t="s">
        <v>18</v>
      </c>
      <c r="G265" s="95">
        <v>1</v>
      </c>
      <c r="H265" s="96">
        <v>45413</v>
      </c>
      <c r="I265" s="97">
        <v>20000</v>
      </c>
      <c r="J265" s="28">
        <f t="shared" si="7"/>
        <v>20000</v>
      </c>
      <c r="K265" s="29" t="s">
        <v>430</v>
      </c>
      <c r="L265" s="29" t="s">
        <v>21</v>
      </c>
      <c r="M265" s="29" t="s">
        <v>22</v>
      </c>
      <c r="N265" s="30" t="str">
        <f>VLOOKUP(M265,[1]OPERACIONAL!$A$1:$C$12,2,FALSE)</f>
        <v>EQUIPAMENTOS E MATERIAL PERMANENTE</v>
      </c>
    </row>
    <row r="266" spans="2:14" ht="48.75" thickBot="1">
      <c r="B266" s="23" t="str">
        <f t="shared" si="8"/>
        <v>14</v>
      </c>
      <c r="C266" s="15" t="s">
        <v>149</v>
      </c>
      <c r="D266" s="93" t="s">
        <v>481</v>
      </c>
      <c r="E266" s="93" t="s">
        <v>482</v>
      </c>
      <c r="F266" s="94" t="s">
        <v>18</v>
      </c>
      <c r="G266" s="95">
        <v>1</v>
      </c>
      <c r="H266" s="96">
        <v>45352</v>
      </c>
      <c r="I266" s="97">
        <v>40000</v>
      </c>
      <c r="J266" s="28">
        <f t="shared" si="7"/>
        <v>40000</v>
      </c>
      <c r="K266" s="29" t="s">
        <v>430</v>
      </c>
      <c r="L266" s="29" t="s">
        <v>21</v>
      </c>
      <c r="M266" s="29" t="s">
        <v>31</v>
      </c>
      <c r="N266" s="30" t="str">
        <f>VLOOKUP(M266,[1]OPERACIONAL!$A$1:$C$12,2,FALSE)</f>
        <v>MATERIAL DE CONSUMO</v>
      </c>
    </row>
    <row r="267" spans="2:14" ht="60.75" thickBot="1">
      <c r="B267" s="23" t="str">
        <f t="shared" si="8"/>
        <v>14</v>
      </c>
      <c r="C267" s="15" t="s">
        <v>149</v>
      </c>
      <c r="D267" s="93" t="s">
        <v>483</v>
      </c>
      <c r="E267" s="93" t="s">
        <v>306</v>
      </c>
      <c r="F267" s="94" t="s">
        <v>18</v>
      </c>
      <c r="G267" s="95">
        <v>4</v>
      </c>
      <c r="H267" s="96">
        <v>45474</v>
      </c>
      <c r="I267" s="97">
        <v>15000</v>
      </c>
      <c r="J267" s="28">
        <f t="shared" si="7"/>
        <v>60000</v>
      </c>
      <c r="K267" s="29" t="s">
        <v>430</v>
      </c>
      <c r="L267" s="29" t="s">
        <v>21</v>
      </c>
      <c r="M267" s="29" t="s">
        <v>22</v>
      </c>
      <c r="N267" s="30" t="str">
        <f>VLOOKUP(M267,[1]OPERACIONAL!$A$1:$C$12,2,FALSE)</f>
        <v>EQUIPAMENTOS E MATERIAL PERMANENTE</v>
      </c>
    </row>
    <row r="268" spans="2:14" ht="60.75" thickBot="1">
      <c r="B268" s="23" t="str">
        <f t="shared" si="8"/>
        <v>14</v>
      </c>
      <c r="C268" s="15" t="s">
        <v>149</v>
      </c>
      <c r="D268" s="93" t="s">
        <v>484</v>
      </c>
      <c r="E268" s="93" t="s">
        <v>485</v>
      </c>
      <c r="F268" s="94" t="s">
        <v>18</v>
      </c>
      <c r="G268" s="95">
        <v>6</v>
      </c>
      <c r="H268" s="96">
        <v>45474</v>
      </c>
      <c r="I268" s="97">
        <v>4000</v>
      </c>
      <c r="J268" s="28">
        <f t="shared" si="7"/>
        <v>24000</v>
      </c>
      <c r="K268" s="29" t="s">
        <v>430</v>
      </c>
      <c r="L268" s="29" t="s">
        <v>21</v>
      </c>
      <c r="M268" s="29" t="s">
        <v>22</v>
      </c>
      <c r="N268" s="30" t="str">
        <f>VLOOKUP(M268,[1]OPERACIONAL!$A$1:$C$12,2,FALSE)</f>
        <v>EQUIPAMENTOS E MATERIAL PERMANENTE</v>
      </c>
    </row>
    <row r="269" spans="2:14" ht="24.75" thickBot="1">
      <c r="B269" s="23" t="str">
        <f t="shared" si="8"/>
        <v>14</v>
      </c>
      <c r="C269" s="15" t="s">
        <v>149</v>
      </c>
      <c r="D269" s="25" t="s">
        <v>486</v>
      </c>
      <c r="E269" s="25" t="s">
        <v>367</v>
      </c>
      <c r="F269" s="24" t="s">
        <v>18</v>
      </c>
      <c r="G269" s="26">
        <v>20</v>
      </c>
      <c r="H269" s="45">
        <v>45292</v>
      </c>
      <c r="I269" s="27">
        <v>2400</v>
      </c>
      <c r="J269" s="28">
        <f t="shared" si="7"/>
        <v>48000</v>
      </c>
      <c r="K269" s="29" t="s">
        <v>423</v>
      </c>
      <c r="L269" s="29" t="s">
        <v>21</v>
      </c>
      <c r="M269" s="29" t="s">
        <v>22</v>
      </c>
      <c r="N269" s="30" t="str">
        <f>VLOOKUP(M269,[1]OPERACIONAL!$A$1:$C$12,2,FALSE)</f>
        <v>EQUIPAMENTOS E MATERIAL PERMANENTE</v>
      </c>
    </row>
    <row r="270" spans="2:14" ht="48.75" thickBot="1">
      <c r="B270" s="23" t="str">
        <f t="shared" si="8"/>
        <v>14</v>
      </c>
      <c r="C270" s="15" t="s">
        <v>149</v>
      </c>
      <c r="D270" s="25" t="s">
        <v>487</v>
      </c>
      <c r="E270" s="25" t="s">
        <v>488</v>
      </c>
      <c r="F270" s="24" t="s">
        <v>18</v>
      </c>
      <c r="G270" s="26">
        <v>50</v>
      </c>
      <c r="H270" s="45">
        <v>45323</v>
      </c>
      <c r="I270" s="27">
        <v>3000</v>
      </c>
      <c r="J270" s="28">
        <f t="shared" si="7"/>
        <v>150000</v>
      </c>
      <c r="K270" s="29" t="s">
        <v>423</v>
      </c>
      <c r="L270" s="29" t="s">
        <v>21</v>
      </c>
      <c r="M270" s="29" t="s">
        <v>31</v>
      </c>
      <c r="N270" s="30" t="str">
        <f>VLOOKUP(M270,[1]OPERACIONAL!$A$1:$C$12,2,FALSE)</f>
        <v>MATERIAL DE CONSUMO</v>
      </c>
    </row>
    <row r="271" spans="2:14" ht="36.75" thickBot="1">
      <c r="B271" s="23" t="str">
        <f t="shared" si="8"/>
        <v>14</v>
      </c>
      <c r="C271" s="15" t="s">
        <v>149</v>
      </c>
      <c r="D271" s="25" t="s">
        <v>489</v>
      </c>
      <c r="E271" s="25" t="s">
        <v>420</v>
      </c>
      <c r="F271" s="24" t="s">
        <v>18</v>
      </c>
      <c r="G271" s="26">
        <v>40</v>
      </c>
      <c r="H271" s="45">
        <v>44958</v>
      </c>
      <c r="I271" s="27">
        <v>300000</v>
      </c>
      <c r="J271" s="28">
        <f t="shared" si="7"/>
        <v>12000000</v>
      </c>
      <c r="K271" s="29" t="s">
        <v>423</v>
      </c>
      <c r="L271" s="29" t="s">
        <v>21</v>
      </c>
      <c r="M271" s="29" t="s">
        <v>31</v>
      </c>
      <c r="N271" s="30" t="str">
        <f>VLOOKUP(M271,[1]OPERACIONAL!$A$1:$C$12,2,FALSE)</f>
        <v>MATERIAL DE CONSUMO</v>
      </c>
    </row>
    <row r="272" spans="2:14" ht="36.75" thickBot="1">
      <c r="B272" s="23" t="str">
        <f t="shared" si="8"/>
        <v>14</v>
      </c>
      <c r="C272" s="15" t="s">
        <v>149</v>
      </c>
      <c r="D272" s="44" t="s">
        <v>490</v>
      </c>
      <c r="E272" s="25" t="s">
        <v>420</v>
      </c>
      <c r="F272" s="24" t="s">
        <v>18</v>
      </c>
      <c r="G272" s="26">
        <v>1</v>
      </c>
      <c r="H272" s="45">
        <v>44958</v>
      </c>
      <c r="I272" s="27">
        <v>14500000</v>
      </c>
      <c r="J272" s="28">
        <f t="shared" ref="J272:J323" si="9">G272*I272</f>
        <v>14500000</v>
      </c>
      <c r="K272" s="29" t="s">
        <v>430</v>
      </c>
      <c r="L272" s="29" t="s">
        <v>21</v>
      </c>
      <c r="M272" s="21" t="s">
        <v>34</v>
      </c>
      <c r="N272" s="30" t="str">
        <f>VLOOKUP(M272,[1]OPERACIONAL!$A$1:$C$12,2,FALSE)</f>
        <v>OUTROS SERVIÇOS DE TERCEIROS - PESSOA JURÍDICA</v>
      </c>
    </row>
    <row r="273" spans="2:14" ht="48.75" thickBot="1">
      <c r="B273" s="23" t="str">
        <f t="shared" si="8"/>
        <v>14</v>
      </c>
      <c r="C273" s="15" t="s">
        <v>149</v>
      </c>
      <c r="D273" s="44" t="s">
        <v>491</v>
      </c>
      <c r="E273" s="25" t="s">
        <v>420</v>
      </c>
      <c r="F273" s="24" t="s">
        <v>18</v>
      </c>
      <c r="G273" s="26">
        <v>1</v>
      </c>
      <c r="H273" s="45">
        <v>45292</v>
      </c>
      <c r="I273" s="27">
        <v>200000</v>
      </c>
      <c r="J273" s="28">
        <f t="shared" si="9"/>
        <v>200000</v>
      </c>
      <c r="K273" s="29" t="s">
        <v>430</v>
      </c>
      <c r="L273" s="29" t="s">
        <v>21</v>
      </c>
      <c r="M273" s="29" t="s">
        <v>31</v>
      </c>
      <c r="N273" s="30" t="str">
        <f>VLOOKUP(M273,[1]OPERACIONAL!$A$1:$C$12,2,FALSE)</f>
        <v>MATERIAL DE CONSUMO</v>
      </c>
    </row>
    <row r="274" spans="2:14" ht="36.75" thickBot="1">
      <c r="B274" s="23" t="str">
        <f t="shared" si="8"/>
        <v>14</v>
      </c>
      <c r="C274" s="15" t="s">
        <v>149</v>
      </c>
      <c r="D274" s="25" t="s">
        <v>492</v>
      </c>
      <c r="E274" s="25" t="s">
        <v>493</v>
      </c>
      <c r="F274" s="24" t="s">
        <v>18</v>
      </c>
      <c r="G274" s="26">
        <v>1</v>
      </c>
      <c r="H274" s="45">
        <v>45292</v>
      </c>
      <c r="I274" s="27">
        <v>250000</v>
      </c>
      <c r="J274" s="28">
        <f t="shared" si="9"/>
        <v>250000</v>
      </c>
      <c r="K274" s="29" t="s">
        <v>430</v>
      </c>
      <c r="L274" s="29" t="s">
        <v>21</v>
      </c>
      <c r="M274" s="29" t="s">
        <v>31</v>
      </c>
      <c r="N274" s="30" t="str">
        <f>VLOOKUP(M274,[1]OPERACIONAL!$A$1:$C$12,2,FALSE)</f>
        <v>MATERIAL DE CONSUMO</v>
      </c>
    </row>
    <row r="275" spans="2:14" ht="48.75" thickBot="1">
      <c r="B275" s="23" t="str">
        <f t="shared" si="8"/>
        <v>14</v>
      </c>
      <c r="C275" s="15" t="s">
        <v>149</v>
      </c>
      <c r="D275" s="44" t="s">
        <v>491</v>
      </c>
      <c r="E275" s="25" t="s">
        <v>420</v>
      </c>
      <c r="F275" s="24" t="s">
        <v>18</v>
      </c>
      <c r="G275" s="26">
        <v>1</v>
      </c>
      <c r="H275" s="45">
        <v>45292</v>
      </c>
      <c r="I275" s="27">
        <v>442000</v>
      </c>
      <c r="J275" s="28">
        <f t="shared" si="9"/>
        <v>442000</v>
      </c>
      <c r="K275" s="29" t="s">
        <v>430</v>
      </c>
      <c r="L275" s="29" t="s">
        <v>21</v>
      </c>
      <c r="M275" s="29" t="s">
        <v>22</v>
      </c>
      <c r="N275" s="30" t="str">
        <f>VLOOKUP(M275,[1]OPERACIONAL!$A$1:$C$12,2,FALSE)</f>
        <v>EQUIPAMENTOS E MATERIAL PERMANENTE</v>
      </c>
    </row>
    <row r="276" spans="2:14" ht="24.75" thickBot="1">
      <c r="B276" s="23" t="str">
        <f t="shared" si="8"/>
        <v>14</v>
      </c>
      <c r="C276" s="15" t="s">
        <v>149</v>
      </c>
      <c r="D276" s="44" t="s">
        <v>494</v>
      </c>
      <c r="E276" s="25" t="s">
        <v>495</v>
      </c>
      <c r="F276" s="24" t="s">
        <v>18</v>
      </c>
      <c r="G276" s="26">
        <v>1</v>
      </c>
      <c r="H276" s="45">
        <v>45292</v>
      </c>
      <c r="I276" s="27">
        <v>200000</v>
      </c>
      <c r="J276" s="28">
        <f t="shared" si="9"/>
        <v>200000</v>
      </c>
      <c r="K276" s="29" t="s">
        <v>430</v>
      </c>
      <c r="L276" s="29" t="s">
        <v>21</v>
      </c>
      <c r="M276" s="29" t="s">
        <v>31</v>
      </c>
      <c r="N276" s="30" t="str">
        <f>VLOOKUP(M276,[1]OPERACIONAL!$A$1:$C$12,2,FALSE)</f>
        <v>MATERIAL DE CONSUMO</v>
      </c>
    </row>
    <row r="277" spans="2:14" ht="24.75" thickBot="1">
      <c r="B277" s="23" t="str">
        <f t="shared" si="8"/>
        <v>14</v>
      </c>
      <c r="C277" s="15" t="s">
        <v>149</v>
      </c>
      <c r="D277" s="25" t="s">
        <v>496</v>
      </c>
      <c r="E277" s="76" t="s">
        <v>497</v>
      </c>
      <c r="F277" s="74" t="s">
        <v>18</v>
      </c>
      <c r="G277" s="75">
        <v>300</v>
      </c>
      <c r="H277" s="105">
        <v>45323</v>
      </c>
      <c r="I277" s="77">
        <v>50</v>
      </c>
      <c r="J277" s="28">
        <f t="shared" si="9"/>
        <v>15000</v>
      </c>
      <c r="K277" s="79" t="s">
        <v>20</v>
      </c>
      <c r="L277" s="29" t="s">
        <v>21</v>
      </c>
      <c r="M277" s="29" t="s">
        <v>48</v>
      </c>
      <c r="N277" s="30" t="str">
        <f>VLOOKUP(M277,[1]OPERACIONAL!$A$1:$C$12,2,FALSE)</f>
        <v>MATERIAL, BEM OU SERVIÇO PARA DISTRIBUIÇÃO GRATUITA</v>
      </c>
    </row>
    <row r="278" spans="2:14" ht="48.75" thickBot="1">
      <c r="B278" s="23" t="str">
        <f t="shared" si="8"/>
        <v>14</v>
      </c>
      <c r="C278" s="15" t="s">
        <v>149</v>
      </c>
      <c r="D278" s="76" t="s">
        <v>498</v>
      </c>
      <c r="E278" s="73" t="s">
        <v>499</v>
      </c>
      <c r="F278" s="74" t="s">
        <v>18</v>
      </c>
      <c r="G278" s="75">
        <v>6</v>
      </c>
      <c r="H278" s="105">
        <v>45323</v>
      </c>
      <c r="I278" s="77">
        <v>250</v>
      </c>
      <c r="J278" s="28">
        <f t="shared" si="9"/>
        <v>1500</v>
      </c>
      <c r="K278" s="79" t="s">
        <v>43</v>
      </c>
      <c r="L278" s="79" t="s">
        <v>21</v>
      </c>
      <c r="M278" s="29" t="s">
        <v>22</v>
      </c>
      <c r="N278" s="30" t="str">
        <f>VLOOKUP(M278,[1]OPERACIONAL!$A$1:$C$12,2,FALSE)</f>
        <v>EQUIPAMENTOS E MATERIAL PERMANENTE</v>
      </c>
    </row>
    <row r="279" spans="2:14" ht="36.75" thickBot="1">
      <c r="B279" s="23" t="str">
        <f t="shared" si="8"/>
        <v>14</v>
      </c>
      <c r="C279" s="15" t="s">
        <v>149</v>
      </c>
      <c r="D279" s="106" t="s">
        <v>500</v>
      </c>
      <c r="E279" s="76" t="s">
        <v>501</v>
      </c>
      <c r="F279" s="74" t="s">
        <v>18</v>
      </c>
      <c r="G279" s="75">
        <v>5</v>
      </c>
      <c r="H279" s="105">
        <v>45323</v>
      </c>
      <c r="I279" s="77">
        <v>5500</v>
      </c>
      <c r="J279" s="28">
        <f t="shared" si="9"/>
        <v>27500</v>
      </c>
      <c r="K279" s="79" t="s">
        <v>20</v>
      </c>
      <c r="L279" s="79" t="s">
        <v>21</v>
      </c>
      <c r="M279" s="29" t="s">
        <v>22</v>
      </c>
      <c r="N279" s="30" t="str">
        <f>VLOOKUP(M279,[1]OPERACIONAL!$A$1:$C$12,2,FALSE)</f>
        <v>EQUIPAMENTOS E MATERIAL PERMANENTE</v>
      </c>
    </row>
    <row r="280" spans="2:14" ht="24.75" thickBot="1">
      <c r="B280" s="23" t="str">
        <f t="shared" si="8"/>
        <v>14</v>
      </c>
      <c r="C280" s="15" t="s">
        <v>149</v>
      </c>
      <c r="D280" s="107" t="s">
        <v>502</v>
      </c>
      <c r="E280" s="76" t="s">
        <v>503</v>
      </c>
      <c r="F280" s="74" t="s">
        <v>18</v>
      </c>
      <c r="G280" s="75">
        <v>500</v>
      </c>
      <c r="H280" s="105">
        <v>45323</v>
      </c>
      <c r="I280" s="77">
        <v>30</v>
      </c>
      <c r="J280" s="28">
        <f t="shared" si="9"/>
        <v>15000</v>
      </c>
      <c r="K280" s="79" t="s">
        <v>20</v>
      </c>
      <c r="L280" s="79" t="s">
        <v>45</v>
      </c>
      <c r="M280" s="29" t="s">
        <v>48</v>
      </c>
      <c r="N280" s="30" t="str">
        <f>VLOOKUP(M280,[1]OPERACIONAL!$A$1:$C$12,2,FALSE)</f>
        <v>MATERIAL, BEM OU SERVIÇO PARA DISTRIBUIÇÃO GRATUITA</v>
      </c>
    </row>
    <row r="281" spans="2:14" ht="36.75" thickBot="1">
      <c r="B281" s="23" t="str">
        <f t="shared" si="8"/>
        <v>14</v>
      </c>
      <c r="C281" s="15" t="s">
        <v>149</v>
      </c>
      <c r="D281" s="76" t="s">
        <v>504</v>
      </c>
      <c r="E281" s="76" t="s">
        <v>505</v>
      </c>
      <c r="F281" s="74" t="s">
        <v>18</v>
      </c>
      <c r="G281" s="75">
        <v>5</v>
      </c>
      <c r="H281" s="105">
        <v>45323</v>
      </c>
      <c r="I281" s="77">
        <v>570</v>
      </c>
      <c r="J281" s="28">
        <f t="shared" si="9"/>
        <v>2850</v>
      </c>
      <c r="K281" s="79" t="s">
        <v>20</v>
      </c>
      <c r="L281" s="79" t="s">
        <v>69</v>
      </c>
      <c r="M281" s="29" t="s">
        <v>22</v>
      </c>
      <c r="N281" s="30" t="str">
        <f>VLOOKUP(M281,[1]OPERACIONAL!$A$1:$C$12,2,FALSE)</f>
        <v>EQUIPAMENTOS E MATERIAL PERMANENTE</v>
      </c>
    </row>
    <row r="282" spans="2:14" ht="60.75" thickBot="1">
      <c r="B282" s="23" t="str">
        <f t="shared" si="8"/>
        <v>14</v>
      </c>
      <c r="C282" s="15" t="s">
        <v>149</v>
      </c>
      <c r="D282" s="76" t="s">
        <v>506</v>
      </c>
      <c r="E282" s="76" t="s">
        <v>505</v>
      </c>
      <c r="F282" s="74" t="s">
        <v>18</v>
      </c>
      <c r="G282" s="75">
        <v>10</v>
      </c>
      <c r="H282" s="105">
        <v>45323</v>
      </c>
      <c r="I282" s="77">
        <v>57</v>
      </c>
      <c r="J282" s="28">
        <f t="shared" si="9"/>
        <v>570</v>
      </c>
      <c r="K282" s="79" t="s">
        <v>20</v>
      </c>
      <c r="L282" s="79" t="s">
        <v>69</v>
      </c>
      <c r="M282" s="29" t="s">
        <v>31</v>
      </c>
      <c r="N282" s="30" t="str">
        <f>VLOOKUP(M282,[1]OPERACIONAL!$A$1:$C$12,2,FALSE)</f>
        <v>MATERIAL DE CONSUMO</v>
      </c>
    </row>
    <row r="283" spans="2:14" ht="60.75" thickBot="1">
      <c r="B283" s="23" t="str">
        <f t="shared" si="8"/>
        <v>14</v>
      </c>
      <c r="C283" s="15" t="s">
        <v>149</v>
      </c>
      <c r="D283" s="76" t="s">
        <v>507</v>
      </c>
      <c r="E283" s="76" t="s">
        <v>505</v>
      </c>
      <c r="F283" s="74" t="s">
        <v>18</v>
      </c>
      <c r="G283" s="75">
        <v>5</v>
      </c>
      <c r="H283" s="105">
        <v>45323</v>
      </c>
      <c r="I283" s="77">
        <v>66</v>
      </c>
      <c r="J283" s="28">
        <f t="shared" si="9"/>
        <v>330</v>
      </c>
      <c r="K283" s="79" t="s">
        <v>20</v>
      </c>
      <c r="L283" s="79" t="s">
        <v>69</v>
      </c>
      <c r="M283" s="29" t="s">
        <v>31</v>
      </c>
      <c r="N283" s="30" t="str">
        <f>VLOOKUP(M283,[1]OPERACIONAL!$A$1:$C$12,2,FALSE)</f>
        <v>MATERIAL DE CONSUMO</v>
      </c>
    </row>
    <row r="284" spans="2:14" ht="48.75" thickBot="1">
      <c r="B284" s="23" t="str">
        <f t="shared" si="8"/>
        <v>14</v>
      </c>
      <c r="C284" s="15" t="s">
        <v>149</v>
      </c>
      <c r="D284" s="76" t="s">
        <v>508</v>
      </c>
      <c r="E284" s="76" t="s">
        <v>505</v>
      </c>
      <c r="F284" s="74" t="s">
        <v>18</v>
      </c>
      <c r="G284" s="75">
        <v>3</v>
      </c>
      <c r="H284" s="105">
        <v>45323</v>
      </c>
      <c r="I284" s="77">
        <v>1900</v>
      </c>
      <c r="J284" s="28">
        <f t="shared" si="9"/>
        <v>5700</v>
      </c>
      <c r="K284" s="79" t="s">
        <v>20</v>
      </c>
      <c r="L284" s="79" t="s">
        <v>69</v>
      </c>
      <c r="M284" s="29" t="s">
        <v>22</v>
      </c>
      <c r="N284" s="30" t="str">
        <f>VLOOKUP(M284,[1]OPERACIONAL!$A$1:$C$12,2,FALSE)</f>
        <v>EQUIPAMENTOS E MATERIAL PERMANENTE</v>
      </c>
    </row>
    <row r="285" spans="2:14" ht="24.75" thickBot="1">
      <c r="B285" s="23" t="str">
        <f t="shared" si="8"/>
        <v>14</v>
      </c>
      <c r="C285" s="15" t="s">
        <v>149</v>
      </c>
      <c r="D285" s="44" t="s">
        <v>509</v>
      </c>
      <c r="E285" s="25" t="s">
        <v>340</v>
      </c>
      <c r="F285" s="24" t="s">
        <v>510</v>
      </c>
      <c r="G285" s="26">
        <v>408</v>
      </c>
      <c r="H285" s="45">
        <v>45292</v>
      </c>
      <c r="I285" s="27">
        <v>284.33</v>
      </c>
      <c r="J285" s="28">
        <f t="shared" si="9"/>
        <v>116006.64</v>
      </c>
      <c r="K285" s="29" t="s">
        <v>423</v>
      </c>
      <c r="L285" s="29" t="s">
        <v>431</v>
      </c>
      <c r="M285" s="29" t="s">
        <v>31</v>
      </c>
      <c r="N285" s="30" t="str">
        <f>VLOOKUP(M285,[1]OPERACIONAL!$A$1:$C$12,2,FALSE)</f>
        <v>MATERIAL DE CONSUMO</v>
      </c>
    </row>
    <row r="286" spans="2:14" ht="24.75" thickBot="1">
      <c r="B286" s="23" t="str">
        <f t="shared" si="8"/>
        <v>14</v>
      </c>
      <c r="C286" s="15" t="s">
        <v>149</v>
      </c>
      <c r="D286" s="44" t="s">
        <v>511</v>
      </c>
      <c r="E286" s="25" t="s">
        <v>512</v>
      </c>
      <c r="F286" s="24" t="s">
        <v>18</v>
      </c>
      <c r="G286" s="26">
        <v>1</v>
      </c>
      <c r="H286" s="45">
        <v>45292</v>
      </c>
      <c r="I286" s="27">
        <v>50000000</v>
      </c>
      <c r="J286" s="28">
        <f t="shared" si="9"/>
        <v>50000000</v>
      </c>
      <c r="K286" s="79" t="s">
        <v>20</v>
      </c>
      <c r="L286" s="79" t="s">
        <v>69</v>
      </c>
      <c r="M286" s="29" t="s">
        <v>109</v>
      </c>
      <c r="N286" s="30" t="str">
        <f>VLOOKUP(M286,[1]OPERACIONAL!$A$1:$C$12,2,FALSE)</f>
        <v>OBRAS E INSTALAÇÕES</v>
      </c>
    </row>
    <row r="287" spans="2:14" ht="24.75" thickBot="1">
      <c r="B287" s="23" t="str">
        <f t="shared" si="8"/>
        <v>14</v>
      </c>
      <c r="C287" s="15" t="s">
        <v>149</v>
      </c>
      <c r="D287" s="44" t="s">
        <v>513</v>
      </c>
      <c r="E287" s="25" t="s">
        <v>340</v>
      </c>
      <c r="F287" s="24" t="s">
        <v>18</v>
      </c>
      <c r="G287" s="26">
        <v>1</v>
      </c>
      <c r="H287" s="45">
        <v>45323</v>
      </c>
      <c r="I287" s="27">
        <v>200000</v>
      </c>
      <c r="J287" s="28">
        <f t="shared" si="9"/>
        <v>200000</v>
      </c>
      <c r="K287" s="29" t="s">
        <v>50</v>
      </c>
      <c r="L287" s="29" t="s">
        <v>45</v>
      </c>
      <c r="M287" s="21" t="s">
        <v>34</v>
      </c>
      <c r="N287" s="30" t="str">
        <f>VLOOKUP(M287,[1]OPERACIONAL!$A$1:$C$12,2,FALSE)</f>
        <v>OUTROS SERVIÇOS DE TERCEIROS - PESSOA JURÍDICA</v>
      </c>
    </row>
    <row r="288" spans="2:14" ht="32.25" thickBot="1">
      <c r="B288" s="23" t="str">
        <f t="shared" si="8"/>
        <v>14</v>
      </c>
      <c r="C288" s="15" t="s">
        <v>149</v>
      </c>
      <c r="D288" s="108" t="s">
        <v>514</v>
      </c>
      <c r="E288" s="108" t="s">
        <v>512</v>
      </c>
      <c r="F288" s="109" t="s">
        <v>18</v>
      </c>
      <c r="G288" s="110">
        <v>3</v>
      </c>
      <c r="H288" s="111">
        <v>45293</v>
      </c>
      <c r="I288" s="112">
        <v>500</v>
      </c>
      <c r="J288" s="28">
        <f t="shared" si="9"/>
        <v>1500</v>
      </c>
      <c r="K288" s="114" t="s">
        <v>20</v>
      </c>
      <c r="L288" s="114" t="s">
        <v>21</v>
      </c>
      <c r="M288" s="114" t="s">
        <v>109</v>
      </c>
      <c r="N288" s="30" t="str">
        <f>VLOOKUP(M288,[1]OPERACIONAL!$A$1:$C$12,2,FALSE)</f>
        <v>OBRAS E INSTALAÇÕES</v>
      </c>
    </row>
    <row r="289" spans="2:14" ht="95.25" thickBot="1">
      <c r="B289" s="23" t="str">
        <f t="shared" si="8"/>
        <v>14</v>
      </c>
      <c r="C289" s="15" t="s">
        <v>149</v>
      </c>
      <c r="D289" s="115" t="s">
        <v>515</v>
      </c>
      <c r="E289" s="115" t="s">
        <v>516</v>
      </c>
      <c r="F289" s="116" t="s">
        <v>18</v>
      </c>
      <c r="G289" s="117">
        <v>28</v>
      </c>
      <c r="H289" s="111">
        <v>45293</v>
      </c>
      <c r="I289" s="118">
        <v>24.9</v>
      </c>
      <c r="J289" s="28">
        <f t="shared" si="9"/>
        <v>697.19999999999993</v>
      </c>
      <c r="K289" s="120" t="s">
        <v>43</v>
      </c>
      <c r="L289" s="120" t="s">
        <v>21</v>
      </c>
      <c r="M289" s="120" t="s">
        <v>31</v>
      </c>
      <c r="N289" s="30" t="str">
        <f>VLOOKUP(M289,[1]OPERACIONAL!$A$1:$C$12,2,FALSE)</f>
        <v>MATERIAL DE CONSUMO</v>
      </c>
    </row>
    <row r="290" spans="2:14" ht="95.25" thickBot="1">
      <c r="B290" s="23" t="str">
        <f t="shared" si="8"/>
        <v>14</v>
      </c>
      <c r="C290" s="15" t="s">
        <v>149</v>
      </c>
      <c r="D290" s="115" t="s">
        <v>517</v>
      </c>
      <c r="E290" s="115" t="s">
        <v>516</v>
      </c>
      <c r="F290" s="116" t="s">
        <v>18</v>
      </c>
      <c r="G290" s="117">
        <v>20</v>
      </c>
      <c r="H290" s="111">
        <v>45293</v>
      </c>
      <c r="I290" s="118">
        <v>30</v>
      </c>
      <c r="J290" s="28">
        <f t="shared" si="9"/>
        <v>600</v>
      </c>
      <c r="K290" s="120" t="s">
        <v>43</v>
      </c>
      <c r="L290" s="120" t="s">
        <v>21</v>
      </c>
      <c r="M290" s="120" t="s">
        <v>31</v>
      </c>
      <c r="N290" s="30" t="str">
        <f>VLOOKUP(M290,[1]OPERACIONAL!$A$1:$C$12,2,FALSE)</f>
        <v>MATERIAL DE CONSUMO</v>
      </c>
    </row>
    <row r="291" spans="2:14" ht="126.75" thickBot="1">
      <c r="B291" s="23" t="str">
        <f t="shared" si="8"/>
        <v>14</v>
      </c>
      <c r="C291" s="15" t="s">
        <v>149</v>
      </c>
      <c r="D291" s="115" t="s">
        <v>518</v>
      </c>
      <c r="E291" s="115" t="s">
        <v>519</v>
      </c>
      <c r="F291" s="116" t="s">
        <v>18</v>
      </c>
      <c r="G291" s="117">
        <v>1</v>
      </c>
      <c r="H291" s="111">
        <v>45293</v>
      </c>
      <c r="I291" s="118">
        <v>106</v>
      </c>
      <c r="J291" s="28">
        <f t="shared" si="9"/>
        <v>106</v>
      </c>
      <c r="K291" s="120" t="s">
        <v>43</v>
      </c>
      <c r="L291" s="120" t="s">
        <v>69</v>
      </c>
      <c r="M291" s="120" t="s">
        <v>31</v>
      </c>
      <c r="N291" s="30" t="str">
        <f>VLOOKUP(M291,[1]OPERACIONAL!$A$1:$C$12,2,FALSE)</f>
        <v>MATERIAL DE CONSUMO</v>
      </c>
    </row>
    <row r="292" spans="2:14" ht="95.25" thickBot="1">
      <c r="B292" s="23" t="str">
        <f t="shared" si="8"/>
        <v>14</v>
      </c>
      <c r="C292" s="15" t="s">
        <v>149</v>
      </c>
      <c r="D292" s="115" t="s">
        <v>520</v>
      </c>
      <c r="E292" s="115" t="s">
        <v>521</v>
      </c>
      <c r="F292" s="116" t="s">
        <v>18</v>
      </c>
      <c r="G292" s="117">
        <v>40</v>
      </c>
      <c r="H292" s="111">
        <v>45293</v>
      </c>
      <c r="I292" s="118">
        <v>16.79</v>
      </c>
      <c r="J292" s="28">
        <f t="shared" si="9"/>
        <v>671.59999999999991</v>
      </c>
      <c r="K292" s="120" t="s">
        <v>43</v>
      </c>
      <c r="L292" s="120" t="s">
        <v>21</v>
      </c>
      <c r="M292" s="120" t="s">
        <v>31</v>
      </c>
      <c r="N292" s="30" t="str">
        <f>VLOOKUP(M292,[1]OPERACIONAL!$A$1:$C$12,2,FALSE)</f>
        <v>MATERIAL DE CONSUMO</v>
      </c>
    </row>
    <row r="293" spans="2:14" ht="126.75" thickBot="1">
      <c r="B293" s="23" t="str">
        <f t="shared" si="8"/>
        <v>14</v>
      </c>
      <c r="C293" s="15" t="s">
        <v>149</v>
      </c>
      <c r="D293" s="115" t="s">
        <v>522</v>
      </c>
      <c r="E293" s="115" t="s">
        <v>519</v>
      </c>
      <c r="F293" s="116" t="s">
        <v>18</v>
      </c>
      <c r="G293" s="117">
        <v>1</v>
      </c>
      <c r="H293" s="111">
        <v>45293</v>
      </c>
      <c r="I293" s="118">
        <v>35.9</v>
      </c>
      <c r="J293" s="28">
        <f t="shared" si="9"/>
        <v>35.9</v>
      </c>
      <c r="K293" s="120" t="s">
        <v>43</v>
      </c>
      <c r="L293" s="120" t="s">
        <v>69</v>
      </c>
      <c r="M293" s="120" t="s">
        <v>31</v>
      </c>
      <c r="N293" s="30" t="str">
        <f>VLOOKUP(M293,[1]OPERACIONAL!$A$1:$C$12,2,FALSE)</f>
        <v>MATERIAL DE CONSUMO</v>
      </c>
    </row>
    <row r="294" spans="2:14" ht="126.75" thickBot="1">
      <c r="B294" s="23" t="str">
        <f t="shared" si="8"/>
        <v>14</v>
      </c>
      <c r="C294" s="15" t="s">
        <v>149</v>
      </c>
      <c r="D294" s="115" t="s">
        <v>523</v>
      </c>
      <c r="E294" s="115" t="s">
        <v>519</v>
      </c>
      <c r="F294" s="116" t="s">
        <v>18</v>
      </c>
      <c r="G294" s="117">
        <v>1</v>
      </c>
      <c r="H294" s="111">
        <v>45293</v>
      </c>
      <c r="I294" s="118">
        <v>31.1</v>
      </c>
      <c r="J294" s="28">
        <f t="shared" si="9"/>
        <v>31.1</v>
      </c>
      <c r="K294" s="120" t="s">
        <v>43</v>
      </c>
      <c r="L294" s="120" t="s">
        <v>21</v>
      </c>
      <c r="M294" s="120" t="s">
        <v>31</v>
      </c>
      <c r="N294" s="30" t="str">
        <f>VLOOKUP(M294,[1]OPERACIONAL!$A$1:$C$12,2,FALSE)</f>
        <v>MATERIAL DE CONSUMO</v>
      </c>
    </row>
    <row r="295" spans="2:14" ht="95.25" thickBot="1">
      <c r="B295" s="23" t="str">
        <f t="shared" si="8"/>
        <v>14</v>
      </c>
      <c r="C295" s="15" t="s">
        <v>149</v>
      </c>
      <c r="D295" s="115" t="s">
        <v>524</v>
      </c>
      <c r="E295" s="115" t="s">
        <v>521</v>
      </c>
      <c r="F295" s="116" t="s">
        <v>18</v>
      </c>
      <c r="G295" s="117">
        <v>15</v>
      </c>
      <c r="H295" s="111">
        <v>45293</v>
      </c>
      <c r="I295" s="118">
        <v>42.43</v>
      </c>
      <c r="J295" s="28">
        <f t="shared" si="9"/>
        <v>636.45000000000005</v>
      </c>
      <c r="K295" s="120" t="s">
        <v>43</v>
      </c>
      <c r="L295" s="120" t="s">
        <v>21</v>
      </c>
      <c r="M295" s="120" t="s">
        <v>31</v>
      </c>
      <c r="N295" s="30" t="str">
        <f>VLOOKUP(M295,[1]OPERACIONAL!$A$1:$C$12,2,FALSE)</f>
        <v>MATERIAL DE CONSUMO</v>
      </c>
    </row>
    <row r="296" spans="2:14" ht="95.25" thickBot="1">
      <c r="B296" s="23" t="str">
        <f t="shared" si="8"/>
        <v>14</v>
      </c>
      <c r="C296" s="15" t="s">
        <v>149</v>
      </c>
      <c r="D296" s="115" t="s">
        <v>525</v>
      </c>
      <c r="E296" s="115" t="s">
        <v>521</v>
      </c>
      <c r="F296" s="116" t="s">
        <v>18</v>
      </c>
      <c r="G296" s="117">
        <v>1</v>
      </c>
      <c r="H296" s="111">
        <v>45293</v>
      </c>
      <c r="I296" s="118">
        <v>101.47</v>
      </c>
      <c r="J296" s="28">
        <f t="shared" si="9"/>
        <v>101.47</v>
      </c>
      <c r="K296" s="120" t="s">
        <v>189</v>
      </c>
      <c r="L296" s="120" t="s">
        <v>21</v>
      </c>
      <c r="M296" s="120" t="s">
        <v>31</v>
      </c>
      <c r="N296" s="30" t="str">
        <f>VLOOKUP(M296,[1]OPERACIONAL!$A$1:$C$12,2,FALSE)</f>
        <v>MATERIAL DE CONSUMO</v>
      </c>
    </row>
    <row r="297" spans="2:14" ht="95.25" thickBot="1">
      <c r="B297" s="23" t="str">
        <f t="shared" si="8"/>
        <v>14</v>
      </c>
      <c r="C297" s="15" t="s">
        <v>149</v>
      </c>
      <c r="D297" s="115" t="s">
        <v>526</v>
      </c>
      <c r="E297" s="115" t="s">
        <v>521</v>
      </c>
      <c r="F297" s="116" t="s">
        <v>18</v>
      </c>
      <c r="G297" s="117">
        <v>1</v>
      </c>
      <c r="H297" s="111">
        <v>45293</v>
      </c>
      <c r="I297" s="118">
        <v>40.22</v>
      </c>
      <c r="J297" s="28">
        <f t="shared" si="9"/>
        <v>40.22</v>
      </c>
      <c r="K297" s="120" t="s">
        <v>189</v>
      </c>
      <c r="L297" s="120" t="s">
        <v>21</v>
      </c>
      <c r="M297" s="120" t="s">
        <v>31</v>
      </c>
      <c r="N297" s="30" t="str">
        <f>VLOOKUP(M297,[1]OPERACIONAL!$A$1:$C$12,2,FALSE)</f>
        <v>MATERIAL DE CONSUMO</v>
      </c>
    </row>
    <row r="298" spans="2:14" ht="126.75" thickBot="1">
      <c r="B298" s="23" t="str">
        <f t="shared" si="8"/>
        <v>14</v>
      </c>
      <c r="C298" s="15" t="s">
        <v>149</v>
      </c>
      <c r="D298" s="115" t="s">
        <v>527</v>
      </c>
      <c r="E298" s="115" t="s">
        <v>519</v>
      </c>
      <c r="F298" s="116" t="s">
        <v>18</v>
      </c>
      <c r="G298" s="117">
        <v>5</v>
      </c>
      <c r="H298" s="111">
        <v>45293</v>
      </c>
      <c r="I298" s="118">
        <v>15.44</v>
      </c>
      <c r="J298" s="28">
        <f t="shared" si="9"/>
        <v>77.2</v>
      </c>
      <c r="K298" s="120" t="s">
        <v>20</v>
      </c>
      <c r="L298" s="120" t="s">
        <v>21</v>
      </c>
      <c r="M298" s="120" t="s">
        <v>31</v>
      </c>
      <c r="N298" s="30" t="str">
        <f>VLOOKUP(M298,[1]OPERACIONAL!$A$1:$C$12,2,FALSE)</f>
        <v>MATERIAL DE CONSUMO</v>
      </c>
    </row>
    <row r="299" spans="2:14" ht="126.75" thickBot="1">
      <c r="B299" s="23" t="str">
        <f t="shared" si="8"/>
        <v>14</v>
      </c>
      <c r="C299" s="15" t="s">
        <v>149</v>
      </c>
      <c r="D299" s="115" t="s">
        <v>528</v>
      </c>
      <c r="E299" s="115" t="s">
        <v>519</v>
      </c>
      <c r="F299" s="116" t="s">
        <v>18</v>
      </c>
      <c r="G299" s="117">
        <v>2</v>
      </c>
      <c r="H299" s="111">
        <v>45293</v>
      </c>
      <c r="I299" s="118">
        <v>399</v>
      </c>
      <c r="J299" s="28">
        <f t="shared" si="9"/>
        <v>798</v>
      </c>
      <c r="K299" s="120" t="s">
        <v>189</v>
      </c>
      <c r="L299" s="120" t="s">
        <v>21</v>
      </c>
      <c r="M299" s="120" t="s">
        <v>31</v>
      </c>
      <c r="N299" s="30" t="str">
        <f>VLOOKUP(M299,[1]OPERACIONAL!$A$1:$C$12,2,FALSE)</f>
        <v>MATERIAL DE CONSUMO</v>
      </c>
    </row>
    <row r="300" spans="2:14" ht="95.25" thickBot="1">
      <c r="B300" s="23" t="str">
        <f t="shared" si="8"/>
        <v>14</v>
      </c>
      <c r="C300" s="15" t="s">
        <v>149</v>
      </c>
      <c r="D300" s="115" t="s">
        <v>529</v>
      </c>
      <c r="E300" s="115" t="s">
        <v>516</v>
      </c>
      <c r="F300" s="116" t="s">
        <v>18</v>
      </c>
      <c r="G300" s="117">
        <v>3</v>
      </c>
      <c r="H300" s="111">
        <v>45293</v>
      </c>
      <c r="I300" s="118">
        <v>59.09</v>
      </c>
      <c r="J300" s="28">
        <f t="shared" si="9"/>
        <v>177.27</v>
      </c>
      <c r="K300" s="120" t="s">
        <v>43</v>
      </c>
      <c r="L300" s="120" t="s">
        <v>21</v>
      </c>
      <c r="M300" s="120" t="s">
        <v>31</v>
      </c>
      <c r="N300" s="30" t="str">
        <f>VLOOKUP(M300,[1]OPERACIONAL!$A$1:$C$12,2,FALSE)</f>
        <v>MATERIAL DE CONSUMO</v>
      </c>
    </row>
    <row r="301" spans="2:14" ht="126.75" thickBot="1">
      <c r="B301" s="23" t="str">
        <f t="shared" si="8"/>
        <v>14</v>
      </c>
      <c r="C301" s="15" t="s">
        <v>149</v>
      </c>
      <c r="D301" s="115" t="s">
        <v>530</v>
      </c>
      <c r="E301" s="115" t="s">
        <v>531</v>
      </c>
      <c r="F301" s="116" t="s">
        <v>18</v>
      </c>
      <c r="G301" s="117">
        <v>1</v>
      </c>
      <c r="H301" s="111">
        <v>45293</v>
      </c>
      <c r="I301" s="118">
        <v>14.4</v>
      </c>
      <c r="J301" s="28">
        <f t="shared" si="9"/>
        <v>14.4</v>
      </c>
      <c r="K301" s="120" t="s">
        <v>43</v>
      </c>
      <c r="L301" s="120" t="s">
        <v>69</v>
      </c>
      <c r="M301" s="120" t="s">
        <v>31</v>
      </c>
      <c r="N301" s="30" t="str">
        <f>VLOOKUP(M301,[1]OPERACIONAL!$A$1:$C$12,2,FALSE)</f>
        <v>MATERIAL DE CONSUMO</v>
      </c>
    </row>
    <row r="302" spans="2:14" ht="126.75" thickBot="1">
      <c r="B302" s="23" t="str">
        <f t="shared" si="8"/>
        <v>14</v>
      </c>
      <c r="C302" s="15" t="s">
        <v>149</v>
      </c>
      <c r="D302" s="115" t="s">
        <v>532</v>
      </c>
      <c r="E302" s="115" t="s">
        <v>531</v>
      </c>
      <c r="F302" s="116" t="s">
        <v>18</v>
      </c>
      <c r="G302" s="117">
        <v>10</v>
      </c>
      <c r="H302" s="111">
        <v>45293</v>
      </c>
      <c r="I302" s="118">
        <v>2.2000000000000002</v>
      </c>
      <c r="J302" s="28">
        <f t="shared" si="9"/>
        <v>22</v>
      </c>
      <c r="K302" s="120" t="s">
        <v>43</v>
      </c>
      <c r="L302" s="120" t="s">
        <v>69</v>
      </c>
      <c r="M302" s="120" t="s">
        <v>31</v>
      </c>
      <c r="N302" s="30" t="str">
        <f>VLOOKUP(M302,[1]OPERACIONAL!$A$1:$C$12,2,FALSE)</f>
        <v>MATERIAL DE CONSUMO</v>
      </c>
    </row>
    <row r="303" spans="2:14" ht="126.75" thickBot="1">
      <c r="B303" s="23" t="str">
        <f t="shared" si="8"/>
        <v>14</v>
      </c>
      <c r="C303" s="15" t="s">
        <v>149</v>
      </c>
      <c r="D303" s="115" t="s">
        <v>533</v>
      </c>
      <c r="E303" s="115" t="s">
        <v>531</v>
      </c>
      <c r="F303" s="116" t="s">
        <v>18</v>
      </c>
      <c r="G303" s="117">
        <v>10</v>
      </c>
      <c r="H303" s="111">
        <v>45293</v>
      </c>
      <c r="I303" s="118">
        <v>3.29</v>
      </c>
      <c r="J303" s="28">
        <f t="shared" si="9"/>
        <v>32.9</v>
      </c>
      <c r="K303" s="120" t="s">
        <v>43</v>
      </c>
      <c r="L303" s="120" t="s">
        <v>69</v>
      </c>
      <c r="M303" s="120" t="s">
        <v>31</v>
      </c>
      <c r="N303" s="30" t="str">
        <f>VLOOKUP(M303,[1]OPERACIONAL!$A$1:$C$12,2,FALSE)</f>
        <v>MATERIAL DE CONSUMO</v>
      </c>
    </row>
    <row r="304" spans="2:14" ht="126.75" thickBot="1">
      <c r="B304" s="23" t="str">
        <f t="shared" si="8"/>
        <v>14</v>
      </c>
      <c r="C304" s="15" t="s">
        <v>149</v>
      </c>
      <c r="D304" s="115" t="s">
        <v>534</v>
      </c>
      <c r="E304" s="115" t="s">
        <v>531</v>
      </c>
      <c r="F304" s="116" t="s">
        <v>18</v>
      </c>
      <c r="G304" s="117">
        <v>10</v>
      </c>
      <c r="H304" s="111">
        <v>45293</v>
      </c>
      <c r="I304" s="118">
        <v>3.99</v>
      </c>
      <c r="J304" s="28">
        <f t="shared" si="9"/>
        <v>39.900000000000006</v>
      </c>
      <c r="K304" s="120" t="s">
        <v>43</v>
      </c>
      <c r="L304" s="120" t="s">
        <v>69</v>
      </c>
      <c r="M304" s="120" t="s">
        <v>31</v>
      </c>
      <c r="N304" s="30" t="str">
        <f>VLOOKUP(M304,[1]OPERACIONAL!$A$1:$C$12,2,FALSE)</f>
        <v>MATERIAL DE CONSUMO</v>
      </c>
    </row>
    <row r="305" spans="2:14" ht="95.25" thickBot="1">
      <c r="B305" s="23" t="str">
        <f t="shared" si="8"/>
        <v>14</v>
      </c>
      <c r="C305" s="15" t="s">
        <v>149</v>
      </c>
      <c r="D305" s="115" t="s">
        <v>535</v>
      </c>
      <c r="E305" s="115" t="s">
        <v>516</v>
      </c>
      <c r="F305" s="116" t="s">
        <v>18</v>
      </c>
      <c r="G305" s="117">
        <v>4</v>
      </c>
      <c r="H305" s="111">
        <v>45293</v>
      </c>
      <c r="I305" s="118">
        <v>26</v>
      </c>
      <c r="J305" s="28">
        <f t="shared" si="9"/>
        <v>104</v>
      </c>
      <c r="K305" s="120" t="s">
        <v>43</v>
      </c>
      <c r="L305" s="120" t="s">
        <v>21</v>
      </c>
      <c r="M305" s="120" t="s">
        <v>31</v>
      </c>
      <c r="N305" s="30" t="str">
        <f>VLOOKUP(M305,[1]OPERACIONAL!$A$1:$C$12,2,FALSE)</f>
        <v>MATERIAL DE CONSUMO</v>
      </c>
    </row>
    <row r="306" spans="2:14" ht="95.25" thickBot="1">
      <c r="B306" s="23" t="str">
        <f t="shared" si="8"/>
        <v>14</v>
      </c>
      <c r="C306" s="15" t="s">
        <v>149</v>
      </c>
      <c r="D306" s="115" t="s">
        <v>536</v>
      </c>
      <c r="E306" s="115" t="s">
        <v>516</v>
      </c>
      <c r="F306" s="116" t="s">
        <v>18</v>
      </c>
      <c r="G306" s="117">
        <v>2</v>
      </c>
      <c r="H306" s="111">
        <v>45293</v>
      </c>
      <c r="I306" s="118">
        <v>49.99</v>
      </c>
      <c r="J306" s="28">
        <f t="shared" si="9"/>
        <v>99.98</v>
      </c>
      <c r="K306" s="120" t="s">
        <v>43</v>
      </c>
      <c r="L306" s="120" t="s">
        <v>21</v>
      </c>
      <c r="M306" s="120" t="s">
        <v>31</v>
      </c>
      <c r="N306" s="30" t="str">
        <f>VLOOKUP(M306,[1]OPERACIONAL!$A$1:$C$12,2,FALSE)</f>
        <v>MATERIAL DE CONSUMO</v>
      </c>
    </row>
    <row r="307" spans="2:14" ht="95.25" thickBot="1">
      <c r="B307" s="23" t="str">
        <f t="shared" si="8"/>
        <v>14</v>
      </c>
      <c r="C307" s="15" t="s">
        <v>149</v>
      </c>
      <c r="D307" s="115" t="s">
        <v>537</v>
      </c>
      <c r="E307" s="115" t="s">
        <v>516</v>
      </c>
      <c r="F307" s="116" t="s">
        <v>18</v>
      </c>
      <c r="G307" s="117">
        <v>1</v>
      </c>
      <c r="H307" s="111">
        <v>45293</v>
      </c>
      <c r="I307" s="118">
        <v>44.9</v>
      </c>
      <c r="J307" s="28">
        <f t="shared" si="9"/>
        <v>44.9</v>
      </c>
      <c r="K307" s="120" t="s">
        <v>43</v>
      </c>
      <c r="L307" s="120" t="s">
        <v>21</v>
      </c>
      <c r="M307" s="120" t="s">
        <v>31</v>
      </c>
      <c r="N307" s="30" t="str">
        <f>VLOOKUP(M307,[1]OPERACIONAL!$A$1:$C$12,2,FALSE)</f>
        <v>MATERIAL DE CONSUMO</v>
      </c>
    </row>
    <row r="308" spans="2:14" ht="95.25" thickBot="1">
      <c r="B308" s="23" t="str">
        <f t="shared" si="8"/>
        <v>14</v>
      </c>
      <c r="C308" s="15" t="s">
        <v>149</v>
      </c>
      <c r="D308" s="115" t="s">
        <v>538</v>
      </c>
      <c r="E308" s="115" t="s">
        <v>516</v>
      </c>
      <c r="F308" s="116" t="s">
        <v>18</v>
      </c>
      <c r="G308" s="117">
        <v>1</v>
      </c>
      <c r="H308" s="111">
        <v>45293</v>
      </c>
      <c r="I308" s="118">
        <v>29.9</v>
      </c>
      <c r="J308" s="28">
        <f t="shared" si="9"/>
        <v>29.9</v>
      </c>
      <c r="K308" s="120" t="s">
        <v>43</v>
      </c>
      <c r="L308" s="120" t="s">
        <v>21</v>
      </c>
      <c r="M308" s="120" t="s">
        <v>31</v>
      </c>
      <c r="N308" s="30" t="str">
        <f>VLOOKUP(M308,[1]OPERACIONAL!$A$1:$C$12,2,FALSE)</f>
        <v>MATERIAL DE CONSUMO</v>
      </c>
    </row>
    <row r="309" spans="2:14" ht="95.25" thickBot="1">
      <c r="B309" s="23" t="str">
        <f t="shared" si="8"/>
        <v>14</v>
      </c>
      <c r="C309" s="15" t="s">
        <v>149</v>
      </c>
      <c r="D309" s="115" t="s">
        <v>539</v>
      </c>
      <c r="E309" s="115" t="s">
        <v>516</v>
      </c>
      <c r="F309" s="116" t="s">
        <v>18</v>
      </c>
      <c r="G309" s="117">
        <v>30</v>
      </c>
      <c r="H309" s="111">
        <v>45293</v>
      </c>
      <c r="I309" s="118">
        <v>50</v>
      </c>
      <c r="J309" s="28">
        <f t="shared" si="9"/>
        <v>1500</v>
      </c>
      <c r="K309" s="120" t="s">
        <v>43</v>
      </c>
      <c r="L309" s="120" t="s">
        <v>21</v>
      </c>
      <c r="M309" s="120" t="s">
        <v>31</v>
      </c>
      <c r="N309" s="30" t="str">
        <f>VLOOKUP(M309,[1]OPERACIONAL!$A$1:$C$12,2,FALSE)</f>
        <v>MATERIAL DE CONSUMO</v>
      </c>
    </row>
    <row r="310" spans="2:14" ht="126.75" thickBot="1">
      <c r="B310" s="23" t="str">
        <f t="shared" si="8"/>
        <v>14</v>
      </c>
      <c r="C310" s="15" t="s">
        <v>149</v>
      </c>
      <c r="D310" s="115" t="s">
        <v>540</v>
      </c>
      <c r="E310" s="115" t="s">
        <v>519</v>
      </c>
      <c r="F310" s="116" t="s">
        <v>18</v>
      </c>
      <c r="G310" s="117">
        <v>1</v>
      </c>
      <c r="H310" s="111">
        <v>45293</v>
      </c>
      <c r="I310" s="118">
        <v>20</v>
      </c>
      <c r="J310" s="28">
        <f t="shared" si="9"/>
        <v>20</v>
      </c>
      <c r="K310" s="120" t="s">
        <v>43</v>
      </c>
      <c r="L310" s="120" t="s">
        <v>21</v>
      </c>
      <c r="M310" s="120" t="s">
        <v>31</v>
      </c>
      <c r="N310" s="30" t="str">
        <f>VLOOKUP(M310,[1]OPERACIONAL!$A$1:$C$12,2,FALSE)</f>
        <v>MATERIAL DE CONSUMO</v>
      </c>
    </row>
    <row r="311" spans="2:14" ht="126.75" thickBot="1">
      <c r="B311" s="23" t="str">
        <f t="shared" si="8"/>
        <v>14</v>
      </c>
      <c r="C311" s="15" t="s">
        <v>149</v>
      </c>
      <c r="D311" s="115" t="s">
        <v>541</v>
      </c>
      <c r="E311" s="115" t="s">
        <v>519</v>
      </c>
      <c r="F311" s="116" t="s">
        <v>18</v>
      </c>
      <c r="G311" s="117">
        <v>100</v>
      </c>
      <c r="H311" s="111">
        <v>45293</v>
      </c>
      <c r="I311" s="118">
        <v>5.5</v>
      </c>
      <c r="J311" s="28">
        <f t="shared" si="9"/>
        <v>550</v>
      </c>
      <c r="K311" s="120" t="s">
        <v>43</v>
      </c>
      <c r="L311" s="120" t="s">
        <v>21</v>
      </c>
      <c r="M311" s="120" t="s">
        <v>31</v>
      </c>
      <c r="N311" s="30" t="str">
        <f>VLOOKUP(M311,[1]OPERACIONAL!$A$1:$C$12,2,FALSE)</f>
        <v>MATERIAL DE CONSUMO</v>
      </c>
    </row>
    <row r="312" spans="2:14" ht="126.75" thickBot="1">
      <c r="B312" s="23" t="str">
        <f t="shared" si="8"/>
        <v>14</v>
      </c>
      <c r="C312" s="15" t="s">
        <v>149</v>
      </c>
      <c r="D312" s="115" t="s">
        <v>542</v>
      </c>
      <c r="E312" s="115" t="s">
        <v>519</v>
      </c>
      <c r="F312" s="116" t="s">
        <v>18</v>
      </c>
      <c r="G312" s="117">
        <v>2</v>
      </c>
      <c r="H312" s="111">
        <v>45293</v>
      </c>
      <c r="I312" s="118">
        <v>14.9</v>
      </c>
      <c r="J312" s="28">
        <f t="shared" si="9"/>
        <v>29.8</v>
      </c>
      <c r="K312" s="120" t="s">
        <v>43</v>
      </c>
      <c r="L312" s="120" t="s">
        <v>21</v>
      </c>
      <c r="M312" s="120" t="s">
        <v>31</v>
      </c>
      <c r="N312" s="30" t="str">
        <f>VLOOKUP(M312,[1]OPERACIONAL!$A$1:$C$12,2,FALSE)</f>
        <v>MATERIAL DE CONSUMO</v>
      </c>
    </row>
    <row r="313" spans="2:14" ht="126.75" thickBot="1">
      <c r="B313" s="23" t="str">
        <f t="shared" si="8"/>
        <v>14</v>
      </c>
      <c r="C313" s="15" t="s">
        <v>149</v>
      </c>
      <c r="D313" s="115" t="s">
        <v>543</v>
      </c>
      <c r="E313" s="115" t="s">
        <v>519</v>
      </c>
      <c r="F313" s="116" t="s">
        <v>18</v>
      </c>
      <c r="G313" s="117">
        <v>1</v>
      </c>
      <c r="H313" s="111">
        <v>45293</v>
      </c>
      <c r="I313" s="118">
        <v>16.899999999999999</v>
      </c>
      <c r="J313" s="28">
        <f t="shared" si="9"/>
        <v>16.899999999999999</v>
      </c>
      <c r="K313" s="120" t="s">
        <v>43</v>
      </c>
      <c r="L313" s="120" t="s">
        <v>21</v>
      </c>
      <c r="M313" s="120" t="s">
        <v>31</v>
      </c>
      <c r="N313" s="30" t="str">
        <f>VLOOKUP(M313,[1]OPERACIONAL!$A$1:$C$12,2,FALSE)</f>
        <v>MATERIAL DE CONSUMO</v>
      </c>
    </row>
    <row r="314" spans="2:14" ht="95.25" thickBot="1">
      <c r="B314" s="23" t="str">
        <f t="shared" si="8"/>
        <v>14</v>
      </c>
      <c r="C314" s="15" t="s">
        <v>149</v>
      </c>
      <c r="D314" s="115" t="s">
        <v>544</v>
      </c>
      <c r="E314" s="115" t="s">
        <v>521</v>
      </c>
      <c r="F314" s="116" t="s">
        <v>18</v>
      </c>
      <c r="G314" s="117">
        <v>2</v>
      </c>
      <c r="H314" s="111">
        <v>45293</v>
      </c>
      <c r="I314" s="118">
        <v>21.67</v>
      </c>
      <c r="J314" s="28">
        <f t="shared" si="9"/>
        <v>43.34</v>
      </c>
      <c r="K314" s="120" t="s">
        <v>43</v>
      </c>
      <c r="L314" s="120" t="s">
        <v>21</v>
      </c>
      <c r="M314" s="120" t="s">
        <v>31</v>
      </c>
      <c r="N314" s="30" t="str">
        <f>VLOOKUP(M314,[1]OPERACIONAL!$A$1:$C$12,2,FALSE)</f>
        <v>MATERIAL DE CONSUMO</v>
      </c>
    </row>
    <row r="315" spans="2:14" ht="95.25" thickBot="1">
      <c r="B315" s="23" t="str">
        <f t="shared" si="8"/>
        <v>14</v>
      </c>
      <c r="C315" s="15" t="s">
        <v>149</v>
      </c>
      <c r="D315" s="115" t="s">
        <v>545</v>
      </c>
      <c r="E315" s="115" t="s">
        <v>516</v>
      </c>
      <c r="F315" s="116" t="s">
        <v>18</v>
      </c>
      <c r="G315" s="117">
        <v>1</v>
      </c>
      <c r="H315" s="111">
        <v>45293</v>
      </c>
      <c r="I315" s="118">
        <v>220</v>
      </c>
      <c r="J315" s="28">
        <f t="shared" si="9"/>
        <v>220</v>
      </c>
      <c r="K315" s="120" t="s">
        <v>43</v>
      </c>
      <c r="L315" s="120" t="s">
        <v>69</v>
      </c>
      <c r="M315" s="120" t="s">
        <v>31</v>
      </c>
      <c r="N315" s="30" t="str">
        <f>VLOOKUP(M315,[1]OPERACIONAL!$A$1:$C$12,2,FALSE)</f>
        <v>MATERIAL DE CONSUMO</v>
      </c>
    </row>
    <row r="316" spans="2:14" ht="95.25" thickBot="1">
      <c r="B316" s="23" t="str">
        <f t="shared" si="8"/>
        <v>14</v>
      </c>
      <c r="C316" s="15" t="s">
        <v>149</v>
      </c>
      <c r="D316" s="115" t="s">
        <v>546</v>
      </c>
      <c r="E316" s="115" t="s">
        <v>516</v>
      </c>
      <c r="F316" s="116" t="s">
        <v>18</v>
      </c>
      <c r="G316" s="117">
        <v>1</v>
      </c>
      <c r="H316" s="111">
        <v>45293</v>
      </c>
      <c r="I316" s="118">
        <v>100</v>
      </c>
      <c r="J316" s="28">
        <f t="shared" si="9"/>
        <v>100</v>
      </c>
      <c r="K316" s="120" t="s">
        <v>43</v>
      </c>
      <c r="L316" s="120" t="s">
        <v>69</v>
      </c>
      <c r="M316" s="120" t="s">
        <v>31</v>
      </c>
      <c r="N316" s="30" t="str">
        <f>VLOOKUP(M316,[1]OPERACIONAL!$A$1:$C$12,2,FALSE)</f>
        <v>MATERIAL DE CONSUMO</v>
      </c>
    </row>
    <row r="317" spans="2:14" ht="95.25" thickBot="1">
      <c r="B317" s="23" t="str">
        <f t="shared" si="8"/>
        <v>14</v>
      </c>
      <c r="C317" s="15" t="s">
        <v>149</v>
      </c>
      <c r="D317" s="115" t="s">
        <v>547</v>
      </c>
      <c r="E317" s="115" t="s">
        <v>516</v>
      </c>
      <c r="F317" s="116" t="s">
        <v>18</v>
      </c>
      <c r="G317" s="117">
        <v>2</v>
      </c>
      <c r="H317" s="111">
        <v>45293</v>
      </c>
      <c r="I317" s="118">
        <v>1700</v>
      </c>
      <c r="J317" s="28">
        <f t="shared" si="9"/>
        <v>3400</v>
      </c>
      <c r="K317" s="120" t="s">
        <v>43</v>
      </c>
      <c r="L317" s="120" t="s">
        <v>21</v>
      </c>
      <c r="M317" s="120" t="s">
        <v>31</v>
      </c>
      <c r="N317" s="30" t="str">
        <f>VLOOKUP(M317,[1]OPERACIONAL!$A$1:$C$12,2,FALSE)</f>
        <v>MATERIAL DE CONSUMO</v>
      </c>
    </row>
    <row r="318" spans="2:14" ht="111" thickBot="1">
      <c r="B318" s="23" t="str">
        <f t="shared" si="8"/>
        <v>14</v>
      </c>
      <c r="C318" s="15" t="s">
        <v>149</v>
      </c>
      <c r="D318" s="115" t="s">
        <v>548</v>
      </c>
      <c r="E318" s="115" t="s">
        <v>549</v>
      </c>
      <c r="F318" s="116" t="s">
        <v>18</v>
      </c>
      <c r="G318" s="117">
        <v>50</v>
      </c>
      <c r="H318" s="111">
        <v>45293</v>
      </c>
      <c r="I318" s="118">
        <v>49.9</v>
      </c>
      <c r="J318" s="28">
        <f t="shared" si="9"/>
        <v>2495</v>
      </c>
      <c r="K318" s="120" t="s">
        <v>43</v>
      </c>
      <c r="L318" s="120" t="s">
        <v>21</v>
      </c>
      <c r="M318" s="120" t="s">
        <v>31</v>
      </c>
      <c r="N318" s="30" t="str">
        <f>VLOOKUP(M318,[1]OPERACIONAL!$A$1:$C$12,2,FALSE)</f>
        <v>MATERIAL DE CONSUMO</v>
      </c>
    </row>
    <row r="319" spans="2:14" ht="79.5" thickBot="1">
      <c r="B319" s="23" t="str">
        <f t="shared" si="8"/>
        <v>14</v>
      </c>
      <c r="C319" s="15" t="s">
        <v>149</v>
      </c>
      <c r="D319" s="115" t="s">
        <v>550</v>
      </c>
      <c r="E319" s="115" t="s">
        <v>551</v>
      </c>
      <c r="F319" s="116" t="s">
        <v>18</v>
      </c>
      <c r="G319" s="117">
        <v>1</v>
      </c>
      <c r="H319" s="111">
        <v>45352</v>
      </c>
      <c r="I319" s="118">
        <v>8000</v>
      </c>
      <c r="J319" s="28">
        <f t="shared" si="9"/>
        <v>8000</v>
      </c>
      <c r="K319" s="120" t="s">
        <v>20</v>
      </c>
      <c r="L319" s="120" t="s">
        <v>69</v>
      </c>
      <c r="M319" s="120" t="s">
        <v>552</v>
      </c>
      <c r="N319" s="30" t="str">
        <f>VLOOKUP(M319,[1]OPERACIONAL!$A$1:$C$12,2,FALSE)</f>
        <v>SERVIÇOS DE CONSULTORIA</v>
      </c>
    </row>
    <row r="320" spans="2:14" ht="95.25" thickBot="1">
      <c r="B320" s="23" t="str">
        <f t="shared" si="8"/>
        <v>14</v>
      </c>
      <c r="C320" s="15" t="s">
        <v>149</v>
      </c>
      <c r="D320" s="115" t="s">
        <v>553</v>
      </c>
      <c r="E320" s="115" t="s">
        <v>554</v>
      </c>
      <c r="F320" s="116" t="s">
        <v>18</v>
      </c>
      <c r="G320" s="117">
        <v>2</v>
      </c>
      <c r="H320" s="111">
        <v>45141</v>
      </c>
      <c r="I320" s="118">
        <v>1000</v>
      </c>
      <c r="J320" s="28">
        <f t="shared" si="9"/>
        <v>2000</v>
      </c>
      <c r="K320" s="120" t="s">
        <v>20</v>
      </c>
      <c r="L320" s="120" t="s">
        <v>69</v>
      </c>
      <c r="M320" s="120" t="s">
        <v>25</v>
      </c>
      <c r="N320" s="30" t="str">
        <f>VLOOKUP(M320,[1]OPERACIONAL!$A$1:$C$12,2,FALSE)</f>
        <v>PASSAGENS E DESPESAS COM LOCOMOÇÃO</v>
      </c>
    </row>
    <row r="321" spans="2:14" ht="95.25" thickBot="1">
      <c r="B321" s="23" t="str">
        <f t="shared" si="8"/>
        <v>14</v>
      </c>
      <c r="C321" s="15" t="s">
        <v>149</v>
      </c>
      <c r="D321" s="115" t="s">
        <v>555</v>
      </c>
      <c r="E321" s="115" t="s">
        <v>556</v>
      </c>
      <c r="F321" s="116" t="s">
        <v>18</v>
      </c>
      <c r="G321" s="117">
        <v>2</v>
      </c>
      <c r="H321" s="111">
        <v>45507</v>
      </c>
      <c r="I321" s="118">
        <v>1000</v>
      </c>
      <c r="J321" s="28">
        <f t="shared" si="9"/>
        <v>2000</v>
      </c>
      <c r="K321" s="120" t="s">
        <v>20</v>
      </c>
      <c r="L321" s="120" t="s">
        <v>69</v>
      </c>
      <c r="M321" s="120" t="s">
        <v>34</v>
      </c>
      <c r="N321" s="30" t="str">
        <f>VLOOKUP(M321,[1]OPERACIONAL!$A$1:$C$12,2,FALSE)</f>
        <v>OUTROS SERVIÇOS DE TERCEIROS - PESSOA JURÍDICA</v>
      </c>
    </row>
    <row r="322" spans="2:14" ht="79.5" thickBot="1">
      <c r="B322" s="23" t="str">
        <f t="shared" si="8"/>
        <v>14</v>
      </c>
      <c r="C322" s="15" t="s">
        <v>149</v>
      </c>
      <c r="D322" s="115" t="s">
        <v>557</v>
      </c>
      <c r="E322" s="115" t="s">
        <v>551</v>
      </c>
      <c r="F322" s="116" t="s">
        <v>18</v>
      </c>
      <c r="G322" s="117">
        <v>1</v>
      </c>
      <c r="H322" s="111">
        <v>45413</v>
      </c>
      <c r="I322" s="118">
        <v>8000</v>
      </c>
      <c r="J322" s="28">
        <f t="shared" si="9"/>
        <v>8000</v>
      </c>
      <c r="K322" s="120" t="s">
        <v>20</v>
      </c>
      <c r="L322" s="120" t="s">
        <v>69</v>
      </c>
      <c r="M322" s="120" t="s">
        <v>552</v>
      </c>
      <c r="N322" s="30" t="str">
        <f>VLOOKUP(M322,[1]OPERACIONAL!$A$1:$C$12,2,FALSE)</f>
        <v>SERVIÇOS DE CONSULTORIA</v>
      </c>
    </row>
    <row r="323" spans="2:14" ht="48.75" thickBot="1">
      <c r="B323" s="23" t="str">
        <f t="shared" si="8"/>
        <v>17</v>
      </c>
      <c r="C323" s="15" t="s">
        <v>558</v>
      </c>
      <c r="D323" s="16" t="s">
        <v>559</v>
      </c>
      <c r="E323" s="16" t="s">
        <v>560</v>
      </c>
      <c r="F323" s="15" t="s">
        <v>18</v>
      </c>
      <c r="G323" s="17">
        <v>1</v>
      </c>
      <c r="H323" s="121">
        <v>45292</v>
      </c>
      <c r="I323" s="19">
        <v>1</v>
      </c>
      <c r="J323" s="28">
        <f t="shared" si="9"/>
        <v>1</v>
      </c>
      <c r="K323" s="122" t="s">
        <v>20</v>
      </c>
      <c r="L323" s="21" t="s">
        <v>21</v>
      </c>
      <c r="M323" s="122" t="s">
        <v>109</v>
      </c>
      <c r="N323" s="30" t="str">
        <f>VLOOKUP(M323,[1]OPERACIONAL!$A$1:$C$12,2,FALSE)</f>
        <v>OBRAS E INSTALAÇÕES</v>
      </c>
    </row>
    <row r="324" spans="2:14" ht="60">
      <c r="B324" s="23" t="str">
        <f t="shared" ref="B324:B362" si="10">MID(C324,1,2)</f>
        <v>18</v>
      </c>
      <c r="C324" s="15" t="s">
        <v>599</v>
      </c>
      <c r="D324" s="16" t="s">
        <v>600</v>
      </c>
      <c r="E324" s="25" t="s">
        <v>601</v>
      </c>
      <c r="F324" s="15" t="s">
        <v>55</v>
      </c>
      <c r="G324" s="17">
        <v>12</v>
      </c>
      <c r="H324" s="18">
        <v>45333</v>
      </c>
      <c r="I324" s="19">
        <v>31168.91</v>
      </c>
      <c r="J324" s="28">
        <f t="shared" ref="J324:J373" si="11">G324*I324</f>
        <v>374026.92</v>
      </c>
      <c r="K324" s="21" t="s">
        <v>20</v>
      </c>
      <c r="L324" s="21" t="s">
        <v>21</v>
      </c>
      <c r="M324" s="21" t="s">
        <v>602</v>
      </c>
      <c r="N324" s="30" t="e">
        <f>VLOOKUP(M324,[1]OPERACIONAL!$A$1:$C$12,2,FALSE)</f>
        <v>#N/A</v>
      </c>
    </row>
    <row r="325" spans="2:14" ht="72">
      <c r="B325" s="23" t="str">
        <f t="shared" si="10"/>
        <v>18</v>
      </c>
      <c r="C325" s="24" t="s">
        <v>599</v>
      </c>
      <c r="D325" s="25" t="s">
        <v>603</v>
      </c>
      <c r="E325" s="25" t="s">
        <v>604</v>
      </c>
      <c r="F325" s="24" t="s">
        <v>55</v>
      </c>
      <c r="G325" s="26">
        <v>12</v>
      </c>
      <c r="H325" s="45">
        <v>45505</v>
      </c>
      <c r="I325" s="27">
        <v>11500</v>
      </c>
      <c r="J325" s="28">
        <f t="shared" si="11"/>
        <v>138000</v>
      </c>
      <c r="K325" s="29" t="s">
        <v>20</v>
      </c>
      <c r="L325" s="29" t="s">
        <v>21</v>
      </c>
      <c r="M325" s="29" t="s">
        <v>37</v>
      </c>
      <c r="N325" s="30" t="str">
        <f>VLOOKUP(M325,[1]OPERACIONAL!$A$1:$C$12,2,FALSE)</f>
        <v>OUTROS SERVIÇOS DE TERCEIROS - PESSOA FÍSICA</v>
      </c>
    </row>
    <row r="326" spans="2:14" ht="72">
      <c r="B326" s="23" t="str">
        <f t="shared" si="10"/>
        <v>18</v>
      </c>
      <c r="C326" s="24" t="s">
        <v>599</v>
      </c>
      <c r="D326" s="25" t="s">
        <v>605</v>
      </c>
      <c r="E326" s="25" t="s">
        <v>604</v>
      </c>
      <c r="F326" s="24" t="s">
        <v>55</v>
      </c>
      <c r="G326" s="26">
        <v>12</v>
      </c>
      <c r="H326" s="45">
        <v>45536</v>
      </c>
      <c r="I326" s="27">
        <v>4200</v>
      </c>
      <c r="J326" s="28">
        <f t="shared" si="11"/>
        <v>50400</v>
      </c>
      <c r="K326" s="29" t="s">
        <v>20</v>
      </c>
      <c r="L326" s="29" t="s">
        <v>21</v>
      </c>
      <c r="M326" s="29" t="s">
        <v>37</v>
      </c>
      <c r="N326" s="30" t="str">
        <f>VLOOKUP(M326,[1]OPERACIONAL!$A$1:$C$12,2,FALSE)</f>
        <v>OUTROS SERVIÇOS DE TERCEIROS - PESSOA FÍSICA</v>
      </c>
    </row>
    <row r="327" spans="2:14" ht="60">
      <c r="B327" s="23" t="str">
        <f t="shared" si="10"/>
        <v>18</v>
      </c>
      <c r="C327" s="24" t="s">
        <v>599</v>
      </c>
      <c r="D327" s="25" t="s">
        <v>606</v>
      </c>
      <c r="E327" s="25" t="s">
        <v>607</v>
      </c>
      <c r="F327" s="24" t="s">
        <v>55</v>
      </c>
      <c r="G327" s="26">
        <v>12</v>
      </c>
      <c r="H327" s="45">
        <v>45422</v>
      </c>
      <c r="I327" s="27">
        <v>969.6</v>
      </c>
      <c r="J327" s="28">
        <f t="shared" si="11"/>
        <v>11635.2</v>
      </c>
      <c r="K327" s="29" t="s">
        <v>20</v>
      </c>
      <c r="L327" s="29" t="s">
        <v>21</v>
      </c>
      <c r="M327" s="29" t="s">
        <v>34</v>
      </c>
      <c r="N327" s="30" t="str">
        <f>VLOOKUP(M327,[1]OPERACIONAL!$A$1:$C$12,2,FALSE)</f>
        <v>OUTROS SERVIÇOS DE TERCEIROS - PESSOA JURÍDICA</v>
      </c>
    </row>
    <row r="328" spans="2:14" ht="48">
      <c r="B328" s="23" t="str">
        <f t="shared" si="10"/>
        <v>18</v>
      </c>
      <c r="C328" s="24" t="s">
        <v>599</v>
      </c>
      <c r="D328" s="25" t="s">
        <v>608</v>
      </c>
      <c r="E328" s="25" t="s">
        <v>609</v>
      </c>
      <c r="F328" s="24" t="s">
        <v>55</v>
      </c>
      <c r="G328" s="26">
        <v>12</v>
      </c>
      <c r="H328" s="45">
        <v>45388</v>
      </c>
      <c r="I328" s="27">
        <v>3951.31</v>
      </c>
      <c r="J328" s="28">
        <f t="shared" si="11"/>
        <v>47415.72</v>
      </c>
      <c r="K328" s="29" t="s">
        <v>20</v>
      </c>
      <c r="L328" s="29" t="s">
        <v>21</v>
      </c>
      <c r="M328" s="29" t="s">
        <v>34</v>
      </c>
      <c r="N328" s="30" t="str">
        <f>VLOOKUP(M328,[1]OPERACIONAL!$A$1:$C$12,2,FALSE)</f>
        <v>OUTROS SERVIÇOS DE TERCEIROS - PESSOA JURÍDICA</v>
      </c>
    </row>
    <row r="329" spans="2:14" ht="48">
      <c r="B329" s="23" t="str">
        <f t="shared" si="10"/>
        <v>18</v>
      </c>
      <c r="C329" s="24" t="s">
        <v>599</v>
      </c>
      <c r="D329" s="25" t="s">
        <v>610</v>
      </c>
      <c r="E329" s="25" t="s">
        <v>601</v>
      </c>
      <c r="F329" s="24" t="s">
        <v>55</v>
      </c>
      <c r="G329" s="26">
        <v>12</v>
      </c>
      <c r="H329" s="45">
        <v>45638</v>
      </c>
      <c r="I329" s="27">
        <v>100309.81</v>
      </c>
      <c r="J329" s="28">
        <f t="shared" si="11"/>
        <v>1203717.72</v>
      </c>
      <c r="K329" s="29" t="s">
        <v>20</v>
      </c>
      <c r="L329" s="29" t="s">
        <v>21</v>
      </c>
      <c r="M329" s="29" t="s">
        <v>34</v>
      </c>
      <c r="N329" s="30" t="str">
        <f>VLOOKUP(M329,[1]OPERACIONAL!$A$1:$C$12,2,FALSE)</f>
        <v>OUTROS SERVIÇOS DE TERCEIROS - PESSOA JURÍDICA</v>
      </c>
    </row>
    <row r="330" spans="2:14" ht="60">
      <c r="B330" s="23" t="str">
        <f t="shared" si="10"/>
        <v>18</v>
      </c>
      <c r="C330" s="24" t="s">
        <v>599</v>
      </c>
      <c r="D330" s="25" t="s">
        <v>611</v>
      </c>
      <c r="E330" s="25" t="s">
        <v>607</v>
      </c>
      <c r="F330" s="24" t="s">
        <v>55</v>
      </c>
      <c r="G330" s="26">
        <v>12</v>
      </c>
      <c r="H330" s="45">
        <v>45353</v>
      </c>
      <c r="I330" s="27">
        <v>185.8</v>
      </c>
      <c r="J330" s="28">
        <f t="shared" si="11"/>
        <v>2229.6000000000004</v>
      </c>
      <c r="K330" s="29" t="s">
        <v>20</v>
      </c>
      <c r="L330" s="29" t="s">
        <v>21</v>
      </c>
      <c r="M330" s="29" t="s">
        <v>34</v>
      </c>
      <c r="N330" s="30" t="str">
        <f>VLOOKUP(M330,[1]OPERACIONAL!$A$1:$C$12,2,FALSE)</f>
        <v>OUTROS SERVIÇOS DE TERCEIROS - PESSOA JURÍDICA</v>
      </c>
    </row>
    <row r="331" spans="2:14" ht="60">
      <c r="B331" s="23" t="str">
        <f t="shared" si="10"/>
        <v>18</v>
      </c>
      <c r="C331" s="24" t="s">
        <v>599</v>
      </c>
      <c r="D331" s="25" t="s">
        <v>612</v>
      </c>
      <c r="E331" s="25" t="s">
        <v>607</v>
      </c>
      <c r="F331" s="24" t="s">
        <v>55</v>
      </c>
      <c r="G331" s="26">
        <v>12</v>
      </c>
      <c r="H331" s="45">
        <v>45345</v>
      </c>
      <c r="I331" s="27">
        <v>519.30999999999995</v>
      </c>
      <c r="J331" s="28">
        <f t="shared" si="11"/>
        <v>6231.7199999999993</v>
      </c>
      <c r="K331" s="29" t="s">
        <v>20</v>
      </c>
      <c r="L331" s="29" t="s">
        <v>21</v>
      </c>
      <c r="M331" s="29" t="s">
        <v>34</v>
      </c>
      <c r="N331" s="30" t="str">
        <f>VLOOKUP(M331,[1]OPERACIONAL!$A$1:$C$12,2,FALSE)</f>
        <v>OUTROS SERVIÇOS DE TERCEIROS - PESSOA JURÍDICA</v>
      </c>
    </row>
    <row r="332" spans="2:14" ht="48">
      <c r="B332" s="23" t="str">
        <f t="shared" si="10"/>
        <v>18</v>
      </c>
      <c r="C332" s="24" t="s">
        <v>599</v>
      </c>
      <c r="D332" s="25" t="s">
        <v>613</v>
      </c>
      <c r="E332" s="25" t="s">
        <v>609</v>
      </c>
      <c r="F332" s="24" t="s">
        <v>55</v>
      </c>
      <c r="G332" s="26">
        <v>12</v>
      </c>
      <c r="H332" s="45">
        <v>45429</v>
      </c>
      <c r="I332" s="27">
        <v>495</v>
      </c>
      <c r="J332" s="28">
        <f t="shared" si="11"/>
        <v>5940</v>
      </c>
      <c r="K332" s="29" t="s">
        <v>20</v>
      </c>
      <c r="L332" s="29" t="s">
        <v>21</v>
      </c>
      <c r="M332" s="29" t="s">
        <v>34</v>
      </c>
      <c r="N332" s="30" t="str">
        <f>VLOOKUP(M332,[1]OPERACIONAL!$A$1:$C$12,2,FALSE)</f>
        <v>OUTROS SERVIÇOS DE TERCEIROS - PESSOA JURÍDICA</v>
      </c>
    </row>
    <row r="333" spans="2:14" ht="48">
      <c r="B333" s="23" t="str">
        <f t="shared" si="10"/>
        <v>18</v>
      </c>
      <c r="C333" s="24" t="s">
        <v>599</v>
      </c>
      <c r="D333" s="25" t="s">
        <v>614</v>
      </c>
      <c r="E333" s="25" t="s">
        <v>601</v>
      </c>
      <c r="F333" s="24" t="s">
        <v>55</v>
      </c>
      <c r="G333" s="26">
        <v>12</v>
      </c>
      <c r="H333" s="45">
        <v>45566</v>
      </c>
      <c r="I333" s="27">
        <v>62894.66</v>
      </c>
      <c r="J333" s="28">
        <f t="shared" si="11"/>
        <v>754735.92</v>
      </c>
      <c r="K333" s="29" t="s">
        <v>20</v>
      </c>
      <c r="L333" s="29" t="s">
        <v>21</v>
      </c>
      <c r="M333" s="29" t="s">
        <v>34</v>
      </c>
      <c r="N333" s="30" t="str">
        <f>VLOOKUP(M333,[1]OPERACIONAL!$A$1:$C$12,2,FALSE)</f>
        <v>OUTROS SERVIÇOS DE TERCEIROS - PESSOA JURÍDICA</v>
      </c>
    </row>
    <row r="334" spans="2:14" ht="72">
      <c r="B334" s="23" t="str">
        <f t="shared" si="10"/>
        <v>18</v>
      </c>
      <c r="C334" s="24" t="s">
        <v>599</v>
      </c>
      <c r="D334" s="25" t="s">
        <v>615</v>
      </c>
      <c r="E334" s="25" t="s">
        <v>604</v>
      </c>
      <c r="F334" s="24" t="s">
        <v>55</v>
      </c>
      <c r="G334" s="26">
        <v>12</v>
      </c>
      <c r="H334" s="45">
        <v>45400</v>
      </c>
      <c r="I334" s="27">
        <v>11000</v>
      </c>
      <c r="J334" s="28">
        <f t="shared" si="11"/>
        <v>132000</v>
      </c>
      <c r="K334" s="29" t="s">
        <v>20</v>
      </c>
      <c r="L334" s="29" t="s">
        <v>21</v>
      </c>
      <c r="M334" s="29" t="s">
        <v>34</v>
      </c>
      <c r="N334" s="30" t="str">
        <f>VLOOKUP(M334,[1]OPERACIONAL!$A$1:$C$12,2,FALSE)</f>
        <v>OUTROS SERVIÇOS DE TERCEIROS - PESSOA JURÍDICA</v>
      </c>
    </row>
    <row r="335" spans="2:14" ht="60">
      <c r="B335" s="23" t="str">
        <f t="shared" si="10"/>
        <v>18</v>
      </c>
      <c r="C335" s="24" t="s">
        <v>599</v>
      </c>
      <c r="D335" s="25" t="s">
        <v>616</v>
      </c>
      <c r="E335" s="25" t="s">
        <v>617</v>
      </c>
      <c r="F335" s="24" t="s">
        <v>55</v>
      </c>
      <c r="G335" s="26">
        <v>12</v>
      </c>
      <c r="H335" s="45">
        <v>45544</v>
      </c>
      <c r="I335" s="27">
        <v>1330.02</v>
      </c>
      <c r="J335" s="28">
        <f t="shared" si="11"/>
        <v>15960.24</v>
      </c>
      <c r="K335" s="29" t="s">
        <v>20</v>
      </c>
      <c r="L335" s="29" t="s">
        <v>21</v>
      </c>
      <c r="M335" s="29" t="s">
        <v>28</v>
      </c>
      <c r="N335" s="30" t="str">
        <f>VLOOKUP(M335,[1]OPERACIONAL!$A$1:$C$12,2,FALSE)</f>
        <v>SERVIÇOS DE TECNOLOGIA DA INFORMAÇÃO E COMUNICAÇÃO - PESSOA JURÍDICA</v>
      </c>
    </row>
    <row r="336" spans="2:14" ht="156">
      <c r="B336" s="23" t="str">
        <f t="shared" si="10"/>
        <v>18</v>
      </c>
      <c r="C336" s="24" t="s">
        <v>599</v>
      </c>
      <c r="D336" s="25" t="s">
        <v>618</v>
      </c>
      <c r="E336" s="25" t="s">
        <v>619</v>
      </c>
      <c r="F336" s="24" t="s">
        <v>620</v>
      </c>
      <c r="G336" s="26">
        <v>1</v>
      </c>
      <c r="H336" s="45">
        <v>45474</v>
      </c>
      <c r="I336" s="27">
        <v>5200000</v>
      </c>
      <c r="J336" s="28">
        <f t="shared" si="11"/>
        <v>5200000</v>
      </c>
      <c r="K336" s="29" t="s">
        <v>43</v>
      </c>
      <c r="L336" s="29" t="s">
        <v>21</v>
      </c>
      <c r="M336" s="29" t="s">
        <v>34</v>
      </c>
      <c r="N336" s="30" t="str">
        <f>VLOOKUP(M336,[1]OPERACIONAL!$A$1:$C$12,2,FALSE)</f>
        <v>OUTROS SERVIÇOS DE TERCEIROS - PESSOA JURÍDICA</v>
      </c>
    </row>
    <row r="337" spans="2:14" ht="156">
      <c r="B337" s="23" t="str">
        <f t="shared" si="10"/>
        <v>18</v>
      </c>
      <c r="C337" s="24" t="s">
        <v>599</v>
      </c>
      <c r="D337" s="25" t="s">
        <v>621</v>
      </c>
      <c r="E337" s="25" t="s">
        <v>622</v>
      </c>
      <c r="F337" s="24" t="s">
        <v>620</v>
      </c>
      <c r="G337" s="26">
        <v>1</v>
      </c>
      <c r="H337" s="45">
        <v>45474</v>
      </c>
      <c r="I337" s="27">
        <v>206151.9</v>
      </c>
      <c r="J337" s="28">
        <f t="shared" si="11"/>
        <v>206151.9</v>
      </c>
      <c r="K337" s="29" t="s">
        <v>43</v>
      </c>
      <c r="L337" s="29" t="s">
        <v>21</v>
      </c>
      <c r="M337" s="29" t="s">
        <v>34</v>
      </c>
      <c r="N337" s="30" t="str">
        <f>VLOOKUP(M337,[1]OPERACIONAL!$A$1:$C$12,2,FALSE)</f>
        <v>OUTROS SERVIÇOS DE TERCEIROS - PESSOA JURÍDICA</v>
      </c>
    </row>
    <row r="338" spans="2:14" ht="156">
      <c r="B338" s="23" t="str">
        <f t="shared" si="10"/>
        <v>18</v>
      </c>
      <c r="C338" s="24" t="s">
        <v>599</v>
      </c>
      <c r="D338" s="25" t="s">
        <v>623</v>
      </c>
      <c r="E338" s="25" t="s">
        <v>622</v>
      </c>
      <c r="F338" s="24" t="s">
        <v>620</v>
      </c>
      <c r="G338" s="26">
        <v>1</v>
      </c>
      <c r="H338" s="45">
        <v>45474</v>
      </c>
      <c r="I338" s="27">
        <v>672000</v>
      </c>
      <c r="J338" s="28">
        <f t="shared" si="11"/>
        <v>672000</v>
      </c>
      <c r="K338" s="29" t="s">
        <v>43</v>
      </c>
      <c r="L338" s="29" t="s">
        <v>21</v>
      </c>
      <c r="M338" s="29" t="s">
        <v>34</v>
      </c>
      <c r="N338" s="30" t="str">
        <f>VLOOKUP(M338,[1]OPERACIONAL!$A$1:$C$12,2,FALSE)</f>
        <v>OUTROS SERVIÇOS DE TERCEIROS - PESSOA JURÍDICA</v>
      </c>
    </row>
    <row r="339" spans="2:14" ht="156">
      <c r="B339" s="23" t="str">
        <f t="shared" si="10"/>
        <v>18</v>
      </c>
      <c r="C339" s="24" t="s">
        <v>599</v>
      </c>
      <c r="D339" s="25" t="s">
        <v>624</v>
      </c>
      <c r="E339" s="25" t="s">
        <v>622</v>
      </c>
      <c r="F339" s="24" t="s">
        <v>620</v>
      </c>
      <c r="G339" s="26">
        <v>1</v>
      </c>
      <c r="H339" s="45">
        <v>45474</v>
      </c>
      <c r="I339" s="27">
        <v>78000</v>
      </c>
      <c r="J339" s="28">
        <f t="shared" si="11"/>
        <v>78000</v>
      </c>
      <c r="K339" s="29" t="s">
        <v>43</v>
      </c>
      <c r="L339" s="29" t="s">
        <v>21</v>
      </c>
      <c r="M339" s="29" t="s">
        <v>34</v>
      </c>
      <c r="N339" s="30" t="str">
        <f>VLOOKUP(M339,[1]OPERACIONAL!$A$1:$C$12,2,FALSE)</f>
        <v>OUTROS SERVIÇOS DE TERCEIROS - PESSOA JURÍDICA</v>
      </c>
    </row>
    <row r="340" spans="2:14" ht="84">
      <c r="B340" s="23" t="str">
        <f t="shared" si="10"/>
        <v>18</v>
      </c>
      <c r="C340" s="24" t="s">
        <v>599</v>
      </c>
      <c r="D340" s="25" t="s">
        <v>625</v>
      </c>
      <c r="E340" s="25" t="s">
        <v>626</v>
      </c>
      <c r="F340" s="24" t="s">
        <v>18</v>
      </c>
      <c r="G340" s="26">
        <v>1</v>
      </c>
      <c r="H340" s="45">
        <v>45597</v>
      </c>
      <c r="I340" s="27">
        <v>530000</v>
      </c>
      <c r="J340" s="28">
        <f t="shared" si="11"/>
        <v>530000</v>
      </c>
      <c r="K340" s="29" t="s">
        <v>43</v>
      </c>
      <c r="L340" s="29" t="s">
        <v>21</v>
      </c>
      <c r="M340" s="29" t="s">
        <v>34</v>
      </c>
      <c r="N340" s="30" t="str">
        <f>VLOOKUP(M340,[1]OPERACIONAL!$A$1:$C$12,2,FALSE)</f>
        <v>OUTROS SERVIÇOS DE TERCEIROS - PESSOA JURÍDICA</v>
      </c>
    </row>
    <row r="341" spans="2:14" ht="84">
      <c r="B341" s="23" t="str">
        <f t="shared" si="10"/>
        <v>18</v>
      </c>
      <c r="C341" s="24" t="s">
        <v>599</v>
      </c>
      <c r="D341" s="25" t="s">
        <v>627</v>
      </c>
      <c r="E341" s="25" t="s">
        <v>628</v>
      </c>
      <c r="F341" s="24" t="s">
        <v>55</v>
      </c>
      <c r="G341" s="26">
        <v>12</v>
      </c>
      <c r="H341" s="45">
        <v>45292</v>
      </c>
      <c r="I341" s="27">
        <v>200000</v>
      </c>
      <c r="J341" s="28">
        <f t="shared" si="11"/>
        <v>2400000</v>
      </c>
      <c r="K341" s="29" t="s">
        <v>20</v>
      </c>
      <c r="L341" s="29" t="s">
        <v>21</v>
      </c>
      <c r="M341" s="29" t="s">
        <v>34</v>
      </c>
      <c r="N341" s="30" t="str">
        <f>VLOOKUP(M341,[1]OPERACIONAL!$A$1:$C$12,2,FALSE)</f>
        <v>OUTROS SERVIÇOS DE TERCEIROS - PESSOA JURÍDICA</v>
      </c>
    </row>
    <row r="342" spans="2:14" ht="72">
      <c r="B342" s="23" t="str">
        <f t="shared" si="10"/>
        <v>18</v>
      </c>
      <c r="C342" s="43" t="s">
        <v>599</v>
      </c>
      <c r="D342" s="44" t="s">
        <v>629</v>
      </c>
      <c r="E342" s="44" t="s">
        <v>630</v>
      </c>
      <c r="F342" s="43" t="s">
        <v>55</v>
      </c>
      <c r="G342" s="58">
        <v>12</v>
      </c>
      <c r="H342" s="123">
        <v>45306</v>
      </c>
      <c r="I342" s="47">
        <v>10000</v>
      </c>
      <c r="J342" s="28">
        <f t="shared" si="11"/>
        <v>120000</v>
      </c>
      <c r="K342" s="29" t="s">
        <v>43</v>
      </c>
      <c r="L342" s="29" t="s">
        <v>21</v>
      </c>
      <c r="M342" s="29" t="s">
        <v>31</v>
      </c>
      <c r="N342" s="30" t="str">
        <f>VLOOKUP(M342,[1]OPERACIONAL!$A$1:$C$12,2,FALSE)</f>
        <v>MATERIAL DE CONSUMO</v>
      </c>
    </row>
    <row r="343" spans="2:14" ht="60">
      <c r="B343" s="23" t="str">
        <f t="shared" si="10"/>
        <v>18</v>
      </c>
      <c r="C343" s="24" t="s">
        <v>599</v>
      </c>
      <c r="D343" s="25" t="s">
        <v>631</v>
      </c>
      <c r="E343" s="25" t="s">
        <v>632</v>
      </c>
      <c r="F343" s="24" t="s">
        <v>55</v>
      </c>
      <c r="G343" s="26">
        <v>12</v>
      </c>
      <c r="H343" s="45">
        <v>45323</v>
      </c>
      <c r="I343" s="27">
        <v>6600</v>
      </c>
      <c r="J343" s="28">
        <f t="shared" si="11"/>
        <v>79200</v>
      </c>
      <c r="K343" s="29" t="s">
        <v>43</v>
      </c>
      <c r="L343" s="29" t="s">
        <v>21</v>
      </c>
      <c r="M343" s="29" t="s">
        <v>34</v>
      </c>
      <c r="N343" s="30" t="str">
        <f>VLOOKUP(M343,[1]OPERACIONAL!$A$1:$C$12,2,FALSE)</f>
        <v>OUTROS SERVIÇOS DE TERCEIROS - PESSOA JURÍDICA</v>
      </c>
    </row>
    <row r="344" spans="2:14" ht="48">
      <c r="B344" s="23" t="str">
        <f t="shared" si="10"/>
        <v>18</v>
      </c>
      <c r="C344" s="43" t="s">
        <v>599</v>
      </c>
      <c r="D344" s="44" t="s">
        <v>633</v>
      </c>
      <c r="E344" s="44" t="s">
        <v>634</v>
      </c>
      <c r="F344" s="43" t="s">
        <v>18</v>
      </c>
      <c r="G344" s="58">
        <v>1</v>
      </c>
      <c r="H344" s="123">
        <v>45383</v>
      </c>
      <c r="I344" s="47">
        <v>600000</v>
      </c>
      <c r="J344" s="28">
        <f t="shared" si="11"/>
        <v>600000</v>
      </c>
      <c r="K344" s="29" t="s">
        <v>43</v>
      </c>
      <c r="L344" s="29" t="s">
        <v>21</v>
      </c>
      <c r="M344" s="29" t="s">
        <v>34</v>
      </c>
      <c r="N344" s="30" t="str">
        <f>VLOOKUP(M344,[1]OPERACIONAL!$A$1:$C$12,2,FALSE)</f>
        <v>OUTROS SERVIÇOS DE TERCEIROS - PESSOA JURÍDICA</v>
      </c>
    </row>
    <row r="345" spans="2:14" ht="156">
      <c r="B345" s="23" t="str">
        <f t="shared" si="10"/>
        <v>18</v>
      </c>
      <c r="C345" s="24" t="s">
        <v>599</v>
      </c>
      <c r="D345" s="25" t="s">
        <v>635</v>
      </c>
      <c r="E345" s="25" t="s">
        <v>636</v>
      </c>
      <c r="F345" s="24" t="s">
        <v>620</v>
      </c>
      <c r="G345" s="26">
        <v>1</v>
      </c>
      <c r="H345" s="45">
        <v>45474</v>
      </c>
      <c r="I345" s="27">
        <v>150000</v>
      </c>
      <c r="J345" s="28">
        <f t="shared" si="11"/>
        <v>150000</v>
      </c>
      <c r="K345" s="29" t="s">
        <v>43</v>
      </c>
      <c r="L345" s="29" t="s">
        <v>21</v>
      </c>
      <c r="M345" s="29" t="s">
        <v>34</v>
      </c>
      <c r="N345" s="30" t="str">
        <f>VLOOKUP(M345,[1]OPERACIONAL!$A$1:$C$12,2,FALSE)</f>
        <v>OUTROS SERVIÇOS DE TERCEIROS - PESSOA JURÍDICA</v>
      </c>
    </row>
    <row r="346" spans="2:14" ht="60">
      <c r="B346" s="23" t="str">
        <f t="shared" si="10"/>
        <v>18</v>
      </c>
      <c r="C346" s="24" t="s">
        <v>599</v>
      </c>
      <c r="D346" s="25" t="s">
        <v>637</v>
      </c>
      <c r="E346" s="25" t="s">
        <v>638</v>
      </c>
      <c r="F346" s="24" t="s">
        <v>620</v>
      </c>
      <c r="G346" s="26">
        <v>1</v>
      </c>
      <c r="H346" s="45">
        <v>45381</v>
      </c>
      <c r="I346" s="27">
        <v>200000</v>
      </c>
      <c r="J346" s="28">
        <f t="shared" si="11"/>
        <v>200000</v>
      </c>
      <c r="K346" s="29" t="s">
        <v>43</v>
      </c>
      <c r="L346" s="29" t="s">
        <v>21</v>
      </c>
      <c r="M346" s="29" t="s">
        <v>48</v>
      </c>
      <c r="N346" s="30" t="str">
        <f>VLOOKUP(M346,[1]OPERACIONAL!$A$1:$C$12,2,FALSE)</f>
        <v>MATERIAL, BEM OU SERVIÇO PARA DISTRIBUIÇÃO GRATUITA</v>
      </c>
    </row>
    <row r="347" spans="2:14" ht="60">
      <c r="B347" s="23" t="str">
        <f t="shared" si="10"/>
        <v>18</v>
      </c>
      <c r="C347" s="24" t="s">
        <v>599</v>
      </c>
      <c r="D347" s="25" t="s">
        <v>639</v>
      </c>
      <c r="E347" s="25" t="s">
        <v>638</v>
      </c>
      <c r="F347" s="24" t="s">
        <v>620</v>
      </c>
      <c r="G347" s="26">
        <v>1</v>
      </c>
      <c r="H347" s="45">
        <v>45381</v>
      </c>
      <c r="I347" s="27">
        <v>100000</v>
      </c>
      <c r="J347" s="28">
        <f t="shared" si="11"/>
        <v>100000</v>
      </c>
      <c r="K347" s="29" t="s">
        <v>43</v>
      </c>
      <c r="L347" s="29" t="s">
        <v>69</v>
      </c>
      <c r="M347" s="29" t="s">
        <v>48</v>
      </c>
      <c r="N347" s="30" t="str">
        <f>VLOOKUP(M347,[1]OPERACIONAL!$A$1:$C$12,2,FALSE)</f>
        <v>MATERIAL, BEM OU SERVIÇO PARA DISTRIBUIÇÃO GRATUITA</v>
      </c>
    </row>
    <row r="348" spans="2:14" ht="132">
      <c r="B348" s="23" t="str">
        <f t="shared" si="10"/>
        <v>18</v>
      </c>
      <c r="C348" s="24" t="s">
        <v>599</v>
      </c>
      <c r="D348" s="25" t="s">
        <v>640</v>
      </c>
      <c r="E348" s="25" t="s">
        <v>641</v>
      </c>
      <c r="F348" s="24" t="s">
        <v>642</v>
      </c>
      <c r="G348" s="26">
        <v>6</v>
      </c>
      <c r="H348" s="45">
        <v>45474</v>
      </c>
      <c r="I348" s="27">
        <v>50000</v>
      </c>
      <c r="J348" s="28">
        <f t="shared" si="11"/>
        <v>300000</v>
      </c>
      <c r="K348" s="29" t="s">
        <v>43</v>
      </c>
      <c r="L348" s="29" t="s">
        <v>21</v>
      </c>
      <c r="M348" s="29" t="s">
        <v>34</v>
      </c>
      <c r="N348" s="30" t="str">
        <f>VLOOKUP(M348,[1]OPERACIONAL!$A$1:$C$12,2,FALSE)</f>
        <v>OUTROS SERVIÇOS DE TERCEIROS - PESSOA JURÍDICA</v>
      </c>
    </row>
    <row r="349" spans="2:14" ht="48">
      <c r="B349" s="23" t="str">
        <f t="shared" si="10"/>
        <v>18</v>
      </c>
      <c r="C349" s="24" t="s">
        <v>599</v>
      </c>
      <c r="D349" s="25" t="s">
        <v>643</v>
      </c>
      <c r="E349" s="25" t="s">
        <v>644</v>
      </c>
      <c r="F349" s="24" t="s">
        <v>620</v>
      </c>
      <c r="G349" s="26">
        <v>1</v>
      </c>
      <c r="H349" s="45">
        <v>45566</v>
      </c>
      <c r="I349" s="27">
        <v>3200000</v>
      </c>
      <c r="J349" s="28">
        <f t="shared" si="11"/>
        <v>3200000</v>
      </c>
      <c r="K349" s="29" t="s">
        <v>43</v>
      </c>
      <c r="L349" s="29" t="s">
        <v>21</v>
      </c>
      <c r="M349" s="29" t="s">
        <v>34</v>
      </c>
      <c r="N349" s="30" t="str">
        <f>VLOOKUP(M349,[1]OPERACIONAL!$A$1:$C$12,2,FALSE)</f>
        <v>OUTROS SERVIÇOS DE TERCEIROS - PESSOA JURÍDICA</v>
      </c>
    </row>
    <row r="350" spans="2:14" ht="156">
      <c r="B350" s="23" t="str">
        <f t="shared" si="10"/>
        <v>18</v>
      </c>
      <c r="C350" s="24" t="s">
        <v>599</v>
      </c>
      <c r="D350" s="25" t="s">
        <v>645</v>
      </c>
      <c r="E350" s="25" t="s">
        <v>646</v>
      </c>
      <c r="F350" s="24" t="s">
        <v>18</v>
      </c>
      <c r="G350" s="26">
        <v>1</v>
      </c>
      <c r="H350" s="45">
        <v>45474</v>
      </c>
      <c r="I350" s="27">
        <v>350000</v>
      </c>
      <c r="J350" s="28">
        <f t="shared" si="11"/>
        <v>350000</v>
      </c>
      <c r="K350" s="29" t="s">
        <v>43</v>
      </c>
      <c r="L350" s="29" t="s">
        <v>69</v>
      </c>
      <c r="M350" s="29" t="s">
        <v>34</v>
      </c>
      <c r="N350" s="30" t="str">
        <f>VLOOKUP(M350,[1]OPERACIONAL!$A$1:$C$12,2,FALSE)</f>
        <v>OUTROS SERVIÇOS DE TERCEIROS - PESSOA JURÍDICA</v>
      </c>
    </row>
    <row r="351" spans="2:14" ht="96">
      <c r="B351" s="23" t="str">
        <f t="shared" si="10"/>
        <v>18</v>
      </c>
      <c r="C351" s="124" t="s">
        <v>647</v>
      </c>
      <c r="D351" s="25" t="s">
        <v>648</v>
      </c>
      <c r="E351" s="25" t="s">
        <v>649</v>
      </c>
      <c r="F351" s="24" t="s">
        <v>18</v>
      </c>
      <c r="G351" s="26">
        <v>1</v>
      </c>
      <c r="H351" s="45">
        <v>45417</v>
      </c>
      <c r="I351" s="27">
        <v>20400</v>
      </c>
      <c r="J351" s="28">
        <f t="shared" si="11"/>
        <v>20400</v>
      </c>
      <c r="K351" s="29" t="s">
        <v>189</v>
      </c>
      <c r="L351" s="29" t="s">
        <v>21</v>
      </c>
      <c r="M351" s="29" t="s">
        <v>34</v>
      </c>
      <c r="N351" s="30" t="str">
        <f>VLOOKUP(M351,[1]OPERACIONAL!$A$1:$C$12,2,FALSE)</f>
        <v>OUTROS SERVIÇOS DE TERCEIROS - PESSOA JURÍDICA</v>
      </c>
    </row>
    <row r="352" spans="2:14" ht="96">
      <c r="B352" s="23" t="str">
        <f t="shared" si="10"/>
        <v>18</v>
      </c>
      <c r="C352" s="124" t="s">
        <v>647</v>
      </c>
      <c r="D352" s="25" t="s">
        <v>650</v>
      </c>
      <c r="E352" s="25" t="s">
        <v>649</v>
      </c>
      <c r="F352" s="24" t="s">
        <v>18</v>
      </c>
      <c r="G352" s="26">
        <v>1</v>
      </c>
      <c r="H352" s="45">
        <v>45385</v>
      </c>
      <c r="I352" s="27">
        <v>23535</v>
      </c>
      <c r="J352" s="28">
        <f t="shared" si="11"/>
        <v>23535</v>
      </c>
      <c r="K352" s="29" t="s">
        <v>189</v>
      </c>
      <c r="L352" s="29" t="s">
        <v>21</v>
      </c>
      <c r="M352" s="29" t="s">
        <v>34</v>
      </c>
      <c r="N352" s="30" t="str">
        <f>VLOOKUP(M352,[1]OPERACIONAL!$A$1:$C$12,2,FALSE)</f>
        <v>OUTROS SERVIÇOS DE TERCEIROS - PESSOA JURÍDICA</v>
      </c>
    </row>
    <row r="353" spans="2:14" ht="96">
      <c r="B353" s="23" t="str">
        <f t="shared" si="10"/>
        <v>18</v>
      </c>
      <c r="C353" s="124" t="s">
        <v>647</v>
      </c>
      <c r="D353" s="25" t="s">
        <v>651</v>
      </c>
      <c r="E353" s="25" t="s">
        <v>649</v>
      </c>
      <c r="F353" s="24" t="s">
        <v>18</v>
      </c>
      <c r="G353" s="26">
        <v>1</v>
      </c>
      <c r="H353" s="45">
        <v>45444</v>
      </c>
      <c r="I353" s="27">
        <v>15000</v>
      </c>
      <c r="J353" s="28">
        <f t="shared" si="11"/>
        <v>15000</v>
      </c>
      <c r="K353" s="29" t="s">
        <v>189</v>
      </c>
      <c r="L353" s="29" t="s">
        <v>21</v>
      </c>
      <c r="M353" s="29" t="s">
        <v>34</v>
      </c>
      <c r="N353" s="30" t="str">
        <f>VLOOKUP(M353,[1]OPERACIONAL!$A$1:$C$12,2,FALSE)</f>
        <v>OUTROS SERVIÇOS DE TERCEIROS - PESSOA JURÍDICA</v>
      </c>
    </row>
    <row r="354" spans="2:14" ht="96">
      <c r="B354" s="23" t="str">
        <f t="shared" si="10"/>
        <v>18</v>
      </c>
      <c r="C354" s="124" t="s">
        <v>647</v>
      </c>
      <c r="D354" s="25" t="s">
        <v>652</v>
      </c>
      <c r="E354" s="25" t="s">
        <v>649</v>
      </c>
      <c r="F354" s="24" t="s">
        <v>18</v>
      </c>
      <c r="G354" s="26">
        <v>1</v>
      </c>
      <c r="H354" s="45">
        <v>45562</v>
      </c>
      <c r="I354" s="27">
        <v>17390</v>
      </c>
      <c r="J354" s="28">
        <f t="shared" si="11"/>
        <v>17390</v>
      </c>
      <c r="K354" s="29" t="s">
        <v>189</v>
      </c>
      <c r="L354" s="29" t="s">
        <v>21</v>
      </c>
      <c r="M354" s="29" t="s">
        <v>34</v>
      </c>
      <c r="N354" s="30" t="str">
        <f>VLOOKUP(M354,[1]OPERACIONAL!$A$1:$C$12,2,FALSE)</f>
        <v>OUTROS SERVIÇOS DE TERCEIROS - PESSOA JURÍDICA</v>
      </c>
    </row>
    <row r="355" spans="2:14" ht="84">
      <c r="B355" s="23" t="str">
        <f t="shared" si="10"/>
        <v>18</v>
      </c>
      <c r="C355" s="124" t="s">
        <v>647</v>
      </c>
      <c r="D355" s="25" t="s">
        <v>653</v>
      </c>
      <c r="E355" s="25" t="s">
        <v>654</v>
      </c>
      <c r="F355" s="24" t="s">
        <v>18</v>
      </c>
      <c r="G355" s="26">
        <v>5</v>
      </c>
      <c r="H355" s="45">
        <v>45444</v>
      </c>
      <c r="I355" s="27">
        <v>1500</v>
      </c>
      <c r="J355" s="28">
        <f t="shared" si="11"/>
        <v>7500</v>
      </c>
      <c r="K355" s="29" t="s">
        <v>189</v>
      </c>
      <c r="L355" s="29" t="s">
        <v>69</v>
      </c>
      <c r="M355" s="29" t="s">
        <v>25</v>
      </c>
      <c r="N355" s="30" t="str">
        <f>VLOOKUP(M355,[1]OPERACIONAL!$A$1:$C$12,2,FALSE)</f>
        <v>PASSAGENS E DESPESAS COM LOCOMOÇÃO</v>
      </c>
    </row>
    <row r="356" spans="2:14" ht="72">
      <c r="B356" s="23" t="str">
        <f t="shared" si="10"/>
        <v>18</v>
      </c>
      <c r="C356" s="124" t="s">
        <v>647</v>
      </c>
      <c r="D356" s="25" t="s">
        <v>555</v>
      </c>
      <c r="E356" s="25" t="s">
        <v>655</v>
      </c>
      <c r="F356" s="24" t="s">
        <v>18</v>
      </c>
      <c r="G356" s="26">
        <v>5</v>
      </c>
      <c r="H356" s="45">
        <v>45381</v>
      </c>
      <c r="I356" s="27">
        <v>1500</v>
      </c>
      <c r="J356" s="28">
        <f t="shared" si="11"/>
        <v>7500</v>
      </c>
      <c r="K356" s="29" t="s">
        <v>189</v>
      </c>
      <c r="L356" s="29" t="s">
        <v>69</v>
      </c>
      <c r="M356" s="29" t="s">
        <v>34</v>
      </c>
      <c r="N356" s="30" t="str">
        <f>VLOOKUP(M356,[1]OPERACIONAL!$A$1:$C$12,2,FALSE)</f>
        <v>OUTROS SERVIÇOS DE TERCEIROS - PESSOA JURÍDICA</v>
      </c>
    </row>
    <row r="357" spans="2:14" ht="60">
      <c r="B357" s="23" t="str">
        <f t="shared" si="10"/>
        <v>18</v>
      </c>
      <c r="C357" s="24" t="s">
        <v>599</v>
      </c>
      <c r="D357" s="25" t="s">
        <v>656</v>
      </c>
      <c r="E357" s="25" t="s">
        <v>657</v>
      </c>
      <c r="F357" s="24" t="s">
        <v>620</v>
      </c>
      <c r="G357" s="26">
        <v>1</v>
      </c>
      <c r="H357" s="45">
        <v>45292</v>
      </c>
      <c r="I357" s="27">
        <v>15000</v>
      </c>
      <c r="J357" s="28">
        <f t="shared" si="11"/>
        <v>15000</v>
      </c>
      <c r="K357" s="29" t="s">
        <v>20</v>
      </c>
      <c r="L357" s="29" t="s">
        <v>21</v>
      </c>
      <c r="M357" s="29" t="s">
        <v>34</v>
      </c>
      <c r="N357" s="30" t="str">
        <f>VLOOKUP(M357,[1]OPERACIONAL!$A$1:$C$12,2,FALSE)</f>
        <v>OUTROS SERVIÇOS DE TERCEIROS - PESSOA JURÍDICA</v>
      </c>
    </row>
    <row r="358" spans="2:14" ht="48">
      <c r="B358" s="23" t="str">
        <f t="shared" si="10"/>
        <v>18</v>
      </c>
      <c r="C358" s="24" t="s">
        <v>599</v>
      </c>
      <c r="D358" s="25" t="s">
        <v>658</v>
      </c>
      <c r="E358" s="25" t="s">
        <v>659</v>
      </c>
      <c r="F358" s="24" t="s">
        <v>18</v>
      </c>
      <c r="G358" s="26">
        <v>32</v>
      </c>
      <c r="H358" s="45">
        <v>45323</v>
      </c>
      <c r="I358" s="27">
        <v>673.82</v>
      </c>
      <c r="J358" s="28">
        <f t="shared" si="11"/>
        <v>21562.240000000002</v>
      </c>
      <c r="K358" s="29" t="s">
        <v>189</v>
      </c>
      <c r="L358" s="29" t="s">
        <v>21</v>
      </c>
      <c r="M358" s="29" t="s">
        <v>34</v>
      </c>
      <c r="N358" s="30" t="str">
        <f>VLOOKUP(M358,[1]OPERACIONAL!$A$1:$C$12,2,FALSE)</f>
        <v>OUTROS SERVIÇOS DE TERCEIROS - PESSOA JURÍDICA</v>
      </c>
    </row>
    <row r="359" spans="2:14" ht="84">
      <c r="B359" s="23" t="str">
        <f t="shared" si="10"/>
        <v>18</v>
      </c>
      <c r="C359" s="43" t="s">
        <v>599</v>
      </c>
      <c r="D359" s="44" t="s">
        <v>660</v>
      </c>
      <c r="E359" s="44" t="s">
        <v>661</v>
      </c>
      <c r="F359" s="43" t="s">
        <v>620</v>
      </c>
      <c r="G359" s="58">
        <v>1</v>
      </c>
      <c r="H359" s="123">
        <v>45323</v>
      </c>
      <c r="I359" s="47">
        <v>40000</v>
      </c>
      <c r="J359" s="28">
        <f t="shared" si="11"/>
        <v>40000</v>
      </c>
      <c r="K359" s="29" t="s">
        <v>189</v>
      </c>
      <c r="L359" s="29" t="s">
        <v>21</v>
      </c>
      <c r="M359" s="29" t="s">
        <v>31</v>
      </c>
      <c r="N359" s="30" t="str">
        <f>VLOOKUP(M359,[1]OPERACIONAL!$A$1:$C$12,2,FALSE)</f>
        <v>MATERIAL DE CONSUMO</v>
      </c>
    </row>
    <row r="360" spans="2:14" ht="48">
      <c r="B360" s="23" t="str">
        <f t="shared" si="10"/>
        <v>18</v>
      </c>
      <c r="C360" s="24" t="s">
        <v>599</v>
      </c>
      <c r="D360" s="25" t="s">
        <v>662</v>
      </c>
      <c r="E360" s="25" t="s">
        <v>663</v>
      </c>
      <c r="F360" s="24" t="s">
        <v>664</v>
      </c>
      <c r="G360" s="26">
        <v>1</v>
      </c>
      <c r="H360" s="45">
        <v>45444</v>
      </c>
      <c r="I360" s="27">
        <v>1000000</v>
      </c>
      <c r="J360" s="28">
        <f t="shared" si="11"/>
        <v>1000000</v>
      </c>
      <c r="K360" s="29" t="s">
        <v>43</v>
      </c>
      <c r="L360" s="29" t="s">
        <v>21</v>
      </c>
      <c r="M360" s="29" t="s">
        <v>34</v>
      </c>
      <c r="N360" s="30" t="str">
        <f>VLOOKUP(M360,[1]OPERACIONAL!$A$1:$C$12,2,FALSE)</f>
        <v>OUTROS SERVIÇOS DE TERCEIROS - PESSOA JURÍDICA</v>
      </c>
    </row>
    <row r="361" spans="2:14" ht="60">
      <c r="B361" s="23" t="str">
        <f t="shared" si="10"/>
        <v>18</v>
      </c>
      <c r="C361" s="24" t="s">
        <v>599</v>
      </c>
      <c r="D361" s="25" t="s">
        <v>665</v>
      </c>
      <c r="E361" s="25" t="s">
        <v>666</v>
      </c>
      <c r="F361" s="24" t="s">
        <v>18</v>
      </c>
      <c r="G361" s="26">
        <v>5</v>
      </c>
      <c r="H361" s="45">
        <v>45323</v>
      </c>
      <c r="I361" s="27">
        <v>20000</v>
      </c>
      <c r="J361" s="28">
        <f t="shared" si="11"/>
        <v>100000</v>
      </c>
      <c r="K361" s="29" t="s">
        <v>189</v>
      </c>
      <c r="L361" s="29" t="s">
        <v>21</v>
      </c>
      <c r="M361" s="29" t="s">
        <v>34</v>
      </c>
      <c r="N361" s="30" t="str">
        <f>VLOOKUP(M361,[1]OPERACIONAL!$A$1:$C$12,2,FALSE)</f>
        <v>OUTROS SERVIÇOS DE TERCEIROS - PESSOA JURÍDICA</v>
      </c>
    </row>
    <row r="362" spans="2:14" ht="60">
      <c r="B362" s="23" t="str">
        <f t="shared" si="10"/>
        <v>18</v>
      </c>
      <c r="C362" s="24" t="s">
        <v>599</v>
      </c>
      <c r="D362" s="25" t="s">
        <v>667</v>
      </c>
      <c r="E362" s="25" t="s">
        <v>607</v>
      </c>
      <c r="F362" s="24" t="s">
        <v>55</v>
      </c>
      <c r="G362" s="26">
        <v>12</v>
      </c>
      <c r="H362" s="45">
        <v>45323</v>
      </c>
      <c r="I362" s="27">
        <v>300</v>
      </c>
      <c r="J362" s="28">
        <f t="shared" si="11"/>
        <v>3600</v>
      </c>
      <c r="K362" s="29" t="s">
        <v>20</v>
      </c>
      <c r="L362" s="29" t="s">
        <v>21</v>
      </c>
      <c r="M362" s="29" t="s">
        <v>34</v>
      </c>
      <c r="N362" s="30" t="str">
        <f>VLOOKUP(M362,[1]OPERACIONAL!$A$1:$C$12,2,FALSE)</f>
        <v>OUTROS SERVIÇOS DE TERCEIROS - PESSOA JURÍDICA</v>
      </c>
    </row>
    <row r="363" spans="2:14" ht="60">
      <c r="B363" s="23" t="str">
        <f t="shared" ref="B363:B418" si="12">MID(C363,1,2)</f>
        <v>18</v>
      </c>
      <c r="C363" s="24" t="s">
        <v>599</v>
      </c>
      <c r="D363" s="25" t="s">
        <v>668</v>
      </c>
      <c r="E363" s="25" t="s">
        <v>659</v>
      </c>
      <c r="F363" s="24" t="s">
        <v>18</v>
      </c>
      <c r="G363" s="26">
        <v>11</v>
      </c>
      <c r="H363" s="45">
        <v>45352</v>
      </c>
      <c r="I363" s="27">
        <v>666</v>
      </c>
      <c r="J363" s="28">
        <f t="shared" si="11"/>
        <v>7326</v>
      </c>
      <c r="K363" s="29" t="s">
        <v>189</v>
      </c>
      <c r="L363" s="29" t="s">
        <v>21</v>
      </c>
      <c r="M363" s="29" t="s">
        <v>34</v>
      </c>
      <c r="N363" s="30" t="str">
        <f>VLOOKUP(M363,[1]OPERACIONAL!$A$1:$C$12,2,FALSE)</f>
        <v>OUTROS SERVIÇOS DE TERCEIROS - PESSOA JURÍDICA</v>
      </c>
    </row>
    <row r="364" spans="2:14" ht="48">
      <c r="B364" s="23" t="str">
        <f t="shared" si="12"/>
        <v>18</v>
      </c>
      <c r="C364" s="24" t="s">
        <v>599</v>
      </c>
      <c r="D364" s="25" t="s">
        <v>669</v>
      </c>
      <c r="E364" s="25" t="s">
        <v>670</v>
      </c>
      <c r="F364" s="24" t="s">
        <v>620</v>
      </c>
      <c r="G364" s="26">
        <v>1</v>
      </c>
      <c r="H364" s="45">
        <v>45352</v>
      </c>
      <c r="I364" s="27">
        <v>100000</v>
      </c>
      <c r="J364" s="28">
        <f t="shared" si="11"/>
        <v>100000</v>
      </c>
      <c r="K364" s="29" t="s">
        <v>43</v>
      </c>
      <c r="L364" s="29" t="s">
        <v>21</v>
      </c>
      <c r="M364" s="29" t="s">
        <v>31</v>
      </c>
      <c r="N364" s="30" t="str">
        <f>VLOOKUP(M364,[1]OPERACIONAL!$A$1:$C$12,2,FALSE)</f>
        <v>MATERIAL DE CONSUMO</v>
      </c>
    </row>
    <row r="365" spans="2:14" ht="48">
      <c r="B365" s="23" t="str">
        <f t="shared" si="12"/>
        <v>18</v>
      </c>
      <c r="C365" s="24" t="s">
        <v>599</v>
      </c>
      <c r="D365" s="25" t="s">
        <v>671</v>
      </c>
      <c r="E365" s="25" t="s">
        <v>672</v>
      </c>
      <c r="F365" s="24" t="s">
        <v>620</v>
      </c>
      <c r="G365" s="26">
        <v>1</v>
      </c>
      <c r="H365" s="45">
        <v>45352</v>
      </c>
      <c r="I365" s="27">
        <v>50000</v>
      </c>
      <c r="J365" s="28">
        <f t="shared" si="11"/>
        <v>50000</v>
      </c>
      <c r="K365" s="29" t="s">
        <v>189</v>
      </c>
      <c r="L365" s="29" t="s">
        <v>21</v>
      </c>
      <c r="M365" s="29" t="s">
        <v>31</v>
      </c>
      <c r="N365" s="30" t="str">
        <f>VLOOKUP(M365,[1]OPERACIONAL!$A$1:$C$12,2,FALSE)</f>
        <v>MATERIAL DE CONSUMO</v>
      </c>
    </row>
    <row r="366" spans="2:14" ht="36">
      <c r="B366" s="23" t="str">
        <f t="shared" si="12"/>
        <v>18</v>
      </c>
      <c r="C366" s="24" t="s">
        <v>599</v>
      </c>
      <c r="D366" s="25" t="s">
        <v>673</v>
      </c>
      <c r="E366" s="25" t="s">
        <v>674</v>
      </c>
      <c r="F366" s="24" t="s">
        <v>664</v>
      </c>
      <c r="G366" s="26">
        <v>1</v>
      </c>
      <c r="H366" s="45">
        <v>45292</v>
      </c>
      <c r="I366" s="27">
        <v>55000</v>
      </c>
      <c r="J366" s="28">
        <f t="shared" si="11"/>
        <v>55000</v>
      </c>
      <c r="K366" s="29" t="s">
        <v>20</v>
      </c>
      <c r="L366" s="29" t="s">
        <v>21</v>
      </c>
      <c r="M366" s="29" t="s">
        <v>34</v>
      </c>
      <c r="N366" s="30" t="str">
        <f>VLOOKUP(M366,[1]OPERACIONAL!$A$1:$C$12,2,FALSE)</f>
        <v>OUTROS SERVIÇOS DE TERCEIROS - PESSOA JURÍDICA</v>
      </c>
    </row>
    <row r="367" spans="2:14" ht="48">
      <c r="B367" s="23" t="str">
        <f t="shared" si="12"/>
        <v>18</v>
      </c>
      <c r="C367" s="24" t="s">
        <v>599</v>
      </c>
      <c r="D367" s="25" t="s">
        <v>675</v>
      </c>
      <c r="E367" s="44" t="s">
        <v>676</v>
      </c>
      <c r="F367" s="24" t="s">
        <v>55</v>
      </c>
      <c r="G367" s="26">
        <v>12</v>
      </c>
      <c r="H367" s="45">
        <v>45292</v>
      </c>
      <c r="I367" s="27">
        <v>900</v>
      </c>
      <c r="J367" s="28">
        <f t="shared" si="11"/>
        <v>10800</v>
      </c>
      <c r="K367" s="29" t="s">
        <v>20</v>
      </c>
      <c r="L367" s="29" t="s">
        <v>21</v>
      </c>
      <c r="M367" s="29" t="s">
        <v>34</v>
      </c>
      <c r="N367" s="30" t="str">
        <f>VLOOKUP(M367,[1]OPERACIONAL!$A$1:$C$12,2,FALSE)</f>
        <v>OUTROS SERVIÇOS DE TERCEIROS - PESSOA JURÍDICA</v>
      </c>
    </row>
    <row r="368" spans="2:14" ht="60">
      <c r="B368" s="23" t="str">
        <f t="shared" si="12"/>
        <v>18</v>
      </c>
      <c r="C368" s="24" t="s">
        <v>599</v>
      </c>
      <c r="D368" s="25" t="s">
        <v>677</v>
      </c>
      <c r="E368" s="25" t="s">
        <v>678</v>
      </c>
      <c r="F368" s="24" t="s">
        <v>620</v>
      </c>
      <c r="G368" s="26">
        <v>1</v>
      </c>
      <c r="H368" s="45">
        <v>45352</v>
      </c>
      <c r="I368" s="27">
        <v>20000</v>
      </c>
      <c r="J368" s="28">
        <f t="shared" si="11"/>
        <v>20000</v>
      </c>
      <c r="K368" s="29" t="s">
        <v>189</v>
      </c>
      <c r="L368" s="29" t="s">
        <v>21</v>
      </c>
      <c r="M368" s="29" t="s">
        <v>31</v>
      </c>
      <c r="N368" s="30" t="str">
        <f>VLOOKUP(M368,[1]OPERACIONAL!$A$1:$C$12,2,FALSE)</f>
        <v>MATERIAL DE CONSUMO</v>
      </c>
    </row>
    <row r="369" spans="2:14" ht="72.75" thickBot="1">
      <c r="B369" s="23" t="str">
        <f t="shared" si="12"/>
        <v>18</v>
      </c>
      <c r="C369" s="24" t="s">
        <v>599</v>
      </c>
      <c r="D369" s="25" t="s">
        <v>679</v>
      </c>
      <c r="E369" s="25" t="s">
        <v>680</v>
      </c>
      <c r="F369" s="24" t="s">
        <v>620</v>
      </c>
      <c r="G369" s="26">
        <v>1</v>
      </c>
      <c r="H369" s="45">
        <v>45427</v>
      </c>
      <c r="I369" s="27">
        <v>5000</v>
      </c>
      <c r="J369" s="28">
        <f t="shared" si="11"/>
        <v>5000</v>
      </c>
      <c r="K369" s="29" t="s">
        <v>189</v>
      </c>
      <c r="L369" s="29" t="s">
        <v>21</v>
      </c>
      <c r="M369" s="29" t="s">
        <v>48</v>
      </c>
      <c r="N369" s="30" t="str">
        <f>VLOOKUP(M369,[1]OPERACIONAL!$A$1:$C$12,2,FALSE)</f>
        <v>MATERIAL, BEM OU SERVIÇO PARA DISTRIBUIÇÃO GRATUITA</v>
      </c>
    </row>
    <row r="370" spans="2:14" ht="60.75" thickBot="1">
      <c r="B370" s="23" t="str">
        <f t="shared" si="12"/>
        <v>19</v>
      </c>
      <c r="C370" s="24" t="s">
        <v>2221</v>
      </c>
      <c r="D370" s="16" t="s">
        <v>681</v>
      </c>
      <c r="E370" s="16" t="s">
        <v>682</v>
      </c>
      <c r="F370" s="15" t="s">
        <v>18</v>
      </c>
      <c r="G370" s="17">
        <v>1</v>
      </c>
      <c r="H370" s="45">
        <v>45292</v>
      </c>
      <c r="I370" s="19">
        <v>23532.959999999999</v>
      </c>
      <c r="J370" s="28">
        <f t="shared" si="11"/>
        <v>23532.959999999999</v>
      </c>
      <c r="K370" s="21" t="s">
        <v>20</v>
      </c>
      <c r="L370" s="21" t="s">
        <v>21</v>
      </c>
      <c r="M370" s="21" t="s">
        <v>34</v>
      </c>
      <c r="N370" s="30" t="str">
        <f>VLOOKUP(M370,[1]OPERACIONAL!$A$1:$C$12,2,FALSE)</f>
        <v>OUTROS SERVIÇOS DE TERCEIROS - PESSOA JURÍDICA</v>
      </c>
    </row>
    <row r="371" spans="2:14" ht="72.75" thickBot="1">
      <c r="B371" s="23" t="str">
        <f t="shared" si="12"/>
        <v>19</v>
      </c>
      <c r="C371" s="24" t="s">
        <v>2221</v>
      </c>
      <c r="D371" s="16" t="s">
        <v>683</v>
      </c>
      <c r="E371" s="16" t="s">
        <v>682</v>
      </c>
      <c r="F371" s="24" t="s">
        <v>18</v>
      </c>
      <c r="G371" s="26">
        <v>1</v>
      </c>
      <c r="H371" s="45">
        <v>45292</v>
      </c>
      <c r="I371" s="27">
        <v>9999.9599999999991</v>
      </c>
      <c r="J371" s="28">
        <f t="shared" si="11"/>
        <v>9999.9599999999991</v>
      </c>
      <c r="K371" s="29" t="s">
        <v>20</v>
      </c>
      <c r="L371" s="21" t="s">
        <v>21</v>
      </c>
      <c r="M371" s="29" t="s">
        <v>34</v>
      </c>
      <c r="N371" s="30" t="str">
        <f>VLOOKUP(M371,[1]OPERACIONAL!$A$1:$C$12,2,FALSE)</f>
        <v>OUTROS SERVIÇOS DE TERCEIROS - PESSOA JURÍDICA</v>
      </c>
    </row>
    <row r="372" spans="2:14" ht="60.75" thickBot="1">
      <c r="B372" s="23" t="str">
        <f t="shared" si="12"/>
        <v>19</v>
      </c>
      <c r="C372" s="24" t="s">
        <v>2221</v>
      </c>
      <c r="D372" s="16" t="s">
        <v>684</v>
      </c>
      <c r="E372" s="16" t="s">
        <v>682</v>
      </c>
      <c r="F372" s="24" t="s">
        <v>18</v>
      </c>
      <c r="G372" s="26">
        <v>1</v>
      </c>
      <c r="H372" s="45">
        <v>45292</v>
      </c>
      <c r="I372" s="27">
        <v>9000</v>
      </c>
      <c r="J372" s="28">
        <f t="shared" si="11"/>
        <v>9000</v>
      </c>
      <c r="K372" s="29" t="s">
        <v>20</v>
      </c>
      <c r="L372" s="21" t="s">
        <v>21</v>
      </c>
      <c r="M372" s="29" t="s">
        <v>34</v>
      </c>
      <c r="N372" s="30" t="str">
        <f>VLOOKUP(M372,[1]OPERACIONAL!$A$1:$C$12,2,FALSE)</f>
        <v>OUTROS SERVIÇOS DE TERCEIROS - PESSOA JURÍDICA</v>
      </c>
    </row>
    <row r="373" spans="2:14" ht="84.75" thickBot="1">
      <c r="B373" s="23" t="str">
        <f t="shared" si="12"/>
        <v>19</v>
      </c>
      <c r="C373" s="24" t="s">
        <v>2221</v>
      </c>
      <c r="D373" s="25" t="s">
        <v>685</v>
      </c>
      <c r="E373" s="25" t="s">
        <v>686</v>
      </c>
      <c r="F373" s="24" t="s">
        <v>18</v>
      </c>
      <c r="G373" s="26">
        <v>1</v>
      </c>
      <c r="H373" s="45">
        <v>45292</v>
      </c>
      <c r="I373" s="27">
        <v>369514.49</v>
      </c>
      <c r="J373" s="28">
        <f t="shared" si="11"/>
        <v>369514.49</v>
      </c>
      <c r="K373" s="29" t="s">
        <v>20</v>
      </c>
      <c r="L373" s="21" t="s">
        <v>21</v>
      </c>
      <c r="M373" s="29" t="s">
        <v>34</v>
      </c>
      <c r="N373" s="30" t="str">
        <f>VLOOKUP(M373,[1]OPERACIONAL!$A$1:$C$12,2,FALSE)</f>
        <v>OUTROS SERVIÇOS DE TERCEIROS - PESSOA JURÍDICA</v>
      </c>
    </row>
    <row r="374" spans="2:14" ht="72.75" thickBot="1">
      <c r="B374" s="23" t="str">
        <f t="shared" si="12"/>
        <v>19</v>
      </c>
      <c r="C374" s="24" t="s">
        <v>2221</v>
      </c>
      <c r="D374" s="25" t="s">
        <v>687</v>
      </c>
      <c r="E374" s="25" t="s">
        <v>688</v>
      </c>
      <c r="F374" s="24" t="s">
        <v>18</v>
      </c>
      <c r="G374" s="26">
        <v>1</v>
      </c>
      <c r="H374" s="45">
        <v>45292</v>
      </c>
      <c r="I374" s="27">
        <v>600000</v>
      </c>
      <c r="J374" s="28">
        <f t="shared" ref="J374:J429" si="13">G374*I374</f>
        <v>600000</v>
      </c>
      <c r="K374" s="29" t="s">
        <v>20</v>
      </c>
      <c r="L374" s="21" t="s">
        <v>21</v>
      </c>
      <c r="M374" s="29" t="s">
        <v>34</v>
      </c>
      <c r="N374" s="30" t="str">
        <f>VLOOKUP(M374,[1]OPERACIONAL!$A$1:$C$12,2,FALSE)</f>
        <v>OUTROS SERVIÇOS DE TERCEIROS - PESSOA JURÍDICA</v>
      </c>
    </row>
    <row r="375" spans="2:14" ht="72.75" thickBot="1">
      <c r="B375" s="23" t="str">
        <f t="shared" si="12"/>
        <v>19</v>
      </c>
      <c r="C375" s="24" t="s">
        <v>2221</v>
      </c>
      <c r="D375" s="25" t="s">
        <v>689</v>
      </c>
      <c r="E375" s="25" t="s">
        <v>688</v>
      </c>
      <c r="F375" s="24" t="s">
        <v>18</v>
      </c>
      <c r="G375" s="26">
        <v>1</v>
      </c>
      <c r="H375" s="45">
        <v>45292</v>
      </c>
      <c r="I375" s="27">
        <v>840000</v>
      </c>
      <c r="J375" s="28">
        <f t="shared" si="13"/>
        <v>840000</v>
      </c>
      <c r="K375" s="29" t="s">
        <v>20</v>
      </c>
      <c r="L375" s="21" t="s">
        <v>21</v>
      </c>
      <c r="M375" s="29" t="s">
        <v>34</v>
      </c>
      <c r="N375" s="30" t="str">
        <f>VLOOKUP(M375,[1]OPERACIONAL!$A$1:$C$12,2,FALSE)</f>
        <v>OUTROS SERVIÇOS DE TERCEIROS - PESSOA JURÍDICA</v>
      </c>
    </row>
    <row r="376" spans="2:14" ht="60">
      <c r="B376" s="23" t="str">
        <f t="shared" si="12"/>
        <v>19</v>
      </c>
      <c r="C376" s="24" t="s">
        <v>2221</v>
      </c>
      <c r="D376" s="25" t="s">
        <v>690</v>
      </c>
      <c r="E376" s="25" t="s">
        <v>691</v>
      </c>
      <c r="F376" s="24" t="s">
        <v>18</v>
      </c>
      <c r="G376" s="26">
        <v>1</v>
      </c>
      <c r="H376" s="45">
        <v>45292</v>
      </c>
      <c r="I376" s="27">
        <v>813199.08</v>
      </c>
      <c r="J376" s="28">
        <f t="shared" si="13"/>
        <v>813199.08</v>
      </c>
      <c r="K376" s="29" t="s">
        <v>20</v>
      </c>
      <c r="L376" s="21" t="s">
        <v>21</v>
      </c>
      <c r="M376" s="29" t="s">
        <v>34</v>
      </c>
      <c r="N376" s="30" t="str">
        <f>VLOOKUP(M376,[1]OPERACIONAL!$A$1:$C$12,2,FALSE)</f>
        <v>OUTROS SERVIÇOS DE TERCEIROS - PESSOA JURÍDICA</v>
      </c>
    </row>
    <row r="377" spans="2:14" ht="48">
      <c r="B377" s="23" t="str">
        <f t="shared" si="12"/>
        <v>19</v>
      </c>
      <c r="C377" s="24" t="s">
        <v>2221</v>
      </c>
      <c r="D377" s="25" t="s">
        <v>692</v>
      </c>
      <c r="E377" s="25" t="s">
        <v>693</v>
      </c>
      <c r="F377" s="24" t="s">
        <v>18</v>
      </c>
      <c r="G377" s="26">
        <v>1</v>
      </c>
      <c r="H377" s="45">
        <v>45292</v>
      </c>
      <c r="I377" s="27">
        <v>19887.87</v>
      </c>
      <c r="J377" s="28">
        <f t="shared" si="13"/>
        <v>19887.87</v>
      </c>
      <c r="K377" s="29" t="s">
        <v>20</v>
      </c>
      <c r="L377" s="29" t="s">
        <v>21</v>
      </c>
      <c r="M377" s="29" t="s">
        <v>28</v>
      </c>
      <c r="N377" s="30" t="str">
        <f>VLOOKUP(M377,[1]OPERACIONAL!$A$1:$C$12,2,FALSE)</f>
        <v>SERVIÇOS DE TECNOLOGIA DA INFORMAÇÃO E COMUNICAÇÃO - PESSOA JURÍDICA</v>
      </c>
    </row>
    <row r="378" spans="2:14" ht="60">
      <c r="B378" s="23" t="str">
        <f t="shared" si="12"/>
        <v>19</v>
      </c>
      <c r="C378" s="24" t="s">
        <v>2221</v>
      </c>
      <c r="D378" s="25" t="s">
        <v>694</v>
      </c>
      <c r="E378" s="25" t="s">
        <v>693</v>
      </c>
      <c r="F378" s="24" t="s">
        <v>18</v>
      </c>
      <c r="G378" s="26">
        <v>1</v>
      </c>
      <c r="H378" s="45">
        <v>45292</v>
      </c>
      <c r="I378" s="27">
        <v>19800</v>
      </c>
      <c r="J378" s="28">
        <f t="shared" si="13"/>
        <v>19800</v>
      </c>
      <c r="K378" s="29" t="s">
        <v>43</v>
      </c>
      <c r="L378" s="29" t="s">
        <v>21</v>
      </c>
      <c r="M378" s="29" t="s">
        <v>28</v>
      </c>
      <c r="N378" s="30" t="str">
        <f>VLOOKUP(M378,[1]OPERACIONAL!$A$1:$C$12,2,FALSE)</f>
        <v>SERVIÇOS DE TECNOLOGIA DA INFORMAÇÃO E COMUNICAÇÃO - PESSOA JURÍDICA</v>
      </c>
    </row>
    <row r="379" spans="2:14" ht="60">
      <c r="B379" s="23" t="str">
        <f t="shared" si="12"/>
        <v>19</v>
      </c>
      <c r="C379" s="24" t="s">
        <v>2221</v>
      </c>
      <c r="D379" s="25" t="s">
        <v>695</v>
      </c>
      <c r="E379" s="25" t="s">
        <v>696</v>
      </c>
      <c r="F379" s="24" t="s">
        <v>18</v>
      </c>
      <c r="G379" s="26">
        <v>1</v>
      </c>
      <c r="H379" s="45">
        <v>45292</v>
      </c>
      <c r="I379" s="27">
        <v>115000</v>
      </c>
      <c r="J379" s="28">
        <f t="shared" si="13"/>
        <v>115000</v>
      </c>
      <c r="K379" s="29" t="s">
        <v>43</v>
      </c>
      <c r="L379" s="29" t="s">
        <v>21</v>
      </c>
      <c r="M379" s="29" t="s">
        <v>37</v>
      </c>
      <c r="N379" s="30" t="str">
        <f>VLOOKUP(M379,[1]OPERACIONAL!$A$1:$C$12,2,FALSE)</f>
        <v>OUTROS SERVIÇOS DE TERCEIROS - PESSOA FÍSICA</v>
      </c>
    </row>
    <row r="380" spans="2:14" ht="60">
      <c r="B380" s="23" t="str">
        <f t="shared" si="12"/>
        <v>19</v>
      </c>
      <c r="C380" s="24" t="s">
        <v>2221</v>
      </c>
      <c r="D380" s="25" t="s">
        <v>697</v>
      </c>
      <c r="E380" s="25" t="s">
        <v>696</v>
      </c>
      <c r="F380" s="24" t="s">
        <v>18</v>
      </c>
      <c r="G380" s="26">
        <v>1</v>
      </c>
      <c r="H380" s="45">
        <v>45292</v>
      </c>
      <c r="I380" s="27">
        <v>115000</v>
      </c>
      <c r="J380" s="28">
        <f t="shared" si="13"/>
        <v>115000</v>
      </c>
      <c r="K380" s="29" t="s">
        <v>43</v>
      </c>
      <c r="L380" s="29" t="s">
        <v>21</v>
      </c>
      <c r="M380" s="29" t="s">
        <v>37</v>
      </c>
      <c r="N380" s="30" t="str">
        <f>VLOOKUP(M380,[1]OPERACIONAL!$A$1:$C$12,2,FALSE)</f>
        <v>OUTROS SERVIÇOS DE TERCEIROS - PESSOA FÍSICA</v>
      </c>
    </row>
    <row r="381" spans="2:14" ht="84">
      <c r="B381" s="23" t="str">
        <f t="shared" si="12"/>
        <v>19</v>
      </c>
      <c r="C381" s="24" t="s">
        <v>2221</v>
      </c>
      <c r="D381" s="25" t="s">
        <v>698</v>
      </c>
      <c r="E381" s="25" t="s">
        <v>699</v>
      </c>
      <c r="F381" s="24" t="s">
        <v>18</v>
      </c>
      <c r="G381" s="26">
        <v>1</v>
      </c>
      <c r="H381" s="45">
        <v>45292</v>
      </c>
      <c r="I381" s="27">
        <v>4300000</v>
      </c>
      <c r="J381" s="28">
        <f t="shared" si="13"/>
        <v>4300000</v>
      </c>
      <c r="K381" s="29" t="s">
        <v>20</v>
      </c>
      <c r="L381" s="29" t="s">
        <v>21</v>
      </c>
      <c r="M381" s="29" t="s">
        <v>34</v>
      </c>
      <c r="N381" s="30" t="str">
        <f>VLOOKUP(M381,[1]OPERACIONAL!$A$1:$C$12,2,FALSE)</f>
        <v>OUTROS SERVIÇOS DE TERCEIROS - PESSOA JURÍDICA</v>
      </c>
    </row>
    <row r="382" spans="2:14" ht="84">
      <c r="B382" s="23" t="str">
        <f t="shared" si="12"/>
        <v>19</v>
      </c>
      <c r="C382" s="24" t="s">
        <v>2221</v>
      </c>
      <c r="D382" s="25" t="s">
        <v>700</v>
      </c>
      <c r="E382" s="25" t="s">
        <v>701</v>
      </c>
      <c r="F382" s="24" t="s">
        <v>18</v>
      </c>
      <c r="G382" s="26">
        <v>1</v>
      </c>
      <c r="H382" s="45">
        <v>45292</v>
      </c>
      <c r="I382" s="27">
        <v>2000000</v>
      </c>
      <c r="J382" s="28">
        <f t="shared" si="13"/>
        <v>2000000</v>
      </c>
      <c r="K382" s="29" t="s">
        <v>20</v>
      </c>
      <c r="L382" s="29" t="s">
        <v>21</v>
      </c>
      <c r="M382" s="29" t="s">
        <v>31</v>
      </c>
      <c r="N382" s="30" t="str">
        <f>VLOOKUP(M382,[1]OPERACIONAL!$A$1:$C$12,2,FALSE)</f>
        <v>MATERIAL DE CONSUMO</v>
      </c>
    </row>
    <row r="383" spans="2:14" ht="84">
      <c r="B383" s="23" t="str">
        <f t="shared" si="12"/>
        <v>19</v>
      </c>
      <c r="C383" s="24" t="s">
        <v>2221</v>
      </c>
      <c r="D383" s="25" t="s">
        <v>702</v>
      </c>
      <c r="E383" s="25" t="s">
        <v>699</v>
      </c>
      <c r="F383" s="24" t="s">
        <v>18</v>
      </c>
      <c r="G383" s="26">
        <v>1</v>
      </c>
      <c r="H383" s="45">
        <v>45292</v>
      </c>
      <c r="I383" s="27">
        <v>175000</v>
      </c>
      <c r="J383" s="28">
        <f t="shared" si="13"/>
        <v>175000</v>
      </c>
      <c r="K383" s="29" t="s">
        <v>20</v>
      </c>
      <c r="L383" s="29" t="s">
        <v>21</v>
      </c>
      <c r="M383" s="29" t="s">
        <v>34</v>
      </c>
      <c r="N383" s="30" t="str">
        <f>VLOOKUP(M383,[1]OPERACIONAL!$A$1:$C$12,2,FALSE)</f>
        <v>OUTROS SERVIÇOS DE TERCEIROS - PESSOA JURÍDICA</v>
      </c>
    </row>
    <row r="384" spans="2:14" ht="84">
      <c r="B384" s="23" t="str">
        <f t="shared" si="12"/>
        <v>19</v>
      </c>
      <c r="C384" s="24" t="s">
        <v>2221</v>
      </c>
      <c r="D384" s="25" t="s">
        <v>703</v>
      </c>
      <c r="E384" s="25" t="s">
        <v>699</v>
      </c>
      <c r="F384" s="24" t="s">
        <v>18</v>
      </c>
      <c r="G384" s="26">
        <v>1</v>
      </c>
      <c r="H384" s="45">
        <v>45292</v>
      </c>
      <c r="I384" s="27">
        <v>280000</v>
      </c>
      <c r="J384" s="28">
        <f t="shared" si="13"/>
        <v>280000</v>
      </c>
      <c r="K384" s="29" t="s">
        <v>20</v>
      </c>
      <c r="L384" s="29" t="s">
        <v>21</v>
      </c>
      <c r="M384" s="29" t="s">
        <v>34</v>
      </c>
      <c r="N384" s="30" t="str">
        <f>VLOOKUP(M384,[1]OPERACIONAL!$A$1:$C$12,2,FALSE)</f>
        <v>OUTROS SERVIÇOS DE TERCEIROS - PESSOA JURÍDICA</v>
      </c>
    </row>
    <row r="385" spans="2:14" ht="84">
      <c r="B385" s="23" t="str">
        <f t="shared" si="12"/>
        <v>19</v>
      </c>
      <c r="C385" s="24" t="s">
        <v>2221</v>
      </c>
      <c r="D385" s="25" t="s">
        <v>704</v>
      </c>
      <c r="E385" s="25" t="s">
        <v>699</v>
      </c>
      <c r="F385" s="24" t="s">
        <v>18</v>
      </c>
      <c r="G385" s="26">
        <v>1</v>
      </c>
      <c r="H385" s="45">
        <v>45292</v>
      </c>
      <c r="I385" s="27">
        <v>55000</v>
      </c>
      <c r="J385" s="28">
        <f t="shared" si="13"/>
        <v>55000</v>
      </c>
      <c r="K385" s="29" t="s">
        <v>20</v>
      </c>
      <c r="L385" s="29" t="s">
        <v>21</v>
      </c>
      <c r="M385" s="29" t="s">
        <v>34</v>
      </c>
      <c r="N385" s="30" t="str">
        <f>VLOOKUP(M385,[1]OPERACIONAL!$A$1:$C$12,2,FALSE)</f>
        <v>OUTROS SERVIÇOS DE TERCEIROS - PESSOA JURÍDICA</v>
      </c>
    </row>
    <row r="386" spans="2:14" ht="84">
      <c r="B386" s="23" t="str">
        <f t="shared" si="12"/>
        <v>19</v>
      </c>
      <c r="C386" s="24" t="s">
        <v>2221</v>
      </c>
      <c r="D386" s="25" t="s">
        <v>705</v>
      </c>
      <c r="E386" s="25" t="s">
        <v>699</v>
      </c>
      <c r="F386" s="24" t="s">
        <v>18</v>
      </c>
      <c r="G386" s="26">
        <v>1</v>
      </c>
      <c r="H386" s="45">
        <v>45292</v>
      </c>
      <c r="I386" s="27">
        <v>60000</v>
      </c>
      <c r="J386" s="28">
        <f t="shared" si="13"/>
        <v>60000</v>
      </c>
      <c r="K386" s="29" t="s">
        <v>20</v>
      </c>
      <c r="L386" s="29" t="s">
        <v>21</v>
      </c>
      <c r="M386" s="29" t="s">
        <v>34</v>
      </c>
      <c r="N386" s="30" t="str">
        <f>VLOOKUP(M386,[1]OPERACIONAL!$A$1:$C$12,2,FALSE)</f>
        <v>OUTROS SERVIÇOS DE TERCEIROS - PESSOA JURÍDICA</v>
      </c>
    </row>
    <row r="387" spans="2:14" ht="84">
      <c r="B387" s="23" t="str">
        <f t="shared" si="12"/>
        <v>19</v>
      </c>
      <c r="C387" s="24" t="s">
        <v>2221</v>
      </c>
      <c r="D387" s="25" t="s">
        <v>706</v>
      </c>
      <c r="E387" s="25" t="s">
        <v>699</v>
      </c>
      <c r="F387" s="24" t="s">
        <v>18</v>
      </c>
      <c r="G387" s="26">
        <v>1</v>
      </c>
      <c r="H387" s="45">
        <v>45292</v>
      </c>
      <c r="I387" s="27">
        <v>7500</v>
      </c>
      <c r="J387" s="28">
        <f t="shared" si="13"/>
        <v>7500</v>
      </c>
      <c r="K387" s="29" t="s">
        <v>20</v>
      </c>
      <c r="L387" s="29" t="s">
        <v>21</v>
      </c>
      <c r="M387" s="29" t="s">
        <v>34</v>
      </c>
      <c r="N387" s="30" t="str">
        <f>VLOOKUP(M387,[1]OPERACIONAL!$A$1:$C$12,2,FALSE)</f>
        <v>OUTROS SERVIÇOS DE TERCEIROS - PESSOA JURÍDICA</v>
      </c>
    </row>
    <row r="388" spans="2:14" ht="84">
      <c r="B388" s="23" t="str">
        <f t="shared" si="12"/>
        <v>19</v>
      </c>
      <c r="C388" s="24" t="s">
        <v>2221</v>
      </c>
      <c r="D388" s="25" t="s">
        <v>707</v>
      </c>
      <c r="E388" s="25" t="s">
        <v>699</v>
      </c>
      <c r="F388" s="24" t="s">
        <v>18</v>
      </c>
      <c r="G388" s="26">
        <v>1</v>
      </c>
      <c r="H388" s="45">
        <v>45292</v>
      </c>
      <c r="I388" s="27">
        <v>70000</v>
      </c>
      <c r="J388" s="28">
        <f t="shared" si="13"/>
        <v>70000</v>
      </c>
      <c r="K388" s="29" t="s">
        <v>43</v>
      </c>
      <c r="L388" s="29" t="s">
        <v>21</v>
      </c>
      <c r="M388" s="29" t="s">
        <v>34</v>
      </c>
      <c r="N388" s="30" t="str">
        <f>VLOOKUP(M388,[1]OPERACIONAL!$A$1:$C$12,2,FALSE)</f>
        <v>OUTROS SERVIÇOS DE TERCEIROS - PESSOA JURÍDICA</v>
      </c>
    </row>
    <row r="389" spans="2:14" ht="84.75" thickBot="1">
      <c r="B389" s="23" t="str">
        <f t="shared" si="12"/>
        <v>19</v>
      </c>
      <c r="C389" s="24" t="s">
        <v>2221</v>
      </c>
      <c r="D389" s="25" t="s">
        <v>708</v>
      </c>
      <c r="E389" s="25" t="s">
        <v>699</v>
      </c>
      <c r="F389" s="24" t="s">
        <v>18</v>
      </c>
      <c r="G389" s="26">
        <v>1</v>
      </c>
      <c r="H389" s="45">
        <v>45292</v>
      </c>
      <c r="I389" s="27">
        <v>720000</v>
      </c>
      <c r="J389" s="28">
        <f t="shared" si="13"/>
        <v>720000</v>
      </c>
      <c r="K389" s="29" t="s">
        <v>43</v>
      </c>
      <c r="L389" s="29" t="s">
        <v>21</v>
      </c>
      <c r="M389" s="29" t="s">
        <v>34</v>
      </c>
      <c r="N389" s="30" t="str">
        <f>VLOOKUP(M389,[1]OPERACIONAL!$A$1:$C$12,2,FALSE)</f>
        <v>OUTROS SERVIÇOS DE TERCEIROS - PESSOA JURÍDICA</v>
      </c>
    </row>
    <row r="390" spans="2:14" ht="24">
      <c r="B390" s="23" t="str">
        <f t="shared" si="12"/>
        <v>20</v>
      </c>
      <c r="C390" s="15" t="s">
        <v>719</v>
      </c>
      <c r="D390" s="16" t="s">
        <v>720</v>
      </c>
      <c r="E390" s="16" t="s">
        <v>721</v>
      </c>
      <c r="F390" s="15" t="s">
        <v>18</v>
      </c>
      <c r="G390" s="17">
        <v>1</v>
      </c>
      <c r="H390" s="18">
        <v>45292</v>
      </c>
      <c r="I390" s="19">
        <v>96000</v>
      </c>
      <c r="J390" s="28">
        <f t="shared" si="13"/>
        <v>96000</v>
      </c>
      <c r="K390" s="21" t="s">
        <v>20</v>
      </c>
      <c r="L390" s="21" t="s">
        <v>21</v>
      </c>
      <c r="M390" s="21" t="s">
        <v>37</v>
      </c>
      <c r="N390" s="30" t="str">
        <f>VLOOKUP(M390,[1]OPERACIONAL!$A$1:$C$12,2,FALSE)</f>
        <v>OUTROS SERVIÇOS DE TERCEIROS - PESSOA FÍSICA</v>
      </c>
    </row>
    <row r="391" spans="2:14" ht="36">
      <c r="B391" s="23" t="str">
        <f t="shared" si="12"/>
        <v>20</v>
      </c>
      <c r="C391" s="24" t="s">
        <v>719</v>
      </c>
      <c r="D391" s="25" t="s">
        <v>722</v>
      </c>
      <c r="E391" s="25" t="s">
        <v>723</v>
      </c>
      <c r="F391" s="24" t="s">
        <v>18</v>
      </c>
      <c r="G391" s="26">
        <v>1</v>
      </c>
      <c r="H391" s="45">
        <v>45292</v>
      </c>
      <c r="I391" s="27">
        <v>96000</v>
      </c>
      <c r="J391" s="28">
        <f t="shared" si="13"/>
        <v>96000</v>
      </c>
      <c r="K391" s="29" t="s">
        <v>20</v>
      </c>
      <c r="L391" s="29" t="s">
        <v>21</v>
      </c>
      <c r="M391" s="29" t="s">
        <v>37</v>
      </c>
      <c r="N391" s="30" t="str">
        <f>VLOOKUP(M391,[1]OPERACIONAL!$A$1:$C$12,2,FALSE)</f>
        <v>OUTROS SERVIÇOS DE TERCEIROS - PESSOA FÍSICA</v>
      </c>
    </row>
    <row r="392" spans="2:14" ht="48">
      <c r="B392" s="23" t="str">
        <f t="shared" si="12"/>
        <v>20</v>
      </c>
      <c r="C392" s="24" t="s">
        <v>719</v>
      </c>
      <c r="D392" s="25" t="s">
        <v>720</v>
      </c>
      <c r="E392" s="25" t="s">
        <v>724</v>
      </c>
      <c r="F392" s="24" t="s">
        <v>18</v>
      </c>
      <c r="G392" s="26">
        <v>1</v>
      </c>
      <c r="H392" s="45">
        <v>45292</v>
      </c>
      <c r="I392" s="27">
        <v>96000</v>
      </c>
      <c r="J392" s="28">
        <f t="shared" si="13"/>
        <v>96000</v>
      </c>
      <c r="K392" s="29" t="s">
        <v>20</v>
      </c>
      <c r="L392" s="29" t="s">
        <v>21</v>
      </c>
      <c r="M392" s="29" t="s">
        <v>37</v>
      </c>
      <c r="N392" s="30" t="str">
        <f>VLOOKUP(M392,[1]OPERACIONAL!$A$1:$C$12,2,FALSE)</f>
        <v>OUTROS SERVIÇOS DE TERCEIROS - PESSOA FÍSICA</v>
      </c>
    </row>
    <row r="393" spans="2:14" ht="24">
      <c r="B393" s="23" t="str">
        <f t="shared" si="12"/>
        <v>20</v>
      </c>
      <c r="C393" s="24" t="s">
        <v>719</v>
      </c>
      <c r="D393" s="25" t="s">
        <v>725</v>
      </c>
      <c r="E393" s="25" t="s">
        <v>726</v>
      </c>
      <c r="F393" s="24" t="s">
        <v>18</v>
      </c>
      <c r="G393" s="26">
        <v>1</v>
      </c>
      <c r="H393" s="45">
        <v>45292</v>
      </c>
      <c r="I393" s="27">
        <v>61200</v>
      </c>
      <c r="J393" s="28">
        <f t="shared" si="13"/>
        <v>61200</v>
      </c>
      <c r="K393" s="29" t="s">
        <v>20</v>
      </c>
      <c r="L393" s="29" t="s">
        <v>21</v>
      </c>
      <c r="M393" s="29" t="s">
        <v>37</v>
      </c>
      <c r="N393" s="30" t="str">
        <f>VLOOKUP(M393,[1]OPERACIONAL!$A$1:$C$12,2,FALSE)</f>
        <v>OUTROS SERVIÇOS DE TERCEIROS - PESSOA FÍSICA</v>
      </c>
    </row>
    <row r="394" spans="2:14" ht="36">
      <c r="B394" s="23" t="str">
        <f t="shared" si="12"/>
        <v>20</v>
      </c>
      <c r="C394" s="24" t="s">
        <v>719</v>
      </c>
      <c r="D394" s="25" t="s">
        <v>727</v>
      </c>
      <c r="E394" s="25" t="s">
        <v>728</v>
      </c>
      <c r="F394" s="24" t="s">
        <v>18</v>
      </c>
      <c r="G394" s="26">
        <v>1</v>
      </c>
      <c r="H394" s="45">
        <v>45292</v>
      </c>
      <c r="I394" s="27">
        <v>71000</v>
      </c>
      <c r="J394" s="28">
        <f t="shared" si="13"/>
        <v>71000</v>
      </c>
      <c r="K394" s="29" t="s">
        <v>20</v>
      </c>
      <c r="L394" s="29" t="s">
        <v>21</v>
      </c>
      <c r="M394" s="29" t="s">
        <v>34</v>
      </c>
      <c r="N394" s="30" t="str">
        <f>VLOOKUP(M394,[1]OPERACIONAL!$A$1:$C$12,2,FALSE)</f>
        <v>OUTROS SERVIÇOS DE TERCEIROS - PESSOA JURÍDICA</v>
      </c>
    </row>
    <row r="395" spans="2:14" ht="24">
      <c r="B395" s="23" t="str">
        <f t="shared" si="12"/>
        <v>20</v>
      </c>
      <c r="C395" s="24" t="s">
        <v>719</v>
      </c>
      <c r="D395" s="25" t="s">
        <v>729</v>
      </c>
      <c r="E395" s="25" t="s">
        <v>730</v>
      </c>
      <c r="F395" s="24" t="s">
        <v>18</v>
      </c>
      <c r="G395" s="26">
        <v>1</v>
      </c>
      <c r="H395" s="45">
        <v>45292</v>
      </c>
      <c r="I395" s="27">
        <v>8000</v>
      </c>
      <c r="J395" s="28">
        <f t="shared" si="13"/>
        <v>8000</v>
      </c>
      <c r="K395" s="29" t="s">
        <v>20</v>
      </c>
      <c r="L395" s="29" t="s">
        <v>21</v>
      </c>
      <c r="M395" s="29" t="s">
        <v>34</v>
      </c>
      <c r="N395" s="30" t="str">
        <f>VLOOKUP(M395,[1]OPERACIONAL!$A$1:$C$12,2,FALSE)</f>
        <v>OUTROS SERVIÇOS DE TERCEIROS - PESSOA JURÍDICA</v>
      </c>
    </row>
    <row r="396" spans="2:14" ht="24">
      <c r="B396" s="23" t="str">
        <f t="shared" si="12"/>
        <v>20</v>
      </c>
      <c r="C396" s="24" t="s">
        <v>719</v>
      </c>
      <c r="D396" s="25" t="s">
        <v>731</v>
      </c>
      <c r="E396" s="25" t="s">
        <v>732</v>
      </c>
      <c r="F396" s="24" t="s">
        <v>18</v>
      </c>
      <c r="G396" s="26">
        <v>1</v>
      </c>
      <c r="H396" s="45">
        <v>45292</v>
      </c>
      <c r="I396" s="27">
        <v>23000</v>
      </c>
      <c r="J396" s="28">
        <f t="shared" si="13"/>
        <v>23000</v>
      </c>
      <c r="K396" s="29" t="s">
        <v>20</v>
      </c>
      <c r="L396" s="29" t="s">
        <v>21</v>
      </c>
      <c r="M396" s="29" t="s">
        <v>34</v>
      </c>
      <c r="N396" s="30" t="str">
        <f>VLOOKUP(M396,[1]OPERACIONAL!$A$1:$C$12,2,FALSE)</f>
        <v>OUTROS SERVIÇOS DE TERCEIROS - PESSOA JURÍDICA</v>
      </c>
    </row>
    <row r="397" spans="2:14" ht="36">
      <c r="B397" s="23" t="str">
        <f t="shared" si="12"/>
        <v>20</v>
      </c>
      <c r="C397" s="24" t="s">
        <v>719</v>
      </c>
      <c r="D397" s="25" t="s">
        <v>733</v>
      </c>
      <c r="E397" s="25" t="s">
        <v>734</v>
      </c>
      <c r="F397" s="24" t="s">
        <v>18</v>
      </c>
      <c r="G397" s="26">
        <v>1</v>
      </c>
      <c r="H397" s="45">
        <v>45292</v>
      </c>
      <c r="I397" s="27">
        <v>151000</v>
      </c>
      <c r="J397" s="28">
        <f t="shared" si="13"/>
        <v>151000</v>
      </c>
      <c r="K397" s="29" t="s">
        <v>20</v>
      </c>
      <c r="L397" s="29" t="s">
        <v>21</v>
      </c>
      <c r="M397" s="29" t="s">
        <v>34</v>
      </c>
      <c r="N397" s="30" t="str">
        <f>VLOOKUP(M397,[1]OPERACIONAL!$A$1:$C$12,2,FALSE)</f>
        <v>OUTROS SERVIÇOS DE TERCEIROS - PESSOA JURÍDICA</v>
      </c>
    </row>
    <row r="398" spans="2:14" ht="36">
      <c r="B398" s="23" t="str">
        <f t="shared" si="12"/>
        <v>20</v>
      </c>
      <c r="C398" s="24" t="s">
        <v>719</v>
      </c>
      <c r="D398" s="25" t="s">
        <v>735</v>
      </c>
      <c r="E398" s="25" t="s">
        <v>736</v>
      </c>
      <c r="F398" s="24" t="s">
        <v>18</v>
      </c>
      <c r="G398" s="26">
        <v>1</v>
      </c>
      <c r="H398" s="45">
        <v>45292</v>
      </c>
      <c r="I398" s="27">
        <v>7000</v>
      </c>
      <c r="J398" s="28">
        <f t="shared" si="13"/>
        <v>7000</v>
      </c>
      <c r="K398" s="29" t="s">
        <v>20</v>
      </c>
      <c r="L398" s="29" t="s">
        <v>21</v>
      </c>
      <c r="M398" s="29" t="s">
        <v>34</v>
      </c>
      <c r="N398" s="30" t="str">
        <f>VLOOKUP(M398,[1]OPERACIONAL!$A$1:$C$12,2,FALSE)</f>
        <v>OUTROS SERVIÇOS DE TERCEIROS - PESSOA JURÍDICA</v>
      </c>
    </row>
    <row r="399" spans="2:14" ht="36">
      <c r="B399" s="23" t="str">
        <f t="shared" si="12"/>
        <v>20</v>
      </c>
      <c r="C399" s="24" t="s">
        <v>719</v>
      </c>
      <c r="D399" s="25" t="s">
        <v>737</v>
      </c>
      <c r="E399" s="25" t="s">
        <v>728</v>
      </c>
      <c r="F399" s="24" t="s">
        <v>18</v>
      </c>
      <c r="G399" s="26">
        <v>1</v>
      </c>
      <c r="H399" s="45">
        <v>45292</v>
      </c>
      <c r="I399" s="27">
        <v>24000</v>
      </c>
      <c r="J399" s="28">
        <f t="shared" si="13"/>
        <v>24000</v>
      </c>
      <c r="K399" s="29" t="s">
        <v>20</v>
      </c>
      <c r="L399" s="29" t="s">
        <v>21</v>
      </c>
      <c r="M399" s="29" t="s">
        <v>34</v>
      </c>
      <c r="N399" s="30" t="str">
        <f>VLOOKUP(M399,[1]OPERACIONAL!$A$1:$C$12,2,FALSE)</f>
        <v>OUTROS SERVIÇOS DE TERCEIROS - PESSOA JURÍDICA</v>
      </c>
    </row>
    <row r="400" spans="2:14" ht="36">
      <c r="B400" s="23" t="str">
        <f t="shared" si="12"/>
        <v>20</v>
      </c>
      <c r="C400" s="24" t="s">
        <v>719</v>
      </c>
      <c r="D400" s="25" t="s">
        <v>725</v>
      </c>
      <c r="E400" s="25" t="s">
        <v>738</v>
      </c>
      <c r="F400" s="24" t="s">
        <v>18</v>
      </c>
      <c r="G400" s="26">
        <v>1</v>
      </c>
      <c r="H400" s="45">
        <v>45292</v>
      </c>
      <c r="I400" s="27">
        <v>43000</v>
      </c>
      <c r="J400" s="28">
        <f t="shared" si="13"/>
        <v>43000</v>
      </c>
      <c r="K400" s="29" t="s">
        <v>20</v>
      </c>
      <c r="L400" s="29" t="s">
        <v>21</v>
      </c>
      <c r="M400" s="29" t="s">
        <v>34</v>
      </c>
      <c r="N400" s="30" t="str">
        <f>VLOOKUP(M400,[1]OPERACIONAL!$A$1:$C$12,2,FALSE)</f>
        <v>OUTROS SERVIÇOS DE TERCEIROS - PESSOA JURÍDICA</v>
      </c>
    </row>
    <row r="401" spans="2:14" ht="60">
      <c r="B401" s="23" t="str">
        <f t="shared" si="12"/>
        <v>20</v>
      </c>
      <c r="C401" s="24" t="s">
        <v>719</v>
      </c>
      <c r="D401" s="25" t="s">
        <v>725</v>
      </c>
      <c r="E401" s="25" t="s">
        <v>739</v>
      </c>
      <c r="F401" s="24" t="s">
        <v>18</v>
      </c>
      <c r="G401" s="26">
        <v>1</v>
      </c>
      <c r="H401" s="45">
        <v>45292</v>
      </c>
      <c r="I401" s="27">
        <v>23000</v>
      </c>
      <c r="J401" s="28">
        <f t="shared" si="13"/>
        <v>23000</v>
      </c>
      <c r="K401" s="29" t="s">
        <v>20</v>
      </c>
      <c r="L401" s="29" t="s">
        <v>69</v>
      </c>
      <c r="M401" s="29" t="s">
        <v>34</v>
      </c>
      <c r="N401" s="30" t="str">
        <f>VLOOKUP(M401,[1]OPERACIONAL!$A$1:$C$12,2,FALSE)</f>
        <v>OUTROS SERVIÇOS DE TERCEIROS - PESSOA JURÍDICA</v>
      </c>
    </row>
    <row r="402" spans="2:14" ht="24">
      <c r="B402" s="23" t="str">
        <f t="shared" si="12"/>
        <v>20</v>
      </c>
      <c r="C402" s="24" t="s">
        <v>719</v>
      </c>
      <c r="D402" s="25" t="s">
        <v>735</v>
      </c>
      <c r="E402" s="25" t="s">
        <v>732</v>
      </c>
      <c r="F402" s="24" t="s">
        <v>18</v>
      </c>
      <c r="G402" s="26">
        <v>1</v>
      </c>
      <c r="H402" s="45">
        <v>45292</v>
      </c>
      <c r="I402" s="27">
        <v>13000</v>
      </c>
      <c r="J402" s="28">
        <f t="shared" si="13"/>
        <v>13000</v>
      </c>
      <c r="K402" s="29" t="s">
        <v>20</v>
      </c>
      <c r="L402" s="29" t="s">
        <v>21</v>
      </c>
      <c r="M402" s="29" t="s">
        <v>34</v>
      </c>
      <c r="N402" s="30" t="str">
        <f>VLOOKUP(M402,[1]OPERACIONAL!$A$1:$C$12,2,FALSE)</f>
        <v>OUTROS SERVIÇOS DE TERCEIROS - PESSOA JURÍDICA</v>
      </c>
    </row>
    <row r="403" spans="2:14" ht="36">
      <c r="B403" s="23" t="str">
        <f t="shared" si="12"/>
        <v>20</v>
      </c>
      <c r="C403" s="24" t="s">
        <v>719</v>
      </c>
      <c r="D403" s="25" t="s">
        <v>727</v>
      </c>
      <c r="E403" s="25" t="s">
        <v>736</v>
      </c>
      <c r="F403" s="24" t="s">
        <v>18</v>
      </c>
      <c r="G403" s="26">
        <v>1</v>
      </c>
      <c r="H403" s="45">
        <v>45292</v>
      </c>
      <c r="I403" s="27">
        <v>26000</v>
      </c>
      <c r="J403" s="28">
        <f t="shared" si="13"/>
        <v>26000</v>
      </c>
      <c r="K403" s="29" t="s">
        <v>20</v>
      </c>
      <c r="L403" s="29" t="s">
        <v>21</v>
      </c>
      <c r="M403" s="29" t="s">
        <v>34</v>
      </c>
      <c r="N403" s="30" t="str">
        <f>VLOOKUP(M403,[1]OPERACIONAL!$A$1:$C$12,2,FALSE)</f>
        <v>OUTROS SERVIÇOS DE TERCEIROS - PESSOA JURÍDICA</v>
      </c>
    </row>
    <row r="404" spans="2:14" ht="24">
      <c r="B404" s="23" t="str">
        <f t="shared" si="12"/>
        <v>20</v>
      </c>
      <c r="C404" s="24" t="s">
        <v>719</v>
      </c>
      <c r="D404" s="25" t="s">
        <v>727</v>
      </c>
      <c r="E404" s="25" t="s">
        <v>730</v>
      </c>
      <c r="F404" s="24" t="s">
        <v>18</v>
      </c>
      <c r="G404" s="26">
        <v>1</v>
      </c>
      <c r="H404" s="45">
        <v>45292</v>
      </c>
      <c r="I404" s="27">
        <v>17000</v>
      </c>
      <c r="J404" s="28">
        <f t="shared" si="13"/>
        <v>17000</v>
      </c>
      <c r="K404" s="29" t="s">
        <v>20</v>
      </c>
      <c r="L404" s="29" t="s">
        <v>21</v>
      </c>
      <c r="M404" s="29" t="s">
        <v>34</v>
      </c>
      <c r="N404" s="30" t="str">
        <f>VLOOKUP(M404,[1]OPERACIONAL!$A$1:$C$12,2,FALSE)</f>
        <v>OUTROS SERVIÇOS DE TERCEIROS - PESSOA JURÍDICA</v>
      </c>
    </row>
    <row r="405" spans="2:14" ht="48">
      <c r="B405" s="23" t="str">
        <f t="shared" si="12"/>
        <v>20</v>
      </c>
      <c r="C405" s="24" t="s">
        <v>719</v>
      </c>
      <c r="D405" s="25" t="s">
        <v>740</v>
      </c>
      <c r="E405" s="25" t="s">
        <v>741</v>
      </c>
      <c r="F405" s="24" t="s">
        <v>18</v>
      </c>
      <c r="G405" s="26">
        <v>1</v>
      </c>
      <c r="H405" s="45">
        <v>45292</v>
      </c>
      <c r="I405" s="27">
        <v>188000</v>
      </c>
      <c r="J405" s="28">
        <f t="shared" si="13"/>
        <v>188000</v>
      </c>
      <c r="K405" s="29" t="s">
        <v>20</v>
      </c>
      <c r="L405" s="29" t="s">
        <v>21</v>
      </c>
      <c r="M405" s="29" t="s">
        <v>34</v>
      </c>
      <c r="N405" s="30" t="str">
        <f>VLOOKUP(M405,[1]OPERACIONAL!$A$1:$C$12,2,FALSE)</f>
        <v>OUTROS SERVIÇOS DE TERCEIROS - PESSOA JURÍDICA</v>
      </c>
    </row>
    <row r="406" spans="2:14" ht="36">
      <c r="B406" s="23" t="str">
        <f t="shared" si="12"/>
        <v>20</v>
      </c>
      <c r="C406" s="24" t="s">
        <v>719</v>
      </c>
      <c r="D406" s="25" t="s">
        <v>742</v>
      </c>
      <c r="E406" s="25" t="s">
        <v>743</v>
      </c>
      <c r="F406" s="24" t="s">
        <v>18</v>
      </c>
      <c r="G406" s="26">
        <v>1</v>
      </c>
      <c r="H406" s="45">
        <v>45292</v>
      </c>
      <c r="I406" s="27">
        <v>23000</v>
      </c>
      <c r="J406" s="28">
        <f t="shared" si="13"/>
        <v>23000</v>
      </c>
      <c r="K406" s="29" t="s">
        <v>20</v>
      </c>
      <c r="L406" s="29" t="s">
        <v>21</v>
      </c>
      <c r="M406" s="29" t="s">
        <v>34</v>
      </c>
      <c r="N406" s="30" t="str">
        <f>VLOOKUP(M406,[1]OPERACIONAL!$A$1:$C$12,2,FALSE)</f>
        <v>OUTROS SERVIÇOS DE TERCEIROS - PESSOA JURÍDICA</v>
      </c>
    </row>
    <row r="407" spans="2:14" ht="36">
      <c r="B407" s="23" t="str">
        <f t="shared" si="12"/>
        <v>20</v>
      </c>
      <c r="C407" s="24" t="s">
        <v>719</v>
      </c>
      <c r="D407" s="25" t="s">
        <v>731</v>
      </c>
      <c r="E407" s="25" t="s">
        <v>744</v>
      </c>
      <c r="F407" s="24" t="s">
        <v>18</v>
      </c>
      <c r="G407" s="26">
        <v>1</v>
      </c>
      <c r="H407" s="45">
        <v>45292</v>
      </c>
      <c r="I407" s="27">
        <v>18000</v>
      </c>
      <c r="J407" s="28">
        <f t="shared" si="13"/>
        <v>18000</v>
      </c>
      <c r="K407" s="29" t="s">
        <v>20</v>
      </c>
      <c r="L407" s="29" t="s">
        <v>21</v>
      </c>
      <c r="M407" s="29" t="s">
        <v>34</v>
      </c>
      <c r="N407" s="30" t="str">
        <f>VLOOKUP(M407,[1]OPERACIONAL!$A$1:$C$12,2,FALSE)</f>
        <v>OUTROS SERVIÇOS DE TERCEIROS - PESSOA JURÍDICA</v>
      </c>
    </row>
    <row r="408" spans="2:14" ht="36">
      <c r="B408" s="23" t="str">
        <f t="shared" si="12"/>
        <v>20</v>
      </c>
      <c r="C408" s="24" t="s">
        <v>719</v>
      </c>
      <c r="D408" s="25" t="s">
        <v>745</v>
      </c>
      <c r="E408" s="25" t="s">
        <v>746</v>
      </c>
      <c r="F408" s="24" t="s">
        <v>18</v>
      </c>
      <c r="G408" s="26">
        <v>1</v>
      </c>
      <c r="H408" s="45">
        <v>45292</v>
      </c>
      <c r="I408" s="27">
        <v>16000</v>
      </c>
      <c r="J408" s="28">
        <f t="shared" si="13"/>
        <v>16000</v>
      </c>
      <c r="K408" s="29" t="s">
        <v>20</v>
      </c>
      <c r="L408" s="29" t="s">
        <v>21</v>
      </c>
      <c r="M408" s="29" t="s">
        <v>34</v>
      </c>
      <c r="N408" s="30" t="str">
        <f>VLOOKUP(M408,[1]OPERACIONAL!$A$1:$C$12,2,FALSE)</f>
        <v>OUTROS SERVIÇOS DE TERCEIROS - PESSOA JURÍDICA</v>
      </c>
    </row>
    <row r="409" spans="2:14" ht="24">
      <c r="B409" s="23" t="str">
        <f t="shared" si="12"/>
        <v>20</v>
      </c>
      <c r="C409" s="24" t="s">
        <v>719</v>
      </c>
      <c r="D409" s="25" t="s">
        <v>747</v>
      </c>
      <c r="E409" s="25" t="s">
        <v>748</v>
      </c>
      <c r="F409" s="24" t="s">
        <v>18</v>
      </c>
      <c r="G409" s="26">
        <v>1</v>
      </c>
      <c r="H409" s="45">
        <v>45292</v>
      </c>
      <c r="I409" s="27">
        <v>1470000</v>
      </c>
      <c r="J409" s="28">
        <f t="shared" si="13"/>
        <v>1470000</v>
      </c>
      <c r="K409" s="29" t="s">
        <v>20</v>
      </c>
      <c r="L409" s="29" t="s">
        <v>21</v>
      </c>
      <c r="M409" s="29" t="s">
        <v>602</v>
      </c>
      <c r="N409" s="30" t="e">
        <f>VLOOKUP(M409,[1]OPERACIONAL!$A$1:$C$12,2,FALSE)</f>
        <v>#N/A</v>
      </c>
    </row>
    <row r="410" spans="2:14" ht="24">
      <c r="B410" s="23" t="str">
        <f t="shared" si="12"/>
        <v>20</v>
      </c>
      <c r="C410" s="24" t="s">
        <v>719</v>
      </c>
      <c r="D410" s="25" t="s">
        <v>749</v>
      </c>
      <c r="E410" s="25" t="s">
        <v>748</v>
      </c>
      <c r="F410" s="24" t="s">
        <v>18</v>
      </c>
      <c r="G410" s="26">
        <v>1</v>
      </c>
      <c r="H410" s="45">
        <v>45292</v>
      </c>
      <c r="I410" s="27">
        <v>76000</v>
      </c>
      <c r="J410" s="28">
        <f t="shared" si="13"/>
        <v>76000</v>
      </c>
      <c r="K410" s="29" t="s">
        <v>20</v>
      </c>
      <c r="L410" s="29" t="s">
        <v>21</v>
      </c>
      <c r="M410" s="29" t="s">
        <v>28</v>
      </c>
      <c r="N410" s="30" t="str">
        <f>VLOOKUP(M410,[1]OPERACIONAL!$A$1:$C$12,2,FALSE)</f>
        <v>SERVIÇOS DE TECNOLOGIA DA INFORMAÇÃO E COMUNICAÇÃO - PESSOA JURÍDICA</v>
      </c>
    </row>
    <row r="411" spans="2:14" ht="48">
      <c r="B411" s="23" t="str">
        <f t="shared" si="12"/>
        <v>20</v>
      </c>
      <c r="C411" s="24" t="s">
        <v>719</v>
      </c>
      <c r="D411" s="25" t="s">
        <v>750</v>
      </c>
      <c r="E411" s="25" t="s">
        <v>751</v>
      </c>
      <c r="F411" s="24" t="s">
        <v>18</v>
      </c>
      <c r="G411" s="26">
        <v>1</v>
      </c>
      <c r="H411" s="45">
        <v>45292</v>
      </c>
      <c r="I411" s="27">
        <v>1000000</v>
      </c>
      <c r="J411" s="28">
        <f t="shared" si="13"/>
        <v>1000000</v>
      </c>
      <c r="K411" s="29" t="s">
        <v>20</v>
      </c>
      <c r="L411" s="29" t="s">
        <v>21</v>
      </c>
      <c r="M411" s="29" t="s">
        <v>37</v>
      </c>
      <c r="N411" s="30" t="str">
        <f>VLOOKUP(M411,[1]OPERACIONAL!$A$1:$C$12,2,FALSE)</f>
        <v>OUTROS SERVIÇOS DE TERCEIROS - PESSOA FÍSICA</v>
      </c>
    </row>
    <row r="412" spans="2:14" ht="24">
      <c r="B412" s="23" t="str">
        <f t="shared" si="12"/>
        <v>20</v>
      </c>
      <c r="C412" s="24" t="s">
        <v>719</v>
      </c>
      <c r="D412" s="25" t="s">
        <v>752</v>
      </c>
      <c r="E412" s="25" t="s">
        <v>753</v>
      </c>
      <c r="F412" s="24" t="s">
        <v>18</v>
      </c>
      <c r="G412" s="26">
        <v>12</v>
      </c>
      <c r="H412" s="45">
        <v>45292</v>
      </c>
      <c r="I412" s="27">
        <v>334</v>
      </c>
      <c r="J412" s="28">
        <f t="shared" si="13"/>
        <v>4008</v>
      </c>
      <c r="K412" s="29" t="s">
        <v>189</v>
      </c>
      <c r="L412" s="29" t="s">
        <v>21</v>
      </c>
      <c r="M412" s="29" t="s">
        <v>31</v>
      </c>
      <c r="N412" s="30" t="str">
        <f>VLOOKUP(M412,[1]OPERACIONAL!$A$1:$C$12,2,FALSE)</f>
        <v>MATERIAL DE CONSUMO</v>
      </c>
    </row>
    <row r="413" spans="2:14" ht="24">
      <c r="B413" s="23" t="str">
        <f t="shared" si="12"/>
        <v>20</v>
      </c>
      <c r="C413" s="24" t="s">
        <v>719</v>
      </c>
      <c r="D413" s="25" t="s">
        <v>754</v>
      </c>
      <c r="E413" s="25" t="s">
        <v>755</v>
      </c>
      <c r="F413" s="24" t="s">
        <v>18</v>
      </c>
      <c r="G413" s="26">
        <v>6</v>
      </c>
      <c r="H413" s="45">
        <v>45474</v>
      </c>
      <c r="I413" s="27">
        <v>6350</v>
      </c>
      <c r="J413" s="28">
        <f t="shared" si="13"/>
        <v>38100</v>
      </c>
      <c r="K413" s="29" t="s">
        <v>43</v>
      </c>
      <c r="L413" s="29" t="s">
        <v>21</v>
      </c>
      <c r="M413" s="29" t="s">
        <v>22</v>
      </c>
      <c r="N413" s="30" t="str">
        <f>VLOOKUP(M413,[1]OPERACIONAL!$A$1:$C$12,2,FALSE)</f>
        <v>EQUIPAMENTOS E MATERIAL PERMANENTE</v>
      </c>
    </row>
    <row r="414" spans="2:14" ht="48">
      <c r="B414" s="23" t="str">
        <f t="shared" si="12"/>
        <v>20</v>
      </c>
      <c r="C414" s="24" t="s">
        <v>719</v>
      </c>
      <c r="D414" s="25" t="s">
        <v>756</v>
      </c>
      <c r="E414" s="25" t="s">
        <v>757</v>
      </c>
      <c r="F414" s="24" t="s">
        <v>18</v>
      </c>
      <c r="G414" s="26">
        <v>12</v>
      </c>
      <c r="H414" s="45">
        <v>45292</v>
      </c>
      <c r="I414" s="27">
        <v>100</v>
      </c>
      <c r="J414" s="28">
        <f t="shared" si="13"/>
        <v>1200</v>
      </c>
      <c r="K414" s="29" t="s">
        <v>189</v>
      </c>
      <c r="L414" s="29" t="s">
        <v>21</v>
      </c>
      <c r="M414" s="29" t="s">
        <v>31</v>
      </c>
      <c r="N414" s="30" t="str">
        <f>VLOOKUP(M414,[1]OPERACIONAL!$A$1:$C$12,2,FALSE)</f>
        <v>MATERIAL DE CONSUMO</v>
      </c>
    </row>
    <row r="415" spans="2:14" ht="48">
      <c r="B415" s="23" t="str">
        <f t="shared" si="12"/>
        <v>20</v>
      </c>
      <c r="C415" s="24" t="s">
        <v>719</v>
      </c>
      <c r="D415" s="25" t="s">
        <v>758</v>
      </c>
      <c r="E415" s="25" t="s">
        <v>759</v>
      </c>
      <c r="F415" s="24" t="s">
        <v>18</v>
      </c>
      <c r="G415" s="26">
        <v>44000</v>
      </c>
      <c r="H415" s="45">
        <v>45413</v>
      </c>
      <c r="I415" s="27">
        <v>0.55000000000000004</v>
      </c>
      <c r="J415" s="28">
        <f t="shared" si="13"/>
        <v>24200.000000000004</v>
      </c>
      <c r="K415" s="29" t="s">
        <v>20</v>
      </c>
      <c r="L415" s="29" t="s">
        <v>21</v>
      </c>
      <c r="M415" s="29" t="s">
        <v>31</v>
      </c>
      <c r="N415" s="30" t="str">
        <f>VLOOKUP(M415,[1]OPERACIONAL!$A$1:$C$12,2,FALSE)</f>
        <v>MATERIAL DE CONSUMO</v>
      </c>
    </row>
    <row r="416" spans="2:14" ht="24">
      <c r="B416" s="23" t="str">
        <f t="shared" si="12"/>
        <v>20</v>
      </c>
      <c r="C416" s="24" t="s">
        <v>719</v>
      </c>
      <c r="D416" s="25" t="s">
        <v>760</v>
      </c>
      <c r="E416" s="25" t="s">
        <v>761</v>
      </c>
      <c r="F416" s="24" t="s">
        <v>18</v>
      </c>
      <c r="G416" s="26">
        <v>12</v>
      </c>
      <c r="H416" s="45">
        <v>45292</v>
      </c>
      <c r="I416" s="27">
        <v>420</v>
      </c>
      <c r="J416" s="28">
        <f t="shared" si="13"/>
        <v>5040</v>
      </c>
      <c r="K416" s="29" t="s">
        <v>189</v>
      </c>
      <c r="L416" s="29" t="s">
        <v>21</v>
      </c>
      <c r="M416" s="29" t="s">
        <v>31</v>
      </c>
      <c r="N416" s="30" t="str">
        <f>VLOOKUP(M416,[1]OPERACIONAL!$A$1:$C$12,2,FALSE)</f>
        <v>MATERIAL DE CONSUMO</v>
      </c>
    </row>
    <row r="417" spans="2:14" ht="24">
      <c r="B417" s="23" t="str">
        <f t="shared" si="12"/>
        <v>20</v>
      </c>
      <c r="C417" s="24" t="s">
        <v>719</v>
      </c>
      <c r="D417" s="25" t="s">
        <v>762</v>
      </c>
      <c r="E417" s="25" t="s">
        <v>763</v>
      </c>
      <c r="F417" s="24" t="s">
        <v>18</v>
      </c>
      <c r="G417" s="26">
        <v>200</v>
      </c>
      <c r="H417" s="45">
        <v>45597</v>
      </c>
      <c r="I417" s="27">
        <v>50</v>
      </c>
      <c r="J417" s="28">
        <f t="shared" si="13"/>
        <v>10000</v>
      </c>
      <c r="K417" s="29" t="s">
        <v>20</v>
      </c>
      <c r="L417" s="29" t="s">
        <v>21</v>
      </c>
      <c r="M417" s="29" t="s">
        <v>34</v>
      </c>
      <c r="N417" s="30" t="str">
        <f>VLOOKUP(M417,[1]OPERACIONAL!$A$1:$C$12,2,FALSE)</f>
        <v>OUTROS SERVIÇOS DE TERCEIROS - PESSOA JURÍDICA</v>
      </c>
    </row>
    <row r="418" spans="2:14" ht="48">
      <c r="B418" s="23" t="str">
        <f t="shared" si="12"/>
        <v>20</v>
      </c>
      <c r="C418" s="24" t="s">
        <v>719</v>
      </c>
      <c r="D418" s="25" t="s">
        <v>764</v>
      </c>
      <c r="E418" s="25" t="s">
        <v>765</v>
      </c>
      <c r="F418" s="24" t="s">
        <v>18</v>
      </c>
      <c r="G418" s="26">
        <v>12</v>
      </c>
      <c r="H418" s="45">
        <v>45292</v>
      </c>
      <c r="I418" s="27">
        <v>3083.33</v>
      </c>
      <c r="J418" s="28">
        <f t="shared" si="13"/>
        <v>36999.96</v>
      </c>
      <c r="K418" s="29" t="s">
        <v>43</v>
      </c>
      <c r="L418" s="29" t="s">
        <v>21</v>
      </c>
      <c r="M418" s="29" t="s">
        <v>31</v>
      </c>
      <c r="N418" s="30" t="str">
        <f>VLOOKUP(M418,[1]OPERACIONAL!$A$1:$C$12,2,FALSE)</f>
        <v>MATERIAL DE CONSUMO</v>
      </c>
    </row>
    <row r="419" spans="2:14" ht="60">
      <c r="B419" s="23" t="str">
        <f t="shared" ref="B419:B482" si="14">MID(C419,1,2)</f>
        <v>20</v>
      </c>
      <c r="C419" s="24" t="s">
        <v>719</v>
      </c>
      <c r="D419" s="25" t="s">
        <v>766</v>
      </c>
      <c r="E419" s="25" t="s">
        <v>767</v>
      </c>
      <c r="F419" s="24" t="s">
        <v>18</v>
      </c>
      <c r="G419" s="26">
        <v>15</v>
      </c>
      <c r="H419" s="45">
        <v>45444</v>
      </c>
      <c r="I419" s="27">
        <v>6000</v>
      </c>
      <c r="J419" s="28">
        <f t="shared" si="13"/>
        <v>90000</v>
      </c>
      <c r="K419" s="29" t="s">
        <v>43</v>
      </c>
      <c r="L419" s="29" t="s">
        <v>21</v>
      </c>
      <c r="M419" s="29" t="s">
        <v>22</v>
      </c>
      <c r="N419" s="30" t="str">
        <f>VLOOKUP(M419,[1]OPERACIONAL!$A$1:$C$12,2,FALSE)</f>
        <v>EQUIPAMENTOS E MATERIAL PERMANENTE</v>
      </c>
    </row>
    <row r="420" spans="2:14" ht="36">
      <c r="B420" s="23" t="str">
        <f t="shared" si="14"/>
        <v>20</v>
      </c>
      <c r="C420" s="24" t="s">
        <v>719</v>
      </c>
      <c r="D420" s="25" t="s">
        <v>768</v>
      </c>
      <c r="E420" s="25" t="s">
        <v>769</v>
      </c>
      <c r="F420" s="24" t="s">
        <v>18</v>
      </c>
      <c r="G420" s="26">
        <v>12</v>
      </c>
      <c r="H420" s="45">
        <v>45292</v>
      </c>
      <c r="I420" s="27">
        <v>1250</v>
      </c>
      <c r="J420" s="28">
        <f t="shared" si="13"/>
        <v>15000</v>
      </c>
      <c r="K420" s="29" t="s">
        <v>43</v>
      </c>
      <c r="L420" s="29" t="s">
        <v>21</v>
      </c>
      <c r="M420" s="29" t="s">
        <v>31</v>
      </c>
      <c r="N420" s="30" t="str">
        <f>VLOOKUP(M420,[1]OPERACIONAL!$A$1:$C$12,2,FALSE)</f>
        <v>MATERIAL DE CONSUMO</v>
      </c>
    </row>
    <row r="421" spans="2:14" ht="24">
      <c r="B421" s="23" t="str">
        <f t="shared" si="14"/>
        <v>20</v>
      </c>
      <c r="C421" s="24" t="s">
        <v>719</v>
      </c>
      <c r="D421" s="25" t="s">
        <v>770</v>
      </c>
      <c r="E421" s="25" t="s">
        <v>771</v>
      </c>
      <c r="F421" s="24" t="s">
        <v>18</v>
      </c>
      <c r="G421" s="26">
        <v>1</v>
      </c>
      <c r="H421" s="45">
        <v>45566</v>
      </c>
      <c r="I421" s="27">
        <v>1300</v>
      </c>
      <c r="J421" s="28">
        <f t="shared" si="13"/>
        <v>1300</v>
      </c>
      <c r="K421" s="29" t="s">
        <v>43</v>
      </c>
      <c r="L421" s="29" t="s">
        <v>21</v>
      </c>
      <c r="M421" s="29" t="s">
        <v>34</v>
      </c>
      <c r="N421" s="30" t="str">
        <f>VLOOKUP(M421,[1]OPERACIONAL!$A$1:$C$12,2,FALSE)</f>
        <v>OUTROS SERVIÇOS DE TERCEIROS - PESSOA JURÍDICA</v>
      </c>
    </row>
    <row r="422" spans="2:14" ht="36">
      <c r="B422" s="23" t="str">
        <f t="shared" si="14"/>
        <v>20</v>
      </c>
      <c r="C422" s="24" t="s">
        <v>719</v>
      </c>
      <c r="D422" s="25" t="s">
        <v>772</v>
      </c>
      <c r="E422" s="25" t="s">
        <v>773</v>
      </c>
      <c r="F422" s="24" t="s">
        <v>18</v>
      </c>
      <c r="G422" s="26">
        <v>1</v>
      </c>
      <c r="H422" s="45">
        <v>45627</v>
      </c>
      <c r="I422" s="27">
        <v>9560</v>
      </c>
      <c r="J422" s="28">
        <f t="shared" si="13"/>
        <v>9560</v>
      </c>
      <c r="K422" s="29" t="s">
        <v>43</v>
      </c>
      <c r="L422" s="29" t="s">
        <v>21</v>
      </c>
      <c r="M422" s="29" t="s">
        <v>34</v>
      </c>
      <c r="N422" s="30" t="str">
        <f>VLOOKUP(M422,[1]OPERACIONAL!$A$1:$C$12,2,FALSE)</f>
        <v>OUTROS SERVIÇOS DE TERCEIROS - PESSOA JURÍDICA</v>
      </c>
    </row>
    <row r="423" spans="2:14" ht="36">
      <c r="B423" s="23" t="str">
        <f t="shared" si="14"/>
        <v>20</v>
      </c>
      <c r="C423" s="24" t="s">
        <v>719</v>
      </c>
      <c r="D423" s="25" t="s">
        <v>774</v>
      </c>
      <c r="E423" s="25" t="s">
        <v>775</v>
      </c>
      <c r="F423" s="24" t="s">
        <v>18</v>
      </c>
      <c r="G423" s="26">
        <v>1</v>
      </c>
      <c r="H423" s="45">
        <v>45597</v>
      </c>
      <c r="I423" s="27">
        <v>17000</v>
      </c>
      <c r="J423" s="28">
        <f t="shared" si="13"/>
        <v>17000</v>
      </c>
      <c r="K423" s="29" t="s">
        <v>43</v>
      </c>
      <c r="L423" s="29" t="s">
        <v>21</v>
      </c>
      <c r="M423" s="29" t="s">
        <v>34</v>
      </c>
      <c r="N423" s="30" t="str">
        <f>VLOOKUP(M423,[1]OPERACIONAL!$A$1:$C$12,2,FALSE)</f>
        <v>OUTROS SERVIÇOS DE TERCEIROS - PESSOA JURÍDICA</v>
      </c>
    </row>
    <row r="424" spans="2:14" ht="48">
      <c r="B424" s="23" t="str">
        <f t="shared" si="14"/>
        <v>20</v>
      </c>
      <c r="C424" s="24" t="s">
        <v>719</v>
      </c>
      <c r="D424" s="25" t="s">
        <v>776</v>
      </c>
      <c r="E424" s="25" t="s">
        <v>777</v>
      </c>
      <c r="F424" s="24" t="s">
        <v>18</v>
      </c>
      <c r="G424" s="26">
        <v>1</v>
      </c>
      <c r="H424" s="45">
        <v>45292</v>
      </c>
      <c r="I424" s="27">
        <v>140000</v>
      </c>
      <c r="J424" s="28">
        <f t="shared" si="13"/>
        <v>140000</v>
      </c>
      <c r="K424" s="29" t="s">
        <v>20</v>
      </c>
      <c r="L424" s="29" t="s">
        <v>21</v>
      </c>
      <c r="M424" s="29" t="s">
        <v>34</v>
      </c>
      <c r="N424" s="30" t="str">
        <f>VLOOKUP(M424,[1]OPERACIONAL!$A$1:$C$12,2,FALSE)</f>
        <v>OUTROS SERVIÇOS DE TERCEIROS - PESSOA JURÍDICA</v>
      </c>
    </row>
    <row r="425" spans="2:14" ht="48">
      <c r="B425" s="23" t="str">
        <f t="shared" si="14"/>
        <v>20</v>
      </c>
      <c r="C425" s="24" t="s">
        <v>719</v>
      </c>
      <c r="D425" s="25" t="s">
        <v>778</v>
      </c>
      <c r="E425" s="25" t="s">
        <v>779</v>
      </c>
      <c r="F425" s="24" t="s">
        <v>18</v>
      </c>
      <c r="G425" s="26">
        <v>1</v>
      </c>
      <c r="H425" s="45">
        <v>45505</v>
      </c>
      <c r="I425" s="27">
        <v>30000</v>
      </c>
      <c r="J425" s="28">
        <f t="shared" si="13"/>
        <v>30000</v>
      </c>
      <c r="K425" s="29" t="s">
        <v>43</v>
      </c>
      <c r="L425" s="29" t="s">
        <v>21</v>
      </c>
      <c r="M425" s="29" t="s">
        <v>34</v>
      </c>
      <c r="N425" s="30" t="str">
        <f>VLOOKUP(M425,[1]OPERACIONAL!$A$1:$C$12,2,FALSE)</f>
        <v>OUTROS SERVIÇOS DE TERCEIROS - PESSOA JURÍDICA</v>
      </c>
    </row>
    <row r="426" spans="2:14" ht="60">
      <c r="B426" s="23" t="str">
        <f t="shared" si="14"/>
        <v>20</v>
      </c>
      <c r="C426" s="24" t="s">
        <v>719</v>
      </c>
      <c r="D426" s="25" t="s">
        <v>780</v>
      </c>
      <c r="E426" s="25" t="s">
        <v>781</v>
      </c>
      <c r="F426" s="24" t="s">
        <v>18</v>
      </c>
      <c r="G426" s="26">
        <v>1</v>
      </c>
      <c r="H426" s="45">
        <v>45383</v>
      </c>
      <c r="I426" s="27">
        <v>8000</v>
      </c>
      <c r="J426" s="28">
        <f t="shared" si="13"/>
        <v>8000</v>
      </c>
      <c r="K426" s="29" t="s">
        <v>20</v>
      </c>
      <c r="L426" s="29" t="s">
        <v>21</v>
      </c>
      <c r="M426" s="29" t="s">
        <v>34</v>
      </c>
      <c r="N426" s="30" t="str">
        <f>VLOOKUP(M426,[1]OPERACIONAL!$A$1:$C$12,2,FALSE)</f>
        <v>OUTROS SERVIÇOS DE TERCEIROS - PESSOA JURÍDICA</v>
      </c>
    </row>
    <row r="427" spans="2:14" ht="96">
      <c r="B427" s="23" t="str">
        <f t="shared" si="14"/>
        <v>20</v>
      </c>
      <c r="C427" s="24" t="s">
        <v>719</v>
      </c>
      <c r="D427" s="25" t="s">
        <v>782</v>
      </c>
      <c r="E427" s="25" t="s">
        <v>769</v>
      </c>
      <c r="F427" s="24" t="s">
        <v>18</v>
      </c>
      <c r="G427" s="26">
        <v>12</v>
      </c>
      <c r="H427" s="45">
        <v>45292</v>
      </c>
      <c r="I427" s="27">
        <v>1500</v>
      </c>
      <c r="J427" s="28">
        <f t="shared" si="13"/>
        <v>18000</v>
      </c>
      <c r="K427" s="29" t="s">
        <v>189</v>
      </c>
      <c r="L427" s="29" t="s">
        <v>21</v>
      </c>
      <c r="M427" s="29" t="s">
        <v>31</v>
      </c>
      <c r="N427" s="30" t="str">
        <f>VLOOKUP(M427,[1]OPERACIONAL!$A$1:$C$12,2,FALSE)</f>
        <v>MATERIAL DE CONSUMO</v>
      </c>
    </row>
    <row r="428" spans="2:14" ht="36">
      <c r="B428" s="23" t="str">
        <f t="shared" si="14"/>
        <v>20</v>
      </c>
      <c r="C428" s="24" t="s">
        <v>719</v>
      </c>
      <c r="D428" s="25" t="s">
        <v>783</v>
      </c>
      <c r="E428" s="25" t="s">
        <v>769</v>
      </c>
      <c r="F428" s="24" t="s">
        <v>18</v>
      </c>
      <c r="G428" s="26">
        <v>12</v>
      </c>
      <c r="H428" s="45">
        <v>45292</v>
      </c>
      <c r="I428" s="27">
        <v>300</v>
      </c>
      <c r="J428" s="28">
        <f t="shared" si="13"/>
        <v>3600</v>
      </c>
      <c r="K428" s="29" t="s">
        <v>189</v>
      </c>
      <c r="L428" s="29" t="s">
        <v>21</v>
      </c>
      <c r="M428" s="29" t="s">
        <v>31</v>
      </c>
      <c r="N428" s="30" t="str">
        <f>VLOOKUP(M428,[1]OPERACIONAL!$A$1:$C$12,2,FALSE)</f>
        <v>MATERIAL DE CONSUMO</v>
      </c>
    </row>
    <row r="429" spans="2:14" ht="36">
      <c r="B429" s="23" t="str">
        <f t="shared" si="14"/>
        <v>20</v>
      </c>
      <c r="C429" s="24" t="s">
        <v>719</v>
      </c>
      <c r="D429" s="25" t="s">
        <v>784</v>
      </c>
      <c r="E429" s="25" t="s">
        <v>785</v>
      </c>
      <c r="F429" s="24" t="s">
        <v>18</v>
      </c>
      <c r="G429" s="26">
        <v>6</v>
      </c>
      <c r="H429" s="45">
        <v>45444</v>
      </c>
      <c r="I429" s="27">
        <v>1370</v>
      </c>
      <c r="J429" s="28">
        <f t="shared" si="13"/>
        <v>8220</v>
      </c>
      <c r="K429" s="29" t="s">
        <v>189</v>
      </c>
      <c r="L429" s="29" t="s">
        <v>21</v>
      </c>
      <c r="M429" s="29" t="s">
        <v>31</v>
      </c>
      <c r="N429" s="30" t="str">
        <f>VLOOKUP(M429,[1]OPERACIONAL!$A$1:$C$12,2,FALSE)</f>
        <v>MATERIAL DE CONSUMO</v>
      </c>
    </row>
    <row r="430" spans="2:14" ht="36">
      <c r="B430" s="23" t="str">
        <f t="shared" si="14"/>
        <v>20</v>
      </c>
      <c r="C430" s="24" t="s">
        <v>719</v>
      </c>
      <c r="D430" s="25" t="s">
        <v>786</v>
      </c>
      <c r="E430" s="25" t="s">
        <v>769</v>
      </c>
      <c r="F430" s="24" t="s">
        <v>18</v>
      </c>
      <c r="G430" s="26">
        <v>12</v>
      </c>
      <c r="H430" s="45">
        <v>45292</v>
      </c>
      <c r="I430" s="27">
        <v>334</v>
      </c>
      <c r="J430" s="28">
        <f t="shared" ref="J430:J493" si="15">G430*I430</f>
        <v>4008</v>
      </c>
      <c r="K430" s="29" t="s">
        <v>189</v>
      </c>
      <c r="L430" s="29" t="s">
        <v>21</v>
      </c>
      <c r="M430" s="29" t="s">
        <v>22</v>
      </c>
      <c r="N430" s="30" t="str">
        <f>VLOOKUP(M430,[1]OPERACIONAL!$A$1:$C$12,2,FALSE)</f>
        <v>EQUIPAMENTOS E MATERIAL PERMANENTE</v>
      </c>
    </row>
    <row r="431" spans="2:14" ht="36">
      <c r="B431" s="23" t="str">
        <f t="shared" si="14"/>
        <v>20</v>
      </c>
      <c r="C431" s="24" t="s">
        <v>719</v>
      </c>
      <c r="D431" s="25" t="s">
        <v>787</v>
      </c>
      <c r="E431" s="25" t="s">
        <v>788</v>
      </c>
      <c r="F431" s="24" t="s">
        <v>18</v>
      </c>
      <c r="G431" s="26">
        <v>1</v>
      </c>
      <c r="H431" s="45">
        <v>45444</v>
      </c>
      <c r="I431" s="27">
        <v>1000</v>
      </c>
      <c r="J431" s="28">
        <f t="shared" si="15"/>
        <v>1000</v>
      </c>
      <c r="K431" s="29" t="s">
        <v>189</v>
      </c>
      <c r="L431" s="29" t="s">
        <v>21</v>
      </c>
      <c r="M431" s="29" t="s">
        <v>34</v>
      </c>
      <c r="N431" s="30" t="str">
        <f>VLOOKUP(M431,[1]OPERACIONAL!$A$1:$C$12,2,FALSE)</f>
        <v>OUTROS SERVIÇOS DE TERCEIROS - PESSOA JURÍDICA</v>
      </c>
    </row>
    <row r="432" spans="2:14" ht="48">
      <c r="B432" s="23" t="str">
        <f t="shared" si="14"/>
        <v>20</v>
      </c>
      <c r="C432" s="24" t="s">
        <v>719</v>
      </c>
      <c r="D432" s="25" t="s">
        <v>789</v>
      </c>
      <c r="E432" s="25" t="s">
        <v>790</v>
      </c>
      <c r="F432" s="24" t="s">
        <v>18</v>
      </c>
      <c r="G432" s="26">
        <v>1</v>
      </c>
      <c r="H432" s="45">
        <v>45474</v>
      </c>
      <c r="I432" s="27">
        <v>7500</v>
      </c>
      <c r="J432" s="28">
        <f t="shared" si="15"/>
        <v>7500</v>
      </c>
      <c r="K432" s="29" t="s">
        <v>189</v>
      </c>
      <c r="L432" s="29" t="s">
        <v>21</v>
      </c>
      <c r="M432" s="29" t="s">
        <v>34</v>
      </c>
      <c r="N432" s="30" t="str">
        <f>VLOOKUP(M432,[1]OPERACIONAL!$A$1:$C$12,2,FALSE)</f>
        <v>OUTROS SERVIÇOS DE TERCEIROS - PESSOA JURÍDICA</v>
      </c>
    </row>
    <row r="433" spans="2:14" ht="36">
      <c r="B433" s="23" t="str">
        <f t="shared" si="14"/>
        <v>20</v>
      </c>
      <c r="C433" s="24" t="s">
        <v>719</v>
      </c>
      <c r="D433" s="25" t="s">
        <v>791</v>
      </c>
      <c r="E433" s="25" t="s">
        <v>792</v>
      </c>
      <c r="F433" s="24" t="s">
        <v>18</v>
      </c>
      <c r="G433" s="26">
        <v>1</v>
      </c>
      <c r="H433" s="45">
        <v>45505</v>
      </c>
      <c r="I433" s="27">
        <v>3500</v>
      </c>
      <c r="J433" s="28">
        <f t="shared" si="15"/>
        <v>3500</v>
      </c>
      <c r="K433" s="29" t="s">
        <v>43</v>
      </c>
      <c r="L433" s="29" t="s">
        <v>21</v>
      </c>
      <c r="M433" s="29" t="s">
        <v>34</v>
      </c>
      <c r="N433" s="30" t="str">
        <f>VLOOKUP(M433,[1]OPERACIONAL!$A$1:$C$12,2,FALSE)</f>
        <v>OUTROS SERVIÇOS DE TERCEIROS - PESSOA JURÍDICA</v>
      </c>
    </row>
    <row r="434" spans="2:14" ht="48">
      <c r="B434" s="23" t="str">
        <f t="shared" si="14"/>
        <v>20</v>
      </c>
      <c r="C434" s="24" t="s">
        <v>719</v>
      </c>
      <c r="D434" s="25" t="s">
        <v>793</v>
      </c>
      <c r="E434" s="25" t="s">
        <v>794</v>
      </c>
      <c r="F434" s="24" t="s">
        <v>18</v>
      </c>
      <c r="G434" s="26">
        <v>12</v>
      </c>
      <c r="H434" s="45">
        <v>45292</v>
      </c>
      <c r="I434" s="27">
        <v>13000</v>
      </c>
      <c r="J434" s="28">
        <f t="shared" si="15"/>
        <v>156000</v>
      </c>
      <c r="K434" s="29" t="s">
        <v>43</v>
      </c>
      <c r="L434" s="29" t="s">
        <v>21</v>
      </c>
      <c r="M434" s="29" t="s">
        <v>109</v>
      </c>
      <c r="N434" s="30" t="str">
        <f>VLOOKUP(M434,[1]OPERACIONAL!$A$1:$C$12,2,FALSE)</f>
        <v>OBRAS E INSTALAÇÕES</v>
      </c>
    </row>
    <row r="435" spans="2:14" ht="24">
      <c r="B435" s="23" t="str">
        <f t="shared" si="14"/>
        <v>20</v>
      </c>
      <c r="C435" s="24" t="s">
        <v>719</v>
      </c>
      <c r="D435" s="25" t="s">
        <v>795</v>
      </c>
      <c r="E435" s="25" t="s">
        <v>769</v>
      </c>
      <c r="F435" s="24" t="s">
        <v>18</v>
      </c>
      <c r="G435" s="26">
        <v>12</v>
      </c>
      <c r="H435" s="45">
        <v>45292</v>
      </c>
      <c r="I435" s="27">
        <v>1200</v>
      </c>
      <c r="J435" s="28">
        <f t="shared" si="15"/>
        <v>14400</v>
      </c>
      <c r="K435" s="29" t="s">
        <v>189</v>
      </c>
      <c r="L435" s="29" t="s">
        <v>21</v>
      </c>
      <c r="M435" s="29" t="s">
        <v>31</v>
      </c>
      <c r="N435" s="30" t="str">
        <f>VLOOKUP(M435,[1]OPERACIONAL!$A$1:$C$12,2,FALSE)</f>
        <v>MATERIAL DE CONSUMO</v>
      </c>
    </row>
    <row r="436" spans="2:14" ht="36">
      <c r="B436" s="23" t="str">
        <f t="shared" si="14"/>
        <v>20</v>
      </c>
      <c r="C436" s="24" t="s">
        <v>719</v>
      </c>
      <c r="D436" s="25" t="s">
        <v>796</v>
      </c>
      <c r="E436" s="25" t="s">
        <v>769</v>
      </c>
      <c r="F436" s="24" t="s">
        <v>18</v>
      </c>
      <c r="G436" s="26">
        <v>12</v>
      </c>
      <c r="H436" s="45">
        <v>45292</v>
      </c>
      <c r="I436" s="27">
        <v>420</v>
      </c>
      <c r="J436" s="28">
        <f t="shared" si="15"/>
        <v>5040</v>
      </c>
      <c r="K436" s="29" t="s">
        <v>189</v>
      </c>
      <c r="L436" s="29" t="s">
        <v>21</v>
      </c>
      <c r="M436" s="29" t="s">
        <v>31</v>
      </c>
      <c r="N436" s="30" t="str">
        <f>VLOOKUP(M436,[1]OPERACIONAL!$A$1:$C$12,2,FALSE)</f>
        <v>MATERIAL DE CONSUMO</v>
      </c>
    </row>
    <row r="437" spans="2:14" ht="60">
      <c r="B437" s="23" t="str">
        <f t="shared" si="14"/>
        <v>20</v>
      </c>
      <c r="C437" s="24" t="s">
        <v>719</v>
      </c>
      <c r="D437" s="25" t="s">
        <v>797</v>
      </c>
      <c r="E437" s="25" t="s">
        <v>798</v>
      </c>
      <c r="F437" s="24" t="s">
        <v>18</v>
      </c>
      <c r="G437" s="26">
        <v>12</v>
      </c>
      <c r="H437" s="45">
        <v>45292</v>
      </c>
      <c r="I437" s="27">
        <v>1670</v>
      </c>
      <c r="J437" s="28">
        <f t="shared" si="15"/>
        <v>20040</v>
      </c>
      <c r="K437" s="29" t="s">
        <v>189</v>
      </c>
      <c r="L437" s="29" t="s">
        <v>21</v>
      </c>
      <c r="M437" s="29" t="s">
        <v>31</v>
      </c>
      <c r="N437" s="30" t="str">
        <f>VLOOKUP(M437,[1]OPERACIONAL!$A$1:$C$12,2,FALSE)</f>
        <v>MATERIAL DE CONSUMO</v>
      </c>
    </row>
    <row r="438" spans="2:14" ht="24">
      <c r="B438" s="23" t="str">
        <f t="shared" si="14"/>
        <v>20</v>
      </c>
      <c r="C438" s="24" t="s">
        <v>719</v>
      </c>
      <c r="D438" s="25" t="s">
        <v>799</v>
      </c>
      <c r="E438" s="25" t="s">
        <v>769</v>
      </c>
      <c r="F438" s="24" t="s">
        <v>18</v>
      </c>
      <c r="G438" s="26">
        <v>12</v>
      </c>
      <c r="H438" s="45">
        <v>45292</v>
      </c>
      <c r="I438" s="27">
        <v>850</v>
      </c>
      <c r="J438" s="28">
        <f t="shared" si="15"/>
        <v>10200</v>
      </c>
      <c r="K438" s="29" t="s">
        <v>189</v>
      </c>
      <c r="L438" s="29" t="s">
        <v>21</v>
      </c>
      <c r="M438" s="29" t="s">
        <v>31</v>
      </c>
      <c r="N438" s="30" t="str">
        <f>VLOOKUP(M438,[1]OPERACIONAL!$A$1:$C$12,2,FALSE)</f>
        <v>MATERIAL DE CONSUMO</v>
      </c>
    </row>
    <row r="439" spans="2:14" ht="60">
      <c r="B439" s="23" t="str">
        <f t="shared" si="14"/>
        <v>20</v>
      </c>
      <c r="C439" s="24" t="s">
        <v>719</v>
      </c>
      <c r="D439" s="25" t="s">
        <v>800</v>
      </c>
      <c r="E439" s="25" t="s">
        <v>769</v>
      </c>
      <c r="F439" s="24" t="s">
        <v>18</v>
      </c>
      <c r="G439" s="26">
        <v>12</v>
      </c>
      <c r="H439" s="45">
        <v>45292</v>
      </c>
      <c r="I439" s="27">
        <v>100</v>
      </c>
      <c r="J439" s="28">
        <f t="shared" si="15"/>
        <v>1200</v>
      </c>
      <c r="K439" s="29" t="s">
        <v>189</v>
      </c>
      <c r="L439" s="29" t="s">
        <v>21</v>
      </c>
      <c r="M439" s="29" t="s">
        <v>31</v>
      </c>
      <c r="N439" s="30" t="str">
        <f>VLOOKUP(M439,[1]OPERACIONAL!$A$1:$C$12,2,FALSE)</f>
        <v>MATERIAL DE CONSUMO</v>
      </c>
    </row>
    <row r="440" spans="2:14" ht="24">
      <c r="B440" s="23" t="str">
        <f t="shared" si="14"/>
        <v>20</v>
      </c>
      <c r="C440" s="24" t="s">
        <v>719</v>
      </c>
      <c r="D440" s="25" t="s">
        <v>801</v>
      </c>
      <c r="E440" s="25" t="s">
        <v>769</v>
      </c>
      <c r="F440" s="24" t="s">
        <v>18</v>
      </c>
      <c r="G440" s="26">
        <v>12</v>
      </c>
      <c r="H440" s="45">
        <v>45292</v>
      </c>
      <c r="I440" s="27">
        <v>150</v>
      </c>
      <c r="J440" s="28">
        <f t="shared" si="15"/>
        <v>1800</v>
      </c>
      <c r="K440" s="29" t="s">
        <v>189</v>
      </c>
      <c r="L440" s="29" t="s">
        <v>21</v>
      </c>
      <c r="M440" s="29" t="s">
        <v>31</v>
      </c>
      <c r="N440" s="30" t="str">
        <f>VLOOKUP(M440,[1]OPERACIONAL!$A$1:$C$12,2,FALSE)</f>
        <v>MATERIAL DE CONSUMO</v>
      </c>
    </row>
    <row r="441" spans="2:14" ht="84">
      <c r="B441" s="23" t="str">
        <f t="shared" si="14"/>
        <v>20</v>
      </c>
      <c r="C441" s="24" t="s">
        <v>719</v>
      </c>
      <c r="D441" s="25" t="s">
        <v>802</v>
      </c>
      <c r="E441" s="25" t="s">
        <v>769</v>
      </c>
      <c r="F441" s="24" t="s">
        <v>18</v>
      </c>
      <c r="G441" s="26">
        <v>12</v>
      </c>
      <c r="H441" s="45">
        <v>45292</v>
      </c>
      <c r="I441" s="27">
        <v>200</v>
      </c>
      <c r="J441" s="28">
        <f t="shared" si="15"/>
        <v>2400</v>
      </c>
      <c r="K441" s="29" t="s">
        <v>189</v>
      </c>
      <c r="L441" s="29" t="s">
        <v>21</v>
      </c>
      <c r="M441" s="29" t="s">
        <v>31</v>
      </c>
      <c r="N441" s="30" t="str">
        <f>VLOOKUP(M441,[1]OPERACIONAL!$A$1:$C$12,2,FALSE)</f>
        <v>MATERIAL DE CONSUMO</v>
      </c>
    </row>
    <row r="442" spans="2:14" ht="48">
      <c r="B442" s="23" t="str">
        <f t="shared" si="14"/>
        <v>20</v>
      </c>
      <c r="C442" s="24" t="s">
        <v>719</v>
      </c>
      <c r="D442" s="25" t="s">
        <v>803</v>
      </c>
      <c r="E442" s="25" t="s">
        <v>769</v>
      </c>
      <c r="F442" s="24" t="s">
        <v>18</v>
      </c>
      <c r="G442" s="26">
        <v>12</v>
      </c>
      <c r="H442" s="45">
        <v>45292</v>
      </c>
      <c r="I442" s="27">
        <v>200</v>
      </c>
      <c r="J442" s="28">
        <f t="shared" si="15"/>
        <v>2400</v>
      </c>
      <c r="K442" s="29" t="s">
        <v>189</v>
      </c>
      <c r="L442" s="29" t="s">
        <v>21</v>
      </c>
      <c r="M442" s="29" t="s">
        <v>31</v>
      </c>
      <c r="N442" s="30" t="str">
        <f>VLOOKUP(M442,[1]OPERACIONAL!$A$1:$C$12,2,FALSE)</f>
        <v>MATERIAL DE CONSUMO</v>
      </c>
    </row>
    <row r="443" spans="2:14" ht="24">
      <c r="B443" s="23" t="str">
        <f t="shared" si="14"/>
        <v>20</v>
      </c>
      <c r="C443" s="24" t="s">
        <v>719</v>
      </c>
      <c r="D443" s="25" t="s">
        <v>804</v>
      </c>
      <c r="E443" s="25" t="s">
        <v>769</v>
      </c>
      <c r="F443" s="24" t="s">
        <v>18</v>
      </c>
      <c r="G443" s="26">
        <v>12</v>
      </c>
      <c r="H443" s="45">
        <v>45292</v>
      </c>
      <c r="I443" s="27">
        <v>500</v>
      </c>
      <c r="J443" s="28">
        <f t="shared" si="15"/>
        <v>6000</v>
      </c>
      <c r="K443" s="29" t="s">
        <v>189</v>
      </c>
      <c r="L443" s="29" t="s">
        <v>21</v>
      </c>
      <c r="M443" s="29" t="s">
        <v>31</v>
      </c>
      <c r="N443" s="30" t="str">
        <f>VLOOKUP(M443,[1]OPERACIONAL!$A$1:$C$12,2,FALSE)</f>
        <v>MATERIAL DE CONSUMO</v>
      </c>
    </row>
    <row r="444" spans="2:14" ht="72">
      <c r="B444" s="23" t="str">
        <f t="shared" si="14"/>
        <v>20</v>
      </c>
      <c r="C444" s="24" t="s">
        <v>719</v>
      </c>
      <c r="D444" s="25" t="s">
        <v>805</v>
      </c>
      <c r="E444" s="25" t="s">
        <v>769</v>
      </c>
      <c r="F444" s="24" t="s">
        <v>18</v>
      </c>
      <c r="G444" s="26">
        <v>12</v>
      </c>
      <c r="H444" s="45">
        <v>45292</v>
      </c>
      <c r="I444" s="27">
        <v>200</v>
      </c>
      <c r="J444" s="28">
        <f t="shared" si="15"/>
        <v>2400</v>
      </c>
      <c r="K444" s="29" t="s">
        <v>189</v>
      </c>
      <c r="L444" s="29" t="s">
        <v>21</v>
      </c>
      <c r="M444" s="29" t="s">
        <v>31</v>
      </c>
      <c r="N444" s="30" t="str">
        <f>VLOOKUP(M444,[1]OPERACIONAL!$A$1:$C$12,2,FALSE)</f>
        <v>MATERIAL DE CONSUMO</v>
      </c>
    </row>
    <row r="445" spans="2:14" ht="24">
      <c r="B445" s="23" t="str">
        <f t="shared" si="14"/>
        <v>20</v>
      </c>
      <c r="C445" s="24" t="s">
        <v>719</v>
      </c>
      <c r="D445" s="25" t="s">
        <v>806</v>
      </c>
      <c r="E445" s="25" t="s">
        <v>769</v>
      </c>
      <c r="F445" s="24" t="s">
        <v>18</v>
      </c>
      <c r="G445" s="26">
        <v>12</v>
      </c>
      <c r="H445" s="45">
        <v>45292</v>
      </c>
      <c r="I445" s="27">
        <v>500</v>
      </c>
      <c r="J445" s="28">
        <f t="shared" si="15"/>
        <v>6000</v>
      </c>
      <c r="K445" s="29" t="s">
        <v>189</v>
      </c>
      <c r="L445" s="29" t="s">
        <v>21</v>
      </c>
      <c r="M445" s="29" t="s">
        <v>51</v>
      </c>
      <c r="N445" s="30" t="str">
        <f>VLOOKUP(M445,[1]OPERACIONAL!$A$1:$C$12,2,FALSE)</f>
        <v>SELECIONAR</v>
      </c>
    </row>
    <row r="446" spans="2:14" ht="36">
      <c r="B446" s="23" t="str">
        <f t="shared" si="14"/>
        <v>20</v>
      </c>
      <c r="C446" s="24" t="s">
        <v>719</v>
      </c>
      <c r="D446" s="25" t="s">
        <v>807</v>
      </c>
      <c r="E446" s="25" t="s">
        <v>808</v>
      </c>
      <c r="F446" s="24" t="s">
        <v>18</v>
      </c>
      <c r="G446" s="26">
        <v>12</v>
      </c>
      <c r="H446" s="45">
        <v>45292</v>
      </c>
      <c r="I446" s="27">
        <v>100</v>
      </c>
      <c r="J446" s="28">
        <f t="shared" si="15"/>
        <v>1200</v>
      </c>
      <c r="K446" s="29" t="s">
        <v>189</v>
      </c>
      <c r="L446" s="29" t="s">
        <v>21</v>
      </c>
      <c r="M446" s="29" t="s">
        <v>31</v>
      </c>
      <c r="N446" s="30" t="str">
        <f>VLOOKUP(M446,[1]OPERACIONAL!$A$1:$C$12,2,FALSE)</f>
        <v>MATERIAL DE CONSUMO</v>
      </c>
    </row>
    <row r="447" spans="2:14" ht="72">
      <c r="B447" s="23" t="str">
        <f t="shared" si="14"/>
        <v>20</v>
      </c>
      <c r="C447" s="24" t="s">
        <v>719</v>
      </c>
      <c r="D447" s="25" t="s">
        <v>809</v>
      </c>
      <c r="E447" s="25" t="s">
        <v>769</v>
      </c>
      <c r="F447" s="24" t="s">
        <v>18</v>
      </c>
      <c r="G447" s="26">
        <v>12</v>
      </c>
      <c r="H447" s="45">
        <v>45292</v>
      </c>
      <c r="I447" s="27">
        <v>500</v>
      </c>
      <c r="J447" s="28">
        <f t="shared" si="15"/>
        <v>6000</v>
      </c>
      <c r="K447" s="29" t="s">
        <v>189</v>
      </c>
      <c r="L447" s="29" t="s">
        <v>21</v>
      </c>
      <c r="M447" s="29" t="s">
        <v>31</v>
      </c>
      <c r="N447" s="30" t="str">
        <f>VLOOKUP(M447,[1]OPERACIONAL!$A$1:$C$12,2,FALSE)</f>
        <v>MATERIAL DE CONSUMO</v>
      </c>
    </row>
    <row r="448" spans="2:14" ht="24">
      <c r="B448" s="23" t="str">
        <f t="shared" si="14"/>
        <v>20</v>
      </c>
      <c r="C448" s="24" t="s">
        <v>719</v>
      </c>
      <c r="D448" s="25" t="s">
        <v>810</v>
      </c>
      <c r="E448" s="25" t="s">
        <v>769</v>
      </c>
      <c r="F448" s="24" t="s">
        <v>18</v>
      </c>
      <c r="G448" s="26">
        <v>12</v>
      </c>
      <c r="H448" s="45">
        <v>45292</v>
      </c>
      <c r="I448" s="27">
        <v>100</v>
      </c>
      <c r="J448" s="28">
        <f t="shared" si="15"/>
        <v>1200</v>
      </c>
      <c r="K448" s="29" t="s">
        <v>189</v>
      </c>
      <c r="L448" s="29" t="s">
        <v>21</v>
      </c>
      <c r="M448" s="29" t="s">
        <v>31</v>
      </c>
      <c r="N448" s="30" t="str">
        <f>VLOOKUP(M448,[1]OPERACIONAL!$A$1:$C$12,2,FALSE)</f>
        <v>MATERIAL DE CONSUMO</v>
      </c>
    </row>
    <row r="449" spans="2:14" ht="36">
      <c r="B449" s="23" t="str">
        <f t="shared" si="14"/>
        <v>20</v>
      </c>
      <c r="C449" s="24" t="s">
        <v>719</v>
      </c>
      <c r="D449" s="25" t="s">
        <v>811</v>
      </c>
      <c r="E449" s="25" t="s">
        <v>769</v>
      </c>
      <c r="F449" s="24" t="s">
        <v>18</v>
      </c>
      <c r="G449" s="26">
        <v>12</v>
      </c>
      <c r="H449" s="45">
        <v>45292</v>
      </c>
      <c r="I449" s="27">
        <v>200</v>
      </c>
      <c r="J449" s="28">
        <f t="shared" si="15"/>
        <v>2400</v>
      </c>
      <c r="K449" s="29" t="s">
        <v>189</v>
      </c>
      <c r="L449" s="29" t="s">
        <v>21</v>
      </c>
      <c r="M449" s="29" t="s">
        <v>31</v>
      </c>
      <c r="N449" s="30" t="str">
        <f>VLOOKUP(M449,[1]OPERACIONAL!$A$1:$C$12,2,FALSE)</f>
        <v>MATERIAL DE CONSUMO</v>
      </c>
    </row>
    <row r="450" spans="2:14" ht="48">
      <c r="B450" s="23" t="str">
        <f t="shared" si="14"/>
        <v>20</v>
      </c>
      <c r="C450" s="24" t="s">
        <v>719</v>
      </c>
      <c r="D450" s="25" t="s">
        <v>812</v>
      </c>
      <c r="E450" s="25" t="s">
        <v>813</v>
      </c>
      <c r="F450" s="24" t="s">
        <v>18</v>
      </c>
      <c r="G450" s="26">
        <v>12</v>
      </c>
      <c r="H450" s="45">
        <v>45292</v>
      </c>
      <c r="I450" s="27">
        <v>300</v>
      </c>
      <c r="J450" s="28">
        <f t="shared" si="15"/>
        <v>3600</v>
      </c>
      <c r="K450" s="29" t="s">
        <v>189</v>
      </c>
      <c r="L450" s="29" t="s">
        <v>21</v>
      </c>
      <c r="M450" s="29" t="s">
        <v>31</v>
      </c>
      <c r="N450" s="30" t="str">
        <f>VLOOKUP(M450,[1]OPERACIONAL!$A$1:$C$12,2,FALSE)</f>
        <v>MATERIAL DE CONSUMO</v>
      </c>
    </row>
    <row r="451" spans="2:14" ht="24">
      <c r="B451" s="23" t="str">
        <f t="shared" si="14"/>
        <v>20</v>
      </c>
      <c r="C451" s="24" t="s">
        <v>719</v>
      </c>
      <c r="D451" s="25" t="s">
        <v>814</v>
      </c>
      <c r="E451" s="25" t="s">
        <v>815</v>
      </c>
      <c r="F451" s="24" t="s">
        <v>18</v>
      </c>
      <c r="G451" s="26">
        <v>12</v>
      </c>
      <c r="H451" s="45">
        <v>45292</v>
      </c>
      <c r="I451" s="27">
        <v>100</v>
      </c>
      <c r="J451" s="28">
        <f t="shared" si="15"/>
        <v>1200</v>
      </c>
      <c r="K451" s="29" t="s">
        <v>189</v>
      </c>
      <c r="L451" s="29" t="s">
        <v>21</v>
      </c>
      <c r="M451" s="29" t="s">
        <v>31</v>
      </c>
      <c r="N451" s="30" t="str">
        <f>VLOOKUP(M451,[1]OPERACIONAL!$A$1:$C$12,2,FALSE)</f>
        <v>MATERIAL DE CONSUMO</v>
      </c>
    </row>
    <row r="452" spans="2:14" ht="24">
      <c r="B452" s="23" t="str">
        <f t="shared" si="14"/>
        <v>20</v>
      </c>
      <c r="C452" s="24" t="s">
        <v>719</v>
      </c>
      <c r="D452" s="25" t="s">
        <v>816</v>
      </c>
      <c r="E452" s="25" t="s">
        <v>769</v>
      </c>
      <c r="F452" s="24" t="s">
        <v>18</v>
      </c>
      <c r="G452" s="26">
        <v>12</v>
      </c>
      <c r="H452" s="45">
        <v>45292</v>
      </c>
      <c r="I452" s="27">
        <v>200</v>
      </c>
      <c r="J452" s="28">
        <f t="shared" si="15"/>
        <v>2400</v>
      </c>
      <c r="K452" s="29" t="s">
        <v>189</v>
      </c>
      <c r="L452" s="29" t="s">
        <v>21</v>
      </c>
      <c r="M452" s="29" t="s">
        <v>31</v>
      </c>
      <c r="N452" s="30" t="str">
        <f>VLOOKUP(M452,[1]OPERACIONAL!$A$1:$C$12,2,FALSE)</f>
        <v>MATERIAL DE CONSUMO</v>
      </c>
    </row>
    <row r="453" spans="2:14" ht="24">
      <c r="B453" s="23" t="str">
        <f t="shared" si="14"/>
        <v>20</v>
      </c>
      <c r="C453" s="24" t="s">
        <v>719</v>
      </c>
      <c r="D453" s="25" t="s">
        <v>817</v>
      </c>
      <c r="E453" s="25" t="s">
        <v>769</v>
      </c>
      <c r="F453" s="24" t="s">
        <v>18</v>
      </c>
      <c r="G453" s="26">
        <v>12</v>
      </c>
      <c r="H453" s="45">
        <v>45292</v>
      </c>
      <c r="I453" s="27">
        <v>1000</v>
      </c>
      <c r="J453" s="28">
        <f t="shared" si="15"/>
        <v>12000</v>
      </c>
      <c r="K453" s="29" t="s">
        <v>189</v>
      </c>
      <c r="L453" s="29" t="s">
        <v>21</v>
      </c>
      <c r="M453" s="29" t="s">
        <v>31</v>
      </c>
      <c r="N453" s="30" t="str">
        <f>VLOOKUP(M453,[1]OPERACIONAL!$A$1:$C$12,2,FALSE)</f>
        <v>MATERIAL DE CONSUMO</v>
      </c>
    </row>
    <row r="454" spans="2:14" ht="60">
      <c r="B454" s="23" t="str">
        <f t="shared" si="14"/>
        <v>20</v>
      </c>
      <c r="C454" s="24" t="s">
        <v>719</v>
      </c>
      <c r="D454" s="25" t="s">
        <v>818</v>
      </c>
      <c r="E454" s="25" t="s">
        <v>769</v>
      </c>
      <c r="F454" s="24" t="s">
        <v>18</v>
      </c>
      <c r="G454" s="26">
        <v>12</v>
      </c>
      <c r="H454" s="45">
        <v>45292</v>
      </c>
      <c r="I454" s="27">
        <v>500</v>
      </c>
      <c r="J454" s="28">
        <f t="shared" si="15"/>
        <v>6000</v>
      </c>
      <c r="K454" s="29" t="s">
        <v>189</v>
      </c>
      <c r="L454" s="29" t="s">
        <v>21</v>
      </c>
      <c r="M454" s="29" t="s">
        <v>31</v>
      </c>
      <c r="N454" s="30" t="str">
        <f>VLOOKUP(M454,[1]OPERACIONAL!$A$1:$C$12,2,FALSE)</f>
        <v>MATERIAL DE CONSUMO</v>
      </c>
    </row>
    <row r="455" spans="2:14" ht="60">
      <c r="B455" s="23" t="str">
        <f t="shared" si="14"/>
        <v>20</v>
      </c>
      <c r="C455" s="24" t="s">
        <v>719</v>
      </c>
      <c r="D455" s="25" t="s">
        <v>819</v>
      </c>
      <c r="E455" s="25" t="s">
        <v>820</v>
      </c>
      <c r="F455" s="24" t="s">
        <v>18</v>
      </c>
      <c r="G455" s="26">
        <v>65</v>
      </c>
      <c r="H455" s="45">
        <v>45444</v>
      </c>
      <c r="I455" s="27">
        <v>200</v>
      </c>
      <c r="J455" s="28">
        <f t="shared" si="15"/>
        <v>13000</v>
      </c>
      <c r="K455" s="29" t="s">
        <v>189</v>
      </c>
      <c r="L455" s="29" t="s">
        <v>21</v>
      </c>
      <c r="M455" s="29" t="s">
        <v>31</v>
      </c>
      <c r="N455" s="30" t="str">
        <f>VLOOKUP(M455,[1]OPERACIONAL!$A$1:$C$12,2,FALSE)</f>
        <v>MATERIAL DE CONSUMO</v>
      </c>
    </row>
    <row r="456" spans="2:14" ht="48">
      <c r="B456" s="23" t="str">
        <f t="shared" si="14"/>
        <v>20</v>
      </c>
      <c r="C456" s="24" t="s">
        <v>719</v>
      </c>
      <c r="D456" s="25" t="s">
        <v>821</v>
      </c>
      <c r="E456" s="25" t="s">
        <v>822</v>
      </c>
      <c r="F456" s="24" t="s">
        <v>18</v>
      </c>
      <c r="G456" s="26">
        <v>3</v>
      </c>
      <c r="H456" s="45">
        <v>44986</v>
      </c>
      <c r="I456" s="27">
        <v>13400</v>
      </c>
      <c r="J456" s="28">
        <f t="shared" si="15"/>
        <v>40200</v>
      </c>
      <c r="K456" s="29" t="s">
        <v>189</v>
      </c>
      <c r="L456" s="29" t="s">
        <v>21</v>
      </c>
      <c r="M456" s="29" t="s">
        <v>34</v>
      </c>
      <c r="N456" s="30" t="str">
        <f>VLOOKUP(M456,[1]OPERACIONAL!$A$1:$C$12,2,FALSE)</f>
        <v>OUTROS SERVIÇOS DE TERCEIROS - PESSOA JURÍDICA</v>
      </c>
    </row>
    <row r="457" spans="2:14" ht="72">
      <c r="B457" s="23" t="str">
        <f t="shared" si="14"/>
        <v>20</v>
      </c>
      <c r="C457" s="24" t="s">
        <v>719</v>
      </c>
      <c r="D457" s="25" t="s">
        <v>823</v>
      </c>
      <c r="E457" s="25" t="s">
        <v>824</v>
      </c>
      <c r="F457" s="24" t="s">
        <v>18</v>
      </c>
      <c r="G457" s="26">
        <v>12</v>
      </c>
      <c r="H457" s="45">
        <v>45292</v>
      </c>
      <c r="I457" s="27">
        <v>32416</v>
      </c>
      <c r="J457" s="28">
        <f t="shared" si="15"/>
        <v>388992</v>
      </c>
      <c r="K457" s="29" t="s">
        <v>20</v>
      </c>
      <c r="L457" s="29" t="s">
        <v>21</v>
      </c>
      <c r="M457" s="29" t="s">
        <v>34</v>
      </c>
      <c r="N457" s="30" t="str">
        <f>VLOOKUP(M457,[1]OPERACIONAL!$A$1:$C$12,2,FALSE)</f>
        <v>OUTROS SERVIÇOS DE TERCEIROS - PESSOA JURÍDICA</v>
      </c>
    </row>
    <row r="458" spans="2:14" ht="36">
      <c r="B458" s="23" t="str">
        <f t="shared" si="14"/>
        <v>20</v>
      </c>
      <c r="C458" s="24" t="s">
        <v>719</v>
      </c>
      <c r="D458" s="25" t="s">
        <v>825</v>
      </c>
      <c r="E458" s="25" t="s">
        <v>826</v>
      </c>
      <c r="F458" s="24" t="s">
        <v>18</v>
      </c>
      <c r="G458" s="26">
        <v>1</v>
      </c>
      <c r="H458" s="45">
        <v>45505</v>
      </c>
      <c r="I458" s="27">
        <v>20000</v>
      </c>
      <c r="J458" s="28">
        <f t="shared" si="15"/>
        <v>20000</v>
      </c>
      <c r="K458" s="29" t="s">
        <v>43</v>
      </c>
      <c r="L458" s="29" t="s">
        <v>21</v>
      </c>
      <c r="M458" s="29" t="s">
        <v>34</v>
      </c>
      <c r="N458" s="30" t="str">
        <f>VLOOKUP(M458,[1]OPERACIONAL!$A$1:$C$12,2,FALSE)</f>
        <v>OUTROS SERVIÇOS DE TERCEIROS - PESSOA JURÍDICA</v>
      </c>
    </row>
    <row r="459" spans="2:14" ht="36">
      <c r="B459" s="23" t="str">
        <f t="shared" si="14"/>
        <v>20</v>
      </c>
      <c r="C459" s="24" t="s">
        <v>719</v>
      </c>
      <c r="D459" s="25" t="s">
        <v>827</v>
      </c>
      <c r="E459" s="25" t="s">
        <v>828</v>
      </c>
      <c r="F459" s="24" t="s">
        <v>18</v>
      </c>
      <c r="G459" s="26">
        <v>1</v>
      </c>
      <c r="H459" s="45">
        <v>45383</v>
      </c>
      <c r="I459" s="27">
        <v>32500</v>
      </c>
      <c r="J459" s="28">
        <f t="shared" si="15"/>
        <v>32500</v>
      </c>
      <c r="K459" s="29" t="s">
        <v>43</v>
      </c>
      <c r="L459" s="29" t="s">
        <v>21</v>
      </c>
      <c r="M459" s="29" t="s">
        <v>34</v>
      </c>
      <c r="N459" s="30" t="str">
        <f>VLOOKUP(M459,[1]OPERACIONAL!$A$1:$C$12,2,FALSE)</f>
        <v>OUTROS SERVIÇOS DE TERCEIROS - PESSOA JURÍDICA</v>
      </c>
    </row>
    <row r="460" spans="2:14" ht="48">
      <c r="B460" s="23" t="str">
        <f t="shared" si="14"/>
        <v>20</v>
      </c>
      <c r="C460" s="24" t="s">
        <v>719</v>
      </c>
      <c r="D460" s="25" t="s">
        <v>829</v>
      </c>
      <c r="E460" s="25" t="s">
        <v>830</v>
      </c>
      <c r="F460" s="24" t="s">
        <v>18</v>
      </c>
      <c r="G460" s="26">
        <v>1</v>
      </c>
      <c r="H460" s="45">
        <v>45413</v>
      </c>
      <c r="I460" s="27">
        <v>31600</v>
      </c>
      <c r="J460" s="28">
        <f t="shared" si="15"/>
        <v>31600</v>
      </c>
      <c r="K460" s="29" t="s">
        <v>43</v>
      </c>
      <c r="L460" s="29" t="s">
        <v>21</v>
      </c>
      <c r="M460" s="29" t="s">
        <v>34</v>
      </c>
      <c r="N460" s="30" t="str">
        <f>VLOOKUP(M460,[1]OPERACIONAL!$A$1:$C$12,2,FALSE)</f>
        <v>OUTROS SERVIÇOS DE TERCEIROS - PESSOA JURÍDICA</v>
      </c>
    </row>
    <row r="461" spans="2:14" ht="48">
      <c r="B461" s="23" t="str">
        <f t="shared" si="14"/>
        <v>20</v>
      </c>
      <c r="C461" s="24" t="s">
        <v>719</v>
      </c>
      <c r="D461" s="25" t="s">
        <v>831</v>
      </c>
      <c r="E461" s="25" t="s">
        <v>832</v>
      </c>
      <c r="F461" s="24" t="s">
        <v>18</v>
      </c>
      <c r="G461" s="26">
        <v>1</v>
      </c>
      <c r="H461" s="45">
        <v>45323</v>
      </c>
      <c r="I461" s="27">
        <v>16776</v>
      </c>
      <c r="J461" s="28">
        <f t="shared" si="15"/>
        <v>16776</v>
      </c>
      <c r="K461" s="29" t="s">
        <v>43</v>
      </c>
      <c r="L461" s="29" t="s">
        <v>21</v>
      </c>
      <c r="M461" s="29" t="s">
        <v>34</v>
      </c>
      <c r="N461" s="30" t="str">
        <f>VLOOKUP(M461,[1]OPERACIONAL!$A$1:$C$12,2,FALSE)</f>
        <v>OUTROS SERVIÇOS DE TERCEIROS - PESSOA JURÍDICA</v>
      </c>
    </row>
    <row r="462" spans="2:14" ht="36">
      <c r="B462" s="23" t="str">
        <f t="shared" si="14"/>
        <v>20</v>
      </c>
      <c r="C462" s="24" t="s">
        <v>719</v>
      </c>
      <c r="D462" s="25" t="s">
        <v>833</v>
      </c>
      <c r="E462" s="25" t="s">
        <v>834</v>
      </c>
      <c r="F462" s="24" t="s">
        <v>18</v>
      </c>
      <c r="G462" s="26">
        <v>1</v>
      </c>
      <c r="H462" s="45">
        <v>45474</v>
      </c>
      <c r="I462" s="27">
        <v>86000</v>
      </c>
      <c r="J462" s="28">
        <f t="shared" si="15"/>
        <v>86000</v>
      </c>
      <c r="K462" s="29" t="s">
        <v>43</v>
      </c>
      <c r="L462" s="29" t="s">
        <v>21</v>
      </c>
      <c r="M462" s="29" t="s">
        <v>34</v>
      </c>
      <c r="N462" s="30" t="str">
        <f>VLOOKUP(M462,[1]OPERACIONAL!$A$1:$C$12,2,FALSE)</f>
        <v>OUTROS SERVIÇOS DE TERCEIROS - PESSOA JURÍDICA</v>
      </c>
    </row>
    <row r="463" spans="2:14" ht="36">
      <c r="B463" s="23" t="str">
        <f t="shared" si="14"/>
        <v>20</v>
      </c>
      <c r="C463" s="24" t="s">
        <v>719</v>
      </c>
      <c r="D463" s="25" t="s">
        <v>835</v>
      </c>
      <c r="E463" s="25" t="s">
        <v>836</v>
      </c>
      <c r="F463" s="24" t="s">
        <v>18</v>
      </c>
      <c r="G463" s="26">
        <v>1</v>
      </c>
      <c r="H463" s="45">
        <v>45323</v>
      </c>
      <c r="I463" s="27">
        <v>3500</v>
      </c>
      <c r="J463" s="28">
        <f t="shared" si="15"/>
        <v>3500</v>
      </c>
      <c r="K463" s="29" t="s">
        <v>43</v>
      </c>
      <c r="L463" s="29" t="s">
        <v>21</v>
      </c>
      <c r="M463" s="29" t="s">
        <v>31</v>
      </c>
      <c r="N463" s="30" t="str">
        <f>VLOOKUP(M463,[1]OPERACIONAL!$A$1:$C$12,2,FALSE)</f>
        <v>MATERIAL DE CONSUMO</v>
      </c>
    </row>
    <row r="464" spans="2:14" ht="36">
      <c r="B464" s="23" t="str">
        <f t="shared" si="14"/>
        <v>20</v>
      </c>
      <c r="C464" s="24" t="s">
        <v>719</v>
      </c>
      <c r="D464" s="25" t="s">
        <v>837</v>
      </c>
      <c r="E464" s="25" t="s">
        <v>838</v>
      </c>
      <c r="F464" s="24" t="s">
        <v>18</v>
      </c>
      <c r="G464" s="26">
        <v>1</v>
      </c>
      <c r="H464" s="45">
        <v>45323</v>
      </c>
      <c r="I464" s="27">
        <v>1200</v>
      </c>
      <c r="J464" s="28">
        <f t="shared" si="15"/>
        <v>1200</v>
      </c>
      <c r="K464" s="29" t="s">
        <v>43</v>
      </c>
      <c r="L464" s="29" t="s">
        <v>21</v>
      </c>
      <c r="M464" s="29" t="s">
        <v>31</v>
      </c>
      <c r="N464" s="30" t="str">
        <f>VLOOKUP(M464,[1]OPERACIONAL!$A$1:$C$12,2,FALSE)</f>
        <v>MATERIAL DE CONSUMO</v>
      </c>
    </row>
    <row r="465" spans="2:14" ht="24">
      <c r="B465" s="23" t="str">
        <f t="shared" si="14"/>
        <v>20</v>
      </c>
      <c r="C465" s="24" t="s">
        <v>719</v>
      </c>
      <c r="D465" s="25" t="s">
        <v>839</v>
      </c>
      <c r="E465" s="25" t="s">
        <v>840</v>
      </c>
      <c r="F465" s="24" t="s">
        <v>18</v>
      </c>
      <c r="G465" s="26">
        <v>1</v>
      </c>
      <c r="H465" s="45">
        <v>45323</v>
      </c>
      <c r="I465" s="27">
        <v>3500</v>
      </c>
      <c r="J465" s="28">
        <f t="shared" si="15"/>
        <v>3500</v>
      </c>
      <c r="K465" s="29" t="s">
        <v>43</v>
      </c>
      <c r="L465" s="29" t="s">
        <v>21</v>
      </c>
      <c r="M465" s="29" t="s">
        <v>22</v>
      </c>
      <c r="N465" s="30" t="str">
        <f>VLOOKUP(M465,[1]OPERACIONAL!$A$1:$C$12,2,FALSE)</f>
        <v>EQUIPAMENTOS E MATERIAL PERMANENTE</v>
      </c>
    </row>
    <row r="466" spans="2:14" ht="36">
      <c r="B466" s="23" t="str">
        <f t="shared" si="14"/>
        <v>20</v>
      </c>
      <c r="C466" s="24" t="s">
        <v>719</v>
      </c>
      <c r="D466" s="25" t="s">
        <v>841</v>
      </c>
      <c r="E466" s="25" t="s">
        <v>842</v>
      </c>
      <c r="F466" s="24" t="s">
        <v>18</v>
      </c>
      <c r="G466" s="26">
        <v>1</v>
      </c>
      <c r="H466" s="45">
        <v>45292</v>
      </c>
      <c r="I466" s="27">
        <v>10000</v>
      </c>
      <c r="J466" s="28">
        <f t="shared" si="15"/>
        <v>10000</v>
      </c>
      <c r="K466" s="29" t="s">
        <v>43</v>
      </c>
      <c r="L466" s="29" t="s">
        <v>21</v>
      </c>
      <c r="M466" s="29" t="s">
        <v>22</v>
      </c>
      <c r="N466" s="30" t="str">
        <f>VLOOKUP(M466,[1]OPERACIONAL!$A$1:$C$12,2,FALSE)</f>
        <v>EQUIPAMENTOS E MATERIAL PERMANENTE</v>
      </c>
    </row>
    <row r="467" spans="2:14" ht="24">
      <c r="B467" s="23" t="str">
        <f t="shared" si="14"/>
        <v>20</v>
      </c>
      <c r="C467" s="24" t="s">
        <v>719</v>
      </c>
      <c r="D467" s="25" t="s">
        <v>843</v>
      </c>
      <c r="E467" s="25" t="s">
        <v>844</v>
      </c>
      <c r="F467" s="24" t="s">
        <v>18</v>
      </c>
      <c r="G467" s="26">
        <v>12</v>
      </c>
      <c r="H467" s="45">
        <v>45292</v>
      </c>
      <c r="I467" s="27">
        <v>14000</v>
      </c>
      <c r="J467" s="28">
        <f t="shared" si="15"/>
        <v>168000</v>
      </c>
      <c r="K467" s="29" t="s">
        <v>20</v>
      </c>
      <c r="L467" s="29" t="s">
        <v>21</v>
      </c>
      <c r="M467" s="29" t="s">
        <v>34</v>
      </c>
      <c r="N467" s="30" t="str">
        <f>VLOOKUP(M467,[1]OPERACIONAL!$A$1:$C$12,2,FALSE)</f>
        <v>OUTROS SERVIÇOS DE TERCEIROS - PESSOA JURÍDICA</v>
      </c>
    </row>
    <row r="468" spans="2:14" ht="72">
      <c r="B468" s="23" t="str">
        <f t="shared" si="14"/>
        <v>20</v>
      </c>
      <c r="C468" s="24" t="s">
        <v>719</v>
      </c>
      <c r="D468" s="25" t="s">
        <v>845</v>
      </c>
      <c r="E468" s="25" t="s">
        <v>846</v>
      </c>
      <c r="F468" s="24" t="s">
        <v>18</v>
      </c>
      <c r="G468" s="26">
        <v>1</v>
      </c>
      <c r="H468" s="45">
        <v>45292</v>
      </c>
      <c r="I468" s="27">
        <v>7000000</v>
      </c>
      <c r="J468" s="28">
        <f t="shared" si="15"/>
        <v>7000000</v>
      </c>
      <c r="K468" s="29" t="s">
        <v>20</v>
      </c>
      <c r="L468" s="29" t="s">
        <v>21</v>
      </c>
      <c r="M468" s="29" t="s">
        <v>34</v>
      </c>
      <c r="N468" s="30" t="str">
        <f>VLOOKUP(M468,[1]OPERACIONAL!$A$1:$C$12,2,FALSE)</f>
        <v>OUTROS SERVIÇOS DE TERCEIROS - PESSOA JURÍDICA</v>
      </c>
    </row>
    <row r="469" spans="2:14" ht="72">
      <c r="B469" s="23" t="str">
        <f t="shared" si="14"/>
        <v>20</v>
      </c>
      <c r="C469" s="24" t="s">
        <v>719</v>
      </c>
      <c r="D469" s="25" t="s">
        <v>847</v>
      </c>
      <c r="E469" s="25" t="s">
        <v>846</v>
      </c>
      <c r="F469" s="24" t="s">
        <v>18</v>
      </c>
      <c r="G469" s="26">
        <v>1</v>
      </c>
      <c r="H469" s="45">
        <v>45292</v>
      </c>
      <c r="I469" s="27">
        <v>800000</v>
      </c>
      <c r="J469" s="28">
        <f t="shared" si="15"/>
        <v>800000</v>
      </c>
      <c r="K469" s="29" t="s">
        <v>20</v>
      </c>
      <c r="L469" s="29" t="s">
        <v>21</v>
      </c>
      <c r="M469" s="29" t="s">
        <v>34</v>
      </c>
      <c r="N469" s="30" t="str">
        <f>VLOOKUP(M469,[1]OPERACIONAL!$A$1:$C$12,2,FALSE)</f>
        <v>OUTROS SERVIÇOS DE TERCEIROS - PESSOA JURÍDICA</v>
      </c>
    </row>
    <row r="470" spans="2:14" ht="72">
      <c r="B470" s="23" t="str">
        <f t="shared" si="14"/>
        <v>20</v>
      </c>
      <c r="C470" s="24" t="s">
        <v>719</v>
      </c>
      <c r="D470" s="25" t="s">
        <v>848</v>
      </c>
      <c r="E470" s="25" t="s">
        <v>846</v>
      </c>
      <c r="F470" s="24" t="s">
        <v>18</v>
      </c>
      <c r="G470" s="26">
        <v>1</v>
      </c>
      <c r="H470" s="45">
        <v>45292</v>
      </c>
      <c r="I470" s="27">
        <v>800000</v>
      </c>
      <c r="J470" s="28">
        <f t="shared" si="15"/>
        <v>800000</v>
      </c>
      <c r="K470" s="29" t="s">
        <v>20</v>
      </c>
      <c r="L470" s="29" t="s">
        <v>21</v>
      </c>
      <c r="M470" s="29" t="s">
        <v>34</v>
      </c>
      <c r="N470" s="30" t="str">
        <f>VLOOKUP(M470,[1]OPERACIONAL!$A$1:$C$12,2,FALSE)</f>
        <v>OUTROS SERVIÇOS DE TERCEIROS - PESSOA JURÍDICA</v>
      </c>
    </row>
    <row r="471" spans="2:14" ht="60">
      <c r="B471" s="23" t="str">
        <f t="shared" si="14"/>
        <v>20</v>
      </c>
      <c r="C471" s="24" t="s">
        <v>719</v>
      </c>
      <c r="D471" s="25" t="s">
        <v>849</v>
      </c>
      <c r="E471" s="25" t="s">
        <v>850</v>
      </c>
      <c r="F471" s="24" t="s">
        <v>18</v>
      </c>
      <c r="G471" s="26">
        <v>1</v>
      </c>
      <c r="H471" s="45">
        <v>45292</v>
      </c>
      <c r="I471" s="27">
        <v>1200000</v>
      </c>
      <c r="J471" s="28">
        <f t="shared" si="15"/>
        <v>1200000</v>
      </c>
      <c r="K471" s="29" t="s">
        <v>20</v>
      </c>
      <c r="L471" s="29" t="s">
        <v>21</v>
      </c>
      <c r="M471" s="29" t="s">
        <v>34</v>
      </c>
      <c r="N471" s="30" t="str">
        <f>VLOOKUP(M471,[1]OPERACIONAL!$A$1:$C$12,2,FALSE)</f>
        <v>OUTROS SERVIÇOS DE TERCEIROS - PESSOA JURÍDICA</v>
      </c>
    </row>
    <row r="472" spans="2:14" ht="60">
      <c r="B472" s="23" t="str">
        <f t="shared" si="14"/>
        <v>20</v>
      </c>
      <c r="C472" s="24" t="s">
        <v>719</v>
      </c>
      <c r="D472" s="25" t="s">
        <v>851</v>
      </c>
      <c r="E472" s="25" t="s">
        <v>850</v>
      </c>
      <c r="F472" s="24" t="s">
        <v>18</v>
      </c>
      <c r="G472" s="26">
        <v>1</v>
      </c>
      <c r="H472" s="45">
        <v>45292</v>
      </c>
      <c r="I472" s="27">
        <v>1500000</v>
      </c>
      <c r="J472" s="28">
        <f t="shared" si="15"/>
        <v>1500000</v>
      </c>
      <c r="K472" s="29" t="s">
        <v>20</v>
      </c>
      <c r="L472" s="29" t="s">
        <v>21</v>
      </c>
      <c r="M472" s="29" t="s">
        <v>34</v>
      </c>
      <c r="N472" s="30" t="str">
        <f>VLOOKUP(M472,[1]OPERACIONAL!$A$1:$C$12,2,FALSE)</f>
        <v>OUTROS SERVIÇOS DE TERCEIROS - PESSOA JURÍDICA</v>
      </c>
    </row>
    <row r="473" spans="2:14" ht="60">
      <c r="B473" s="23" t="str">
        <f t="shared" si="14"/>
        <v>20</v>
      </c>
      <c r="C473" s="24" t="s">
        <v>719</v>
      </c>
      <c r="D473" s="25" t="s">
        <v>852</v>
      </c>
      <c r="E473" s="25" t="s">
        <v>850</v>
      </c>
      <c r="F473" s="24" t="s">
        <v>18</v>
      </c>
      <c r="G473" s="26">
        <v>1</v>
      </c>
      <c r="H473" s="45">
        <v>45292</v>
      </c>
      <c r="I473" s="27">
        <v>1700000</v>
      </c>
      <c r="J473" s="28">
        <f t="shared" si="15"/>
        <v>1700000</v>
      </c>
      <c r="K473" s="29" t="s">
        <v>20</v>
      </c>
      <c r="L473" s="29" t="s">
        <v>21</v>
      </c>
      <c r="M473" s="29" t="s">
        <v>34</v>
      </c>
      <c r="N473" s="30" t="str">
        <f>VLOOKUP(M473,[1]OPERACIONAL!$A$1:$C$12,2,FALSE)</f>
        <v>OUTROS SERVIÇOS DE TERCEIROS - PESSOA JURÍDICA</v>
      </c>
    </row>
    <row r="474" spans="2:14" ht="60">
      <c r="B474" s="23" t="str">
        <f t="shared" si="14"/>
        <v>20</v>
      </c>
      <c r="C474" s="24" t="s">
        <v>719</v>
      </c>
      <c r="D474" s="25" t="s">
        <v>853</v>
      </c>
      <c r="E474" s="25" t="s">
        <v>850</v>
      </c>
      <c r="F474" s="24" t="s">
        <v>18</v>
      </c>
      <c r="G474" s="26">
        <v>1</v>
      </c>
      <c r="H474" s="45">
        <v>45292</v>
      </c>
      <c r="I474" s="27">
        <v>1820000</v>
      </c>
      <c r="J474" s="28">
        <f t="shared" si="15"/>
        <v>1820000</v>
      </c>
      <c r="K474" s="29" t="s">
        <v>20</v>
      </c>
      <c r="L474" s="29" t="s">
        <v>21</v>
      </c>
      <c r="M474" s="29" t="s">
        <v>34</v>
      </c>
      <c r="N474" s="30" t="str">
        <f>VLOOKUP(M474,[1]OPERACIONAL!$A$1:$C$12,2,FALSE)</f>
        <v>OUTROS SERVIÇOS DE TERCEIROS - PESSOA JURÍDICA</v>
      </c>
    </row>
    <row r="475" spans="2:14" ht="60">
      <c r="B475" s="23" t="str">
        <f t="shared" si="14"/>
        <v>20</v>
      </c>
      <c r="C475" s="24" t="s">
        <v>719</v>
      </c>
      <c r="D475" s="25" t="s">
        <v>854</v>
      </c>
      <c r="E475" s="25" t="s">
        <v>855</v>
      </c>
      <c r="F475" s="24" t="s">
        <v>18</v>
      </c>
      <c r="G475" s="26">
        <v>4800</v>
      </c>
      <c r="H475" s="45">
        <v>45292</v>
      </c>
      <c r="I475" s="27">
        <v>55</v>
      </c>
      <c r="J475" s="28">
        <f t="shared" si="15"/>
        <v>264000</v>
      </c>
      <c r="K475" s="29" t="s">
        <v>50</v>
      </c>
      <c r="L475" s="29" t="s">
        <v>45</v>
      </c>
      <c r="M475" s="29" t="s">
        <v>51</v>
      </c>
      <c r="N475" s="30" t="str">
        <f>VLOOKUP(M475,[1]OPERACIONAL!$A$1:$C$12,2,FALSE)</f>
        <v>SELECIONAR</v>
      </c>
    </row>
    <row r="476" spans="2:14" ht="48">
      <c r="B476" s="23" t="str">
        <f t="shared" si="14"/>
        <v>20</v>
      </c>
      <c r="C476" s="24" t="s">
        <v>719</v>
      </c>
      <c r="D476" s="25" t="s">
        <v>856</v>
      </c>
      <c r="E476" s="25" t="s">
        <v>857</v>
      </c>
      <c r="F476" s="24" t="s">
        <v>18</v>
      </c>
      <c r="G476" s="26">
        <v>1</v>
      </c>
      <c r="H476" s="45">
        <v>45292</v>
      </c>
      <c r="I476" s="27">
        <v>500000</v>
      </c>
      <c r="J476" s="28">
        <f t="shared" si="15"/>
        <v>500000</v>
      </c>
      <c r="K476" s="29" t="s">
        <v>20</v>
      </c>
      <c r="L476" s="29" t="s">
        <v>21</v>
      </c>
      <c r="M476" s="29" t="s">
        <v>31</v>
      </c>
      <c r="N476" s="30" t="str">
        <f>VLOOKUP(M476,[1]OPERACIONAL!$A$1:$C$12,2,FALSE)</f>
        <v>MATERIAL DE CONSUMO</v>
      </c>
    </row>
    <row r="477" spans="2:14" ht="60">
      <c r="B477" s="23" t="str">
        <f t="shared" si="14"/>
        <v>20</v>
      </c>
      <c r="C477" s="24" t="s">
        <v>719</v>
      </c>
      <c r="D477" s="25" t="s">
        <v>858</v>
      </c>
      <c r="E477" s="25" t="s">
        <v>850</v>
      </c>
      <c r="F477" s="24" t="s">
        <v>18</v>
      </c>
      <c r="G477" s="26">
        <v>1</v>
      </c>
      <c r="H477" s="45">
        <v>45292</v>
      </c>
      <c r="I477" s="27">
        <v>1800000</v>
      </c>
      <c r="J477" s="28">
        <f t="shared" si="15"/>
        <v>1800000</v>
      </c>
      <c r="K477" s="29" t="s">
        <v>20</v>
      </c>
      <c r="L477" s="29" t="s">
        <v>21</v>
      </c>
      <c r="M477" s="29" t="s">
        <v>34</v>
      </c>
      <c r="N477" s="30" t="str">
        <f>VLOOKUP(M477,[1]OPERACIONAL!$A$1:$C$12,2,FALSE)</f>
        <v>OUTROS SERVIÇOS DE TERCEIROS - PESSOA JURÍDICA</v>
      </c>
    </row>
    <row r="478" spans="2:14" ht="72">
      <c r="B478" s="23" t="str">
        <f t="shared" si="14"/>
        <v>20</v>
      </c>
      <c r="C478" s="24" t="s">
        <v>719</v>
      </c>
      <c r="D478" s="25" t="s">
        <v>859</v>
      </c>
      <c r="E478" s="25" t="s">
        <v>860</v>
      </c>
      <c r="F478" s="24" t="s">
        <v>18</v>
      </c>
      <c r="G478" s="26">
        <v>1</v>
      </c>
      <c r="H478" s="45">
        <v>45292</v>
      </c>
      <c r="I478" s="27">
        <v>400000</v>
      </c>
      <c r="J478" s="28">
        <f t="shared" si="15"/>
        <v>400000</v>
      </c>
      <c r="K478" s="29" t="s">
        <v>20</v>
      </c>
      <c r="L478" s="29" t="s">
        <v>21</v>
      </c>
      <c r="M478" s="29" t="s">
        <v>34</v>
      </c>
      <c r="N478" s="30" t="str">
        <f>VLOOKUP(M478,[1]OPERACIONAL!$A$1:$C$12,2,FALSE)</f>
        <v>OUTROS SERVIÇOS DE TERCEIROS - PESSOA JURÍDICA</v>
      </c>
    </row>
    <row r="479" spans="2:14" ht="72">
      <c r="B479" s="23" t="str">
        <f t="shared" si="14"/>
        <v>20</v>
      </c>
      <c r="C479" s="24" t="s">
        <v>719</v>
      </c>
      <c r="D479" s="25" t="s">
        <v>861</v>
      </c>
      <c r="E479" s="25" t="s">
        <v>860</v>
      </c>
      <c r="F479" s="24" t="s">
        <v>18</v>
      </c>
      <c r="G479" s="26">
        <v>1</v>
      </c>
      <c r="H479" s="45">
        <v>45292</v>
      </c>
      <c r="I479" s="27">
        <v>160000</v>
      </c>
      <c r="J479" s="28">
        <f t="shared" si="15"/>
        <v>160000</v>
      </c>
      <c r="K479" s="29" t="s">
        <v>20</v>
      </c>
      <c r="L479" s="29" t="s">
        <v>21</v>
      </c>
      <c r="M479" s="29" t="s">
        <v>34</v>
      </c>
      <c r="N479" s="30" t="str">
        <f>VLOOKUP(M479,[1]OPERACIONAL!$A$1:$C$12,2,FALSE)</f>
        <v>OUTROS SERVIÇOS DE TERCEIROS - PESSOA JURÍDICA</v>
      </c>
    </row>
    <row r="480" spans="2:14" ht="72">
      <c r="B480" s="23" t="str">
        <f t="shared" si="14"/>
        <v>20</v>
      </c>
      <c r="C480" s="24" t="s">
        <v>719</v>
      </c>
      <c r="D480" s="25" t="s">
        <v>862</v>
      </c>
      <c r="E480" s="25" t="s">
        <v>860</v>
      </c>
      <c r="F480" s="24" t="s">
        <v>18</v>
      </c>
      <c r="G480" s="26">
        <v>1</v>
      </c>
      <c r="H480" s="45">
        <v>45292</v>
      </c>
      <c r="I480" s="27">
        <v>320000</v>
      </c>
      <c r="J480" s="28">
        <f t="shared" si="15"/>
        <v>320000</v>
      </c>
      <c r="K480" s="29" t="s">
        <v>20</v>
      </c>
      <c r="L480" s="29" t="s">
        <v>21</v>
      </c>
      <c r="M480" s="29" t="s">
        <v>34</v>
      </c>
      <c r="N480" s="30" t="str">
        <f>VLOOKUP(M480,[1]OPERACIONAL!$A$1:$C$12,2,FALSE)</f>
        <v>OUTROS SERVIÇOS DE TERCEIROS - PESSOA JURÍDICA</v>
      </c>
    </row>
    <row r="481" spans="2:14" ht="48">
      <c r="B481" s="23" t="str">
        <f t="shared" si="14"/>
        <v>20</v>
      </c>
      <c r="C481" s="24" t="s">
        <v>719</v>
      </c>
      <c r="D481" s="25" t="s">
        <v>863</v>
      </c>
      <c r="E481" s="25" t="s">
        <v>864</v>
      </c>
      <c r="F481" s="24" t="s">
        <v>18</v>
      </c>
      <c r="G481" s="26">
        <v>1</v>
      </c>
      <c r="H481" s="45">
        <v>45292</v>
      </c>
      <c r="I481" s="27">
        <v>1200000</v>
      </c>
      <c r="J481" s="28">
        <f t="shared" si="15"/>
        <v>1200000</v>
      </c>
      <c r="K481" s="29" t="s">
        <v>20</v>
      </c>
      <c r="L481" s="29" t="s">
        <v>21</v>
      </c>
      <c r="M481" s="29" t="s">
        <v>34</v>
      </c>
      <c r="N481" s="30" t="str">
        <f>VLOOKUP(M481,[1]OPERACIONAL!$A$1:$C$12,2,FALSE)</f>
        <v>OUTROS SERVIÇOS DE TERCEIROS - PESSOA JURÍDICA</v>
      </c>
    </row>
    <row r="482" spans="2:14" ht="48">
      <c r="B482" s="23" t="str">
        <f t="shared" si="14"/>
        <v>20</v>
      </c>
      <c r="C482" s="24" t="s">
        <v>719</v>
      </c>
      <c r="D482" s="25" t="s">
        <v>865</v>
      </c>
      <c r="E482" s="25" t="s">
        <v>864</v>
      </c>
      <c r="F482" s="24" t="s">
        <v>18</v>
      </c>
      <c r="G482" s="26">
        <v>1</v>
      </c>
      <c r="H482" s="45">
        <v>45292</v>
      </c>
      <c r="I482" s="27">
        <v>400000</v>
      </c>
      <c r="J482" s="28">
        <f t="shared" si="15"/>
        <v>400000</v>
      </c>
      <c r="K482" s="29" t="s">
        <v>20</v>
      </c>
      <c r="L482" s="29" t="s">
        <v>21</v>
      </c>
      <c r="M482" s="29" t="s">
        <v>31</v>
      </c>
      <c r="N482" s="30" t="str">
        <f>VLOOKUP(M482,[1]OPERACIONAL!$A$1:$C$12,2,FALSE)</f>
        <v>MATERIAL DE CONSUMO</v>
      </c>
    </row>
    <row r="483" spans="2:14" ht="48">
      <c r="B483" s="23" t="str">
        <f t="shared" ref="B483:B546" si="16">MID(C483,1,2)</f>
        <v>20</v>
      </c>
      <c r="C483" s="24" t="s">
        <v>719</v>
      </c>
      <c r="D483" s="25" t="s">
        <v>866</v>
      </c>
      <c r="E483" s="25" t="s">
        <v>867</v>
      </c>
      <c r="F483" s="24" t="s">
        <v>18</v>
      </c>
      <c r="G483" s="26">
        <v>12</v>
      </c>
      <c r="H483" s="45">
        <v>45292</v>
      </c>
      <c r="I483" s="27">
        <v>4500</v>
      </c>
      <c r="J483" s="28">
        <f t="shared" si="15"/>
        <v>54000</v>
      </c>
      <c r="K483" s="29" t="s">
        <v>43</v>
      </c>
      <c r="L483" s="29" t="s">
        <v>21</v>
      </c>
      <c r="M483" s="29" t="s">
        <v>31</v>
      </c>
      <c r="N483" s="30" t="str">
        <f>VLOOKUP(M483,[1]OPERACIONAL!$A$1:$C$12,2,FALSE)</f>
        <v>MATERIAL DE CONSUMO</v>
      </c>
    </row>
    <row r="484" spans="2:14" ht="48">
      <c r="B484" s="23" t="str">
        <f t="shared" si="16"/>
        <v>20</v>
      </c>
      <c r="C484" s="24" t="s">
        <v>719</v>
      </c>
      <c r="D484" s="25" t="s">
        <v>866</v>
      </c>
      <c r="E484" s="25" t="s">
        <v>867</v>
      </c>
      <c r="F484" s="24" t="s">
        <v>18</v>
      </c>
      <c r="G484" s="26">
        <v>12</v>
      </c>
      <c r="H484" s="45">
        <v>45292</v>
      </c>
      <c r="I484" s="27">
        <v>2500</v>
      </c>
      <c r="J484" s="28">
        <f t="shared" si="15"/>
        <v>30000</v>
      </c>
      <c r="K484" s="29" t="s">
        <v>43</v>
      </c>
      <c r="L484" s="29" t="s">
        <v>21</v>
      </c>
      <c r="M484" s="29" t="s">
        <v>34</v>
      </c>
      <c r="N484" s="30" t="str">
        <f>VLOOKUP(M484,[1]OPERACIONAL!$A$1:$C$12,2,FALSE)</f>
        <v>OUTROS SERVIÇOS DE TERCEIROS - PESSOA JURÍDICA</v>
      </c>
    </row>
    <row r="485" spans="2:14" ht="36">
      <c r="B485" s="23" t="str">
        <f t="shared" si="16"/>
        <v>20</v>
      </c>
      <c r="C485" s="24" t="s">
        <v>719</v>
      </c>
      <c r="D485" s="25" t="s">
        <v>868</v>
      </c>
      <c r="E485" s="25" t="s">
        <v>869</v>
      </c>
      <c r="F485" s="24" t="s">
        <v>18</v>
      </c>
      <c r="G485" s="26">
        <v>1</v>
      </c>
      <c r="H485" s="45">
        <v>45292</v>
      </c>
      <c r="I485" s="27">
        <v>227000</v>
      </c>
      <c r="J485" s="28">
        <f t="shared" si="15"/>
        <v>227000</v>
      </c>
      <c r="K485" s="29" t="s">
        <v>20</v>
      </c>
      <c r="L485" s="29" t="s">
        <v>21</v>
      </c>
      <c r="M485" s="29" t="s">
        <v>34</v>
      </c>
      <c r="N485" s="30" t="str">
        <f>VLOOKUP(M485,[1]OPERACIONAL!$A$1:$C$12,2,FALSE)</f>
        <v>OUTROS SERVIÇOS DE TERCEIROS - PESSOA JURÍDICA</v>
      </c>
    </row>
    <row r="486" spans="2:14" ht="24">
      <c r="B486" s="23" t="str">
        <f t="shared" si="16"/>
        <v>20</v>
      </c>
      <c r="C486" s="24" t="s">
        <v>719</v>
      </c>
      <c r="D486" s="25" t="s">
        <v>731</v>
      </c>
      <c r="E486" s="25" t="s">
        <v>870</v>
      </c>
      <c r="F486" s="24" t="s">
        <v>18</v>
      </c>
      <c r="G486" s="26">
        <v>1</v>
      </c>
      <c r="H486" s="45">
        <v>45292</v>
      </c>
      <c r="I486" s="27">
        <v>26000</v>
      </c>
      <c r="J486" s="28">
        <f t="shared" si="15"/>
        <v>26000</v>
      </c>
      <c r="K486" s="29" t="s">
        <v>20</v>
      </c>
      <c r="L486" s="29" t="s">
        <v>21</v>
      </c>
      <c r="M486" s="29" t="s">
        <v>34</v>
      </c>
      <c r="N486" s="30" t="str">
        <f>VLOOKUP(M486,[1]OPERACIONAL!$A$1:$C$12,2,FALSE)</f>
        <v>OUTROS SERVIÇOS DE TERCEIROS - PESSOA JURÍDICA</v>
      </c>
    </row>
    <row r="487" spans="2:14" ht="24.75" thickBot="1">
      <c r="B487" s="23" t="str">
        <f t="shared" si="16"/>
        <v>20</v>
      </c>
      <c r="C487" s="24" t="s">
        <v>719</v>
      </c>
      <c r="D487" s="25" t="s">
        <v>871</v>
      </c>
      <c r="E487" s="25" t="s">
        <v>870</v>
      </c>
      <c r="F487" s="24" t="s">
        <v>18</v>
      </c>
      <c r="G487" s="26">
        <v>1</v>
      </c>
      <c r="H487" s="45">
        <v>45292</v>
      </c>
      <c r="I487" s="27">
        <v>8000</v>
      </c>
      <c r="J487" s="28">
        <f t="shared" si="15"/>
        <v>8000</v>
      </c>
      <c r="K487" s="29" t="s">
        <v>20</v>
      </c>
      <c r="L487" s="29" t="s">
        <v>21</v>
      </c>
      <c r="M487" s="29" t="s">
        <v>34</v>
      </c>
      <c r="N487" s="30" t="str">
        <f>VLOOKUP(M487,[1]OPERACIONAL!$A$1:$C$12,2,FALSE)</f>
        <v>OUTROS SERVIÇOS DE TERCEIROS - PESSOA JURÍDICA</v>
      </c>
    </row>
    <row r="488" spans="2:14" ht="108.75" thickBot="1">
      <c r="B488" s="23" t="str">
        <f t="shared" si="16"/>
        <v>21</v>
      </c>
      <c r="C488" s="15" t="s">
        <v>872</v>
      </c>
      <c r="D488" s="16" t="s">
        <v>873</v>
      </c>
      <c r="E488" s="16" t="s">
        <v>874</v>
      </c>
      <c r="F488" s="15" t="s">
        <v>18</v>
      </c>
      <c r="G488" s="17">
        <v>5</v>
      </c>
      <c r="H488" s="18">
        <v>45323</v>
      </c>
      <c r="I488" s="19">
        <v>15000</v>
      </c>
      <c r="J488" s="28">
        <f t="shared" si="15"/>
        <v>75000</v>
      </c>
      <c r="K488" s="21" t="s">
        <v>43</v>
      </c>
      <c r="L488" s="21" t="s">
        <v>21</v>
      </c>
      <c r="M488" s="21" t="s">
        <v>22</v>
      </c>
      <c r="N488" s="30" t="str">
        <f>VLOOKUP(M488,[1]OPERACIONAL!$A$1:$C$12,2,FALSE)</f>
        <v>EQUIPAMENTOS E MATERIAL PERMANENTE</v>
      </c>
    </row>
    <row r="489" spans="2:14" ht="84.75" thickBot="1">
      <c r="B489" s="23" t="str">
        <f t="shared" si="16"/>
        <v>21</v>
      </c>
      <c r="C489" s="15" t="s">
        <v>872</v>
      </c>
      <c r="D489" s="25" t="s">
        <v>875</v>
      </c>
      <c r="E489" s="25" t="s">
        <v>876</v>
      </c>
      <c r="F489" s="24" t="s">
        <v>18</v>
      </c>
      <c r="G489" s="26">
        <v>15</v>
      </c>
      <c r="H489" s="45">
        <v>45323</v>
      </c>
      <c r="I489" s="27">
        <v>6000</v>
      </c>
      <c r="J489" s="28">
        <f t="shared" si="15"/>
        <v>90000</v>
      </c>
      <c r="K489" s="29" t="s">
        <v>20</v>
      </c>
      <c r="L489" s="21" t="s">
        <v>21</v>
      </c>
      <c r="M489" s="21" t="s">
        <v>22</v>
      </c>
      <c r="N489" s="30" t="str">
        <f>VLOOKUP(M489,[1]OPERACIONAL!$A$1:$C$12,2,FALSE)</f>
        <v>EQUIPAMENTOS E MATERIAL PERMANENTE</v>
      </c>
    </row>
    <row r="490" spans="2:14" ht="72.75" thickBot="1">
      <c r="B490" s="23" t="str">
        <f t="shared" si="16"/>
        <v>21</v>
      </c>
      <c r="C490" s="15" t="s">
        <v>872</v>
      </c>
      <c r="D490" s="25" t="s">
        <v>877</v>
      </c>
      <c r="E490" s="25" t="s">
        <v>878</v>
      </c>
      <c r="F490" s="24" t="s">
        <v>18</v>
      </c>
      <c r="G490" s="26">
        <v>3</v>
      </c>
      <c r="H490" s="45">
        <v>45323</v>
      </c>
      <c r="I490" s="27">
        <v>500</v>
      </c>
      <c r="J490" s="28">
        <f t="shared" si="15"/>
        <v>1500</v>
      </c>
      <c r="K490" s="29" t="s">
        <v>20</v>
      </c>
      <c r="L490" s="21" t="s">
        <v>21</v>
      </c>
      <c r="M490" s="21" t="s">
        <v>22</v>
      </c>
      <c r="N490" s="30" t="str">
        <f>VLOOKUP(M490,[1]OPERACIONAL!$A$1:$C$12,2,FALSE)</f>
        <v>EQUIPAMENTOS E MATERIAL PERMANENTE</v>
      </c>
    </row>
    <row r="491" spans="2:14" ht="60.75" thickBot="1">
      <c r="B491" s="23" t="str">
        <f t="shared" si="16"/>
        <v>21</v>
      </c>
      <c r="C491" s="15" t="s">
        <v>872</v>
      </c>
      <c r="D491" s="25" t="s">
        <v>879</v>
      </c>
      <c r="E491" s="25" t="s">
        <v>880</v>
      </c>
      <c r="F491" s="24" t="s">
        <v>18</v>
      </c>
      <c r="G491" s="26">
        <v>1</v>
      </c>
      <c r="H491" s="45">
        <v>45352</v>
      </c>
      <c r="I491" s="27">
        <v>3000</v>
      </c>
      <c r="J491" s="28">
        <f t="shared" si="15"/>
        <v>3000</v>
      </c>
      <c r="K491" s="29" t="s">
        <v>189</v>
      </c>
      <c r="L491" s="21" t="s">
        <v>21</v>
      </c>
      <c r="M491" s="21" t="s">
        <v>22</v>
      </c>
      <c r="N491" s="30" t="str">
        <f>VLOOKUP(M491,[1]OPERACIONAL!$A$1:$C$12,2,FALSE)</f>
        <v>EQUIPAMENTOS E MATERIAL PERMANENTE</v>
      </c>
    </row>
    <row r="492" spans="2:14" ht="36.75" thickBot="1">
      <c r="B492" s="23" t="str">
        <f t="shared" si="16"/>
        <v>21</v>
      </c>
      <c r="C492" s="15" t="s">
        <v>872</v>
      </c>
      <c r="D492" s="25" t="s">
        <v>881</v>
      </c>
      <c r="E492" s="25" t="s">
        <v>882</v>
      </c>
      <c r="F492" s="24" t="s">
        <v>18</v>
      </c>
      <c r="G492" s="26">
        <v>2</v>
      </c>
      <c r="H492" s="45">
        <v>45352</v>
      </c>
      <c r="I492" s="27">
        <v>3000</v>
      </c>
      <c r="J492" s="28">
        <f t="shared" si="15"/>
        <v>6000</v>
      </c>
      <c r="K492" s="29" t="s">
        <v>43</v>
      </c>
      <c r="L492" s="21" t="s">
        <v>21</v>
      </c>
      <c r="M492" s="21" t="s">
        <v>22</v>
      </c>
      <c r="N492" s="30" t="str">
        <f>VLOOKUP(M492,[1]OPERACIONAL!$A$1:$C$12,2,FALSE)</f>
        <v>EQUIPAMENTOS E MATERIAL PERMANENTE</v>
      </c>
    </row>
    <row r="493" spans="2:14" ht="96.75" thickBot="1">
      <c r="B493" s="23" t="str">
        <f t="shared" si="16"/>
        <v>21</v>
      </c>
      <c r="C493" s="15" t="s">
        <v>872</v>
      </c>
      <c r="D493" s="25" t="s">
        <v>883</v>
      </c>
      <c r="E493" s="25" t="s">
        <v>884</v>
      </c>
      <c r="F493" s="24" t="s">
        <v>18</v>
      </c>
      <c r="G493" s="26">
        <v>1</v>
      </c>
      <c r="H493" s="45">
        <v>45323</v>
      </c>
      <c r="I493" s="27">
        <v>20000</v>
      </c>
      <c r="J493" s="28">
        <f t="shared" si="15"/>
        <v>20000</v>
      </c>
      <c r="K493" s="29" t="s">
        <v>20</v>
      </c>
      <c r="L493" s="21" t="s">
        <v>21</v>
      </c>
      <c r="M493" s="29" t="s">
        <v>34</v>
      </c>
      <c r="N493" s="30" t="str">
        <f>VLOOKUP(M493,[1]OPERACIONAL!$A$1:$C$12,2,FALSE)</f>
        <v>OUTROS SERVIÇOS DE TERCEIROS - PESSOA JURÍDICA</v>
      </c>
    </row>
    <row r="494" spans="2:14" ht="84.75" thickBot="1">
      <c r="B494" s="23" t="str">
        <f t="shared" si="16"/>
        <v>21</v>
      </c>
      <c r="C494" s="15" t="s">
        <v>872</v>
      </c>
      <c r="D494" s="25" t="s">
        <v>885</v>
      </c>
      <c r="E494" s="25" t="s">
        <v>886</v>
      </c>
      <c r="F494" s="24" t="s">
        <v>18</v>
      </c>
      <c r="G494" s="26">
        <v>1</v>
      </c>
      <c r="H494" s="45">
        <v>45323</v>
      </c>
      <c r="I494" s="27">
        <v>8000</v>
      </c>
      <c r="J494" s="28">
        <f t="shared" ref="J494:J557" si="17">G494*I494</f>
        <v>8000</v>
      </c>
      <c r="K494" s="29" t="s">
        <v>43</v>
      </c>
      <c r="L494" s="21" t="s">
        <v>21</v>
      </c>
      <c r="M494" s="29" t="s">
        <v>34</v>
      </c>
      <c r="N494" s="30" t="str">
        <f>VLOOKUP(M494,[1]OPERACIONAL!$A$1:$C$12,2,FALSE)</f>
        <v>OUTROS SERVIÇOS DE TERCEIROS - PESSOA JURÍDICA</v>
      </c>
    </row>
    <row r="495" spans="2:14" ht="60.75" thickBot="1">
      <c r="B495" s="23" t="str">
        <f t="shared" si="16"/>
        <v>21</v>
      </c>
      <c r="C495" s="15" t="s">
        <v>872</v>
      </c>
      <c r="D495" s="25" t="s">
        <v>887</v>
      </c>
      <c r="E495" s="25" t="s">
        <v>888</v>
      </c>
      <c r="F495" s="24" t="s">
        <v>18</v>
      </c>
      <c r="G495" s="26">
        <v>1</v>
      </c>
      <c r="H495" s="45">
        <v>45323</v>
      </c>
      <c r="I495" s="27">
        <v>10000</v>
      </c>
      <c r="J495" s="28">
        <f t="shared" si="17"/>
        <v>10000</v>
      </c>
      <c r="K495" s="29" t="s">
        <v>43</v>
      </c>
      <c r="L495" s="21" t="s">
        <v>21</v>
      </c>
      <c r="M495" s="29" t="s">
        <v>31</v>
      </c>
      <c r="N495" s="30" t="str">
        <f>VLOOKUP(M495,[1]OPERACIONAL!$A$1:$C$12,2,FALSE)</f>
        <v>MATERIAL DE CONSUMO</v>
      </c>
    </row>
    <row r="496" spans="2:14" ht="48.75" thickBot="1">
      <c r="B496" s="23" t="str">
        <f t="shared" si="16"/>
        <v>21</v>
      </c>
      <c r="C496" s="15" t="s">
        <v>872</v>
      </c>
      <c r="D496" s="25" t="s">
        <v>889</v>
      </c>
      <c r="E496" s="25" t="s">
        <v>890</v>
      </c>
      <c r="F496" s="24" t="s">
        <v>18</v>
      </c>
      <c r="G496" s="26">
        <v>1</v>
      </c>
      <c r="H496" s="45">
        <v>45323</v>
      </c>
      <c r="I496" s="27">
        <v>5000</v>
      </c>
      <c r="J496" s="28">
        <f t="shared" si="17"/>
        <v>5000</v>
      </c>
      <c r="K496" s="29" t="s">
        <v>43</v>
      </c>
      <c r="L496" s="21" t="s">
        <v>21</v>
      </c>
      <c r="M496" s="29" t="s">
        <v>31</v>
      </c>
      <c r="N496" s="30" t="str">
        <f>VLOOKUP(M496,[1]OPERACIONAL!$A$1:$C$12,2,FALSE)</f>
        <v>MATERIAL DE CONSUMO</v>
      </c>
    </row>
    <row r="497" spans="2:14" ht="72.75" thickBot="1">
      <c r="B497" s="23" t="str">
        <f t="shared" si="16"/>
        <v>21</v>
      </c>
      <c r="C497" s="15" t="s">
        <v>872</v>
      </c>
      <c r="D497" s="25" t="s">
        <v>891</v>
      </c>
      <c r="E497" s="25" t="s">
        <v>892</v>
      </c>
      <c r="F497" s="24" t="s">
        <v>18</v>
      </c>
      <c r="G497" s="26">
        <v>1</v>
      </c>
      <c r="H497" s="45">
        <v>45323</v>
      </c>
      <c r="I497" s="27">
        <v>6000</v>
      </c>
      <c r="J497" s="28">
        <f t="shared" si="17"/>
        <v>6000</v>
      </c>
      <c r="K497" s="29" t="s">
        <v>43</v>
      </c>
      <c r="L497" s="21" t="s">
        <v>21</v>
      </c>
      <c r="M497" s="29" t="s">
        <v>31</v>
      </c>
      <c r="N497" s="30" t="str">
        <f>VLOOKUP(M497,[1]OPERACIONAL!$A$1:$C$12,2,FALSE)</f>
        <v>MATERIAL DE CONSUMO</v>
      </c>
    </row>
    <row r="498" spans="2:14" ht="36.75" thickBot="1">
      <c r="B498" s="23" t="str">
        <f t="shared" si="16"/>
        <v>21</v>
      </c>
      <c r="C498" s="15" t="s">
        <v>872</v>
      </c>
      <c r="D498" s="25" t="s">
        <v>893</v>
      </c>
      <c r="E498" s="25" t="s">
        <v>894</v>
      </c>
      <c r="F498" s="24" t="s">
        <v>18</v>
      </c>
      <c r="G498" s="26">
        <v>6</v>
      </c>
      <c r="H498" s="45">
        <v>45293</v>
      </c>
      <c r="I498" s="27">
        <v>1900</v>
      </c>
      <c r="J498" s="28">
        <f t="shared" si="17"/>
        <v>11400</v>
      </c>
      <c r="K498" s="29" t="s">
        <v>20</v>
      </c>
      <c r="L498" s="21" t="s">
        <v>21</v>
      </c>
      <c r="M498" s="29" t="s">
        <v>28</v>
      </c>
      <c r="N498" s="30" t="str">
        <f>VLOOKUP(M498,[1]OPERACIONAL!$A$1:$C$12,2,FALSE)</f>
        <v>SERVIÇOS DE TECNOLOGIA DA INFORMAÇÃO E COMUNICAÇÃO - PESSOA JURÍDICA</v>
      </c>
    </row>
    <row r="499" spans="2:14" ht="60.75" thickBot="1">
      <c r="B499" s="23" t="str">
        <f t="shared" si="16"/>
        <v>21</v>
      </c>
      <c r="C499" s="15" t="s">
        <v>872</v>
      </c>
      <c r="D499" s="25" t="s">
        <v>895</v>
      </c>
      <c r="E499" s="25" t="s">
        <v>896</v>
      </c>
      <c r="F499" s="24" t="s">
        <v>18</v>
      </c>
      <c r="G499" s="26">
        <v>10</v>
      </c>
      <c r="H499" s="45">
        <v>45293</v>
      </c>
      <c r="I499" s="27">
        <v>1900</v>
      </c>
      <c r="J499" s="28">
        <f t="shared" si="17"/>
        <v>19000</v>
      </c>
      <c r="K499" s="29" t="s">
        <v>43</v>
      </c>
      <c r="L499" s="21" t="s">
        <v>21</v>
      </c>
      <c r="M499" s="29" t="s">
        <v>28</v>
      </c>
      <c r="N499" s="30" t="str">
        <f>VLOOKUP(M499,[1]OPERACIONAL!$A$1:$C$12,2,FALSE)</f>
        <v>SERVIÇOS DE TECNOLOGIA DA INFORMAÇÃO E COMUNICAÇÃO - PESSOA JURÍDICA</v>
      </c>
    </row>
    <row r="500" spans="2:14" ht="72.75" thickBot="1">
      <c r="B500" s="23" t="str">
        <f t="shared" si="16"/>
        <v>21</v>
      </c>
      <c r="C500" s="15" t="s">
        <v>872</v>
      </c>
      <c r="D500" s="25" t="s">
        <v>897</v>
      </c>
      <c r="E500" s="25" t="s">
        <v>898</v>
      </c>
      <c r="F500" s="24" t="s">
        <v>18</v>
      </c>
      <c r="G500" s="26">
        <v>1</v>
      </c>
      <c r="H500" s="45">
        <v>45293</v>
      </c>
      <c r="I500" s="27">
        <v>10000</v>
      </c>
      <c r="J500" s="28">
        <f t="shared" si="17"/>
        <v>10000</v>
      </c>
      <c r="K500" s="29" t="s">
        <v>43</v>
      </c>
      <c r="L500" s="21" t="s">
        <v>21</v>
      </c>
      <c r="M500" s="29" t="s">
        <v>28</v>
      </c>
      <c r="N500" s="30" t="str">
        <f>VLOOKUP(M500,[1]OPERACIONAL!$A$1:$C$12,2,FALSE)</f>
        <v>SERVIÇOS DE TECNOLOGIA DA INFORMAÇÃO E COMUNICAÇÃO - PESSOA JURÍDICA</v>
      </c>
    </row>
    <row r="501" spans="2:14" ht="84.75" thickBot="1">
      <c r="B501" s="23" t="str">
        <f t="shared" si="16"/>
        <v>21</v>
      </c>
      <c r="C501" s="15" t="s">
        <v>872</v>
      </c>
      <c r="D501" s="25" t="s">
        <v>899</v>
      </c>
      <c r="E501" s="25" t="s">
        <v>900</v>
      </c>
      <c r="F501" s="24" t="s">
        <v>18</v>
      </c>
      <c r="G501" s="26">
        <v>3</v>
      </c>
      <c r="H501" s="45">
        <v>45293</v>
      </c>
      <c r="I501" s="27">
        <v>4200</v>
      </c>
      <c r="J501" s="28">
        <f t="shared" si="17"/>
        <v>12600</v>
      </c>
      <c r="K501" s="29" t="s">
        <v>43</v>
      </c>
      <c r="L501" s="21" t="s">
        <v>21</v>
      </c>
      <c r="M501" s="29" t="s">
        <v>28</v>
      </c>
      <c r="N501" s="30" t="str">
        <f>VLOOKUP(M501,[1]OPERACIONAL!$A$1:$C$12,2,FALSE)</f>
        <v>SERVIÇOS DE TECNOLOGIA DA INFORMAÇÃO E COMUNICAÇÃO - PESSOA JURÍDICA</v>
      </c>
    </row>
    <row r="502" spans="2:14" ht="72.75" thickBot="1">
      <c r="B502" s="23" t="str">
        <f t="shared" si="16"/>
        <v>21</v>
      </c>
      <c r="C502" s="15" t="s">
        <v>872</v>
      </c>
      <c r="D502" s="25" t="s">
        <v>901</v>
      </c>
      <c r="E502" s="25" t="s">
        <v>902</v>
      </c>
      <c r="F502" s="24" t="s">
        <v>18</v>
      </c>
      <c r="G502" s="26">
        <v>1</v>
      </c>
      <c r="H502" s="18">
        <v>45293</v>
      </c>
      <c r="I502" s="27">
        <v>1100000</v>
      </c>
      <c r="J502" s="28">
        <f t="shared" si="17"/>
        <v>1100000</v>
      </c>
      <c r="K502" s="29" t="s">
        <v>20</v>
      </c>
      <c r="L502" s="21" t="s">
        <v>21</v>
      </c>
      <c r="M502" s="29" t="s">
        <v>51</v>
      </c>
      <c r="N502" s="30" t="str">
        <f>VLOOKUP(M502,[1]OPERACIONAL!$A$1:$C$12,2,FALSE)</f>
        <v>SELECIONAR</v>
      </c>
    </row>
    <row r="503" spans="2:14" ht="84.75" thickBot="1">
      <c r="B503" s="23" t="str">
        <f t="shared" si="16"/>
        <v>21</v>
      </c>
      <c r="C503" s="15" t="s">
        <v>872</v>
      </c>
      <c r="D503" s="25" t="s">
        <v>903</v>
      </c>
      <c r="E503" s="25" t="s">
        <v>904</v>
      </c>
      <c r="F503" s="24" t="s">
        <v>18</v>
      </c>
      <c r="G503" s="26">
        <v>1</v>
      </c>
      <c r="H503" s="45">
        <v>45293</v>
      </c>
      <c r="I503" s="27">
        <v>17000</v>
      </c>
      <c r="J503" s="28">
        <f t="shared" si="17"/>
        <v>17000</v>
      </c>
      <c r="K503" s="29" t="s">
        <v>20</v>
      </c>
      <c r="L503" s="21" t="s">
        <v>21</v>
      </c>
      <c r="M503" s="29" t="s">
        <v>28</v>
      </c>
      <c r="N503" s="30" t="str">
        <f>VLOOKUP(M503,[1]OPERACIONAL!$A$1:$C$12,2,FALSE)</f>
        <v>SERVIÇOS DE TECNOLOGIA DA INFORMAÇÃO E COMUNICAÇÃO - PESSOA JURÍDICA</v>
      </c>
    </row>
    <row r="504" spans="2:14" ht="48.75" thickBot="1">
      <c r="B504" s="23" t="str">
        <f t="shared" si="16"/>
        <v>21</v>
      </c>
      <c r="C504" s="15" t="s">
        <v>872</v>
      </c>
      <c r="D504" s="25" t="s">
        <v>905</v>
      </c>
      <c r="E504" s="25" t="s">
        <v>906</v>
      </c>
      <c r="F504" s="24" t="s">
        <v>18</v>
      </c>
      <c r="G504" s="26">
        <v>1</v>
      </c>
      <c r="H504" s="45">
        <v>45293</v>
      </c>
      <c r="I504" s="27">
        <v>100000</v>
      </c>
      <c r="J504" s="28">
        <f t="shared" si="17"/>
        <v>100000</v>
      </c>
      <c r="K504" s="29" t="s">
        <v>20</v>
      </c>
      <c r="L504" s="21" t="s">
        <v>21</v>
      </c>
      <c r="M504" s="29" t="s">
        <v>34</v>
      </c>
      <c r="N504" s="30" t="str">
        <f>VLOOKUP(M504,[1]OPERACIONAL!$A$1:$C$12,2,FALSE)</f>
        <v>OUTROS SERVIÇOS DE TERCEIROS - PESSOA JURÍDICA</v>
      </c>
    </row>
    <row r="505" spans="2:14" ht="60.75" thickBot="1">
      <c r="B505" s="23" t="str">
        <f t="shared" si="16"/>
        <v>21</v>
      </c>
      <c r="C505" s="15" t="s">
        <v>872</v>
      </c>
      <c r="D505" s="25" t="s">
        <v>907</v>
      </c>
      <c r="E505" s="25" t="s">
        <v>908</v>
      </c>
      <c r="F505" s="24" t="s">
        <v>18</v>
      </c>
      <c r="G505" s="26">
        <v>2</v>
      </c>
      <c r="H505" s="45">
        <v>45293</v>
      </c>
      <c r="I505" s="27">
        <v>3960</v>
      </c>
      <c r="J505" s="28">
        <f t="shared" si="17"/>
        <v>7920</v>
      </c>
      <c r="K505" s="29" t="s">
        <v>20</v>
      </c>
      <c r="L505" s="21" t="s">
        <v>21</v>
      </c>
      <c r="M505" s="29" t="s">
        <v>28</v>
      </c>
      <c r="N505" s="30" t="str">
        <f>VLOOKUP(M505,[1]OPERACIONAL!$A$1:$C$12,2,FALSE)</f>
        <v>SERVIÇOS DE TECNOLOGIA DA INFORMAÇÃO E COMUNICAÇÃO - PESSOA JURÍDICA</v>
      </c>
    </row>
    <row r="506" spans="2:14" ht="36">
      <c r="B506" s="23" t="str">
        <f t="shared" si="16"/>
        <v>23</v>
      </c>
      <c r="C506" s="24" t="s">
        <v>909</v>
      </c>
      <c r="D506" s="135" t="s">
        <v>910</v>
      </c>
      <c r="E506" s="135" t="s">
        <v>911</v>
      </c>
      <c r="F506" s="24" t="s">
        <v>18</v>
      </c>
      <c r="G506" s="136">
        <v>1</v>
      </c>
      <c r="H506" s="45">
        <v>45292</v>
      </c>
      <c r="I506" s="137">
        <v>60000</v>
      </c>
      <c r="J506" s="28">
        <f t="shared" si="17"/>
        <v>60000</v>
      </c>
      <c r="K506" s="21" t="s">
        <v>50</v>
      </c>
      <c r="L506" s="21" t="s">
        <v>69</v>
      </c>
      <c r="M506" s="21" t="s">
        <v>28</v>
      </c>
      <c r="N506" s="30" t="str">
        <f>VLOOKUP(M506,[1]OPERACIONAL!$A$1:$C$12,2,FALSE)</f>
        <v>SERVIÇOS DE TECNOLOGIA DA INFORMAÇÃO E COMUNICAÇÃO - PESSOA JURÍDICA</v>
      </c>
    </row>
    <row r="507" spans="2:14" ht="24">
      <c r="B507" s="23" t="str">
        <f t="shared" si="16"/>
        <v>23</v>
      </c>
      <c r="C507" s="24" t="s">
        <v>909</v>
      </c>
      <c r="D507" s="69" t="s">
        <v>912</v>
      </c>
      <c r="E507" s="69" t="s">
        <v>913</v>
      </c>
      <c r="F507" s="24" t="s">
        <v>18</v>
      </c>
      <c r="G507" s="136">
        <v>1</v>
      </c>
      <c r="H507" s="45">
        <v>45292</v>
      </c>
      <c r="I507" s="137">
        <v>700000</v>
      </c>
      <c r="J507" s="28">
        <f t="shared" si="17"/>
        <v>700000</v>
      </c>
      <c r="K507" s="29" t="s">
        <v>50</v>
      </c>
      <c r="L507" s="29" t="s">
        <v>69</v>
      </c>
      <c r="M507" s="29" t="s">
        <v>34</v>
      </c>
      <c r="N507" s="30" t="str">
        <f>VLOOKUP(M507,[1]OPERACIONAL!$A$1:$C$12,2,FALSE)</f>
        <v>OUTROS SERVIÇOS DE TERCEIROS - PESSOA JURÍDICA</v>
      </c>
    </row>
    <row r="508" spans="2:14" ht="48">
      <c r="B508" s="23" t="str">
        <f t="shared" si="16"/>
        <v>23</v>
      </c>
      <c r="C508" s="24" t="s">
        <v>909</v>
      </c>
      <c r="D508" s="69" t="s">
        <v>914</v>
      </c>
      <c r="E508" s="69" t="s">
        <v>915</v>
      </c>
      <c r="F508" s="24" t="s">
        <v>18</v>
      </c>
      <c r="G508" s="136">
        <v>1</v>
      </c>
      <c r="H508" s="45">
        <v>45292</v>
      </c>
      <c r="I508" s="137">
        <v>5400000</v>
      </c>
      <c r="J508" s="28">
        <f t="shared" si="17"/>
        <v>5400000</v>
      </c>
      <c r="K508" s="29" t="s">
        <v>50</v>
      </c>
      <c r="L508" s="29" t="s">
        <v>69</v>
      </c>
      <c r="M508" s="29" t="s">
        <v>34</v>
      </c>
      <c r="N508" s="30" t="str">
        <f>VLOOKUP(M508,[1]OPERACIONAL!$A$1:$C$12,2,FALSE)</f>
        <v>OUTROS SERVIÇOS DE TERCEIROS - PESSOA JURÍDICA</v>
      </c>
    </row>
    <row r="509" spans="2:14" ht="36">
      <c r="B509" s="23" t="str">
        <f t="shared" si="16"/>
        <v>23</v>
      </c>
      <c r="C509" s="24" t="s">
        <v>909</v>
      </c>
      <c r="D509" s="69" t="s">
        <v>916</v>
      </c>
      <c r="E509" s="69" t="s">
        <v>917</v>
      </c>
      <c r="F509" s="24" t="s">
        <v>18</v>
      </c>
      <c r="G509" s="136">
        <v>1</v>
      </c>
      <c r="H509" s="45">
        <v>45292</v>
      </c>
      <c r="I509" s="137">
        <v>760000</v>
      </c>
      <c r="J509" s="28">
        <f t="shared" si="17"/>
        <v>760000</v>
      </c>
      <c r="K509" s="29" t="s">
        <v>50</v>
      </c>
      <c r="L509" s="29" t="s">
        <v>69</v>
      </c>
      <c r="M509" s="138" t="s">
        <v>34</v>
      </c>
      <c r="N509" s="30" t="str">
        <f>VLOOKUP(M509,[1]OPERACIONAL!$A$1:$C$12,2,FALSE)</f>
        <v>OUTROS SERVIÇOS DE TERCEIROS - PESSOA JURÍDICA</v>
      </c>
    </row>
    <row r="510" spans="2:14" ht="84">
      <c r="B510" s="23" t="str">
        <f t="shared" si="16"/>
        <v>23</v>
      </c>
      <c r="C510" s="24" t="s">
        <v>909</v>
      </c>
      <c r="D510" s="69" t="s">
        <v>918</v>
      </c>
      <c r="E510" s="69" t="s">
        <v>919</v>
      </c>
      <c r="F510" s="24" t="s">
        <v>18</v>
      </c>
      <c r="G510" s="136">
        <v>1</v>
      </c>
      <c r="H510" s="45">
        <v>45292</v>
      </c>
      <c r="I510" s="137">
        <v>216000</v>
      </c>
      <c r="J510" s="28">
        <f t="shared" si="17"/>
        <v>216000</v>
      </c>
      <c r="K510" s="29" t="s">
        <v>50</v>
      </c>
      <c r="L510" s="29" t="s">
        <v>69</v>
      </c>
      <c r="M510" s="29" t="s">
        <v>34</v>
      </c>
      <c r="N510" s="30" t="str">
        <f>VLOOKUP(M510,[1]OPERACIONAL!$A$1:$C$12,2,FALSE)</f>
        <v>OUTROS SERVIÇOS DE TERCEIROS - PESSOA JURÍDICA</v>
      </c>
    </row>
    <row r="511" spans="2:14" ht="48">
      <c r="B511" s="23" t="str">
        <f t="shared" si="16"/>
        <v>23</v>
      </c>
      <c r="C511" s="24" t="s">
        <v>909</v>
      </c>
      <c r="D511" s="69" t="s">
        <v>920</v>
      </c>
      <c r="E511" s="69" t="s">
        <v>921</v>
      </c>
      <c r="F511" s="24" t="s">
        <v>18</v>
      </c>
      <c r="G511" s="136">
        <v>1</v>
      </c>
      <c r="H511" s="45">
        <v>45292</v>
      </c>
      <c r="I511" s="137">
        <v>200000</v>
      </c>
      <c r="J511" s="28">
        <f t="shared" si="17"/>
        <v>200000</v>
      </c>
      <c r="K511" s="29" t="s">
        <v>50</v>
      </c>
      <c r="L511" s="29" t="s">
        <v>69</v>
      </c>
      <c r="M511" s="138" t="s">
        <v>577</v>
      </c>
      <c r="N511" s="30" t="e">
        <f>VLOOKUP(M511,[1]OPERACIONAL!$A$1:$C$12,2,FALSE)</f>
        <v>#N/A</v>
      </c>
    </row>
    <row r="512" spans="2:14" ht="60">
      <c r="B512" s="23" t="str">
        <f t="shared" si="16"/>
        <v>23</v>
      </c>
      <c r="C512" s="24" t="s">
        <v>909</v>
      </c>
      <c r="D512" s="69" t="s">
        <v>922</v>
      </c>
      <c r="E512" s="69" t="s">
        <v>923</v>
      </c>
      <c r="F512" s="24" t="s">
        <v>18</v>
      </c>
      <c r="G512" s="136">
        <v>1</v>
      </c>
      <c r="H512" s="45">
        <v>45292</v>
      </c>
      <c r="I512" s="137">
        <v>70000</v>
      </c>
      <c r="J512" s="28">
        <f t="shared" si="17"/>
        <v>70000</v>
      </c>
      <c r="K512" s="29" t="s">
        <v>50</v>
      </c>
      <c r="L512" s="29" t="s">
        <v>69</v>
      </c>
      <c r="M512" s="29" t="s">
        <v>34</v>
      </c>
      <c r="N512" s="30" t="str">
        <f>VLOOKUP(M512,[1]OPERACIONAL!$A$1:$C$12,2,FALSE)</f>
        <v>OUTROS SERVIÇOS DE TERCEIROS - PESSOA JURÍDICA</v>
      </c>
    </row>
    <row r="513" spans="2:14" ht="84">
      <c r="B513" s="23" t="str">
        <f t="shared" si="16"/>
        <v>23</v>
      </c>
      <c r="C513" s="24" t="s">
        <v>909</v>
      </c>
      <c r="D513" s="69" t="s">
        <v>924</v>
      </c>
      <c r="E513" s="69" t="s">
        <v>925</v>
      </c>
      <c r="F513" s="24" t="s">
        <v>18</v>
      </c>
      <c r="G513" s="136">
        <v>1</v>
      </c>
      <c r="H513" s="45">
        <v>45292</v>
      </c>
      <c r="I513" s="137">
        <v>80000</v>
      </c>
      <c r="J513" s="28">
        <f t="shared" si="17"/>
        <v>80000</v>
      </c>
      <c r="K513" s="29" t="s">
        <v>50</v>
      </c>
      <c r="L513" s="29" t="s">
        <v>69</v>
      </c>
      <c r="M513" s="29" t="s">
        <v>34</v>
      </c>
      <c r="N513" s="30" t="str">
        <f>VLOOKUP(M513,[1]OPERACIONAL!$A$1:$C$12,2,FALSE)</f>
        <v>OUTROS SERVIÇOS DE TERCEIROS - PESSOA JURÍDICA</v>
      </c>
    </row>
    <row r="514" spans="2:14" ht="60">
      <c r="B514" s="23" t="str">
        <f t="shared" si="16"/>
        <v>23</v>
      </c>
      <c r="C514" s="24" t="s">
        <v>909</v>
      </c>
      <c r="D514" s="69" t="s">
        <v>926</v>
      </c>
      <c r="E514" s="69" t="s">
        <v>927</v>
      </c>
      <c r="F514" s="24" t="s">
        <v>18</v>
      </c>
      <c r="G514" s="136">
        <v>1</v>
      </c>
      <c r="H514" s="45">
        <v>45292</v>
      </c>
      <c r="I514" s="137">
        <v>60000</v>
      </c>
      <c r="J514" s="28">
        <f t="shared" si="17"/>
        <v>60000</v>
      </c>
      <c r="K514" s="29" t="s">
        <v>50</v>
      </c>
      <c r="L514" s="29" t="s">
        <v>69</v>
      </c>
      <c r="M514" s="29" t="s">
        <v>34</v>
      </c>
      <c r="N514" s="30" t="str">
        <f>VLOOKUP(M514,[1]OPERACIONAL!$A$1:$C$12,2,FALSE)</f>
        <v>OUTROS SERVIÇOS DE TERCEIROS - PESSOA JURÍDICA</v>
      </c>
    </row>
    <row r="515" spans="2:14" ht="108">
      <c r="B515" s="23" t="str">
        <f t="shared" si="16"/>
        <v>23</v>
      </c>
      <c r="C515" s="24" t="s">
        <v>909</v>
      </c>
      <c r="D515" s="69" t="s">
        <v>928</v>
      </c>
      <c r="E515" s="69" t="s">
        <v>929</v>
      </c>
      <c r="F515" s="24" t="s">
        <v>18</v>
      </c>
      <c r="G515" s="136">
        <v>1</v>
      </c>
      <c r="H515" s="45">
        <v>45292</v>
      </c>
      <c r="I515" s="137">
        <v>1300000</v>
      </c>
      <c r="J515" s="28">
        <f t="shared" si="17"/>
        <v>1300000</v>
      </c>
      <c r="K515" s="29" t="s">
        <v>50</v>
      </c>
      <c r="L515" s="29" t="s">
        <v>69</v>
      </c>
      <c r="M515" s="29" t="s">
        <v>34</v>
      </c>
      <c r="N515" s="30" t="str">
        <f>VLOOKUP(M515,[1]OPERACIONAL!$A$1:$C$12,2,FALSE)</f>
        <v>OUTROS SERVIÇOS DE TERCEIROS - PESSOA JURÍDICA</v>
      </c>
    </row>
    <row r="516" spans="2:14" ht="36">
      <c r="B516" s="23" t="str">
        <f t="shared" si="16"/>
        <v>23</v>
      </c>
      <c r="C516" s="24" t="s">
        <v>909</v>
      </c>
      <c r="D516" s="69" t="s">
        <v>935</v>
      </c>
      <c r="E516" s="69" t="s">
        <v>936</v>
      </c>
      <c r="F516" s="24" t="s">
        <v>18</v>
      </c>
      <c r="G516" s="136">
        <v>1</v>
      </c>
      <c r="H516" s="45">
        <v>45292</v>
      </c>
      <c r="I516" s="137">
        <v>20000</v>
      </c>
      <c r="J516" s="28">
        <f t="shared" si="17"/>
        <v>20000</v>
      </c>
      <c r="K516" s="29" t="s">
        <v>50</v>
      </c>
      <c r="L516" s="29" t="s">
        <v>69</v>
      </c>
      <c r="M516" s="29" t="s">
        <v>34</v>
      </c>
      <c r="N516" s="30" t="str">
        <f>VLOOKUP(M516,[1]OPERACIONAL!$A$1:$C$12,2,FALSE)</f>
        <v>OUTROS SERVIÇOS DE TERCEIROS - PESSOA JURÍDICA</v>
      </c>
    </row>
    <row r="517" spans="2:14" ht="24">
      <c r="B517" s="23" t="str">
        <f t="shared" si="16"/>
        <v>23</v>
      </c>
      <c r="C517" s="24" t="s">
        <v>909</v>
      </c>
      <c r="D517" s="69" t="s">
        <v>937</v>
      </c>
      <c r="E517" s="69" t="s">
        <v>938</v>
      </c>
      <c r="F517" s="24" t="s">
        <v>18</v>
      </c>
      <c r="G517" s="136">
        <v>1</v>
      </c>
      <c r="H517" s="45">
        <v>45292</v>
      </c>
      <c r="I517" s="137">
        <v>50000</v>
      </c>
      <c r="J517" s="28">
        <f t="shared" si="17"/>
        <v>50000</v>
      </c>
      <c r="K517" s="29" t="s">
        <v>50</v>
      </c>
      <c r="L517" s="29" t="s">
        <v>69</v>
      </c>
      <c r="M517" s="29" t="s">
        <v>31</v>
      </c>
      <c r="N517" s="30" t="str">
        <f>VLOOKUP(M517,[1]OPERACIONAL!$A$1:$C$12,2,FALSE)</f>
        <v>MATERIAL DE CONSUMO</v>
      </c>
    </row>
    <row r="518" spans="2:14" ht="48">
      <c r="B518" s="23" t="str">
        <f t="shared" si="16"/>
        <v>23</v>
      </c>
      <c r="C518" s="24" t="s">
        <v>909</v>
      </c>
      <c r="D518" s="69" t="s">
        <v>939</v>
      </c>
      <c r="E518" s="69" t="s">
        <v>940</v>
      </c>
      <c r="F518" s="24" t="s">
        <v>18</v>
      </c>
      <c r="G518" s="136">
        <v>1</v>
      </c>
      <c r="H518" s="45">
        <v>45292</v>
      </c>
      <c r="I518" s="137">
        <v>20000</v>
      </c>
      <c r="J518" s="28">
        <f t="shared" si="17"/>
        <v>20000</v>
      </c>
      <c r="K518" s="29" t="s">
        <v>50</v>
      </c>
      <c r="L518" s="29" t="s">
        <v>69</v>
      </c>
      <c r="M518" s="29" t="s">
        <v>34</v>
      </c>
      <c r="N518" s="30" t="str">
        <f>VLOOKUP(M518,[1]OPERACIONAL!$A$1:$C$12,2,FALSE)</f>
        <v>OUTROS SERVIÇOS DE TERCEIROS - PESSOA JURÍDICA</v>
      </c>
    </row>
    <row r="519" spans="2:14" ht="36">
      <c r="B519" s="23" t="str">
        <f t="shared" si="16"/>
        <v>23</v>
      </c>
      <c r="C519" s="24" t="s">
        <v>909</v>
      </c>
      <c r="D519" s="140" t="s">
        <v>941</v>
      </c>
      <c r="E519" s="69" t="s">
        <v>942</v>
      </c>
      <c r="F519" s="24" t="s">
        <v>18</v>
      </c>
      <c r="G519" s="136">
        <v>1</v>
      </c>
      <c r="H519" s="45">
        <v>45292</v>
      </c>
      <c r="I519" s="137">
        <v>5000</v>
      </c>
      <c r="J519" s="28">
        <f t="shared" si="17"/>
        <v>5000</v>
      </c>
      <c r="K519" s="29" t="s">
        <v>50</v>
      </c>
      <c r="L519" s="29" t="s">
        <v>69</v>
      </c>
      <c r="M519" s="29" t="s">
        <v>31</v>
      </c>
      <c r="N519" s="30" t="str">
        <f>VLOOKUP(M519,[1]OPERACIONAL!$A$1:$C$12,2,FALSE)</f>
        <v>MATERIAL DE CONSUMO</v>
      </c>
    </row>
    <row r="520" spans="2:14" ht="48">
      <c r="B520" s="23" t="str">
        <f t="shared" si="16"/>
        <v>23</v>
      </c>
      <c r="C520" s="24" t="s">
        <v>909</v>
      </c>
      <c r="D520" s="69" t="s">
        <v>943</v>
      </c>
      <c r="E520" s="69" t="s">
        <v>942</v>
      </c>
      <c r="F520" s="24" t="s">
        <v>18</v>
      </c>
      <c r="G520" s="136">
        <v>1</v>
      </c>
      <c r="H520" s="45">
        <v>45292</v>
      </c>
      <c r="I520" s="137">
        <v>150000</v>
      </c>
      <c r="J520" s="28">
        <f t="shared" si="17"/>
        <v>150000</v>
      </c>
      <c r="K520" s="29" t="s">
        <v>50</v>
      </c>
      <c r="L520" s="29" t="s">
        <v>69</v>
      </c>
      <c r="M520" s="29" t="s">
        <v>22</v>
      </c>
      <c r="N520" s="30" t="str">
        <f>VLOOKUP(M520,[1]OPERACIONAL!$A$1:$C$12,2,FALSE)</f>
        <v>EQUIPAMENTOS E MATERIAL PERMANENTE</v>
      </c>
    </row>
    <row r="521" spans="2:14" ht="36">
      <c r="B521" s="23" t="str">
        <f t="shared" si="16"/>
        <v>23</v>
      </c>
      <c r="C521" s="24" t="s">
        <v>909</v>
      </c>
      <c r="D521" s="69" t="s">
        <v>944</v>
      </c>
      <c r="E521" s="69" t="s">
        <v>942</v>
      </c>
      <c r="F521" s="24" t="s">
        <v>18</v>
      </c>
      <c r="G521" s="136">
        <v>1</v>
      </c>
      <c r="H521" s="45">
        <v>45292</v>
      </c>
      <c r="I521" s="137">
        <v>24000</v>
      </c>
      <c r="J521" s="28">
        <f t="shared" si="17"/>
        <v>24000</v>
      </c>
      <c r="K521" s="29" t="s">
        <v>50</v>
      </c>
      <c r="L521" s="29" t="s">
        <v>69</v>
      </c>
      <c r="M521" s="29" t="s">
        <v>31</v>
      </c>
      <c r="N521" s="30" t="str">
        <f>VLOOKUP(M521,[1]OPERACIONAL!$A$1:$C$12,2,FALSE)</f>
        <v>MATERIAL DE CONSUMO</v>
      </c>
    </row>
    <row r="522" spans="2:14" ht="24">
      <c r="B522" s="23" t="str">
        <f t="shared" si="16"/>
        <v>23</v>
      </c>
      <c r="C522" s="24" t="s">
        <v>909</v>
      </c>
      <c r="D522" s="69" t="s">
        <v>945</v>
      </c>
      <c r="E522" s="69" t="s">
        <v>946</v>
      </c>
      <c r="F522" s="24" t="s">
        <v>18</v>
      </c>
      <c r="G522" s="136">
        <v>1</v>
      </c>
      <c r="H522" s="45">
        <v>45292</v>
      </c>
      <c r="I522" s="137">
        <v>10000</v>
      </c>
      <c r="J522" s="28">
        <f t="shared" si="17"/>
        <v>10000</v>
      </c>
      <c r="K522" s="29" t="s">
        <v>50</v>
      </c>
      <c r="L522" s="29" t="s">
        <v>69</v>
      </c>
      <c r="M522" s="29" t="s">
        <v>31</v>
      </c>
      <c r="N522" s="30" t="str">
        <f>VLOOKUP(M522,[1]OPERACIONAL!$A$1:$C$12,2,FALSE)</f>
        <v>MATERIAL DE CONSUMO</v>
      </c>
    </row>
    <row r="523" spans="2:14" ht="36">
      <c r="B523" s="23" t="str">
        <f t="shared" si="16"/>
        <v>23</v>
      </c>
      <c r="C523" s="24" t="s">
        <v>909</v>
      </c>
      <c r="D523" s="69" t="s">
        <v>947</v>
      </c>
      <c r="E523" s="69" t="s">
        <v>942</v>
      </c>
      <c r="F523" s="24" t="s">
        <v>18</v>
      </c>
      <c r="G523" s="136">
        <v>1</v>
      </c>
      <c r="H523" s="45">
        <v>45292</v>
      </c>
      <c r="I523" s="137">
        <v>12000</v>
      </c>
      <c r="J523" s="28">
        <f t="shared" si="17"/>
        <v>12000</v>
      </c>
      <c r="K523" s="29" t="s">
        <v>50</v>
      </c>
      <c r="L523" s="29" t="s">
        <v>69</v>
      </c>
      <c r="M523" s="29" t="s">
        <v>31</v>
      </c>
      <c r="N523" s="30" t="str">
        <f>VLOOKUP(M523,[1]OPERACIONAL!$A$1:$C$12,2,FALSE)</f>
        <v>MATERIAL DE CONSUMO</v>
      </c>
    </row>
    <row r="524" spans="2:14" ht="36">
      <c r="B524" s="23" t="str">
        <f t="shared" si="16"/>
        <v>23</v>
      </c>
      <c r="C524" s="24" t="s">
        <v>909</v>
      </c>
      <c r="D524" s="69" t="s">
        <v>948</v>
      </c>
      <c r="E524" s="69" t="s">
        <v>942</v>
      </c>
      <c r="F524" s="24" t="s">
        <v>18</v>
      </c>
      <c r="G524" s="136">
        <v>1</v>
      </c>
      <c r="H524" s="45">
        <v>45292</v>
      </c>
      <c r="I524" s="137">
        <v>90000</v>
      </c>
      <c r="J524" s="28">
        <f t="shared" si="17"/>
        <v>90000</v>
      </c>
      <c r="K524" s="29" t="s">
        <v>50</v>
      </c>
      <c r="L524" s="29" t="s">
        <v>69</v>
      </c>
      <c r="M524" s="29" t="s">
        <v>22</v>
      </c>
      <c r="N524" s="30" t="str">
        <f>VLOOKUP(M524,[1]OPERACIONAL!$A$1:$C$12,2,FALSE)</f>
        <v>EQUIPAMENTOS E MATERIAL PERMANENTE</v>
      </c>
    </row>
    <row r="525" spans="2:14" ht="36">
      <c r="B525" s="23" t="str">
        <f t="shared" si="16"/>
        <v>23</v>
      </c>
      <c r="C525" s="24" t="s">
        <v>909</v>
      </c>
      <c r="D525" s="69" t="s">
        <v>949</v>
      </c>
      <c r="E525" s="69" t="s">
        <v>942</v>
      </c>
      <c r="F525" s="24" t="s">
        <v>18</v>
      </c>
      <c r="G525" s="136">
        <v>1</v>
      </c>
      <c r="H525" s="45">
        <v>45292</v>
      </c>
      <c r="I525" s="137">
        <v>120000</v>
      </c>
      <c r="J525" s="28">
        <f t="shared" si="17"/>
        <v>120000</v>
      </c>
      <c r="K525" s="29" t="s">
        <v>50</v>
      </c>
      <c r="L525" s="29" t="s">
        <v>69</v>
      </c>
      <c r="M525" s="29" t="s">
        <v>22</v>
      </c>
      <c r="N525" s="30" t="str">
        <f>VLOOKUP(M525,[1]OPERACIONAL!$A$1:$C$12,2,FALSE)</f>
        <v>EQUIPAMENTOS E MATERIAL PERMANENTE</v>
      </c>
    </row>
    <row r="526" spans="2:14" ht="36">
      <c r="B526" s="23" t="str">
        <f t="shared" si="16"/>
        <v>23</v>
      </c>
      <c r="C526" s="24" t="s">
        <v>909</v>
      </c>
      <c r="D526" s="69" t="s">
        <v>950</v>
      </c>
      <c r="E526" s="69" t="s">
        <v>942</v>
      </c>
      <c r="F526" s="24" t="s">
        <v>18</v>
      </c>
      <c r="G526" s="136">
        <v>1</v>
      </c>
      <c r="H526" s="45">
        <v>45292</v>
      </c>
      <c r="I526" s="137">
        <v>40000</v>
      </c>
      <c r="J526" s="28">
        <f t="shared" si="17"/>
        <v>40000</v>
      </c>
      <c r="K526" s="29" t="s">
        <v>50</v>
      </c>
      <c r="L526" s="29" t="s">
        <v>69</v>
      </c>
      <c r="M526" s="29" t="s">
        <v>34</v>
      </c>
      <c r="N526" s="30" t="str">
        <f>VLOOKUP(M526,[1]OPERACIONAL!$A$1:$C$12,2,FALSE)</f>
        <v>OUTROS SERVIÇOS DE TERCEIROS - PESSOA JURÍDICA</v>
      </c>
    </row>
    <row r="527" spans="2:14" ht="36">
      <c r="B527" s="23" t="str">
        <f t="shared" si="16"/>
        <v>23</v>
      </c>
      <c r="C527" s="24" t="s">
        <v>909</v>
      </c>
      <c r="D527" s="69" t="s">
        <v>951</v>
      </c>
      <c r="E527" s="69" t="s">
        <v>942</v>
      </c>
      <c r="F527" s="24" t="s">
        <v>18</v>
      </c>
      <c r="G527" s="136">
        <v>1</v>
      </c>
      <c r="H527" s="45">
        <v>45292</v>
      </c>
      <c r="I527" s="137">
        <v>75000</v>
      </c>
      <c r="J527" s="28">
        <f t="shared" si="17"/>
        <v>75000</v>
      </c>
      <c r="K527" s="29" t="s">
        <v>50</v>
      </c>
      <c r="L527" s="29" t="s">
        <v>69</v>
      </c>
      <c r="M527" s="29" t="s">
        <v>22</v>
      </c>
      <c r="N527" s="30" t="str">
        <f>VLOOKUP(M527,[1]OPERACIONAL!$A$1:$C$12,2,FALSE)</f>
        <v>EQUIPAMENTOS E MATERIAL PERMANENTE</v>
      </c>
    </row>
    <row r="528" spans="2:14" ht="144">
      <c r="B528" s="23" t="str">
        <f t="shared" si="16"/>
        <v>23</v>
      </c>
      <c r="C528" s="24" t="s">
        <v>909</v>
      </c>
      <c r="D528" s="69" t="s">
        <v>952</v>
      </c>
      <c r="E528" s="69" t="s">
        <v>953</v>
      </c>
      <c r="F528" s="24" t="s">
        <v>18</v>
      </c>
      <c r="G528" s="136">
        <v>1</v>
      </c>
      <c r="H528" s="45">
        <v>45292</v>
      </c>
      <c r="I528" s="137">
        <v>60000</v>
      </c>
      <c r="J528" s="28">
        <f t="shared" si="17"/>
        <v>60000</v>
      </c>
      <c r="K528" s="29" t="s">
        <v>50</v>
      </c>
      <c r="L528" s="29" t="s">
        <v>69</v>
      </c>
      <c r="M528" s="29" t="s">
        <v>34</v>
      </c>
      <c r="N528" s="30" t="str">
        <f>VLOOKUP(M528,[1]OPERACIONAL!$A$1:$C$12,2,FALSE)</f>
        <v>OUTROS SERVIÇOS DE TERCEIROS - PESSOA JURÍDICA</v>
      </c>
    </row>
    <row r="529" spans="2:14" ht="48">
      <c r="B529" s="23" t="str">
        <f t="shared" si="16"/>
        <v>23</v>
      </c>
      <c r="C529" s="24" t="s">
        <v>909</v>
      </c>
      <c r="D529" s="69" t="s">
        <v>954</v>
      </c>
      <c r="E529" s="69" t="s">
        <v>955</v>
      </c>
      <c r="F529" s="24" t="s">
        <v>18</v>
      </c>
      <c r="G529" s="136">
        <v>1</v>
      </c>
      <c r="H529" s="45">
        <v>45292</v>
      </c>
      <c r="I529" s="137">
        <v>1300</v>
      </c>
      <c r="J529" s="28">
        <f t="shared" si="17"/>
        <v>1300</v>
      </c>
      <c r="K529" s="29" t="s">
        <v>50</v>
      </c>
      <c r="L529" s="29" t="s">
        <v>69</v>
      </c>
      <c r="M529" s="29" t="s">
        <v>34</v>
      </c>
      <c r="N529" s="30" t="str">
        <f>VLOOKUP(M529,[1]OPERACIONAL!$A$1:$C$12,2,FALSE)</f>
        <v>OUTROS SERVIÇOS DE TERCEIROS - PESSOA JURÍDICA</v>
      </c>
    </row>
    <row r="530" spans="2:14" ht="72">
      <c r="B530" s="23" t="str">
        <f t="shared" si="16"/>
        <v>23</v>
      </c>
      <c r="C530" s="24" t="s">
        <v>909</v>
      </c>
      <c r="D530" s="69" t="s">
        <v>956</v>
      </c>
      <c r="E530" s="69" t="s">
        <v>957</v>
      </c>
      <c r="F530" s="24" t="s">
        <v>18</v>
      </c>
      <c r="G530" s="136">
        <v>1</v>
      </c>
      <c r="H530" s="45">
        <v>45292</v>
      </c>
      <c r="I530" s="137">
        <v>16000</v>
      </c>
      <c r="J530" s="28">
        <f t="shared" si="17"/>
        <v>16000</v>
      </c>
      <c r="K530" s="29" t="s">
        <v>50</v>
      </c>
      <c r="L530" s="29" t="s">
        <v>69</v>
      </c>
      <c r="M530" s="29" t="s">
        <v>34</v>
      </c>
      <c r="N530" s="30" t="str">
        <f>VLOOKUP(M530,[1]OPERACIONAL!$A$1:$C$12,2,FALSE)</f>
        <v>OUTROS SERVIÇOS DE TERCEIROS - PESSOA JURÍDICA</v>
      </c>
    </row>
    <row r="531" spans="2:14" ht="60">
      <c r="B531" s="23" t="str">
        <f t="shared" si="16"/>
        <v>23</v>
      </c>
      <c r="C531" s="24" t="s">
        <v>909</v>
      </c>
      <c r="D531" s="69" t="s">
        <v>958</v>
      </c>
      <c r="E531" s="69" t="s">
        <v>959</v>
      </c>
      <c r="F531" s="24" t="s">
        <v>18</v>
      </c>
      <c r="G531" s="136">
        <v>1</v>
      </c>
      <c r="H531" s="45">
        <v>45292</v>
      </c>
      <c r="I531" s="137">
        <v>10000</v>
      </c>
      <c r="J531" s="28">
        <f t="shared" si="17"/>
        <v>10000</v>
      </c>
      <c r="K531" s="29" t="s">
        <v>50</v>
      </c>
      <c r="L531" s="29" t="s">
        <v>69</v>
      </c>
      <c r="M531" s="29" t="s">
        <v>34</v>
      </c>
      <c r="N531" s="30" t="str">
        <f>VLOOKUP(M531,[1]OPERACIONAL!$A$1:$C$12,2,FALSE)</f>
        <v>OUTROS SERVIÇOS DE TERCEIROS - PESSOA JURÍDICA</v>
      </c>
    </row>
    <row r="532" spans="2:14" ht="72">
      <c r="B532" s="23" t="str">
        <f t="shared" si="16"/>
        <v>23</v>
      </c>
      <c r="C532" s="24" t="s">
        <v>909</v>
      </c>
      <c r="D532" s="69" t="s">
        <v>960</v>
      </c>
      <c r="E532" s="69" t="s">
        <v>961</v>
      </c>
      <c r="F532" s="24" t="s">
        <v>18</v>
      </c>
      <c r="G532" s="136">
        <v>1</v>
      </c>
      <c r="H532" s="45">
        <v>45292</v>
      </c>
      <c r="I532" s="137">
        <v>30000</v>
      </c>
      <c r="J532" s="28">
        <f t="shared" si="17"/>
        <v>30000</v>
      </c>
      <c r="K532" s="29" t="s">
        <v>50</v>
      </c>
      <c r="L532" s="29" t="s">
        <v>69</v>
      </c>
      <c r="M532" s="29" t="s">
        <v>31</v>
      </c>
      <c r="N532" s="30" t="str">
        <f>VLOOKUP(M532,[1]OPERACIONAL!$A$1:$C$12,2,FALSE)</f>
        <v>MATERIAL DE CONSUMO</v>
      </c>
    </row>
    <row r="533" spans="2:14" ht="108">
      <c r="B533" s="23" t="str">
        <f t="shared" si="16"/>
        <v>23</v>
      </c>
      <c r="C533" s="24" t="s">
        <v>909</v>
      </c>
      <c r="D533" s="69" t="s">
        <v>962</v>
      </c>
      <c r="E533" s="69" t="s">
        <v>963</v>
      </c>
      <c r="F533" s="24" t="s">
        <v>18</v>
      </c>
      <c r="G533" s="136">
        <v>1</v>
      </c>
      <c r="H533" s="45">
        <v>45292</v>
      </c>
      <c r="I533" s="137">
        <v>40000</v>
      </c>
      <c r="J533" s="28">
        <f t="shared" si="17"/>
        <v>40000</v>
      </c>
      <c r="K533" s="29" t="s">
        <v>50</v>
      </c>
      <c r="L533" s="29" t="s">
        <v>69</v>
      </c>
      <c r="M533" s="29" t="s">
        <v>48</v>
      </c>
      <c r="N533" s="30" t="str">
        <f>VLOOKUP(M533,[1]OPERACIONAL!$A$1:$C$12,2,FALSE)</f>
        <v>MATERIAL, BEM OU SERVIÇO PARA DISTRIBUIÇÃO GRATUITA</v>
      </c>
    </row>
    <row r="534" spans="2:14" ht="168">
      <c r="B534" s="23" t="str">
        <f t="shared" si="16"/>
        <v>23</v>
      </c>
      <c r="C534" s="24" t="s">
        <v>909</v>
      </c>
      <c r="D534" s="69" t="s">
        <v>964</v>
      </c>
      <c r="E534" s="69" t="s">
        <v>965</v>
      </c>
      <c r="F534" s="24" t="s">
        <v>18</v>
      </c>
      <c r="G534" s="136">
        <v>1</v>
      </c>
      <c r="H534" s="45">
        <v>45292</v>
      </c>
      <c r="I534" s="137">
        <v>150000</v>
      </c>
      <c r="J534" s="28">
        <f t="shared" si="17"/>
        <v>150000</v>
      </c>
      <c r="K534" s="29" t="s">
        <v>50</v>
      </c>
      <c r="L534" s="29" t="s">
        <v>69</v>
      </c>
      <c r="M534" s="29" t="s">
        <v>34</v>
      </c>
      <c r="N534" s="30" t="str">
        <f>VLOOKUP(M534,[1]OPERACIONAL!$A$1:$C$12,2,FALSE)</f>
        <v>OUTROS SERVIÇOS DE TERCEIROS - PESSOA JURÍDICA</v>
      </c>
    </row>
    <row r="535" spans="2:14" ht="84">
      <c r="B535" s="23" t="str">
        <f t="shared" si="16"/>
        <v>23</v>
      </c>
      <c r="C535" s="24" t="s">
        <v>909</v>
      </c>
      <c r="D535" s="69" t="s">
        <v>966</v>
      </c>
      <c r="E535" s="69" t="s">
        <v>967</v>
      </c>
      <c r="F535" s="24" t="s">
        <v>18</v>
      </c>
      <c r="G535" s="136">
        <v>1</v>
      </c>
      <c r="H535" s="45">
        <v>45292</v>
      </c>
      <c r="I535" s="137">
        <v>3000</v>
      </c>
      <c r="J535" s="28">
        <f t="shared" si="17"/>
        <v>3000</v>
      </c>
      <c r="K535" s="29" t="s">
        <v>50</v>
      </c>
      <c r="L535" s="29" t="s">
        <v>69</v>
      </c>
      <c r="M535" s="29" t="s">
        <v>34</v>
      </c>
      <c r="N535" s="30" t="str">
        <f>VLOOKUP(M535,[1]OPERACIONAL!$A$1:$C$12,2,FALSE)</f>
        <v>OUTROS SERVIÇOS DE TERCEIROS - PESSOA JURÍDICA</v>
      </c>
    </row>
    <row r="536" spans="2:14" ht="48">
      <c r="B536" s="23" t="str">
        <f t="shared" si="16"/>
        <v>23</v>
      </c>
      <c r="C536" s="24" t="s">
        <v>909</v>
      </c>
      <c r="D536" s="69" t="s">
        <v>970</v>
      </c>
      <c r="E536" s="69" t="s">
        <v>971</v>
      </c>
      <c r="F536" s="24" t="s">
        <v>18</v>
      </c>
      <c r="G536" s="136">
        <v>1</v>
      </c>
      <c r="H536" s="45">
        <v>45292</v>
      </c>
      <c r="I536" s="137">
        <v>10000</v>
      </c>
      <c r="J536" s="28">
        <f t="shared" si="17"/>
        <v>10000</v>
      </c>
      <c r="K536" s="29" t="s">
        <v>50</v>
      </c>
      <c r="L536" s="29" t="s">
        <v>69</v>
      </c>
      <c r="M536" s="29" t="s">
        <v>31</v>
      </c>
      <c r="N536" s="30" t="str">
        <f>VLOOKUP(M536,[1]OPERACIONAL!$A$1:$C$12,2,FALSE)</f>
        <v>MATERIAL DE CONSUMO</v>
      </c>
    </row>
    <row r="537" spans="2:14" ht="36">
      <c r="B537" s="23" t="str">
        <f t="shared" si="16"/>
        <v>23</v>
      </c>
      <c r="C537" s="24" t="s">
        <v>909</v>
      </c>
      <c r="D537" s="69" t="s">
        <v>972</v>
      </c>
      <c r="E537" s="69" t="s">
        <v>973</v>
      </c>
      <c r="F537" s="24" t="s">
        <v>18</v>
      </c>
      <c r="G537" s="136">
        <v>1</v>
      </c>
      <c r="H537" s="45">
        <v>45292</v>
      </c>
      <c r="I537" s="137">
        <v>4000</v>
      </c>
      <c r="J537" s="28">
        <f t="shared" si="17"/>
        <v>4000</v>
      </c>
      <c r="K537" s="29" t="s">
        <v>50</v>
      </c>
      <c r="L537" s="29" t="s">
        <v>69</v>
      </c>
      <c r="M537" s="29" t="s">
        <v>31</v>
      </c>
      <c r="N537" s="30" t="str">
        <f>VLOOKUP(M537,[1]OPERACIONAL!$A$1:$C$12,2,FALSE)</f>
        <v>MATERIAL DE CONSUMO</v>
      </c>
    </row>
    <row r="538" spans="2:14" ht="48">
      <c r="B538" s="23" t="str">
        <f t="shared" si="16"/>
        <v>23</v>
      </c>
      <c r="C538" s="24" t="s">
        <v>909</v>
      </c>
      <c r="D538" s="69" t="s">
        <v>974</v>
      </c>
      <c r="E538" s="69" t="s">
        <v>975</v>
      </c>
      <c r="F538" s="24" t="s">
        <v>18</v>
      </c>
      <c r="G538" s="136">
        <v>1</v>
      </c>
      <c r="H538" s="45">
        <v>45292</v>
      </c>
      <c r="I538" s="137">
        <v>75000</v>
      </c>
      <c r="J538" s="28">
        <f t="shared" si="17"/>
        <v>75000</v>
      </c>
      <c r="K538" s="29" t="s">
        <v>50</v>
      </c>
      <c r="L538" s="29" t="s">
        <v>69</v>
      </c>
      <c r="M538" s="29" t="s">
        <v>34</v>
      </c>
      <c r="N538" s="30" t="str">
        <f>VLOOKUP(M538,[1]OPERACIONAL!$A$1:$C$12,2,FALSE)</f>
        <v>OUTROS SERVIÇOS DE TERCEIROS - PESSOA JURÍDICA</v>
      </c>
    </row>
    <row r="539" spans="2:14" ht="36">
      <c r="B539" s="23" t="str">
        <f t="shared" si="16"/>
        <v>23</v>
      </c>
      <c r="C539" s="24" t="s">
        <v>909</v>
      </c>
      <c r="D539" s="69" t="s">
        <v>976</v>
      </c>
      <c r="E539" s="69" t="s">
        <v>942</v>
      </c>
      <c r="F539" s="24" t="s">
        <v>18</v>
      </c>
      <c r="G539" s="136">
        <v>1</v>
      </c>
      <c r="H539" s="45">
        <v>45292</v>
      </c>
      <c r="I539" s="137">
        <v>75000</v>
      </c>
      <c r="J539" s="28">
        <f t="shared" si="17"/>
        <v>75000</v>
      </c>
      <c r="K539" s="29" t="s">
        <v>50</v>
      </c>
      <c r="L539" s="29" t="s">
        <v>69</v>
      </c>
      <c r="M539" s="29" t="s">
        <v>34</v>
      </c>
      <c r="N539" s="30" t="str">
        <f>VLOOKUP(M539,[1]OPERACIONAL!$A$1:$C$12,2,FALSE)</f>
        <v>OUTROS SERVIÇOS DE TERCEIROS - PESSOA JURÍDICA</v>
      </c>
    </row>
    <row r="540" spans="2:14" ht="36">
      <c r="B540" s="23" t="str">
        <f t="shared" si="16"/>
        <v>23</v>
      </c>
      <c r="C540" s="24" t="s">
        <v>909</v>
      </c>
      <c r="D540" s="69" t="s">
        <v>977</v>
      </c>
      <c r="E540" s="69" t="s">
        <v>942</v>
      </c>
      <c r="F540" s="24" t="s">
        <v>18</v>
      </c>
      <c r="G540" s="136">
        <v>1</v>
      </c>
      <c r="H540" s="45">
        <v>45292</v>
      </c>
      <c r="I540" s="137">
        <v>24000</v>
      </c>
      <c r="J540" s="28">
        <f t="shared" si="17"/>
        <v>24000</v>
      </c>
      <c r="K540" s="29" t="s">
        <v>50</v>
      </c>
      <c r="L540" s="29" t="s">
        <v>69</v>
      </c>
      <c r="M540" s="29" t="s">
        <v>31</v>
      </c>
      <c r="N540" s="30" t="str">
        <f>VLOOKUP(M540,[1]OPERACIONAL!$A$1:$C$12,2,FALSE)</f>
        <v>MATERIAL DE CONSUMO</v>
      </c>
    </row>
    <row r="541" spans="2:14" ht="48">
      <c r="B541" s="23" t="str">
        <f t="shared" si="16"/>
        <v>23</v>
      </c>
      <c r="C541" s="24" t="s">
        <v>909</v>
      </c>
      <c r="D541" s="69" t="s">
        <v>978</v>
      </c>
      <c r="E541" s="69" t="s">
        <v>942</v>
      </c>
      <c r="F541" s="24" t="s">
        <v>18</v>
      </c>
      <c r="G541" s="136">
        <v>1</v>
      </c>
      <c r="H541" s="45">
        <v>45292</v>
      </c>
      <c r="I541" s="137">
        <v>120000</v>
      </c>
      <c r="J541" s="28">
        <f t="shared" si="17"/>
        <v>120000</v>
      </c>
      <c r="K541" s="29" t="s">
        <v>50</v>
      </c>
      <c r="L541" s="29" t="s">
        <v>69</v>
      </c>
      <c r="M541" s="29" t="s">
        <v>31</v>
      </c>
      <c r="N541" s="30" t="str">
        <f>VLOOKUP(M541,[1]OPERACIONAL!$A$1:$C$12,2,FALSE)</f>
        <v>MATERIAL DE CONSUMO</v>
      </c>
    </row>
    <row r="542" spans="2:14" ht="36">
      <c r="B542" s="23" t="str">
        <f t="shared" si="16"/>
        <v>23</v>
      </c>
      <c r="C542" s="24" t="s">
        <v>909</v>
      </c>
      <c r="D542" s="69" t="s">
        <v>979</v>
      </c>
      <c r="E542" s="69" t="s">
        <v>942</v>
      </c>
      <c r="F542" s="24" t="s">
        <v>18</v>
      </c>
      <c r="G542" s="136">
        <v>1</v>
      </c>
      <c r="H542" s="45">
        <v>45292</v>
      </c>
      <c r="I542" s="137">
        <v>45000</v>
      </c>
      <c r="J542" s="28">
        <f t="shared" si="17"/>
        <v>45000</v>
      </c>
      <c r="K542" s="29" t="s">
        <v>50</v>
      </c>
      <c r="L542" s="29" t="s">
        <v>69</v>
      </c>
      <c r="M542" s="29" t="s">
        <v>31</v>
      </c>
      <c r="N542" s="30" t="str">
        <f>VLOOKUP(M542,[1]OPERACIONAL!$A$1:$C$12,2,FALSE)</f>
        <v>MATERIAL DE CONSUMO</v>
      </c>
    </row>
    <row r="543" spans="2:14" ht="36">
      <c r="B543" s="23" t="str">
        <f t="shared" si="16"/>
        <v>23</v>
      </c>
      <c r="C543" s="24" t="s">
        <v>909</v>
      </c>
      <c r="D543" s="69" t="s">
        <v>980</v>
      </c>
      <c r="E543" s="69" t="s">
        <v>942</v>
      </c>
      <c r="F543" s="24" t="s">
        <v>18</v>
      </c>
      <c r="G543" s="136">
        <v>1</v>
      </c>
      <c r="H543" s="45">
        <v>45292</v>
      </c>
      <c r="I543" s="137">
        <v>48000</v>
      </c>
      <c r="J543" s="28">
        <f t="shared" si="17"/>
        <v>48000</v>
      </c>
      <c r="K543" s="29" t="s">
        <v>50</v>
      </c>
      <c r="L543" s="29" t="s">
        <v>69</v>
      </c>
      <c r="M543" s="29" t="s">
        <v>31</v>
      </c>
      <c r="N543" s="30" t="str">
        <f>VLOOKUP(M543,[1]OPERACIONAL!$A$1:$C$12,2,FALSE)</f>
        <v>MATERIAL DE CONSUMO</v>
      </c>
    </row>
    <row r="544" spans="2:14" ht="36">
      <c r="B544" s="23" t="str">
        <f t="shared" si="16"/>
        <v>23</v>
      </c>
      <c r="C544" s="24" t="s">
        <v>909</v>
      </c>
      <c r="D544" s="69" t="s">
        <v>981</v>
      </c>
      <c r="E544" s="69" t="s">
        <v>942</v>
      </c>
      <c r="F544" s="24" t="s">
        <v>18</v>
      </c>
      <c r="G544" s="136">
        <v>1</v>
      </c>
      <c r="H544" s="45">
        <v>45292</v>
      </c>
      <c r="I544" s="137">
        <v>36000</v>
      </c>
      <c r="J544" s="28">
        <f t="shared" si="17"/>
        <v>36000</v>
      </c>
      <c r="K544" s="29" t="s">
        <v>50</v>
      </c>
      <c r="L544" s="29" t="s">
        <v>69</v>
      </c>
      <c r="M544" s="29" t="s">
        <v>31</v>
      </c>
      <c r="N544" s="30" t="str">
        <f>VLOOKUP(M544,[1]OPERACIONAL!$A$1:$C$12,2,FALSE)</f>
        <v>MATERIAL DE CONSUMO</v>
      </c>
    </row>
    <row r="545" spans="2:14" ht="120">
      <c r="B545" s="23" t="str">
        <f t="shared" si="16"/>
        <v>23</v>
      </c>
      <c r="C545" s="24" t="s">
        <v>909</v>
      </c>
      <c r="D545" s="140" t="s">
        <v>982</v>
      </c>
      <c r="E545" s="69" t="s">
        <v>983</v>
      </c>
      <c r="F545" s="24" t="s">
        <v>18</v>
      </c>
      <c r="G545" s="136">
        <v>1</v>
      </c>
      <c r="H545" s="45">
        <v>45292</v>
      </c>
      <c r="I545" s="137">
        <v>30000</v>
      </c>
      <c r="J545" s="28">
        <f t="shared" si="17"/>
        <v>30000</v>
      </c>
      <c r="K545" s="29" t="s">
        <v>50</v>
      </c>
      <c r="L545" s="29" t="s">
        <v>69</v>
      </c>
      <c r="M545" s="29" t="s">
        <v>31</v>
      </c>
      <c r="N545" s="30" t="str">
        <f>VLOOKUP(M545,[1]OPERACIONAL!$A$1:$C$12,2,FALSE)</f>
        <v>MATERIAL DE CONSUMO</v>
      </c>
    </row>
    <row r="546" spans="2:14" ht="36">
      <c r="B546" s="23" t="str">
        <f t="shared" si="16"/>
        <v>23</v>
      </c>
      <c r="C546" s="24" t="s">
        <v>909</v>
      </c>
      <c r="D546" s="142" t="s">
        <v>984</v>
      </c>
      <c r="E546" s="69" t="s">
        <v>942</v>
      </c>
      <c r="F546" s="24" t="s">
        <v>18</v>
      </c>
      <c r="G546" s="136">
        <v>1</v>
      </c>
      <c r="H546" s="45">
        <v>45292</v>
      </c>
      <c r="I546" s="137">
        <v>15000</v>
      </c>
      <c r="J546" s="28">
        <f t="shared" si="17"/>
        <v>15000</v>
      </c>
      <c r="K546" s="29" t="s">
        <v>50</v>
      </c>
      <c r="L546" s="29" t="s">
        <v>69</v>
      </c>
      <c r="M546" s="29" t="s">
        <v>31</v>
      </c>
      <c r="N546" s="30" t="str">
        <f>VLOOKUP(M546,[1]OPERACIONAL!$A$1:$C$12,2,FALSE)</f>
        <v>MATERIAL DE CONSUMO</v>
      </c>
    </row>
    <row r="547" spans="2:14" ht="72">
      <c r="B547" s="23" t="str">
        <f t="shared" ref="B547:B610" si="18">MID(C547,1,2)</f>
        <v>23</v>
      </c>
      <c r="C547" s="24" t="s">
        <v>909</v>
      </c>
      <c r="D547" s="69" t="s">
        <v>985</v>
      </c>
      <c r="E547" s="143" t="s">
        <v>986</v>
      </c>
      <c r="F547" s="55" t="s">
        <v>18</v>
      </c>
      <c r="G547" s="136">
        <v>1</v>
      </c>
      <c r="H547" s="45">
        <v>45292</v>
      </c>
      <c r="I547" s="144">
        <v>40000</v>
      </c>
      <c r="J547" s="28">
        <f t="shared" si="17"/>
        <v>40000</v>
      </c>
      <c r="K547" s="29" t="s">
        <v>50</v>
      </c>
      <c r="L547" s="29" t="s">
        <v>69</v>
      </c>
      <c r="M547" s="29" t="s">
        <v>31</v>
      </c>
      <c r="N547" s="30" t="str">
        <f>VLOOKUP(M547,[1]OPERACIONAL!$A$1:$C$12,2,FALSE)</f>
        <v>MATERIAL DE CONSUMO</v>
      </c>
    </row>
    <row r="548" spans="2:14" ht="48">
      <c r="B548" s="23" t="str">
        <f t="shared" si="18"/>
        <v>23</v>
      </c>
      <c r="C548" s="24" t="s">
        <v>909</v>
      </c>
      <c r="D548" s="143" t="s">
        <v>987</v>
      </c>
      <c r="E548" s="143" t="s">
        <v>988</v>
      </c>
      <c r="F548" s="55" t="s">
        <v>18</v>
      </c>
      <c r="G548" s="146">
        <v>1</v>
      </c>
      <c r="H548" s="45">
        <v>45292</v>
      </c>
      <c r="I548" s="144">
        <v>103000</v>
      </c>
      <c r="J548" s="28">
        <f t="shared" si="17"/>
        <v>103000</v>
      </c>
      <c r="K548" s="29" t="s">
        <v>50</v>
      </c>
      <c r="L548" s="29" t="s">
        <v>69</v>
      </c>
      <c r="M548" s="29" t="s">
        <v>31</v>
      </c>
      <c r="N548" s="30" t="str">
        <f>VLOOKUP(M548,[1]OPERACIONAL!$A$1:$C$12,2,FALSE)</f>
        <v>MATERIAL DE CONSUMO</v>
      </c>
    </row>
    <row r="549" spans="2:14" ht="48">
      <c r="B549" s="23" t="str">
        <f t="shared" si="18"/>
        <v>23</v>
      </c>
      <c r="C549" s="24" t="s">
        <v>909</v>
      </c>
      <c r="D549" s="143" t="s">
        <v>989</v>
      </c>
      <c r="E549" s="143" t="s">
        <v>988</v>
      </c>
      <c r="F549" s="55" t="s">
        <v>18</v>
      </c>
      <c r="G549" s="146">
        <v>1</v>
      </c>
      <c r="H549" s="45">
        <v>45292</v>
      </c>
      <c r="I549" s="144">
        <v>428000</v>
      </c>
      <c r="J549" s="28">
        <f t="shared" si="17"/>
        <v>428000</v>
      </c>
      <c r="K549" s="29" t="s">
        <v>50</v>
      </c>
      <c r="L549" s="29" t="s">
        <v>69</v>
      </c>
      <c r="M549" s="29" t="s">
        <v>31</v>
      </c>
      <c r="N549" s="30" t="str">
        <f>VLOOKUP(M549,[1]OPERACIONAL!$A$1:$C$12,2,FALSE)</f>
        <v>MATERIAL DE CONSUMO</v>
      </c>
    </row>
    <row r="550" spans="2:14" ht="48">
      <c r="B550" s="23" t="str">
        <f t="shared" si="18"/>
        <v>23</v>
      </c>
      <c r="C550" s="24" t="s">
        <v>909</v>
      </c>
      <c r="D550" s="143" t="s">
        <v>990</v>
      </c>
      <c r="E550" s="143" t="s">
        <v>988</v>
      </c>
      <c r="F550" s="55" t="s">
        <v>18</v>
      </c>
      <c r="G550" s="146">
        <v>1</v>
      </c>
      <c r="H550" s="45">
        <v>45292</v>
      </c>
      <c r="I550" s="144">
        <v>141000</v>
      </c>
      <c r="J550" s="28">
        <f t="shared" si="17"/>
        <v>141000</v>
      </c>
      <c r="K550" s="29" t="s">
        <v>50</v>
      </c>
      <c r="L550" s="29" t="s">
        <v>69</v>
      </c>
      <c r="M550" s="29" t="s">
        <v>31</v>
      </c>
      <c r="N550" s="30" t="str">
        <f>VLOOKUP(M550,[1]OPERACIONAL!$A$1:$C$12,2,FALSE)</f>
        <v>MATERIAL DE CONSUMO</v>
      </c>
    </row>
    <row r="551" spans="2:14" ht="60">
      <c r="B551" s="23" t="str">
        <f t="shared" si="18"/>
        <v>23</v>
      </c>
      <c r="C551" s="24" t="s">
        <v>909</v>
      </c>
      <c r="D551" s="69" t="s">
        <v>991</v>
      </c>
      <c r="E551" s="143" t="s">
        <v>988</v>
      </c>
      <c r="F551" s="24" t="s">
        <v>18</v>
      </c>
      <c r="G551" s="136">
        <v>1</v>
      </c>
      <c r="H551" s="45">
        <v>45292</v>
      </c>
      <c r="I551" s="137">
        <v>250000</v>
      </c>
      <c r="J551" s="28">
        <f t="shared" si="17"/>
        <v>250000</v>
      </c>
      <c r="K551" s="29" t="s">
        <v>50</v>
      </c>
      <c r="L551" s="29" t="s">
        <v>69</v>
      </c>
      <c r="M551" s="29" t="s">
        <v>31</v>
      </c>
      <c r="N551" s="30" t="str">
        <f>VLOOKUP(M551,[1]OPERACIONAL!$A$1:$C$12,2,FALSE)</f>
        <v>MATERIAL DE CONSUMO</v>
      </c>
    </row>
    <row r="552" spans="2:14" ht="48">
      <c r="B552" s="23" t="str">
        <f t="shared" si="18"/>
        <v>23</v>
      </c>
      <c r="C552" s="24" t="s">
        <v>909</v>
      </c>
      <c r="D552" s="69" t="s">
        <v>992</v>
      </c>
      <c r="E552" s="143" t="s">
        <v>988</v>
      </c>
      <c r="F552" s="24" t="s">
        <v>18</v>
      </c>
      <c r="G552" s="136">
        <v>1</v>
      </c>
      <c r="H552" s="45">
        <v>45292</v>
      </c>
      <c r="I552" s="137">
        <v>64000</v>
      </c>
      <c r="J552" s="28">
        <f t="shared" si="17"/>
        <v>64000</v>
      </c>
      <c r="K552" s="29" t="s">
        <v>50</v>
      </c>
      <c r="L552" s="29" t="s">
        <v>69</v>
      </c>
      <c r="M552" s="29" t="s">
        <v>31</v>
      </c>
      <c r="N552" s="30" t="str">
        <f>VLOOKUP(M552,[1]OPERACIONAL!$A$1:$C$12,2,FALSE)</f>
        <v>MATERIAL DE CONSUMO</v>
      </c>
    </row>
    <row r="553" spans="2:14" ht="60">
      <c r="B553" s="23" t="str">
        <f t="shared" si="18"/>
        <v>23</v>
      </c>
      <c r="C553" s="24" t="s">
        <v>909</v>
      </c>
      <c r="D553" s="69" t="s">
        <v>993</v>
      </c>
      <c r="E553" s="69" t="s">
        <v>994</v>
      </c>
      <c r="F553" s="24" t="s">
        <v>18</v>
      </c>
      <c r="G553" s="136">
        <v>1</v>
      </c>
      <c r="H553" s="45">
        <v>45292</v>
      </c>
      <c r="I553" s="137">
        <v>90000</v>
      </c>
      <c r="J553" s="28">
        <f t="shared" si="17"/>
        <v>90000</v>
      </c>
      <c r="K553" s="29" t="s">
        <v>50</v>
      </c>
      <c r="L553" s="29" t="s">
        <v>69</v>
      </c>
      <c r="M553" s="29" t="s">
        <v>31</v>
      </c>
      <c r="N553" s="30" t="str">
        <f>VLOOKUP(M553,[1]OPERACIONAL!$A$1:$C$12,2,FALSE)</f>
        <v>MATERIAL DE CONSUMO</v>
      </c>
    </row>
    <row r="554" spans="2:14" ht="48">
      <c r="B554" s="23" t="str">
        <f t="shared" si="18"/>
        <v>23</v>
      </c>
      <c r="C554" s="24" t="s">
        <v>909</v>
      </c>
      <c r="D554" s="69" t="s">
        <v>995</v>
      </c>
      <c r="E554" s="69" t="s">
        <v>994</v>
      </c>
      <c r="F554" s="24" t="s">
        <v>18</v>
      </c>
      <c r="G554" s="136">
        <v>1</v>
      </c>
      <c r="H554" s="45">
        <v>45292</v>
      </c>
      <c r="I554" s="137">
        <v>100000</v>
      </c>
      <c r="J554" s="28">
        <f t="shared" si="17"/>
        <v>100000</v>
      </c>
      <c r="K554" s="29" t="s">
        <v>50</v>
      </c>
      <c r="L554" s="29" t="s">
        <v>69</v>
      </c>
      <c r="M554" s="29" t="s">
        <v>22</v>
      </c>
      <c r="N554" s="30" t="str">
        <f>VLOOKUP(M554,[1]OPERACIONAL!$A$1:$C$12,2,FALSE)</f>
        <v>EQUIPAMENTOS E MATERIAL PERMANENTE</v>
      </c>
    </row>
    <row r="555" spans="2:14" ht="48">
      <c r="B555" s="23" t="str">
        <f t="shared" si="18"/>
        <v>23</v>
      </c>
      <c r="C555" s="24" t="s">
        <v>909</v>
      </c>
      <c r="D555" s="69" t="s">
        <v>996</v>
      </c>
      <c r="E555" s="143" t="s">
        <v>988</v>
      </c>
      <c r="F555" s="24" t="s">
        <v>18</v>
      </c>
      <c r="G555" s="136">
        <v>1</v>
      </c>
      <c r="H555" s="45">
        <v>45292</v>
      </c>
      <c r="I555" s="137">
        <v>860000</v>
      </c>
      <c r="J555" s="28">
        <f t="shared" si="17"/>
        <v>860000</v>
      </c>
      <c r="K555" s="29" t="s">
        <v>50</v>
      </c>
      <c r="L555" s="29" t="s">
        <v>69</v>
      </c>
      <c r="M555" s="29" t="s">
        <v>31</v>
      </c>
      <c r="N555" s="30" t="str">
        <f>VLOOKUP(M555,[1]OPERACIONAL!$A$1:$C$12,2,FALSE)</f>
        <v>MATERIAL DE CONSUMO</v>
      </c>
    </row>
    <row r="556" spans="2:14" ht="60">
      <c r="B556" s="23" t="str">
        <f t="shared" si="18"/>
        <v>23</v>
      </c>
      <c r="C556" s="24" t="s">
        <v>909</v>
      </c>
      <c r="D556" s="69" t="s">
        <v>997</v>
      </c>
      <c r="E556" s="143" t="s">
        <v>988</v>
      </c>
      <c r="F556" s="24" t="s">
        <v>18</v>
      </c>
      <c r="G556" s="136">
        <v>1</v>
      </c>
      <c r="H556" s="45">
        <v>45292</v>
      </c>
      <c r="I556" s="137">
        <v>20000</v>
      </c>
      <c r="J556" s="28">
        <f t="shared" si="17"/>
        <v>20000</v>
      </c>
      <c r="K556" s="29" t="s">
        <v>50</v>
      </c>
      <c r="L556" s="29" t="s">
        <v>69</v>
      </c>
      <c r="M556" s="29" t="s">
        <v>31</v>
      </c>
      <c r="N556" s="30" t="str">
        <f>VLOOKUP(M556,[1]OPERACIONAL!$A$1:$C$12,2,FALSE)</f>
        <v>MATERIAL DE CONSUMO</v>
      </c>
    </row>
    <row r="557" spans="2:14" ht="36">
      <c r="B557" s="23" t="str">
        <f t="shared" si="18"/>
        <v>23</v>
      </c>
      <c r="C557" s="24" t="s">
        <v>909</v>
      </c>
      <c r="D557" s="140" t="s">
        <v>998</v>
      </c>
      <c r="E557" s="69" t="s">
        <v>994</v>
      </c>
      <c r="F557" s="24" t="s">
        <v>18</v>
      </c>
      <c r="G557" s="136">
        <v>1</v>
      </c>
      <c r="H557" s="45">
        <v>45292</v>
      </c>
      <c r="I557" s="137">
        <v>40000</v>
      </c>
      <c r="J557" s="28">
        <f t="shared" si="17"/>
        <v>40000</v>
      </c>
      <c r="K557" s="29" t="s">
        <v>50</v>
      </c>
      <c r="L557" s="29" t="s">
        <v>69</v>
      </c>
      <c r="M557" s="29" t="s">
        <v>31</v>
      </c>
      <c r="N557" s="30" t="str">
        <f>VLOOKUP(M557,[1]OPERACIONAL!$A$1:$C$12,2,FALSE)</f>
        <v>MATERIAL DE CONSUMO</v>
      </c>
    </row>
    <row r="558" spans="2:14" ht="36">
      <c r="B558" s="23" t="str">
        <f t="shared" si="18"/>
        <v>23</v>
      </c>
      <c r="C558" s="24" t="s">
        <v>909</v>
      </c>
      <c r="D558" s="140" t="s">
        <v>999</v>
      </c>
      <c r="E558" s="69" t="s">
        <v>994</v>
      </c>
      <c r="F558" s="24" t="s">
        <v>18</v>
      </c>
      <c r="G558" s="136">
        <v>1</v>
      </c>
      <c r="H558" s="45">
        <v>45292</v>
      </c>
      <c r="I558" s="137">
        <v>30000</v>
      </c>
      <c r="J558" s="28">
        <f t="shared" ref="J558:J621" si="19">G558*I558</f>
        <v>30000</v>
      </c>
      <c r="K558" s="29" t="s">
        <v>50</v>
      </c>
      <c r="L558" s="29" t="s">
        <v>69</v>
      </c>
      <c r="M558" s="29" t="s">
        <v>31</v>
      </c>
      <c r="N558" s="30" t="str">
        <f>VLOOKUP(M558,[1]OPERACIONAL!$A$1:$C$12,2,FALSE)</f>
        <v>MATERIAL DE CONSUMO</v>
      </c>
    </row>
    <row r="559" spans="2:14" ht="60">
      <c r="B559" s="23" t="str">
        <f t="shared" si="18"/>
        <v>23</v>
      </c>
      <c r="C559" s="24" t="s">
        <v>909</v>
      </c>
      <c r="D559" s="140" t="s">
        <v>1000</v>
      </c>
      <c r="E559" s="69" t="s">
        <v>994</v>
      </c>
      <c r="F559" s="24" t="s">
        <v>18</v>
      </c>
      <c r="G559" s="136">
        <v>1</v>
      </c>
      <c r="H559" s="45">
        <v>45292</v>
      </c>
      <c r="I559" s="137">
        <v>20000</v>
      </c>
      <c r="J559" s="28">
        <f t="shared" si="19"/>
        <v>20000</v>
      </c>
      <c r="K559" s="29" t="s">
        <v>50</v>
      </c>
      <c r="L559" s="29" t="s">
        <v>69</v>
      </c>
      <c r="M559" s="29" t="s">
        <v>34</v>
      </c>
      <c r="N559" s="30" t="str">
        <f>VLOOKUP(M559,[1]OPERACIONAL!$A$1:$C$12,2,FALSE)</f>
        <v>OUTROS SERVIÇOS DE TERCEIROS - PESSOA JURÍDICA</v>
      </c>
    </row>
    <row r="560" spans="2:14" ht="36">
      <c r="B560" s="23" t="str">
        <f t="shared" si="18"/>
        <v>23</v>
      </c>
      <c r="C560" s="24" t="s">
        <v>909</v>
      </c>
      <c r="D560" s="147" t="s">
        <v>1001</v>
      </c>
      <c r="E560" s="140" t="s">
        <v>1002</v>
      </c>
      <c r="F560" s="148" t="s">
        <v>18</v>
      </c>
      <c r="G560" s="149">
        <v>1</v>
      </c>
      <c r="H560" s="45">
        <v>45292</v>
      </c>
      <c r="I560" s="150">
        <v>40000</v>
      </c>
      <c r="J560" s="28">
        <f t="shared" si="19"/>
        <v>40000</v>
      </c>
      <c r="K560" s="29" t="s">
        <v>50</v>
      </c>
      <c r="L560" s="29" t="s">
        <v>69</v>
      </c>
      <c r="M560" s="29" t="s">
        <v>22</v>
      </c>
      <c r="N560" s="30" t="str">
        <f>VLOOKUP(M560,[1]OPERACIONAL!$A$1:$C$12,2,FALSE)</f>
        <v>EQUIPAMENTOS E MATERIAL PERMANENTE</v>
      </c>
    </row>
    <row r="561" spans="2:14" ht="36">
      <c r="B561" s="23" t="str">
        <f t="shared" si="18"/>
        <v>23</v>
      </c>
      <c r="C561" s="24" t="s">
        <v>909</v>
      </c>
      <c r="D561" s="147" t="s">
        <v>1003</v>
      </c>
      <c r="E561" s="140" t="s">
        <v>1002</v>
      </c>
      <c r="F561" s="148" t="s">
        <v>18</v>
      </c>
      <c r="G561" s="149">
        <v>1</v>
      </c>
      <c r="H561" s="45">
        <v>45292</v>
      </c>
      <c r="I561" s="150">
        <v>10000</v>
      </c>
      <c r="J561" s="28">
        <f t="shared" si="19"/>
        <v>10000</v>
      </c>
      <c r="K561" s="29" t="s">
        <v>50</v>
      </c>
      <c r="L561" s="29" t="s">
        <v>69</v>
      </c>
      <c r="M561" s="29" t="s">
        <v>34</v>
      </c>
      <c r="N561" s="30" t="str">
        <f>VLOOKUP(M561,[1]OPERACIONAL!$A$1:$C$12,2,FALSE)</f>
        <v>OUTROS SERVIÇOS DE TERCEIROS - PESSOA JURÍDICA</v>
      </c>
    </row>
    <row r="562" spans="2:14" ht="48">
      <c r="B562" s="23" t="str">
        <f t="shared" si="18"/>
        <v>23</v>
      </c>
      <c r="C562" s="24" t="s">
        <v>909</v>
      </c>
      <c r="D562" s="147" t="s">
        <v>1004</v>
      </c>
      <c r="E562" s="152" t="s">
        <v>1002</v>
      </c>
      <c r="F562" s="148" t="s">
        <v>18</v>
      </c>
      <c r="G562" s="149">
        <v>1</v>
      </c>
      <c r="H562" s="45">
        <v>45292</v>
      </c>
      <c r="I562" s="150">
        <v>5000</v>
      </c>
      <c r="J562" s="28">
        <f t="shared" si="19"/>
        <v>5000</v>
      </c>
      <c r="K562" s="29" t="s">
        <v>50</v>
      </c>
      <c r="L562" s="29" t="s">
        <v>69</v>
      </c>
      <c r="M562" s="29" t="s">
        <v>34</v>
      </c>
      <c r="N562" s="30" t="str">
        <f>VLOOKUP(M562,[1]OPERACIONAL!$A$1:$C$12,2,FALSE)</f>
        <v>OUTROS SERVIÇOS DE TERCEIROS - PESSOA JURÍDICA</v>
      </c>
    </row>
    <row r="563" spans="2:14" ht="36">
      <c r="B563" s="23" t="str">
        <f t="shared" si="18"/>
        <v>23</v>
      </c>
      <c r="C563" s="24" t="s">
        <v>909</v>
      </c>
      <c r="D563" s="147" t="s">
        <v>1005</v>
      </c>
      <c r="E563" s="152" t="s">
        <v>1002</v>
      </c>
      <c r="F563" s="148" t="s">
        <v>18</v>
      </c>
      <c r="G563" s="149">
        <v>1</v>
      </c>
      <c r="H563" s="45">
        <v>45292</v>
      </c>
      <c r="I563" s="150">
        <v>5000</v>
      </c>
      <c r="J563" s="28">
        <f t="shared" si="19"/>
        <v>5000</v>
      </c>
      <c r="K563" s="29" t="s">
        <v>50</v>
      </c>
      <c r="L563" s="29" t="s">
        <v>69</v>
      </c>
      <c r="M563" s="29" t="s">
        <v>22</v>
      </c>
      <c r="N563" s="30" t="str">
        <f>VLOOKUP(M563,[1]OPERACIONAL!$A$1:$C$12,2,FALSE)</f>
        <v>EQUIPAMENTOS E MATERIAL PERMANENTE</v>
      </c>
    </row>
    <row r="564" spans="2:14" ht="48">
      <c r="B564" s="23" t="str">
        <f t="shared" si="18"/>
        <v>23</v>
      </c>
      <c r="C564" s="24" t="s">
        <v>909</v>
      </c>
      <c r="D564" s="140" t="s">
        <v>1006</v>
      </c>
      <c r="E564" s="69" t="s">
        <v>994</v>
      </c>
      <c r="F564" s="24" t="s">
        <v>18</v>
      </c>
      <c r="G564" s="136">
        <v>1</v>
      </c>
      <c r="H564" s="45">
        <v>45292</v>
      </c>
      <c r="I564" s="137">
        <v>80000</v>
      </c>
      <c r="J564" s="28">
        <f t="shared" si="19"/>
        <v>80000</v>
      </c>
      <c r="K564" s="29" t="s">
        <v>50</v>
      </c>
      <c r="L564" s="29" t="s">
        <v>69</v>
      </c>
      <c r="M564" s="29" t="s">
        <v>34</v>
      </c>
      <c r="N564" s="30" t="str">
        <f>VLOOKUP(M564,[1]OPERACIONAL!$A$1:$C$12,2,FALSE)</f>
        <v>OUTROS SERVIÇOS DE TERCEIROS - PESSOA JURÍDICA</v>
      </c>
    </row>
    <row r="565" spans="2:14" ht="60">
      <c r="B565" s="23" t="str">
        <f t="shared" si="18"/>
        <v>23</v>
      </c>
      <c r="C565" s="24" t="s">
        <v>909</v>
      </c>
      <c r="D565" s="140" t="s">
        <v>1007</v>
      </c>
      <c r="E565" s="69" t="s">
        <v>994</v>
      </c>
      <c r="F565" s="24" t="s">
        <v>18</v>
      </c>
      <c r="G565" s="136">
        <v>1</v>
      </c>
      <c r="H565" s="45">
        <v>45292</v>
      </c>
      <c r="I565" s="137">
        <v>5000</v>
      </c>
      <c r="J565" s="28">
        <f t="shared" si="19"/>
        <v>5000</v>
      </c>
      <c r="K565" s="29" t="s">
        <v>50</v>
      </c>
      <c r="L565" s="29" t="s">
        <v>69</v>
      </c>
      <c r="M565" s="29" t="s">
        <v>31</v>
      </c>
      <c r="N565" s="30" t="str">
        <f>VLOOKUP(M565,[1]OPERACIONAL!$A$1:$C$12,2,FALSE)</f>
        <v>MATERIAL DE CONSUMO</v>
      </c>
    </row>
    <row r="566" spans="2:14" ht="36">
      <c r="B566" s="23" t="str">
        <f t="shared" si="18"/>
        <v>23</v>
      </c>
      <c r="C566" s="24" t="s">
        <v>909</v>
      </c>
      <c r="D566" s="69" t="s">
        <v>1008</v>
      </c>
      <c r="E566" s="140" t="s">
        <v>1009</v>
      </c>
      <c r="F566" s="24" t="s">
        <v>18</v>
      </c>
      <c r="G566" s="136">
        <v>1</v>
      </c>
      <c r="H566" s="45">
        <v>45292</v>
      </c>
      <c r="I566" s="137">
        <v>150000</v>
      </c>
      <c r="J566" s="28">
        <f t="shared" si="19"/>
        <v>150000</v>
      </c>
      <c r="K566" s="29" t="s">
        <v>50</v>
      </c>
      <c r="L566" s="29" t="s">
        <v>69</v>
      </c>
      <c r="M566" s="29" t="s">
        <v>22</v>
      </c>
      <c r="N566" s="30" t="str">
        <f>VLOOKUP(M566,[1]OPERACIONAL!$A$1:$C$12,2,FALSE)</f>
        <v>EQUIPAMENTOS E MATERIAL PERMANENTE</v>
      </c>
    </row>
    <row r="567" spans="2:14" ht="48">
      <c r="B567" s="23" t="str">
        <f t="shared" si="18"/>
        <v>23</v>
      </c>
      <c r="C567" s="24" t="s">
        <v>909</v>
      </c>
      <c r="D567" s="69" t="s">
        <v>1010</v>
      </c>
      <c r="E567" s="140" t="s">
        <v>1011</v>
      </c>
      <c r="F567" s="24" t="s">
        <v>18</v>
      </c>
      <c r="G567" s="136">
        <v>1</v>
      </c>
      <c r="H567" s="45">
        <v>45292</v>
      </c>
      <c r="I567" s="137">
        <v>2000</v>
      </c>
      <c r="J567" s="28">
        <f t="shared" si="19"/>
        <v>2000</v>
      </c>
      <c r="K567" s="29" t="s">
        <v>50</v>
      </c>
      <c r="L567" s="29" t="s">
        <v>69</v>
      </c>
      <c r="M567" s="29" t="s">
        <v>31</v>
      </c>
      <c r="N567" s="30" t="str">
        <f>VLOOKUP(M567,[1]OPERACIONAL!$A$1:$C$12,2,FALSE)</f>
        <v>MATERIAL DE CONSUMO</v>
      </c>
    </row>
    <row r="568" spans="2:14" ht="36">
      <c r="B568" s="23" t="str">
        <f t="shared" si="18"/>
        <v>23</v>
      </c>
      <c r="C568" s="24" t="s">
        <v>909</v>
      </c>
      <c r="D568" s="69" t="s">
        <v>1012</v>
      </c>
      <c r="E568" s="140" t="s">
        <v>1013</v>
      </c>
      <c r="F568" s="24" t="s">
        <v>18</v>
      </c>
      <c r="G568" s="136">
        <v>1</v>
      </c>
      <c r="H568" s="45">
        <v>45292</v>
      </c>
      <c r="I568" s="137">
        <v>20000</v>
      </c>
      <c r="J568" s="28">
        <f t="shared" si="19"/>
        <v>20000</v>
      </c>
      <c r="K568" s="29" t="s">
        <v>50</v>
      </c>
      <c r="L568" s="29" t="s">
        <v>69</v>
      </c>
      <c r="M568" s="29" t="s">
        <v>31</v>
      </c>
      <c r="N568" s="30" t="str">
        <f>VLOOKUP(M568,[1]OPERACIONAL!$A$1:$C$12,2,FALSE)</f>
        <v>MATERIAL DE CONSUMO</v>
      </c>
    </row>
    <row r="569" spans="2:14" ht="132">
      <c r="B569" s="23" t="str">
        <f t="shared" si="18"/>
        <v>23</v>
      </c>
      <c r="C569" s="24" t="s">
        <v>909</v>
      </c>
      <c r="D569" s="69" t="s">
        <v>1014</v>
      </c>
      <c r="E569" s="140" t="s">
        <v>1015</v>
      </c>
      <c r="F569" s="24" t="s">
        <v>18</v>
      </c>
      <c r="G569" s="136">
        <v>1</v>
      </c>
      <c r="H569" s="45">
        <v>45292</v>
      </c>
      <c r="I569" s="137">
        <v>25000</v>
      </c>
      <c r="J569" s="28">
        <f t="shared" si="19"/>
        <v>25000</v>
      </c>
      <c r="K569" s="29" t="s">
        <v>50</v>
      </c>
      <c r="L569" s="29" t="s">
        <v>69</v>
      </c>
      <c r="M569" s="29" t="s">
        <v>34</v>
      </c>
      <c r="N569" s="30" t="str">
        <f>VLOOKUP(M569,[1]OPERACIONAL!$A$1:$C$12,2,FALSE)</f>
        <v>OUTROS SERVIÇOS DE TERCEIROS - PESSOA JURÍDICA</v>
      </c>
    </row>
    <row r="570" spans="2:14" ht="48">
      <c r="B570" s="23" t="str">
        <f t="shared" si="18"/>
        <v>23</v>
      </c>
      <c r="C570" s="24" t="s">
        <v>909</v>
      </c>
      <c r="D570" s="69" t="s">
        <v>1016</v>
      </c>
      <c r="E570" s="69" t="s">
        <v>1017</v>
      </c>
      <c r="F570" s="24" t="s">
        <v>18</v>
      </c>
      <c r="G570" s="136">
        <v>1</v>
      </c>
      <c r="H570" s="45">
        <v>45292</v>
      </c>
      <c r="I570" s="137">
        <v>30000</v>
      </c>
      <c r="J570" s="28">
        <f t="shared" si="19"/>
        <v>30000</v>
      </c>
      <c r="K570" s="29" t="s">
        <v>50</v>
      </c>
      <c r="L570" s="29" t="s">
        <v>69</v>
      </c>
      <c r="M570" s="29" t="s">
        <v>34</v>
      </c>
      <c r="N570" s="30" t="str">
        <f>VLOOKUP(M570,[1]OPERACIONAL!$A$1:$C$12,2,FALSE)</f>
        <v>OUTROS SERVIÇOS DE TERCEIROS - PESSOA JURÍDICA</v>
      </c>
    </row>
    <row r="571" spans="2:14" ht="48">
      <c r="B571" s="23" t="str">
        <f t="shared" si="18"/>
        <v>23</v>
      </c>
      <c r="C571" s="24" t="s">
        <v>909</v>
      </c>
      <c r="D571" s="69" t="s">
        <v>1018</v>
      </c>
      <c r="E571" s="69" t="s">
        <v>1017</v>
      </c>
      <c r="F571" s="24" t="s">
        <v>18</v>
      </c>
      <c r="G571" s="136">
        <v>1</v>
      </c>
      <c r="H571" s="45">
        <v>45292</v>
      </c>
      <c r="I571" s="137">
        <v>20000</v>
      </c>
      <c r="J571" s="28">
        <f t="shared" si="19"/>
        <v>20000</v>
      </c>
      <c r="K571" s="29" t="s">
        <v>50</v>
      </c>
      <c r="L571" s="29" t="s">
        <v>69</v>
      </c>
      <c r="M571" s="29" t="s">
        <v>34</v>
      </c>
      <c r="N571" s="30" t="str">
        <f>VLOOKUP(M571,[1]OPERACIONAL!$A$1:$C$12,2,FALSE)</f>
        <v>OUTROS SERVIÇOS DE TERCEIROS - PESSOA JURÍDICA</v>
      </c>
    </row>
    <row r="572" spans="2:14" ht="48">
      <c r="B572" s="23" t="str">
        <f t="shared" si="18"/>
        <v>23</v>
      </c>
      <c r="C572" s="24" t="s">
        <v>909</v>
      </c>
      <c r="D572" s="69" t="s">
        <v>1019</v>
      </c>
      <c r="E572" s="140" t="s">
        <v>1013</v>
      </c>
      <c r="F572" s="24" t="s">
        <v>18</v>
      </c>
      <c r="G572" s="136">
        <v>1</v>
      </c>
      <c r="H572" s="45">
        <v>45292</v>
      </c>
      <c r="I572" s="137">
        <v>2000</v>
      </c>
      <c r="J572" s="28">
        <f t="shared" si="19"/>
        <v>2000</v>
      </c>
      <c r="K572" s="29" t="s">
        <v>50</v>
      </c>
      <c r="L572" s="29" t="s">
        <v>69</v>
      </c>
      <c r="M572" s="29" t="s">
        <v>34</v>
      </c>
      <c r="N572" s="30" t="str">
        <f>VLOOKUP(M572,[1]OPERACIONAL!$A$1:$C$12,2,FALSE)</f>
        <v>OUTROS SERVIÇOS DE TERCEIROS - PESSOA JURÍDICA</v>
      </c>
    </row>
    <row r="573" spans="2:14" ht="48">
      <c r="B573" s="23" t="str">
        <f t="shared" si="18"/>
        <v>23</v>
      </c>
      <c r="C573" s="24" t="s">
        <v>909</v>
      </c>
      <c r="D573" s="69" t="s">
        <v>1020</v>
      </c>
      <c r="E573" s="69" t="s">
        <v>1017</v>
      </c>
      <c r="F573" s="24" t="s">
        <v>18</v>
      </c>
      <c r="G573" s="136">
        <v>1</v>
      </c>
      <c r="H573" s="45">
        <v>45292</v>
      </c>
      <c r="I573" s="137">
        <v>80000</v>
      </c>
      <c r="J573" s="28">
        <f t="shared" si="19"/>
        <v>80000</v>
      </c>
      <c r="K573" s="29" t="s">
        <v>50</v>
      </c>
      <c r="L573" s="29" t="s">
        <v>69</v>
      </c>
      <c r="M573" s="29" t="s">
        <v>22</v>
      </c>
      <c r="N573" s="30" t="str">
        <f>VLOOKUP(M573,[1]OPERACIONAL!$A$1:$C$12,2,FALSE)</f>
        <v>EQUIPAMENTOS E MATERIAL PERMANENTE</v>
      </c>
    </row>
    <row r="574" spans="2:14" ht="36">
      <c r="B574" s="23" t="str">
        <f t="shared" si="18"/>
        <v>23</v>
      </c>
      <c r="C574" s="24" t="s">
        <v>909</v>
      </c>
      <c r="D574" s="69" t="s">
        <v>1021</v>
      </c>
      <c r="E574" s="69" t="s">
        <v>1022</v>
      </c>
      <c r="F574" s="24" t="s">
        <v>18</v>
      </c>
      <c r="G574" s="136">
        <v>1</v>
      </c>
      <c r="H574" s="45">
        <v>45292</v>
      </c>
      <c r="I574" s="137">
        <v>8000</v>
      </c>
      <c r="J574" s="28">
        <f t="shared" si="19"/>
        <v>8000</v>
      </c>
      <c r="K574" s="29" t="s">
        <v>50</v>
      </c>
      <c r="L574" s="29" t="s">
        <v>69</v>
      </c>
      <c r="M574" s="29" t="s">
        <v>34</v>
      </c>
      <c r="N574" s="30" t="str">
        <f>VLOOKUP(M574,[1]OPERACIONAL!$A$1:$C$12,2,FALSE)</f>
        <v>OUTROS SERVIÇOS DE TERCEIROS - PESSOA JURÍDICA</v>
      </c>
    </row>
    <row r="575" spans="2:14" ht="36">
      <c r="B575" s="23" t="str">
        <f t="shared" si="18"/>
        <v>23</v>
      </c>
      <c r="C575" s="24" t="s">
        <v>1024</v>
      </c>
      <c r="D575" s="69" t="s">
        <v>1025</v>
      </c>
      <c r="E575" s="69" t="s">
        <v>1026</v>
      </c>
      <c r="F575" s="24" t="s">
        <v>18</v>
      </c>
      <c r="G575" s="136">
        <v>1</v>
      </c>
      <c r="H575" s="45">
        <v>45292</v>
      </c>
      <c r="I575" s="137">
        <v>3000</v>
      </c>
      <c r="J575" s="28">
        <f t="shared" si="19"/>
        <v>3000</v>
      </c>
      <c r="K575" s="29" t="s">
        <v>50</v>
      </c>
      <c r="L575" s="29" t="s">
        <v>69</v>
      </c>
      <c r="M575" s="29" t="s">
        <v>31</v>
      </c>
      <c r="N575" s="30" t="str">
        <f>VLOOKUP(M575,[1]OPERACIONAL!$A$1:$C$12,2,FALSE)</f>
        <v>MATERIAL DE CONSUMO</v>
      </c>
    </row>
    <row r="576" spans="2:14" ht="36">
      <c r="B576" s="23" t="str">
        <f t="shared" si="18"/>
        <v>23</v>
      </c>
      <c r="C576" s="24" t="s">
        <v>1024</v>
      </c>
      <c r="D576" s="69" t="s">
        <v>1027</v>
      </c>
      <c r="E576" s="69" t="s">
        <v>1028</v>
      </c>
      <c r="F576" s="24" t="s">
        <v>18</v>
      </c>
      <c r="G576" s="136">
        <v>1</v>
      </c>
      <c r="H576" s="45">
        <v>45292</v>
      </c>
      <c r="I576" s="137">
        <v>5000</v>
      </c>
      <c r="J576" s="28">
        <f t="shared" si="19"/>
        <v>5000</v>
      </c>
      <c r="K576" s="29" t="s">
        <v>50</v>
      </c>
      <c r="L576" s="29" t="s">
        <v>69</v>
      </c>
      <c r="M576" s="29" t="s">
        <v>34</v>
      </c>
      <c r="N576" s="30" t="str">
        <f>VLOOKUP(M576,[1]OPERACIONAL!$A$1:$C$12,2,FALSE)</f>
        <v>OUTROS SERVIÇOS DE TERCEIROS - PESSOA JURÍDICA</v>
      </c>
    </row>
    <row r="577" spans="2:14" ht="36">
      <c r="B577" s="23" t="str">
        <f t="shared" si="18"/>
        <v>23</v>
      </c>
      <c r="C577" s="24" t="s">
        <v>1024</v>
      </c>
      <c r="D577" s="69" t="s">
        <v>1029</v>
      </c>
      <c r="E577" s="69" t="s">
        <v>1028</v>
      </c>
      <c r="F577" s="24" t="s">
        <v>18</v>
      </c>
      <c r="G577" s="136">
        <v>1</v>
      </c>
      <c r="H577" s="45">
        <v>45292</v>
      </c>
      <c r="I577" s="137">
        <v>2000</v>
      </c>
      <c r="J577" s="28">
        <f t="shared" si="19"/>
        <v>2000</v>
      </c>
      <c r="K577" s="29" t="s">
        <v>50</v>
      </c>
      <c r="L577" s="29" t="s">
        <v>69</v>
      </c>
      <c r="M577" s="29" t="s">
        <v>34</v>
      </c>
      <c r="N577" s="30" t="str">
        <f>VLOOKUP(M577,[1]OPERACIONAL!$A$1:$C$12,2,FALSE)</f>
        <v>OUTROS SERVIÇOS DE TERCEIROS - PESSOA JURÍDICA</v>
      </c>
    </row>
    <row r="578" spans="2:14" ht="36">
      <c r="B578" s="23" t="str">
        <f t="shared" si="18"/>
        <v>23</v>
      </c>
      <c r="C578" s="24" t="s">
        <v>1024</v>
      </c>
      <c r="D578" s="69" t="s">
        <v>1030</v>
      </c>
      <c r="E578" s="69" t="s">
        <v>1026</v>
      </c>
      <c r="F578" s="24" t="s">
        <v>18</v>
      </c>
      <c r="G578" s="136">
        <v>1</v>
      </c>
      <c r="H578" s="45">
        <v>45292</v>
      </c>
      <c r="I578" s="137">
        <v>20000</v>
      </c>
      <c r="J578" s="28">
        <f t="shared" si="19"/>
        <v>20000</v>
      </c>
      <c r="K578" s="29" t="s">
        <v>50</v>
      </c>
      <c r="L578" s="29" t="s">
        <v>69</v>
      </c>
      <c r="M578" s="29" t="s">
        <v>22</v>
      </c>
      <c r="N578" s="30" t="str">
        <f>VLOOKUP(M578,[1]OPERACIONAL!$A$1:$C$12,2,FALSE)</f>
        <v>EQUIPAMENTOS E MATERIAL PERMANENTE</v>
      </c>
    </row>
    <row r="579" spans="2:14" ht="36">
      <c r="B579" s="23" t="str">
        <f t="shared" si="18"/>
        <v>23</v>
      </c>
      <c r="C579" s="24" t="s">
        <v>1024</v>
      </c>
      <c r="D579" s="69" t="s">
        <v>1031</v>
      </c>
      <c r="E579" s="69" t="s">
        <v>1026</v>
      </c>
      <c r="F579" s="24" t="s">
        <v>18</v>
      </c>
      <c r="G579" s="136">
        <v>1</v>
      </c>
      <c r="H579" s="45">
        <v>45292</v>
      </c>
      <c r="I579" s="137">
        <v>35000</v>
      </c>
      <c r="J579" s="28">
        <f t="shared" si="19"/>
        <v>35000</v>
      </c>
      <c r="K579" s="29" t="s">
        <v>50</v>
      </c>
      <c r="L579" s="29" t="s">
        <v>69</v>
      </c>
      <c r="M579" s="29" t="s">
        <v>31</v>
      </c>
      <c r="N579" s="30" t="str">
        <f>VLOOKUP(M579,[1]OPERACIONAL!$A$1:$C$12,2,FALSE)</f>
        <v>MATERIAL DE CONSUMO</v>
      </c>
    </row>
    <row r="580" spans="2:14" ht="24">
      <c r="B580" s="23" t="str">
        <f t="shared" si="18"/>
        <v>23</v>
      </c>
      <c r="C580" s="24" t="s">
        <v>1024</v>
      </c>
      <c r="D580" s="69" t="s">
        <v>1032</v>
      </c>
      <c r="E580" s="69" t="s">
        <v>1026</v>
      </c>
      <c r="F580" s="24" t="s">
        <v>18</v>
      </c>
      <c r="G580" s="136">
        <v>1</v>
      </c>
      <c r="H580" s="45">
        <v>45292</v>
      </c>
      <c r="I580" s="137">
        <v>15000</v>
      </c>
      <c r="J580" s="28">
        <f t="shared" si="19"/>
        <v>15000</v>
      </c>
      <c r="K580" s="29" t="s">
        <v>50</v>
      </c>
      <c r="L580" s="29" t="s">
        <v>69</v>
      </c>
      <c r="M580" s="29" t="s">
        <v>34</v>
      </c>
      <c r="N580" s="30" t="str">
        <f>VLOOKUP(M580,[1]OPERACIONAL!$A$1:$C$12,2,FALSE)</f>
        <v>OUTROS SERVIÇOS DE TERCEIROS - PESSOA JURÍDICA</v>
      </c>
    </row>
    <row r="581" spans="2:14" ht="72">
      <c r="B581" s="23" t="str">
        <f t="shared" si="18"/>
        <v>23</v>
      </c>
      <c r="C581" s="24" t="s">
        <v>1072</v>
      </c>
      <c r="D581" s="69" t="s">
        <v>1073</v>
      </c>
      <c r="E581" s="69" t="s">
        <v>1074</v>
      </c>
      <c r="F581" s="24" t="s">
        <v>18</v>
      </c>
      <c r="G581" s="136">
        <v>1</v>
      </c>
      <c r="H581" s="45">
        <v>45292</v>
      </c>
      <c r="I581" s="137">
        <v>30000</v>
      </c>
      <c r="J581" s="28">
        <f t="shared" si="19"/>
        <v>30000</v>
      </c>
      <c r="K581" s="29" t="s">
        <v>50</v>
      </c>
      <c r="L581" s="29" t="s">
        <v>69</v>
      </c>
      <c r="M581" s="29" t="s">
        <v>22</v>
      </c>
      <c r="N581" s="30" t="str">
        <f>VLOOKUP(M581,[1]OPERACIONAL!$A$1:$C$12,2,FALSE)</f>
        <v>EQUIPAMENTOS E MATERIAL PERMANENTE</v>
      </c>
    </row>
    <row r="582" spans="2:14" ht="72">
      <c r="B582" s="23" t="str">
        <f t="shared" si="18"/>
        <v>23</v>
      </c>
      <c r="C582" s="24" t="s">
        <v>1072</v>
      </c>
      <c r="D582" s="69" t="s">
        <v>1069</v>
      </c>
      <c r="E582" s="69" t="s">
        <v>1075</v>
      </c>
      <c r="F582" s="24" t="s">
        <v>18</v>
      </c>
      <c r="G582" s="136">
        <v>1</v>
      </c>
      <c r="H582" s="45">
        <v>45292</v>
      </c>
      <c r="I582" s="137">
        <v>40000</v>
      </c>
      <c r="J582" s="28">
        <f t="shared" si="19"/>
        <v>40000</v>
      </c>
      <c r="K582" s="29" t="s">
        <v>50</v>
      </c>
      <c r="L582" s="29" t="s">
        <v>69</v>
      </c>
      <c r="M582" s="29" t="s">
        <v>31</v>
      </c>
      <c r="N582" s="30" t="str">
        <f>VLOOKUP(M582,[1]OPERACIONAL!$A$1:$C$12,2,FALSE)</f>
        <v>MATERIAL DE CONSUMO</v>
      </c>
    </row>
    <row r="583" spans="2:14" ht="84">
      <c r="B583" s="23" t="str">
        <f t="shared" si="18"/>
        <v>23</v>
      </c>
      <c r="C583" s="24" t="s">
        <v>1072</v>
      </c>
      <c r="D583" s="69" t="s">
        <v>1060</v>
      </c>
      <c r="E583" s="69" t="s">
        <v>1076</v>
      </c>
      <c r="F583" s="24" t="s">
        <v>18</v>
      </c>
      <c r="G583" s="136">
        <v>1</v>
      </c>
      <c r="H583" s="45">
        <v>45292</v>
      </c>
      <c r="I583" s="137">
        <v>740000</v>
      </c>
      <c r="J583" s="28">
        <f t="shared" si="19"/>
        <v>740000</v>
      </c>
      <c r="K583" s="29" t="s">
        <v>50</v>
      </c>
      <c r="L583" s="29" t="s">
        <v>69</v>
      </c>
      <c r="M583" s="29" t="s">
        <v>37</v>
      </c>
      <c r="N583" s="30" t="str">
        <f>VLOOKUP(M583,[1]OPERACIONAL!$A$1:$C$12,2,FALSE)</f>
        <v>OUTROS SERVIÇOS DE TERCEIROS - PESSOA FÍSICA</v>
      </c>
    </row>
    <row r="584" spans="2:14" ht="36">
      <c r="B584" s="23" t="str">
        <f t="shared" si="18"/>
        <v>23</v>
      </c>
      <c r="C584" s="24" t="s">
        <v>1072</v>
      </c>
      <c r="D584" s="69" t="s">
        <v>1029</v>
      </c>
      <c r="E584" s="69" t="s">
        <v>1077</v>
      </c>
      <c r="F584" s="24" t="s">
        <v>18</v>
      </c>
      <c r="G584" s="136">
        <v>1</v>
      </c>
      <c r="H584" s="45">
        <v>45292</v>
      </c>
      <c r="I584" s="137">
        <v>2000</v>
      </c>
      <c r="J584" s="28">
        <f t="shared" si="19"/>
        <v>2000</v>
      </c>
      <c r="K584" s="29" t="s">
        <v>50</v>
      </c>
      <c r="L584" s="29" t="s">
        <v>69</v>
      </c>
      <c r="M584" s="29" t="s">
        <v>34</v>
      </c>
      <c r="N584" s="30" t="str">
        <f>VLOOKUP(M584,[1]OPERACIONAL!$A$1:$C$12,2,FALSE)</f>
        <v>OUTROS SERVIÇOS DE TERCEIROS - PESSOA JURÍDICA</v>
      </c>
    </row>
    <row r="585" spans="2:14" ht="48">
      <c r="B585" s="23" t="str">
        <f t="shared" si="18"/>
        <v>23</v>
      </c>
      <c r="C585" s="24" t="s">
        <v>1072</v>
      </c>
      <c r="D585" s="140" t="s">
        <v>941</v>
      </c>
      <c r="E585" s="69" t="s">
        <v>1078</v>
      </c>
      <c r="F585" s="24" t="s">
        <v>18</v>
      </c>
      <c r="G585" s="136">
        <v>1</v>
      </c>
      <c r="H585" s="45">
        <v>45292</v>
      </c>
      <c r="I585" s="137">
        <v>14000</v>
      </c>
      <c r="J585" s="28">
        <f t="shared" si="19"/>
        <v>14000</v>
      </c>
      <c r="K585" s="29" t="s">
        <v>50</v>
      </c>
      <c r="L585" s="29" t="s">
        <v>69</v>
      </c>
      <c r="M585" s="29" t="s">
        <v>31</v>
      </c>
      <c r="N585" s="30" t="str">
        <f>VLOOKUP(M585,[1]OPERACIONAL!$A$1:$C$12,2,FALSE)</f>
        <v>MATERIAL DE CONSUMO</v>
      </c>
    </row>
    <row r="586" spans="2:14" ht="144">
      <c r="B586" s="23" t="str">
        <f t="shared" si="18"/>
        <v>23</v>
      </c>
      <c r="C586" s="24" t="s">
        <v>1072</v>
      </c>
      <c r="D586" s="69" t="s">
        <v>1079</v>
      </c>
      <c r="E586" s="69" t="s">
        <v>1080</v>
      </c>
      <c r="F586" s="24" t="s">
        <v>18</v>
      </c>
      <c r="G586" s="136">
        <v>1</v>
      </c>
      <c r="H586" s="45">
        <v>45292</v>
      </c>
      <c r="I586" s="137">
        <v>10000</v>
      </c>
      <c r="J586" s="28">
        <f t="shared" si="19"/>
        <v>10000</v>
      </c>
      <c r="K586" s="29" t="s">
        <v>50</v>
      </c>
      <c r="L586" s="29" t="s">
        <v>69</v>
      </c>
      <c r="M586" s="29" t="s">
        <v>34</v>
      </c>
      <c r="N586" s="30" t="str">
        <f>VLOOKUP(M586,[1]OPERACIONAL!$A$1:$C$12,2,FALSE)</f>
        <v>OUTROS SERVIÇOS DE TERCEIROS - PESSOA JURÍDICA</v>
      </c>
    </row>
    <row r="587" spans="2:14" ht="132">
      <c r="B587" s="23" t="str">
        <f t="shared" si="18"/>
        <v>23</v>
      </c>
      <c r="C587" s="24" t="s">
        <v>1072</v>
      </c>
      <c r="D587" s="69" t="s">
        <v>1014</v>
      </c>
      <c r="E587" s="69" t="s">
        <v>1081</v>
      </c>
      <c r="F587" s="24" t="s">
        <v>18</v>
      </c>
      <c r="G587" s="136">
        <v>1</v>
      </c>
      <c r="H587" s="45">
        <v>45292</v>
      </c>
      <c r="I587" s="137">
        <v>20000</v>
      </c>
      <c r="J587" s="28">
        <f t="shared" si="19"/>
        <v>20000</v>
      </c>
      <c r="K587" s="29" t="s">
        <v>50</v>
      </c>
      <c r="L587" s="29" t="s">
        <v>69</v>
      </c>
      <c r="M587" s="29" t="s">
        <v>34</v>
      </c>
      <c r="N587" s="30" t="str">
        <f>VLOOKUP(M587,[1]OPERACIONAL!$A$1:$C$12,2,FALSE)</f>
        <v>OUTROS SERVIÇOS DE TERCEIROS - PESSOA JURÍDICA</v>
      </c>
    </row>
    <row r="588" spans="2:14" ht="72">
      <c r="B588" s="23" t="str">
        <f t="shared" si="18"/>
        <v>23</v>
      </c>
      <c r="C588" s="24" t="s">
        <v>1072</v>
      </c>
      <c r="D588" s="69" t="s">
        <v>1082</v>
      </c>
      <c r="E588" s="69" t="s">
        <v>1083</v>
      </c>
      <c r="F588" s="24" t="s">
        <v>18</v>
      </c>
      <c r="G588" s="136">
        <v>1</v>
      </c>
      <c r="H588" s="45">
        <v>45292</v>
      </c>
      <c r="I588" s="137">
        <v>40000</v>
      </c>
      <c r="J588" s="28">
        <f t="shared" si="19"/>
        <v>40000</v>
      </c>
      <c r="K588" s="29" t="s">
        <v>50</v>
      </c>
      <c r="L588" s="29" t="s">
        <v>69</v>
      </c>
      <c r="M588" s="29" t="s">
        <v>31</v>
      </c>
      <c r="N588" s="30" t="str">
        <f>VLOOKUP(M588,[1]OPERACIONAL!$A$1:$C$12,2,FALSE)</f>
        <v>MATERIAL DE CONSUMO</v>
      </c>
    </row>
    <row r="589" spans="2:14" ht="108">
      <c r="B589" s="23" t="str">
        <f t="shared" si="18"/>
        <v>23</v>
      </c>
      <c r="C589" s="24" t="s">
        <v>1072</v>
      </c>
      <c r="D589" s="69" t="s">
        <v>1084</v>
      </c>
      <c r="E589" s="69" t="s">
        <v>1085</v>
      </c>
      <c r="F589" s="24" t="s">
        <v>18</v>
      </c>
      <c r="G589" s="136">
        <v>1</v>
      </c>
      <c r="H589" s="45">
        <v>45292</v>
      </c>
      <c r="I589" s="137">
        <v>50000</v>
      </c>
      <c r="J589" s="28">
        <f t="shared" si="19"/>
        <v>50000</v>
      </c>
      <c r="K589" s="29" t="s">
        <v>50</v>
      </c>
      <c r="L589" s="29" t="s">
        <v>69</v>
      </c>
      <c r="M589" s="29" t="s">
        <v>22</v>
      </c>
      <c r="N589" s="30" t="str">
        <f>VLOOKUP(M589,[1]OPERACIONAL!$A$1:$C$12,2,FALSE)</f>
        <v>EQUIPAMENTOS E MATERIAL PERMANENTE</v>
      </c>
    </row>
    <row r="590" spans="2:14" ht="72">
      <c r="B590" s="23" t="str">
        <f t="shared" si="18"/>
        <v>23</v>
      </c>
      <c r="C590" s="24" t="s">
        <v>1072</v>
      </c>
      <c r="D590" s="69" t="s">
        <v>949</v>
      </c>
      <c r="E590" s="69" t="s">
        <v>1074</v>
      </c>
      <c r="F590" s="24" t="s">
        <v>18</v>
      </c>
      <c r="G590" s="136">
        <v>1</v>
      </c>
      <c r="H590" s="45">
        <v>45292</v>
      </c>
      <c r="I590" s="137">
        <v>80000</v>
      </c>
      <c r="J590" s="28">
        <f t="shared" si="19"/>
        <v>80000</v>
      </c>
      <c r="K590" s="29" t="s">
        <v>50</v>
      </c>
      <c r="L590" s="29" t="s">
        <v>69</v>
      </c>
      <c r="M590" s="29" t="s">
        <v>22</v>
      </c>
      <c r="N590" s="30" t="str">
        <f>VLOOKUP(M590,[1]OPERACIONAL!$A$1:$C$12,2,FALSE)</f>
        <v>EQUIPAMENTOS E MATERIAL PERMANENTE</v>
      </c>
    </row>
    <row r="591" spans="2:14" ht="72">
      <c r="B591" s="23" t="str">
        <f t="shared" si="18"/>
        <v>23</v>
      </c>
      <c r="C591" s="24" t="s">
        <v>1072</v>
      </c>
      <c r="D591" s="69" t="s">
        <v>950</v>
      </c>
      <c r="E591" s="69" t="s">
        <v>1074</v>
      </c>
      <c r="F591" s="24" t="s">
        <v>18</v>
      </c>
      <c r="G591" s="136">
        <v>1</v>
      </c>
      <c r="H591" s="45">
        <v>45292</v>
      </c>
      <c r="I591" s="137">
        <v>25000</v>
      </c>
      <c r="J591" s="28">
        <f t="shared" si="19"/>
        <v>25000</v>
      </c>
      <c r="K591" s="29" t="s">
        <v>50</v>
      </c>
      <c r="L591" s="29" t="s">
        <v>69</v>
      </c>
      <c r="M591" s="29" t="s">
        <v>34</v>
      </c>
      <c r="N591" s="30" t="str">
        <f>VLOOKUP(M591,[1]OPERACIONAL!$A$1:$C$12,2,FALSE)</f>
        <v>OUTROS SERVIÇOS DE TERCEIROS - PESSOA JURÍDICA</v>
      </c>
    </row>
    <row r="592" spans="2:14" ht="108">
      <c r="B592" s="23" t="str">
        <f t="shared" si="18"/>
        <v>23</v>
      </c>
      <c r="C592" s="24" t="s">
        <v>1072</v>
      </c>
      <c r="D592" s="69" t="s">
        <v>1086</v>
      </c>
      <c r="E592" s="69" t="s">
        <v>1087</v>
      </c>
      <c r="F592" s="24" t="s">
        <v>18</v>
      </c>
      <c r="G592" s="136">
        <v>1</v>
      </c>
      <c r="H592" s="45">
        <v>45292</v>
      </c>
      <c r="I592" s="137">
        <v>13000</v>
      </c>
      <c r="J592" s="28">
        <f t="shared" si="19"/>
        <v>13000</v>
      </c>
      <c r="K592" s="29" t="s">
        <v>50</v>
      </c>
      <c r="L592" s="29" t="s">
        <v>69</v>
      </c>
      <c r="M592" s="29" t="s">
        <v>31</v>
      </c>
      <c r="N592" s="30" t="str">
        <f>VLOOKUP(M592,[1]OPERACIONAL!$A$1:$C$12,2,FALSE)</f>
        <v>MATERIAL DE CONSUMO</v>
      </c>
    </row>
    <row r="593" spans="2:14" ht="84">
      <c r="B593" s="23" t="str">
        <f t="shared" si="18"/>
        <v>23</v>
      </c>
      <c r="C593" s="24" t="s">
        <v>1072</v>
      </c>
      <c r="D593" s="69" t="s">
        <v>1088</v>
      </c>
      <c r="E593" s="69" t="s">
        <v>1089</v>
      </c>
      <c r="F593" s="24" t="s">
        <v>18</v>
      </c>
      <c r="G593" s="136">
        <v>1</v>
      </c>
      <c r="H593" s="45">
        <v>45292</v>
      </c>
      <c r="I593" s="137">
        <v>70000</v>
      </c>
      <c r="J593" s="28">
        <f t="shared" si="19"/>
        <v>70000</v>
      </c>
      <c r="K593" s="29" t="s">
        <v>50</v>
      </c>
      <c r="L593" s="29" t="s">
        <v>69</v>
      </c>
      <c r="M593" s="29" t="s">
        <v>22</v>
      </c>
      <c r="N593" s="30" t="str">
        <f>VLOOKUP(M593,[1]OPERACIONAL!$A$1:$C$12,2,FALSE)</f>
        <v>EQUIPAMENTOS E MATERIAL PERMANENTE</v>
      </c>
    </row>
    <row r="594" spans="2:14" ht="84">
      <c r="B594" s="23" t="str">
        <f t="shared" si="18"/>
        <v>23</v>
      </c>
      <c r="C594" s="24" t="s">
        <v>1072</v>
      </c>
      <c r="D594" s="69" t="s">
        <v>1090</v>
      </c>
      <c r="E594" s="69" t="s">
        <v>1089</v>
      </c>
      <c r="F594" s="24" t="s">
        <v>18</v>
      </c>
      <c r="G594" s="136">
        <v>1</v>
      </c>
      <c r="H594" s="45">
        <v>45292</v>
      </c>
      <c r="I594" s="137">
        <v>40000</v>
      </c>
      <c r="J594" s="28">
        <f t="shared" si="19"/>
        <v>40000</v>
      </c>
      <c r="K594" s="29" t="s">
        <v>50</v>
      </c>
      <c r="L594" s="29" t="s">
        <v>69</v>
      </c>
      <c r="M594" s="29" t="s">
        <v>34</v>
      </c>
      <c r="N594" s="30" t="str">
        <f>VLOOKUP(M594,[1]OPERACIONAL!$A$1:$C$12,2,FALSE)</f>
        <v>OUTROS SERVIÇOS DE TERCEIROS - PESSOA JURÍDICA</v>
      </c>
    </row>
    <row r="595" spans="2:14" ht="84">
      <c r="B595" s="23" t="str">
        <f t="shared" si="18"/>
        <v>23</v>
      </c>
      <c r="C595" s="24" t="s">
        <v>1072</v>
      </c>
      <c r="D595" s="69" t="s">
        <v>960</v>
      </c>
      <c r="E595" s="69" t="s">
        <v>1091</v>
      </c>
      <c r="F595" s="24" t="s">
        <v>18</v>
      </c>
      <c r="G595" s="136">
        <v>1</v>
      </c>
      <c r="H595" s="45">
        <v>45292</v>
      </c>
      <c r="I595" s="137">
        <v>40000</v>
      </c>
      <c r="J595" s="28">
        <f t="shared" si="19"/>
        <v>40000</v>
      </c>
      <c r="K595" s="29" t="s">
        <v>50</v>
      </c>
      <c r="L595" s="29" t="s">
        <v>69</v>
      </c>
      <c r="M595" s="29" t="s">
        <v>31</v>
      </c>
      <c r="N595" s="30" t="str">
        <f>VLOOKUP(M595,[1]OPERACIONAL!$A$1:$C$12,2,FALSE)</f>
        <v>MATERIAL DE CONSUMO</v>
      </c>
    </row>
    <row r="596" spans="2:14" ht="84">
      <c r="B596" s="23" t="str">
        <f t="shared" si="18"/>
        <v>23</v>
      </c>
      <c r="C596" s="24" t="s">
        <v>1072</v>
      </c>
      <c r="D596" s="69" t="s">
        <v>974</v>
      </c>
      <c r="E596" s="69" t="s">
        <v>1089</v>
      </c>
      <c r="F596" s="24" t="s">
        <v>18</v>
      </c>
      <c r="G596" s="136">
        <v>1</v>
      </c>
      <c r="H596" s="45">
        <v>45292</v>
      </c>
      <c r="I596" s="137">
        <v>100000</v>
      </c>
      <c r="J596" s="28">
        <f t="shared" si="19"/>
        <v>100000</v>
      </c>
      <c r="K596" s="29" t="s">
        <v>50</v>
      </c>
      <c r="L596" s="29" t="s">
        <v>69</v>
      </c>
      <c r="M596" s="29" t="s">
        <v>34</v>
      </c>
      <c r="N596" s="30" t="str">
        <f>VLOOKUP(M596,[1]OPERACIONAL!$A$1:$C$12,2,FALSE)</f>
        <v>OUTROS SERVIÇOS DE TERCEIROS - PESSOA JURÍDICA</v>
      </c>
    </row>
    <row r="597" spans="2:14" ht="84">
      <c r="B597" s="23" t="str">
        <f t="shared" si="18"/>
        <v>23</v>
      </c>
      <c r="C597" s="24" t="s">
        <v>1072</v>
      </c>
      <c r="D597" s="69" t="s">
        <v>1092</v>
      </c>
      <c r="E597" s="69" t="s">
        <v>1089</v>
      </c>
      <c r="F597" s="24" t="s">
        <v>18</v>
      </c>
      <c r="G597" s="136">
        <v>1</v>
      </c>
      <c r="H597" s="45">
        <v>45292</v>
      </c>
      <c r="I597" s="137">
        <v>60000</v>
      </c>
      <c r="J597" s="28">
        <f t="shared" si="19"/>
        <v>60000</v>
      </c>
      <c r="K597" s="29" t="s">
        <v>50</v>
      </c>
      <c r="L597" s="29" t="s">
        <v>69</v>
      </c>
      <c r="M597" s="29" t="s">
        <v>34</v>
      </c>
      <c r="N597" s="30" t="str">
        <f>VLOOKUP(M597,[1]OPERACIONAL!$A$1:$C$12,2,FALSE)</f>
        <v>OUTROS SERVIÇOS DE TERCEIROS - PESSOA JURÍDICA</v>
      </c>
    </row>
    <row r="598" spans="2:14" ht="84">
      <c r="B598" s="23" t="str">
        <f t="shared" si="18"/>
        <v>23</v>
      </c>
      <c r="C598" s="24" t="s">
        <v>1072</v>
      </c>
      <c r="D598" s="69" t="s">
        <v>977</v>
      </c>
      <c r="E598" s="69" t="s">
        <v>1089</v>
      </c>
      <c r="F598" s="24" t="s">
        <v>18</v>
      </c>
      <c r="G598" s="136">
        <v>1</v>
      </c>
      <c r="H598" s="45">
        <v>45292</v>
      </c>
      <c r="I598" s="137">
        <v>20000</v>
      </c>
      <c r="J598" s="28">
        <f t="shared" si="19"/>
        <v>20000</v>
      </c>
      <c r="K598" s="29" t="s">
        <v>50</v>
      </c>
      <c r="L598" s="29" t="s">
        <v>69</v>
      </c>
      <c r="M598" s="29" t="s">
        <v>31</v>
      </c>
      <c r="N598" s="30" t="str">
        <f>VLOOKUP(M598,[1]OPERACIONAL!$A$1:$C$12,2,FALSE)</f>
        <v>MATERIAL DE CONSUMO</v>
      </c>
    </row>
    <row r="599" spans="2:14" ht="84">
      <c r="B599" s="23" t="str">
        <f t="shared" si="18"/>
        <v>23</v>
      </c>
      <c r="C599" s="24" t="s">
        <v>1072</v>
      </c>
      <c r="D599" s="69" t="s">
        <v>978</v>
      </c>
      <c r="E599" s="69" t="s">
        <v>1089</v>
      </c>
      <c r="F599" s="24" t="s">
        <v>18</v>
      </c>
      <c r="G599" s="136">
        <v>1</v>
      </c>
      <c r="H599" s="45">
        <v>45292</v>
      </c>
      <c r="I599" s="137">
        <v>90000</v>
      </c>
      <c r="J599" s="28">
        <f t="shared" si="19"/>
        <v>90000</v>
      </c>
      <c r="K599" s="29" t="s">
        <v>50</v>
      </c>
      <c r="L599" s="29" t="s">
        <v>69</v>
      </c>
      <c r="M599" s="29" t="s">
        <v>34</v>
      </c>
      <c r="N599" s="30" t="str">
        <f>VLOOKUP(M599,[1]OPERACIONAL!$A$1:$C$12,2,FALSE)</f>
        <v>OUTROS SERVIÇOS DE TERCEIROS - PESSOA JURÍDICA</v>
      </c>
    </row>
    <row r="600" spans="2:14" ht="84">
      <c r="B600" s="23" t="str">
        <f t="shared" si="18"/>
        <v>23</v>
      </c>
      <c r="C600" s="24" t="s">
        <v>1072</v>
      </c>
      <c r="D600" s="69" t="s">
        <v>1093</v>
      </c>
      <c r="E600" s="69" t="s">
        <v>1089</v>
      </c>
      <c r="F600" s="24" t="s">
        <v>18</v>
      </c>
      <c r="G600" s="136">
        <v>1</v>
      </c>
      <c r="H600" s="45">
        <v>45292</v>
      </c>
      <c r="I600" s="137">
        <v>40000</v>
      </c>
      <c r="J600" s="28">
        <f t="shared" si="19"/>
        <v>40000</v>
      </c>
      <c r="K600" s="29" t="s">
        <v>50</v>
      </c>
      <c r="L600" s="29" t="s">
        <v>69</v>
      </c>
      <c r="M600" s="29" t="s">
        <v>31</v>
      </c>
      <c r="N600" s="30" t="str">
        <f>VLOOKUP(M600,[1]OPERACIONAL!$A$1:$C$12,2,FALSE)</f>
        <v>MATERIAL DE CONSUMO</v>
      </c>
    </row>
    <row r="601" spans="2:14" ht="84">
      <c r="B601" s="23" t="str">
        <f t="shared" si="18"/>
        <v>23</v>
      </c>
      <c r="C601" s="24" t="s">
        <v>1072</v>
      </c>
      <c r="D601" s="69" t="s">
        <v>1094</v>
      </c>
      <c r="E601" s="69" t="s">
        <v>1089</v>
      </c>
      <c r="F601" s="24" t="s">
        <v>18</v>
      </c>
      <c r="G601" s="136">
        <v>1</v>
      </c>
      <c r="H601" s="45">
        <v>45292</v>
      </c>
      <c r="I601" s="137">
        <v>20000</v>
      </c>
      <c r="J601" s="28">
        <f t="shared" si="19"/>
        <v>20000</v>
      </c>
      <c r="K601" s="29" t="s">
        <v>50</v>
      </c>
      <c r="L601" s="29" t="s">
        <v>69</v>
      </c>
      <c r="M601" s="29" t="s">
        <v>31</v>
      </c>
      <c r="N601" s="30" t="str">
        <f>VLOOKUP(M601,[1]OPERACIONAL!$A$1:$C$12,2,FALSE)</f>
        <v>MATERIAL DE CONSUMO</v>
      </c>
    </row>
    <row r="602" spans="2:14" ht="84">
      <c r="B602" s="23" t="str">
        <f t="shared" si="18"/>
        <v>23</v>
      </c>
      <c r="C602" s="24" t="s">
        <v>1072</v>
      </c>
      <c r="D602" s="69" t="s">
        <v>981</v>
      </c>
      <c r="E602" s="69" t="s">
        <v>1089</v>
      </c>
      <c r="F602" s="24" t="s">
        <v>18</v>
      </c>
      <c r="G602" s="136">
        <v>1</v>
      </c>
      <c r="H602" s="45">
        <v>45292</v>
      </c>
      <c r="I602" s="137">
        <v>10000</v>
      </c>
      <c r="J602" s="28">
        <f t="shared" si="19"/>
        <v>10000</v>
      </c>
      <c r="K602" s="29" t="s">
        <v>50</v>
      </c>
      <c r="L602" s="29" t="s">
        <v>69</v>
      </c>
      <c r="M602" s="29" t="s">
        <v>31</v>
      </c>
      <c r="N602" s="30" t="str">
        <f>VLOOKUP(M602,[1]OPERACIONAL!$A$1:$C$12,2,FALSE)</f>
        <v>MATERIAL DE CONSUMO</v>
      </c>
    </row>
    <row r="603" spans="2:14" ht="84">
      <c r="B603" s="23" t="str">
        <f t="shared" si="18"/>
        <v>23</v>
      </c>
      <c r="C603" s="24" t="s">
        <v>1072</v>
      </c>
      <c r="D603" s="142" t="s">
        <v>1095</v>
      </c>
      <c r="E603" s="69" t="s">
        <v>1089</v>
      </c>
      <c r="F603" s="24" t="s">
        <v>18</v>
      </c>
      <c r="G603" s="136">
        <v>1</v>
      </c>
      <c r="H603" s="45">
        <v>45292</v>
      </c>
      <c r="I603" s="137">
        <v>45000</v>
      </c>
      <c r="J603" s="28">
        <f t="shared" si="19"/>
        <v>45000</v>
      </c>
      <c r="K603" s="29" t="s">
        <v>50</v>
      </c>
      <c r="L603" s="29" t="s">
        <v>69</v>
      </c>
      <c r="M603" s="29" t="s">
        <v>31</v>
      </c>
      <c r="N603" s="30" t="str">
        <f>VLOOKUP(M603,[1]OPERACIONAL!$A$1:$C$12,2,FALSE)</f>
        <v>MATERIAL DE CONSUMO</v>
      </c>
    </row>
    <row r="604" spans="2:14" ht="72">
      <c r="B604" s="23" t="str">
        <f t="shared" si="18"/>
        <v>23</v>
      </c>
      <c r="C604" s="24" t="s">
        <v>1072</v>
      </c>
      <c r="D604" s="69" t="s">
        <v>1096</v>
      </c>
      <c r="E604" s="69" t="s">
        <v>1097</v>
      </c>
      <c r="F604" s="24" t="s">
        <v>18</v>
      </c>
      <c r="G604" s="136">
        <v>1</v>
      </c>
      <c r="H604" s="45">
        <v>45292</v>
      </c>
      <c r="I604" s="137">
        <v>800000</v>
      </c>
      <c r="J604" s="28">
        <f t="shared" si="19"/>
        <v>800000</v>
      </c>
      <c r="K604" s="29" t="s">
        <v>50</v>
      </c>
      <c r="L604" s="29" t="s">
        <v>69</v>
      </c>
      <c r="M604" s="29" t="s">
        <v>34</v>
      </c>
      <c r="N604" s="30" t="str">
        <f>VLOOKUP(M604,[1]OPERACIONAL!$A$1:$C$12,2,FALSE)</f>
        <v>OUTROS SERVIÇOS DE TERCEIROS - PESSOA JURÍDICA</v>
      </c>
    </row>
    <row r="605" spans="2:14" ht="60">
      <c r="B605" s="23" t="str">
        <f t="shared" si="18"/>
        <v>23</v>
      </c>
      <c r="C605" s="24" t="s">
        <v>1072</v>
      </c>
      <c r="D605" s="69" t="s">
        <v>1098</v>
      </c>
      <c r="E605" s="69" t="s">
        <v>1099</v>
      </c>
      <c r="F605" s="24" t="s">
        <v>18</v>
      </c>
      <c r="G605" s="136">
        <v>1</v>
      </c>
      <c r="H605" s="45">
        <v>45292</v>
      </c>
      <c r="I605" s="137">
        <v>74000</v>
      </c>
      <c r="J605" s="28">
        <f t="shared" si="19"/>
        <v>74000</v>
      </c>
      <c r="K605" s="29" t="s">
        <v>50</v>
      </c>
      <c r="L605" s="29" t="s">
        <v>69</v>
      </c>
      <c r="M605" s="29" t="s">
        <v>28</v>
      </c>
      <c r="N605" s="30" t="str">
        <f>VLOOKUP(M605,[1]OPERACIONAL!$A$1:$C$12,2,FALSE)</f>
        <v>SERVIÇOS DE TECNOLOGIA DA INFORMAÇÃO E COMUNICAÇÃO - PESSOA JURÍDICA</v>
      </c>
    </row>
    <row r="606" spans="2:14" ht="60">
      <c r="B606" s="23" t="str">
        <f t="shared" si="18"/>
        <v>23</v>
      </c>
      <c r="C606" s="24" t="s">
        <v>1072</v>
      </c>
      <c r="D606" s="69" t="s">
        <v>1100</v>
      </c>
      <c r="E606" s="69" t="s">
        <v>1101</v>
      </c>
      <c r="F606" s="24" t="s">
        <v>18</v>
      </c>
      <c r="G606" s="136">
        <v>1</v>
      </c>
      <c r="H606" s="45">
        <v>45292</v>
      </c>
      <c r="I606" s="137">
        <v>100000</v>
      </c>
      <c r="J606" s="28">
        <f t="shared" si="19"/>
        <v>100000</v>
      </c>
      <c r="K606" s="29" t="s">
        <v>50</v>
      </c>
      <c r="L606" s="29" t="s">
        <v>69</v>
      </c>
      <c r="M606" s="29" t="s">
        <v>31</v>
      </c>
      <c r="N606" s="30" t="str">
        <f>VLOOKUP(M606,[1]OPERACIONAL!$A$1:$C$12,2,FALSE)</f>
        <v>MATERIAL DE CONSUMO</v>
      </c>
    </row>
    <row r="607" spans="2:14" ht="72">
      <c r="B607" s="23" t="str">
        <f t="shared" si="18"/>
        <v>23</v>
      </c>
      <c r="C607" s="24" t="s">
        <v>1072</v>
      </c>
      <c r="D607" s="69" t="s">
        <v>1102</v>
      </c>
      <c r="E607" s="69" t="s">
        <v>1103</v>
      </c>
      <c r="F607" s="24" t="s">
        <v>18</v>
      </c>
      <c r="G607" s="136">
        <v>1</v>
      </c>
      <c r="H607" s="45">
        <v>45292</v>
      </c>
      <c r="I607" s="137">
        <v>166000</v>
      </c>
      <c r="J607" s="28">
        <f t="shared" si="19"/>
        <v>166000</v>
      </c>
      <c r="K607" s="29" t="s">
        <v>50</v>
      </c>
      <c r="L607" s="29" t="s">
        <v>69</v>
      </c>
      <c r="M607" s="29" t="s">
        <v>34</v>
      </c>
      <c r="N607" s="30" t="str">
        <f>VLOOKUP(M607,[1]OPERACIONAL!$A$1:$C$12,2,FALSE)</f>
        <v>OUTROS SERVIÇOS DE TERCEIROS - PESSOA JURÍDICA</v>
      </c>
    </row>
    <row r="608" spans="2:14" ht="72">
      <c r="B608" s="23" t="str">
        <f t="shared" si="18"/>
        <v>23</v>
      </c>
      <c r="C608" s="24" t="s">
        <v>1072</v>
      </c>
      <c r="D608" s="69" t="s">
        <v>1104</v>
      </c>
      <c r="E608" s="69" t="s">
        <v>1103</v>
      </c>
      <c r="F608" s="24" t="s">
        <v>18</v>
      </c>
      <c r="G608" s="136">
        <v>1</v>
      </c>
      <c r="H608" s="45">
        <v>45292</v>
      </c>
      <c r="I608" s="137">
        <v>130000</v>
      </c>
      <c r="J608" s="28">
        <f t="shared" si="19"/>
        <v>130000</v>
      </c>
      <c r="K608" s="29" t="s">
        <v>50</v>
      </c>
      <c r="L608" s="29" t="s">
        <v>69</v>
      </c>
      <c r="M608" s="29" t="s">
        <v>31</v>
      </c>
      <c r="N608" s="30" t="str">
        <f>VLOOKUP(M608,[1]OPERACIONAL!$A$1:$C$12,2,FALSE)</f>
        <v>MATERIAL DE CONSUMO</v>
      </c>
    </row>
    <row r="609" spans="2:14" ht="72">
      <c r="B609" s="23" t="str">
        <f t="shared" si="18"/>
        <v>23</v>
      </c>
      <c r="C609" s="24" t="s">
        <v>1072</v>
      </c>
      <c r="D609" s="69" t="s">
        <v>1105</v>
      </c>
      <c r="E609" s="69" t="s">
        <v>1103</v>
      </c>
      <c r="F609" s="24" t="s">
        <v>18</v>
      </c>
      <c r="G609" s="136">
        <v>1</v>
      </c>
      <c r="H609" s="45">
        <v>45292</v>
      </c>
      <c r="I609" s="137">
        <v>45000</v>
      </c>
      <c r="J609" s="28">
        <f t="shared" si="19"/>
        <v>45000</v>
      </c>
      <c r="K609" s="29" t="s">
        <v>50</v>
      </c>
      <c r="L609" s="29" t="s">
        <v>69</v>
      </c>
      <c r="M609" s="29" t="s">
        <v>31</v>
      </c>
      <c r="N609" s="30" t="str">
        <f>VLOOKUP(M609,[1]OPERACIONAL!$A$1:$C$12,2,FALSE)</f>
        <v>MATERIAL DE CONSUMO</v>
      </c>
    </row>
    <row r="610" spans="2:14" ht="72">
      <c r="B610" s="23" t="str">
        <f t="shared" si="18"/>
        <v>23</v>
      </c>
      <c r="C610" s="24" t="s">
        <v>1072</v>
      </c>
      <c r="D610" s="69" t="s">
        <v>1106</v>
      </c>
      <c r="E610" s="69" t="s">
        <v>1103</v>
      </c>
      <c r="F610" s="24" t="s">
        <v>18</v>
      </c>
      <c r="G610" s="136">
        <v>1</v>
      </c>
      <c r="H610" s="45">
        <v>45292</v>
      </c>
      <c r="I610" s="137">
        <v>140000</v>
      </c>
      <c r="J610" s="28">
        <f t="shared" si="19"/>
        <v>140000</v>
      </c>
      <c r="K610" s="29" t="s">
        <v>50</v>
      </c>
      <c r="L610" s="29" t="s">
        <v>69</v>
      </c>
      <c r="M610" s="29" t="s">
        <v>31</v>
      </c>
      <c r="N610" s="30" t="str">
        <f>VLOOKUP(M610,[1]OPERACIONAL!$A$1:$C$12,2,FALSE)</f>
        <v>MATERIAL DE CONSUMO</v>
      </c>
    </row>
    <row r="611" spans="2:14" ht="72">
      <c r="B611" s="23" t="str">
        <f t="shared" ref="B611:B674" si="20">MID(C611,1,2)</f>
        <v>23</v>
      </c>
      <c r="C611" s="24" t="s">
        <v>1072</v>
      </c>
      <c r="D611" s="69" t="s">
        <v>1107</v>
      </c>
      <c r="E611" s="69" t="s">
        <v>1103</v>
      </c>
      <c r="F611" s="24" t="s">
        <v>18</v>
      </c>
      <c r="G611" s="136">
        <v>1</v>
      </c>
      <c r="H611" s="45">
        <v>45292</v>
      </c>
      <c r="I611" s="137">
        <v>300000</v>
      </c>
      <c r="J611" s="28">
        <f t="shared" si="19"/>
        <v>300000</v>
      </c>
      <c r="K611" s="29" t="s">
        <v>50</v>
      </c>
      <c r="L611" s="29" t="s">
        <v>69</v>
      </c>
      <c r="M611" s="29" t="s">
        <v>31</v>
      </c>
      <c r="N611" s="30" t="str">
        <f>VLOOKUP(M611,[1]OPERACIONAL!$A$1:$C$12,2,FALSE)</f>
        <v>MATERIAL DE CONSUMO</v>
      </c>
    </row>
    <row r="612" spans="2:14" ht="36">
      <c r="B612" s="23" t="str">
        <f t="shared" si="20"/>
        <v>23</v>
      </c>
      <c r="C612" s="24" t="s">
        <v>1072</v>
      </c>
      <c r="D612" s="69" t="s">
        <v>1108</v>
      </c>
      <c r="E612" s="69" t="s">
        <v>1109</v>
      </c>
      <c r="F612" s="24" t="s">
        <v>18</v>
      </c>
      <c r="G612" s="136">
        <v>1</v>
      </c>
      <c r="H612" s="45">
        <v>45292</v>
      </c>
      <c r="I612" s="137">
        <v>15000</v>
      </c>
      <c r="J612" s="28">
        <f t="shared" si="19"/>
        <v>15000</v>
      </c>
      <c r="K612" s="29" t="s">
        <v>50</v>
      </c>
      <c r="L612" s="29" t="s">
        <v>69</v>
      </c>
      <c r="M612" s="29" t="s">
        <v>22</v>
      </c>
      <c r="N612" s="30" t="str">
        <f>VLOOKUP(M612,[1]OPERACIONAL!$A$1:$C$12,2,FALSE)</f>
        <v>EQUIPAMENTOS E MATERIAL PERMANENTE</v>
      </c>
    </row>
    <row r="613" spans="2:14" ht="72">
      <c r="B613" s="23" t="str">
        <f t="shared" si="20"/>
        <v>23</v>
      </c>
      <c r="C613" s="24" t="s">
        <v>1072</v>
      </c>
      <c r="D613" s="69" t="s">
        <v>1110</v>
      </c>
      <c r="E613" s="69" t="s">
        <v>1111</v>
      </c>
      <c r="F613" s="24" t="s">
        <v>18</v>
      </c>
      <c r="G613" s="136">
        <v>1</v>
      </c>
      <c r="H613" s="45">
        <v>45292</v>
      </c>
      <c r="I613" s="137">
        <v>15000</v>
      </c>
      <c r="J613" s="28">
        <f t="shared" si="19"/>
        <v>15000</v>
      </c>
      <c r="K613" s="29" t="s">
        <v>50</v>
      </c>
      <c r="L613" s="29" t="s">
        <v>69</v>
      </c>
      <c r="M613" s="29" t="s">
        <v>34</v>
      </c>
      <c r="N613" s="30" t="str">
        <f>VLOOKUP(M613,[1]OPERACIONAL!$A$1:$C$12,2,FALSE)</f>
        <v>OUTROS SERVIÇOS DE TERCEIROS - PESSOA JURÍDICA</v>
      </c>
    </row>
    <row r="614" spans="2:14" ht="72">
      <c r="B614" s="23" t="str">
        <f t="shared" si="20"/>
        <v>23</v>
      </c>
      <c r="C614" s="24" t="s">
        <v>1072</v>
      </c>
      <c r="D614" s="69" t="s">
        <v>1112</v>
      </c>
      <c r="E614" s="69" t="s">
        <v>1113</v>
      </c>
      <c r="F614" s="24" t="s">
        <v>18</v>
      </c>
      <c r="G614" s="136">
        <v>1</v>
      </c>
      <c r="H614" s="45">
        <v>45292</v>
      </c>
      <c r="I614" s="137">
        <v>10000</v>
      </c>
      <c r="J614" s="28">
        <f t="shared" si="19"/>
        <v>10000</v>
      </c>
      <c r="K614" s="29" t="s">
        <v>50</v>
      </c>
      <c r="L614" s="29" t="s">
        <v>69</v>
      </c>
      <c r="M614" s="29" t="s">
        <v>34</v>
      </c>
      <c r="N614" s="30" t="str">
        <f>VLOOKUP(M614,[1]OPERACIONAL!$A$1:$C$12,2,FALSE)</f>
        <v>OUTROS SERVIÇOS DE TERCEIROS - PESSOA JURÍDICA</v>
      </c>
    </row>
    <row r="615" spans="2:14" ht="72">
      <c r="B615" s="23" t="str">
        <f t="shared" si="20"/>
        <v>23</v>
      </c>
      <c r="C615" s="24" t="s">
        <v>1072</v>
      </c>
      <c r="D615" s="69" t="s">
        <v>1114</v>
      </c>
      <c r="E615" s="69" t="s">
        <v>1113</v>
      </c>
      <c r="F615" s="24" t="s">
        <v>18</v>
      </c>
      <c r="G615" s="136">
        <v>1</v>
      </c>
      <c r="H615" s="45">
        <v>45292</v>
      </c>
      <c r="I615" s="137">
        <v>20000</v>
      </c>
      <c r="J615" s="28">
        <f t="shared" si="19"/>
        <v>20000</v>
      </c>
      <c r="K615" s="29" t="s">
        <v>50</v>
      </c>
      <c r="L615" s="29" t="s">
        <v>69</v>
      </c>
      <c r="M615" s="29" t="s">
        <v>34</v>
      </c>
      <c r="N615" s="30" t="str">
        <f>VLOOKUP(M615,[1]OPERACIONAL!$A$1:$C$12,2,FALSE)</f>
        <v>OUTROS SERVIÇOS DE TERCEIROS - PESSOA JURÍDICA</v>
      </c>
    </row>
    <row r="616" spans="2:14" ht="72">
      <c r="B616" s="23" t="str">
        <f t="shared" si="20"/>
        <v>23</v>
      </c>
      <c r="C616" s="24" t="s">
        <v>1072</v>
      </c>
      <c r="D616" s="69" t="s">
        <v>1115</v>
      </c>
      <c r="E616" s="69" t="s">
        <v>1113</v>
      </c>
      <c r="F616" s="24" t="s">
        <v>18</v>
      </c>
      <c r="G616" s="136">
        <v>1</v>
      </c>
      <c r="H616" s="45">
        <v>45292</v>
      </c>
      <c r="I616" s="137">
        <v>60000</v>
      </c>
      <c r="J616" s="28">
        <f t="shared" si="19"/>
        <v>60000</v>
      </c>
      <c r="K616" s="29" t="s">
        <v>50</v>
      </c>
      <c r="L616" s="29" t="s">
        <v>69</v>
      </c>
      <c r="M616" s="29" t="s">
        <v>22</v>
      </c>
      <c r="N616" s="30" t="str">
        <f>VLOOKUP(M616,[1]OPERACIONAL!$A$1:$C$12,2,FALSE)</f>
        <v>EQUIPAMENTOS E MATERIAL PERMANENTE</v>
      </c>
    </row>
    <row r="617" spans="2:14" ht="72">
      <c r="B617" s="23" t="str">
        <f t="shared" si="20"/>
        <v/>
      </c>
      <c r="C617" s="24"/>
      <c r="D617" s="69" t="s">
        <v>1116</v>
      </c>
      <c r="E617" s="69" t="s">
        <v>1113</v>
      </c>
      <c r="F617" s="24"/>
      <c r="G617" s="136">
        <v>1</v>
      </c>
      <c r="H617" s="45">
        <v>45292</v>
      </c>
      <c r="I617" s="137">
        <v>20000</v>
      </c>
      <c r="J617" s="28">
        <f t="shared" si="19"/>
        <v>20000</v>
      </c>
      <c r="K617" s="29" t="s">
        <v>50</v>
      </c>
      <c r="L617" s="29" t="s">
        <v>69</v>
      </c>
      <c r="M617" s="29" t="s">
        <v>22</v>
      </c>
      <c r="N617" s="30" t="str">
        <f>VLOOKUP(M617,[1]OPERACIONAL!$A$1:$C$12,2,FALSE)</f>
        <v>EQUIPAMENTOS E MATERIAL PERMANENTE</v>
      </c>
    </row>
    <row r="618" spans="2:14" ht="60">
      <c r="B618" s="23" t="str">
        <f t="shared" si="20"/>
        <v>23</v>
      </c>
      <c r="C618" s="24" t="s">
        <v>1072</v>
      </c>
      <c r="D618" s="69" t="s">
        <v>1117</v>
      </c>
      <c r="E618" s="69" t="s">
        <v>1118</v>
      </c>
      <c r="F618" s="24" t="s">
        <v>18</v>
      </c>
      <c r="G618" s="136">
        <v>1</v>
      </c>
      <c r="H618" s="45">
        <v>45292</v>
      </c>
      <c r="I618" s="137">
        <v>20000</v>
      </c>
      <c r="J618" s="28">
        <f t="shared" si="19"/>
        <v>20000</v>
      </c>
      <c r="K618" s="29" t="s">
        <v>50</v>
      </c>
      <c r="L618" s="29" t="s">
        <v>69</v>
      </c>
      <c r="M618" s="29" t="s">
        <v>34</v>
      </c>
      <c r="N618" s="30" t="str">
        <f>VLOOKUP(M618,[1]OPERACIONAL!$A$1:$C$12,2,FALSE)</f>
        <v>OUTROS SERVIÇOS DE TERCEIROS - PESSOA JURÍDICA</v>
      </c>
    </row>
    <row r="619" spans="2:14" ht="96">
      <c r="B619" s="23" t="str">
        <f t="shared" si="20"/>
        <v>23</v>
      </c>
      <c r="C619" s="24" t="s">
        <v>1072</v>
      </c>
      <c r="D619" s="69" t="s">
        <v>1119</v>
      </c>
      <c r="E619" s="69" t="s">
        <v>1120</v>
      </c>
      <c r="F619" s="24" t="s">
        <v>18</v>
      </c>
      <c r="G619" s="136">
        <v>1</v>
      </c>
      <c r="H619" s="45">
        <v>45292</v>
      </c>
      <c r="I619" s="137">
        <v>100000</v>
      </c>
      <c r="J619" s="28">
        <f t="shared" si="19"/>
        <v>100000</v>
      </c>
      <c r="K619" s="29" t="s">
        <v>50</v>
      </c>
      <c r="L619" s="29" t="s">
        <v>69</v>
      </c>
      <c r="M619" s="29" t="s">
        <v>34</v>
      </c>
      <c r="N619" s="30" t="str">
        <f>VLOOKUP(M619,[1]OPERACIONAL!$A$1:$C$12,2,FALSE)</f>
        <v>OUTROS SERVIÇOS DE TERCEIROS - PESSOA JURÍDICA</v>
      </c>
    </row>
    <row r="620" spans="2:14" ht="84">
      <c r="B620" s="23" t="str">
        <f t="shared" si="20"/>
        <v>23</v>
      </c>
      <c r="C620" s="24" t="s">
        <v>1072</v>
      </c>
      <c r="D620" s="69" t="s">
        <v>1005</v>
      </c>
      <c r="E620" s="69" t="s">
        <v>1121</v>
      </c>
      <c r="F620" s="24" t="s">
        <v>18</v>
      </c>
      <c r="G620" s="136">
        <v>1</v>
      </c>
      <c r="H620" s="45">
        <v>45292</v>
      </c>
      <c r="I620" s="137">
        <v>25000</v>
      </c>
      <c r="J620" s="28">
        <f t="shared" si="19"/>
        <v>25000</v>
      </c>
      <c r="K620" s="29" t="s">
        <v>50</v>
      </c>
      <c r="L620" s="29" t="s">
        <v>69</v>
      </c>
      <c r="M620" s="29" t="s">
        <v>22</v>
      </c>
      <c r="N620" s="30" t="str">
        <f>VLOOKUP(M620,[1]OPERACIONAL!$A$1:$C$12,2,FALSE)</f>
        <v>EQUIPAMENTOS E MATERIAL PERMANENTE</v>
      </c>
    </row>
    <row r="621" spans="2:14" ht="84">
      <c r="B621" s="23" t="str">
        <f t="shared" si="20"/>
        <v>23</v>
      </c>
      <c r="C621" s="24" t="s">
        <v>1072</v>
      </c>
      <c r="D621" s="69" t="s">
        <v>1122</v>
      </c>
      <c r="E621" s="69" t="s">
        <v>1121</v>
      </c>
      <c r="F621" s="24" t="s">
        <v>18</v>
      </c>
      <c r="G621" s="136">
        <v>1</v>
      </c>
      <c r="H621" s="45">
        <v>45292</v>
      </c>
      <c r="I621" s="137">
        <v>10000</v>
      </c>
      <c r="J621" s="28">
        <f t="shared" si="19"/>
        <v>10000</v>
      </c>
      <c r="K621" s="29" t="s">
        <v>50</v>
      </c>
      <c r="L621" s="29" t="s">
        <v>69</v>
      </c>
      <c r="M621" s="29" t="s">
        <v>22</v>
      </c>
      <c r="N621" s="30" t="str">
        <f>VLOOKUP(M621,[1]OPERACIONAL!$A$1:$C$12,2,FALSE)</f>
        <v>EQUIPAMENTOS E MATERIAL PERMANENTE</v>
      </c>
    </row>
    <row r="622" spans="2:14" ht="84">
      <c r="B622" s="23" t="str">
        <f t="shared" si="20"/>
        <v>23</v>
      </c>
      <c r="C622" s="24" t="s">
        <v>1072</v>
      </c>
      <c r="D622" s="69" t="s">
        <v>1021</v>
      </c>
      <c r="E622" s="69" t="s">
        <v>1121</v>
      </c>
      <c r="F622" s="24" t="s">
        <v>18</v>
      </c>
      <c r="G622" s="136">
        <v>1</v>
      </c>
      <c r="H622" s="45">
        <v>45292</v>
      </c>
      <c r="I622" s="137">
        <v>3000</v>
      </c>
      <c r="J622" s="28">
        <f t="shared" ref="J622:J685" si="21">G622*I622</f>
        <v>3000</v>
      </c>
      <c r="K622" s="29" t="s">
        <v>50</v>
      </c>
      <c r="L622" s="29" t="s">
        <v>69</v>
      </c>
      <c r="M622" s="29" t="s">
        <v>34</v>
      </c>
      <c r="N622" s="30" t="str">
        <f>VLOOKUP(M622,[1]OPERACIONAL!$A$1:$C$12,2,FALSE)</f>
        <v>OUTROS SERVIÇOS DE TERCEIROS - PESSOA JURÍDICA</v>
      </c>
    </row>
    <row r="623" spans="2:14" ht="60">
      <c r="B623" s="23" t="str">
        <f t="shared" si="20"/>
        <v>23</v>
      </c>
      <c r="C623" s="24" t="s">
        <v>1072</v>
      </c>
      <c r="D623" s="69" t="s">
        <v>1123</v>
      </c>
      <c r="E623" s="69" t="s">
        <v>1124</v>
      </c>
      <c r="F623" s="24" t="s">
        <v>18</v>
      </c>
      <c r="G623" s="136">
        <v>1</v>
      </c>
      <c r="H623" s="45">
        <v>45292</v>
      </c>
      <c r="I623" s="137">
        <v>2000</v>
      </c>
      <c r="J623" s="28">
        <f t="shared" si="21"/>
        <v>2000</v>
      </c>
      <c r="K623" s="29" t="s">
        <v>50</v>
      </c>
      <c r="L623" s="29" t="s">
        <v>69</v>
      </c>
      <c r="M623" s="29" t="s">
        <v>22</v>
      </c>
      <c r="N623" s="30" t="str">
        <f>VLOOKUP(M623,[1]OPERACIONAL!$A$1:$C$12,2,FALSE)</f>
        <v>EQUIPAMENTOS E MATERIAL PERMANENTE</v>
      </c>
    </row>
    <row r="624" spans="2:14" ht="84">
      <c r="B624" s="23" t="str">
        <f t="shared" si="20"/>
        <v>23</v>
      </c>
      <c r="C624" s="24" t="s">
        <v>1072</v>
      </c>
      <c r="D624" s="69" t="s">
        <v>1125</v>
      </c>
      <c r="E624" s="69" t="s">
        <v>1126</v>
      </c>
      <c r="F624" s="24" t="s">
        <v>18</v>
      </c>
      <c r="G624" s="136">
        <v>1</v>
      </c>
      <c r="H624" s="45">
        <v>45292</v>
      </c>
      <c r="I624" s="137">
        <v>2000</v>
      </c>
      <c r="J624" s="28">
        <f t="shared" si="21"/>
        <v>2000</v>
      </c>
      <c r="K624" s="29" t="s">
        <v>50</v>
      </c>
      <c r="L624" s="29" t="s">
        <v>69</v>
      </c>
      <c r="M624" s="29" t="s">
        <v>22</v>
      </c>
      <c r="N624" s="30" t="str">
        <f>VLOOKUP(M624,[1]OPERACIONAL!$A$1:$C$12,2,FALSE)</f>
        <v>EQUIPAMENTOS E MATERIAL PERMANENTE</v>
      </c>
    </row>
    <row r="625" spans="2:14" ht="48">
      <c r="B625" s="23" t="str">
        <f t="shared" si="20"/>
        <v>23</v>
      </c>
      <c r="C625" s="24" t="s">
        <v>1072</v>
      </c>
      <c r="D625" s="69" t="s">
        <v>1127</v>
      </c>
      <c r="E625" s="69" t="s">
        <v>1126</v>
      </c>
      <c r="F625" s="24" t="s">
        <v>18</v>
      </c>
      <c r="G625" s="136">
        <v>1</v>
      </c>
      <c r="H625" s="45">
        <v>45292</v>
      </c>
      <c r="I625" s="137">
        <v>8000</v>
      </c>
      <c r="J625" s="28">
        <f t="shared" si="21"/>
        <v>8000</v>
      </c>
      <c r="K625" s="29" t="s">
        <v>50</v>
      </c>
      <c r="L625" s="29" t="s">
        <v>69</v>
      </c>
      <c r="M625" s="29" t="s">
        <v>22</v>
      </c>
      <c r="N625" s="30" t="str">
        <f>VLOOKUP(M625,[1]OPERACIONAL!$A$1:$C$12,2,FALSE)</f>
        <v>EQUIPAMENTOS E MATERIAL PERMANENTE</v>
      </c>
    </row>
    <row r="626" spans="2:14" ht="48">
      <c r="B626" s="23" t="str">
        <f t="shared" si="20"/>
        <v>23</v>
      </c>
      <c r="C626" s="24" t="s">
        <v>1072</v>
      </c>
      <c r="D626" s="69" t="s">
        <v>1128</v>
      </c>
      <c r="E626" s="69" t="s">
        <v>1126</v>
      </c>
      <c r="F626" s="24" t="s">
        <v>18</v>
      </c>
      <c r="G626" s="136">
        <v>1</v>
      </c>
      <c r="H626" s="45">
        <v>45292</v>
      </c>
      <c r="I626" s="137">
        <v>8000</v>
      </c>
      <c r="J626" s="28">
        <f t="shared" si="21"/>
        <v>8000</v>
      </c>
      <c r="K626" s="29" t="s">
        <v>50</v>
      </c>
      <c r="L626" s="29" t="s">
        <v>69</v>
      </c>
      <c r="M626" s="29" t="s">
        <v>22</v>
      </c>
      <c r="N626" s="30" t="str">
        <f>VLOOKUP(M626,[1]OPERACIONAL!$A$1:$C$12,2,FALSE)</f>
        <v>EQUIPAMENTOS E MATERIAL PERMANENTE</v>
      </c>
    </row>
    <row r="627" spans="2:14" ht="84">
      <c r="B627" s="23" t="str">
        <f t="shared" si="20"/>
        <v>23</v>
      </c>
      <c r="C627" s="24" t="s">
        <v>1072</v>
      </c>
      <c r="D627" s="69" t="s">
        <v>1129</v>
      </c>
      <c r="E627" s="69" t="s">
        <v>1089</v>
      </c>
      <c r="F627" s="24" t="s">
        <v>18</v>
      </c>
      <c r="G627" s="136">
        <v>1</v>
      </c>
      <c r="H627" s="45">
        <v>45292</v>
      </c>
      <c r="I627" s="137">
        <v>4000</v>
      </c>
      <c r="J627" s="28">
        <f t="shared" si="21"/>
        <v>4000</v>
      </c>
      <c r="K627" s="29" t="s">
        <v>50</v>
      </c>
      <c r="L627" s="29" t="s">
        <v>69</v>
      </c>
      <c r="M627" s="29" t="s">
        <v>22</v>
      </c>
      <c r="N627" s="30" t="str">
        <f>VLOOKUP(M627,[1]OPERACIONAL!$A$1:$C$12,2,FALSE)</f>
        <v>EQUIPAMENTOS E MATERIAL PERMANENTE</v>
      </c>
    </row>
    <row r="628" spans="2:14" ht="84">
      <c r="B628" s="23" t="str">
        <f t="shared" si="20"/>
        <v>23</v>
      </c>
      <c r="C628" s="24" t="s">
        <v>1072</v>
      </c>
      <c r="D628" s="69" t="s">
        <v>1130</v>
      </c>
      <c r="E628" s="69" t="s">
        <v>1089</v>
      </c>
      <c r="F628" s="24" t="s">
        <v>18</v>
      </c>
      <c r="G628" s="136">
        <v>1</v>
      </c>
      <c r="H628" s="45">
        <v>45292</v>
      </c>
      <c r="I628" s="137">
        <v>6000</v>
      </c>
      <c r="J628" s="28">
        <f t="shared" si="21"/>
        <v>6000</v>
      </c>
      <c r="K628" s="29" t="s">
        <v>50</v>
      </c>
      <c r="L628" s="29" t="s">
        <v>69</v>
      </c>
      <c r="M628" s="29" t="s">
        <v>22</v>
      </c>
      <c r="N628" s="30" t="str">
        <f>VLOOKUP(M628,[1]OPERACIONAL!$A$1:$C$12,2,FALSE)</f>
        <v>EQUIPAMENTOS E MATERIAL PERMANENTE</v>
      </c>
    </row>
    <row r="629" spans="2:14" ht="84">
      <c r="B629" s="23" t="str">
        <f t="shared" si="20"/>
        <v>23</v>
      </c>
      <c r="C629" s="24" t="s">
        <v>1072</v>
      </c>
      <c r="D629" s="69" t="s">
        <v>1131</v>
      </c>
      <c r="E629" s="69" t="s">
        <v>1121</v>
      </c>
      <c r="F629" s="24" t="s">
        <v>18</v>
      </c>
      <c r="G629" s="136">
        <v>1</v>
      </c>
      <c r="H629" s="45">
        <v>45292</v>
      </c>
      <c r="I629" s="137">
        <v>10000</v>
      </c>
      <c r="J629" s="28">
        <f t="shared" si="21"/>
        <v>10000</v>
      </c>
      <c r="K629" s="29" t="s">
        <v>50</v>
      </c>
      <c r="L629" s="29" t="s">
        <v>69</v>
      </c>
      <c r="M629" s="29" t="s">
        <v>34</v>
      </c>
      <c r="N629" s="30" t="str">
        <f>VLOOKUP(M629,[1]OPERACIONAL!$A$1:$C$12,2,FALSE)</f>
        <v>OUTROS SERVIÇOS DE TERCEIROS - PESSOA JURÍDICA</v>
      </c>
    </row>
    <row r="630" spans="2:14" ht="84">
      <c r="B630" s="23" t="str">
        <f t="shared" si="20"/>
        <v>23</v>
      </c>
      <c r="C630" s="24" t="s">
        <v>1072</v>
      </c>
      <c r="D630" s="69" t="s">
        <v>1132</v>
      </c>
      <c r="E630" s="69" t="s">
        <v>1089</v>
      </c>
      <c r="F630" s="24" t="s">
        <v>18</v>
      </c>
      <c r="G630" s="136">
        <v>1</v>
      </c>
      <c r="H630" s="45">
        <v>45292</v>
      </c>
      <c r="I630" s="137">
        <v>10000</v>
      </c>
      <c r="J630" s="28">
        <f t="shared" si="21"/>
        <v>10000</v>
      </c>
      <c r="K630" s="29" t="s">
        <v>50</v>
      </c>
      <c r="L630" s="29" t="s">
        <v>69</v>
      </c>
      <c r="M630" s="29" t="s">
        <v>34</v>
      </c>
      <c r="N630" s="30" t="str">
        <f>VLOOKUP(M630,[1]OPERACIONAL!$A$1:$C$12,2,FALSE)</f>
        <v>OUTROS SERVIÇOS DE TERCEIROS - PESSOA JURÍDICA</v>
      </c>
    </row>
    <row r="631" spans="2:14" ht="84">
      <c r="B631" s="23" t="str">
        <f t="shared" si="20"/>
        <v>23</v>
      </c>
      <c r="C631" s="24" t="s">
        <v>1072</v>
      </c>
      <c r="D631" s="69" t="s">
        <v>1133</v>
      </c>
      <c r="E631" s="69" t="s">
        <v>1121</v>
      </c>
      <c r="F631" s="24" t="s">
        <v>18</v>
      </c>
      <c r="G631" s="136">
        <v>1</v>
      </c>
      <c r="H631" s="45">
        <v>45292</v>
      </c>
      <c r="I631" s="137">
        <v>10000</v>
      </c>
      <c r="J631" s="28">
        <f t="shared" si="21"/>
        <v>10000</v>
      </c>
      <c r="K631" s="29" t="s">
        <v>50</v>
      </c>
      <c r="L631" s="29" t="s">
        <v>69</v>
      </c>
      <c r="M631" s="29" t="s">
        <v>31</v>
      </c>
      <c r="N631" s="30" t="str">
        <f>VLOOKUP(M631,[1]OPERACIONAL!$A$1:$C$12,2,FALSE)</f>
        <v>MATERIAL DE CONSUMO</v>
      </c>
    </row>
    <row r="632" spans="2:14" ht="84">
      <c r="B632" s="23" t="str">
        <f t="shared" si="20"/>
        <v>23</v>
      </c>
      <c r="C632" s="24" t="s">
        <v>1072</v>
      </c>
      <c r="D632" s="69" t="s">
        <v>1134</v>
      </c>
      <c r="E632" s="69" t="s">
        <v>1121</v>
      </c>
      <c r="F632" s="24" t="s">
        <v>18</v>
      </c>
      <c r="G632" s="136">
        <v>1</v>
      </c>
      <c r="H632" s="45">
        <v>45292</v>
      </c>
      <c r="I632" s="137">
        <v>18500</v>
      </c>
      <c r="J632" s="28">
        <f t="shared" si="21"/>
        <v>18500</v>
      </c>
      <c r="K632" s="29" t="s">
        <v>50</v>
      </c>
      <c r="L632" s="29" t="s">
        <v>69</v>
      </c>
      <c r="M632" s="29" t="s">
        <v>31</v>
      </c>
      <c r="N632" s="30" t="str">
        <f>VLOOKUP(M632,[1]OPERACIONAL!$A$1:$C$12,2,FALSE)</f>
        <v>MATERIAL DE CONSUMO</v>
      </c>
    </row>
    <row r="633" spans="2:14" ht="84">
      <c r="B633" s="23" t="str">
        <f t="shared" si="20"/>
        <v>23</v>
      </c>
      <c r="C633" s="24" t="s">
        <v>1072</v>
      </c>
      <c r="D633" s="69" t="s">
        <v>1135</v>
      </c>
      <c r="E633" s="69" t="s">
        <v>1089</v>
      </c>
      <c r="F633" s="24" t="s">
        <v>18</v>
      </c>
      <c r="G633" s="136">
        <v>1</v>
      </c>
      <c r="H633" s="45">
        <v>45292</v>
      </c>
      <c r="I633" s="137">
        <v>20000</v>
      </c>
      <c r="J633" s="28">
        <f t="shared" si="21"/>
        <v>20000</v>
      </c>
      <c r="K633" s="29" t="s">
        <v>50</v>
      </c>
      <c r="L633" s="29" t="s">
        <v>69</v>
      </c>
      <c r="M633" s="29" t="s">
        <v>31</v>
      </c>
      <c r="N633" s="30" t="str">
        <f>VLOOKUP(M633,[1]OPERACIONAL!$A$1:$C$12,2,FALSE)</f>
        <v>MATERIAL DE CONSUMO</v>
      </c>
    </row>
    <row r="634" spans="2:14" ht="84">
      <c r="B634" s="23" t="str">
        <f t="shared" si="20"/>
        <v>23</v>
      </c>
      <c r="C634" s="24" t="s">
        <v>1072</v>
      </c>
      <c r="D634" s="69" t="s">
        <v>1136</v>
      </c>
      <c r="E634" s="69" t="s">
        <v>1121</v>
      </c>
      <c r="F634" s="24" t="s">
        <v>18</v>
      </c>
      <c r="G634" s="136">
        <v>1</v>
      </c>
      <c r="H634" s="45">
        <v>45292</v>
      </c>
      <c r="I634" s="137">
        <v>45000</v>
      </c>
      <c r="J634" s="28">
        <f t="shared" si="21"/>
        <v>45000</v>
      </c>
      <c r="K634" s="29" t="s">
        <v>50</v>
      </c>
      <c r="L634" s="29" t="s">
        <v>69</v>
      </c>
      <c r="M634" s="29" t="s">
        <v>31</v>
      </c>
      <c r="N634" s="30" t="str">
        <f>VLOOKUP(M634,[1]OPERACIONAL!$A$1:$C$12,2,FALSE)</f>
        <v>MATERIAL DE CONSUMO</v>
      </c>
    </row>
    <row r="635" spans="2:14" ht="48">
      <c r="B635" s="23" t="str">
        <f t="shared" si="20"/>
        <v>23</v>
      </c>
      <c r="C635" s="24" t="s">
        <v>1072</v>
      </c>
      <c r="D635" s="69" t="s">
        <v>1137</v>
      </c>
      <c r="E635" s="69" t="s">
        <v>1126</v>
      </c>
      <c r="F635" s="24" t="s">
        <v>18</v>
      </c>
      <c r="G635" s="136">
        <v>1</v>
      </c>
      <c r="H635" s="45">
        <v>45292</v>
      </c>
      <c r="I635" s="137">
        <v>3000</v>
      </c>
      <c r="J635" s="28">
        <f t="shared" si="21"/>
        <v>3000</v>
      </c>
      <c r="K635" s="29" t="s">
        <v>50</v>
      </c>
      <c r="L635" s="29" t="s">
        <v>69</v>
      </c>
      <c r="M635" s="29" t="s">
        <v>31</v>
      </c>
      <c r="N635" s="30" t="str">
        <f>VLOOKUP(M635,[1]OPERACIONAL!$A$1:$C$12,2,FALSE)</f>
        <v>MATERIAL DE CONSUMO</v>
      </c>
    </row>
    <row r="636" spans="2:14" ht="48">
      <c r="B636" s="23" t="str">
        <f t="shared" si="20"/>
        <v>23</v>
      </c>
      <c r="C636" s="24" t="s">
        <v>1072</v>
      </c>
      <c r="D636" s="69" t="s">
        <v>1138</v>
      </c>
      <c r="E636" s="69" t="s">
        <v>1126</v>
      </c>
      <c r="F636" s="24" t="s">
        <v>18</v>
      </c>
      <c r="G636" s="136">
        <v>1</v>
      </c>
      <c r="H636" s="45">
        <v>45292</v>
      </c>
      <c r="I636" s="137">
        <v>6000</v>
      </c>
      <c r="J636" s="28">
        <f t="shared" si="21"/>
        <v>6000</v>
      </c>
      <c r="K636" s="29" t="s">
        <v>50</v>
      </c>
      <c r="L636" s="29" t="s">
        <v>69</v>
      </c>
      <c r="M636" s="29" t="s">
        <v>31</v>
      </c>
      <c r="N636" s="30" t="str">
        <f>VLOOKUP(M636,[1]OPERACIONAL!$A$1:$C$12,2,FALSE)</f>
        <v>MATERIAL DE CONSUMO</v>
      </c>
    </row>
    <row r="637" spans="2:14" ht="96">
      <c r="B637" s="23" t="str">
        <f t="shared" si="20"/>
        <v>23</v>
      </c>
      <c r="C637" s="24" t="s">
        <v>1072</v>
      </c>
      <c r="D637" s="69" t="s">
        <v>1139</v>
      </c>
      <c r="E637" s="69" t="s">
        <v>1140</v>
      </c>
      <c r="F637" s="24" t="s">
        <v>18</v>
      </c>
      <c r="G637" s="136">
        <v>1</v>
      </c>
      <c r="H637" s="45">
        <v>45292</v>
      </c>
      <c r="I637" s="137">
        <v>2000</v>
      </c>
      <c r="J637" s="28">
        <f t="shared" si="21"/>
        <v>2000</v>
      </c>
      <c r="K637" s="29" t="s">
        <v>50</v>
      </c>
      <c r="L637" s="29" t="s">
        <v>69</v>
      </c>
      <c r="M637" s="29" t="s">
        <v>34</v>
      </c>
      <c r="N637" s="30" t="str">
        <f>VLOOKUP(M637,[1]OPERACIONAL!$A$1:$C$12,2,FALSE)</f>
        <v>OUTROS SERVIÇOS DE TERCEIROS - PESSOA JURÍDICA</v>
      </c>
    </row>
    <row r="638" spans="2:14" ht="96">
      <c r="B638" s="23" t="str">
        <f t="shared" si="20"/>
        <v>23</v>
      </c>
      <c r="C638" s="24" t="s">
        <v>1072</v>
      </c>
      <c r="D638" s="69" t="s">
        <v>1141</v>
      </c>
      <c r="E638" s="69" t="s">
        <v>1142</v>
      </c>
      <c r="F638" s="24" t="s">
        <v>18</v>
      </c>
      <c r="G638" s="136">
        <v>1</v>
      </c>
      <c r="H638" s="45">
        <v>45292</v>
      </c>
      <c r="I638" s="137">
        <v>7200</v>
      </c>
      <c r="J638" s="28">
        <f t="shared" si="21"/>
        <v>7200</v>
      </c>
      <c r="K638" s="29" t="s">
        <v>50</v>
      </c>
      <c r="L638" s="29" t="s">
        <v>69</v>
      </c>
      <c r="M638" s="29" t="s">
        <v>31</v>
      </c>
      <c r="N638" s="30" t="str">
        <f>VLOOKUP(M638,[1]OPERACIONAL!$A$1:$C$12,2,FALSE)</f>
        <v>MATERIAL DE CONSUMO</v>
      </c>
    </row>
    <row r="639" spans="2:14" ht="84">
      <c r="B639" s="23" t="str">
        <f t="shared" si="20"/>
        <v>23</v>
      </c>
      <c r="C639" s="24" t="s">
        <v>1072</v>
      </c>
      <c r="D639" s="69" t="s">
        <v>1143</v>
      </c>
      <c r="E639" s="69" t="s">
        <v>1089</v>
      </c>
      <c r="F639" s="24" t="s">
        <v>18</v>
      </c>
      <c r="G639" s="136">
        <v>1</v>
      </c>
      <c r="H639" s="45">
        <v>45292</v>
      </c>
      <c r="I639" s="137">
        <v>5000</v>
      </c>
      <c r="J639" s="28">
        <f t="shared" si="21"/>
        <v>5000</v>
      </c>
      <c r="K639" s="29" t="s">
        <v>50</v>
      </c>
      <c r="L639" s="29" t="s">
        <v>69</v>
      </c>
      <c r="M639" s="29" t="s">
        <v>34</v>
      </c>
      <c r="N639" s="30" t="str">
        <f>VLOOKUP(M639,[1]OPERACIONAL!$A$1:$C$12,2,FALSE)</f>
        <v>OUTROS SERVIÇOS DE TERCEIROS - PESSOA JURÍDICA</v>
      </c>
    </row>
    <row r="640" spans="2:14" ht="84">
      <c r="B640" s="23" t="str">
        <f t="shared" si="20"/>
        <v>23</v>
      </c>
      <c r="C640" s="24" t="s">
        <v>1072</v>
      </c>
      <c r="D640" s="69" t="s">
        <v>1144</v>
      </c>
      <c r="E640" s="69" t="s">
        <v>1089</v>
      </c>
      <c r="F640" s="24" t="s">
        <v>18</v>
      </c>
      <c r="G640" s="136">
        <v>1</v>
      </c>
      <c r="H640" s="45">
        <v>45292</v>
      </c>
      <c r="I640" s="137">
        <v>5000</v>
      </c>
      <c r="J640" s="28">
        <f t="shared" si="21"/>
        <v>5000</v>
      </c>
      <c r="K640" s="29" t="s">
        <v>50</v>
      </c>
      <c r="L640" s="29" t="s">
        <v>69</v>
      </c>
      <c r="M640" s="29" t="s">
        <v>34</v>
      </c>
      <c r="N640" s="30" t="str">
        <f>VLOOKUP(M640,[1]OPERACIONAL!$A$1:$C$12,2,FALSE)</f>
        <v>OUTROS SERVIÇOS DE TERCEIROS - PESSOA JURÍDICA</v>
      </c>
    </row>
    <row r="641" spans="2:14" ht="48">
      <c r="B641" s="23" t="str">
        <f t="shared" si="20"/>
        <v>23</v>
      </c>
      <c r="C641" s="24" t="s">
        <v>1072</v>
      </c>
      <c r="D641" s="69" t="s">
        <v>1145</v>
      </c>
      <c r="E641" s="69" t="s">
        <v>1146</v>
      </c>
      <c r="F641" s="24" t="s">
        <v>18</v>
      </c>
      <c r="G641" s="136">
        <v>1</v>
      </c>
      <c r="H641" s="45">
        <v>45292</v>
      </c>
      <c r="I641" s="137">
        <v>8000</v>
      </c>
      <c r="J641" s="28">
        <f t="shared" si="21"/>
        <v>8000</v>
      </c>
      <c r="K641" s="29" t="s">
        <v>50</v>
      </c>
      <c r="L641" s="29" t="s">
        <v>69</v>
      </c>
      <c r="M641" s="29" t="s">
        <v>34</v>
      </c>
      <c r="N641" s="30" t="str">
        <f>VLOOKUP(M641,[1]OPERACIONAL!$A$1:$C$12,2,FALSE)</f>
        <v>OUTROS SERVIÇOS DE TERCEIROS - PESSOA JURÍDICA</v>
      </c>
    </row>
    <row r="642" spans="2:14" ht="48">
      <c r="B642" s="23" t="str">
        <f t="shared" si="20"/>
        <v>23</v>
      </c>
      <c r="C642" s="24" t="s">
        <v>1072</v>
      </c>
      <c r="D642" s="69" t="s">
        <v>1147</v>
      </c>
      <c r="E642" s="69" t="s">
        <v>1126</v>
      </c>
      <c r="F642" s="24" t="s">
        <v>18</v>
      </c>
      <c r="G642" s="136">
        <v>1</v>
      </c>
      <c r="H642" s="45">
        <v>45292</v>
      </c>
      <c r="I642" s="137">
        <v>4000</v>
      </c>
      <c r="J642" s="28">
        <f t="shared" si="21"/>
        <v>4000</v>
      </c>
      <c r="K642" s="29" t="s">
        <v>50</v>
      </c>
      <c r="L642" s="29" t="s">
        <v>69</v>
      </c>
      <c r="M642" s="29" t="s">
        <v>34</v>
      </c>
      <c r="N642" s="30" t="str">
        <f>VLOOKUP(M642,[1]OPERACIONAL!$A$1:$C$12,2,FALSE)</f>
        <v>OUTROS SERVIÇOS DE TERCEIROS - PESSOA JURÍDICA</v>
      </c>
    </row>
    <row r="643" spans="2:14" ht="84">
      <c r="B643" s="23" t="str">
        <f t="shared" si="20"/>
        <v>23</v>
      </c>
      <c r="C643" s="24" t="s">
        <v>1072</v>
      </c>
      <c r="D643" s="69" t="s">
        <v>1148</v>
      </c>
      <c r="E643" s="69" t="s">
        <v>1149</v>
      </c>
      <c r="F643" s="24" t="s">
        <v>18</v>
      </c>
      <c r="G643" s="136">
        <v>1</v>
      </c>
      <c r="H643" s="45">
        <v>45292</v>
      </c>
      <c r="I643" s="137">
        <v>1500</v>
      </c>
      <c r="J643" s="28">
        <f t="shared" si="21"/>
        <v>1500</v>
      </c>
      <c r="K643" s="29" t="s">
        <v>50</v>
      </c>
      <c r="L643" s="29" t="s">
        <v>69</v>
      </c>
      <c r="M643" s="29" t="s">
        <v>34</v>
      </c>
      <c r="N643" s="30" t="str">
        <f>VLOOKUP(M643,[1]OPERACIONAL!$A$1:$C$12,2,FALSE)</f>
        <v>OUTROS SERVIÇOS DE TERCEIROS - PESSOA JURÍDICA</v>
      </c>
    </row>
    <row r="644" spans="2:14" ht="84">
      <c r="B644" s="23" t="str">
        <f t="shared" si="20"/>
        <v>23</v>
      </c>
      <c r="C644" s="24" t="s">
        <v>1072</v>
      </c>
      <c r="D644" s="69" t="s">
        <v>1150</v>
      </c>
      <c r="E644" s="69" t="s">
        <v>1151</v>
      </c>
      <c r="F644" s="24" t="s">
        <v>18</v>
      </c>
      <c r="G644" s="136">
        <v>1</v>
      </c>
      <c r="H644" s="45">
        <v>45292</v>
      </c>
      <c r="I644" s="137">
        <v>1200</v>
      </c>
      <c r="J644" s="28">
        <f t="shared" si="21"/>
        <v>1200</v>
      </c>
      <c r="K644" s="29" t="s">
        <v>50</v>
      </c>
      <c r="L644" s="29" t="s">
        <v>69</v>
      </c>
      <c r="M644" s="29" t="s">
        <v>34</v>
      </c>
      <c r="N644" s="30" t="str">
        <f>VLOOKUP(M644,[1]OPERACIONAL!$A$1:$C$12,2,FALSE)</f>
        <v>OUTROS SERVIÇOS DE TERCEIROS - PESSOA JURÍDICA</v>
      </c>
    </row>
    <row r="645" spans="2:14" ht="96">
      <c r="B645" s="23" t="str">
        <f t="shared" si="20"/>
        <v>23</v>
      </c>
      <c r="C645" s="24" t="s">
        <v>1072</v>
      </c>
      <c r="D645" s="69" t="s">
        <v>1152</v>
      </c>
      <c r="E645" s="69" t="s">
        <v>1140</v>
      </c>
      <c r="F645" s="24" t="s">
        <v>18</v>
      </c>
      <c r="G645" s="136">
        <v>1</v>
      </c>
      <c r="H645" s="45">
        <v>45292</v>
      </c>
      <c r="I645" s="137">
        <v>1000</v>
      </c>
      <c r="J645" s="28">
        <f t="shared" si="21"/>
        <v>1000</v>
      </c>
      <c r="K645" s="29" t="s">
        <v>50</v>
      </c>
      <c r="L645" s="29" t="s">
        <v>69</v>
      </c>
      <c r="M645" s="29" t="s">
        <v>34</v>
      </c>
      <c r="N645" s="30" t="str">
        <f>VLOOKUP(M645,[1]OPERACIONAL!$A$1:$C$12,2,FALSE)</f>
        <v>OUTROS SERVIÇOS DE TERCEIROS - PESSOA JURÍDICA</v>
      </c>
    </row>
    <row r="646" spans="2:14" ht="132">
      <c r="B646" s="23" t="str">
        <f t="shared" si="20"/>
        <v>23</v>
      </c>
      <c r="C646" s="24" t="s">
        <v>1072</v>
      </c>
      <c r="D646" s="69" t="s">
        <v>1153</v>
      </c>
      <c r="E646" s="69" t="s">
        <v>1154</v>
      </c>
      <c r="F646" s="24" t="s">
        <v>18</v>
      </c>
      <c r="G646" s="136">
        <v>1</v>
      </c>
      <c r="H646" s="45">
        <v>45292</v>
      </c>
      <c r="I646" s="137">
        <v>42000</v>
      </c>
      <c r="J646" s="28">
        <f t="shared" si="21"/>
        <v>42000</v>
      </c>
      <c r="K646" s="29" t="s">
        <v>50</v>
      </c>
      <c r="L646" s="29" t="s">
        <v>69</v>
      </c>
      <c r="M646" s="29" t="s">
        <v>34</v>
      </c>
      <c r="N646" s="30" t="str">
        <f>VLOOKUP(M646,[1]OPERACIONAL!$A$1:$C$12,2,FALSE)</f>
        <v>OUTROS SERVIÇOS DE TERCEIROS - PESSOA JURÍDICA</v>
      </c>
    </row>
    <row r="647" spans="2:14" ht="60">
      <c r="B647" s="23" t="str">
        <f t="shared" si="20"/>
        <v>23</v>
      </c>
      <c r="C647" s="24" t="s">
        <v>1072</v>
      </c>
      <c r="D647" s="69" t="s">
        <v>1155</v>
      </c>
      <c r="E647" s="69" t="s">
        <v>1126</v>
      </c>
      <c r="F647" s="24" t="s">
        <v>18</v>
      </c>
      <c r="G647" s="136">
        <v>1</v>
      </c>
      <c r="H647" s="45">
        <v>45292</v>
      </c>
      <c r="I647" s="137">
        <v>12000</v>
      </c>
      <c r="J647" s="28">
        <f t="shared" si="21"/>
        <v>12000</v>
      </c>
      <c r="K647" s="29" t="s">
        <v>50</v>
      </c>
      <c r="L647" s="29" t="s">
        <v>69</v>
      </c>
      <c r="M647" s="29" t="s">
        <v>31</v>
      </c>
      <c r="N647" s="30" t="str">
        <f>VLOOKUP(M647,[1]OPERACIONAL!$A$1:$C$12,2,FALSE)</f>
        <v>MATERIAL DE CONSUMO</v>
      </c>
    </row>
    <row r="648" spans="2:14" ht="60">
      <c r="B648" s="23" t="str">
        <f t="shared" si="20"/>
        <v>23</v>
      </c>
      <c r="C648" s="24" t="s">
        <v>1072</v>
      </c>
      <c r="D648" s="69" t="s">
        <v>1156</v>
      </c>
      <c r="E648" s="69" t="s">
        <v>1126</v>
      </c>
      <c r="F648" s="24" t="s">
        <v>18</v>
      </c>
      <c r="G648" s="136">
        <v>1</v>
      </c>
      <c r="H648" s="45">
        <v>45292</v>
      </c>
      <c r="I648" s="137">
        <v>1800</v>
      </c>
      <c r="J648" s="28">
        <f t="shared" si="21"/>
        <v>1800</v>
      </c>
      <c r="K648" s="29" t="s">
        <v>50</v>
      </c>
      <c r="L648" s="29" t="s">
        <v>69</v>
      </c>
      <c r="M648" s="29" t="s">
        <v>31</v>
      </c>
      <c r="N648" s="30" t="str">
        <f>VLOOKUP(M648,[1]OPERACIONAL!$A$1:$C$12,2,FALSE)</f>
        <v>MATERIAL DE CONSUMO</v>
      </c>
    </row>
    <row r="649" spans="2:14" ht="60">
      <c r="B649" s="23" t="str">
        <f t="shared" si="20"/>
        <v>23</v>
      </c>
      <c r="C649" s="24" t="s">
        <v>1072</v>
      </c>
      <c r="D649" s="69" t="s">
        <v>1157</v>
      </c>
      <c r="E649" s="69" t="s">
        <v>1126</v>
      </c>
      <c r="F649" s="24" t="s">
        <v>18</v>
      </c>
      <c r="G649" s="136">
        <v>1</v>
      </c>
      <c r="H649" s="45">
        <v>45292</v>
      </c>
      <c r="I649" s="137">
        <v>1800</v>
      </c>
      <c r="J649" s="28">
        <f t="shared" si="21"/>
        <v>1800</v>
      </c>
      <c r="K649" s="29" t="s">
        <v>50</v>
      </c>
      <c r="L649" s="29" t="s">
        <v>69</v>
      </c>
      <c r="M649" s="29" t="s">
        <v>31</v>
      </c>
      <c r="N649" s="30" t="str">
        <f>VLOOKUP(M649,[1]OPERACIONAL!$A$1:$C$12,2,FALSE)</f>
        <v>MATERIAL DE CONSUMO</v>
      </c>
    </row>
    <row r="650" spans="2:14" ht="60">
      <c r="B650" s="23" t="str">
        <f t="shared" si="20"/>
        <v>23</v>
      </c>
      <c r="C650" s="24" t="s">
        <v>1072</v>
      </c>
      <c r="D650" s="69" t="s">
        <v>1158</v>
      </c>
      <c r="E650" s="69" t="s">
        <v>1126</v>
      </c>
      <c r="F650" s="24" t="s">
        <v>18</v>
      </c>
      <c r="G650" s="136">
        <v>1</v>
      </c>
      <c r="H650" s="45">
        <v>45292</v>
      </c>
      <c r="I650" s="137">
        <v>1000</v>
      </c>
      <c r="J650" s="28">
        <f t="shared" si="21"/>
        <v>1000</v>
      </c>
      <c r="K650" s="29" t="s">
        <v>50</v>
      </c>
      <c r="L650" s="29" t="s">
        <v>69</v>
      </c>
      <c r="M650" s="29" t="s">
        <v>31</v>
      </c>
      <c r="N650" s="30" t="str">
        <f>VLOOKUP(M650,[1]OPERACIONAL!$A$1:$C$12,2,FALSE)</f>
        <v>MATERIAL DE CONSUMO</v>
      </c>
    </row>
    <row r="651" spans="2:14" ht="84">
      <c r="B651" s="23" t="str">
        <f t="shared" si="20"/>
        <v>23</v>
      </c>
      <c r="C651" s="24" t="s">
        <v>1072</v>
      </c>
      <c r="D651" s="69" t="s">
        <v>1159</v>
      </c>
      <c r="E651" s="69" t="s">
        <v>1146</v>
      </c>
      <c r="F651" s="24" t="s">
        <v>18</v>
      </c>
      <c r="G651" s="136">
        <v>1</v>
      </c>
      <c r="H651" s="45">
        <v>45292</v>
      </c>
      <c r="I651" s="137">
        <v>1000</v>
      </c>
      <c r="J651" s="28">
        <f t="shared" si="21"/>
        <v>1000</v>
      </c>
      <c r="K651" s="29" t="s">
        <v>50</v>
      </c>
      <c r="L651" s="29" t="s">
        <v>69</v>
      </c>
      <c r="M651" s="29" t="s">
        <v>31</v>
      </c>
      <c r="N651" s="30" t="str">
        <f>VLOOKUP(M651,[1]OPERACIONAL!$A$1:$C$12,2,FALSE)</f>
        <v>MATERIAL DE CONSUMO</v>
      </c>
    </row>
    <row r="652" spans="2:14" ht="108">
      <c r="B652" s="23" t="str">
        <f t="shared" si="20"/>
        <v>23</v>
      </c>
      <c r="C652" s="24" t="s">
        <v>1072</v>
      </c>
      <c r="D652" s="69" t="s">
        <v>1160</v>
      </c>
      <c r="E652" s="69" t="s">
        <v>1126</v>
      </c>
      <c r="F652" s="24" t="s">
        <v>18</v>
      </c>
      <c r="G652" s="136">
        <v>1</v>
      </c>
      <c r="H652" s="45">
        <v>45292</v>
      </c>
      <c r="I652" s="137">
        <v>1000</v>
      </c>
      <c r="J652" s="28">
        <f t="shared" si="21"/>
        <v>1000</v>
      </c>
      <c r="K652" s="29" t="s">
        <v>50</v>
      </c>
      <c r="L652" s="29" t="s">
        <v>69</v>
      </c>
      <c r="M652" s="29" t="s">
        <v>31</v>
      </c>
      <c r="N652" s="30" t="str">
        <f>VLOOKUP(M652,[1]OPERACIONAL!$A$1:$C$12,2,FALSE)</f>
        <v>MATERIAL DE CONSUMO</v>
      </c>
    </row>
    <row r="653" spans="2:14" ht="60">
      <c r="B653" s="23" t="str">
        <f t="shared" si="20"/>
        <v>23</v>
      </c>
      <c r="C653" s="24" t="s">
        <v>1072</v>
      </c>
      <c r="D653" s="69" t="s">
        <v>1161</v>
      </c>
      <c r="E653" s="69" t="s">
        <v>1126</v>
      </c>
      <c r="F653" s="24" t="s">
        <v>18</v>
      </c>
      <c r="G653" s="136">
        <v>1</v>
      </c>
      <c r="H653" s="45">
        <v>45292</v>
      </c>
      <c r="I653" s="137">
        <v>10000</v>
      </c>
      <c r="J653" s="28">
        <f t="shared" si="21"/>
        <v>10000</v>
      </c>
      <c r="K653" s="29" t="s">
        <v>50</v>
      </c>
      <c r="L653" s="29" t="s">
        <v>69</v>
      </c>
      <c r="M653" s="29" t="s">
        <v>31</v>
      </c>
      <c r="N653" s="30" t="str">
        <f>VLOOKUP(M653,[1]OPERACIONAL!$A$1:$C$12,2,FALSE)</f>
        <v>MATERIAL DE CONSUMO</v>
      </c>
    </row>
    <row r="654" spans="2:14" ht="48">
      <c r="B654" s="23" t="str">
        <f t="shared" si="20"/>
        <v>23</v>
      </c>
      <c r="C654" s="24" t="s">
        <v>1072</v>
      </c>
      <c r="D654" s="147" t="s">
        <v>1162</v>
      </c>
      <c r="E654" s="69" t="s">
        <v>1126</v>
      </c>
      <c r="F654" s="24" t="s">
        <v>18</v>
      </c>
      <c r="G654" s="136">
        <v>1</v>
      </c>
      <c r="H654" s="45">
        <v>45292</v>
      </c>
      <c r="I654" s="137">
        <v>5000</v>
      </c>
      <c r="J654" s="28">
        <f t="shared" si="21"/>
        <v>5000</v>
      </c>
      <c r="K654" s="29" t="s">
        <v>50</v>
      </c>
      <c r="L654" s="29" t="s">
        <v>69</v>
      </c>
      <c r="M654" s="29" t="s">
        <v>31</v>
      </c>
      <c r="N654" s="30" t="str">
        <f>VLOOKUP(M654,[1]OPERACIONAL!$A$1:$C$12,2,FALSE)</f>
        <v>MATERIAL DE CONSUMO</v>
      </c>
    </row>
    <row r="655" spans="2:14" ht="48">
      <c r="B655" s="23" t="str">
        <f t="shared" si="20"/>
        <v>23</v>
      </c>
      <c r="C655" s="24" t="s">
        <v>1072</v>
      </c>
      <c r="D655" s="147" t="s">
        <v>1163</v>
      </c>
      <c r="E655" s="69" t="s">
        <v>1126</v>
      </c>
      <c r="F655" s="24" t="s">
        <v>18</v>
      </c>
      <c r="G655" s="136">
        <v>1</v>
      </c>
      <c r="H655" s="45">
        <v>45292</v>
      </c>
      <c r="I655" s="137">
        <v>10000</v>
      </c>
      <c r="J655" s="28">
        <f t="shared" si="21"/>
        <v>10000</v>
      </c>
      <c r="K655" s="29" t="s">
        <v>50</v>
      </c>
      <c r="L655" s="29" t="s">
        <v>69</v>
      </c>
      <c r="M655" s="29" t="s">
        <v>22</v>
      </c>
      <c r="N655" s="30" t="str">
        <f>VLOOKUP(M655,[1]OPERACIONAL!$A$1:$C$12,2,FALSE)</f>
        <v>EQUIPAMENTOS E MATERIAL PERMANENTE</v>
      </c>
    </row>
    <row r="656" spans="2:14" ht="48">
      <c r="B656" s="23" t="str">
        <f t="shared" si="20"/>
        <v>23</v>
      </c>
      <c r="C656" s="24" t="s">
        <v>1072</v>
      </c>
      <c r="D656" s="147" t="s">
        <v>1164</v>
      </c>
      <c r="E656" s="69" t="s">
        <v>1126</v>
      </c>
      <c r="F656" s="24" t="s">
        <v>18</v>
      </c>
      <c r="G656" s="136">
        <v>1</v>
      </c>
      <c r="H656" s="45">
        <v>45292</v>
      </c>
      <c r="I656" s="137">
        <v>3000</v>
      </c>
      <c r="J656" s="28">
        <f t="shared" si="21"/>
        <v>3000</v>
      </c>
      <c r="K656" s="29" t="s">
        <v>50</v>
      </c>
      <c r="L656" s="29" t="s">
        <v>69</v>
      </c>
      <c r="M656" s="29" t="s">
        <v>31</v>
      </c>
      <c r="N656" s="30" t="str">
        <f>VLOOKUP(M656,[1]OPERACIONAL!$A$1:$C$12,2,FALSE)</f>
        <v>MATERIAL DE CONSUMO</v>
      </c>
    </row>
    <row r="657" spans="2:14" ht="48">
      <c r="B657" s="23" t="str">
        <f t="shared" si="20"/>
        <v>23</v>
      </c>
      <c r="C657" s="24" t="s">
        <v>1072</v>
      </c>
      <c r="D657" s="147" t="s">
        <v>1165</v>
      </c>
      <c r="E657" s="69" t="s">
        <v>1126</v>
      </c>
      <c r="F657" s="24" t="s">
        <v>18</v>
      </c>
      <c r="G657" s="136">
        <v>1</v>
      </c>
      <c r="H657" s="45">
        <v>45292</v>
      </c>
      <c r="I657" s="137">
        <v>5000</v>
      </c>
      <c r="J657" s="28">
        <f t="shared" si="21"/>
        <v>5000</v>
      </c>
      <c r="K657" s="29" t="s">
        <v>50</v>
      </c>
      <c r="L657" s="29" t="s">
        <v>69</v>
      </c>
      <c r="M657" s="29" t="s">
        <v>22</v>
      </c>
      <c r="N657" s="30" t="str">
        <f>VLOOKUP(M657,[1]OPERACIONAL!$A$1:$C$12,2,FALSE)</f>
        <v>EQUIPAMENTOS E MATERIAL PERMANENTE</v>
      </c>
    </row>
    <row r="658" spans="2:14" ht="48">
      <c r="B658" s="23" t="str">
        <f t="shared" si="20"/>
        <v>23</v>
      </c>
      <c r="C658" s="24" t="s">
        <v>1072</v>
      </c>
      <c r="D658" s="147" t="s">
        <v>1166</v>
      </c>
      <c r="E658" s="69" t="s">
        <v>1126</v>
      </c>
      <c r="F658" s="24" t="s">
        <v>18</v>
      </c>
      <c r="G658" s="136">
        <v>1</v>
      </c>
      <c r="H658" s="45">
        <v>45292</v>
      </c>
      <c r="I658" s="137">
        <v>2000</v>
      </c>
      <c r="J658" s="28">
        <f t="shared" si="21"/>
        <v>2000</v>
      </c>
      <c r="K658" s="29" t="s">
        <v>50</v>
      </c>
      <c r="L658" s="29" t="s">
        <v>69</v>
      </c>
      <c r="M658" s="29" t="s">
        <v>31</v>
      </c>
      <c r="N658" s="30" t="str">
        <f>VLOOKUP(M658,[1]OPERACIONAL!$A$1:$C$12,2,FALSE)</f>
        <v>MATERIAL DE CONSUMO</v>
      </c>
    </row>
    <row r="659" spans="2:14" ht="48">
      <c r="B659" s="23" t="str">
        <f t="shared" si="20"/>
        <v>23</v>
      </c>
      <c r="C659" s="24" t="s">
        <v>1072</v>
      </c>
      <c r="D659" s="147" t="s">
        <v>1167</v>
      </c>
      <c r="E659" s="69" t="s">
        <v>1126</v>
      </c>
      <c r="F659" s="24" t="s">
        <v>18</v>
      </c>
      <c r="G659" s="136">
        <v>1</v>
      </c>
      <c r="H659" s="45">
        <v>45292</v>
      </c>
      <c r="I659" s="137">
        <v>3000</v>
      </c>
      <c r="J659" s="28">
        <f t="shared" si="21"/>
        <v>3000</v>
      </c>
      <c r="K659" s="29" t="s">
        <v>50</v>
      </c>
      <c r="L659" s="29" t="s">
        <v>69</v>
      </c>
      <c r="M659" s="29" t="s">
        <v>31</v>
      </c>
      <c r="N659" s="30" t="str">
        <f>VLOOKUP(M659,[1]OPERACIONAL!$A$1:$C$12,2,FALSE)</f>
        <v>MATERIAL DE CONSUMO</v>
      </c>
    </row>
    <row r="660" spans="2:14" ht="48">
      <c r="B660" s="23" t="str">
        <f t="shared" si="20"/>
        <v>23</v>
      </c>
      <c r="C660" s="24" t="s">
        <v>1072</v>
      </c>
      <c r="D660" s="147" t="s">
        <v>1168</v>
      </c>
      <c r="E660" s="69" t="s">
        <v>1126</v>
      </c>
      <c r="F660" s="24" t="s">
        <v>18</v>
      </c>
      <c r="G660" s="136">
        <v>1</v>
      </c>
      <c r="H660" s="45">
        <v>45292</v>
      </c>
      <c r="I660" s="137">
        <v>2000</v>
      </c>
      <c r="J660" s="28">
        <f t="shared" si="21"/>
        <v>2000</v>
      </c>
      <c r="K660" s="29" t="s">
        <v>50</v>
      </c>
      <c r="L660" s="29" t="s">
        <v>69</v>
      </c>
      <c r="M660" s="29" t="s">
        <v>22</v>
      </c>
      <c r="N660" s="30" t="str">
        <f>VLOOKUP(M660,[1]OPERACIONAL!$A$1:$C$12,2,FALSE)</f>
        <v>EQUIPAMENTOS E MATERIAL PERMANENTE</v>
      </c>
    </row>
    <row r="661" spans="2:14" ht="48">
      <c r="B661" s="23" t="str">
        <f t="shared" si="20"/>
        <v>23</v>
      </c>
      <c r="C661" s="24" t="s">
        <v>1072</v>
      </c>
      <c r="D661" s="147" t="s">
        <v>1169</v>
      </c>
      <c r="E661" s="69" t="s">
        <v>1126</v>
      </c>
      <c r="F661" s="24" t="s">
        <v>18</v>
      </c>
      <c r="G661" s="136">
        <v>1</v>
      </c>
      <c r="H661" s="45">
        <v>45292</v>
      </c>
      <c r="I661" s="137">
        <v>3000</v>
      </c>
      <c r="J661" s="28">
        <f t="shared" si="21"/>
        <v>3000</v>
      </c>
      <c r="K661" s="29" t="s">
        <v>50</v>
      </c>
      <c r="L661" s="29" t="s">
        <v>69</v>
      </c>
      <c r="M661" s="29" t="s">
        <v>34</v>
      </c>
      <c r="N661" s="30" t="str">
        <f>VLOOKUP(M661,[1]OPERACIONAL!$A$1:$C$12,2,FALSE)</f>
        <v>OUTROS SERVIÇOS DE TERCEIROS - PESSOA JURÍDICA</v>
      </c>
    </row>
    <row r="662" spans="2:14" ht="48">
      <c r="B662" s="23" t="str">
        <f t="shared" si="20"/>
        <v>23</v>
      </c>
      <c r="C662" s="24" t="s">
        <v>1072</v>
      </c>
      <c r="D662" s="147" t="s">
        <v>1170</v>
      </c>
      <c r="E662" s="69" t="s">
        <v>1126</v>
      </c>
      <c r="F662" s="24" t="s">
        <v>18</v>
      </c>
      <c r="G662" s="136">
        <v>1</v>
      </c>
      <c r="H662" s="45">
        <v>45292</v>
      </c>
      <c r="I662" s="137">
        <v>4000</v>
      </c>
      <c r="J662" s="28">
        <f t="shared" si="21"/>
        <v>4000</v>
      </c>
      <c r="K662" s="29" t="s">
        <v>50</v>
      </c>
      <c r="L662" s="29" t="s">
        <v>69</v>
      </c>
      <c r="M662" s="29" t="s">
        <v>22</v>
      </c>
      <c r="N662" s="30" t="str">
        <f>VLOOKUP(M662,[1]OPERACIONAL!$A$1:$C$12,2,FALSE)</f>
        <v>EQUIPAMENTOS E MATERIAL PERMANENTE</v>
      </c>
    </row>
    <row r="663" spans="2:14" ht="48">
      <c r="B663" s="23" t="str">
        <f t="shared" si="20"/>
        <v>23</v>
      </c>
      <c r="C663" s="24" t="s">
        <v>1072</v>
      </c>
      <c r="D663" s="147" t="s">
        <v>1171</v>
      </c>
      <c r="E663" s="69" t="s">
        <v>1126</v>
      </c>
      <c r="F663" s="24" t="s">
        <v>18</v>
      </c>
      <c r="G663" s="136">
        <v>1</v>
      </c>
      <c r="H663" s="45">
        <v>45292</v>
      </c>
      <c r="I663" s="137">
        <v>10000</v>
      </c>
      <c r="J663" s="28">
        <f t="shared" si="21"/>
        <v>10000</v>
      </c>
      <c r="K663" s="29" t="s">
        <v>50</v>
      </c>
      <c r="L663" s="29" t="s">
        <v>69</v>
      </c>
      <c r="M663" s="29" t="s">
        <v>22</v>
      </c>
      <c r="N663" s="30" t="str">
        <f>VLOOKUP(M663,[1]OPERACIONAL!$A$1:$C$12,2,FALSE)</f>
        <v>EQUIPAMENTOS E MATERIAL PERMANENTE</v>
      </c>
    </row>
    <row r="664" spans="2:14" ht="48">
      <c r="B664" s="23" t="str">
        <f t="shared" si="20"/>
        <v>23</v>
      </c>
      <c r="C664" s="24" t="s">
        <v>1072</v>
      </c>
      <c r="D664" s="154" t="s">
        <v>999</v>
      </c>
      <c r="E664" s="69" t="s">
        <v>1126</v>
      </c>
      <c r="F664" s="24" t="s">
        <v>18</v>
      </c>
      <c r="G664" s="136">
        <v>1</v>
      </c>
      <c r="H664" s="45">
        <v>45292</v>
      </c>
      <c r="I664" s="137">
        <v>3000</v>
      </c>
      <c r="J664" s="28">
        <f t="shared" si="21"/>
        <v>3000</v>
      </c>
      <c r="K664" s="29" t="s">
        <v>50</v>
      </c>
      <c r="L664" s="29" t="s">
        <v>69</v>
      </c>
      <c r="M664" s="29" t="s">
        <v>31</v>
      </c>
      <c r="N664" s="30" t="str">
        <f>VLOOKUP(M664,[1]OPERACIONAL!$A$1:$C$12,2,FALSE)</f>
        <v>MATERIAL DE CONSUMO</v>
      </c>
    </row>
    <row r="665" spans="2:14" ht="48">
      <c r="B665" s="23" t="str">
        <f t="shared" si="20"/>
        <v>23</v>
      </c>
      <c r="C665" s="24" t="s">
        <v>1072</v>
      </c>
      <c r="D665" s="147" t="s">
        <v>1172</v>
      </c>
      <c r="E665" s="69" t="s">
        <v>1126</v>
      </c>
      <c r="F665" s="24" t="s">
        <v>18</v>
      </c>
      <c r="G665" s="136">
        <v>1</v>
      </c>
      <c r="H665" s="45">
        <v>45292</v>
      </c>
      <c r="I665" s="137">
        <v>4000</v>
      </c>
      <c r="J665" s="28">
        <f t="shared" si="21"/>
        <v>4000</v>
      </c>
      <c r="K665" s="29" t="s">
        <v>50</v>
      </c>
      <c r="L665" s="29" t="s">
        <v>69</v>
      </c>
      <c r="M665" s="29" t="s">
        <v>22</v>
      </c>
      <c r="N665" s="30" t="str">
        <f>VLOOKUP(M665,[1]OPERACIONAL!$A$1:$C$12,2,FALSE)</f>
        <v>EQUIPAMENTOS E MATERIAL PERMANENTE</v>
      </c>
    </row>
    <row r="666" spans="2:14" ht="48">
      <c r="B666" s="23" t="str">
        <f t="shared" si="20"/>
        <v>23</v>
      </c>
      <c r="C666" s="24" t="s">
        <v>1072</v>
      </c>
      <c r="D666" s="147" t="s">
        <v>1173</v>
      </c>
      <c r="E666" s="69" t="s">
        <v>1126</v>
      </c>
      <c r="F666" s="24" t="s">
        <v>18</v>
      </c>
      <c r="G666" s="136">
        <v>1</v>
      </c>
      <c r="H666" s="45">
        <v>45292</v>
      </c>
      <c r="I666" s="137">
        <v>2000</v>
      </c>
      <c r="J666" s="28">
        <f t="shared" si="21"/>
        <v>2000</v>
      </c>
      <c r="K666" s="29" t="s">
        <v>50</v>
      </c>
      <c r="L666" s="29" t="s">
        <v>69</v>
      </c>
      <c r="M666" s="29" t="s">
        <v>22</v>
      </c>
      <c r="N666" s="30" t="str">
        <f>VLOOKUP(M666,[1]OPERACIONAL!$A$1:$C$12,2,FALSE)</f>
        <v>EQUIPAMENTOS E MATERIAL PERMANENTE</v>
      </c>
    </row>
    <row r="667" spans="2:14" ht="48">
      <c r="B667" s="23" t="str">
        <f t="shared" si="20"/>
        <v>23</v>
      </c>
      <c r="C667" s="24" t="s">
        <v>1072</v>
      </c>
      <c r="D667" s="147" t="s">
        <v>1174</v>
      </c>
      <c r="E667" s="69" t="s">
        <v>1126</v>
      </c>
      <c r="F667" s="24" t="s">
        <v>18</v>
      </c>
      <c r="G667" s="136">
        <v>1</v>
      </c>
      <c r="H667" s="45">
        <v>45292</v>
      </c>
      <c r="I667" s="137">
        <v>2000</v>
      </c>
      <c r="J667" s="28">
        <f t="shared" si="21"/>
        <v>2000</v>
      </c>
      <c r="K667" s="29" t="s">
        <v>50</v>
      </c>
      <c r="L667" s="29" t="s">
        <v>69</v>
      </c>
      <c r="M667" s="29" t="s">
        <v>22</v>
      </c>
      <c r="N667" s="30" t="str">
        <f>VLOOKUP(M667,[1]OPERACIONAL!$A$1:$C$12,2,FALSE)</f>
        <v>EQUIPAMENTOS E MATERIAL PERMANENTE</v>
      </c>
    </row>
    <row r="668" spans="2:14" ht="48">
      <c r="B668" s="23" t="str">
        <f t="shared" si="20"/>
        <v>23</v>
      </c>
      <c r="C668" s="24" t="s">
        <v>1072</v>
      </c>
      <c r="D668" s="147" t="s">
        <v>1175</v>
      </c>
      <c r="E668" s="69" t="s">
        <v>1126</v>
      </c>
      <c r="F668" s="24" t="s">
        <v>18</v>
      </c>
      <c r="G668" s="136">
        <v>1</v>
      </c>
      <c r="H668" s="45">
        <v>45292</v>
      </c>
      <c r="I668" s="137">
        <v>2000</v>
      </c>
      <c r="J668" s="28">
        <f t="shared" si="21"/>
        <v>2000</v>
      </c>
      <c r="K668" s="29" t="s">
        <v>50</v>
      </c>
      <c r="L668" s="29" t="s">
        <v>69</v>
      </c>
      <c r="M668" s="29" t="s">
        <v>22</v>
      </c>
      <c r="N668" s="30" t="str">
        <f>VLOOKUP(M668,[1]OPERACIONAL!$A$1:$C$12,2,FALSE)</f>
        <v>EQUIPAMENTOS E MATERIAL PERMANENTE</v>
      </c>
    </row>
    <row r="669" spans="2:14" ht="48">
      <c r="B669" s="23" t="str">
        <f t="shared" si="20"/>
        <v>23</v>
      </c>
      <c r="C669" s="24" t="s">
        <v>1072</v>
      </c>
      <c r="D669" s="147" t="s">
        <v>1176</v>
      </c>
      <c r="E669" s="69" t="s">
        <v>1126</v>
      </c>
      <c r="F669" s="24" t="s">
        <v>18</v>
      </c>
      <c r="G669" s="136">
        <v>1</v>
      </c>
      <c r="H669" s="45">
        <v>45292</v>
      </c>
      <c r="I669" s="137">
        <v>1000</v>
      </c>
      <c r="J669" s="28">
        <f t="shared" si="21"/>
        <v>1000</v>
      </c>
      <c r="K669" s="29" t="s">
        <v>50</v>
      </c>
      <c r="L669" s="29" t="s">
        <v>69</v>
      </c>
      <c r="M669" s="29" t="s">
        <v>31</v>
      </c>
      <c r="N669" s="30" t="str">
        <f>VLOOKUP(M669,[1]OPERACIONAL!$A$1:$C$12,2,FALSE)</f>
        <v>MATERIAL DE CONSUMO</v>
      </c>
    </row>
    <row r="670" spans="2:14" ht="48">
      <c r="B670" s="23" t="str">
        <f t="shared" si="20"/>
        <v>23</v>
      </c>
      <c r="C670" s="24" t="s">
        <v>1072</v>
      </c>
      <c r="D670" s="147" t="s">
        <v>1177</v>
      </c>
      <c r="E670" s="69" t="s">
        <v>1126</v>
      </c>
      <c r="F670" s="24" t="s">
        <v>18</v>
      </c>
      <c r="G670" s="136">
        <v>1</v>
      </c>
      <c r="H670" s="45">
        <v>45292</v>
      </c>
      <c r="I670" s="137">
        <v>9000</v>
      </c>
      <c r="J670" s="28">
        <f t="shared" si="21"/>
        <v>9000</v>
      </c>
      <c r="K670" s="29" t="s">
        <v>50</v>
      </c>
      <c r="L670" s="29" t="s">
        <v>69</v>
      </c>
      <c r="M670" s="29" t="s">
        <v>22</v>
      </c>
      <c r="N670" s="30" t="str">
        <f>VLOOKUP(M670,[1]OPERACIONAL!$A$1:$C$12,2,FALSE)</f>
        <v>EQUIPAMENTOS E MATERIAL PERMANENTE</v>
      </c>
    </row>
    <row r="671" spans="2:14" ht="48">
      <c r="B671" s="23" t="str">
        <f t="shared" si="20"/>
        <v>23</v>
      </c>
      <c r="C671" s="24" t="s">
        <v>1072</v>
      </c>
      <c r="D671" s="147" t="s">
        <v>1178</v>
      </c>
      <c r="E671" s="69" t="s">
        <v>1126</v>
      </c>
      <c r="F671" s="24" t="s">
        <v>18</v>
      </c>
      <c r="G671" s="136">
        <v>1</v>
      </c>
      <c r="H671" s="45">
        <v>45292</v>
      </c>
      <c r="I671" s="137">
        <v>2000</v>
      </c>
      <c r="J671" s="28">
        <f t="shared" si="21"/>
        <v>2000</v>
      </c>
      <c r="K671" s="29" t="s">
        <v>50</v>
      </c>
      <c r="L671" s="29" t="s">
        <v>69</v>
      </c>
      <c r="M671" s="29" t="s">
        <v>31</v>
      </c>
      <c r="N671" s="30" t="str">
        <f>VLOOKUP(M671,[1]OPERACIONAL!$A$1:$C$12,2,FALSE)</f>
        <v>MATERIAL DE CONSUMO</v>
      </c>
    </row>
    <row r="672" spans="2:14" ht="48">
      <c r="B672" s="23" t="str">
        <f t="shared" si="20"/>
        <v>23</v>
      </c>
      <c r="C672" s="24" t="s">
        <v>1072</v>
      </c>
      <c r="D672" s="147" t="s">
        <v>1179</v>
      </c>
      <c r="E672" s="69" t="s">
        <v>1126</v>
      </c>
      <c r="F672" s="24" t="s">
        <v>18</v>
      </c>
      <c r="G672" s="136">
        <v>1</v>
      </c>
      <c r="H672" s="45">
        <v>45292</v>
      </c>
      <c r="I672" s="137">
        <v>2000</v>
      </c>
      <c r="J672" s="28">
        <f t="shared" si="21"/>
        <v>2000</v>
      </c>
      <c r="K672" s="29" t="s">
        <v>50</v>
      </c>
      <c r="L672" s="29" t="s">
        <v>69</v>
      </c>
      <c r="M672" s="29" t="s">
        <v>31</v>
      </c>
      <c r="N672" s="30" t="str">
        <f>VLOOKUP(M672,[1]OPERACIONAL!$A$1:$C$12,2,FALSE)</f>
        <v>MATERIAL DE CONSUMO</v>
      </c>
    </row>
    <row r="673" spans="2:14" ht="48">
      <c r="B673" s="23" t="str">
        <f t="shared" si="20"/>
        <v>23</v>
      </c>
      <c r="C673" s="24" t="s">
        <v>1072</v>
      </c>
      <c r="D673" s="147" t="s">
        <v>1180</v>
      </c>
      <c r="E673" s="69" t="s">
        <v>1126</v>
      </c>
      <c r="F673" s="24" t="s">
        <v>18</v>
      </c>
      <c r="G673" s="136">
        <v>1</v>
      </c>
      <c r="H673" s="45">
        <v>45292</v>
      </c>
      <c r="I673" s="137">
        <v>5000</v>
      </c>
      <c r="J673" s="28">
        <f t="shared" si="21"/>
        <v>5000</v>
      </c>
      <c r="K673" s="29" t="s">
        <v>50</v>
      </c>
      <c r="L673" s="29" t="s">
        <v>69</v>
      </c>
      <c r="M673" s="29" t="s">
        <v>22</v>
      </c>
      <c r="N673" s="30" t="str">
        <f>VLOOKUP(M673,[1]OPERACIONAL!$A$1:$C$12,2,FALSE)</f>
        <v>EQUIPAMENTOS E MATERIAL PERMANENTE</v>
      </c>
    </row>
    <row r="674" spans="2:14" ht="48">
      <c r="B674" s="23" t="str">
        <f t="shared" si="20"/>
        <v>23</v>
      </c>
      <c r="C674" s="24" t="s">
        <v>1072</v>
      </c>
      <c r="D674" s="147" t="s">
        <v>1181</v>
      </c>
      <c r="E674" s="69" t="s">
        <v>1126</v>
      </c>
      <c r="F674" s="24" t="s">
        <v>18</v>
      </c>
      <c r="G674" s="136">
        <v>1</v>
      </c>
      <c r="H674" s="45">
        <v>45292</v>
      </c>
      <c r="I674" s="137">
        <v>4000</v>
      </c>
      <c r="J674" s="28">
        <f t="shared" si="21"/>
        <v>4000</v>
      </c>
      <c r="K674" s="29" t="s">
        <v>50</v>
      </c>
      <c r="L674" s="29" t="s">
        <v>69</v>
      </c>
      <c r="M674" s="29" t="s">
        <v>31</v>
      </c>
      <c r="N674" s="30" t="str">
        <f>VLOOKUP(M674,[1]OPERACIONAL!$A$1:$C$12,2,FALSE)</f>
        <v>MATERIAL DE CONSUMO</v>
      </c>
    </row>
    <row r="675" spans="2:14" ht="48.75" thickBot="1">
      <c r="B675" s="23" t="str">
        <f t="shared" ref="B675:B738" si="22">MID(C675,1,2)</f>
        <v>23</v>
      </c>
      <c r="C675" s="24" t="s">
        <v>1072</v>
      </c>
      <c r="D675" s="147" t="s">
        <v>1182</v>
      </c>
      <c r="E675" s="69" t="s">
        <v>1126</v>
      </c>
      <c r="F675" s="24" t="s">
        <v>18</v>
      </c>
      <c r="G675" s="136">
        <v>1</v>
      </c>
      <c r="H675" s="45">
        <v>45292</v>
      </c>
      <c r="I675" s="137">
        <v>7000</v>
      </c>
      <c r="J675" s="28">
        <f t="shared" si="21"/>
        <v>7000</v>
      </c>
      <c r="K675" s="29" t="s">
        <v>50</v>
      </c>
      <c r="L675" s="29" t="s">
        <v>69</v>
      </c>
      <c r="M675" s="29" t="s">
        <v>22</v>
      </c>
      <c r="N675" s="30" t="str">
        <f>VLOOKUP(M675,[1]OPERACIONAL!$A$1:$C$12,2,FALSE)</f>
        <v>EQUIPAMENTOS E MATERIAL PERMANENTE</v>
      </c>
    </row>
    <row r="676" spans="2:14" ht="84">
      <c r="B676" s="23" t="str">
        <f t="shared" si="22"/>
        <v>24</v>
      </c>
      <c r="C676" s="24" t="s">
        <v>2222</v>
      </c>
      <c r="D676" s="16" t="s">
        <v>1183</v>
      </c>
      <c r="E676" s="16" t="s">
        <v>1184</v>
      </c>
      <c r="F676" s="15" t="s">
        <v>18</v>
      </c>
      <c r="G676" s="17">
        <v>1</v>
      </c>
      <c r="H676" s="18">
        <v>45294</v>
      </c>
      <c r="I676" s="19">
        <v>89627.36</v>
      </c>
      <c r="J676" s="28">
        <f t="shared" si="21"/>
        <v>89627.36</v>
      </c>
      <c r="K676" s="157" t="s">
        <v>1185</v>
      </c>
      <c r="L676" s="157" t="s">
        <v>152</v>
      </c>
      <c r="M676" s="21" t="s">
        <v>28</v>
      </c>
      <c r="N676" s="30" t="str">
        <f>VLOOKUP(M676,[1]OPERACIONAL!$A$1:$C$12,2,FALSE)</f>
        <v>SERVIÇOS DE TECNOLOGIA DA INFORMAÇÃO E COMUNICAÇÃO - PESSOA JURÍDICA</v>
      </c>
    </row>
    <row r="677" spans="2:14" ht="180">
      <c r="B677" s="23" t="str">
        <f t="shared" si="22"/>
        <v>24</v>
      </c>
      <c r="C677" s="24" t="s">
        <v>2222</v>
      </c>
      <c r="D677" s="48" t="s">
        <v>1186</v>
      </c>
      <c r="E677" s="48" t="s">
        <v>1187</v>
      </c>
      <c r="F677" s="24" t="s">
        <v>18</v>
      </c>
      <c r="G677" s="26">
        <v>1</v>
      </c>
      <c r="H677" s="45">
        <v>45379</v>
      </c>
      <c r="I677" s="27">
        <v>1917.27</v>
      </c>
      <c r="J677" s="28">
        <f t="shared" si="21"/>
        <v>1917.27</v>
      </c>
      <c r="K677" s="29" t="s">
        <v>1185</v>
      </c>
      <c r="L677" s="29" t="s">
        <v>152</v>
      </c>
      <c r="M677" s="29" t="s">
        <v>28</v>
      </c>
      <c r="N677" s="30" t="str">
        <f>VLOOKUP(M677,[1]OPERACIONAL!$A$1:$C$12,2,FALSE)</f>
        <v>SERVIÇOS DE TECNOLOGIA DA INFORMAÇÃO E COMUNICAÇÃO - PESSOA JURÍDICA</v>
      </c>
    </row>
    <row r="678" spans="2:14" ht="108">
      <c r="B678" s="23" t="str">
        <f t="shared" si="22"/>
        <v>24</v>
      </c>
      <c r="C678" s="24" t="s">
        <v>2222</v>
      </c>
      <c r="D678" s="25" t="s">
        <v>1188</v>
      </c>
      <c r="E678" s="25" t="s">
        <v>1189</v>
      </c>
      <c r="F678" s="24" t="s">
        <v>18</v>
      </c>
      <c r="G678" s="26">
        <v>1</v>
      </c>
      <c r="H678" s="45">
        <v>45527</v>
      </c>
      <c r="I678" s="27">
        <v>25000</v>
      </c>
      <c r="J678" s="28">
        <f t="shared" si="21"/>
        <v>25000</v>
      </c>
      <c r="K678" s="29" t="s">
        <v>1185</v>
      </c>
      <c r="L678" s="29" t="s">
        <v>152</v>
      </c>
      <c r="M678" s="29" t="s">
        <v>34</v>
      </c>
      <c r="N678" s="30" t="str">
        <f>VLOOKUP(M678,[1]OPERACIONAL!$A$1:$C$12,2,FALSE)</f>
        <v>OUTROS SERVIÇOS DE TERCEIROS - PESSOA JURÍDICA</v>
      </c>
    </row>
    <row r="679" spans="2:14" ht="84">
      <c r="B679" s="23" t="str">
        <f t="shared" si="22"/>
        <v>24</v>
      </c>
      <c r="C679" s="24" t="s">
        <v>2222</v>
      </c>
      <c r="D679" s="25" t="s">
        <v>1190</v>
      </c>
      <c r="E679" s="25" t="s">
        <v>1191</v>
      </c>
      <c r="F679" s="24" t="s">
        <v>18</v>
      </c>
      <c r="G679" s="26">
        <v>1</v>
      </c>
      <c r="H679" s="45">
        <v>45440</v>
      </c>
      <c r="I679" s="27">
        <v>5251.75</v>
      </c>
      <c r="J679" s="28">
        <f t="shared" si="21"/>
        <v>5251.75</v>
      </c>
      <c r="K679" s="29" t="s">
        <v>1185</v>
      </c>
      <c r="L679" s="29" t="s">
        <v>152</v>
      </c>
      <c r="M679" s="29" t="s">
        <v>28</v>
      </c>
      <c r="N679" s="30" t="str">
        <f>VLOOKUP(M679,[1]OPERACIONAL!$A$1:$C$12,2,FALSE)</f>
        <v>SERVIÇOS DE TECNOLOGIA DA INFORMAÇÃO E COMUNICAÇÃO - PESSOA JURÍDICA</v>
      </c>
    </row>
    <row r="680" spans="2:14" ht="48">
      <c r="B680" s="23" t="str">
        <f t="shared" si="22"/>
        <v>24</v>
      </c>
      <c r="C680" s="24" t="s">
        <v>2222</v>
      </c>
      <c r="D680" s="25" t="s">
        <v>1192</v>
      </c>
      <c r="E680" s="25" t="s">
        <v>1193</v>
      </c>
      <c r="F680" s="24" t="s">
        <v>18</v>
      </c>
      <c r="G680" s="26">
        <v>1</v>
      </c>
      <c r="H680" s="45">
        <v>45454</v>
      </c>
      <c r="I680" s="27">
        <v>1041.19</v>
      </c>
      <c r="J680" s="28">
        <f t="shared" si="21"/>
        <v>1041.19</v>
      </c>
      <c r="K680" s="29" t="s">
        <v>1185</v>
      </c>
      <c r="L680" s="29" t="s">
        <v>1194</v>
      </c>
      <c r="M680" s="29" t="s">
        <v>34</v>
      </c>
      <c r="N680" s="30" t="str">
        <f>VLOOKUP(M680,[1]OPERACIONAL!$A$1:$C$12,2,FALSE)</f>
        <v>OUTROS SERVIÇOS DE TERCEIROS - PESSOA JURÍDICA</v>
      </c>
    </row>
    <row r="681" spans="2:14" ht="144">
      <c r="B681" s="23" t="str">
        <f t="shared" si="22"/>
        <v>24</v>
      </c>
      <c r="C681" s="24" t="s">
        <v>2222</v>
      </c>
      <c r="D681" s="25" t="s">
        <v>1195</v>
      </c>
      <c r="E681" s="25" t="s">
        <v>1196</v>
      </c>
      <c r="F681" s="24" t="s">
        <v>18</v>
      </c>
      <c r="G681" s="26">
        <v>1</v>
      </c>
      <c r="H681" s="45">
        <v>45358</v>
      </c>
      <c r="I681" s="27">
        <v>106.91</v>
      </c>
      <c r="J681" s="28">
        <f t="shared" si="21"/>
        <v>106.91</v>
      </c>
      <c r="K681" s="29" t="s">
        <v>1185</v>
      </c>
      <c r="L681" s="29" t="s">
        <v>152</v>
      </c>
      <c r="M681" s="29" t="s">
        <v>28</v>
      </c>
      <c r="N681" s="30" t="str">
        <f>VLOOKUP(M681,[1]OPERACIONAL!$A$1:$C$12,2,FALSE)</f>
        <v>SERVIÇOS DE TECNOLOGIA DA INFORMAÇÃO E COMUNICAÇÃO - PESSOA JURÍDICA</v>
      </c>
    </row>
    <row r="682" spans="2:14" ht="132">
      <c r="B682" s="23" t="str">
        <f t="shared" si="22"/>
        <v>24</v>
      </c>
      <c r="C682" s="24" t="s">
        <v>2222</v>
      </c>
      <c r="D682" s="25" t="s">
        <v>1197</v>
      </c>
      <c r="E682" s="25" t="s">
        <v>1198</v>
      </c>
      <c r="F682" s="24" t="s">
        <v>18</v>
      </c>
      <c r="G682" s="26">
        <v>1</v>
      </c>
      <c r="H682" s="45">
        <v>45288</v>
      </c>
      <c r="I682" s="27">
        <v>12258.45</v>
      </c>
      <c r="J682" s="28">
        <f t="shared" si="21"/>
        <v>12258.45</v>
      </c>
      <c r="K682" s="29" t="s">
        <v>1185</v>
      </c>
      <c r="L682" s="29" t="s">
        <v>152</v>
      </c>
      <c r="M682" s="29" t="s">
        <v>28</v>
      </c>
      <c r="N682" s="30" t="str">
        <f>VLOOKUP(M682,[1]OPERACIONAL!$A$1:$C$12,2,FALSE)</f>
        <v>SERVIÇOS DE TECNOLOGIA DA INFORMAÇÃO E COMUNICAÇÃO - PESSOA JURÍDICA</v>
      </c>
    </row>
    <row r="683" spans="2:14" ht="108">
      <c r="B683" s="23" t="str">
        <f t="shared" si="22"/>
        <v>24</v>
      </c>
      <c r="C683" s="24" t="s">
        <v>2222</v>
      </c>
      <c r="D683" s="25" t="s">
        <v>1199</v>
      </c>
      <c r="E683" s="25" t="s">
        <v>1200</v>
      </c>
      <c r="F683" s="24" t="s">
        <v>18</v>
      </c>
      <c r="G683" s="26">
        <v>1</v>
      </c>
      <c r="H683" s="45">
        <v>45383</v>
      </c>
      <c r="I683" s="27">
        <v>2000</v>
      </c>
      <c r="J683" s="28">
        <f t="shared" si="21"/>
        <v>2000</v>
      </c>
      <c r="K683" s="157" t="s">
        <v>1185</v>
      </c>
      <c r="L683" s="157" t="s">
        <v>1194</v>
      </c>
      <c r="M683" s="29" t="s">
        <v>34</v>
      </c>
      <c r="N683" s="30" t="str">
        <f>VLOOKUP(M683,[1]OPERACIONAL!$A$1:$C$12,2,FALSE)</f>
        <v>OUTROS SERVIÇOS DE TERCEIROS - PESSOA JURÍDICA</v>
      </c>
    </row>
    <row r="684" spans="2:14" ht="132">
      <c r="B684" s="23" t="str">
        <f t="shared" si="22"/>
        <v>24</v>
      </c>
      <c r="C684" s="24" t="s">
        <v>2222</v>
      </c>
      <c r="D684" s="25" t="s">
        <v>1201</v>
      </c>
      <c r="E684" s="25" t="s">
        <v>1202</v>
      </c>
      <c r="F684" s="24" t="s">
        <v>18</v>
      </c>
      <c r="G684" s="26">
        <v>1</v>
      </c>
      <c r="H684" s="45">
        <v>45413</v>
      </c>
      <c r="I684" s="27">
        <v>1300</v>
      </c>
      <c r="J684" s="28">
        <f t="shared" si="21"/>
        <v>1300</v>
      </c>
      <c r="K684" s="29" t="s">
        <v>1185</v>
      </c>
      <c r="L684" s="29" t="s">
        <v>1194</v>
      </c>
      <c r="M684" s="29" t="s">
        <v>31</v>
      </c>
      <c r="N684" s="30" t="str">
        <f>VLOOKUP(M684,[1]OPERACIONAL!$A$1:$C$12,2,FALSE)</f>
        <v>MATERIAL DE CONSUMO</v>
      </c>
    </row>
    <row r="685" spans="2:14" ht="132">
      <c r="B685" s="23" t="str">
        <f t="shared" si="22"/>
        <v>24</v>
      </c>
      <c r="C685" s="24" t="s">
        <v>2222</v>
      </c>
      <c r="D685" s="25" t="s">
        <v>1203</v>
      </c>
      <c r="E685" s="25" t="s">
        <v>1204</v>
      </c>
      <c r="F685" s="24" t="s">
        <v>18</v>
      </c>
      <c r="G685" s="26">
        <v>1</v>
      </c>
      <c r="H685" s="45">
        <v>45352</v>
      </c>
      <c r="I685" s="27">
        <v>150000</v>
      </c>
      <c r="J685" s="28">
        <f t="shared" si="21"/>
        <v>150000</v>
      </c>
      <c r="K685" s="29" t="s">
        <v>1205</v>
      </c>
      <c r="L685" s="29" t="s">
        <v>152</v>
      </c>
      <c r="M685" s="29" t="s">
        <v>22</v>
      </c>
      <c r="N685" s="30" t="str">
        <f>VLOOKUP(M685,[1]OPERACIONAL!$A$1:$C$12,2,FALSE)</f>
        <v>EQUIPAMENTOS E MATERIAL PERMANENTE</v>
      </c>
    </row>
    <row r="686" spans="2:14" ht="72">
      <c r="B686" s="23" t="str">
        <f t="shared" si="22"/>
        <v>27</v>
      </c>
      <c r="C686" s="162" t="s">
        <v>1206</v>
      </c>
      <c r="D686" s="163" t="s">
        <v>1207</v>
      </c>
      <c r="E686" s="163" t="s">
        <v>1208</v>
      </c>
      <c r="F686" s="162" t="s">
        <v>18</v>
      </c>
      <c r="G686" s="164">
        <v>1</v>
      </c>
      <c r="H686" s="165">
        <v>45505</v>
      </c>
      <c r="I686" s="166">
        <v>19400</v>
      </c>
      <c r="J686" s="28">
        <f t="shared" ref="J686:J749" si="23">G686*I686</f>
        <v>19400</v>
      </c>
      <c r="K686" s="168" t="s">
        <v>20</v>
      </c>
      <c r="L686" s="168" t="s">
        <v>21</v>
      </c>
      <c r="M686" s="168" t="s">
        <v>34</v>
      </c>
      <c r="N686" s="30" t="str">
        <f>VLOOKUP(M686,[1]OPERACIONAL!$A$1:$C$12,2,FALSE)</f>
        <v>OUTROS SERVIÇOS DE TERCEIROS - PESSOA JURÍDICA</v>
      </c>
    </row>
    <row r="687" spans="2:14" ht="60">
      <c r="B687" s="23" t="str">
        <f t="shared" si="22"/>
        <v>27</v>
      </c>
      <c r="C687" s="162" t="s">
        <v>1206</v>
      </c>
      <c r="D687" s="163" t="s">
        <v>1209</v>
      </c>
      <c r="E687" s="163" t="s">
        <v>1210</v>
      </c>
      <c r="F687" s="162" t="s">
        <v>18</v>
      </c>
      <c r="G687" s="164">
        <v>1</v>
      </c>
      <c r="H687" s="165">
        <v>45346</v>
      </c>
      <c r="I687" s="166">
        <v>3600</v>
      </c>
      <c r="J687" s="28">
        <f t="shared" si="23"/>
        <v>3600</v>
      </c>
      <c r="K687" s="168" t="s">
        <v>43</v>
      </c>
      <c r="L687" s="168" t="s">
        <v>21</v>
      </c>
      <c r="M687" s="168" t="s">
        <v>34</v>
      </c>
      <c r="N687" s="30" t="str">
        <f>VLOOKUP(M687,[1]OPERACIONAL!$A$1:$C$12,2,FALSE)</f>
        <v>OUTROS SERVIÇOS DE TERCEIROS - PESSOA JURÍDICA</v>
      </c>
    </row>
    <row r="688" spans="2:14" ht="192">
      <c r="B688" s="23" t="str">
        <f t="shared" si="22"/>
        <v>27</v>
      </c>
      <c r="C688" s="162" t="s">
        <v>1206</v>
      </c>
      <c r="D688" s="163" t="s">
        <v>1211</v>
      </c>
      <c r="E688" s="163" t="s">
        <v>1212</v>
      </c>
      <c r="F688" s="162" t="s">
        <v>18</v>
      </c>
      <c r="G688" s="164">
        <v>1</v>
      </c>
      <c r="H688" s="165">
        <v>45627</v>
      </c>
      <c r="I688" s="166">
        <v>805000</v>
      </c>
      <c r="J688" s="28">
        <f t="shared" si="23"/>
        <v>805000</v>
      </c>
      <c r="K688" s="168" t="s">
        <v>20</v>
      </c>
      <c r="L688" s="168" t="s">
        <v>21</v>
      </c>
      <c r="M688" s="168" t="s">
        <v>34</v>
      </c>
      <c r="N688" s="30" t="str">
        <f>VLOOKUP(M688,[1]OPERACIONAL!$A$1:$C$12,2,FALSE)</f>
        <v>OUTROS SERVIÇOS DE TERCEIROS - PESSOA JURÍDICA</v>
      </c>
    </row>
    <row r="689" spans="2:14" ht="96">
      <c r="B689" s="23" t="str">
        <f t="shared" si="22"/>
        <v>27</v>
      </c>
      <c r="C689" s="162" t="s">
        <v>1206</v>
      </c>
      <c r="D689" s="163" t="s">
        <v>1213</v>
      </c>
      <c r="E689" s="163" t="s">
        <v>1214</v>
      </c>
      <c r="F689" s="162" t="s">
        <v>18</v>
      </c>
      <c r="G689" s="164">
        <v>1</v>
      </c>
      <c r="H689" s="165">
        <v>45627</v>
      </c>
      <c r="I689" s="166">
        <v>2100000</v>
      </c>
      <c r="J689" s="28">
        <f t="shared" si="23"/>
        <v>2100000</v>
      </c>
      <c r="K689" s="168" t="s">
        <v>20</v>
      </c>
      <c r="L689" s="168" t="s">
        <v>21</v>
      </c>
      <c r="M689" s="168" t="s">
        <v>34</v>
      </c>
      <c r="N689" s="30" t="str">
        <f>VLOOKUP(M689,[1]OPERACIONAL!$A$1:$C$12,2,FALSE)</f>
        <v>OUTROS SERVIÇOS DE TERCEIROS - PESSOA JURÍDICA</v>
      </c>
    </row>
    <row r="690" spans="2:14" ht="84">
      <c r="B690" s="23" t="str">
        <f t="shared" si="22"/>
        <v>27</v>
      </c>
      <c r="C690" s="162" t="s">
        <v>1206</v>
      </c>
      <c r="D690" s="163" t="s">
        <v>1215</v>
      </c>
      <c r="E690" s="163" t="s">
        <v>1216</v>
      </c>
      <c r="F690" s="162" t="s">
        <v>18</v>
      </c>
      <c r="G690" s="164">
        <v>1</v>
      </c>
      <c r="H690" s="165">
        <v>45627</v>
      </c>
      <c r="I690" s="166">
        <v>75000</v>
      </c>
      <c r="J690" s="28">
        <f t="shared" si="23"/>
        <v>75000</v>
      </c>
      <c r="K690" s="168" t="s">
        <v>20</v>
      </c>
      <c r="L690" s="168" t="s">
        <v>21</v>
      </c>
      <c r="M690" s="168" t="s">
        <v>34</v>
      </c>
      <c r="N690" s="30" t="str">
        <f>VLOOKUP(M690,[1]OPERACIONAL!$A$1:$C$12,2,FALSE)</f>
        <v>OUTROS SERVIÇOS DE TERCEIROS - PESSOA JURÍDICA</v>
      </c>
    </row>
    <row r="691" spans="2:14" ht="72">
      <c r="B691" s="23" t="str">
        <f t="shared" si="22"/>
        <v>27</v>
      </c>
      <c r="C691" s="162" t="s">
        <v>1206</v>
      </c>
      <c r="D691" s="163" t="s">
        <v>1217</v>
      </c>
      <c r="E691" s="163" t="s">
        <v>1218</v>
      </c>
      <c r="F691" s="162" t="s">
        <v>241</v>
      </c>
      <c r="G691" s="164">
        <v>1</v>
      </c>
      <c r="H691" s="165">
        <v>45551</v>
      </c>
      <c r="I691" s="166">
        <v>3000</v>
      </c>
      <c r="J691" s="28">
        <f t="shared" si="23"/>
        <v>3000</v>
      </c>
      <c r="K691" s="168" t="s">
        <v>20</v>
      </c>
      <c r="L691" s="168" t="s">
        <v>21</v>
      </c>
      <c r="M691" s="168" t="s">
        <v>28</v>
      </c>
      <c r="N691" s="30" t="str">
        <f>VLOOKUP(M691,[1]OPERACIONAL!$A$1:$C$12,2,FALSE)</f>
        <v>SERVIÇOS DE TECNOLOGIA DA INFORMAÇÃO E COMUNICAÇÃO - PESSOA JURÍDICA</v>
      </c>
    </row>
    <row r="692" spans="2:14" ht="120">
      <c r="B692" s="23" t="str">
        <f t="shared" si="22"/>
        <v>27</v>
      </c>
      <c r="C692" s="162" t="s">
        <v>1206</v>
      </c>
      <c r="D692" s="163" t="s">
        <v>1219</v>
      </c>
      <c r="E692" s="163" t="s">
        <v>1220</v>
      </c>
      <c r="F692" s="162" t="s">
        <v>241</v>
      </c>
      <c r="G692" s="164">
        <v>1</v>
      </c>
      <c r="H692" s="165">
        <v>45474</v>
      </c>
      <c r="I692" s="166">
        <v>75098.570000000007</v>
      </c>
      <c r="J692" s="28">
        <f t="shared" si="23"/>
        <v>75098.570000000007</v>
      </c>
      <c r="K692" s="168" t="s">
        <v>20</v>
      </c>
      <c r="L692" s="168" t="s">
        <v>21</v>
      </c>
      <c r="M692" s="168" t="s">
        <v>28</v>
      </c>
      <c r="N692" s="30" t="str">
        <f>VLOOKUP(M692,[1]OPERACIONAL!$A$1:$C$12,2,FALSE)</f>
        <v>SERVIÇOS DE TECNOLOGIA DA INFORMAÇÃO E COMUNICAÇÃO - PESSOA JURÍDICA</v>
      </c>
    </row>
    <row r="693" spans="2:14" ht="84">
      <c r="B693" s="23" t="str">
        <f t="shared" si="22"/>
        <v>27</v>
      </c>
      <c r="C693" s="162" t="s">
        <v>1206</v>
      </c>
      <c r="D693" s="163" t="s">
        <v>1221</v>
      </c>
      <c r="E693" s="171" t="s">
        <v>1222</v>
      </c>
      <c r="F693" s="162" t="s">
        <v>241</v>
      </c>
      <c r="G693" s="164">
        <v>1</v>
      </c>
      <c r="H693" s="165">
        <v>45292</v>
      </c>
      <c r="I693" s="166">
        <v>129166.67</v>
      </c>
      <c r="J693" s="28">
        <f t="shared" si="23"/>
        <v>129166.67</v>
      </c>
      <c r="K693" s="168" t="s">
        <v>20</v>
      </c>
      <c r="L693" s="168" t="s">
        <v>21</v>
      </c>
      <c r="M693" s="168" t="s">
        <v>34</v>
      </c>
      <c r="N693" s="30" t="str">
        <f>VLOOKUP(M693,[1]OPERACIONAL!$A$1:$C$12,2,FALSE)</f>
        <v>OUTROS SERVIÇOS DE TERCEIROS - PESSOA JURÍDICA</v>
      </c>
    </row>
    <row r="694" spans="2:14" ht="84">
      <c r="B694" s="23" t="str">
        <f t="shared" si="22"/>
        <v>27</v>
      </c>
      <c r="C694" s="162" t="s">
        <v>1206</v>
      </c>
      <c r="D694" s="163" t="s">
        <v>1223</v>
      </c>
      <c r="E694" s="171" t="s">
        <v>1222</v>
      </c>
      <c r="F694" s="162" t="s">
        <v>241</v>
      </c>
      <c r="G694" s="164">
        <v>1</v>
      </c>
      <c r="H694" s="165">
        <v>45292</v>
      </c>
      <c r="I694" s="166">
        <v>25833.33</v>
      </c>
      <c r="J694" s="28">
        <f t="shared" si="23"/>
        <v>25833.33</v>
      </c>
      <c r="K694" s="168" t="s">
        <v>20</v>
      </c>
      <c r="L694" s="168" t="s">
        <v>21</v>
      </c>
      <c r="M694" s="168" t="s">
        <v>34</v>
      </c>
      <c r="N694" s="30" t="str">
        <f>VLOOKUP(M694,[1]OPERACIONAL!$A$1:$C$12,2,FALSE)</f>
        <v>OUTROS SERVIÇOS DE TERCEIROS - PESSOA JURÍDICA</v>
      </c>
    </row>
    <row r="695" spans="2:14" ht="108">
      <c r="B695" s="23" t="str">
        <f t="shared" si="22"/>
        <v>27</v>
      </c>
      <c r="C695" s="162" t="s">
        <v>1206</v>
      </c>
      <c r="D695" s="163" t="s">
        <v>1224</v>
      </c>
      <c r="E695" s="172" t="s">
        <v>1225</v>
      </c>
      <c r="F695" s="162" t="s">
        <v>241</v>
      </c>
      <c r="G695" s="164">
        <v>1</v>
      </c>
      <c r="H695" s="165">
        <v>45292</v>
      </c>
      <c r="I695" s="166">
        <v>20000</v>
      </c>
      <c r="J695" s="28">
        <f t="shared" si="23"/>
        <v>20000</v>
      </c>
      <c r="K695" s="168" t="s">
        <v>20</v>
      </c>
      <c r="L695" s="168" t="s">
        <v>21</v>
      </c>
      <c r="M695" s="168" t="s">
        <v>34</v>
      </c>
      <c r="N695" s="30" t="str">
        <f>VLOOKUP(M695,[1]OPERACIONAL!$A$1:$C$12,2,FALSE)</f>
        <v>OUTROS SERVIÇOS DE TERCEIROS - PESSOA JURÍDICA</v>
      </c>
    </row>
    <row r="696" spans="2:14" ht="108">
      <c r="B696" s="23" t="str">
        <f t="shared" si="22"/>
        <v>27</v>
      </c>
      <c r="C696" s="162" t="s">
        <v>1206</v>
      </c>
      <c r="D696" s="163" t="s">
        <v>1226</v>
      </c>
      <c r="E696" s="172" t="s">
        <v>1227</v>
      </c>
      <c r="F696" s="162" t="s">
        <v>241</v>
      </c>
      <c r="G696" s="164">
        <v>1</v>
      </c>
      <c r="H696" s="165">
        <v>45292</v>
      </c>
      <c r="I696" s="166">
        <v>6000</v>
      </c>
      <c r="J696" s="28">
        <f t="shared" si="23"/>
        <v>6000</v>
      </c>
      <c r="K696" s="168" t="s">
        <v>20</v>
      </c>
      <c r="L696" s="168" t="s">
        <v>21</v>
      </c>
      <c r="M696" s="168" t="s">
        <v>34</v>
      </c>
      <c r="N696" s="30" t="str">
        <f>VLOOKUP(M696,[1]OPERACIONAL!$A$1:$C$12,2,FALSE)</f>
        <v>OUTROS SERVIÇOS DE TERCEIROS - PESSOA JURÍDICA</v>
      </c>
    </row>
    <row r="697" spans="2:14" ht="168">
      <c r="B697" s="23" t="str">
        <f t="shared" si="22"/>
        <v>27</v>
      </c>
      <c r="C697" s="162" t="s">
        <v>1206</v>
      </c>
      <c r="D697" s="163" t="s">
        <v>1228</v>
      </c>
      <c r="E697" s="172" t="s">
        <v>1229</v>
      </c>
      <c r="F697" s="162" t="s">
        <v>18</v>
      </c>
      <c r="G697" s="164">
        <v>1</v>
      </c>
      <c r="H697" s="165">
        <v>45292</v>
      </c>
      <c r="I697" s="166">
        <v>38000</v>
      </c>
      <c r="J697" s="28">
        <f t="shared" si="23"/>
        <v>38000</v>
      </c>
      <c r="K697" s="168" t="s">
        <v>20</v>
      </c>
      <c r="L697" s="168" t="s">
        <v>21</v>
      </c>
      <c r="M697" s="168" t="s">
        <v>34</v>
      </c>
      <c r="N697" s="30" t="str">
        <f>VLOOKUP(M697,[1]OPERACIONAL!$A$1:$C$12,2,FALSE)</f>
        <v>OUTROS SERVIÇOS DE TERCEIROS - PESSOA JURÍDICA</v>
      </c>
    </row>
    <row r="698" spans="2:14" ht="96">
      <c r="B698" s="23" t="str">
        <f t="shared" si="22"/>
        <v>27</v>
      </c>
      <c r="C698" s="162" t="s">
        <v>1206</v>
      </c>
      <c r="D698" s="163" t="s">
        <v>1230</v>
      </c>
      <c r="E698" s="163" t="s">
        <v>1231</v>
      </c>
      <c r="F698" s="162" t="s">
        <v>1232</v>
      </c>
      <c r="G698" s="164">
        <v>20</v>
      </c>
      <c r="H698" s="165">
        <v>45292</v>
      </c>
      <c r="I698" s="166">
        <v>40260</v>
      </c>
      <c r="J698" s="28">
        <f t="shared" si="23"/>
        <v>805200</v>
      </c>
      <c r="K698" s="168" t="s">
        <v>20</v>
      </c>
      <c r="L698" s="168" t="s">
        <v>21</v>
      </c>
      <c r="M698" s="168" t="s">
        <v>34</v>
      </c>
      <c r="N698" s="30" t="str">
        <f>VLOOKUP(M698,[1]OPERACIONAL!$A$1:$C$12,2,FALSE)</f>
        <v>OUTROS SERVIÇOS DE TERCEIROS - PESSOA JURÍDICA</v>
      </c>
    </row>
    <row r="699" spans="2:14" ht="204">
      <c r="B699" s="23" t="str">
        <f t="shared" si="22"/>
        <v>27</v>
      </c>
      <c r="C699" s="162" t="s">
        <v>1206</v>
      </c>
      <c r="D699" s="173" t="s">
        <v>1233</v>
      </c>
      <c r="E699" s="173" t="s">
        <v>1234</v>
      </c>
      <c r="F699" s="162" t="s">
        <v>18</v>
      </c>
      <c r="G699" s="164">
        <v>1</v>
      </c>
      <c r="H699" s="174">
        <v>45292</v>
      </c>
      <c r="I699" s="175">
        <v>300000</v>
      </c>
      <c r="J699" s="28">
        <f t="shared" si="23"/>
        <v>300000</v>
      </c>
      <c r="K699" s="79" t="s">
        <v>20</v>
      </c>
      <c r="L699" s="79" t="s">
        <v>21</v>
      </c>
      <c r="M699" s="168" t="s">
        <v>34</v>
      </c>
      <c r="N699" s="30" t="str">
        <f>VLOOKUP(M699,[1]OPERACIONAL!$A$1:$C$12,2,FALSE)</f>
        <v>OUTROS SERVIÇOS DE TERCEIROS - PESSOA JURÍDICA</v>
      </c>
    </row>
    <row r="700" spans="2:14" ht="180">
      <c r="B700" s="23" t="str">
        <f t="shared" si="22"/>
        <v>27</v>
      </c>
      <c r="C700" s="162" t="s">
        <v>1206</v>
      </c>
      <c r="D700" s="173" t="s">
        <v>1235</v>
      </c>
      <c r="E700" s="173" t="s">
        <v>1236</v>
      </c>
      <c r="F700" s="177" t="s">
        <v>18</v>
      </c>
      <c r="G700" s="178">
        <v>1</v>
      </c>
      <c r="H700" s="174">
        <v>45536</v>
      </c>
      <c r="I700" s="175">
        <v>180000</v>
      </c>
      <c r="J700" s="28">
        <f t="shared" si="23"/>
        <v>180000</v>
      </c>
      <c r="K700" s="79" t="s">
        <v>20</v>
      </c>
      <c r="L700" s="79" t="s">
        <v>21</v>
      </c>
      <c r="M700" s="168" t="s">
        <v>34</v>
      </c>
      <c r="N700" s="30" t="str">
        <f>VLOOKUP(M700,[1]OPERACIONAL!$A$1:$C$12,2,FALSE)</f>
        <v>OUTROS SERVIÇOS DE TERCEIROS - PESSOA JURÍDICA</v>
      </c>
    </row>
    <row r="701" spans="2:14" ht="156">
      <c r="B701" s="23" t="str">
        <f t="shared" si="22"/>
        <v>27</v>
      </c>
      <c r="C701" s="162" t="s">
        <v>1206</v>
      </c>
      <c r="D701" s="173" t="s">
        <v>1237</v>
      </c>
      <c r="E701" s="173" t="s">
        <v>1238</v>
      </c>
      <c r="F701" s="177" t="s">
        <v>18</v>
      </c>
      <c r="G701" s="178">
        <v>1</v>
      </c>
      <c r="H701" s="179">
        <v>45536</v>
      </c>
      <c r="I701" s="175">
        <v>220000</v>
      </c>
      <c r="J701" s="28">
        <f t="shared" si="23"/>
        <v>220000</v>
      </c>
      <c r="K701" s="79" t="s">
        <v>20</v>
      </c>
      <c r="L701" s="79" t="s">
        <v>21</v>
      </c>
      <c r="M701" s="168" t="s">
        <v>34</v>
      </c>
      <c r="N701" s="30" t="str">
        <f>VLOOKUP(M701,[1]OPERACIONAL!$A$1:$C$12,2,FALSE)</f>
        <v>OUTROS SERVIÇOS DE TERCEIROS - PESSOA JURÍDICA</v>
      </c>
    </row>
    <row r="702" spans="2:14" ht="144">
      <c r="B702" s="23" t="str">
        <f t="shared" si="22"/>
        <v>27</v>
      </c>
      <c r="C702" s="162" t="s">
        <v>1206</v>
      </c>
      <c r="D702" s="173" t="s">
        <v>1239</v>
      </c>
      <c r="E702" s="173" t="s">
        <v>1240</v>
      </c>
      <c r="F702" s="177" t="s">
        <v>18</v>
      </c>
      <c r="G702" s="178">
        <v>9</v>
      </c>
      <c r="H702" s="179">
        <v>45474</v>
      </c>
      <c r="I702" s="175">
        <v>600</v>
      </c>
      <c r="J702" s="28">
        <f t="shared" si="23"/>
        <v>5400</v>
      </c>
      <c r="K702" s="79" t="s">
        <v>189</v>
      </c>
      <c r="L702" s="79" t="s">
        <v>21</v>
      </c>
      <c r="M702" s="168" t="s">
        <v>34</v>
      </c>
      <c r="N702" s="30" t="str">
        <f>VLOOKUP(M702,[1]OPERACIONAL!$A$1:$C$12,2,FALSE)</f>
        <v>OUTROS SERVIÇOS DE TERCEIROS - PESSOA JURÍDICA</v>
      </c>
    </row>
    <row r="703" spans="2:14" ht="108">
      <c r="B703" s="23" t="str">
        <f t="shared" si="22"/>
        <v>27</v>
      </c>
      <c r="C703" s="162" t="s">
        <v>1206</v>
      </c>
      <c r="D703" s="173" t="s">
        <v>1241</v>
      </c>
      <c r="E703" s="173" t="s">
        <v>1242</v>
      </c>
      <c r="F703" s="177" t="s">
        <v>18</v>
      </c>
      <c r="G703" s="178">
        <v>1</v>
      </c>
      <c r="H703" s="179">
        <v>45566</v>
      </c>
      <c r="I703" s="175">
        <v>3000000</v>
      </c>
      <c r="J703" s="28">
        <f t="shared" si="23"/>
        <v>3000000</v>
      </c>
      <c r="K703" s="79" t="s">
        <v>20</v>
      </c>
      <c r="L703" s="79" t="s">
        <v>21</v>
      </c>
      <c r="M703" s="168" t="s">
        <v>34</v>
      </c>
      <c r="N703" s="30" t="str">
        <f>VLOOKUP(M703,[1]OPERACIONAL!$A$1:$C$12,2,FALSE)</f>
        <v>OUTROS SERVIÇOS DE TERCEIROS - PESSOA JURÍDICA</v>
      </c>
    </row>
    <row r="704" spans="2:14" ht="84">
      <c r="B704" s="23" t="str">
        <f t="shared" si="22"/>
        <v>27</v>
      </c>
      <c r="C704" s="162" t="s">
        <v>1206</v>
      </c>
      <c r="D704" s="173" t="s">
        <v>1243</v>
      </c>
      <c r="E704" s="173" t="s">
        <v>1244</v>
      </c>
      <c r="F704" s="177" t="s">
        <v>18</v>
      </c>
      <c r="G704" s="178">
        <v>1</v>
      </c>
      <c r="H704" s="179">
        <v>45505</v>
      </c>
      <c r="I704" s="175">
        <v>7000</v>
      </c>
      <c r="J704" s="28">
        <f t="shared" si="23"/>
        <v>7000</v>
      </c>
      <c r="K704" s="79" t="s">
        <v>20</v>
      </c>
      <c r="L704" s="79" t="s">
        <v>21</v>
      </c>
      <c r="M704" s="168" t="s">
        <v>34</v>
      </c>
      <c r="N704" s="30" t="str">
        <f>VLOOKUP(M704,[1]OPERACIONAL!$A$1:$C$12,2,FALSE)</f>
        <v>OUTROS SERVIÇOS DE TERCEIROS - PESSOA JURÍDICA</v>
      </c>
    </row>
    <row r="705" spans="2:14" ht="132">
      <c r="B705" s="23" t="str">
        <f t="shared" si="22"/>
        <v>27</v>
      </c>
      <c r="C705" s="162" t="s">
        <v>1206</v>
      </c>
      <c r="D705" s="173" t="s">
        <v>1245</v>
      </c>
      <c r="E705" s="173" t="s">
        <v>1246</v>
      </c>
      <c r="F705" s="177" t="s">
        <v>18</v>
      </c>
      <c r="G705" s="178">
        <v>1</v>
      </c>
      <c r="H705" s="179">
        <v>45323</v>
      </c>
      <c r="I705" s="180">
        <v>65000</v>
      </c>
      <c r="J705" s="28">
        <f t="shared" si="23"/>
        <v>65000</v>
      </c>
      <c r="K705" s="79" t="s">
        <v>43</v>
      </c>
      <c r="L705" s="79" t="s">
        <v>21</v>
      </c>
      <c r="M705" s="168" t="s">
        <v>51</v>
      </c>
      <c r="N705" s="30" t="str">
        <f>VLOOKUP(M705,[1]OPERACIONAL!$A$1:$C$12,2,FALSE)</f>
        <v>SELECIONAR</v>
      </c>
    </row>
    <row r="706" spans="2:14" ht="156">
      <c r="B706" s="23" t="str">
        <f t="shared" si="22"/>
        <v>27</v>
      </c>
      <c r="C706" s="162" t="s">
        <v>1206</v>
      </c>
      <c r="D706" s="173" t="s">
        <v>1247</v>
      </c>
      <c r="E706" s="173" t="s">
        <v>1248</v>
      </c>
      <c r="F706" s="177" t="s">
        <v>18</v>
      </c>
      <c r="G706" s="178">
        <v>3</v>
      </c>
      <c r="H706" s="179">
        <v>45383</v>
      </c>
      <c r="I706" s="175">
        <v>7000</v>
      </c>
      <c r="J706" s="28">
        <f t="shared" si="23"/>
        <v>21000</v>
      </c>
      <c r="K706" s="79" t="s">
        <v>43</v>
      </c>
      <c r="L706" s="79" t="s">
        <v>21</v>
      </c>
      <c r="M706" s="168" t="s">
        <v>22</v>
      </c>
      <c r="N706" s="30" t="str">
        <f>VLOOKUP(M706,[1]OPERACIONAL!$A$1:$C$12,2,FALSE)</f>
        <v>EQUIPAMENTOS E MATERIAL PERMANENTE</v>
      </c>
    </row>
    <row r="707" spans="2:14" ht="168">
      <c r="B707" s="23" t="str">
        <f t="shared" si="22"/>
        <v>27</v>
      </c>
      <c r="C707" s="162" t="s">
        <v>1206</v>
      </c>
      <c r="D707" s="181" t="s">
        <v>1249</v>
      </c>
      <c r="E707" s="173" t="s">
        <v>1250</v>
      </c>
      <c r="F707" s="177" t="s">
        <v>18</v>
      </c>
      <c r="G707" s="178">
        <v>19</v>
      </c>
      <c r="H707" s="179">
        <v>45323</v>
      </c>
      <c r="I707" s="175">
        <v>2500</v>
      </c>
      <c r="J707" s="28">
        <f t="shared" si="23"/>
        <v>47500</v>
      </c>
      <c r="K707" s="79" t="s">
        <v>189</v>
      </c>
      <c r="L707" s="79" t="s">
        <v>21</v>
      </c>
      <c r="M707" s="168" t="s">
        <v>22</v>
      </c>
      <c r="N707" s="30" t="str">
        <f>VLOOKUP(M707,[1]OPERACIONAL!$A$1:$C$12,2,FALSE)</f>
        <v>EQUIPAMENTOS E MATERIAL PERMANENTE</v>
      </c>
    </row>
    <row r="708" spans="2:14" ht="252">
      <c r="B708" s="23" t="str">
        <f t="shared" si="22"/>
        <v>27</v>
      </c>
      <c r="C708" s="162" t="s">
        <v>1206</v>
      </c>
      <c r="D708" s="173" t="s">
        <v>1251</v>
      </c>
      <c r="E708" s="173" t="s">
        <v>1252</v>
      </c>
      <c r="F708" s="177" t="s">
        <v>18</v>
      </c>
      <c r="G708" s="178">
        <v>1</v>
      </c>
      <c r="H708" s="179">
        <v>45323</v>
      </c>
      <c r="I708" s="175">
        <v>1500000</v>
      </c>
      <c r="J708" s="28">
        <f t="shared" si="23"/>
        <v>1500000</v>
      </c>
      <c r="K708" s="79" t="s">
        <v>20</v>
      </c>
      <c r="L708" s="79" t="s">
        <v>21</v>
      </c>
      <c r="M708" s="168" t="s">
        <v>109</v>
      </c>
      <c r="N708" s="30" t="str">
        <f>VLOOKUP(M708,[1]OPERACIONAL!$A$1:$C$12,2,FALSE)</f>
        <v>OBRAS E INSTALAÇÕES</v>
      </c>
    </row>
    <row r="709" spans="2:14" ht="132">
      <c r="B709" s="23" t="str">
        <f t="shared" si="22"/>
        <v>27</v>
      </c>
      <c r="C709" s="162" t="s">
        <v>1206</v>
      </c>
      <c r="D709" s="173" t="s">
        <v>1253</v>
      </c>
      <c r="E709" s="173" t="s">
        <v>1254</v>
      </c>
      <c r="F709" s="177" t="s">
        <v>18</v>
      </c>
      <c r="G709" s="178">
        <v>1</v>
      </c>
      <c r="H709" s="182"/>
      <c r="I709" s="175">
        <v>40000</v>
      </c>
      <c r="J709" s="28">
        <f t="shared" si="23"/>
        <v>40000</v>
      </c>
      <c r="K709" s="79" t="s">
        <v>43</v>
      </c>
      <c r="L709" s="79" t="s">
        <v>21</v>
      </c>
      <c r="M709" s="168" t="s">
        <v>34</v>
      </c>
      <c r="N709" s="30" t="str">
        <f>VLOOKUP(M709,[1]OPERACIONAL!$A$1:$C$12,2,FALSE)</f>
        <v>OUTROS SERVIÇOS DE TERCEIROS - PESSOA JURÍDICA</v>
      </c>
    </row>
    <row r="710" spans="2:14" ht="132">
      <c r="B710" s="23" t="str">
        <f t="shared" si="22"/>
        <v>27</v>
      </c>
      <c r="C710" s="162" t="s">
        <v>1206</v>
      </c>
      <c r="D710" s="173" t="s">
        <v>1255</v>
      </c>
      <c r="E710" s="173" t="s">
        <v>1256</v>
      </c>
      <c r="F710" s="177" t="s">
        <v>18</v>
      </c>
      <c r="G710" s="178">
        <v>8</v>
      </c>
      <c r="H710" s="179">
        <v>45383</v>
      </c>
      <c r="I710" s="175">
        <v>200</v>
      </c>
      <c r="J710" s="28">
        <f t="shared" si="23"/>
        <v>1600</v>
      </c>
      <c r="K710" s="79" t="s">
        <v>189</v>
      </c>
      <c r="L710" s="79" t="s">
        <v>21</v>
      </c>
      <c r="M710" s="168" t="s">
        <v>31</v>
      </c>
      <c r="N710" s="30" t="str">
        <f>VLOOKUP(M710,[1]OPERACIONAL!$A$1:$C$12,2,FALSE)</f>
        <v>MATERIAL DE CONSUMO</v>
      </c>
    </row>
    <row r="711" spans="2:14" ht="120">
      <c r="B711" s="23" t="str">
        <f t="shared" si="22"/>
        <v>27</v>
      </c>
      <c r="C711" s="162" t="s">
        <v>1206</v>
      </c>
      <c r="D711" s="173" t="s">
        <v>1257</v>
      </c>
      <c r="E711" s="173" t="s">
        <v>1258</v>
      </c>
      <c r="F711" s="177" t="s">
        <v>18</v>
      </c>
      <c r="G711" s="178">
        <v>1</v>
      </c>
      <c r="H711" s="179">
        <v>45323</v>
      </c>
      <c r="I711" s="175">
        <v>10000</v>
      </c>
      <c r="J711" s="28">
        <f t="shared" si="23"/>
        <v>10000</v>
      </c>
      <c r="K711" s="79" t="s">
        <v>189</v>
      </c>
      <c r="L711" s="79" t="s">
        <v>21</v>
      </c>
      <c r="M711" s="168" t="s">
        <v>34</v>
      </c>
      <c r="N711" s="30" t="str">
        <f>VLOOKUP(M711,[1]OPERACIONAL!$A$1:$C$12,2,FALSE)</f>
        <v>OUTROS SERVIÇOS DE TERCEIROS - PESSOA JURÍDICA</v>
      </c>
    </row>
    <row r="712" spans="2:14" ht="120">
      <c r="B712" s="23" t="str">
        <f t="shared" si="22"/>
        <v>27</v>
      </c>
      <c r="C712" s="162" t="s">
        <v>1206</v>
      </c>
      <c r="D712" s="173" t="s">
        <v>1259</v>
      </c>
      <c r="E712" s="173" t="s">
        <v>1260</v>
      </c>
      <c r="F712" s="177" t="s">
        <v>18</v>
      </c>
      <c r="G712" s="178">
        <v>1</v>
      </c>
      <c r="H712" s="179">
        <v>45352</v>
      </c>
      <c r="I712" s="175">
        <v>7000</v>
      </c>
      <c r="J712" s="28">
        <f t="shared" si="23"/>
        <v>7000</v>
      </c>
      <c r="K712" s="79" t="s">
        <v>189</v>
      </c>
      <c r="L712" s="79" t="s">
        <v>21</v>
      </c>
      <c r="M712" s="168" t="s">
        <v>22</v>
      </c>
      <c r="N712" s="30" t="str">
        <f>VLOOKUP(M712,[1]OPERACIONAL!$A$1:$C$12,2,FALSE)</f>
        <v>EQUIPAMENTOS E MATERIAL PERMANENTE</v>
      </c>
    </row>
    <row r="713" spans="2:14" ht="108">
      <c r="B713" s="23" t="str">
        <f t="shared" si="22"/>
        <v>27</v>
      </c>
      <c r="C713" s="162" t="s">
        <v>1206</v>
      </c>
      <c r="D713" s="173" t="s">
        <v>1261</v>
      </c>
      <c r="E713" s="173" t="s">
        <v>1262</v>
      </c>
      <c r="F713" s="177" t="s">
        <v>18</v>
      </c>
      <c r="G713" s="178">
        <v>10</v>
      </c>
      <c r="H713" s="179">
        <v>45306</v>
      </c>
      <c r="I713" s="175">
        <v>1500</v>
      </c>
      <c r="J713" s="28">
        <f t="shared" si="23"/>
        <v>15000</v>
      </c>
      <c r="K713" s="79" t="s">
        <v>189</v>
      </c>
      <c r="L713" s="79" t="s">
        <v>21</v>
      </c>
      <c r="M713" s="168" t="s">
        <v>22</v>
      </c>
      <c r="N713" s="30" t="str">
        <f>VLOOKUP(M713,[1]OPERACIONAL!$A$1:$C$12,2,FALSE)</f>
        <v>EQUIPAMENTOS E MATERIAL PERMANENTE</v>
      </c>
    </row>
    <row r="714" spans="2:14" ht="144">
      <c r="B714" s="23" t="str">
        <f t="shared" si="22"/>
        <v>27</v>
      </c>
      <c r="C714" s="162" t="s">
        <v>1206</v>
      </c>
      <c r="D714" s="173" t="s">
        <v>1263</v>
      </c>
      <c r="E714" s="173" t="s">
        <v>1264</v>
      </c>
      <c r="F714" s="177" t="s">
        <v>18</v>
      </c>
      <c r="G714" s="178">
        <v>1</v>
      </c>
      <c r="H714" s="179">
        <v>45413</v>
      </c>
      <c r="I714" s="175">
        <v>5000</v>
      </c>
      <c r="J714" s="28">
        <f t="shared" si="23"/>
        <v>5000</v>
      </c>
      <c r="K714" s="79" t="s">
        <v>189</v>
      </c>
      <c r="L714" s="79" t="s">
        <v>21</v>
      </c>
      <c r="M714" s="168" t="s">
        <v>22</v>
      </c>
      <c r="N714" s="30" t="str">
        <f>VLOOKUP(M714,[1]OPERACIONAL!$A$1:$C$12,2,FALSE)</f>
        <v>EQUIPAMENTOS E MATERIAL PERMANENTE</v>
      </c>
    </row>
    <row r="715" spans="2:14" ht="108">
      <c r="B715" s="23" t="str">
        <f t="shared" si="22"/>
        <v>27</v>
      </c>
      <c r="C715" s="162" t="s">
        <v>1206</v>
      </c>
      <c r="D715" s="173" t="s">
        <v>1265</v>
      </c>
      <c r="E715" s="173" t="s">
        <v>1266</v>
      </c>
      <c r="F715" s="177" t="s">
        <v>18</v>
      </c>
      <c r="G715" s="178">
        <v>1</v>
      </c>
      <c r="H715" s="179">
        <v>45323</v>
      </c>
      <c r="I715" s="175">
        <v>70000</v>
      </c>
      <c r="J715" s="28">
        <f t="shared" si="23"/>
        <v>70000</v>
      </c>
      <c r="K715" s="79" t="s">
        <v>43</v>
      </c>
      <c r="L715" s="79" t="s">
        <v>21</v>
      </c>
      <c r="M715" s="168" t="s">
        <v>34</v>
      </c>
      <c r="N715" s="30" t="str">
        <f>VLOOKUP(M715,[1]OPERACIONAL!$A$1:$C$12,2,FALSE)</f>
        <v>OUTROS SERVIÇOS DE TERCEIROS - PESSOA JURÍDICA</v>
      </c>
    </row>
    <row r="716" spans="2:14" ht="108">
      <c r="B716" s="23" t="str">
        <f t="shared" si="22"/>
        <v>27</v>
      </c>
      <c r="C716" s="162" t="s">
        <v>1206</v>
      </c>
      <c r="D716" s="173" t="s">
        <v>1267</v>
      </c>
      <c r="E716" s="173" t="s">
        <v>1268</v>
      </c>
      <c r="F716" s="177" t="s">
        <v>18</v>
      </c>
      <c r="G716" s="178">
        <v>1</v>
      </c>
      <c r="H716" s="179">
        <v>45323</v>
      </c>
      <c r="I716" s="175">
        <v>12000</v>
      </c>
      <c r="J716" s="28">
        <f t="shared" si="23"/>
        <v>12000</v>
      </c>
      <c r="K716" s="79" t="s">
        <v>43</v>
      </c>
      <c r="L716" s="79" t="s">
        <v>21</v>
      </c>
      <c r="M716" s="168" t="s">
        <v>34</v>
      </c>
      <c r="N716" s="30" t="str">
        <f>VLOOKUP(M716,[1]OPERACIONAL!$A$1:$C$12,2,FALSE)</f>
        <v>OUTROS SERVIÇOS DE TERCEIROS - PESSOA JURÍDICA</v>
      </c>
    </row>
    <row r="717" spans="2:14" ht="180">
      <c r="B717" s="23" t="str">
        <f t="shared" si="22"/>
        <v>27</v>
      </c>
      <c r="C717" s="162" t="s">
        <v>1206</v>
      </c>
      <c r="D717" s="173" t="s">
        <v>1269</v>
      </c>
      <c r="E717" s="173" t="s">
        <v>1270</v>
      </c>
      <c r="F717" s="177" t="s">
        <v>18</v>
      </c>
      <c r="G717" s="178">
        <v>1</v>
      </c>
      <c r="H717" s="179">
        <v>45413</v>
      </c>
      <c r="I717" s="175">
        <v>360000</v>
      </c>
      <c r="J717" s="28">
        <f t="shared" si="23"/>
        <v>360000</v>
      </c>
      <c r="K717" s="79" t="s">
        <v>189</v>
      </c>
      <c r="L717" s="79" t="s">
        <v>45</v>
      </c>
      <c r="M717" s="168" t="s">
        <v>34</v>
      </c>
      <c r="N717" s="30" t="str">
        <f>VLOOKUP(M717,[1]OPERACIONAL!$A$1:$C$12,2,FALSE)</f>
        <v>OUTROS SERVIÇOS DE TERCEIROS - PESSOA JURÍDICA</v>
      </c>
    </row>
    <row r="718" spans="2:14" ht="84">
      <c r="B718" s="23" t="str">
        <f t="shared" si="22"/>
        <v>27</v>
      </c>
      <c r="C718" s="162" t="s">
        <v>1206</v>
      </c>
      <c r="D718" s="173" t="s">
        <v>1271</v>
      </c>
      <c r="E718" s="173" t="s">
        <v>1272</v>
      </c>
      <c r="F718" s="177" t="s">
        <v>18</v>
      </c>
      <c r="G718" s="178">
        <v>1</v>
      </c>
      <c r="H718" s="179">
        <v>45306</v>
      </c>
      <c r="I718" s="175">
        <v>780000</v>
      </c>
      <c r="J718" s="28">
        <f t="shared" si="23"/>
        <v>780000</v>
      </c>
      <c r="K718" s="79" t="s">
        <v>20</v>
      </c>
      <c r="L718" s="79" t="s">
        <v>21</v>
      </c>
      <c r="M718" s="168" t="s">
        <v>34</v>
      </c>
      <c r="N718" s="30" t="str">
        <f>VLOOKUP(M718,[1]OPERACIONAL!$A$1:$C$12,2,FALSE)</f>
        <v>OUTROS SERVIÇOS DE TERCEIROS - PESSOA JURÍDICA</v>
      </c>
    </row>
    <row r="719" spans="2:14" ht="60">
      <c r="B719" s="23" t="str">
        <f t="shared" si="22"/>
        <v>27</v>
      </c>
      <c r="C719" s="162" t="s">
        <v>1206</v>
      </c>
      <c r="D719" s="183" t="s">
        <v>1273</v>
      </c>
      <c r="E719" s="184" t="s">
        <v>1274</v>
      </c>
      <c r="F719" s="185" t="s">
        <v>18</v>
      </c>
      <c r="G719" s="186">
        <v>200</v>
      </c>
      <c r="H719" s="187">
        <v>45474</v>
      </c>
      <c r="I719" s="188">
        <v>6000</v>
      </c>
      <c r="J719" s="28">
        <f t="shared" si="23"/>
        <v>1200000</v>
      </c>
      <c r="K719" s="190" t="s">
        <v>20</v>
      </c>
      <c r="L719" s="190" t="s">
        <v>21</v>
      </c>
      <c r="M719" s="168" t="s">
        <v>22</v>
      </c>
      <c r="N719" s="30" t="str">
        <f>VLOOKUP(M719,[1]OPERACIONAL!$A$1:$C$12,2,FALSE)</f>
        <v>EQUIPAMENTOS E MATERIAL PERMANENTE</v>
      </c>
    </row>
    <row r="720" spans="2:14" ht="36">
      <c r="B720" s="23" t="str">
        <f t="shared" si="22"/>
        <v>27</v>
      </c>
      <c r="C720" s="162" t="s">
        <v>1206</v>
      </c>
      <c r="D720" s="183" t="s">
        <v>1275</v>
      </c>
      <c r="E720" s="184" t="s">
        <v>1276</v>
      </c>
      <c r="F720" s="185" t="s">
        <v>18</v>
      </c>
      <c r="G720" s="186">
        <v>5000</v>
      </c>
      <c r="H720" s="191">
        <v>45292</v>
      </c>
      <c r="I720" s="188">
        <v>6</v>
      </c>
      <c r="J720" s="28">
        <f t="shared" si="23"/>
        <v>30000</v>
      </c>
      <c r="K720" s="190" t="s">
        <v>20</v>
      </c>
      <c r="L720" s="190" t="s">
        <v>21</v>
      </c>
      <c r="M720" s="168" t="s">
        <v>31</v>
      </c>
      <c r="N720" s="30" t="str">
        <f>VLOOKUP(M720,[1]OPERACIONAL!$A$1:$C$12,2,FALSE)</f>
        <v>MATERIAL DE CONSUMO</v>
      </c>
    </row>
    <row r="721" spans="2:14" ht="36">
      <c r="B721" s="23" t="str">
        <f t="shared" si="22"/>
        <v>27</v>
      </c>
      <c r="C721" s="162" t="s">
        <v>1206</v>
      </c>
      <c r="D721" s="183" t="s">
        <v>1277</v>
      </c>
      <c r="E721" s="184" t="s">
        <v>1278</v>
      </c>
      <c r="F721" s="185" t="s">
        <v>18</v>
      </c>
      <c r="G721" s="192">
        <v>6000</v>
      </c>
      <c r="H721" s="191">
        <v>45292</v>
      </c>
      <c r="I721" s="188">
        <v>6</v>
      </c>
      <c r="J721" s="28">
        <f t="shared" si="23"/>
        <v>36000</v>
      </c>
      <c r="K721" s="190" t="s">
        <v>20</v>
      </c>
      <c r="L721" s="190" t="s">
        <v>21</v>
      </c>
      <c r="M721" s="168" t="s">
        <v>31</v>
      </c>
      <c r="N721" s="30" t="str">
        <f>VLOOKUP(M721,[1]OPERACIONAL!$A$1:$C$12,2,FALSE)</f>
        <v>MATERIAL DE CONSUMO</v>
      </c>
    </row>
    <row r="722" spans="2:14" ht="36">
      <c r="B722" s="23" t="str">
        <f t="shared" si="22"/>
        <v>27</v>
      </c>
      <c r="C722" s="162" t="s">
        <v>1206</v>
      </c>
      <c r="D722" s="183" t="s">
        <v>1279</v>
      </c>
      <c r="E722" s="184" t="s">
        <v>1280</v>
      </c>
      <c r="F722" s="185" t="s">
        <v>18</v>
      </c>
      <c r="G722" s="186">
        <v>124000</v>
      </c>
      <c r="H722" s="191">
        <v>45444</v>
      </c>
      <c r="I722" s="188">
        <v>6</v>
      </c>
      <c r="J722" s="28">
        <f t="shared" si="23"/>
        <v>744000</v>
      </c>
      <c r="K722" s="190" t="s">
        <v>43</v>
      </c>
      <c r="L722" s="190" t="s">
        <v>69</v>
      </c>
      <c r="M722" s="168" t="s">
        <v>31</v>
      </c>
      <c r="N722" s="30" t="str">
        <f>VLOOKUP(M722,[1]OPERACIONAL!$A$1:$C$12,2,FALSE)</f>
        <v>MATERIAL DE CONSUMO</v>
      </c>
    </row>
    <row r="723" spans="2:14" ht="36">
      <c r="B723" s="23" t="str">
        <f t="shared" si="22"/>
        <v>27</v>
      </c>
      <c r="C723" s="162" t="s">
        <v>1206</v>
      </c>
      <c r="D723" s="183" t="s">
        <v>1279</v>
      </c>
      <c r="E723" s="184" t="s">
        <v>1281</v>
      </c>
      <c r="F723" s="185" t="s">
        <v>18</v>
      </c>
      <c r="G723" s="186">
        <v>20000</v>
      </c>
      <c r="H723" s="191">
        <v>45292</v>
      </c>
      <c r="I723" s="188">
        <v>6</v>
      </c>
      <c r="J723" s="28">
        <f t="shared" si="23"/>
        <v>120000</v>
      </c>
      <c r="K723" s="190" t="s">
        <v>20</v>
      </c>
      <c r="L723" s="190" t="s">
        <v>21</v>
      </c>
      <c r="M723" s="168" t="s">
        <v>31</v>
      </c>
      <c r="N723" s="30" t="str">
        <f>VLOOKUP(M723,[1]OPERACIONAL!$A$1:$C$12,2,FALSE)</f>
        <v>MATERIAL DE CONSUMO</v>
      </c>
    </row>
    <row r="724" spans="2:14" ht="24">
      <c r="B724" s="23" t="str">
        <f t="shared" si="22"/>
        <v>27</v>
      </c>
      <c r="C724" s="162" t="s">
        <v>1206</v>
      </c>
      <c r="D724" s="183" t="s">
        <v>1282</v>
      </c>
      <c r="E724" s="184" t="s">
        <v>1283</v>
      </c>
      <c r="F724" s="185" t="s">
        <v>18</v>
      </c>
      <c r="G724" s="186">
        <v>4000</v>
      </c>
      <c r="H724" s="191">
        <v>45292</v>
      </c>
      <c r="I724" s="188">
        <v>6</v>
      </c>
      <c r="J724" s="28">
        <f t="shared" si="23"/>
        <v>24000</v>
      </c>
      <c r="K724" s="190" t="s">
        <v>20</v>
      </c>
      <c r="L724" s="190" t="s">
        <v>21</v>
      </c>
      <c r="M724" s="168" t="s">
        <v>31</v>
      </c>
      <c r="N724" s="30" t="str">
        <f>VLOOKUP(M724,[1]OPERACIONAL!$A$1:$C$12,2,FALSE)</f>
        <v>MATERIAL DE CONSUMO</v>
      </c>
    </row>
    <row r="725" spans="2:14" ht="24">
      <c r="B725" s="23" t="str">
        <f t="shared" si="22"/>
        <v>27</v>
      </c>
      <c r="C725" s="162" t="s">
        <v>1206</v>
      </c>
      <c r="D725" s="183" t="s">
        <v>1282</v>
      </c>
      <c r="E725" s="184" t="s">
        <v>1285</v>
      </c>
      <c r="F725" s="185" t="s">
        <v>18</v>
      </c>
      <c r="G725" s="186">
        <v>24000</v>
      </c>
      <c r="H725" s="191">
        <v>45444</v>
      </c>
      <c r="I725" s="188">
        <v>6</v>
      </c>
      <c r="J725" s="28">
        <f t="shared" si="23"/>
        <v>144000</v>
      </c>
      <c r="K725" s="190" t="s">
        <v>43</v>
      </c>
      <c r="L725" s="190" t="s">
        <v>69</v>
      </c>
      <c r="M725" s="168" t="s">
        <v>31</v>
      </c>
      <c r="N725" s="30" t="str">
        <f>VLOOKUP(M725,[1]OPERACIONAL!$A$1:$C$12,2,FALSE)</f>
        <v>MATERIAL DE CONSUMO</v>
      </c>
    </row>
    <row r="726" spans="2:14" ht="36">
      <c r="B726" s="23" t="str">
        <f t="shared" si="22"/>
        <v>27</v>
      </c>
      <c r="C726" s="162" t="s">
        <v>1206</v>
      </c>
      <c r="D726" s="183" t="s">
        <v>1286</v>
      </c>
      <c r="E726" s="184" t="s">
        <v>1287</v>
      </c>
      <c r="F726" s="185" t="s">
        <v>18</v>
      </c>
      <c r="G726" s="186">
        <v>4000</v>
      </c>
      <c r="H726" s="191">
        <v>45292</v>
      </c>
      <c r="I726" s="188">
        <v>7</v>
      </c>
      <c r="J726" s="28">
        <f t="shared" si="23"/>
        <v>28000</v>
      </c>
      <c r="K726" s="190" t="s">
        <v>43</v>
      </c>
      <c r="L726" s="190" t="s">
        <v>69</v>
      </c>
      <c r="M726" s="168" t="s">
        <v>31</v>
      </c>
      <c r="N726" s="30" t="str">
        <f>VLOOKUP(M726,[1]OPERACIONAL!$A$1:$C$12,2,FALSE)</f>
        <v>MATERIAL DE CONSUMO</v>
      </c>
    </row>
    <row r="727" spans="2:14" ht="24">
      <c r="B727" s="23" t="str">
        <f t="shared" si="22"/>
        <v>27</v>
      </c>
      <c r="C727" s="162" t="s">
        <v>1206</v>
      </c>
      <c r="D727" s="183" t="s">
        <v>1288</v>
      </c>
      <c r="E727" s="184" t="s">
        <v>1289</v>
      </c>
      <c r="F727" s="185" t="s">
        <v>18</v>
      </c>
      <c r="G727" s="186">
        <v>2000</v>
      </c>
      <c r="H727" s="191">
        <v>45292</v>
      </c>
      <c r="I727" s="188">
        <v>7</v>
      </c>
      <c r="J727" s="28">
        <f t="shared" si="23"/>
        <v>14000</v>
      </c>
      <c r="K727" s="190" t="s">
        <v>43</v>
      </c>
      <c r="L727" s="190" t="s">
        <v>69</v>
      </c>
      <c r="M727" s="168" t="s">
        <v>31</v>
      </c>
      <c r="N727" s="30" t="str">
        <f>VLOOKUP(M727,[1]OPERACIONAL!$A$1:$C$12,2,FALSE)</f>
        <v>MATERIAL DE CONSUMO</v>
      </c>
    </row>
    <row r="728" spans="2:14" ht="72">
      <c r="B728" s="23" t="str">
        <f t="shared" si="22"/>
        <v>27</v>
      </c>
      <c r="C728" s="162" t="s">
        <v>1206</v>
      </c>
      <c r="D728" s="184" t="s">
        <v>1291</v>
      </c>
      <c r="E728" s="184" t="s">
        <v>1292</v>
      </c>
      <c r="F728" s="185" t="s">
        <v>18</v>
      </c>
      <c r="G728" s="186">
        <v>3</v>
      </c>
      <c r="H728" s="191">
        <v>45352</v>
      </c>
      <c r="I728" s="188">
        <v>5400</v>
      </c>
      <c r="J728" s="28">
        <f t="shared" si="23"/>
        <v>16200</v>
      </c>
      <c r="K728" s="190" t="s">
        <v>189</v>
      </c>
      <c r="L728" s="190" t="s">
        <v>21</v>
      </c>
      <c r="M728" s="168" t="s">
        <v>34</v>
      </c>
      <c r="N728" s="30" t="str">
        <f>VLOOKUP(M728,[1]OPERACIONAL!$A$1:$C$12,2,FALSE)</f>
        <v>OUTROS SERVIÇOS DE TERCEIROS - PESSOA JURÍDICA</v>
      </c>
    </row>
    <row r="729" spans="2:14" ht="24">
      <c r="B729" s="23" t="str">
        <f t="shared" si="22"/>
        <v>27</v>
      </c>
      <c r="C729" s="162" t="s">
        <v>1206</v>
      </c>
      <c r="D729" s="184" t="s">
        <v>1293</v>
      </c>
      <c r="E729" s="184" t="s">
        <v>1292</v>
      </c>
      <c r="F729" s="185" t="s">
        <v>18</v>
      </c>
      <c r="G729" s="186">
        <v>3</v>
      </c>
      <c r="H729" s="191">
        <v>45353</v>
      </c>
      <c r="I729" s="188">
        <v>2700</v>
      </c>
      <c r="J729" s="28">
        <f t="shared" si="23"/>
        <v>8100</v>
      </c>
      <c r="K729" s="190" t="s">
        <v>189</v>
      </c>
      <c r="L729" s="190" t="s">
        <v>21</v>
      </c>
      <c r="M729" s="168" t="s">
        <v>34</v>
      </c>
      <c r="N729" s="30" t="str">
        <f>VLOOKUP(M729,[1]OPERACIONAL!$A$1:$C$12,2,FALSE)</f>
        <v>OUTROS SERVIÇOS DE TERCEIROS - PESSOA JURÍDICA</v>
      </c>
    </row>
    <row r="730" spans="2:14" ht="24">
      <c r="B730" s="23" t="str">
        <f t="shared" si="22"/>
        <v>27</v>
      </c>
      <c r="C730" s="162" t="s">
        <v>1206</v>
      </c>
      <c r="D730" s="184" t="s">
        <v>1294</v>
      </c>
      <c r="E730" s="184" t="s">
        <v>1292</v>
      </c>
      <c r="F730" s="185" t="s">
        <v>18</v>
      </c>
      <c r="G730" s="186">
        <v>3</v>
      </c>
      <c r="H730" s="191">
        <v>45354</v>
      </c>
      <c r="I730" s="188">
        <v>5400</v>
      </c>
      <c r="J730" s="28">
        <f t="shared" si="23"/>
        <v>16200</v>
      </c>
      <c r="K730" s="190" t="s">
        <v>20</v>
      </c>
      <c r="L730" s="190" t="s">
        <v>21</v>
      </c>
      <c r="M730" s="168" t="s">
        <v>34</v>
      </c>
      <c r="N730" s="30" t="str">
        <f>VLOOKUP(M730,[1]OPERACIONAL!$A$1:$C$12,2,FALSE)</f>
        <v>OUTROS SERVIÇOS DE TERCEIROS - PESSOA JURÍDICA</v>
      </c>
    </row>
    <row r="731" spans="2:14" ht="36">
      <c r="B731" s="23" t="str">
        <f t="shared" si="22"/>
        <v>27</v>
      </c>
      <c r="C731" s="162" t="s">
        <v>1206</v>
      </c>
      <c r="D731" s="184" t="s">
        <v>1295</v>
      </c>
      <c r="E731" s="184" t="s">
        <v>1296</v>
      </c>
      <c r="F731" s="185" t="s">
        <v>18</v>
      </c>
      <c r="G731" s="186">
        <v>200</v>
      </c>
      <c r="H731" s="187">
        <v>45292</v>
      </c>
      <c r="I731" s="188">
        <v>1250</v>
      </c>
      <c r="J731" s="28">
        <f t="shared" si="23"/>
        <v>250000</v>
      </c>
      <c r="K731" s="190" t="s">
        <v>20</v>
      </c>
      <c r="L731" s="190" t="s">
        <v>21</v>
      </c>
      <c r="M731" s="168" t="s">
        <v>22</v>
      </c>
      <c r="N731" s="30" t="str">
        <f>VLOOKUP(M731,[1]OPERACIONAL!$A$1:$C$12,2,FALSE)</f>
        <v>EQUIPAMENTOS E MATERIAL PERMANENTE</v>
      </c>
    </row>
    <row r="732" spans="2:14" ht="36">
      <c r="B732" s="23" t="str">
        <f t="shared" si="22"/>
        <v>27</v>
      </c>
      <c r="C732" s="162" t="s">
        <v>1206</v>
      </c>
      <c r="D732" s="184" t="s">
        <v>1297</v>
      </c>
      <c r="E732" s="184" t="s">
        <v>1296</v>
      </c>
      <c r="F732" s="185" t="s">
        <v>18</v>
      </c>
      <c r="G732" s="186">
        <v>200</v>
      </c>
      <c r="H732" s="187">
        <v>45292</v>
      </c>
      <c r="I732" s="188">
        <v>150</v>
      </c>
      <c r="J732" s="28">
        <f t="shared" si="23"/>
        <v>30000</v>
      </c>
      <c r="K732" s="190" t="s">
        <v>20</v>
      </c>
      <c r="L732" s="190" t="s">
        <v>21</v>
      </c>
      <c r="M732" s="168" t="s">
        <v>31</v>
      </c>
      <c r="N732" s="30" t="str">
        <f>VLOOKUP(M732,[1]OPERACIONAL!$A$1:$C$12,2,FALSE)</f>
        <v>MATERIAL DE CONSUMO</v>
      </c>
    </row>
    <row r="733" spans="2:14" ht="36">
      <c r="B733" s="23" t="str">
        <f t="shared" si="22"/>
        <v>27</v>
      </c>
      <c r="C733" s="162" t="s">
        <v>1206</v>
      </c>
      <c r="D733" s="184" t="s">
        <v>1298</v>
      </c>
      <c r="E733" s="184" t="s">
        <v>1299</v>
      </c>
      <c r="F733" s="185" t="s">
        <v>18</v>
      </c>
      <c r="G733" s="186">
        <v>20</v>
      </c>
      <c r="H733" s="191">
        <v>45292</v>
      </c>
      <c r="I733" s="188">
        <v>833</v>
      </c>
      <c r="J733" s="28">
        <f t="shared" si="23"/>
        <v>16660</v>
      </c>
      <c r="K733" s="190" t="s">
        <v>43</v>
      </c>
      <c r="L733" s="190" t="s">
        <v>21</v>
      </c>
      <c r="M733" s="168" t="s">
        <v>31</v>
      </c>
      <c r="N733" s="30" t="str">
        <f>VLOOKUP(M733,[1]OPERACIONAL!$A$1:$C$12,2,FALSE)</f>
        <v>MATERIAL DE CONSUMO</v>
      </c>
    </row>
    <row r="734" spans="2:14" ht="36">
      <c r="B734" s="23" t="str">
        <f t="shared" si="22"/>
        <v>27</v>
      </c>
      <c r="C734" s="162" t="s">
        <v>1206</v>
      </c>
      <c r="D734" s="184" t="s">
        <v>1300</v>
      </c>
      <c r="E734" s="184" t="s">
        <v>1301</v>
      </c>
      <c r="F734" s="185" t="s">
        <v>18</v>
      </c>
      <c r="G734" s="186">
        <v>20</v>
      </c>
      <c r="H734" s="191">
        <v>45292</v>
      </c>
      <c r="I734" s="188">
        <v>150</v>
      </c>
      <c r="J734" s="28">
        <f t="shared" si="23"/>
        <v>3000</v>
      </c>
      <c r="K734" s="190" t="s">
        <v>43</v>
      </c>
      <c r="L734" s="190" t="s">
        <v>21</v>
      </c>
      <c r="M734" s="168" t="s">
        <v>31</v>
      </c>
      <c r="N734" s="30" t="str">
        <f>VLOOKUP(M734,[1]OPERACIONAL!$A$1:$C$12,2,FALSE)</f>
        <v>MATERIAL DE CONSUMO</v>
      </c>
    </row>
    <row r="735" spans="2:14" ht="24">
      <c r="B735" s="23" t="str">
        <f t="shared" si="22"/>
        <v>27</v>
      </c>
      <c r="C735" s="162" t="s">
        <v>1206</v>
      </c>
      <c r="D735" s="184" t="s">
        <v>1302</v>
      </c>
      <c r="E735" s="184" t="s">
        <v>1301</v>
      </c>
      <c r="F735" s="185" t="s">
        <v>18</v>
      </c>
      <c r="G735" s="186">
        <v>40</v>
      </c>
      <c r="H735" s="191">
        <v>45292</v>
      </c>
      <c r="I735" s="188">
        <v>100</v>
      </c>
      <c r="J735" s="28">
        <f t="shared" si="23"/>
        <v>4000</v>
      </c>
      <c r="K735" s="190" t="s">
        <v>43</v>
      </c>
      <c r="L735" s="190" t="s">
        <v>21</v>
      </c>
      <c r="M735" s="168" t="s">
        <v>31</v>
      </c>
      <c r="N735" s="30" t="str">
        <f>VLOOKUP(M735,[1]OPERACIONAL!$A$1:$C$12,2,FALSE)</f>
        <v>MATERIAL DE CONSUMO</v>
      </c>
    </row>
    <row r="736" spans="2:14" ht="24">
      <c r="B736" s="23" t="str">
        <f t="shared" si="22"/>
        <v>27</v>
      </c>
      <c r="C736" s="162" t="s">
        <v>1206</v>
      </c>
      <c r="D736" s="184" t="s">
        <v>1303</v>
      </c>
      <c r="E736" s="184" t="s">
        <v>1304</v>
      </c>
      <c r="F736" s="185" t="s">
        <v>18</v>
      </c>
      <c r="G736" s="186">
        <v>36000</v>
      </c>
      <c r="H736" s="191">
        <v>45383</v>
      </c>
      <c r="I736" s="188">
        <v>0.52</v>
      </c>
      <c r="J736" s="28">
        <f t="shared" si="23"/>
        <v>18720</v>
      </c>
      <c r="K736" s="190" t="s">
        <v>20</v>
      </c>
      <c r="L736" s="190" t="s">
        <v>21</v>
      </c>
      <c r="M736" s="168" t="s">
        <v>31</v>
      </c>
      <c r="N736" s="30" t="str">
        <f>VLOOKUP(M736,[1]OPERACIONAL!$A$1:$C$12,2,FALSE)</f>
        <v>MATERIAL DE CONSUMO</v>
      </c>
    </row>
    <row r="737" spans="2:14" ht="24">
      <c r="B737" s="23" t="str">
        <f t="shared" si="22"/>
        <v>27</v>
      </c>
      <c r="C737" s="162" t="s">
        <v>1206</v>
      </c>
      <c r="D737" s="184" t="s">
        <v>1305</v>
      </c>
      <c r="E737" s="184" t="s">
        <v>1304</v>
      </c>
      <c r="F737" s="185" t="s">
        <v>18</v>
      </c>
      <c r="G737" s="186">
        <v>300</v>
      </c>
      <c r="H737" s="191">
        <v>45383</v>
      </c>
      <c r="I737" s="188">
        <v>16.8</v>
      </c>
      <c r="J737" s="28">
        <f t="shared" si="23"/>
        <v>5040</v>
      </c>
      <c r="K737" s="190" t="s">
        <v>20</v>
      </c>
      <c r="L737" s="190" t="s">
        <v>21</v>
      </c>
      <c r="M737" s="168" t="s">
        <v>31</v>
      </c>
      <c r="N737" s="30" t="str">
        <f>VLOOKUP(M737,[1]OPERACIONAL!$A$1:$C$12,2,FALSE)</f>
        <v>MATERIAL DE CONSUMO</v>
      </c>
    </row>
    <row r="738" spans="2:14" ht="24">
      <c r="B738" s="23" t="str">
        <f t="shared" si="22"/>
        <v>27</v>
      </c>
      <c r="C738" s="162" t="s">
        <v>1206</v>
      </c>
      <c r="D738" s="184" t="s">
        <v>1306</v>
      </c>
      <c r="E738" s="184" t="s">
        <v>1307</v>
      </c>
      <c r="F738" s="185" t="s">
        <v>18</v>
      </c>
      <c r="G738" s="186">
        <v>2</v>
      </c>
      <c r="H738" s="191">
        <v>45352</v>
      </c>
      <c r="I738" s="188">
        <v>2659</v>
      </c>
      <c r="J738" s="28">
        <f t="shared" si="23"/>
        <v>5318</v>
      </c>
      <c r="K738" s="190" t="s">
        <v>43</v>
      </c>
      <c r="L738" s="190" t="s">
        <v>21</v>
      </c>
      <c r="M738" s="168" t="s">
        <v>22</v>
      </c>
      <c r="N738" s="30" t="str">
        <f>VLOOKUP(M738,[1]OPERACIONAL!$A$1:$C$12,2,FALSE)</f>
        <v>EQUIPAMENTOS E MATERIAL PERMANENTE</v>
      </c>
    </row>
    <row r="739" spans="2:14" ht="36">
      <c r="B739" s="23" t="str">
        <f t="shared" ref="B739:B802" si="24">MID(C739,1,2)</f>
        <v>27</v>
      </c>
      <c r="C739" s="162" t="s">
        <v>1206</v>
      </c>
      <c r="D739" s="184" t="s">
        <v>1308</v>
      </c>
      <c r="E739" s="184" t="s">
        <v>1309</v>
      </c>
      <c r="F739" s="185" t="s">
        <v>18</v>
      </c>
      <c r="G739" s="193">
        <v>20</v>
      </c>
      <c r="H739" s="187">
        <v>45352</v>
      </c>
      <c r="I739" s="188">
        <v>1999</v>
      </c>
      <c r="J739" s="28">
        <f t="shared" si="23"/>
        <v>39980</v>
      </c>
      <c r="K739" s="190" t="s">
        <v>43</v>
      </c>
      <c r="L739" s="190" t="s">
        <v>21</v>
      </c>
      <c r="M739" s="168" t="s">
        <v>22</v>
      </c>
      <c r="N739" s="30" t="str">
        <f>VLOOKUP(M739,[1]OPERACIONAL!$A$1:$C$12,2,FALSE)</f>
        <v>EQUIPAMENTOS E MATERIAL PERMANENTE</v>
      </c>
    </row>
    <row r="740" spans="2:14" ht="36">
      <c r="B740" s="23" t="str">
        <f t="shared" si="24"/>
        <v>27</v>
      </c>
      <c r="C740" s="162" t="s">
        <v>1206</v>
      </c>
      <c r="D740" s="184" t="s">
        <v>1310</v>
      </c>
      <c r="E740" s="184" t="s">
        <v>1309</v>
      </c>
      <c r="F740" s="185" t="s">
        <v>18</v>
      </c>
      <c r="G740" s="193">
        <v>15</v>
      </c>
      <c r="H740" s="191">
        <v>45352</v>
      </c>
      <c r="I740" s="188">
        <v>1900.05</v>
      </c>
      <c r="J740" s="28">
        <f t="shared" si="23"/>
        <v>28500.75</v>
      </c>
      <c r="K740" s="190" t="s">
        <v>43</v>
      </c>
      <c r="L740" s="190" t="s">
        <v>21</v>
      </c>
      <c r="M740" s="168" t="s">
        <v>22</v>
      </c>
      <c r="N740" s="30" t="str">
        <f>VLOOKUP(M740,[1]OPERACIONAL!$A$1:$C$12,2,FALSE)</f>
        <v>EQUIPAMENTOS E MATERIAL PERMANENTE</v>
      </c>
    </row>
    <row r="741" spans="2:14" ht="36">
      <c r="B741" s="23" t="str">
        <f t="shared" si="24"/>
        <v>27</v>
      </c>
      <c r="C741" s="162" t="s">
        <v>1206</v>
      </c>
      <c r="D741" s="184" t="s">
        <v>1311</v>
      </c>
      <c r="E741" s="184" t="s">
        <v>1309</v>
      </c>
      <c r="F741" s="185" t="s">
        <v>18</v>
      </c>
      <c r="G741" s="193">
        <v>150</v>
      </c>
      <c r="H741" s="191">
        <v>45352</v>
      </c>
      <c r="I741" s="188">
        <v>99</v>
      </c>
      <c r="J741" s="28">
        <f t="shared" si="23"/>
        <v>14850</v>
      </c>
      <c r="K741" s="190" t="s">
        <v>43</v>
      </c>
      <c r="L741" s="190" t="s">
        <v>69</v>
      </c>
      <c r="M741" s="168" t="s">
        <v>22</v>
      </c>
      <c r="N741" s="30" t="str">
        <f>VLOOKUP(M741,[1]OPERACIONAL!$A$1:$C$12,2,FALSE)</f>
        <v>EQUIPAMENTOS E MATERIAL PERMANENTE</v>
      </c>
    </row>
    <row r="742" spans="2:14" ht="36">
      <c r="B742" s="23" t="str">
        <f t="shared" si="24"/>
        <v>27</v>
      </c>
      <c r="C742" s="162" t="s">
        <v>1206</v>
      </c>
      <c r="D742" s="184" t="s">
        <v>1312</v>
      </c>
      <c r="E742" s="184" t="s">
        <v>1309</v>
      </c>
      <c r="F742" s="185" t="s">
        <v>18</v>
      </c>
      <c r="G742" s="193">
        <v>7</v>
      </c>
      <c r="H742" s="191">
        <v>45352</v>
      </c>
      <c r="I742" s="188">
        <v>1390</v>
      </c>
      <c r="J742" s="28">
        <f t="shared" si="23"/>
        <v>9730</v>
      </c>
      <c r="K742" s="190" t="s">
        <v>43</v>
      </c>
      <c r="L742" s="190" t="s">
        <v>21</v>
      </c>
      <c r="M742" s="168" t="s">
        <v>22</v>
      </c>
      <c r="N742" s="30" t="str">
        <f>VLOOKUP(M742,[1]OPERACIONAL!$A$1:$C$12,2,FALSE)</f>
        <v>EQUIPAMENTOS E MATERIAL PERMANENTE</v>
      </c>
    </row>
    <row r="743" spans="2:14" ht="36">
      <c r="B743" s="23" t="str">
        <f t="shared" si="24"/>
        <v>27</v>
      </c>
      <c r="C743" s="162" t="s">
        <v>1206</v>
      </c>
      <c r="D743" s="184" t="s">
        <v>1313</v>
      </c>
      <c r="E743" s="184" t="s">
        <v>1309</v>
      </c>
      <c r="F743" s="185" t="s">
        <v>18</v>
      </c>
      <c r="G743" s="193">
        <v>6</v>
      </c>
      <c r="H743" s="191">
        <v>45352</v>
      </c>
      <c r="I743" s="188">
        <v>890.05</v>
      </c>
      <c r="J743" s="28">
        <f t="shared" si="23"/>
        <v>5340.2999999999993</v>
      </c>
      <c r="K743" s="190" t="s">
        <v>43</v>
      </c>
      <c r="L743" s="190" t="s">
        <v>21</v>
      </c>
      <c r="M743" s="168" t="s">
        <v>22</v>
      </c>
      <c r="N743" s="30" t="str">
        <f>VLOOKUP(M743,[1]OPERACIONAL!$A$1:$C$12,2,FALSE)</f>
        <v>EQUIPAMENTOS E MATERIAL PERMANENTE</v>
      </c>
    </row>
    <row r="744" spans="2:14" ht="36">
      <c r="B744" s="23" t="str">
        <f t="shared" si="24"/>
        <v>27</v>
      </c>
      <c r="C744" s="162" t="s">
        <v>1206</v>
      </c>
      <c r="D744" s="184" t="s">
        <v>1314</v>
      </c>
      <c r="E744" s="184" t="s">
        <v>1309</v>
      </c>
      <c r="F744" s="185" t="s">
        <v>18</v>
      </c>
      <c r="G744" s="193">
        <v>12</v>
      </c>
      <c r="H744" s="191">
        <v>45352</v>
      </c>
      <c r="I744" s="188">
        <v>419.9</v>
      </c>
      <c r="J744" s="28">
        <f t="shared" si="23"/>
        <v>5038.7999999999993</v>
      </c>
      <c r="K744" s="190" t="s">
        <v>43</v>
      </c>
      <c r="L744" s="190" t="s">
        <v>21</v>
      </c>
      <c r="M744" s="168" t="s">
        <v>22</v>
      </c>
      <c r="N744" s="30" t="str">
        <f>VLOOKUP(M744,[1]OPERACIONAL!$A$1:$C$12,2,FALSE)</f>
        <v>EQUIPAMENTOS E MATERIAL PERMANENTE</v>
      </c>
    </row>
    <row r="745" spans="2:14" ht="36">
      <c r="B745" s="23" t="str">
        <f t="shared" si="24"/>
        <v>27</v>
      </c>
      <c r="C745" s="162" t="s">
        <v>1206</v>
      </c>
      <c r="D745" s="184" t="s">
        <v>1315</v>
      </c>
      <c r="E745" s="184" t="s">
        <v>1309</v>
      </c>
      <c r="F745" s="185" t="s">
        <v>18</v>
      </c>
      <c r="G745" s="193">
        <v>3</v>
      </c>
      <c r="H745" s="191">
        <v>45352</v>
      </c>
      <c r="I745" s="188">
        <v>2500</v>
      </c>
      <c r="J745" s="28">
        <f t="shared" si="23"/>
        <v>7500</v>
      </c>
      <c r="K745" s="194" t="s">
        <v>1316</v>
      </c>
      <c r="L745" s="190" t="s">
        <v>21</v>
      </c>
      <c r="M745" s="168" t="s">
        <v>22</v>
      </c>
      <c r="N745" s="30" t="str">
        <f>VLOOKUP(M745,[1]OPERACIONAL!$A$1:$C$12,2,FALSE)</f>
        <v>EQUIPAMENTOS E MATERIAL PERMANENTE</v>
      </c>
    </row>
    <row r="746" spans="2:14" ht="36">
      <c r="B746" s="23" t="str">
        <f t="shared" si="24"/>
        <v>27</v>
      </c>
      <c r="C746" s="162" t="s">
        <v>1206</v>
      </c>
      <c r="D746" s="184" t="s">
        <v>1317</v>
      </c>
      <c r="E746" s="184" t="s">
        <v>1309</v>
      </c>
      <c r="F746" s="185" t="s">
        <v>18</v>
      </c>
      <c r="G746" s="193">
        <v>10</v>
      </c>
      <c r="H746" s="191">
        <v>45352</v>
      </c>
      <c r="I746" s="188">
        <v>800</v>
      </c>
      <c r="J746" s="28">
        <f t="shared" si="23"/>
        <v>8000</v>
      </c>
      <c r="K746" s="190" t="s">
        <v>43</v>
      </c>
      <c r="L746" s="190" t="s">
        <v>21</v>
      </c>
      <c r="M746" s="168" t="s">
        <v>22</v>
      </c>
      <c r="N746" s="30" t="str">
        <f>VLOOKUP(M746,[1]OPERACIONAL!$A$1:$C$12,2,FALSE)</f>
        <v>EQUIPAMENTOS E MATERIAL PERMANENTE</v>
      </c>
    </row>
    <row r="747" spans="2:14">
      <c r="B747" s="23" t="str">
        <f t="shared" si="24"/>
        <v>27</v>
      </c>
      <c r="C747" s="162" t="s">
        <v>1206</v>
      </c>
      <c r="D747" s="184" t="s">
        <v>1318</v>
      </c>
      <c r="E747" s="184" t="s">
        <v>1319</v>
      </c>
      <c r="F747" s="185" t="s">
        <v>18</v>
      </c>
      <c r="G747" s="193">
        <v>5</v>
      </c>
      <c r="H747" s="191">
        <v>45352</v>
      </c>
      <c r="I747" s="188">
        <v>300</v>
      </c>
      <c r="J747" s="28">
        <f t="shared" si="23"/>
        <v>1500</v>
      </c>
      <c r="K747" s="190" t="s">
        <v>189</v>
      </c>
      <c r="L747" s="190" t="s">
        <v>21</v>
      </c>
      <c r="M747" s="168" t="s">
        <v>31</v>
      </c>
      <c r="N747" s="30" t="str">
        <f>VLOOKUP(M747,[1]OPERACIONAL!$A$1:$C$12,2,FALSE)</f>
        <v>MATERIAL DE CONSUMO</v>
      </c>
    </row>
    <row r="748" spans="2:14" ht="48">
      <c r="B748" s="23" t="str">
        <f t="shared" si="24"/>
        <v>27</v>
      </c>
      <c r="C748" s="162" t="s">
        <v>1206</v>
      </c>
      <c r="D748" s="184" t="s">
        <v>1320</v>
      </c>
      <c r="E748" s="184" t="s">
        <v>1321</v>
      </c>
      <c r="F748" s="185" t="s">
        <v>18</v>
      </c>
      <c r="G748" s="193">
        <v>7</v>
      </c>
      <c r="H748" s="191">
        <v>45352</v>
      </c>
      <c r="I748" s="188">
        <v>650</v>
      </c>
      <c r="J748" s="28">
        <f t="shared" si="23"/>
        <v>4550</v>
      </c>
      <c r="K748" s="190" t="s">
        <v>43</v>
      </c>
      <c r="L748" s="190" t="s">
        <v>21</v>
      </c>
      <c r="M748" s="168" t="s">
        <v>22</v>
      </c>
      <c r="N748" s="30" t="str">
        <f>VLOOKUP(M748,[1]OPERACIONAL!$A$1:$C$12,2,FALSE)</f>
        <v>EQUIPAMENTOS E MATERIAL PERMANENTE</v>
      </c>
    </row>
    <row r="749" spans="2:14" ht="36">
      <c r="B749" s="23" t="str">
        <f t="shared" si="24"/>
        <v>27</v>
      </c>
      <c r="C749" s="162" t="s">
        <v>1206</v>
      </c>
      <c r="D749" s="184" t="s">
        <v>1322</v>
      </c>
      <c r="E749" s="184" t="s">
        <v>1323</v>
      </c>
      <c r="F749" s="185" t="s">
        <v>18</v>
      </c>
      <c r="G749" s="193">
        <v>8</v>
      </c>
      <c r="H749" s="191">
        <v>45352</v>
      </c>
      <c r="I749" s="188">
        <v>219.9</v>
      </c>
      <c r="J749" s="28">
        <f t="shared" si="23"/>
        <v>1759.2</v>
      </c>
      <c r="K749" s="190" t="s">
        <v>43</v>
      </c>
      <c r="L749" s="190" t="s">
        <v>21</v>
      </c>
      <c r="M749" s="168" t="s">
        <v>22</v>
      </c>
      <c r="N749" s="30" t="str">
        <f>VLOOKUP(M749,[1]OPERACIONAL!$A$1:$C$12,2,FALSE)</f>
        <v>EQUIPAMENTOS E MATERIAL PERMANENTE</v>
      </c>
    </row>
    <row r="750" spans="2:14" ht="36">
      <c r="B750" s="23" t="str">
        <f t="shared" si="24"/>
        <v>27</v>
      </c>
      <c r="C750" s="162" t="s">
        <v>1206</v>
      </c>
      <c r="D750" s="184" t="s">
        <v>1324</v>
      </c>
      <c r="E750" s="184" t="s">
        <v>1309</v>
      </c>
      <c r="F750" s="185" t="s">
        <v>18</v>
      </c>
      <c r="G750" s="193">
        <v>34</v>
      </c>
      <c r="H750" s="191">
        <v>45352</v>
      </c>
      <c r="I750" s="188">
        <v>1890</v>
      </c>
      <c r="J750" s="28">
        <f t="shared" ref="J750:J813" si="25">G750*I750</f>
        <v>64260</v>
      </c>
      <c r="K750" s="190" t="s">
        <v>20</v>
      </c>
      <c r="L750" s="190" t="s">
        <v>21</v>
      </c>
      <c r="M750" s="168" t="s">
        <v>22</v>
      </c>
      <c r="N750" s="30" t="str">
        <f>VLOOKUP(M750,[1]OPERACIONAL!$A$1:$C$12,2,FALSE)</f>
        <v>EQUIPAMENTOS E MATERIAL PERMANENTE</v>
      </c>
    </row>
    <row r="751" spans="2:14" ht="36">
      <c r="B751" s="23" t="str">
        <f t="shared" si="24"/>
        <v>27</v>
      </c>
      <c r="C751" s="162" t="s">
        <v>1206</v>
      </c>
      <c r="D751" s="184" t="s">
        <v>1325</v>
      </c>
      <c r="E751" s="184" t="s">
        <v>1309</v>
      </c>
      <c r="F751" s="185" t="s">
        <v>18</v>
      </c>
      <c r="G751" s="186">
        <v>8</v>
      </c>
      <c r="H751" s="191">
        <v>45352</v>
      </c>
      <c r="I751" s="188">
        <v>2100</v>
      </c>
      <c r="J751" s="28">
        <f t="shared" si="25"/>
        <v>16800</v>
      </c>
      <c r="K751" s="190" t="s">
        <v>43</v>
      </c>
      <c r="L751" s="190" t="s">
        <v>21</v>
      </c>
      <c r="M751" s="168" t="s">
        <v>22</v>
      </c>
      <c r="N751" s="30" t="str">
        <f>VLOOKUP(M751,[1]OPERACIONAL!$A$1:$C$12,2,FALSE)</f>
        <v>EQUIPAMENTOS E MATERIAL PERMANENTE</v>
      </c>
    </row>
    <row r="752" spans="2:14">
      <c r="B752" s="23" t="str">
        <f t="shared" si="24"/>
        <v>27</v>
      </c>
      <c r="C752" s="162" t="s">
        <v>1206</v>
      </c>
      <c r="D752" s="184" t="s">
        <v>1326</v>
      </c>
      <c r="E752" s="184" t="s">
        <v>1319</v>
      </c>
      <c r="F752" s="185" t="s">
        <v>18</v>
      </c>
      <c r="G752" s="193">
        <v>22</v>
      </c>
      <c r="H752" s="191">
        <v>45352</v>
      </c>
      <c r="I752" s="188">
        <v>900</v>
      </c>
      <c r="J752" s="28">
        <f t="shared" si="25"/>
        <v>19800</v>
      </c>
      <c r="K752" s="190" t="s">
        <v>20</v>
      </c>
      <c r="L752" s="190" t="s">
        <v>21</v>
      </c>
      <c r="M752" s="168" t="s">
        <v>22</v>
      </c>
      <c r="N752" s="30" t="str">
        <f>VLOOKUP(M752,[1]OPERACIONAL!$A$1:$C$12,2,FALSE)</f>
        <v>EQUIPAMENTOS E MATERIAL PERMANENTE</v>
      </c>
    </row>
    <row r="753" spans="2:14" ht="24">
      <c r="B753" s="23" t="str">
        <f t="shared" si="24"/>
        <v>27</v>
      </c>
      <c r="C753" s="162" t="s">
        <v>1206</v>
      </c>
      <c r="D753" s="184" t="s">
        <v>1327</v>
      </c>
      <c r="E753" s="184" t="s">
        <v>1328</v>
      </c>
      <c r="F753" s="185" t="s">
        <v>18</v>
      </c>
      <c r="G753" s="193">
        <v>42</v>
      </c>
      <c r="H753" s="191">
        <v>45352</v>
      </c>
      <c r="I753" s="188">
        <v>439.9</v>
      </c>
      <c r="J753" s="28">
        <f t="shared" si="25"/>
        <v>18475.8</v>
      </c>
      <c r="K753" s="190" t="s">
        <v>20</v>
      </c>
      <c r="L753" s="190" t="s">
        <v>21</v>
      </c>
      <c r="M753" s="168" t="s">
        <v>22</v>
      </c>
      <c r="N753" s="30" t="str">
        <f>VLOOKUP(M753,[1]OPERACIONAL!$A$1:$C$12,2,FALSE)</f>
        <v>EQUIPAMENTOS E MATERIAL PERMANENTE</v>
      </c>
    </row>
    <row r="754" spans="2:14">
      <c r="B754" s="23" t="str">
        <f t="shared" si="24"/>
        <v>27</v>
      </c>
      <c r="C754" s="162" t="s">
        <v>1206</v>
      </c>
      <c r="D754" s="184" t="s">
        <v>1329</v>
      </c>
      <c r="E754" s="184" t="s">
        <v>1330</v>
      </c>
      <c r="F754" s="185" t="s">
        <v>18</v>
      </c>
      <c r="G754" s="193">
        <v>10</v>
      </c>
      <c r="H754" s="191">
        <v>45352</v>
      </c>
      <c r="I754" s="188">
        <v>789.9</v>
      </c>
      <c r="J754" s="28">
        <f t="shared" si="25"/>
        <v>7899</v>
      </c>
      <c r="K754" s="190" t="s">
        <v>189</v>
      </c>
      <c r="L754" s="190" t="s">
        <v>21</v>
      </c>
      <c r="M754" s="168" t="s">
        <v>22</v>
      </c>
      <c r="N754" s="30" t="str">
        <f>VLOOKUP(M754,[1]OPERACIONAL!$A$1:$C$12,2,FALSE)</f>
        <v>EQUIPAMENTOS E MATERIAL PERMANENTE</v>
      </c>
    </row>
    <row r="755" spans="2:14" ht="36">
      <c r="B755" s="23" t="str">
        <f t="shared" si="24"/>
        <v>27</v>
      </c>
      <c r="C755" s="162" t="s">
        <v>1206</v>
      </c>
      <c r="D755" s="184" t="s">
        <v>1331</v>
      </c>
      <c r="E755" s="184" t="s">
        <v>1309</v>
      </c>
      <c r="F755" s="185" t="s">
        <v>18</v>
      </c>
      <c r="G755" s="186">
        <v>12</v>
      </c>
      <c r="H755" s="191">
        <v>45352</v>
      </c>
      <c r="I755" s="188">
        <v>900</v>
      </c>
      <c r="J755" s="28">
        <f t="shared" si="25"/>
        <v>10800</v>
      </c>
      <c r="K755" s="190" t="s">
        <v>189</v>
      </c>
      <c r="L755" s="190" t="s">
        <v>21</v>
      </c>
      <c r="M755" s="168" t="s">
        <v>22</v>
      </c>
      <c r="N755" s="30" t="str">
        <f>VLOOKUP(M755,[1]OPERACIONAL!$A$1:$C$12,2,FALSE)</f>
        <v>EQUIPAMENTOS E MATERIAL PERMANENTE</v>
      </c>
    </row>
    <row r="756" spans="2:14" ht="36">
      <c r="B756" s="23" t="str">
        <f t="shared" si="24"/>
        <v>27</v>
      </c>
      <c r="C756" s="162" t="s">
        <v>1206</v>
      </c>
      <c r="D756" s="184" t="s">
        <v>1332</v>
      </c>
      <c r="E756" s="184" t="s">
        <v>1309</v>
      </c>
      <c r="F756" s="185" t="s">
        <v>18</v>
      </c>
      <c r="G756" s="186">
        <v>60</v>
      </c>
      <c r="H756" s="191">
        <v>45352</v>
      </c>
      <c r="I756" s="188">
        <v>2900</v>
      </c>
      <c r="J756" s="28">
        <f t="shared" si="25"/>
        <v>174000</v>
      </c>
      <c r="K756" s="190" t="s">
        <v>20</v>
      </c>
      <c r="L756" s="190" t="s">
        <v>21</v>
      </c>
      <c r="M756" s="168" t="s">
        <v>22</v>
      </c>
      <c r="N756" s="30" t="str">
        <f>VLOOKUP(M756,[1]OPERACIONAL!$A$1:$C$12,2,FALSE)</f>
        <v>EQUIPAMENTOS E MATERIAL PERMANENTE</v>
      </c>
    </row>
    <row r="757" spans="2:14" ht="132">
      <c r="B757" s="23" t="str">
        <f t="shared" si="24"/>
        <v>27</v>
      </c>
      <c r="C757" s="162" t="s">
        <v>1206</v>
      </c>
      <c r="D757" s="184" t="s">
        <v>1333</v>
      </c>
      <c r="E757" s="184" t="s">
        <v>1334</v>
      </c>
      <c r="F757" s="185" t="s">
        <v>1335</v>
      </c>
      <c r="G757" s="186">
        <v>1456</v>
      </c>
      <c r="H757" s="191">
        <v>45352</v>
      </c>
      <c r="I757" s="188">
        <v>1050</v>
      </c>
      <c r="J757" s="28">
        <f t="shared" si="25"/>
        <v>1528800</v>
      </c>
      <c r="K757" s="190" t="s">
        <v>20</v>
      </c>
      <c r="L757" s="190" t="s">
        <v>69</v>
      </c>
      <c r="M757" s="168" t="s">
        <v>34</v>
      </c>
      <c r="N757" s="30" t="str">
        <f>VLOOKUP(M757,[1]OPERACIONAL!$A$1:$C$12,2,FALSE)</f>
        <v>OUTROS SERVIÇOS DE TERCEIROS - PESSOA JURÍDICA</v>
      </c>
    </row>
    <row r="758" spans="2:14" ht="24">
      <c r="B758" s="23" t="str">
        <f t="shared" si="24"/>
        <v>27</v>
      </c>
      <c r="C758" s="162" t="s">
        <v>1206</v>
      </c>
      <c r="D758" s="184" t="s">
        <v>1336</v>
      </c>
      <c r="E758" s="184" t="s">
        <v>1337</v>
      </c>
      <c r="F758" s="185" t="s">
        <v>18</v>
      </c>
      <c r="G758" s="186">
        <v>3</v>
      </c>
      <c r="H758" s="191">
        <v>45352</v>
      </c>
      <c r="I758" s="188">
        <v>2100</v>
      </c>
      <c r="J758" s="28">
        <f t="shared" si="25"/>
        <v>6300</v>
      </c>
      <c r="K758" s="190" t="s">
        <v>20</v>
      </c>
      <c r="L758" s="190" t="s">
        <v>21</v>
      </c>
      <c r="M758" s="168" t="s">
        <v>22</v>
      </c>
      <c r="N758" s="30" t="str">
        <f>VLOOKUP(M758,[1]OPERACIONAL!$A$1:$C$12,2,FALSE)</f>
        <v>EQUIPAMENTOS E MATERIAL PERMANENTE</v>
      </c>
    </row>
    <row r="759" spans="2:14" ht="24">
      <c r="B759" s="23" t="str">
        <f t="shared" si="24"/>
        <v>27</v>
      </c>
      <c r="C759" s="162" t="s">
        <v>1206</v>
      </c>
      <c r="D759" s="184" t="s">
        <v>1338</v>
      </c>
      <c r="E759" s="184" t="s">
        <v>1337</v>
      </c>
      <c r="F759" s="185" t="s">
        <v>18</v>
      </c>
      <c r="G759" s="186">
        <v>3</v>
      </c>
      <c r="H759" s="191">
        <v>45352</v>
      </c>
      <c r="I759" s="188">
        <v>3700</v>
      </c>
      <c r="J759" s="28">
        <f t="shared" si="25"/>
        <v>11100</v>
      </c>
      <c r="K759" s="190" t="s">
        <v>20</v>
      </c>
      <c r="L759" s="190" t="s">
        <v>21</v>
      </c>
      <c r="M759" s="168" t="s">
        <v>22</v>
      </c>
      <c r="N759" s="30" t="str">
        <f>VLOOKUP(M759,[1]OPERACIONAL!$A$1:$C$12,2,FALSE)</f>
        <v>EQUIPAMENTOS E MATERIAL PERMANENTE</v>
      </c>
    </row>
    <row r="760" spans="2:14" ht="24">
      <c r="B760" s="23" t="str">
        <f t="shared" si="24"/>
        <v>27</v>
      </c>
      <c r="C760" s="162" t="s">
        <v>1206</v>
      </c>
      <c r="D760" s="184" t="s">
        <v>1339</v>
      </c>
      <c r="E760" s="184" t="s">
        <v>1340</v>
      </c>
      <c r="F760" s="185" t="s">
        <v>241</v>
      </c>
      <c r="G760" s="186">
        <v>12</v>
      </c>
      <c r="H760" s="191">
        <v>45301</v>
      </c>
      <c r="I760" s="188">
        <v>20000</v>
      </c>
      <c r="J760" s="28">
        <f t="shared" si="25"/>
        <v>240000</v>
      </c>
      <c r="K760" s="190" t="s">
        <v>20</v>
      </c>
      <c r="L760" s="190" t="s">
        <v>21</v>
      </c>
      <c r="M760" s="168" t="s">
        <v>37</v>
      </c>
      <c r="N760" s="30" t="str">
        <f>VLOOKUP(M760,[1]OPERACIONAL!$A$1:$C$12,2,FALSE)</f>
        <v>OUTROS SERVIÇOS DE TERCEIROS - PESSOA FÍSICA</v>
      </c>
    </row>
    <row r="761" spans="2:14" ht="24">
      <c r="B761" s="23" t="str">
        <f t="shared" si="24"/>
        <v>27</v>
      </c>
      <c r="C761" s="162" t="s">
        <v>1206</v>
      </c>
      <c r="D761" s="184" t="s">
        <v>1341</v>
      </c>
      <c r="E761" s="184" t="s">
        <v>1340</v>
      </c>
      <c r="F761" s="185" t="s">
        <v>241</v>
      </c>
      <c r="G761" s="186">
        <v>12</v>
      </c>
      <c r="H761" s="191">
        <v>45301</v>
      </c>
      <c r="I761" s="188">
        <v>20000</v>
      </c>
      <c r="J761" s="28">
        <f t="shared" si="25"/>
        <v>240000</v>
      </c>
      <c r="K761" s="190" t="s">
        <v>20</v>
      </c>
      <c r="L761" s="190" t="s">
        <v>21</v>
      </c>
      <c r="M761" s="168" t="s">
        <v>37</v>
      </c>
      <c r="N761" s="30" t="str">
        <f>VLOOKUP(M761,[1]OPERACIONAL!$A$1:$C$12,2,FALSE)</f>
        <v>OUTROS SERVIÇOS DE TERCEIROS - PESSOA FÍSICA</v>
      </c>
    </row>
    <row r="762" spans="2:14" ht="36">
      <c r="B762" s="23" t="str">
        <f t="shared" si="24"/>
        <v>27</v>
      </c>
      <c r="C762" s="162" t="s">
        <v>1206</v>
      </c>
      <c r="D762" s="184" t="s">
        <v>1342</v>
      </c>
      <c r="E762" s="184" t="s">
        <v>1343</v>
      </c>
      <c r="F762" s="185" t="s">
        <v>241</v>
      </c>
      <c r="G762" s="186">
        <v>12</v>
      </c>
      <c r="H762" s="191">
        <v>45301</v>
      </c>
      <c r="I762" s="188">
        <v>20000</v>
      </c>
      <c r="J762" s="28">
        <f t="shared" si="25"/>
        <v>240000</v>
      </c>
      <c r="K762" s="190" t="s">
        <v>20</v>
      </c>
      <c r="L762" s="190" t="s">
        <v>21</v>
      </c>
      <c r="M762" s="168" t="s">
        <v>37</v>
      </c>
      <c r="N762" s="30" t="str">
        <f>VLOOKUP(M762,[1]OPERACIONAL!$A$1:$C$12,2,FALSE)</f>
        <v>OUTROS SERVIÇOS DE TERCEIROS - PESSOA FÍSICA</v>
      </c>
    </row>
    <row r="763" spans="2:14" ht="48">
      <c r="B763" s="23" t="str">
        <f t="shared" si="24"/>
        <v>27</v>
      </c>
      <c r="C763" s="162" t="s">
        <v>1206</v>
      </c>
      <c r="D763" s="184" t="s">
        <v>1344</v>
      </c>
      <c r="E763" s="184" t="s">
        <v>1345</v>
      </c>
      <c r="F763" s="185" t="s">
        <v>18</v>
      </c>
      <c r="G763" s="186">
        <v>1</v>
      </c>
      <c r="H763" s="191">
        <v>44929</v>
      </c>
      <c r="I763" s="188">
        <v>500</v>
      </c>
      <c r="J763" s="28">
        <f t="shared" si="25"/>
        <v>500</v>
      </c>
      <c r="K763" s="190" t="s">
        <v>20</v>
      </c>
      <c r="L763" s="190" t="s">
        <v>69</v>
      </c>
      <c r="M763" s="168" t="s">
        <v>22</v>
      </c>
      <c r="N763" s="30" t="str">
        <f>VLOOKUP(M763,[1]OPERACIONAL!$A$1:$C$12,2,FALSE)</f>
        <v>EQUIPAMENTOS E MATERIAL PERMANENTE</v>
      </c>
    </row>
    <row r="764" spans="2:14" ht="48">
      <c r="B764" s="23" t="str">
        <f t="shared" si="24"/>
        <v>27</v>
      </c>
      <c r="C764" s="162" t="s">
        <v>1206</v>
      </c>
      <c r="D764" s="184" t="s">
        <v>1346</v>
      </c>
      <c r="E764" s="184" t="s">
        <v>1347</v>
      </c>
      <c r="F764" s="185" t="s">
        <v>18</v>
      </c>
      <c r="G764" s="186">
        <v>1</v>
      </c>
      <c r="H764" s="191">
        <v>44929</v>
      </c>
      <c r="I764" s="188">
        <v>500</v>
      </c>
      <c r="J764" s="28">
        <f t="shared" si="25"/>
        <v>500</v>
      </c>
      <c r="K764" s="190" t="s">
        <v>43</v>
      </c>
      <c r="L764" s="190" t="s">
        <v>21</v>
      </c>
      <c r="M764" s="168" t="s">
        <v>31</v>
      </c>
      <c r="N764" s="30" t="str">
        <f>VLOOKUP(M764,[1]OPERACIONAL!$A$1:$C$12,2,FALSE)</f>
        <v>MATERIAL DE CONSUMO</v>
      </c>
    </row>
    <row r="765" spans="2:14" ht="48">
      <c r="B765" s="23" t="str">
        <f t="shared" si="24"/>
        <v>27</v>
      </c>
      <c r="C765" s="162" t="s">
        <v>1206</v>
      </c>
      <c r="D765" s="184" t="s">
        <v>1348</v>
      </c>
      <c r="E765" s="184" t="s">
        <v>1349</v>
      </c>
      <c r="F765" s="185" t="s">
        <v>18</v>
      </c>
      <c r="G765" s="186">
        <v>1</v>
      </c>
      <c r="H765" s="191">
        <v>44929</v>
      </c>
      <c r="I765" s="188">
        <v>500</v>
      </c>
      <c r="J765" s="28">
        <f t="shared" si="25"/>
        <v>500</v>
      </c>
      <c r="K765" s="190" t="s">
        <v>43</v>
      </c>
      <c r="L765" s="190" t="s">
        <v>21</v>
      </c>
      <c r="M765" s="168" t="s">
        <v>31</v>
      </c>
      <c r="N765" s="30" t="str">
        <f>VLOOKUP(M765,[1]OPERACIONAL!$A$1:$C$12,2,FALSE)</f>
        <v>MATERIAL DE CONSUMO</v>
      </c>
    </row>
    <row r="766" spans="2:14" ht="24">
      <c r="B766" s="23" t="str">
        <f t="shared" si="24"/>
        <v>27</v>
      </c>
      <c r="C766" s="162" t="s">
        <v>1206</v>
      </c>
      <c r="D766" s="184" t="s">
        <v>1350</v>
      </c>
      <c r="E766" s="184" t="s">
        <v>1351</v>
      </c>
      <c r="F766" s="185" t="s">
        <v>18</v>
      </c>
      <c r="G766" s="186">
        <v>7</v>
      </c>
      <c r="H766" s="191">
        <v>45323</v>
      </c>
      <c r="I766" s="188">
        <v>502</v>
      </c>
      <c r="J766" s="28">
        <f t="shared" si="25"/>
        <v>3514</v>
      </c>
      <c r="K766" s="190" t="s">
        <v>43</v>
      </c>
      <c r="L766" s="190" t="s">
        <v>21</v>
      </c>
      <c r="M766" s="168" t="s">
        <v>22</v>
      </c>
      <c r="N766" s="30" t="str">
        <f>VLOOKUP(M766,[1]OPERACIONAL!$A$1:$C$12,2,FALSE)</f>
        <v>EQUIPAMENTOS E MATERIAL PERMANENTE</v>
      </c>
    </row>
    <row r="767" spans="2:14" ht="36">
      <c r="B767" s="23" t="str">
        <f t="shared" si="24"/>
        <v>27</v>
      </c>
      <c r="C767" s="162" t="s">
        <v>1206</v>
      </c>
      <c r="D767" s="184" t="s">
        <v>1352</v>
      </c>
      <c r="E767" s="184" t="s">
        <v>1353</v>
      </c>
      <c r="F767" s="185" t="s">
        <v>241</v>
      </c>
      <c r="G767" s="186">
        <v>12</v>
      </c>
      <c r="H767" s="191">
        <v>45323</v>
      </c>
      <c r="I767" s="188">
        <v>55000</v>
      </c>
      <c r="J767" s="28">
        <f t="shared" si="25"/>
        <v>660000</v>
      </c>
      <c r="K767" s="190" t="s">
        <v>43</v>
      </c>
      <c r="L767" s="190" t="s">
        <v>21</v>
      </c>
      <c r="M767" s="168" t="s">
        <v>34</v>
      </c>
      <c r="N767" s="30" t="str">
        <f>VLOOKUP(M767,[1]OPERACIONAL!$A$1:$C$12,2,FALSE)</f>
        <v>OUTROS SERVIÇOS DE TERCEIROS - PESSOA JURÍDICA</v>
      </c>
    </row>
    <row r="768" spans="2:14" ht="36.75" thickBot="1">
      <c r="B768" s="23" t="str">
        <f t="shared" si="24"/>
        <v>27</v>
      </c>
      <c r="C768" s="162" t="s">
        <v>1206</v>
      </c>
      <c r="D768" s="184" t="s">
        <v>1354</v>
      </c>
      <c r="E768" s="184" t="s">
        <v>1355</v>
      </c>
      <c r="F768" s="185" t="s">
        <v>1356</v>
      </c>
      <c r="G768" s="186">
        <v>25</v>
      </c>
      <c r="H768" s="191">
        <v>45514</v>
      </c>
      <c r="I768" s="188">
        <v>1680</v>
      </c>
      <c r="J768" s="28">
        <f t="shared" si="25"/>
        <v>42000</v>
      </c>
      <c r="K768" s="190" t="s">
        <v>20</v>
      </c>
      <c r="L768" s="190" t="s">
        <v>21</v>
      </c>
      <c r="M768" s="168" t="s">
        <v>31</v>
      </c>
      <c r="N768" s="30" t="str">
        <f>VLOOKUP(M768,[1]OPERACIONAL!$A$1:$C$12,2,FALSE)</f>
        <v>MATERIAL DE CONSUMO</v>
      </c>
    </row>
    <row r="769" spans="2:14" ht="89.25">
      <c r="B769" s="23" t="str">
        <f t="shared" si="24"/>
        <v>29</v>
      </c>
      <c r="C769" s="211" t="s">
        <v>1357</v>
      </c>
      <c r="D769" s="212" t="s">
        <v>1358</v>
      </c>
      <c r="E769" s="212" t="s">
        <v>1359</v>
      </c>
      <c r="F769" s="211" t="s">
        <v>18</v>
      </c>
      <c r="G769" s="213">
        <v>1</v>
      </c>
      <c r="H769" s="214">
        <v>45292</v>
      </c>
      <c r="I769" s="215">
        <v>288000</v>
      </c>
      <c r="J769" s="28">
        <f t="shared" si="25"/>
        <v>288000</v>
      </c>
      <c r="K769" s="217" t="s">
        <v>20</v>
      </c>
      <c r="L769" s="217" t="s">
        <v>21</v>
      </c>
      <c r="M769" s="217" t="s">
        <v>34</v>
      </c>
      <c r="N769" s="30" t="str">
        <f>VLOOKUP(M769,[1]OPERACIONAL!$A$1:$C$12,2,FALSE)</f>
        <v>OUTROS SERVIÇOS DE TERCEIROS - PESSOA JURÍDICA</v>
      </c>
    </row>
    <row r="770" spans="2:14" ht="76.5">
      <c r="B770" s="23" t="str">
        <f t="shared" si="24"/>
        <v>29</v>
      </c>
      <c r="C770" s="220" t="s">
        <v>1357</v>
      </c>
      <c r="D770" s="221" t="s">
        <v>1360</v>
      </c>
      <c r="E770" s="222" t="s">
        <v>1361</v>
      </c>
      <c r="F770" s="220" t="s">
        <v>18</v>
      </c>
      <c r="G770" s="223">
        <v>1</v>
      </c>
      <c r="H770" s="224">
        <v>45292</v>
      </c>
      <c r="I770" s="225">
        <v>229824</v>
      </c>
      <c r="J770" s="28">
        <f t="shared" si="25"/>
        <v>229824</v>
      </c>
      <c r="K770" s="227" t="s">
        <v>20</v>
      </c>
      <c r="L770" s="227" t="s">
        <v>21</v>
      </c>
      <c r="M770" s="227" t="s">
        <v>34</v>
      </c>
      <c r="N770" s="30" t="str">
        <f>VLOOKUP(M770,[1]OPERACIONAL!$A$1:$C$12,2,FALSE)</f>
        <v>OUTROS SERVIÇOS DE TERCEIROS - PESSOA JURÍDICA</v>
      </c>
    </row>
    <row r="771" spans="2:14" ht="63.75">
      <c r="B771" s="23" t="str">
        <f t="shared" si="24"/>
        <v>29</v>
      </c>
      <c r="C771" s="220" t="s">
        <v>1357</v>
      </c>
      <c r="D771" s="222" t="s">
        <v>1362</v>
      </c>
      <c r="E771" s="222" t="s">
        <v>1363</v>
      </c>
      <c r="F771" s="220" t="s">
        <v>18</v>
      </c>
      <c r="G771" s="223">
        <v>1</v>
      </c>
      <c r="H771" s="224">
        <v>45292</v>
      </c>
      <c r="I771" s="225">
        <v>59400</v>
      </c>
      <c r="J771" s="28">
        <f t="shared" si="25"/>
        <v>59400</v>
      </c>
      <c r="K771" s="227" t="s">
        <v>20</v>
      </c>
      <c r="L771" s="227" t="s">
        <v>21</v>
      </c>
      <c r="M771" s="227" t="s">
        <v>28</v>
      </c>
      <c r="N771" s="30" t="str">
        <f>VLOOKUP(M771,[1]OPERACIONAL!$A$1:$C$12,2,FALSE)</f>
        <v>SERVIÇOS DE TECNOLOGIA DA INFORMAÇÃO E COMUNICAÇÃO - PESSOA JURÍDICA</v>
      </c>
    </row>
    <row r="772" spans="2:14" ht="76.5">
      <c r="B772" s="23" t="str">
        <f t="shared" si="24"/>
        <v>29</v>
      </c>
      <c r="C772" s="220" t="s">
        <v>1357</v>
      </c>
      <c r="D772" s="222" t="s">
        <v>1364</v>
      </c>
      <c r="E772" s="222" t="s">
        <v>1365</v>
      </c>
      <c r="F772" s="220" t="s">
        <v>18</v>
      </c>
      <c r="G772" s="223">
        <v>1</v>
      </c>
      <c r="H772" s="224">
        <v>45292</v>
      </c>
      <c r="I772" s="225">
        <v>4144044</v>
      </c>
      <c r="J772" s="28">
        <f t="shared" si="25"/>
        <v>4144044</v>
      </c>
      <c r="K772" s="227" t="s">
        <v>20</v>
      </c>
      <c r="L772" s="227" t="s">
        <v>21</v>
      </c>
      <c r="M772" s="227" t="s">
        <v>34</v>
      </c>
      <c r="N772" s="30" t="str">
        <f>VLOOKUP(M772,[1]OPERACIONAL!$A$1:$C$12,2,FALSE)</f>
        <v>OUTROS SERVIÇOS DE TERCEIROS - PESSOA JURÍDICA</v>
      </c>
    </row>
    <row r="773" spans="2:14" ht="114.75">
      <c r="B773" s="23" t="str">
        <f t="shared" si="24"/>
        <v>29</v>
      </c>
      <c r="C773" s="220" t="s">
        <v>1357</v>
      </c>
      <c r="D773" s="222" t="s">
        <v>1366</v>
      </c>
      <c r="E773" s="222" t="s">
        <v>1367</v>
      </c>
      <c r="F773" s="220" t="s">
        <v>18</v>
      </c>
      <c r="G773" s="223">
        <v>1</v>
      </c>
      <c r="H773" s="224">
        <v>45292</v>
      </c>
      <c r="I773" s="225">
        <v>190000000</v>
      </c>
      <c r="J773" s="28">
        <f t="shared" si="25"/>
        <v>190000000</v>
      </c>
      <c r="K773" s="227" t="s">
        <v>20</v>
      </c>
      <c r="L773" s="227" t="s">
        <v>21</v>
      </c>
      <c r="M773" s="227" t="s">
        <v>34</v>
      </c>
      <c r="N773" s="30" t="str">
        <f>VLOOKUP(M773,[1]OPERACIONAL!$A$1:$C$12,2,FALSE)</f>
        <v>OUTROS SERVIÇOS DE TERCEIROS - PESSOA JURÍDICA</v>
      </c>
    </row>
    <row r="774" spans="2:14" ht="127.5">
      <c r="B774" s="23" t="str">
        <f t="shared" si="24"/>
        <v>29</v>
      </c>
      <c r="C774" s="220" t="s">
        <v>1357</v>
      </c>
      <c r="D774" s="222" t="s">
        <v>1368</v>
      </c>
      <c r="E774" s="222" t="s">
        <v>1369</v>
      </c>
      <c r="F774" s="220" t="s">
        <v>18</v>
      </c>
      <c r="G774" s="223">
        <v>1</v>
      </c>
      <c r="H774" s="224">
        <v>45292</v>
      </c>
      <c r="I774" s="225">
        <v>22000000</v>
      </c>
      <c r="J774" s="28">
        <f t="shared" si="25"/>
        <v>22000000</v>
      </c>
      <c r="K774" s="227" t="s">
        <v>20</v>
      </c>
      <c r="L774" s="227" t="s">
        <v>21</v>
      </c>
      <c r="M774" s="227" t="s">
        <v>34</v>
      </c>
      <c r="N774" s="30" t="str">
        <f>VLOOKUP(M774,[1]OPERACIONAL!$A$1:$C$12,2,FALSE)</f>
        <v>OUTROS SERVIÇOS DE TERCEIROS - PESSOA JURÍDICA</v>
      </c>
    </row>
    <row r="775" spans="2:14" ht="127.5">
      <c r="B775" s="23" t="str">
        <f t="shared" si="24"/>
        <v>29</v>
      </c>
      <c r="C775" s="220" t="s">
        <v>1357</v>
      </c>
      <c r="D775" s="222" t="s">
        <v>1370</v>
      </c>
      <c r="E775" s="222" t="s">
        <v>1371</v>
      </c>
      <c r="F775" s="220" t="s">
        <v>18</v>
      </c>
      <c r="G775" s="223">
        <v>1</v>
      </c>
      <c r="H775" s="224">
        <v>45292</v>
      </c>
      <c r="I775" s="225">
        <v>326000000</v>
      </c>
      <c r="J775" s="28">
        <f t="shared" si="25"/>
        <v>326000000</v>
      </c>
      <c r="K775" s="227" t="s">
        <v>20</v>
      </c>
      <c r="L775" s="227" t="s">
        <v>21</v>
      </c>
      <c r="M775" s="227" t="s">
        <v>34</v>
      </c>
      <c r="N775" s="30" t="str">
        <f>VLOOKUP(M775,[1]OPERACIONAL!$A$1:$C$12,2,FALSE)</f>
        <v>OUTROS SERVIÇOS DE TERCEIROS - PESSOA JURÍDICA</v>
      </c>
    </row>
    <row r="776" spans="2:14" ht="102">
      <c r="B776" s="23" t="str">
        <f t="shared" si="24"/>
        <v>29</v>
      </c>
      <c r="C776" s="220" t="s">
        <v>1357</v>
      </c>
      <c r="D776" s="222" t="s">
        <v>1373</v>
      </c>
      <c r="E776" s="222" t="s">
        <v>1374</v>
      </c>
      <c r="F776" s="220" t="s">
        <v>18</v>
      </c>
      <c r="G776" s="223">
        <v>1</v>
      </c>
      <c r="H776" s="224">
        <v>45292</v>
      </c>
      <c r="I776" s="225">
        <v>13200000</v>
      </c>
      <c r="J776" s="28">
        <f t="shared" si="25"/>
        <v>13200000</v>
      </c>
      <c r="K776" s="227" t="s">
        <v>20</v>
      </c>
      <c r="L776" s="227" t="s">
        <v>21</v>
      </c>
      <c r="M776" s="227" t="s">
        <v>34</v>
      </c>
      <c r="N776" s="30" t="str">
        <f>VLOOKUP(M776,[1]OPERACIONAL!$A$1:$C$12,2,FALSE)</f>
        <v>OUTROS SERVIÇOS DE TERCEIROS - PESSOA JURÍDICA</v>
      </c>
    </row>
    <row r="777" spans="2:14" ht="51">
      <c r="B777" s="23" t="str">
        <f t="shared" si="24"/>
        <v>29</v>
      </c>
      <c r="C777" s="220" t="s">
        <v>1357</v>
      </c>
      <c r="D777" s="229" t="s">
        <v>1375</v>
      </c>
      <c r="E777" s="222" t="s">
        <v>1376</v>
      </c>
      <c r="F777" s="220" t="s">
        <v>18</v>
      </c>
      <c r="G777" s="223">
        <v>1</v>
      </c>
      <c r="H777" s="224">
        <v>45292</v>
      </c>
      <c r="I777" s="230">
        <v>9022320</v>
      </c>
      <c r="J777" s="28">
        <f t="shared" si="25"/>
        <v>9022320</v>
      </c>
      <c r="K777" s="227" t="s">
        <v>20</v>
      </c>
      <c r="L777" s="227" t="s">
        <v>21</v>
      </c>
      <c r="M777" s="227" t="s">
        <v>34</v>
      </c>
      <c r="N777" s="30" t="str">
        <f>VLOOKUP(M777,[1]OPERACIONAL!$A$1:$C$12,2,FALSE)</f>
        <v>OUTROS SERVIÇOS DE TERCEIROS - PESSOA JURÍDICA</v>
      </c>
    </row>
    <row r="778" spans="2:14" ht="89.25">
      <c r="B778" s="23" t="str">
        <f t="shared" si="24"/>
        <v>29</v>
      </c>
      <c r="C778" s="220" t="s">
        <v>1357</v>
      </c>
      <c r="D778" s="222" t="s">
        <v>1377</v>
      </c>
      <c r="E778" s="222" t="s">
        <v>1378</v>
      </c>
      <c r="F778" s="220" t="s">
        <v>18</v>
      </c>
      <c r="G778" s="223">
        <v>1</v>
      </c>
      <c r="H778" s="224">
        <v>45292</v>
      </c>
      <c r="I778" s="225">
        <v>110000000</v>
      </c>
      <c r="J778" s="28">
        <f t="shared" si="25"/>
        <v>110000000</v>
      </c>
      <c r="K778" s="227" t="s">
        <v>20</v>
      </c>
      <c r="L778" s="227" t="s">
        <v>21</v>
      </c>
      <c r="M778" s="227" t="s">
        <v>31</v>
      </c>
      <c r="N778" s="30" t="str">
        <f>VLOOKUP(M778,[1]OPERACIONAL!$A$1:$C$12,2,FALSE)</f>
        <v>MATERIAL DE CONSUMO</v>
      </c>
    </row>
    <row r="779" spans="2:14" ht="51">
      <c r="B779" s="23" t="str">
        <f t="shared" si="24"/>
        <v>29</v>
      </c>
      <c r="C779" s="220" t="s">
        <v>1357</v>
      </c>
      <c r="D779" s="222" t="s">
        <v>1379</v>
      </c>
      <c r="E779" s="222" t="s">
        <v>1380</v>
      </c>
      <c r="F779" s="220" t="s">
        <v>18</v>
      </c>
      <c r="G779" s="223">
        <v>1</v>
      </c>
      <c r="H779" s="224">
        <v>45566</v>
      </c>
      <c r="I779" s="225">
        <v>1200</v>
      </c>
      <c r="J779" s="28">
        <f t="shared" si="25"/>
        <v>1200</v>
      </c>
      <c r="K779" s="227" t="s">
        <v>43</v>
      </c>
      <c r="L779" s="227" t="s">
        <v>21</v>
      </c>
      <c r="M779" s="227" t="s">
        <v>34</v>
      </c>
      <c r="N779" s="30" t="str">
        <f>VLOOKUP(M779,[1]OPERACIONAL!$A$1:$C$12,2,FALSE)</f>
        <v>OUTROS SERVIÇOS DE TERCEIROS - PESSOA JURÍDICA</v>
      </c>
    </row>
    <row r="780" spans="2:14" ht="114.75">
      <c r="B780" s="23" t="str">
        <f t="shared" si="24"/>
        <v>29</v>
      </c>
      <c r="C780" s="220" t="s">
        <v>1357</v>
      </c>
      <c r="D780" s="222" t="s">
        <v>1381</v>
      </c>
      <c r="E780" s="222" t="s">
        <v>1382</v>
      </c>
      <c r="F780" s="220" t="s">
        <v>18</v>
      </c>
      <c r="G780" s="223">
        <v>1</v>
      </c>
      <c r="H780" s="224">
        <v>45323</v>
      </c>
      <c r="I780" s="225">
        <v>3000</v>
      </c>
      <c r="J780" s="28">
        <f t="shared" si="25"/>
        <v>3000</v>
      </c>
      <c r="K780" s="227" t="s">
        <v>20</v>
      </c>
      <c r="L780" s="227" t="s">
        <v>45</v>
      </c>
      <c r="M780" s="227" t="s">
        <v>34</v>
      </c>
      <c r="N780" s="30" t="str">
        <f>VLOOKUP(M780,[1]OPERACIONAL!$A$1:$C$12,2,FALSE)</f>
        <v>OUTROS SERVIÇOS DE TERCEIROS - PESSOA JURÍDICA</v>
      </c>
    </row>
    <row r="781" spans="2:14" ht="76.5">
      <c r="B781" s="23" t="str">
        <f t="shared" si="24"/>
        <v>29</v>
      </c>
      <c r="C781" s="220" t="s">
        <v>1357</v>
      </c>
      <c r="D781" s="222" t="s">
        <v>1383</v>
      </c>
      <c r="E781" s="222" t="s">
        <v>1384</v>
      </c>
      <c r="F781" s="220" t="s">
        <v>18</v>
      </c>
      <c r="G781" s="223">
        <v>1</v>
      </c>
      <c r="H781" s="224">
        <v>45323</v>
      </c>
      <c r="I781" s="225">
        <v>98000</v>
      </c>
      <c r="J781" s="28">
        <f t="shared" si="25"/>
        <v>98000</v>
      </c>
      <c r="K781" s="227" t="s">
        <v>20</v>
      </c>
      <c r="L781" s="227" t="s">
        <v>21</v>
      </c>
      <c r="M781" s="227" t="s">
        <v>28</v>
      </c>
      <c r="N781" s="30" t="str">
        <f>VLOOKUP(M781,[1]OPERACIONAL!$A$1:$C$12,2,FALSE)</f>
        <v>SERVIÇOS DE TECNOLOGIA DA INFORMAÇÃO E COMUNICAÇÃO - PESSOA JURÍDICA</v>
      </c>
    </row>
    <row r="782" spans="2:14" ht="114.75">
      <c r="B782" s="23" t="str">
        <f t="shared" si="24"/>
        <v>29</v>
      </c>
      <c r="C782" s="220" t="s">
        <v>1357</v>
      </c>
      <c r="D782" s="222" t="s">
        <v>1385</v>
      </c>
      <c r="E782" s="222" t="s">
        <v>1386</v>
      </c>
      <c r="F782" s="220" t="s">
        <v>18</v>
      </c>
      <c r="G782" s="223">
        <v>1</v>
      </c>
      <c r="H782" s="224">
        <v>45292</v>
      </c>
      <c r="I782" s="225">
        <v>733925.52</v>
      </c>
      <c r="J782" s="28">
        <f t="shared" si="25"/>
        <v>733925.52</v>
      </c>
      <c r="K782" s="227" t="s">
        <v>20</v>
      </c>
      <c r="L782" s="227" t="s">
        <v>21</v>
      </c>
      <c r="M782" s="227" t="s">
        <v>109</v>
      </c>
      <c r="N782" s="30" t="str">
        <f>VLOOKUP(M782,[1]OPERACIONAL!$A$1:$C$12,2,FALSE)</f>
        <v>OBRAS E INSTALAÇÕES</v>
      </c>
    </row>
    <row r="783" spans="2:14" ht="114.75">
      <c r="B783" s="23" t="str">
        <f t="shared" si="24"/>
        <v>29</v>
      </c>
      <c r="C783" s="220" t="s">
        <v>1357</v>
      </c>
      <c r="D783" s="222" t="s">
        <v>1387</v>
      </c>
      <c r="E783" s="222" t="s">
        <v>1386</v>
      </c>
      <c r="F783" s="220" t="s">
        <v>18</v>
      </c>
      <c r="G783" s="223">
        <v>1</v>
      </c>
      <c r="H783" s="224">
        <v>45292</v>
      </c>
      <c r="I783" s="225">
        <v>159000</v>
      </c>
      <c r="J783" s="28">
        <f t="shared" si="25"/>
        <v>159000</v>
      </c>
      <c r="K783" s="227" t="s">
        <v>20</v>
      </c>
      <c r="L783" s="227" t="s">
        <v>21</v>
      </c>
      <c r="M783" s="227" t="s">
        <v>109</v>
      </c>
      <c r="N783" s="30" t="str">
        <f>VLOOKUP(M783,[1]OPERACIONAL!$A$1:$C$12,2,FALSE)</f>
        <v>OBRAS E INSTALAÇÕES</v>
      </c>
    </row>
    <row r="784" spans="2:14" ht="114.75">
      <c r="B784" s="23" t="str">
        <f t="shared" si="24"/>
        <v>29</v>
      </c>
      <c r="C784" s="220" t="s">
        <v>1357</v>
      </c>
      <c r="D784" s="222" t="s">
        <v>1388</v>
      </c>
      <c r="E784" s="222" t="s">
        <v>1389</v>
      </c>
      <c r="F784" s="220" t="s">
        <v>18</v>
      </c>
      <c r="G784" s="223">
        <v>1</v>
      </c>
      <c r="H784" s="224">
        <v>45292</v>
      </c>
      <c r="I784" s="225">
        <v>9075766.9800000004</v>
      </c>
      <c r="J784" s="28">
        <f t="shared" si="25"/>
        <v>9075766.9800000004</v>
      </c>
      <c r="K784" s="227" t="s">
        <v>20</v>
      </c>
      <c r="L784" s="227" t="s">
        <v>21</v>
      </c>
      <c r="M784" s="227" t="s">
        <v>109</v>
      </c>
      <c r="N784" s="30" t="str">
        <f>VLOOKUP(M784,[1]OPERACIONAL!$A$1:$C$12,2,FALSE)</f>
        <v>OBRAS E INSTALAÇÕES</v>
      </c>
    </row>
    <row r="785" spans="2:14" ht="89.25">
      <c r="B785" s="23" t="str">
        <f t="shared" si="24"/>
        <v>29</v>
      </c>
      <c r="C785" s="220" t="s">
        <v>1357</v>
      </c>
      <c r="D785" s="222" t="s">
        <v>1390</v>
      </c>
      <c r="E785" s="222" t="s">
        <v>1386</v>
      </c>
      <c r="F785" s="220" t="s">
        <v>18</v>
      </c>
      <c r="G785" s="223">
        <v>1</v>
      </c>
      <c r="H785" s="224">
        <v>45292</v>
      </c>
      <c r="I785" s="225">
        <v>19542228.98</v>
      </c>
      <c r="J785" s="28">
        <f t="shared" si="25"/>
        <v>19542228.98</v>
      </c>
      <c r="K785" s="227" t="s">
        <v>20</v>
      </c>
      <c r="L785" s="227" t="s">
        <v>21</v>
      </c>
      <c r="M785" s="227" t="s">
        <v>109</v>
      </c>
      <c r="N785" s="30" t="str">
        <f>VLOOKUP(M785,[1]OPERACIONAL!$A$1:$C$12,2,FALSE)</f>
        <v>OBRAS E INSTALAÇÕES</v>
      </c>
    </row>
    <row r="786" spans="2:14" ht="76.5">
      <c r="B786" s="23" t="str">
        <f t="shared" si="24"/>
        <v>29</v>
      </c>
      <c r="C786" s="220" t="s">
        <v>1357</v>
      </c>
      <c r="D786" s="222" t="s">
        <v>1391</v>
      </c>
      <c r="E786" s="222" t="s">
        <v>1392</v>
      </c>
      <c r="F786" s="220" t="s">
        <v>18</v>
      </c>
      <c r="G786" s="223">
        <v>1</v>
      </c>
      <c r="H786" s="224">
        <v>45292</v>
      </c>
      <c r="I786" s="225">
        <v>1849793.69</v>
      </c>
      <c r="J786" s="28">
        <f t="shared" si="25"/>
        <v>1849793.69</v>
      </c>
      <c r="K786" s="227" t="s">
        <v>20</v>
      </c>
      <c r="L786" s="227" t="s">
        <v>21</v>
      </c>
      <c r="M786" s="227" t="s">
        <v>109</v>
      </c>
      <c r="N786" s="30" t="str">
        <f>VLOOKUP(M786,[1]OPERACIONAL!$A$1:$C$12,2,FALSE)</f>
        <v>OBRAS E INSTALAÇÕES</v>
      </c>
    </row>
    <row r="787" spans="2:14" ht="76.5">
      <c r="B787" s="23" t="str">
        <f t="shared" si="24"/>
        <v>29</v>
      </c>
      <c r="C787" s="220" t="s">
        <v>1357</v>
      </c>
      <c r="D787" s="222" t="s">
        <v>1393</v>
      </c>
      <c r="E787" s="222" t="s">
        <v>1392</v>
      </c>
      <c r="F787" s="220" t="s">
        <v>18</v>
      </c>
      <c r="G787" s="223">
        <v>1</v>
      </c>
      <c r="H787" s="224">
        <v>45292</v>
      </c>
      <c r="I787" s="225">
        <v>1149217.8999999999</v>
      </c>
      <c r="J787" s="28">
        <f t="shared" si="25"/>
        <v>1149217.8999999999</v>
      </c>
      <c r="K787" s="227" t="s">
        <v>20</v>
      </c>
      <c r="L787" s="227" t="s">
        <v>21</v>
      </c>
      <c r="M787" s="227" t="s">
        <v>109</v>
      </c>
      <c r="N787" s="30" t="str">
        <f>VLOOKUP(M787,[1]OPERACIONAL!$A$1:$C$12,2,FALSE)</f>
        <v>OBRAS E INSTALAÇÕES</v>
      </c>
    </row>
    <row r="788" spans="2:14" ht="63.75">
      <c r="B788" s="23" t="str">
        <f t="shared" si="24"/>
        <v>29</v>
      </c>
      <c r="C788" s="220" t="s">
        <v>1357</v>
      </c>
      <c r="D788" s="222" t="s">
        <v>1394</v>
      </c>
      <c r="E788" s="222" t="s">
        <v>1392</v>
      </c>
      <c r="F788" s="220" t="s">
        <v>18</v>
      </c>
      <c r="G788" s="223">
        <v>1</v>
      </c>
      <c r="H788" s="224">
        <v>45292</v>
      </c>
      <c r="I788" s="225">
        <v>8400753.7699999996</v>
      </c>
      <c r="J788" s="28">
        <f t="shared" si="25"/>
        <v>8400753.7699999996</v>
      </c>
      <c r="K788" s="227" t="s">
        <v>20</v>
      </c>
      <c r="L788" s="227" t="s">
        <v>21</v>
      </c>
      <c r="M788" s="227" t="s">
        <v>109</v>
      </c>
      <c r="N788" s="30" t="str">
        <f>VLOOKUP(M788,[1]OPERACIONAL!$A$1:$C$12,2,FALSE)</f>
        <v>OBRAS E INSTALAÇÕES</v>
      </c>
    </row>
    <row r="789" spans="2:14" ht="102">
      <c r="B789" s="23" t="str">
        <f t="shared" si="24"/>
        <v>29</v>
      </c>
      <c r="C789" s="220" t="s">
        <v>1357</v>
      </c>
      <c r="D789" s="222" t="s">
        <v>1395</v>
      </c>
      <c r="E789" s="222" t="s">
        <v>1396</v>
      </c>
      <c r="F789" s="220" t="s">
        <v>18</v>
      </c>
      <c r="G789" s="223">
        <v>1</v>
      </c>
      <c r="H789" s="224">
        <v>45292</v>
      </c>
      <c r="I789" s="225">
        <v>3122000</v>
      </c>
      <c r="J789" s="28">
        <f t="shared" si="25"/>
        <v>3122000</v>
      </c>
      <c r="K789" s="227" t="s">
        <v>20</v>
      </c>
      <c r="L789" s="227" t="s">
        <v>21</v>
      </c>
      <c r="M789" s="227" t="s">
        <v>109</v>
      </c>
      <c r="N789" s="30" t="str">
        <f>VLOOKUP(M789,[1]OPERACIONAL!$A$1:$C$12,2,FALSE)</f>
        <v>OBRAS E INSTALAÇÕES</v>
      </c>
    </row>
    <row r="790" spans="2:14" ht="89.25">
      <c r="B790" s="23" t="str">
        <f t="shared" si="24"/>
        <v>29</v>
      </c>
      <c r="C790" s="220" t="s">
        <v>1357</v>
      </c>
      <c r="D790" s="222" t="s">
        <v>1397</v>
      </c>
      <c r="E790" s="222" t="s">
        <v>1398</v>
      </c>
      <c r="F790" s="220" t="s">
        <v>18</v>
      </c>
      <c r="G790" s="223">
        <v>1</v>
      </c>
      <c r="H790" s="224">
        <v>45292</v>
      </c>
      <c r="I790" s="225">
        <v>2090000</v>
      </c>
      <c r="J790" s="28">
        <f t="shared" si="25"/>
        <v>2090000</v>
      </c>
      <c r="K790" s="227" t="s">
        <v>20</v>
      </c>
      <c r="L790" s="227" t="s">
        <v>21</v>
      </c>
      <c r="M790" s="227" t="s">
        <v>109</v>
      </c>
      <c r="N790" s="30" t="str">
        <f>VLOOKUP(M790,[1]OPERACIONAL!$A$1:$C$12,2,FALSE)</f>
        <v>OBRAS E INSTALAÇÕES</v>
      </c>
    </row>
    <row r="791" spans="2:14" ht="242.25">
      <c r="B791" s="23" t="str">
        <f t="shared" si="24"/>
        <v>29</v>
      </c>
      <c r="C791" s="220" t="s">
        <v>1357</v>
      </c>
      <c r="D791" s="222" t="s">
        <v>1399</v>
      </c>
      <c r="E791" s="231" t="s">
        <v>1400</v>
      </c>
      <c r="F791" s="220" t="s">
        <v>18</v>
      </c>
      <c r="G791" s="223">
        <v>1</v>
      </c>
      <c r="H791" s="224">
        <v>45292</v>
      </c>
      <c r="I791" s="225">
        <v>425000</v>
      </c>
      <c r="J791" s="28">
        <f t="shared" si="25"/>
        <v>425000</v>
      </c>
      <c r="K791" s="227" t="s">
        <v>20</v>
      </c>
      <c r="L791" s="227" t="s">
        <v>21</v>
      </c>
      <c r="M791" s="227" t="s">
        <v>109</v>
      </c>
      <c r="N791" s="30" t="str">
        <f>VLOOKUP(M791,[1]OPERACIONAL!$A$1:$C$12,2,FALSE)</f>
        <v>OBRAS E INSTALAÇÕES</v>
      </c>
    </row>
    <row r="792" spans="2:14" ht="255">
      <c r="B792" s="23" t="str">
        <f t="shared" si="24"/>
        <v>29</v>
      </c>
      <c r="C792" s="220" t="s">
        <v>1357</v>
      </c>
      <c r="D792" s="222" t="s">
        <v>1401</v>
      </c>
      <c r="E792" s="231" t="s">
        <v>1402</v>
      </c>
      <c r="F792" s="220" t="s">
        <v>18</v>
      </c>
      <c r="G792" s="223">
        <v>1</v>
      </c>
      <c r="H792" s="224">
        <v>45292</v>
      </c>
      <c r="I792" s="225">
        <v>2519000</v>
      </c>
      <c r="J792" s="28">
        <f t="shared" si="25"/>
        <v>2519000</v>
      </c>
      <c r="K792" s="227" t="s">
        <v>20</v>
      </c>
      <c r="L792" s="227" t="s">
        <v>21</v>
      </c>
      <c r="M792" s="227" t="s">
        <v>109</v>
      </c>
      <c r="N792" s="30" t="str">
        <f>VLOOKUP(M792,[1]OPERACIONAL!$A$1:$C$12,2,FALSE)</f>
        <v>OBRAS E INSTALAÇÕES</v>
      </c>
    </row>
    <row r="793" spans="2:14" ht="153">
      <c r="B793" s="23" t="str">
        <f t="shared" si="24"/>
        <v>29</v>
      </c>
      <c r="C793" s="220" t="s">
        <v>1357</v>
      </c>
      <c r="D793" s="222" t="s">
        <v>1403</v>
      </c>
      <c r="E793" s="222" t="s">
        <v>1404</v>
      </c>
      <c r="F793" s="220" t="s">
        <v>18</v>
      </c>
      <c r="G793" s="223">
        <v>1</v>
      </c>
      <c r="H793" s="224">
        <v>45292</v>
      </c>
      <c r="I793" s="225">
        <v>1588000</v>
      </c>
      <c r="J793" s="28">
        <f t="shared" si="25"/>
        <v>1588000</v>
      </c>
      <c r="K793" s="227" t="s">
        <v>20</v>
      </c>
      <c r="L793" s="227" t="s">
        <v>21</v>
      </c>
      <c r="M793" s="227" t="s">
        <v>109</v>
      </c>
      <c r="N793" s="30" t="str">
        <f>VLOOKUP(M793,[1]OPERACIONAL!$A$1:$C$12,2,FALSE)</f>
        <v>OBRAS E INSTALAÇÕES</v>
      </c>
    </row>
    <row r="794" spans="2:14" ht="140.25">
      <c r="B794" s="23" t="str">
        <f t="shared" si="24"/>
        <v>29</v>
      </c>
      <c r="C794" s="220" t="s">
        <v>1357</v>
      </c>
      <c r="D794" s="222" t="s">
        <v>1405</v>
      </c>
      <c r="E794" s="222" t="s">
        <v>1396</v>
      </c>
      <c r="F794" s="220" t="s">
        <v>18</v>
      </c>
      <c r="G794" s="223">
        <v>1</v>
      </c>
      <c r="H794" s="224">
        <v>45292</v>
      </c>
      <c r="I794" s="225">
        <v>598000</v>
      </c>
      <c r="J794" s="28">
        <f t="shared" si="25"/>
        <v>598000</v>
      </c>
      <c r="K794" s="227" t="s">
        <v>20</v>
      </c>
      <c r="L794" s="227" t="s">
        <v>21</v>
      </c>
      <c r="M794" s="227" t="s">
        <v>109</v>
      </c>
      <c r="N794" s="30" t="str">
        <f>VLOOKUP(M794,[1]OPERACIONAL!$A$1:$C$12,2,FALSE)</f>
        <v>OBRAS E INSTALAÇÕES</v>
      </c>
    </row>
    <row r="795" spans="2:14" ht="140.25">
      <c r="B795" s="23" t="str">
        <f t="shared" si="24"/>
        <v>29</v>
      </c>
      <c r="C795" s="220" t="s">
        <v>1357</v>
      </c>
      <c r="D795" s="222" t="s">
        <v>1406</v>
      </c>
      <c r="E795" s="222" t="s">
        <v>1407</v>
      </c>
      <c r="F795" s="220" t="s">
        <v>18</v>
      </c>
      <c r="G795" s="223">
        <v>1</v>
      </c>
      <c r="H795" s="224">
        <v>45292</v>
      </c>
      <c r="I795" s="225">
        <v>300799.90999999997</v>
      </c>
      <c r="J795" s="28">
        <f t="shared" si="25"/>
        <v>300799.90999999997</v>
      </c>
      <c r="K795" s="227" t="s">
        <v>20</v>
      </c>
      <c r="L795" s="227" t="s">
        <v>21</v>
      </c>
      <c r="M795" s="227" t="s">
        <v>109</v>
      </c>
      <c r="N795" s="30" t="str">
        <f>VLOOKUP(M795,[1]OPERACIONAL!$A$1:$C$12,2,FALSE)</f>
        <v>OBRAS E INSTALAÇÕES</v>
      </c>
    </row>
    <row r="796" spans="2:14" ht="114.75">
      <c r="B796" s="23" t="str">
        <f t="shared" si="24"/>
        <v>29</v>
      </c>
      <c r="C796" s="220" t="s">
        <v>1357</v>
      </c>
      <c r="D796" s="222" t="s">
        <v>1408</v>
      </c>
      <c r="E796" s="222" t="s">
        <v>1396</v>
      </c>
      <c r="F796" s="220" t="s">
        <v>18</v>
      </c>
      <c r="G796" s="223">
        <v>1</v>
      </c>
      <c r="H796" s="224">
        <v>45292</v>
      </c>
      <c r="I796" s="225">
        <v>2797664.62857142</v>
      </c>
      <c r="J796" s="28">
        <f t="shared" si="25"/>
        <v>2797664.62857142</v>
      </c>
      <c r="K796" s="227" t="s">
        <v>20</v>
      </c>
      <c r="L796" s="227" t="s">
        <v>21</v>
      </c>
      <c r="M796" s="227" t="s">
        <v>109</v>
      </c>
      <c r="N796" s="30" t="str">
        <f>VLOOKUP(M796,[1]OPERACIONAL!$A$1:$C$12,2,FALSE)</f>
        <v>OBRAS E INSTALAÇÕES</v>
      </c>
    </row>
    <row r="797" spans="2:14" ht="140.25">
      <c r="B797" s="23" t="str">
        <f t="shared" si="24"/>
        <v>29</v>
      </c>
      <c r="C797" s="220" t="s">
        <v>1357</v>
      </c>
      <c r="D797" s="222" t="s">
        <v>1409</v>
      </c>
      <c r="E797" s="222" t="s">
        <v>1410</v>
      </c>
      <c r="F797" s="220" t="s">
        <v>18</v>
      </c>
      <c r="G797" s="223">
        <v>1</v>
      </c>
      <c r="H797" s="224">
        <v>45292</v>
      </c>
      <c r="I797" s="225">
        <v>7402607.3937499998</v>
      </c>
      <c r="J797" s="28">
        <f t="shared" si="25"/>
        <v>7402607.3937499998</v>
      </c>
      <c r="K797" s="227" t="s">
        <v>20</v>
      </c>
      <c r="L797" s="227" t="s">
        <v>21</v>
      </c>
      <c r="M797" s="227" t="s">
        <v>109</v>
      </c>
      <c r="N797" s="30" t="str">
        <f>VLOOKUP(M797,[1]OPERACIONAL!$A$1:$C$12,2,FALSE)</f>
        <v>OBRAS E INSTALAÇÕES</v>
      </c>
    </row>
    <row r="798" spans="2:14" ht="369.75">
      <c r="B798" s="23" t="str">
        <f t="shared" si="24"/>
        <v>29</v>
      </c>
      <c r="C798" s="220" t="s">
        <v>1357</v>
      </c>
      <c r="D798" s="222" t="s">
        <v>1411</v>
      </c>
      <c r="E798" s="231" t="s">
        <v>1412</v>
      </c>
      <c r="F798" s="220" t="s">
        <v>18</v>
      </c>
      <c r="G798" s="223">
        <v>1</v>
      </c>
      <c r="H798" s="224">
        <v>45292</v>
      </c>
      <c r="I798" s="225">
        <v>1279195.2649999999</v>
      </c>
      <c r="J798" s="28">
        <f t="shared" si="25"/>
        <v>1279195.2649999999</v>
      </c>
      <c r="K798" s="227" t="s">
        <v>20</v>
      </c>
      <c r="L798" s="227" t="s">
        <v>21</v>
      </c>
      <c r="M798" s="227" t="s">
        <v>109</v>
      </c>
      <c r="N798" s="30" t="str">
        <f>VLOOKUP(M798,[1]OPERACIONAL!$A$1:$C$12,2,FALSE)</f>
        <v>OBRAS E INSTALAÇÕES</v>
      </c>
    </row>
    <row r="799" spans="2:14" ht="191.25">
      <c r="B799" s="23" t="str">
        <f t="shared" si="24"/>
        <v>29</v>
      </c>
      <c r="C799" s="220" t="s">
        <v>1357</v>
      </c>
      <c r="D799" s="222" t="s">
        <v>1413</v>
      </c>
      <c r="E799" s="231" t="s">
        <v>1414</v>
      </c>
      <c r="F799" s="220" t="s">
        <v>18</v>
      </c>
      <c r="G799" s="223">
        <v>1</v>
      </c>
      <c r="H799" s="224">
        <v>45292</v>
      </c>
      <c r="I799" s="225">
        <f>11877281.235*0.7</f>
        <v>8314096.8644999992</v>
      </c>
      <c r="J799" s="28">
        <f t="shared" si="25"/>
        <v>8314096.8644999992</v>
      </c>
      <c r="K799" s="227" t="s">
        <v>20</v>
      </c>
      <c r="L799" s="227" t="s">
        <v>21</v>
      </c>
      <c r="M799" s="227" t="s">
        <v>109</v>
      </c>
      <c r="N799" s="30" t="str">
        <f>VLOOKUP(M799,[1]OPERACIONAL!$A$1:$C$12,2,FALSE)</f>
        <v>OBRAS E INSTALAÇÕES</v>
      </c>
    </row>
    <row r="800" spans="2:14" ht="153">
      <c r="B800" s="23" t="str">
        <f t="shared" si="24"/>
        <v>29</v>
      </c>
      <c r="C800" s="220" t="s">
        <v>1357</v>
      </c>
      <c r="D800" s="222" t="s">
        <v>1415</v>
      </c>
      <c r="E800" s="222" t="s">
        <v>1416</v>
      </c>
      <c r="F800" s="220" t="s">
        <v>18</v>
      </c>
      <c r="G800" s="223">
        <v>1</v>
      </c>
      <c r="H800" s="224">
        <v>45292</v>
      </c>
      <c r="I800" s="225">
        <v>7708856.4333333299</v>
      </c>
      <c r="J800" s="28">
        <f t="shared" si="25"/>
        <v>7708856.4333333299</v>
      </c>
      <c r="K800" s="227" t="s">
        <v>20</v>
      </c>
      <c r="L800" s="227" t="s">
        <v>21</v>
      </c>
      <c r="M800" s="227" t="s">
        <v>109</v>
      </c>
      <c r="N800" s="30" t="str">
        <f>VLOOKUP(M800,[1]OPERACIONAL!$A$1:$C$12,2,FALSE)</f>
        <v>OBRAS E INSTALAÇÕES</v>
      </c>
    </row>
    <row r="801" spans="2:14" ht="114.75">
      <c r="B801" s="23" t="str">
        <f t="shared" si="24"/>
        <v>29</v>
      </c>
      <c r="C801" s="220" t="s">
        <v>1357</v>
      </c>
      <c r="D801" s="232" t="s">
        <v>1417</v>
      </c>
      <c r="E801" s="222" t="s">
        <v>1418</v>
      </c>
      <c r="F801" s="220" t="s">
        <v>18</v>
      </c>
      <c r="G801" s="223">
        <v>1</v>
      </c>
      <c r="H801" s="224">
        <v>45352</v>
      </c>
      <c r="I801" s="225">
        <v>500000</v>
      </c>
      <c r="J801" s="28">
        <f t="shared" si="25"/>
        <v>500000</v>
      </c>
      <c r="K801" s="227" t="s">
        <v>20</v>
      </c>
      <c r="L801" s="227" t="s">
        <v>21</v>
      </c>
      <c r="M801" s="233" t="s">
        <v>552</v>
      </c>
      <c r="N801" s="30" t="str">
        <f>VLOOKUP(M801,[1]OPERACIONAL!$A$1:$C$12,2,FALSE)</f>
        <v>SERVIÇOS DE CONSULTORIA</v>
      </c>
    </row>
    <row r="802" spans="2:14" ht="140.25">
      <c r="B802" s="23" t="str">
        <f t="shared" si="24"/>
        <v>29</v>
      </c>
      <c r="C802" s="220" t="s">
        <v>1357</v>
      </c>
      <c r="D802" s="232" t="s">
        <v>1420</v>
      </c>
      <c r="E802" s="222" t="s">
        <v>1418</v>
      </c>
      <c r="F802" s="220" t="s">
        <v>18</v>
      </c>
      <c r="G802" s="223">
        <v>1</v>
      </c>
      <c r="H802" s="224">
        <v>45352</v>
      </c>
      <c r="I802" s="225">
        <v>500000</v>
      </c>
      <c r="J802" s="28">
        <f t="shared" si="25"/>
        <v>500000</v>
      </c>
      <c r="K802" s="227" t="s">
        <v>20</v>
      </c>
      <c r="L802" s="227" t="s">
        <v>21</v>
      </c>
      <c r="M802" s="233" t="s">
        <v>552</v>
      </c>
      <c r="N802" s="30" t="str">
        <f>VLOOKUP(M802,[1]OPERACIONAL!$A$1:$C$12,2,FALSE)</f>
        <v>SERVIÇOS DE CONSULTORIA</v>
      </c>
    </row>
    <row r="803" spans="2:14" ht="102">
      <c r="B803" s="23" t="str">
        <f t="shared" ref="B803:B866" si="26">MID(C803,1,2)</f>
        <v>29</v>
      </c>
      <c r="C803" s="220" t="s">
        <v>1357</v>
      </c>
      <c r="D803" s="232" t="s">
        <v>1421</v>
      </c>
      <c r="E803" s="222" t="s">
        <v>1418</v>
      </c>
      <c r="F803" s="220" t="s">
        <v>18</v>
      </c>
      <c r="G803" s="223">
        <v>1</v>
      </c>
      <c r="H803" s="224">
        <v>45352</v>
      </c>
      <c r="I803" s="225">
        <v>300000</v>
      </c>
      <c r="J803" s="28">
        <f t="shared" si="25"/>
        <v>300000</v>
      </c>
      <c r="K803" s="227" t="s">
        <v>20</v>
      </c>
      <c r="L803" s="227" t="s">
        <v>21</v>
      </c>
      <c r="M803" s="233" t="s">
        <v>552</v>
      </c>
      <c r="N803" s="30" t="str">
        <f>VLOOKUP(M803,[1]OPERACIONAL!$A$1:$C$12,2,FALSE)</f>
        <v>SERVIÇOS DE CONSULTORIA</v>
      </c>
    </row>
    <row r="804" spans="2:14" ht="76.5">
      <c r="B804" s="23" t="str">
        <f t="shared" si="26"/>
        <v>29</v>
      </c>
      <c r="C804" s="220" t="s">
        <v>1357</v>
      </c>
      <c r="D804" s="222" t="s">
        <v>1422</v>
      </c>
      <c r="E804" s="222" t="s">
        <v>1423</v>
      </c>
      <c r="F804" s="220" t="s">
        <v>18</v>
      </c>
      <c r="G804" s="223">
        <v>1</v>
      </c>
      <c r="H804" s="224">
        <v>45323</v>
      </c>
      <c r="I804" s="225">
        <v>2500000</v>
      </c>
      <c r="J804" s="28">
        <f t="shared" si="25"/>
        <v>2500000</v>
      </c>
      <c r="K804" s="227" t="s">
        <v>20</v>
      </c>
      <c r="L804" s="227" t="s">
        <v>21</v>
      </c>
      <c r="M804" s="227" t="s">
        <v>109</v>
      </c>
      <c r="N804" s="30" t="str">
        <f>VLOOKUP(M804,[1]OPERACIONAL!$A$1:$C$12,2,FALSE)</f>
        <v>OBRAS E INSTALAÇÕES</v>
      </c>
    </row>
    <row r="805" spans="2:14" ht="89.25">
      <c r="B805" s="23" t="str">
        <f t="shared" si="26"/>
        <v>29</v>
      </c>
      <c r="C805" s="220" t="s">
        <v>1357</v>
      </c>
      <c r="D805" s="222" t="s">
        <v>1424</v>
      </c>
      <c r="E805" s="222" t="s">
        <v>1425</v>
      </c>
      <c r="F805" s="220" t="s">
        <v>18</v>
      </c>
      <c r="G805" s="223">
        <v>1</v>
      </c>
      <c r="H805" s="224">
        <v>45383</v>
      </c>
      <c r="I805" s="225">
        <v>1500000</v>
      </c>
      <c r="J805" s="28">
        <f t="shared" si="25"/>
        <v>1500000</v>
      </c>
      <c r="K805" s="227" t="s">
        <v>20</v>
      </c>
      <c r="L805" s="227" t="s">
        <v>21</v>
      </c>
      <c r="M805" s="227" t="s">
        <v>109</v>
      </c>
      <c r="N805" s="30" t="str">
        <f>VLOOKUP(M805,[1]OPERACIONAL!$A$1:$C$12,2,FALSE)</f>
        <v>OBRAS E INSTALAÇÕES</v>
      </c>
    </row>
    <row r="806" spans="2:14" ht="242.25">
      <c r="B806" s="23" t="str">
        <f t="shared" si="26"/>
        <v>29</v>
      </c>
      <c r="C806" s="220" t="s">
        <v>1357</v>
      </c>
      <c r="D806" s="222" t="s">
        <v>1426</v>
      </c>
      <c r="E806" s="231" t="s">
        <v>1400</v>
      </c>
      <c r="F806" s="220" t="s">
        <v>18</v>
      </c>
      <c r="G806" s="223">
        <v>1</v>
      </c>
      <c r="H806" s="224">
        <v>45444</v>
      </c>
      <c r="I806" s="225">
        <v>8500000</v>
      </c>
      <c r="J806" s="28">
        <f t="shared" si="25"/>
        <v>8500000</v>
      </c>
      <c r="K806" s="227" t="s">
        <v>20</v>
      </c>
      <c r="L806" s="227" t="s">
        <v>21</v>
      </c>
      <c r="M806" s="227" t="s">
        <v>109</v>
      </c>
      <c r="N806" s="30" t="str">
        <f>VLOOKUP(M806,[1]OPERACIONAL!$A$1:$C$12,2,FALSE)</f>
        <v>OBRAS E INSTALAÇÕES</v>
      </c>
    </row>
    <row r="807" spans="2:14" ht="89.25">
      <c r="B807" s="23" t="str">
        <f t="shared" si="26"/>
        <v>29</v>
      </c>
      <c r="C807" s="220" t="s">
        <v>1357</v>
      </c>
      <c r="D807" s="222" t="s">
        <v>1427</v>
      </c>
      <c r="E807" s="222" t="s">
        <v>1425</v>
      </c>
      <c r="F807" s="220" t="s">
        <v>18</v>
      </c>
      <c r="G807" s="223">
        <v>1</v>
      </c>
      <c r="H807" s="224">
        <v>45444</v>
      </c>
      <c r="I807" s="225">
        <v>750000</v>
      </c>
      <c r="J807" s="28">
        <f t="shared" si="25"/>
        <v>750000</v>
      </c>
      <c r="K807" s="227" t="s">
        <v>20</v>
      </c>
      <c r="L807" s="227" t="s">
        <v>21</v>
      </c>
      <c r="M807" s="227" t="s">
        <v>109</v>
      </c>
      <c r="N807" s="30" t="str">
        <f>VLOOKUP(M807,[1]OPERACIONAL!$A$1:$C$12,2,FALSE)</f>
        <v>OBRAS E INSTALAÇÕES</v>
      </c>
    </row>
    <row r="808" spans="2:14" ht="63.75">
      <c r="B808" s="23" t="str">
        <f t="shared" si="26"/>
        <v>29</v>
      </c>
      <c r="C808" s="220" t="s">
        <v>1357</v>
      </c>
      <c r="D808" s="222" t="s">
        <v>1428</v>
      </c>
      <c r="E808" s="222" t="s">
        <v>1429</v>
      </c>
      <c r="F808" s="220" t="s">
        <v>18</v>
      </c>
      <c r="G808" s="223">
        <v>1</v>
      </c>
      <c r="H808" s="224">
        <v>45474</v>
      </c>
      <c r="I808" s="225">
        <v>3500000</v>
      </c>
      <c r="J808" s="28">
        <f t="shared" si="25"/>
        <v>3500000</v>
      </c>
      <c r="K808" s="227" t="s">
        <v>20</v>
      </c>
      <c r="L808" s="227" t="s">
        <v>21</v>
      </c>
      <c r="M808" s="227" t="s">
        <v>109</v>
      </c>
      <c r="N808" s="30" t="str">
        <f>VLOOKUP(M808,[1]OPERACIONAL!$A$1:$C$12,2,FALSE)</f>
        <v>OBRAS E INSTALAÇÕES</v>
      </c>
    </row>
    <row r="809" spans="2:14" ht="63.75">
      <c r="B809" s="23" t="str">
        <f t="shared" si="26"/>
        <v>29</v>
      </c>
      <c r="C809" s="220" t="s">
        <v>1357</v>
      </c>
      <c r="D809" s="222" t="s">
        <v>1430</v>
      </c>
      <c r="E809" s="222" t="s">
        <v>1396</v>
      </c>
      <c r="F809" s="220" t="s">
        <v>18</v>
      </c>
      <c r="G809" s="223">
        <v>1</v>
      </c>
      <c r="H809" s="224">
        <v>45292</v>
      </c>
      <c r="I809" s="225">
        <v>2000000</v>
      </c>
      <c r="J809" s="28">
        <f t="shared" si="25"/>
        <v>2000000</v>
      </c>
      <c r="K809" s="227" t="s">
        <v>20</v>
      </c>
      <c r="L809" s="227" t="s">
        <v>21</v>
      </c>
      <c r="M809" s="227" t="s">
        <v>109</v>
      </c>
      <c r="N809" s="30" t="str">
        <f>VLOOKUP(M809,[1]OPERACIONAL!$A$1:$C$12,2,FALSE)</f>
        <v>OBRAS E INSTALAÇÕES</v>
      </c>
    </row>
    <row r="810" spans="2:14" ht="63.75">
      <c r="B810" s="23" t="str">
        <f t="shared" si="26"/>
        <v>29</v>
      </c>
      <c r="C810" s="220" t="s">
        <v>1357</v>
      </c>
      <c r="D810" s="222" t="s">
        <v>1431</v>
      </c>
      <c r="E810" s="222" t="s">
        <v>1396</v>
      </c>
      <c r="F810" s="220" t="s">
        <v>18</v>
      </c>
      <c r="G810" s="223">
        <v>1</v>
      </c>
      <c r="H810" s="224">
        <v>45292</v>
      </c>
      <c r="I810" s="225">
        <v>2000000</v>
      </c>
      <c r="J810" s="28">
        <f t="shared" si="25"/>
        <v>2000000</v>
      </c>
      <c r="K810" s="227" t="s">
        <v>20</v>
      </c>
      <c r="L810" s="227" t="s">
        <v>21</v>
      </c>
      <c r="M810" s="227" t="s">
        <v>109</v>
      </c>
      <c r="N810" s="30" t="str">
        <f>VLOOKUP(M810,[1]OPERACIONAL!$A$1:$C$12,2,FALSE)</f>
        <v>OBRAS E INSTALAÇÕES</v>
      </c>
    </row>
    <row r="811" spans="2:14" ht="63.75">
      <c r="B811" s="23" t="str">
        <f t="shared" si="26"/>
        <v>29</v>
      </c>
      <c r="C811" s="220" t="s">
        <v>1357</v>
      </c>
      <c r="D811" s="222" t="s">
        <v>1432</v>
      </c>
      <c r="E811" s="222" t="s">
        <v>1396</v>
      </c>
      <c r="F811" s="220" t="s">
        <v>18</v>
      </c>
      <c r="G811" s="223">
        <v>1</v>
      </c>
      <c r="H811" s="224">
        <v>45292</v>
      </c>
      <c r="I811" s="225">
        <v>2000000</v>
      </c>
      <c r="J811" s="28">
        <f t="shared" si="25"/>
        <v>2000000</v>
      </c>
      <c r="K811" s="227" t="s">
        <v>20</v>
      </c>
      <c r="L811" s="227" t="s">
        <v>21</v>
      </c>
      <c r="M811" s="227" t="s">
        <v>109</v>
      </c>
      <c r="N811" s="30" t="str">
        <f>VLOOKUP(M811,[1]OPERACIONAL!$A$1:$C$12,2,FALSE)</f>
        <v>OBRAS E INSTALAÇÕES</v>
      </c>
    </row>
    <row r="812" spans="2:14" ht="89.25">
      <c r="B812" s="23" t="str">
        <f t="shared" si="26"/>
        <v>29</v>
      </c>
      <c r="C812" s="220" t="s">
        <v>1357</v>
      </c>
      <c r="D812" s="222" t="s">
        <v>1433</v>
      </c>
      <c r="E812" s="222" t="s">
        <v>1398</v>
      </c>
      <c r="F812" s="220" t="s">
        <v>18</v>
      </c>
      <c r="G812" s="223">
        <v>1</v>
      </c>
      <c r="H812" s="224">
        <v>45352</v>
      </c>
      <c r="I812" s="225">
        <v>7000000</v>
      </c>
      <c r="J812" s="28">
        <f t="shared" si="25"/>
        <v>7000000</v>
      </c>
      <c r="K812" s="227" t="s">
        <v>20</v>
      </c>
      <c r="L812" s="227" t="s">
        <v>21</v>
      </c>
      <c r="M812" s="227" t="s">
        <v>109</v>
      </c>
      <c r="N812" s="30" t="str">
        <f>VLOOKUP(M812,[1]OPERACIONAL!$A$1:$C$12,2,FALSE)</f>
        <v>OBRAS E INSTALAÇÕES</v>
      </c>
    </row>
    <row r="813" spans="2:14" ht="191.25">
      <c r="B813" s="23" t="str">
        <f t="shared" si="26"/>
        <v>29</v>
      </c>
      <c r="C813" s="220" t="s">
        <v>1357</v>
      </c>
      <c r="D813" s="232" t="s">
        <v>1434</v>
      </c>
      <c r="E813" s="231" t="s">
        <v>1435</v>
      </c>
      <c r="F813" s="220" t="s">
        <v>18</v>
      </c>
      <c r="G813" s="223">
        <v>1</v>
      </c>
      <c r="H813" s="224">
        <v>45444</v>
      </c>
      <c r="I813" s="225">
        <v>2000000</v>
      </c>
      <c r="J813" s="28">
        <f t="shared" si="25"/>
        <v>2000000</v>
      </c>
      <c r="K813" s="227" t="s">
        <v>20</v>
      </c>
      <c r="L813" s="227" t="s">
        <v>21</v>
      </c>
      <c r="M813" s="233" t="s">
        <v>552</v>
      </c>
      <c r="N813" s="30" t="str">
        <f>VLOOKUP(M813,[1]OPERACIONAL!$A$1:$C$12,2,FALSE)</f>
        <v>SERVIÇOS DE CONSULTORIA</v>
      </c>
    </row>
    <row r="814" spans="2:14" ht="102">
      <c r="B814" s="23" t="str">
        <f t="shared" si="26"/>
        <v>29</v>
      </c>
      <c r="C814" s="220" t="s">
        <v>1357</v>
      </c>
      <c r="D814" s="222" t="s">
        <v>1436</v>
      </c>
      <c r="E814" s="222" t="s">
        <v>1437</v>
      </c>
      <c r="F814" s="220" t="s">
        <v>18</v>
      </c>
      <c r="G814" s="223">
        <v>1</v>
      </c>
      <c r="H814" s="224">
        <v>45444</v>
      </c>
      <c r="I814" s="225">
        <v>2000000</v>
      </c>
      <c r="J814" s="28">
        <f t="shared" ref="J814:J877" si="27">G814*I814</f>
        <v>2000000</v>
      </c>
      <c r="K814" s="227" t="s">
        <v>20</v>
      </c>
      <c r="L814" s="227" t="s">
        <v>21</v>
      </c>
      <c r="M814" s="227" t="s">
        <v>109</v>
      </c>
      <c r="N814" s="30" t="str">
        <f>VLOOKUP(M814,[1]OPERACIONAL!$A$1:$C$12,2,FALSE)</f>
        <v>OBRAS E INSTALAÇÕES</v>
      </c>
    </row>
    <row r="815" spans="2:14" ht="191.25">
      <c r="B815" s="23" t="str">
        <f t="shared" si="26"/>
        <v>29</v>
      </c>
      <c r="C815" s="220" t="s">
        <v>1357</v>
      </c>
      <c r="D815" s="222" t="s">
        <v>1438</v>
      </c>
      <c r="E815" s="231" t="s">
        <v>1439</v>
      </c>
      <c r="F815" s="220" t="s">
        <v>18</v>
      </c>
      <c r="G815" s="223">
        <v>1</v>
      </c>
      <c r="H815" s="224">
        <v>45444</v>
      </c>
      <c r="I815" s="225">
        <v>6000000</v>
      </c>
      <c r="J815" s="28">
        <f t="shared" si="27"/>
        <v>6000000</v>
      </c>
      <c r="K815" s="227" t="s">
        <v>20</v>
      </c>
      <c r="L815" s="227" t="s">
        <v>21</v>
      </c>
      <c r="M815" s="227" t="s">
        <v>109</v>
      </c>
      <c r="N815" s="30" t="str">
        <f>VLOOKUP(M815,[1]OPERACIONAL!$A$1:$C$12,2,FALSE)</f>
        <v>OBRAS E INSTALAÇÕES</v>
      </c>
    </row>
    <row r="816" spans="2:14" ht="242.25">
      <c r="B816" s="23" t="str">
        <f t="shared" si="26"/>
        <v>29</v>
      </c>
      <c r="C816" s="220" t="s">
        <v>1357</v>
      </c>
      <c r="D816" s="222" t="s">
        <v>1440</v>
      </c>
      <c r="E816" s="231" t="s">
        <v>1400</v>
      </c>
      <c r="F816" s="220" t="s">
        <v>18</v>
      </c>
      <c r="G816" s="223">
        <v>1</v>
      </c>
      <c r="H816" s="224">
        <v>45444</v>
      </c>
      <c r="I816" s="225">
        <v>3500000</v>
      </c>
      <c r="J816" s="28">
        <f t="shared" si="27"/>
        <v>3500000</v>
      </c>
      <c r="K816" s="227" t="s">
        <v>20</v>
      </c>
      <c r="L816" s="227" t="s">
        <v>21</v>
      </c>
      <c r="M816" s="227" t="s">
        <v>109</v>
      </c>
      <c r="N816" s="30" t="str">
        <f>VLOOKUP(M816,[1]OPERACIONAL!$A$1:$C$12,2,FALSE)</f>
        <v>OBRAS E INSTALAÇÕES</v>
      </c>
    </row>
    <row r="817" spans="2:14" ht="140.25">
      <c r="B817" s="23" t="str">
        <f t="shared" si="26"/>
        <v>29</v>
      </c>
      <c r="C817" s="220" t="s">
        <v>1357</v>
      </c>
      <c r="D817" s="232" t="s">
        <v>1441</v>
      </c>
      <c r="E817" s="222" t="s">
        <v>1442</v>
      </c>
      <c r="F817" s="220" t="s">
        <v>18</v>
      </c>
      <c r="G817" s="223">
        <v>1</v>
      </c>
      <c r="H817" s="224">
        <v>45444</v>
      </c>
      <c r="I817" s="225">
        <v>700000</v>
      </c>
      <c r="J817" s="28">
        <f t="shared" si="27"/>
        <v>700000</v>
      </c>
      <c r="K817" s="227" t="s">
        <v>20</v>
      </c>
      <c r="L817" s="227" t="s">
        <v>21</v>
      </c>
      <c r="M817" s="233" t="s">
        <v>552</v>
      </c>
      <c r="N817" s="30" t="str">
        <f>VLOOKUP(M817,[1]OPERACIONAL!$A$1:$C$12,2,FALSE)</f>
        <v>SERVIÇOS DE CONSULTORIA</v>
      </c>
    </row>
    <row r="818" spans="2:14" ht="89.25">
      <c r="B818" s="23" t="str">
        <f t="shared" si="26"/>
        <v>29</v>
      </c>
      <c r="C818" s="220" t="s">
        <v>1357</v>
      </c>
      <c r="D818" s="222" t="s">
        <v>1443</v>
      </c>
      <c r="E818" s="222" t="s">
        <v>1398</v>
      </c>
      <c r="F818" s="220" t="s">
        <v>18</v>
      </c>
      <c r="G818" s="223">
        <v>1</v>
      </c>
      <c r="H818" s="224">
        <v>45597</v>
      </c>
      <c r="I818" s="225">
        <v>25256331.280000001</v>
      </c>
      <c r="J818" s="28">
        <f t="shared" si="27"/>
        <v>25256331.280000001</v>
      </c>
      <c r="K818" s="227" t="s">
        <v>20</v>
      </c>
      <c r="L818" s="227" t="s">
        <v>21</v>
      </c>
      <c r="M818" s="227" t="s">
        <v>109</v>
      </c>
      <c r="N818" s="30" t="str">
        <f>VLOOKUP(M818,[1]OPERACIONAL!$A$1:$C$12,2,FALSE)</f>
        <v>OBRAS E INSTALAÇÕES</v>
      </c>
    </row>
    <row r="819" spans="2:14" ht="89.25">
      <c r="B819" s="23" t="str">
        <f t="shared" si="26"/>
        <v>29</v>
      </c>
      <c r="C819" s="220" t="s">
        <v>1357</v>
      </c>
      <c r="D819" s="222" t="s">
        <v>1444</v>
      </c>
      <c r="E819" s="222" t="s">
        <v>1398</v>
      </c>
      <c r="F819" s="220" t="s">
        <v>18</v>
      </c>
      <c r="G819" s="223">
        <v>1</v>
      </c>
      <c r="H819" s="224">
        <v>45597</v>
      </c>
      <c r="I819" s="225">
        <v>42385635.329999998</v>
      </c>
      <c r="J819" s="28">
        <f t="shared" si="27"/>
        <v>42385635.329999998</v>
      </c>
      <c r="K819" s="227" t="s">
        <v>20</v>
      </c>
      <c r="L819" s="227" t="s">
        <v>21</v>
      </c>
      <c r="M819" s="227" t="s">
        <v>109</v>
      </c>
      <c r="N819" s="30" t="str">
        <f>VLOOKUP(M819,[1]OPERACIONAL!$A$1:$C$12,2,FALSE)</f>
        <v>OBRAS E INSTALAÇÕES</v>
      </c>
    </row>
    <row r="820" spans="2:14" ht="89.25">
      <c r="B820" s="23" t="str">
        <f t="shared" si="26"/>
        <v>29</v>
      </c>
      <c r="C820" s="220" t="s">
        <v>1357</v>
      </c>
      <c r="D820" s="222" t="s">
        <v>1445</v>
      </c>
      <c r="E820" s="222" t="s">
        <v>1398</v>
      </c>
      <c r="F820" s="220" t="s">
        <v>18</v>
      </c>
      <c r="G820" s="223">
        <v>1</v>
      </c>
      <c r="H820" s="224">
        <v>45323</v>
      </c>
      <c r="I820" s="225">
        <v>25120004.120000001</v>
      </c>
      <c r="J820" s="28">
        <f t="shared" si="27"/>
        <v>25120004.120000001</v>
      </c>
      <c r="K820" s="227" t="s">
        <v>20</v>
      </c>
      <c r="L820" s="227" t="s">
        <v>21</v>
      </c>
      <c r="M820" s="227" t="s">
        <v>109</v>
      </c>
      <c r="N820" s="30" t="str">
        <f>VLOOKUP(M820,[1]OPERACIONAL!$A$1:$C$12,2,FALSE)</f>
        <v>OBRAS E INSTALAÇÕES</v>
      </c>
    </row>
    <row r="821" spans="2:14" ht="89.25">
      <c r="B821" s="23" t="str">
        <f t="shared" si="26"/>
        <v>29</v>
      </c>
      <c r="C821" s="220" t="s">
        <v>1357</v>
      </c>
      <c r="D821" s="222" t="s">
        <v>1446</v>
      </c>
      <c r="E821" s="222" t="s">
        <v>1398</v>
      </c>
      <c r="F821" s="220" t="s">
        <v>18</v>
      </c>
      <c r="G821" s="223">
        <v>1</v>
      </c>
      <c r="H821" s="224">
        <v>45323</v>
      </c>
      <c r="I821" s="225">
        <v>53450682.130000003</v>
      </c>
      <c r="J821" s="28">
        <f t="shared" si="27"/>
        <v>53450682.130000003</v>
      </c>
      <c r="K821" s="227" t="s">
        <v>20</v>
      </c>
      <c r="L821" s="227" t="s">
        <v>21</v>
      </c>
      <c r="M821" s="227" t="s">
        <v>109</v>
      </c>
      <c r="N821" s="30" t="str">
        <f>VLOOKUP(M821,[1]OPERACIONAL!$A$1:$C$12,2,FALSE)</f>
        <v>OBRAS E INSTALAÇÕES</v>
      </c>
    </row>
    <row r="822" spans="2:14" ht="409.5">
      <c r="B822" s="23" t="str">
        <f t="shared" si="26"/>
        <v>29</v>
      </c>
      <c r="C822" s="220" t="s">
        <v>1357</v>
      </c>
      <c r="D822" s="222" t="s">
        <v>1447</v>
      </c>
      <c r="E822" s="231" t="s">
        <v>1448</v>
      </c>
      <c r="F822" s="220" t="s">
        <v>18</v>
      </c>
      <c r="G822" s="223">
        <v>1</v>
      </c>
      <c r="H822" s="224">
        <v>45292</v>
      </c>
      <c r="I822" s="225">
        <v>4385357.8099999996</v>
      </c>
      <c r="J822" s="28">
        <f t="shared" si="27"/>
        <v>4385357.8099999996</v>
      </c>
      <c r="K822" s="227" t="s">
        <v>20</v>
      </c>
      <c r="L822" s="227" t="s">
        <v>21</v>
      </c>
      <c r="M822" s="227" t="s">
        <v>109</v>
      </c>
      <c r="N822" s="30" t="str">
        <f>VLOOKUP(M822,[1]OPERACIONAL!$A$1:$C$12,2,FALSE)</f>
        <v>OBRAS E INSTALAÇÕES</v>
      </c>
    </row>
    <row r="823" spans="2:14" ht="191.25">
      <c r="B823" s="23" t="str">
        <f t="shared" si="26"/>
        <v>29</v>
      </c>
      <c r="C823" s="220" t="s">
        <v>1357</v>
      </c>
      <c r="D823" s="222" t="s">
        <v>1449</v>
      </c>
      <c r="E823" s="231" t="s">
        <v>1450</v>
      </c>
      <c r="F823" s="220" t="s">
        <v>18</v>
      </c>
      <c r="G823" s="223">
        <v>1</v>
      </c>
      <c r="H823" s="224">
        <v>45292</v>
      </c>
      <c r="I823" s="225">
        <v>4000000</v>
      </c>
      <c r="J823" s="28">
        <f t="shared" si="27"/>
        <v>4000000</v>
      </c>
      <c r="K823" s="227" t="s">
        <v>20</v>
      </c>
      <c r="L823" s="227" t="s">
        <v>21</v>
      </c>
      <c r="M823" s="227" t="s">
        <v>109</v>
      </c>
      <c r="N823" s="30" t="str">
        <f>VLOOKUP(M823,[1]OPERACIONAL!$A$1:$C$12,2,FALSE)</f>
        <v>OBRAS E INSTALAÇÕES</v>
      </c>
    </row>
    <row r="824" spans="2:14" ht="51">
      <c r="B824" s="23" t="str">
        <f t="shared" si="26"/>
        <v>29</v>
      </c>
      <c r="C824" s="220" t="s">
        <v>1357</v>
      </c>
      <c r="D824" s="222" t="s">
        <v>1451</v>
      </c>
      <c r="E824" s="222" t="s">
        <v>1452</v>
      </c>
      <c r="F824" s="220" t="s">
        <v>18</v>
      </c>
      <c r="G824" s="223">
        <v>1</v>
      </c>
      <c r="H824" s="224">
        <v>45383</v>
      </c>
      <c r="I824" s="225">
        <v>547919.86800000002</v>
      </c>
      <c r="J824" s="28">
        <f t="shared" si="27"/>
        <v>547919.86800000002</v>
      </c>
      <c r="K824" s="227" t="s">
        <v>20</v>
      </c>
      <c r="L824" s="227" t="s">
        <v>21</v>
      </c>
      <c r="M824" s="227" t="s">
        <v>109</v>
      </c>
      <c r="N824" s="30" t="str">
        <f>VLOOKUP(M824,[1]OPERACIONAL!$A$1:$C$12,2,FALSE)</f>
        <v>OBRAS E INSTALAÇÕES</v>
      </c>
    </row>
    <row r="825" spans="2:14" ht="90" thickBot="1">
      <c r="B825" s="23" t="str">
        <f t="shared" si="26"/>
        <v>29</v>
      </c>
      <c r="C825" s="220" t="s">
        <v>1357</v>
      </c>
      <c r="D825" s="222" t="s">
        <v>1453</v>
      </c>
      <c r="E825" s="222" t="s">
        <v>1386</v>
      </c>
      <c r="F825" s="220" t="s">
        <v>18</v>
      </c>
      <c r="G825" s="223">
        <v>1</v>
      </c>
      <c r="H825" s="224">
        <v>45413</v>
      </c>
      <c r="I825" s="225">
        <v>7500000</v>
      </c>
      <c r="J825" s="28">
        <f t="shared" si="27"/>
        <v>7500000</v>
      </c>
      <c r="K825" s="227" t="s">
        <v>20</v>
      </c>
      <c r="L825" s="227" t="s">
        <v>21</v>
      </c>
      <c r="M825" s="227" t="s">
        <v>109</v>
      </c>
      <c r="N825" s="30" t="str">
        <f>VLOOKUP(M825,[1]OPERACIONAL!$A$1:$C$12,2,FALSE)</f>
        <v>OBRAS E INSTALAÇÕES</v>
      </c>
    </row>
    <row r="826" spans="2:14" ht="60.75" thickBot="1">
      <c r="B826" s="23" t="str">
        <f t="shared" si="26"/>
        <v>35</v>
      </c>
      <c r="C826" s="15" t="s">
        <v>1455</v>
      </c>
      <c r="D826" s="16" t="s">
        <v>1456</v>
      </c>
      <c r="E826" s="16" t="s">
        <v>1457</v>
      </c>
      <c r="F826" s="15" t="s">
        <v>18</v>
      </c>
      <c r="G826" s="17">
        <v>2</v>
      </c>
      <c r="H826" s="18">
        <v>45444</v>
      </c>
      <c r="I826" s="19">
        <v>400000</v>
      </c>
      <c r="J826" s="28">
        <f t="shared" si="27"/>
        <v>800000</v>
      </c>
      <c r="K826" s="21" t="s">
        <v>20</v>
      </c>
      <c r="L826" s="21" t="s">
        <v>69</v>
      </c>
      <c r="M826" s="21" t="s">
        <v>28</v>
      </c>
      <c r="N826" s="30" t="str">
        <f>VLOOKUP(M826,[1]OPERACIONAL!$A$1:$C$12,2,FALSE)</f>
        <v>SERVIÇOS DE TECNOLOGIA DA INFORMAÇÃO E COMUNICAÇÃO - PESSOA JURÍDICA</v>
      </c>
    </row>
    <row r="827" spans="2:14" ht="12.75" thickBot="1">
      <c r="B827" s="23" t="str">
        <f t="shared" si="26"/>
        <v>35</v>
      </c>
      <c r="C827" s="24" t="s">
        <v>1455</v>
      </c>
      <c r="D827" s="16" t="s">
        <v>1458</v>
      </c>
      <c r="E827" s="25" t="s">
        <v>1459</v>
      </c>
      <c r="F827" s="24" t="s">
        <v>18</v>
      </c>
      <c r="G827" s="26">
        <v>1</v>
      </c>
      <c r="H827" s="31"/>
      <c r="I827" s="27">
        <v>236000</v>
      </c>
      <c r="J827" s="28">
        <f t="shared" si="27"/>
        <v>236000</v>
      </c>
      <c r="K827" s="29" t="s">
        <v>20</v>
      </c>
      <c r="L827" s="29" t="s">
        <v>21</v>
      </c>
      <c r="M827" s="29" t="s">
        <v>28</v>
      </c>
      <c r="N827" s="30" t="str">
        <f>VLOOKUP(M827,[1]OPERACIONAL!$A$1:$C$12,2,FALSE)</f>
        <v>SERVIÇOS DE TECNOLOGIA DA INFORMAÇÃO E COMUNICAÇÃO - PESSOA JURÍDICA</v>
      </c>
    </row>
    <row r="828" spans="2:14" ht="24.75" thickBot="1">
      <c r="B828" s="23" t="str">
        <f t="shared" si="26"/>
        <v>35</v>
      </c>
      <c r="C828" s="24" t="s">
        <v>1455</v>
      </c>
      <c r="D828" s="16" t="s">
        <v>1460</v>
      </c>
      <c r="E828" s="25" t="s">
        <v>1461</v>
      </c>
      <c r="F828" s="24" t="s">
        <v>18</v>
      </c>
      <c r="G828" s="26">
        <v>1</v>
      </c>
      <c r="H828" s="45">
        <v>45309</v>
      </c>
      <c r="I828" s="27">
        <v>6900000</v>
      </c>
      <c r="J828" s="28">
        <f t="shared" si="27"/>
        <v>6900000</v>
      </c>
      <c r="K828" s="29" t="s">
        <v>20</v>
      </c>
      <c r="L828" s="29" t="s">
        <v>69</v>
      </c>
      <c r="M828" s="29" t="s">
        <v>28</v>
      </c>
      <c r="N828" s="30" t="str">
        <f>VLOOKUP(M828,[1]OPERACIONAL!$A$1:$C$12,2,FALSE)</f>
        <v>SERVIÇOS DE TECNOLOGIA DA INFORMAÇÃO E COMUNICAÇÃO - PESSOA JURÍDICA</v>
      </c>
    </row>
    <row r="829" spans="2:14" ht="24.75" thickBot="1">
      <c r="B829" s="23" t="str">
        <f t="shared" si="26"/>
        <v>35</v>
      </c>
      <c r="C829" s="24" t="s">
        <v>1455</v>
      </c>
      <c r="D829" s="16" t="s">
        <v>1462</v>
      </c>
      <c r="E829" s="25" t="s">
        <v>1463</v>
      </c>
      <c r="F829" s="24" t="s">
        <v>18</v>
      </c>
      <c r="G829" s="26">
        <v>1</v>
      </c>
      <c r="H829" s="31"/>
      <c r="I829" s="27">
        <v>1350000</v>
      </c>
      <c r="J829" s="28">
        <f t="shared" si="27"/>
        <v>1350000</v>
      </c>
      <c r="K829" s="29" t="s">
        <v>20</v>
      </c>
      <c r="L829" s="29" t="s">
        <v>21</v>
      </c>
      <c r="M829" s="29" t="s">
        <v>28</v>
      </c>
      <c r="N829" s="30" t="str">
        <f>VLOOKUP(M829,[1]OPERACIONAL!$A$1:$C$12,2,FALSE)</f>
        <v>SERVIÇOS DE TECNOLOGIA DA INFORMAÇÃO E COMUNICAÇÃO - PESSOA JURÍDICA</v>
      </c>
    </row>
    <row r="830" spans="2:14" ht="12.75" thickBot="1">
      <c r="B830" s="23" t="str">
        <f t="shared" si="26"/>
        <v>35</v>
      </c>
      <c r="C830" s="24" t="s">
        <v>1455</v>
      </c>
      <c r="D830" s="16" t="s">
        <v>1464</v>
      </c>
      <c r="E830" s="25" t="s">
        <v>1465</v>
      </c>
      <c r="F830" s="24" t="s">
        <v>18</v>
      </c>
      <c r="G830" s="26">
        <v>1</v>
      </c>
      <c r="H830" s="45">
        <v>45462</v>
      </c>
      <c r="I830" s="27">
        <v>566000</v>
      </c>
      <c r="J830" s="28">
        <f t="shared" si="27"/>
        <v>566000</v>
      </c>
      <c r="K830" s="29" t="s">
        <v>20</v>
      </c>
      <c r="L830" s="29" t="s">
        <v>21</v>
      </c>
      <c r="M830" s="29" t="s">
        <v>28</v>
      </c>
      <c r="N830" s="30" t="str">
        <f>VLOOKUP(M830,[1]OPERACIONAL!$A$1:$C$12,2,FALSE)</f>
        <v>SERVIÇOS DE TECNOLOGIA DA INFORMAÇÃO E COMUNICAÇÃO - PESSOA JURÍDICA</v>
      </c>
    </row>
    <row r="831" spans="2:14" ht="24.75" thickBot="1">
      <c r="B831" s="23" t="str">
        <f t="shared" si="26"/>
        <v>35</v>
      </c>
      <c r="C831" s="24" t="s">
        <v>1455</v>
      </c>
      <c r="D831" s="16" t="s">
        <v>1466</v>
      </c>
      <c r="E831" s="25" t="s">
        <v>1467</v>
      </c>
      <c r="F831" s="24" t="s">
        <v>18</v>
      </c>
      <c r="G831" s="26">
        <v>1</v>
      </c>
      <c r="H831" s="31"/>
      <c r="I831" s="27">
        <v>61000</v>
      </c>
      <c r="J831" s="28">
        <f t="shared" si="27"/>
        <v>61000</v>
      </c>
      <c r="K831" s="29" t="s">
        <v>20</v>
      </c>
      <c r="L831" s="29" t="s">
        <v>21</v>
      </c>
      <c r="M831" s="29" t="s">
        <v>28</v>
      </c>
      <c r="N831" s="30" t="str">
        <f>VLOOKUP(M831,[1]OPERACIONAL!$A$1:$C$12,2,FALSE)</f>
        <v>SERVIÇOS DE TECNOLOGIA DA INFORMAÇÃO E COMUNICAÇÃO - PESSOA JURÍDICA</v>
      </c>
    </row>
    <row r="832" spans="2:14" ht="36.75" thickBot="1">
      <c r="B832" s="23" t="str">
        <f t="shared" si="26"/>
        <v>35</v>
      </c>
      <c r="C832" s="24" t="s">
        <v>1455</v>
      </c>
      <c r="D832" s="16" t="s">
        <v>1468</v>
      </c>
      <c r="E832" s="25" t="s">
        <v>1469</v>
      </c>
      <c r="F832" s="24" t="s">
        <v>18</v>
      </c>
      <c r="G832" s="26">
        <v>1</v>
      </c>
      <c r="H832" s="31"/>
      <c r="I832" s="27">
        <v>4461000</v>
      </c>
      <c r="J832" s="28">
        <f t="shared" si="27"/>
        <v>4461000</v>
      </c>
      <c r="K832" s="29" t="s">
        <v>20</v>
      </c>
      <c r="L832" s="29" t="s">
        <v>21</v>
      </c>
      <c r="M832" s="29" t="s">
        <v>28</v>
      </c>
      <c r="N832" s="30" t="str">
        <f>VLOOKUP(M832,[1]OPERACIONAL!$A$1:$C$12,2,FALSE)</f>
        <v>SERVIÇOS DE TECNOLOGIA DA INFORMAÇÃO E COMUNICAÇÃO - PESSOA JURÍDICA</v>
      </c>
    </row>
    <row r="833" spans="2:14" ht="36.75" thickBot="1">
      <c r="B833" s="23" t="str">
        <f t="shared" si="26"/>
        <v>35</v>
      </c>
      <c r="C833" s="24" t="s">
        <v>1455</v>
      </c>
      <c r="D833" s="16" t="s">
        <v>1470</v>
      </c>
      <c r="E833" s="25" t="s">
        <v>1471</v>
      </c>
      <c r="F833" s="24" t="s">
        <v>18</v>
      </c>
      <c r="G833" s="26">
        <v>1</v>
      </c>
      <c r="H833" s="31"/>
      <c r="I833" s="27">
        <v>50000</v>
      </c>
      <c r="J833" s="28">
        <f t="shared" si="27"/>
        <v>50000</v>
      </c>
      <c r="K833" s="29" t="s">
        <v>20</v>
      </c>
      <c r="L833" s="29" t="s">
        <v>21</v>
      </c>
      <c r="M833" s="29" t="s">
        <v>34</v>
      </c>
      <c r="N833" s="30" t="str">
        <f>VLOOKUP(M833,[1]OPERACIONAL!$A$1:$C$12,2,FALSE)</f>
        <v>OUTROS SERVIÇOS DE TERCEIROS - PESSOA JURÍDICA</v>
      </c>
    </row>
    <row r="834" spans="2:14" ht="12.75" thickBot="1">
      <c r="B834" s="23" t="str">
        <f t="shared" si="26"/>
        <v>35</v>
      </c>
      <c r="C834" s="24" t="s">
        <v>1455</v>
      </c>
      <c r="D834" s="16" t="s">
        <v>1472</v>
      </c>
      <c r="E834" s="25" t="s">
        <v>1473</v>
      </c>
      <c r="F834" s="24" t="s">
        <v>18</v>
      </c>
      <c r="G834" s="26">
        <v>1</v>
      </c>
      <c r="H834" s="31"/>
      <c r="I834" s="27">
        <v>375000</v>
      </c>
      <c r="J834" s="28">
        <f t="shared" si="27"/>
        <v>375000</v>
      </c>
      <c r="K834" s="29" t="s">
        <v>20</v>
      </c>
      <c r="L834" s="29" t="s">
        <v>21</v>
      </c>
      <c r="M834" s="29" t="s">
        <v>28</v>
      </c>
      <c r="N834" s="30" t="str">
        <f>VLOOKUP(M834,[1]OPERACIONAL!$A$1:$C$12,2,FALSE)</f>
        <v>SERVIÇOS DE TECNOLOGIA DA INFORMAÇÃO E COMUNICAÇÃO - PESSOA JURÍDICA</v>
      </c>
    </row>
    <row r="835" spans="2:14" ht="12.75" thickBot="1">
      <c r="B835" s="23" t="str">
        <f t="shared" si="26"/>
        <v>35</v>
      </c>
      <c r="C835" s="24" t="s">
        <v>1455</v>
      </c>
      <c r="D835" s="16" t="s">
        <v>1474</v>
      </c>
      <c r="E835" s="25" t="s">
        <v>1475</v>
      </c>
      <c r="F835" s="24" t="s">
        <v>18</v>
      </c>
      <c r="G835" s="26">
        <v>1</v>
      </c>
      <c r="H835" s="45">
        <v>45480</v>
      </c>
      <c r="I835" s="27">
        <v>60000</v>
      </c>
      <c r="J835" s="28">
        <f t="shared" si="27"/>
        <v>60000</v>
      </c>
      <c r="K835" s="29" t="s">
        <v>20</v>
      </c>
      <c r="L835" s="29" t="s">
        <v>21</v>
      </c>
      <c r="M835" s="29" t="s">
        <v>28</v>
      </c>
      <c r="N835" s="30" t="str">
        <f>VLOOKUP(M835,[1]OPERACIONAL!$A$1:$C$12,2,FALSE)</f>
        <v>SERVIÇOS DE TECNOLOGIA DA INFORMAÇÃO E COMUNICAÇÃO - PESSOA JURÍDICA</v>
      </c>
    </row>
    <row r="836" spans="2:14" ht="24.75" thickBot="1">
      <c r="B836" s="23" t="str">
        <f t="shared" si="26"/>
        <v>35</v>
      </c>
      <c r="C836" s="24" t="s">
        <v>1455</v>
      </c>
      <c r="D836" s="16" t="s">
        <v>1476</v>
      </c>
      <c r="E836" s="25" t="s">
        <v>1477</v>
      </c>
      <c r="F836" s="24" t="s">
        <v>18</v>
      </c>
      <c r="G836" s="26">
        <v>1</v>
      </c>
      <c r="H836" s="31"/>
      <c r="I836" s="27">
        <v>55000</v>
      </c>
      <c r="J836" s="28">
        <f t="shared" si="27"/>
        <v>55000</v>
      </c>
      <c r="K836" s="29" t="s">
        <v>20</v>
      </c>
      <c r="L836" s="29" t="s">
        <v>21</v>
      </c>
      <c r="M836" s="29" t="s">
        <v>28</v>
      </c>
      <c r="N836" s="30" t="str">
        <f>VLOOKUP(M836,[1]OPERACIONAL!$A$1:$C$12,2,FALSE)</f>
        <v>SERVIÇOS DE TECNOLOGIA DA INFORMAÇÃO E COMUNICAÇÃO - PESSOA JURÍDICA</v>
      </c>
    </row>
    <row r="837" spans="2:14" ht="36.75" thickBot="1">
      <c r="B837" s="23" t="str">
        <f t="shared" si="26"/>
        <v>35</v>
      </c>
      <c r="C837" s="24" t="s">
        <v>1455</v>
      </c>
      <c r="D837" s="16" t="s">
        <v>1478</v>
      </c>
      <c r="E837" s="25" t="s">
        <v>1479</v>
      </c>
      <c r="F837" s="24" t="s">
        <v>18</v>
      </c>
      <c r="G837" s="26">
        <v>1</v>
      </c>
      <c r="H837" s="31"/>
      <c r="I837" s="27">
        <v>163000</v>
      </c>
      <c r="J837" s="28">
        <f t="shared" si="27"/>
        <v>163000</v>
      </c>
      <c r="K837" s="29" t="s">
        <v>20</v>
      </c>
      <c r="L837" s="29" t="s">
        <v>21</v>
      </c>
      <c r="M837" s="29" t="s">
        <v>37</v>
      </c>
      <c r="N837" s="30" t="str">
        <f>VLOOKUP(M837,[1]OPERACIONAL!$A$1:$C$12,2,FALSE)</f>
        <v>OUTROS SERVIÇOS DE TERCEIROS - PESSOA FÍSICA</v>
      </c>
    </row>
    <row r="838" spans="2:14" ht="36.75" thickBot="1">
      <c r="B838" s="23" t="str">
        <f t="shared" si="26"/>
        <v>35</v>
      </c>
      <c r="C838" s="43" t="s">
        <v>1455</v>
      </c>
      <c r="D838" s="63" t="s">
        <v>1470</v>
      </c>
      <c r="E838" s="44" t="s">
        <v>1480</v>
      </c>
      <c r="F838" s="43" t="s">
        <v>18</v>
      </c>
      <c r="G838" s="58">
        <v>1</v>
      </c>
      <c r="H838" s="236"/>
      <c r="I838" s="47">
        <v>20000</v>
      </c>
      <c r="J838" s="28">
        <f t="shared" si="27"/>
        <v>20000</v>
      </c>
      <c r="K838" s="59" t="s">
        <v>20</v>
      </c>
      <c r="L838" s="59" t="s">
        <v>69</v>
      </c>
      <c r="M838" s="59" t="s">
        <v>22</v>
      </c>
      <c r="N838" s="30" t="str">
        <f>VLOOKUP(M838,[1]OPERACIONAL!$A$1:$C$12,2,FALSE)</f>
        <v>EQUIPAMENTOS E MATERIAL PERMANENTE</v>
      </c>
    </row>
    <row r="839" spans="2:14" ht="24.75" thickBot="1">
      <c r="B839" s="23" t="str">
        <f t="shared" si="26"/>
        <v>35</v>
      </c>
      <c r="C839" s="24" t="s">
        <v>1455</v>
      </c>
      <c r="D839" s="16" t="s">
        <v>1481</v>
      </c>
      <c r="E839" s="25" t="s">
        <v>1482</v>
      </c>
      <c r="F839" s="24" t="s">
        <v>18</v>
      </c>
      <c r="G839" s="26">
        <v>1</v>
      </c>
      <c r="H839" s="31"/>
      <c r="I839" s="27">
        <v>398000</v>
      </c>
      <c r="J839" s="28">
        <f t="shared" si="27"/>
        <v>398000</v>
      </c>
      <c r="K839" s="29" t="s">
        <v>20</v>
      </c>
      <c r="L839" s="29" t="s">
        <v>21</v>
      </c>
      <c r="M839" s="29" t="s">
        <v>28</v>
      </c>
      <c r="N839" s="30" t="str">
        <f>VLOOKUP(M839,[1]OPERACIONAL!$A$1:$C$12,2,FALSE)</f>
        <v>SERVIÇOS DE TECNOLOGIA DA INFORMAÇÃO E COMUNICAÇÃO - PESSOA JURÍDICA</v>
      </c>
    </row>
    <row r="840" spans="2:14" ht="24">
      <c r="B840" s="23" t="str">
        <f t="shared" si="26"/>
        <v>35</v>
      </c>
      <c r="C840" s="24" t="s">
        <v>1455</v>
      </c>
      <c r="D840" s="16" t="s">
        <v>1481</v>
      </c>
      <c r="E840" s="25" t="s">
        <v>1483</v>
      </c>
      <c r="F840" s="24" t="s">
        <v>18</v>
      </c>
      <c r="G840" s="26">
        <v>1</v>
      </c>
      <c r="H840" s="31"/>
      <c r="I840" s="27">
        <v>1250000</v>
      </c>
      <c r="J840" s="28">
        <f t="shared" si="27"/>
        <v>1250000</v>
      </c>
      <c r="K840" s="29" t="s">
        <v>43</v>
      </c>
      <c r="L840" s="29" t="s">
        <v>69</v>
      </c>
      <c r="M840" s="29" t="s">
        <v>28</v>
      </c>
      <c r="N840" s="30" t="str">
        <f>VLOOKUP(M840,[1]OPERACIONAL!$A$1:$C$12,2,FALSE)</f>
        <v>SERVIÇOS DE TECNOLOGIA DA INFORMAÇÃO E COMUNICAÇÃO - PESSOA JURÍDICA</v>
      </c>
    </row>
    <row r="841" spans="2:14">
      <c r="B841" s="23" t="str">
        <f t="shared" si="26"/>
        <v>35</v>
      </c>
      <c r="C841" s="24" t="s">
        <v>1455</v>
      </c>
      <c r="D841" s="25" t="s">
        <v>1484</v>
      </c>
      <c r="E841" s="25" t="s">
        <v>1485</v>
      </c>
      <c r="F841" s="24" t="s">
        <v>18</v>
      </c>
      <c r="G841" s="26">
        <v>1</v>
      </c>
      <c r="H841" s="45">
        <v>45339</v>
      </c>
      <c r="I841" s="27">
        <v>360000</v>
      </c>
      <c r="J841" s="28">
        <f t="shared" si="27"/>
        <v>360000</v>
      </c>
      <c r="K841" s="29" t="s">
        <v>20</v>
      </c>
      <c r="L841" s="29" t="s">
        <v>21</v>
      </c>
      <c r="M841" s="29" t="s">
        <v>34</v>
      </c>
      <c r="N841" s="30" t="str">
        <f>VLOOKUP(M841,[1]OPERACIONAL!$A$1:$C$12,2,FALSE)</f>
        <v>OUTROS SERVIÇOS DE TERCEIROS - PESSOA JURÍDICA</v>
      </c>
    </row>
    <row r="842" spans="2:14" ht="36">
      <c r="B842" s="23" t="str">
        <f t="shared" si="26"/>
        <v>35</v>
      </c>
      <c r="C842" s="24" t="s">
        <v>1455</v>
      </c>
      <c r="D842" s="25" t="s">
        <v>1486</v>
      </c>
      <c r="E842" s="25" t="s">
        <v>1487</v>
      </c>
      <c r="F842" s="24" t="s">
        <v>18</v>
      </c>
      <c r="G842" s="26">
        <v>1</v>
      </c>
      <c r="H842" s="31"/>
      <c r="I842" s="27">
        <v>287000</v>
      </c>
      <c r="J842" s="28">
        <f t="shared" si="27"/>
        <v>287000</v>
      </c>
      <c r="K842" s="29" t="s">
        <v>20</v>
      </c>
      <c r="L842" s="29" t="s">
        <v>21</v>
      </c>
      <c r="M842" s="29" t="s">
        <v>28</v>
      </c>
      <c r="N842" s="30" t="str">
        <f>VLOOKUP(M842,[1]OPERACIONAL!$A$1:$C$12,2,FALSE)</f>
        <v>SERVIÇOS DE TECNOLOGIA DA INFORMAÇÃO E COMUNICAÇÃO - PESSOA JURÍDICA</v>
      </c>
    </row>
    <row r="843" spans="2:14" ht="36">
      <c r="B843" s="23" t="str">
        <f t="shared" si="26"/>
        <v>35</v>
      </c>
      <c r="C843" s="24" t="s">
        <v>1455</v>
      </c>
      <c r="D843" s="25" t="s">
        <v>1488</v>
      </c>
      <c r="E843" s="25" t="s">
        <v>1489</v>
      </c>
      <c r="F843" s="24" t="s">
        <v>18</v>
      </c>
      <c r="G843" s="26">
        <v>1</v>
      </c>
      <c r="H843" s="45">
        <v>45470</v>
      </c>
      <c r="I843" s="27">
        <v>100000</v>
      </c>
      <c r="J843" s="28">
        <f t="shared" si="27"/>
        <v>100000</v>
      </c>
      <c r="K843" s="29" t="s">
        <v>189</v>
      </c>
      <c r="L843" s="29" t="s">
        <v>69</v>
      </c>
      <c r="M843" s="29" t="s">
        <v>28</v>
      </c>
      <c r="N843" s="30" t="str">
        <f>VLOOKUP(M843,[1]OPERACIONAL!$A$1:$C$12,2,FALSE)</f>
        <v>SERVIÇOS DE TECNOLOGIA DA INFORMAÇÃO E COMUNICAÇÃO - PESSOA JURÍDICA</v>
      </c>
    </row>
    <row r="844" spans="2:14" ht="24">
      <c r="B844" s="23" t="str">
        <f t="shared" si="26"/>
        <v>35</v>
      </c>
      <c r="C844" s="24" t="s">
        <v>1455</v>
      </c>
      <c r="D844" s="25" t="s">
        <v>1490</v>
      </c>
      <c r="E844" s="25" t="s">
        <v>1491</v>
      </c>
      <c r="F844" s="24" t="s">
        <v>18</v>
      </c>
      <c r="G844" s="26">
        <v>1</v>
      </c>
      <c r="H844" s="45">
        <v>45387</v>
      </c>
      <c r="I844" s="27">
        <v>61000</v>
      </c>
      <c r="J844" s="28">
        <f t="shared" si="27"/>
        <v>61000</v>
      </c>
      <c r="K844" s="29" t="s">
        <v>20</v>
      </c>
      <c r="L844" s="29" t="s">
        <v>21</v>
      </c>
      <c r="M844" s="29" t="s">
        <v>28</v>
      </c>
      <c r="N844" s="30" t="str">
        <f>VLOOKUP(M844,[1]OPERACIONAL!$A$1:$C$12,2,FALSE)</f>
        <v>SERVIÇOS DE TECNOLOGIA DA INFORMAÇÃO E COMUNICAÇÃO - PESSOA JURÍDICA</v>
      </c>
    </row>
    <row r="845" spans="2:14" ht="36">
      <c r="B845" s="23" t="str">
        <f t="shared" si="26"/>
        <v>35</v>
      </c>
      <c r="C845" s="24" t="s">
        <v>1455</v>
      </c>
      <c r="D845" s="25" t="s">
        <v>1492</v>
      </c>
      <c r="E845" s="25" t="s">
        <v>1493</v>
      </c>
      <c r="F845" s="24" t="s">
        <v>18</v>
      </c>
      <c r="G845" s="26">
        <v>1</v>
      </c>
      <c r="H845" s="31"/>
      <c r="I845" s="27">
        <v>50000</v>
      </c>
      <c r="J845" s="28">
        <f t="shared" si="27"/>
        <v>50000</v>
      </c>
      <c r="K845" s="29" t="s">
        <v>43</v>
      </c>
      <c r="L845" s="29" t="s">
        <v>21</v>
      </c>
      <c r="M845" s="29" t="s">
        <v>28</v>
      </c>
      <c r="N845" s="30" t="str">
        <f>VLOOKUP(M845,[1]OPERACIONAL!$A$1:$C$12,2,FALSE)</f>
        <v>SERVIÇOS DE TECNOLOGIA DA INFORMAÇÃO E COMUNICAÇÃO - PESSOA JURÍDICA</v>
      </c>
    </row>
    <row r="846" spans="2:14" ht="84">
      <c r="B846" s="23" t="str">
        <f t="shared" si="26"/>
        <v>35</v>
      </c>
      <c r="C846" s="24" t="s">
        <v>1455</v>
      </c>
      <c r="D846" s="25" t="s">
        <v>1468</v>
      </c>
      <c r="E846" s="25" t="s">
        <v>1494</v>
      </c>
      <c r="F846" s="24" t="s">
        <v>18</v>
      </c>
      <c r="G846" s="26">
        <v>1</v>
      </c>
      <c r="H846" s="31"/>
      <c r="I846" s="27">
        <v>3168000</v>
      </c>
      <c r="J846" s="28">
        <f t="shared" si="27"/>
        <v>3168000</v>
      </c>
      <c r="K846" s="29" t="s">
        <v>20</v>
      </c>
      <c r="L846" s="29" t="s">
        <v>69</v>
      </c>
      <c r="M846" s="29" t="s">
        <v>22</v>
      </c>
      <c r="N846" s="30" t="str">
        <f>VLOOKUP(M846,[1]OPERACIONAL!$A$1:$C$12,2,FALSE)</f>
        <v>EQUIPAMENTOS E MATERIAL PERMANENTE</v>
      </c>
    </row>
    <row r="847" spans="2:14" ht="24">
      <c r="B847" s="23" t="str">
        <f t="shared" si="26"/>
        <v>35</v>
      </c>
      <c r="C847" s="24" t="s">
        <v>1455</v>
      </c>
      <c r="D847" s="25" t="s">
        <v>1468</v>
      </c>
      <c r="E847" s="25" t="s">
        <v>1495</v>
      </c>
      <c r="F847" s="24" t="s">
        <v>18</v>
      </c>
      <c r="G847" s="26">
        <v>1</v>
      </c>
      <c r="H847" s="31"/>
      <c r="I847" s="27">
        <v>1200000</v>
      </c>
      <c r="J847" s="28">
        <f t="shared" si="27"/>
        <v>1200000</v>
      </c>
      <c r="K847" s="29" t="s">
        <v>43</v>
      </c>
      <c r="L847" s="29" t="s">
        <v>69</v>
      </c>
      <c r="M847" s="29" t="s">
        <v>28</v>
      </c>
      <c r="N847" s="30" t="str">
        <f>VLOOKUP(M847,[1]OPERACIONAL!$A$1:$C$12,2,FALSE)</f>
        <v>SERVIÇOS DE TECNOLOGIA DA INFORMAÇÃO E COMUNICAÇÃO - PESSOA JURÍDICA</v>
      </c>
    </row>
    <row r="848" spans="2:14">
      <c r="B848" s="23" t="str">
        <f t="shared" si="26"/>
        <v>35</v>
      </c>
      <c r="C848" s="24" t="s">
        <v>1455</v>
      </c>
      <c r="D848" s="25" t="s">
        <v>1462</v>
      </c>
      <c r="E848" s="25" t="s">
        <v>1496</v>
      </c>
      <c r="F848" s="24" t="s">
        <v>18</v>
      </c>
      <c r="G848" s="26">
        <v>1</v>
      </c>
      <c r="H848" s="31"/>
      <c r="I848" s="27">
        <v>8500000</v>
      </c>
      <c r="J848" s="28">
        <f t="shared" si="27"/>
        <v>8500000</v>
      </c>
      <c r="K848" s="29" t="s">
        <v>20</v>
      </c>
      <c r="L848" s="29" t="s">
        <v>21</v>
      </c>
      <c r="M848" s="29" t="s">
        <v>28</v>
      </c>
      <c r="N848" s="30" t="str">
        <f>VLOOKUP(M848,[1]OPERACIONAL!$A$1:$C$12,2,FALSE)</f>
        <v>SERVIÇOS DE TECNOLOGIA DA INFORMAÇÃO E COMUNICAÇÃO - PESSOA JURÍDICA</v>
      </c>
    </row>
    <row r="849" spans="2:14" ht="24">
      <c r="B849" s="23" t="str">
        <f t="shared" si="26"/>
        <v>35</v>
      </c>
      <c r="C849" s="24" t="s">
        <v>1455</v>
      </c>
      <c r="D849" s="25" t="s">
        <v>1497</v>
      </c>
      <c r="E849" s="25"/>
      <c r="F849" s="24" t="s">
        <v>18</v>
      </c>
      <c r="G849" s="26">
        <v>1</v>
      </c>
      <c r="H849" s="31"/>
      <c r="I849" s="27">
        <v>37000</v>
      </c>
      <c r="J849" s="28">
        <f t="shared" si="27"/>
        <v>37000</v>
      </c>
      <c r="K849" s="29" t="s">
        <v>20</v>
      </c>
      <c r="L849" s="29" t="s">
        <v>21</v>
      </c>
      <c r="M849" s="29" t="s">
        <v>28</v>
      </c>
      <c r="N849" s="30" t="str">
        <f>VLOOKUP(M849,[1]OPERACIONAL!$A$1:$C$12,2,FALSE)</f>
        <v>SERVIÇOS DE TECNOLOGIA DA INFORMAÇÃO E COMUNICAÇÃO - PESSOA JURÍDICA</v>
      </c>
    </row>
    <row r="850" spans="2:14">
      <c r="B850" s="23" t="str">
        <f t="shared" si="26"/>
        <v>35</v>
      </c>
      <c r="C850" s="24" t="s">
        <v>1455</v>
      </c>
      <c r="D850" s="25" t="s">
        <v>1498</v>
      </c>
      <c r="E850" s="25" t="s">
        <v>1499</v>
      </c>
      <c r="F850" s="24" t="s">
        <v>18</v>
      </c>
      <c r="G850" s="26">
        <v>1</v>
      </c>
      <c r="H850" s="45">
        <v>45393</v>
      </c>
      <c r="I850" s="27">
        <v>45000</v>
      </c>
      <c r="J850" s="28">
        <f t="shared" si="27"/>
        <v>45000</v>
      </c>
      <c r="K850" s="29" t="s">
        <v>20</v>
      </c>
      <c r="L850" s="29" t="s">
        <v>21</v>
      </c>
      <c r="M850" s="29" t="s">
        <v>28</v>
      </c>
      <c r="N850" s="30" t="str">
        <f>VLOOKUP(M850,[1]OPERACIONAL!$A$1:$C$12,2,FALSE)</f>
        <v>SERVIÇOS DE TECNOLOGIA DA INFORMAÇÃO E COMUNICAÇÃO - PESSOA JURÍDICA</v>
      </c>
    </row>
    <row r="851" spans="2:14" ht="36">
      <c r="B851" s="23" t="str">
        <f t="shared" si="26"/>
        <v>35</v>
      </c>
      <c r="C851" s="24" t="s">
        <v>1455</v>
      </c>
      <c r="D851" s="25" t="s">
        <v>1500</v>
      </c>
      <c r="E851" s="25" t="s">
        <v>1501</v>
      </c>
      <c r="F851" s="24" t="s">
        <v>18</v>
      </c>
      <c r="G851" s="26">
        <v>1</v>
      </c>
      <c r="H851" s="45">
        <v>45385</v>
      </c>
      <c r="I851" s="27">
        <v>50000</v>
      </c>
      <c r="J851" s="28">
        <f t="shared" si="27"/>
        <v>50000</v>
      </c>
      <c r="K851" s="29" t="s">
        <v>43</v>
      </c>
      <c r="L851" s="29" t="s">
        <v>69</v>
      </c>
      <c r="M851" s="29" t="s">
        <v>31</v>
      </c>
      <c r="N851" s="30" t="str">
        <f>VLOOKUP(M851,[1]OPERACIONAL!$A$1:$C$12,2,FALSE)</f>
        <v>MATERIAL DE CONSUMO</v>
      </c>
    </row>
    <row r="852" spans="2:14">
      <c r="B852" s="23" t="str">
        <f t="shared" si="26"/>
        <v>35</v>
      </c>
      <c r="C852" s="24" t="s">
        <v>1455</v>
      </c>
      <c r="D852" s="25" t="s">
        <v>1502</v>
      </c>
      <c r="E852" s="25" t="s">
        <v>1503</v>
      </c>
      <c r="F852" s="24" t="s">
        <v>18</v>
      </c>
      <c r="G852" s="26">
        <v>2</v>
      </c>
      <c r="H852" s="45">
        <v>45424</v>
      </c>
      <c r="I852" s="27">
        <v>1876.8</v>
      </c>
      <c r="J852" s="28">
        <f t="shared" si="27"/>
        <v>3753.6</v>
      </c>
      <c r="K852" s="29" t="s">
        <v>20</v>
      </c>
      <c r="L852" s="29" t="s">
        <v>21</v>
      </c>
      <c r="M852" s="29" t="s">
        <v>34</v>
      </c>
      <c r="N852" s="30" t="str">
        <f>VLOOKUP(M852,[1]OPERACIONAL!$A$1:$C$12,2,FALSE)</f>
        <v>OUTROS SERVIÇOS DE TERCEIROS - PESSOA JURÍDICA</v>
      </c>
    </row>
    <row r="853" spans="2:14" ht="36">
      <c r="B853" s="23" t="str">
        <f t="shared" si="26"/>
        <v>35</v>
      </c>
      <c r="C853" s="24" t="s">
        <v>1455</v>
      </c>
      <c r="D853" s="25" t="s">
        <v>1504</v>
      </c>
      <c r="E853" s="25" t="s">
        <v>1505</v>
      </c>
      <c r="F853" s="24" t="s">
        <v>18</v>
      </c>
      <c r="G853" s="26">
        <v>1</v>
      </c>
      <c r="H853" s="31"/>
      <c r="I853" s="27">
        <v>3700</v>
      </c>
      <c r="J853" s="28">
        <f t="shared" si="27"/>
        <v>3700</v>
      </c>
      <c r="K853" s="29" t="s">
        <v>43</v>
      </c>
      <c r="L853" s="29" t="s">
        <v>69</v>
      </c>
      <c r="M853" s="29" t="s">
        <v>31</v>
      </c>
      <c r="N853" s="30" t="str">
        <f>VLOOKUP(M853,[1]OPERACIONAL!$A$1:$C$12,2,FALSE)</f>
        <v>MATERIAL DE CONSUMO</v>
      </c>
    </row>
    <row r="854" spans="2:14" ht="60">
      <c r="B854" s="23" t="str">
        <f t="shared" si="26"/>
        <v>35</v>
      </c>
      <c r="C854" s="24" t="s">
        <v>1455</v>
      </c>
      <c r="D854" s="25" t="s">
        <v>1506</v>
      </c>
      <c r="E854" s="25" t="s">
        <v>1507</v>
      </c>
      <c r="F854" s="24" t="s">
        <v>18</v>
      </c>
      <c r="G854" s="26">
        <v>1</v>
      </c>
      <c r="H854" s="45">
        <v>45566</v>
      </c>
      <c r="I854" s="27">
        <v>1425000</v>
      </c>
      <c r="J854" s="28">
        <f t="shared" si="27"/>
        <v>1425000</v>
      </c>
      <c r="K854" s="29" t="s">
        <v>20</v>
      </c>
      <c r="L854" s="29" t="s">
        <v>21</v>
      </c>
      <c r="M854" s="29" t="s">
        <v>48</v>
      </c>
      <c r="N854" s="30" t="str">
        <f>VLOOKUP(M854,[1]OPERACIONAL!$A$1:$C$12,2,FALSE)</f>
        <v>MATERIAL, BEM OU SERVIÇO PARA DISTRIBUIÇÃO GRATUITA</v>
      </c>
    </row>
    <row r="855" spans="2:14" ht="24">
      <c r="B855" s="23" t="str">
        <f t="shared" si="26"/>
        <v>35</v>
      </c>
      <c r="C855" s="24" t="s">
        <v>1455</v>
      </c>
      <c r="D855" s="25" t="s">
        <v>1508</v>
      </c>
      <c r="E855" s="25" t="s">
        <v>1509</v>
      </c>
      <c r="F855" s="24" t="s">
        <v>18</v>
      </c>
      <c r="G855" s="26">
        <v>1</v>
      </c>
      <c r="H855" s="45">
        <v>45520</v>
      </c>
      <c r="I855" s="27">
        <v>450000</v>
      </c>
      <c r="J855" s="28">
        <f t="shared" si="27"/>
        <v>450000</v>
      </c>
      <c r="K855" s="29" t="s">
        <v>20</v>
      </c>
      <c r="L855" s="29" t="s">
        <v>21</v>
      </c>
      <c r="M855" s="29" t="s">
        <v>34</v>
      </c>
      <c r="N855" s="30" t="str">
        <f>VLOOKUP(M855,[1]OPERACIONAL!$A$1:$C$12,2,FALSE)</f>
        <v>OUTROS SERVIÇOS DE TERCEIROS - PESSOA JURÍDICA</v>
      </c>
    </row>
    <row r="856" spans="2:14" ht="60">
      <c r="B856" s="23" t="str">
        <f t="shared" si="26"/>
        <v>35</v>
      </c>
      <c r="C856" s="24" t="s">
        <v>1455</v>
      </c>
      <c r="D856" s="25" t="s">
        <v>1510</v>
      </c>
      <c r="E856" s="25" t="s">
        <v>1511</v>
      </c>
      <c r="F856" s="24" t="s">
        <v>18</v>
      </c>
      <c r="G856" s="26">
        <v>1</v>
      </c>
      <c r="H856" s="45">
        <v>45410</v>
      </c>
      <c r="I856" s="27">
        <v>1250000</v>
      </c>
      <c r="J856" s="28">
        <f t="shared" si="27"/>
        <v>1250000</v>
      </c>
      <c r="K856" s="29" t="s">
        <v>20</v>
      </c>
      <c r="L856" s="29" t="s">
        <v>21</v>
      </c>
      <c r="M856" s="29" t="s">
        <v>34</v>
      </c>
      <c r="N856" s="30" t="str">
        <f>VLOOKUP(M856,[1]OPERACIONAL!$A$1:$C$12,2,FALSE)</f>
        <v>OUTROS SERVIÇOS DE TERCEIROS - PESSOA JURÍDICA</v>
      </c>
    </row>
    <row r="857" spans="2:14">
      <c r="B857" s="23" t="str">
        <f t="shared" si="26"/>
        <v>35</v>
      </c>
      <c r="C857" s="24" t="s">
        <v>1455</v>
      </c>
      <c r="D857" s="25" t="s">
        <v>1512</v>
      </c>
      <c r="E857" s="25"/>
      <c r="F857" s="24" t="s">
        <v>18</v>
      </c>
      <c r="G857" s="26">
        <v>1</v>
      </c>
      <c r="H857" s="31"/>
      <c r="I857" s="27">
        <v>18000</v>
      </c>
      <c r="J857" s="28">
        <f t="shared" si="27"/>
        <v>18000</v>
      </c>
      <c r="K857" s="29" t="s">
        <v>20</v>
      </c>
      <c r="L857" s="29" t="s">
        <v>21</v>
      </c>
      <c r="M857" s="29" t="s">
        <v>34</v>
      </c>
      <c r="N857" s="30" t="str">
        <f>VLOOKUP(M857,[1]OPERACIONAL!$A$1:$C$12,2,FALSE)</f>
        <v>OUTROS SERVIÇOS DE TERCEIROS - PESSOA JURÍDICA</v>
      </c>
    </row>
    <row r="858" spans="2:14" ht="24">
      <c r="B858" s="23" t="str">
        <f t="shared" si="26"/>
        <v>35</v>
      </c>
      <c r="C858" s="24" t="s">
        <v>1455</v>
      </c>
      <c r="D858" s="25" t="s">
        <v>1513</v>
      </c>
      <c r="E858" s="25" t="s">
        <v>1514</v>
      </c>
      <c r="F858" s="24" t="s">
        <v>18</v>
      </c>
      <c r="G858" s="26">
        <v>1</v>
      </c>
      <c r="H858" s="45">
        <v>45407</v>
      </c>
      <c r="I858" s="27">
        <v>4000</v>
      </c>
      <c r="J858" s="28">
        <f t="shared" si="27"/>
        <v>4000</v>
      </c>
      <c r="K858" s="29" t="s">
        <v>43</v>
      </c>
      <c r="L858" s="29" t="s">
        <v>69</v>
      </c>
      <c r="M858" s="29" t="s">
        <v>34</v>
      </c>
      <c r="N858" s="30" t="str">
        <f>VLOOKUP(M858,[1]OPERACIONAL!$A$1:$C$12,2,FALSE)</f>
        <v>OUTROS SERVIÇOS DE TERCEIROS - PESSOA JURÍDICA</v>
      </c>
    </row>
    <row r="859" spans="2:14" ht="24">
      <c r="B859" s="23" t="str">
        <f t="shared" si="26"/>
        <v>35</v>
      </c>
      <c r="C859" s="24" t="s">
        <v>1455</v>
      </c>
      <c r="D859" s="25" t="s">
        <v>1515</v>
      </c>
      <c r="E859" s="25" t="s">
        <v>1516</v>
      </c>
      <c r="F859" s="24" t="s">
        <v>18</v>
      </c>
      <c r="G859" s="26">
        <v>1</v>
      </c>
      <c r="H859" s="31"/>
      <c r="I859" s="27">
        <v>6850000</v>
      </c>
      <c r="J859" s="28">
        <f t="shared" si="27"/>
        <v>6850000</v>
      </c>
      <c r="K859" s="29" t="s">
        <v>20</v>
      </c>
      <c r="L859" s="29" t="s">
        <v>21</v>
      </c>
      <c r="M859" s="29" t="s">
        <v>34</v>
      </c>
      <c r="N859" s="30" t="str">
        <f>VLOOKUP(M859,[1]OPERACIONAL!$A$1:$C$12,2,FALSE)</f>
        <v>OUTROS SERVIÇOS DE TERCEIROS - PESSOA JURÍDICA</v>
      </c>
    </row>
    <row r="860" spans="2:14" ht="24">
      <c r="B860" s="23" t="str">
        <f t="shared" si="26"/>
        <v>35</v>
      </c>
      <c r="C860" s="24" t="s">
        <v>1455</v>
      </c>
      <c r="D860" s="25" t="s">
        <v>1517</v>
      </c>
      <c r="E860" s="25" t="s">
        <v>1518</v>
      </c>
      <c r="F860" s="24" t="s">
        <v>18</v>
      </c>
      <c r="G860" s="26">
        <v>1</v>
      </c>
      <c r="H860" s="45">
        <v>45325</v>
      </c>
      <c r="I860" s="27">
        <v>100000</v>
      </c>
      <c r="J860" s="28">
        <f t="shared" si="27"/>
        <v>100000</v>
      </c>
      <c r="K860" s="29" t="s">
        <v>20</v>
      </c>
      <c r="L860" s="29" t="s">
        <v>21</v>
      </c>
      <c r="M860" s="29" t="s">
        <v>31</v>
      </c>
      <c r="N860" s="30" t="str">
        <f>VLOOKUP(M860,[1]OPERACIONAL!$A$1:$C$12,2,FALSE)</f>
        <v>MATERIAL DE CONSUMO</v>
      </c>
    </row>
    <row r="861" spans="2:14" ht="96">
      <c r="B861" s="23" t="str">
        <f t="shared" si="26"/>
        <v>35</v>
      </c>
      <c r="C861" s="24" t="s">
        <v>1455</v>
      </c>
      <c r="D861" s="25" t="s">
        <v>1519</v>
      </c>
      <c r="E861" s="25" t="s">
        <v>1520</v>
      </c>
      <c r="F861" s="24" t="s">
        <v>18</v>
      </c>
      <c r="G861" s="26">
        <v>1</v>
      </c>
      <c r="H861" s="31"/>
      <c r="I861" s="27">
        <v>10700000</v>
      </c>
      <c r="J861" s="28">
        <f t="shared" si="27"/>
        <v>10700000</v>
      </c>
      <c r="K861" s="29" t="s">
        <v>20</v>
      </c>
      <c r="L861" s="29" t="s">
        <v>21</v>
      </c>
      <c r="M861" s="29" t="s">
        <v>34</v>
      </c>
      <c r="N861" s="30" t="str">
        <f>VLOOKUP(M861,[1]OPERACIONAL!$A$1:$C$12,2,FALSE)</f>
        <v>OUTROS SERVIÇOS DE TERCEIROS - PESSOA JURÍDICA</v>
      </c>
    </row>
    <row r="862" spans="2:14" ht="24">
      <c r="B862" s="23" t="str">
        <f t="shared" si="26"/>
        <v>35</v>
      </c>
      <c r="C862" s="24" t="s">
        <v>1455</v>
      </c>
      <c r="D862" s="25" t="s">
        <v>1521</v>
      </c>
      <c r="E862" s="25" t="s">
        <v>1522</v>
      </c>
      <c r="F862" s="24" t="s">
        <v>18</v>
      </c>
      <c r="G862" s="26">
        <v>1</v>
      </c>
      <c r="H862" s="31"/>
      <c r="I862" s="27">
        <v>10000000</v>
      </c>
      <c r="J862" s="28">
        <f t="shared" si="27"/>
        <v>10000000</v>
      </c>
      <c r="K862" s="29" t="s">
        <v>20</v>
      </c>
      <c r="L862" s="29" t="s">
        <v>69</v>
      </c>
      <c r="M862" s="29" t="s">
        <v>34</v>
      </c>
      <c r="N862" s="30" t="str">
        <f>VLOOKUP(M862,[1]OPERACIONAL!$A$1:$C$12,2,FALSE)</f>
        <v>OUTROS SERVIÇOS DE TERCEIROS - PESSOA JURÍDICA</v>
      </c>
    </row>
    <row r="863" spans="2:14">
      <c r="B863" s="23" t="str">
        <f t="shared" si="26"/>
        <v>35</v>
      </c>
      <c r="C863" s="24" t="s">
        <v>1455</v>
      </c>
      <c r="D863" s="25" t="s">
        <v>1523</v>
      </c>
      <c r="E863" s="25" t="s">
        <v>1524</v>
      </c>
      <c r="F863" s="24" t="s">
        <v>18</v>
      </c>
      <c r="G863" s="26">
        <v>1</v>
      </c>
      <c r="H863" s="31"/>
      <c r="I863" s="27">
        <v>1200000</v>
      </c>
      <c r="J863" s="28">
        <f t="shared" si="27"/>
        <v>1200000</v>
      </c>
      <c r="K863" s="29" t="s">
        <v>20</v>
      </c>
      <c r="L863" s="29" t="s">
        <v>69</v>
      </c>
      <c r="M863" s="29" t="s">
        <v>34</v>
      </c>
      <c r="N863" s="30" t="str">
        <f>VLOOKUP(M863,[1]OPERACIONAL!$A$1:$C$12,2,FALSE)</f>
        <v>OUTROS SERVIÇOS DE TERCEIROS - PESSOA JURÍDICA</v>
      </c>
    </row>
    <row r="864" spans="2:14">
      <c r="B864" s="23" t="str">
        <f t="shared" si="26"/>
        <v>35</v>
      </c>
      <c r="C864" s="24" t="s">
        <v>1455</v>
      </c>
      <c r="D864" s="25" t="s">
        <v>1525</v>
      </c>
      <c r="E864" s="25" t="s">
        <v>1526</v>
      </c>
      <c r="F864" s="24" t="s">
        <v>18</v>
      </c>
      <c r="G864" s="26">
        <v>1</v>
      </c>
      <c r="H864" s="31"/>
      <c r="I864" s="27">
        <v>60000</v>
      </c>
      <c r="J864" s="28">
        <f t="shared" si="27"/>
        <v>60000</v>
      </c>
      <c r="K864" s="29" t="s">
        <v>20</v>
      </c>
      <c r="L864" s="29" t="s">
        <v>69</v>
      </c>
      <c r="M864" s="29" t="s">
        <v>25</v>
      </c>
      <c r="N864" s="30" t="str">
        <f>VLOOKUP(M864,[1]OPERACIONAL!$A$1:$C$12,2,FALSE)</f>
        <v>PASSAGENS E DESPESAS COM LOCOMOÇÃO</v>
      </c>
    </row>
    <row r="865" spans="2:14">
      <c r="B865" s="23" t="str">
        <f t="shared" si="26"/>
        <v>35</v>
      </c>
      <c r="C865" s="24" t="s">
        <v>1455</v>
      </c>
      <c r="D865" s="25" t="s">
        <v>1527</v>
      </c>
      <c r="E865" s="25" t="s">
        <v>1526</v>
      </c>
      <c r="F865" s="24" t="s">
        <v>18</v>
      </c>
      <c r="G865" s="26">
        <v>1</v>
      </c>
      <c r="H865" s="31"/>
      <c r="I865" s="27">
        <v>200000</v>
      </c>
      <c r="J865" s="28">
        <f t="shared" si="27"/>
        <v>200000</v>
      </c>
      <c r="K865" s="29" t="s">
        <v>20</v>
      </c>
      <c r="L865" s="29" t="s">
        <v>69</v>
      </c>
      <c r="M865" s="29" t="s">
        <v>34</v>
      </c>
      <c r="N865" s="30" t="str">
        <f>VLOOKUP(M865,[1]OPERACIONAL!$A$1:$C$12,2,FALSE)</f>
        <v>OUTROS SERVIÇOS DE TERCEIROS - PESSOA JURÍDICA</v>
      </c>
    </row>
    <row r="866" spans="2:14" ht="192">
      <c r="B866" s="23" t="str">
        <f t="shared" si="26"/>
        <v>35</v>
      </c>
      <c r="C866" s="24" t="s">
        <v>1455</v>
      </c>
      <c r="D866" s="25" t="s">
        <v>1528</v>
      </c>
      <c r="E866" s="100" t="s">
        <v>1529</v>
      </c>
      <c r="F866" s="24" t="s">
        <v>18</v>
      </c>
      <c r="G866" s="26">
        <v>6</v>
      </c>
      <c r="H866" s="31"/>
      <c r="I866" s="27">
        <v>10000</v>
      </c>
      <c r="J866" s="28">
        <f t="shared" si="27"/>
        <v>60000</v>
      </c>
      <c r="K866" s="29" t="s">
        <v>20</v>
      </c>
      <c r="L866" s="29" t="s">
        <v>69</v>
      </c>
      <c r="M866" s="29" t="s">
        <v>31</v>
      </c>
      <c r="N866" s="30" t="str">
        <f>VLOOKUP(M866,[1]OPERACIONAL!$A$1:$C$12,2,FALSE)</f>
        <v>MATERIAL DE CONSUMO</v>
      </c>
    </row>
    <row r="867" spans="2:14" ht="192">
      <c r="B867" s="23" t="str">
        <f t="shared" ref="B867:B930" si="28">MID(C867,1,2)</f>
        <v>35</v>
      </c>
      <c r="C867" s="24" t="s">
        <v>1455</v>
      </c>
      <c r="D867" s="25" t="s">
        <v>1528</v>
      </c>
      <c r="E867" s="100" t="s">
        <v>1529</v>
      </c>
      <c r="F867" s="24" t="s">
        <v>18</v>
      </c>
      <c r="G867" s="26">
        <v>6</v>
      </c>
      <c r="H867" s="31"/>
      <c r="I867" s="27">
        <v>10000</v>
      </c>
      <c r="J867" s="28">
        <f t="shared" si="27"/>
        <v>60000</v>
      </c>
      <c r="K867" s="29" t="s">
        <v>20</v>
      </c>
      <c r="L867" s="29" t="s">
        <v>69</v>
      </c>
      <c r="M867" s="29" t="s">
        <v>34</v>
      </c>
      <c r="N867" s="30" t="str">
        <f>VLOOKUP(M867,[1]OPERACIONAL!$A$1:$C$12,2,FALSE)</f>
        <v>OUTROS SERVIÇOS DE TERCEIROS - PESSOA JURÍDICA</v>
      </c>
    </row>
    <row r="868" spans="2:14" ht="24">
      <c r="B868" s="23" t="str">
        <f t="shared" si="28"/>
        <v>35</v>
      </c>
      <c r="C868" s="24" t="s">
        <v>1455</v>
      </c>
      <c r="D868" s="25" t="s">
        <v>1530</v>
      </c>
      <c r="E868" s="25" t="s">
        <v>1531</v>
      </c>
      <c r="F868" s="24" t="s">
        <v>18</v>
      </c>
      <c r="G868" s="26">
        <v>1</v>
      </c>
      <c r="H868" s="31"/>
      <c r="I868" s="27">
        <v>5200000</v>
      </c>
      <c r="J868" s="28">
        <f t="shared" si="27"/>
        <v>5200000</v>
      </c>
      <c r="K868" s="29" t="s">
        <v>43</v>
      </c>
      <c r="L868" s="29" t="s">
        <v>69</v>
      </c>
      <c r="M868" s="29" t="s">
        <v>34</v>
      </c>
      <c r="N868" s="30" t="str">
        <f>VLOOKUP(M868,[1]OPERACIONAL!$A$1:$C$12,2,FALSE)</f>
        <v>OUTROS SERVIÇOS DE TERCEIROS - PESSOA JURÍDICA</v>
      </c>
    </row>
    <row r="869" spans="2:14">
      <c r="B869" s="23" t="str">
        <f t="shared" si="28"/>
        <v>35</v>
      </c>
      <c r="C869" s="24" t="s">
        <v>1455</v>
      </c>
      <c r="D869" s="25" t="s">
        <v>1530</v>
      </c>
      <c r="E869" s="25" t="s">
        <v>1532</v>
      </c>
      <c r="F869" s="24" t="s">
        <v>18</v>
      </c>
      <c r="G869" s="26">
        <v>1</v>
      </c>
      <c r="H869" s="31"/>
      <c r="I869" s="27">
        <v>3000000</v>
      </c>
      <c r="J869" s="28">
        <f t="shared" si="27"/>
        <v>3000000</v>
      </c>
      <c r="K869" s="29" t="s">
        <v>43</v>
      </c>
      <c r="L869" s="29" t="s">
        <v>69</v>
      </c>
      <c r="M869" s="29" t="s">
        <v>28</v>
      </c>
      <c r="N869" s="30" t="str">
        <f>VLOOKUP(M869,[1]OPERACIONAL!$A$1:$C$12,2,FALSE)</f>
        <v>SERVIÇOS DE TECNOLOGIA DA INFORMAÇÃO E COMUNICAÇÃO - PESSOA JURÍDICA</v>
      </c>
    </row>
    <row r="870" spans="2:14" ht="24">
      <c r="B870" s="23" t="str">
        <f t="shared" si="28"/>
        <v>35</v>
      </c>
      <c r="C870" s="24" t="s">
        <v>1455</v>
      </c>
      <c r="D870" s="25" t="s">
        <v>1530</v>
      </c>
      <c r="E870" s="25" t="s">
        <v>1533</v>
      </c>
      <c r="F870" s="24" t="s">
        <v>18</v>
      </c>
      <c r="G870" s="26">
        <v>1</v>
      </c>
      <c r="H870" s="31"/>
      <c r="I870" s="27">
        <v>2000000</v>
      </c>
      <c r="J870" s="28">
        <f t="shared" si="27"/>
        <v>2000000</v>
      </c>
      <c r="K870" s="29" t="s">
        <v>43</v>
      </c>
      <c r="L870" s="29" t="s">
        <v>69</v>
      </c>
      <c r="M870" s="29" t="s">
        <v>34</v>
      </c>
      <c r="N870" s="30" t="str">
        <f>VLOOKUP(M870,[1]OPERACIONAL!$A$1:$C$12,2,FALSE)</f>
        <v>OUTROS SERVIÇOS DE TERCEIROS - PESSOA JURÍDICA</v>
      </c>
    </row>
    <row r="871" spans="2:14">
      <c r="B871" s="23" t="str">
        <f t="shared" si="28"/>
        <v>35</v>
      </c>
      <c r="C871" s="24" t="s">
        <v>1455</v>
      </c>
      <c r="D871" s="25" t="s">
        <v>1530</v>
      </c>
      <c r="E871" s="25" t="s">
        <v>1534</v>
      </c>
      <c r="F871" s="24" t="s">
        <v>18</v>
      </c>
      <c r="G871" s="26">
        <v>1</v>
      </c>
      <c r="H871" s="31"/>
      <c r="I871" s="27">
        <v>2135000</v>
      </c>
      <c r="J871" s="28">
        <f t="shared" si="27"/>
        <v>2135000</v>
      </c>
      <c r="K871" s="29" t="s">
        <v>43</v>
      </c>
      <c r="L871" s="29" t="s">
        <v>69</v>
      </c>
      <c r="M871" s="29" t="s">
        <v>1535</v>
      </c>
      <c r="N871" s="30" t="e">
        <f>VLOOKUP(M871,[1]OPERACIONAL!$A$1:$C$12,2,FALSE)</f>
        <v>#N/A</v>
      </c>
    </row>
    <row r="872" spans="2:14" ht="36">
      <c r="B872" s="23" t="str">
        <f t="shared" si="28"/>
        <v>35</v>
      </c>
      <c r="C872" s="24" t="s">
        <v>1455</v>
      </c>
      <c r="D872" s="25" t="s">
        <v>1530</v>
      </c>
      <c r="E872" s="25" t="s">
        <v>1536</v>
      </c>
      <c r="F872" s="24" t="s">
        <v>18</v>
      </c>
      <c r="G872" s="26">
        <v>1</v>
      </c>
      <c r="H872" s="31"/>
      <c r="I872" s="27">
        <v>2000000</v>
      </c>
      <c r="J872" s="28">
        <f t="shared" si="27"/>
        <v>2000000</v>
      </c>
      <c r="K872" s="29" t="s">
        <v>43</v>
      </c>
      <c r="L872" s="29" t="s">
        <v>69</v>
      </c>
      <c r="M872" s="29" t="s">
        <v>1535</v>
      </c>
      <c r="N872" s="30" t="e">
        <f>VLOOKUP(M872,[1]OPERACIONAL!$A$1:$C$12,2,FALSE)</f>
        <v>#N/A</v>
      </c>
    </row>
    <row r="873" spans="2:14" ht="12.75" thickBot="1">
      <c r="B873" s="23" t="str">
        <f t="shared" si="28"/>
        <v>35</v>
      </c>
      <c r="C873" s="24" t="s">
        <v>1455</v>
      </c>
      <c r="D873" s="25" t="s">
        <v>1530</v>
      </c>
      <c r="E873" s="25" t="s">
        <v>1537</v>
      </c>
      <c r="F873" s="24" t="s">
        <v>18</v>
      </c>
      <c r="G873" s="26">
        <v>1</v>
      </c>
      <c r="H873" s="31"/>
      <c r="I873" s="27">
        <v>5000000</v>
      </c>
      <c r="J873" s="28">
        <f t="shared" si="27"/>
        <v>5000000</v>
      </c>
      <c r="K873" s="29" t="s">
        <v>20</v>
      </c>
      <c r="L873" s="29" t="s">
        <v>69</v>
      </c>
      <c r="M873" s="29" t="s">
        <v>1535</v>
      </c>
      <c r="N873" s="30" t="e">
        <f>VLOOKUP(M873,[1]OPERACIONAL!$A$1:$C$12,2,FALSE)</f>
        <v>#N/A</v>
      </c>
    </row>
    <row r="874" spans="2:14" ht="36">
      <c r="B874" s="23" t="str">
        <f t="shared" si="28"/>
        <v>37</v>
      </c>
      <c r="C874" s="24" t="s">
        <v>2223</v>
      </c>
      <c r="D874" s="16" t="s">
        <v>1538</v>
      </c>
      <c r="E874" s="16" t="s">
        <v>1539</v>
      </c>
      <c r="F874" s="15" t="s">
        <v>18</v>
      </c>
      <c r="G874" s="17">
        <v>1</v>
      </c>
      <c r="H874" s="18">
        <v>45292</v>
      </c>
      <c r="I874" s="19">
        <v>300000</v>
      </c>
      <c r="J874" s="28">
        <f t="shared" si="27"/>
        <v>300000</v>
      </c>
      <c r="K874" s="21" t="s">
        <v>20</v>
      </c>
      <c r="L874" s="21" t="s">
        <v>69</v>
      </c>
      <c r="M874" s="21" t="s">
        <v>28</v>
      </c>
      <c r="N874" s="30" t="str">
        <f>VLOOKUP(M874,[1]OPERACIONAL!$A$1:$C$12,2,FALSE)</f>
        <v>SERVIÇOS DE TECNOLOGIA DA INFORMAÇÃO E COMUNICAÇÃO - PESSOA JURÍDICA</v>
      </c>
    </row>
    <row r="875" spans="2:14" ht="36">
      <c r="B875" s="23" t="str">
        <f t="shared" si="28"/>
        <v>37</v>
      </c>
      <c r="C875" s="24" t="s">
        <v>2223</v>
      </c>
      <c r="D875" s="25" t="s">
        <v>1540</v>
      </c>
      <c r="E875" s="25" t="s">
        <v>1541</v>
      </c>
      <c r="F875" s="24" t="s">
        <v>18</v>
      </c>
      <c r="G875" s="26">
        <v>1</v>
      </c>
      <c r="H875" s="45">
        <v>45301</v>
      </c>
      <c r="I875" s="27">
        <v>12850</v>
      </c>
      <c r="J875" s="28">
        <f t="shared" si="27"/>
        <v>12850</v>
      </c>
      <c r="K875" s="29" t="s">
        <v>20</v>
      </c>
      <c r="L875" s="29" t="s">
        <v>69</v>
      </c>
      <c r="M875" s="29" t="s">
        <v>28</v>
      </c>
      <c r="N875" s="30" t="str">
        <f>VLOOKUP(M875,[1]OPERACIONAL!$A$1:$C$12,2,FALSE)</f>
        <v>SERVIÇOS DE TECNOLOGIA DA INFORMAÇÃO E COMUNICAÇÃO - PESSOA JURÍDICA</v>
      </c>
    </row>
    <row r="876" spans="2:14" ht="48">
      <c r="B876" s="23" t="str">
        <f t="shared" si="28"/>
        <v>37</v>
      </c>
      <c r="C876" s="24" t="s">
        <v>2223</v>
      </c>
      <c r="D876" s="25" t="s">
        <v>1542</v>
      </c>
      <c r="E876" s="25" t="s">
        <v>1543</v>
      </c>
      <c r="F876" s="24" t="s">
        <v>18</v>
      </c>
      <c r="G876" s="26">
        <v>12</v>
      </c>
      <c r="H876" s="45">
        <v>45296</v>
      </c>
      <c r="I876" s="27">
        <v>600</v>
      </c>
      <c r="J876" s="28">
        <f t="shared" si="27"/>
        <v>7200</v>
      </c>
      <c r="K876" s="29" t="s">
        <v>43</v>
      </c>
      <c r="L876" s="29" t="s">
        <v>69</v>
      </c>
      <c r="M876" s="29" t="s">
        <v>31</v>
      </c>
      <c r="N876" s="30" t="str">
        <f>VLOOKUP(M876,[1]OPERACIONAL!$A$1:$C$12,2,FALSE)</f>
        <v>MATERIAL DE CONSUMO</v>
      </c>
    </row>
    <row r="877" spans="2:14" ht="48">
      <c r="B877" s="23" t="str">
        <f t="shared" si="28"/>
        <v>37</v>
      </c>
      <c r="C877" s="24" t="s">
        <v>2223</v>
      </c>
      <c r="D877" s="25" t="s">
        <v>1544</v>
      </c>
      <c r="E877" s="25" t="s">
        <v>1545</v>
      </c>
      <c r="F877" s="24" t="s">
        <v>18</v>
      </c>
      <c r="G877" s="26">
        <v>12</v>
      </c>
      <c r="H877" s="45">
        <v>45296</v>
      </c>
      <c r="I877" s="27">
        <v>850</v>
      </c>
      <c r="J877" s="28">
        <f t="shared" si="27"/>
        <v>10200</v>
      </c>
      <c r="K877" s="29" t="s">
        <v>43</v>
      </c>
      <c r="L877" s="29" t="s">
        <v>69</v>
      </c>
      <c r="M877" s="29" t="s">
        <v>34</v>
      </c>
      <c r="N877" s="30" t="str">
        <f>VLOOKUP(M877,[1]OPERACIONAL!$A$1:$C$12,2,FALSE)</f>
        <v>OUTROS SERVIÇOS DE TERCEIROS - PESSOA JURÍDICA</v>
      </c>
    </row>
    <row r="878" spans="2:14" ht="48">
      <c r="B878" s="23" t="str">
        <f t="shared" si="28"/>
        <v>37</v>
      </c>
      <c r="C878" s="24" t="s">
        <v>2223</v>
      </c>
      <c r="D878" s="25" t="s">
        <v>1546</v>
      </c>
      <c r="E878" s="25" t="s">
        <v>1547</v>
      </c>
      <c r="F878" s="24" t="s">
        <v>18</v>
      </c>
      <c r="G878" s="26">
        <v>1</v>
      </c>
      <c r="H878" s="45">
        <v>45323</v>
      </c>
      <c r="I878" s="27">
        <v>120000</v>
      </c>
      <c r="J878" s="28">
        <f t="shared" ref="J878:J941" si="29">G878*I878</f>
        <v>120000</v>
      </c>
      <c r="K878" s="29" t="s">
        <v>43</v>
      </c>
      <c r="L878" s="29" t="s">
        <v>69</v>
      </c>
      <c r="M878" s="29" t="s">
        <v>34</v>
      </c>
      <c r="N878" s="30" t="str">
        <f>VLOOKUP(M878,[1]OPERACIONAL!$A$1:$C$12,2,FALSE)</f>
        <v>OUTROS SERVIÇOS DE TERCEIROS - PESSOA JURÍDICA</v>
      </c>
    </row>
    <row r="879" spans="2:14" ht="48">
      <c r="B879" s="23" t="str">
        <f t="shared" si="28"/>
        <v>37</v>
      </c>
      <c r="C879" s="24" t="s">
        <v>2223</v>
      </c>
      <c r="D879" s="25" t="s">
        <v>1548</v>
      </c>
      <c r="E879" s="25" t="s">
        <v>1549</v>
      </c>
      <c r="F879" s="24" t="s">
        <v>18</v>
      </c>
      <c r="G879" s="26">
        <v>1</v>
      </c>
      <c r="H879" s="45">
        <v>45323</v>
      </c>
      <c r="I879" s="27">
        <v>75000</v>
      </c>
      <c r="J879" s="28">
        <f t="shared" si="29"/>
        <v>75000</v>
      </c>
      <c r="K879" s="29" t="s">
        <v>43</v>
      </c>
      <c r="L879" s="29" t="s">
        <v>69</v>
      </c>
      <c r="M879" s="29" t="s">
        <v>109</v>
      </c>
      <c r="N879" s="30" t="str">
        <f>VLOOKUP(M879,[1]OPERACIONAL!$A$1:$C$12,2,FALSE)</f>
        <v>OBRAS E INSTALAÇÕES</v>
      </c>
    </row>
    <row r="880" spans="2:14" ht="36">
      <c r="B880" s="23" t="str">
        <f t="shared" si="28"/>
        <v>37</v>
      </c>
      <c r="C880" s="24" t="s">
        <v>2223</v>
      </c>
      <c r="D880" s="25" t="s">
        <v>1550</v>
      </c>
      <c r="E880" s="25" t="s">
        <v>1551</v>
      </c>
      <c r="F880" s="24" t="s">
        <v>18</v>
      </c>
      <c r="G880" s="26">
        <v>1</v>
      </c>
      <c r="H880" s="45">
        <v>45323</v>
      </c>
      <c r="I880" s="27">
        <v>65000</v>
      </c>
      <c r="J880" s="28">
        <f t="shared" si="29"/>
        <v>65000</v>
      </c>
      <c r="K880" s="29" t="s">
        <v>43</v>
      </c>
      <c r="L880" s="29" t="s">
        <v>69</v>
      </c>
      <c r="M880" s="29" t="s">
        <v>22</v>
      </c>
      <c r="N880" s="30" t="str">
        <f>VLOOKUP(M880,[1]OPERACIONAL!$A$1:$C$12,2,FALSE)</f>
        <v>EQUIPAMENTOS E MATERIAL PERMANENTE</v>
      </c>
    </row>
    <row r="881" spans="2:14" ht="24">
      <c r="B881" s="23" t="str">
        <f t="shared" si="28"/>
        <v>37</v>
      </c>
      <c r="C881" s="24" t="s">
        <v>2223</v>
      </c>
      <c r="D881" s="25" t="s">
        <v>1552</v>
      </c>
      <c r="E881" s="25" t="s">
        <v>1553</v>
      </c>
      <c r="F881" s="24" t="s">
        <v>18</v>
      </c>
      <c r="G881" s="26">
        <v>1</v>
      </c>
      <c r="H881" s="45">
        <v>45352</v>
      </c>
      <c r="I881" s="27">
        <v>5300</v>
      </c>
      <c r="J881" s="28">
        <f t="shared" si="29"/>
        <v>5300</v>
      </c>
      <c r="K881" s="29" t="s">
        <v>189</v>
      </c>
      <c r="L881" s="29" t="s">
        <v>21</v>
      </c>
      <c r="M881" s="29" t="s">
        <v>25</v>
      </c>
      <c r="N881" s="30" t="str">
        <f>VLOOKUP(M881,[1]OPERACIONAL!$A$1:$C$12,2,FALSE)</f>
        <v>PASSAGENS E DESPESAS COM LOCOMOÇÃO</v>
      </c>
    </row>
    <row r="882" spans="2:14" ht="36">
      <c r="B882" s="23" t="str">
        <f t="shared" si="28"/>
        <v>37</v>
      </c>
      <c r="C882" s="24" t="s">
        <v>2223</v>
      </c>
      <c r="D882" s="25" t="s">
        <v>1554</v>
      </c>
      <c r="E882" s="25" t="s">
        <v>1555</v>
      </c>
      <c r="F882" s="24" t="s">
        <v>18</v>
      </c>
      <c r="G882" s="26">
        <v>1</v>
      </c>
      <c r="H882" s="45">
        <v>45323</v>
      </c>
      <c r="I882" s="27">
        <v>350000</v>
      </c>
      <c r="J882" s="28">
        <f t="shared" si="29"/>
        <v>350000</v>
      </c>
      <c r="K882" s="29" t="s">
        <v>189</v>
      </c>
      <c r="L882" s="29" t="s">
        <v>21</v>
      </c>
      <c r="M882" s="29" t="s">
        <v>22</v>
      </c>
      <c r="N882" s="30" t="str">
        <f>VLOOKUP(M882,[1]OPERACIONAL!$A$1:$C$12,2,FALSE)</f>
        <v>EQUIPAMENTOS E MATERIAL PERMANENTE</v>
      </c>
    </row>
    <row r="883" spans="2:14" ht="24.75" thickBot="1">
      <c r="B883" s="23" t="str">
        <f t="shared" si="28"/>
        <v>37</v>
      </c>
      <c r="C883" s="24" t="s">
        <v>2223</v>
      </c>
      <c r="D883" s="25" t="s">
        <v>1556</v>
      </c>
      <c r="E883" s="25" t="s">
        <v>1557</v>
      </c>
      <c r="F883" s="24" t="s">
        <v>18</v>
      </c>
      <c r="G883" s="26">
        <v>1</v>
      </c>
      <c r="H883" s="45">
        <v>45323</v>
      </c>
      <c r="I883" s="27">
        <v>42000</v>
      </c>
      <c r="J883" s="28">
        <f t="shared" si="29"/>
        <v>42000</v>
      </c>
      <c r="K883" s="29" t="s">
        <v>189</v>
      </c>
      <c r="L883" s="29" t="s">
        <v>21</v>
      </c>
      <c r="M883" s="29" t="s">
        <v>552</v>
      </c>
      <c r="N883" s="30" t="str">
        <f>VLOOKUP(M883,[1]OPERACIONAL!$A$1:$C$12,2,FALSE)</f>
        <v>SERVIÇOS DE CONSULTORIA</v>
      </c>
    </row>
    <row r="884" spans="2:14" ht="165">
      <c r="B884" s="23" t="str">
        <f t="shared" si="28"/>
        <v>39</v>
      </c>
      <c r="C884" s="252" t="s">
        <v>1558</v>
      </c>
      <c r="D884" s="253" t="s">
        <v>1559</v>
      </c>
      <c r="E884" s="253" t="s">
        <v>1560</v>
      </c>
      <c r="F884" s="252" t="s">
        <v>18</v>
      </c>
      <c r="G884" s="254">
        <v>10</v>
      </c>
      <c r="H884" s="255">
        <v>45444</v>
      </c>
      <c r="I884" s="256">
        <v>6000</v>
      </c>
      <c r="J884" s="28">
        <f t="shared" si="29"/>
        <v>60000</v>
      </c>
      <c r="K884" s="258" t="s">
        <v>20</v>
      </c>
      <c r="L884" s="258" t="s">
        <v>21</v>
      </c>
      <c r="M884" s="258" t="s">
        <v>22</v>
      </c>
      <c r="N884" s="30" t="str">
        <f>VLOOKUP(M884,[1]OPERACIONAL!$A$1:$C$12,2,FALSE)</f>
        <v>EQUIPAMENTOS E MATERIAL PERMANENTE</v>
      </c>
    </row>
    <row r="885" spans="2:14" ht="195">
      <c r="B885" s="23" t="str">
        <f t="shared" si="28"/>
        <v>39</v>
      </c>
      <c r="C885" s="261" t="s">
        <v>1558</v>
      </c>
      <c r="D885" s="262" t="s">
        <v>1561</v>
      </c>
      <c r="E885" s="263" t="s">
        <v>1562</v>
      </c>
      <c r="F885" s="261" t="s">
        <v>18</v>
      </c>
      <c r="G885" s="264">
        <v>2</v>
      </c>
      <c r="H885" s="265">
        <v>45444</v>
      </c>
      <c r="I885" s="266">
        <v>4350</v>
      </c>
      <c r="J885" s="28">
        <f t="shared" si="29"/>
        <v>8700</v>
      </c>
      <c r="K885" s="268" t="s">
        <v>20</v>
      </c>
      <c r="L885" s="268" t="s">
        <v>21</v>
      </c>
      <c r="M885" s="268" t="s">
        <v>22</v>
      </c>
      <c r="N885" s="30" t="str">
        <f>VLOOKUP(M885,[1]OPERACIONAL!$A$1:$C$12,2,FALSE)</f>
        <v>EQUIPAMENTOS E MATERIAL PERMANENTE</v>
      </c>
    </row>
    <row r="886" spans="2:14" ht="180">
      <c r="B886" s="23" t="str">
        <f t="shared" si="28"/>
        <v>39</v>
      </c>
      <c r="C886" s="261" t="s">
        <v>1558</v>
      </c>
      <c r="D886" s="262" t="s">
        <v>1563</v>
      </c>
      <c r="E886" s="262" t="s">
        <v>1564</v>
      </c>
      <c r="F886" s="261" t="s">
        <v>18</v>
      </c>
      <c r="G886" s="264">
        <v>1</v>
      </c>
      <c r="H886" s="265">
        <v>45444</v>
      </c>
      <c r="I886" s="266">
        <v>4500</v>
      </c>
      <c r="J886" s="28">
        <f t="shared" si="29"/>
        <v>4500</v>
      </c>
      <c r="K886" s="268" t="s">
        <v>20</v>
      </c>
      <c r="L886" s="268" t="s">
        <v>21</v>
      </c>
      <c r="M886" s="268" t="s">
        <v>22</v>
      </c>
      <c r="N886" s="30" t="str">
        <f>VLOOKUP(M886,[1]OPERACIONAL!$A$1:$C$12,2,FALSE)</f>
        <v>EQUIPAMENTOS E MATERIAL PERMANENTE</v>
      </c>
    </row>
    <row r="887" spans="2:14" ht="105">
      <c r="B887" s="23" t="str">
        <f t="shared" si="28"/>
        <v>39</v>
      </c>
      <c r="C887" s="261" t="s">
        <v>1558</v>
      </c>
      <c r="D887" s="262" t="s">
        <v>1565</v>
      </c>
      <c r="E887" s="262" t="s">
        <v>1566</v>
      </c>
      <c r="F887" s="261" t="s">
        <v>18</v>
      </c>
      <c r="G887" s="264">
        <v>1</v>
      </c>
      <c r="H887" s="265">
        <v>45444</v>
      </c>
      <c r="I887" s="266">
        <v>3300</v>
      </c>
      <c r="J887" s="28">
        <f t="shared" si="29"/>
        <v>3300</v>
      </c>
      <c r="K887" s="268" t="s">
        <v>20</v>
      </c>
      <c r="L887" s="268" t="s">
        <v>45</v>
      </c>
      <c r="M887" s="268" t="s">
        <v>22</v>
      </c>
      <c r="N887" s="30" t="str">
        <f>VLOOKUP(M887,[1]OPERACIONAL!$A$1:$C$12,2,FALSE)</f>
        <v>EQUIPAMENTOS E MATERIAL PERMANENTE</v>
      </c>
    </row>
    <row r="888" spans="2:14" ht="105">
      <c r="B888" s="23" t="str">
        <f t="shared" si="28"/>
        <v>39</v>
      </c>
      <c r="C888" s="261" t="s">
        <v>1558</v>
      </c>
      <c r="D888" s="262" t="s">
        <v>1567</v>
      </c>
      <c r="E888" s="262" t="s">
        <v>1566</v>
      </c>
      <c r="F888" s="261" t="s">
        <v>18</v>
      </c>
      <c r="G888" s="264">
        <v>1</v>
      </c>
      <c r="H888" s="265">
        <v>45444</v>
      </c>
      <c r="I888" s="266">
        <v>4100</v>
      </c>
      <c r="J888" s="28">
        <f t="shared" si="29"/>
        <v>4100</v>
      </c>
      <c r="K888" s="268" t="s">
        <v>43</v>
      </c>
      <c r="L888" s="268" t="s">
        <v>21</v>
      </c>
      <c r="M888" s="268" t="s">
        <v>22</v>
      </c>
      <c r="N888" s="30" t="str">
        <f>VLOOKUP(M888,[1]OPERACIONAL!$A$1:$C$12,2,FALSE)</f>
        <v>EQUIPAMENTOS E MATERIAL PERMANENTE</v>
      </c>
    </row>
    <row r="889" spans="2:14" ht="135">
      <c r="B889" s="23" t="str">
        <f t="shared" si="28"/>
        <v>39</v>
      </c>
      <c r="C889" s="261" t="s">
        <v>1558</v>
      </c>
      <c r="D889" s="262" t="s">
        <v>1568</v>
      </c>
      <c r="E889" s="262" t="s">
        <v>1569</v>
      </c>
      <c r="F889" s="261" t="s">
        <v>18</v>
      </c>
      <c r="G889" s="264">
        <v>12</v>
      </c>
      <c r="H889" s="265">
        <v>45352</v>
      </c>
      <c r="I889" s="266">
        <v>200</v>
      </c>
      <c r="J889" s="28">
        <f t="shared" si="29"/>
        <v>2400</v>
      </c>
      <c r="K889" s="268" t="s">
        <v>20</v>
      </c>
      <c r="L889" s="268" t="s">
        <v>21</v>
      </c>
      <c r="M889" s="268" t="s">
        <v>22</v>
      </c>
      <c r="N889" s="30" t="str">
        <f>VLOOKUP(M889,[1]OPERACIONAL!$A$1:$C$12,2,FALSE)</f>
        <v>EQUIPAMENTOS E MATERIAL PERMANENTE</v>
      </c>
    </row>
    <row r="890" spans="2:14" ht="165">
      <c r="B890" s="23" t="str">
        <f t="shared" si="28"/>
        <v>39</v>
      </c>
      <c r="C890" s="261" t="s">
        <v>1558</v>
      </c>
      <c r="D890" s="262" t="s">
        <v>1570</v>
      </c>
      <c r="E890" s="262" t="s">
        <v>1571</v>
      </c>
      <c r="F890" s="261" t="s">
        <v>18</v>
      </c>
      <c r="G890" s="264">
        <v>6</v>
      </c>
      <c r="H890" s="265">
        <v>45292</v>
      </c>
      <c r="I890" s="266">
        <v>260</v>
      </c>
      <c r="J890" s="28">
        <f t="shared" si="29"/>
        <v>1560</v>
      </c>
      <c r="K890" s="268" t="s">
        <v>20</v>
      </c>
      <c r="L890" s="268" t="s">
        <v>21</v>
      </c>
      <c r="M890" s="268" t="s">
        <v>22</v>
      </c>
      <c r="N890" s="30" t="str">
        <f>VLOOKUP(M890,[1]OPERACIONAL!$A$1:$C$12,2,FALSE)</f>
        <v>EQUIPAMENTOS E MATERIAL PERMANENTE</v>
      </c>
    </row>
    <row r="891" spans="2:14" ht="90">
      <c r="B891" s="23" t="str">
        <f t="shared" si="28"/>
        <v>39</v>
      </c>
      <c r="C891" s="261" t="s">
        <v>1558</v>
      </c>
      <c r="D891" s="262" t="s">
        <v>1572</v>
      </c>
      <c r="E891" s="262" t="s">
        <v>1573</v>
      </c>
      <c r="F891" s="261" t="s">
        <v>18</v>
      </c>
      <c r="G891" s="264">
        <v>12</v>
      </c>
      <c r="H891" s="265">
        <v>45292</v>
      </c>
      <c r="I891" s="266">
        <v>1000</v>
      </c>
      <c r="J891" s="28">
        <f t="shared" si="29"/>
        <v>12000</v>
      </c>
      <c r="K891" s="268" t="s">
        <v>20</v>
      </c>
      <c r="L891" s="268" t="s">
        <v>21</v>
      </c>
      <c r="M891" s="268" t="s">
        <v>31</v>
      </c>
      <c r="N891" s="30" t="str">
        <f>VLOOKUP(M891,[1]OPERACIONAL!$A$1:$C$12,2,FALSE)</f>
        <v>MATERIAL DE CONSUMO</v>
      </c>
    </row>
    <row r="892" spans="2:14" ht="210.75" thickBot="1">
      <c r="B892" s="23" t="str">
        <f t="shared" si="28"/>
        <v>39</v>
      </c>
      <c r="C892" s="261" t="s">
        <v>1558</v>
      </c>
      <c r="D892" s="262" t="s">
        <v>1574</v>
      </c>
      <c r="E892" s="262" t="s">
        <v>1575</v>
      </c>
      <c r="F892" s="261" t="s">
        <v>18</v>
      </c>
      <c r="G892" s="264">
        <v>1</v>
      </c>
      <c r="H892" s="265">
        <v>44986</v>
      </c>
      <c r="I892" s="266">
        <v>6000</v>
      </c>
      <c r="J892" s="28">
        <f t="shared" si="29"/>
        <v>6000</v>
      </c>
      <c r="K892" s="268" t="s">
        <v>43</v>
      </c>
      <c r="L892" s="268" t="s">
        <v>21</v>
      </c>
      <c r="M892" s="268" t="s">
        <v>34</v>
      </c>
      <c r="N892" s="30" t="str">
        <f>VLOOKUP(M892,[1]OPERACIONAL!$A$1:$C$12,2,FALSE)</f>
        <v>OUTROS SERVIÇOS DE TERCEIROS - PESSOA JURÍDICA</v>
      </c>
    </row>
    <row r="893" spans="2:14" ht="132.75" thickBot="1">
      <c r="B893" s="23" t="str">
        <f t="shared" si="28"/>
        <v>40</v>
      </c>
      <c r="C893" s="15" t="s">
        <v>1641</v>
      </c>
      <c r="D893" s="16" t="s">
        <v>1667</v>
      </c>
      <c r="E893" s="16" t="s">
        <v>1666</v>
      </c>
      <c r="F893" s="15" t="s">
        <v>18</v>
      </c>
      <c r="G893" s="17">
        <v>5</v>
      </c>
      <c r="H893" s="18">
        <v>45323</v>
      </c>
      <c r="I893" s="19">
        <v>3500</v>
      </c>
      <c r="J893" s="28">
        <f t="shared" si="29"/>
        <v>17500</v>
      </c>
      <c r="K893" s="21" t="s">
        <v>20</v>
      </c>
      <c r="L893" s="21" t="s">
        <v>21</v>
      </c>
      <c r="M893" s="21" t="s">
        <v>22</v>
      </c>
      <c r="N893" s="30" t="str">
        <f>VLOOKUP(M893,[1]OPERACIONAL!$A$1:$C$12,2,FALSE)</f>
        <v>EQUIPAMENTOS E MATERIAL PERMANENTE</v>
      </c>
    </row>
    <row r="894" spans="2:14" ht="132.75" thickBot="1">
      <c r="B894" s="23" t="str">
        <f t="shared" si="28"/>
        <v>40</v>
      </c>
      <c r="C894" s="24" t="s">
        <v>1590</v>
      </c>
      <c r="D894" s="25" t="s">
        <v>1667</v>
      </c>
      <c r="E894" s="25" t="s">
        <v>1666</v>
      </c>
      <c r="F894" s="24" t="s">
        <v>18</v>
      </c>
      <c r="G894" s="26">
        <v>25</v>
      </c>
      <c r="H894" s="31">
        <v>45323</v>
      </c>
      <c r="I894" s="27">
        <v>3500</v>
      </c>
      <c r="J894" s="28">
        <f t="shared" si="29"/>
        <v>87500</v>
      </c>
      <c r="K894" s="21" t="s">
        <v>20</v>
      </c>
      <c r="L894" s="21" t="s">
        <v>21</v>
      </c>
      <c r="M894" s="29" t="s">
        <v>22</v>
      </c>
      <c r="N894" s="30" t="str">
        <f>VLOOKUP(M894,[1]OPERACIONAL!$A$1:$C$12,2,FALSE)</f>
        <v>EQUIPAMENTOS E MATERIAL PERMANENTE</v>
      </c>
    </row>
    <row r="895" spans="2:14" ht="144.75" thickBot="1">
      <c r="B895" s="23" t="str">
        <f t="shared" si="28"/>
        <v>40</v>
      </c>
      <c r="C895" s="24" t="s">
        <v>1641</v>
      </c>
      <c r="D895" s="25" t="s">
        <v>1665</v>
      </c>
      <c r="E895" s="25" t="s">
        <v>1664</v>
      </c>
      <c r="F895" s="24" t="s">
        <v>18</v>
      </c>
      <c r="G895" s="26">
        <v>5</v>
      </c>
      <c r="H895" s="31">
        <v>45323</v>
      </c>
      <c r="I895" s="27">
        <v>4200</v>
      </c>
      <c r="J895" s="28">
        <f t="shared" si="29"/>
        <v>21000</v>
      </c>
      <c r="K895" s="21" t="s">
        <v>20</v>
      </c>
      <c r="L895" s="21" t="s">
        <v>21</v>
      </c>
      <c r="M895" s="29" t="s">
        <v>22</v>
      </c>
      <c r="N895" s="30" t="str">
        <f>VLOOKUP(M895,[1]OPERACIONAL!$A$1:$C$12,2,FALSE)</f>
        <v>EQUIPAMENTOS E MATERIAL PERMANENTE</v>
      </c>
    </row>
    <row r="896" spans="2:14" ht="144.75" thickBot="1">
      <c r="B896" s="23" t="str">
        <f t="shared" si="28"/>
        <v>40</v>
      </c>
      <c r="C896" s="24" t="s">
        <v>1590</v>
      </c>
      <c r="D896" s="25" t="s">
        <v>1665</v>
      </c>
      <c r="E896" s="25" t="s">
        <v>1664</v>
      </c>
      <c r="F896" s="24" t="s">
        <v>18</v>
      </c>
      <c r="G896" s="26">
        <v>25</v>
      </c>
      <c r="H896" s="31">
        <v>45323</v>
      </c>
      <c r="I896" s="27">
        <v>4200</v>
      </c>
      <c r="J896" s="28">
        <f t="shared" si="29"/>
        <v>105000</v>
      </c>
      <c r="K896" s="21" t="s">
        <v>20</v>
      </c>
      <c r="L896" s="21" t="s">
        <v>21</v>
      </c>
      <c r="M896" s="29" t="s">
        <v>22</v>
      </c>
      <c r="N896" s="30" t="str">
        <f>VLOOKUP(M896,[1]OPERACIONAL!$A$1:$C$12,2,FALSE)</f>
        <v>EQUIPAMENTOS E MATERIAL PERMANENTE</v>
      </c>
    </row>
    <row r="897" spans="2:14" ht="144.75" thickBot="1">
      <c r="B897" s="23" t="str">
        <f t="shared" si="28"/>
        <v>40</v>
      </c>
      <c r="C897" s="24" t="s">
        <v>1641</v>
      </c>
      <c r="D897" s="25" t="s">
        <v>1663</v>
      </c>
      <c r="E897" s="25" t="s">
        <v>1662</v>
      </c>
      <c r="F897" s="24" t="s">
        <v>18</v>
      </c>
      <c r="G897" s="26">
        <v>5</v>
      </c>
      <c r="H897" s="31">
        <v>45323</v>
      </c>
      <c r="I897" s="27">
        <v>6000</v>
      </c>
      <c r="J897" s="28">
        <f t="shared" si="29"/>
        <v>30000</v>
      </c>
      <c r="K897" s="21" t="s">
        <v>20</v>
      </c>
      <c r="L897" s="21" t="s">
        <v>21</v>
      </c>
      <c r="M897" s="29" t="s">
        <v>22</v>
      </c>
      <c r="N897" s="30" t="str">
        <f>VLOOKUP(M897,[1]OPERACIONAL!$A$1:$C$12,2,FALSE)</f>
        <v>EQUIPAMENTOS E MATERIAL PERMANENTE</v>
      </c>
    </row>
    <row r="898" spans="2:14" ht="144.75" thickBot="1">
      <c r="B898" s="23" t="str">
        <f t="shared" si="28"/>
        <v>40</v>
      </c>
      <c r="C898" s="24" t="s">
        <v>1590</v>
      </c>
      <c r="D898" s="25" t="s">
        <v>1663</v>
      </c>
      <c r="E898" s="25" t="s">
        <v>1662</v>
      </c>
      <c r="F898" s="24" t="s">
        <v>18</v>
      </c>
      <c r="G898" s="26">
        <v>25</v>
      </c>
      <c r="H898" s="31">
        <v>45323</v>
      </c>
      <c r="I898" s="27">
        <v>6000</v>
      </c>
      <c r="J898" s="28">
        <f t="shared" si="29"/>
        <v>150000</v>
      </c>
      <c r="K898" s="21" t="s">
        <v>20</v>
      </c>
      <c r="L898" s="21" t="s">
        <v>21</v>
      </c>
      <c r="M898" s="29" t="s">
        <v>22</v>
      </c>
      <c r="N898" s="30" t="str">
        <f>VLOOKUP(M898,[1]OPERACIONAL!$A$1:$C$12,2,FALSE)</f>
        <v>EQUIPAMENTOS E MATERIAL PERMANENTE</v>
      </c>
    </row>
    <row r="899" spans="2:14" ht="168.75" thickBot="1">
      <c r="B899" s="23" t="str">
        <f t="shared" si="28"/>
        <v>40</v>
      </c>
      <c r="C899" s="24" t="s">
        <v>1641</v>
      </c>
      <c r="D899" s="25" t="s">
        <v>1661</v>
      </c>
      <c r="E899" s="25" t="s">
        <v>1660</v>
      </c>
      <c r="F899" s="24" t="s">
        <v>18</v>
      </c>
      <c r="G899" s="26">
        <v>5</v>
      </c>
      <c r="H899" s="31">
        <v>45323</v>
      </c>
      <c r="I899" s="27">
        <v>2000</v>
      </c>
      <c r="J899" s="28">
        <f t="shared" si="29"/>
        <v>10000</v>
      </c>
      <c r="K899" s="21" t="s">
        <v>20</v>
      </c>
      <c r="L899" s="21" t="s">
        <v>21</v>
      </c>
      <c r="M899" s="29" t="s">
        <v>22</v>
      </c>
      <c r="N899" s="30" t="str">
        <f>VLOOKUP(M899,[1]OPERACIONAL!$A$1:$C$12,2,FALSE)</f>
        <v>EQUIPAMENTOS E MATERIAL PERMANENTE</v>
      </c>
    </row>
    <row r="900" spans="2:14" ht="168.75" thickBot="1">
      <c r="B900" s="23" t="str">
        <f t="shared" si="28"/>
        <v>40</v>
      </c>
      <c r="C900" s="24" t="s">
        <v>1590</v>
      </c>
      <c r="D900" s="25" t="s">
        <v>1661</v>
      </c>
      <c r="E900" s="25" t="s">
        <v>1660</v>
      </c>
      <c r="F900" s="24" t="s">
        <v>18</v>
      </c>
      <c r="G900" s="26">
        <v>25</v>
      </c>
      <c r="H900" s="31">
        <v>45323</v>
      </c>
      <c r="I900" s="27">
        <v>2000</v>
      </c>
      <c r="J900" s="28">
        <f t="shared" si="29"/>
        <v>50000</v>
      </c>
      <c r="K900" s="21" t="s">
        <v>20</v>
      </c>
      <c r="L900" s="21" t="s">
        <v>21</v>
      </c>
      <c r="M900" s="29" t="s">
        <v>22</v>
      </c>
      <c r="N900" s="30" t="str">
        <f>VLOOKUP(M900,[1]OPERACIONAL!$A$1:$C$12,2,FALSE)</f>
        <v>EQUIPAMENTOS E MATERIAL PERMANENTE</v>
      </c>
    </row>
    <row r="901" spans="2:14" ht="180.75" thickBot="1">
      <c r="B901" s="23" t="str">
        <f t="shared" si="28"/>
        <v>40</v>
      </c>
      <c r="C901" s="24" t="s">
        <v>1641</v>
      </c>
      <c r="D901" s="25" t="s">
        <v>1659</v>
      </c>
      <c r="E901" s="280" t="s">
        <v>1658</v>
      </c>
      <c r="F901" s="24" t="s">
        <v>18</v>
      </c>
      <c r="G901" s="26">
        <v>12</v>
      </c>
      <c r="H901" s="31">
        <v>45323</v>
      </c>
      <c r="I901" s="27">
        <v>6200</v>
      </c>
      <c r="J901" s="28">
        <f t="shared" si="29"/>
        <v>74400</v>
      </c>
      <c r="K901" s="21" t="s">
        <v>20</v>
      </c>
      <c r="L901" s="21" t="s">
        <v>21</v>
      </c>
      <c r="M901" s="29" t="s">
        <v>22</v>
      </c>
      <c r="N901" s="30" t="str">
        <f>VLOOKUP(M901,[1]OPERACIONAL!$A$1:$C$12,2,FALSE)</f>
        <v>EQUIPAMENTOS E MATERIAL PERMANENTE</v>
      </c>
    </row>
    <row r="902" spans="2:14" ht="180.75" thickBot="1">
      <c r="B902" s="23" t="str">
        <f t="shared" si="28"/>
        <v>40</v>
      </c>
      <c r="C902" s="24" t="s">
        <v>1590</v>
      </c>
      <c r="D902" s="25" t="s">
        <v>1659</v>
      </c>
      <c r="E902" s="280" t="s">
        <v>1658</v>
      </c>
      <c r="F902" s="24" t="s">
        <v>18</v>
      </c>
      <c r="G902" s="26">
        <v>40</v>
      </c>
      <c r="H902" s="31">
        <v>45323</v>
      </c>
      <c r="I902" s="27">
        <v>6200</v>
      </c>
      <c r="J902" s="28">
        <f t="shared" si="29"/>
        <v>248000</v>
      </c>
      <c r="K902" s="21" t="s">
        <v>20</v>
      </c>
      <c r="L902" s="21" t="s">
        <v>21</v>
      </c>
      <c r="M902" s="29" t="s">
        <v>22</v>
      </c>
      <c r="N902" s="30" t="str">
        <f>VLOOKUP(M902,[1]OPERACIONAL!$A$1:$C$12,2,FALSE)</f>
        <v>EQUIPAMENTOS E MATERIAL PERMANENTE</v>
      </c>
    </row>
    <row r="903" spans="2:14" ht="192.75" thickBot="1">
      <c r="B903" s="23" t="str">
        <f t="shared" si="28"/>
        <v>40</v>
      </c>
      <c r="C903" s="24" t="s">
        <v>1641</v>
      </c>
      <c r="D903" s="25" t="s">
        <v>1657</v>
      </c>
      <c r="E903" s="280" t="s">
        <v>1656</v>
      </c>
      <c r="F903" s="24" t="s">
        <v>18</v>
      </c>
      <c r="G903" s="26">
        <v>12</v>
      </c>
      <c r="H903" s="31">
        <v>45323</v>
      </c>
      <c r="I903" s="27">
        <v>1500</v>
      </c>
      <c r="J903" s="28">
        <f t="shared" si="29"/>
        <v>18000</v>
      </c>
      <c r="K903" s="21" t="s">
        <v>20</v>
      </c>
      <c r="L903" s="21" t="s">
        <v>21</v>
      </c>
      <c r="M903" s="29" t="s">
        <v>22</v>
      </c>
      <c r="N903" s="30" t="str">
        <f>VLOOKUP(M903,[1]OPERACIONAL!$A$1:$C$12,2,FALSE)</f>
        <v>EQUIPAMENTOS E MATERIAL PERMANENTE</v>
      </c>
    </row>
    <row r="904" spans="2:14" ht="192.75" thickBot="1">
      <c r="B904" s="23" t="str">
        <f t="shared" si="28"/>
        <v>40</v>
      </c>
      <c r="C904" s="24" t="s">
        <v>1590</v>
      </c>
      <c r="D904" s="25" t="s">
        <v>1657</v>
      </c>
      <c r="E904" s="280" t="s">
        <v>1656</v>
      </c>
      <c r="F904" s="24" t="s">
        <v>18</v>
      </c>
      <c r="G904" s="26">
        <v>38</v>
      </c>
      <c r="H904" s="31">
        <v>45323</v>
      </c>
      <c r="I904" s="27">
        <v>1500</v>
      </c>
      <c r="J904" s="28">
        <f t="shared" si="29"/>
        <v>57000</v>
      </c>
      <c r="K904" s="21" t="s">
        <v>20</v>
      </c>
      <c r="L904" s="21" t="s">
        <v>21</v>
      </c>
      <c r="M904" s="29" t="s">
        <v>22</v>
      </c>
      <c r="N904" s="30" t="str">
        <f>VLOOKUP(M904,[1]OPERACIONAL!$A$1:$C$12,2,FALSE)</f>
        <v>EQUIPAMENTOS E MATERIAL PERMANENTE</v>
      </c>
    </row>
    <row r="905" spans="2:14" ht="204.75" thickBot="1">
      <c r="B905" s="23" t="str">
        <f t="shared" si="28"/>
        <v>40</v>
      </c>
      <c r="C905" s="24" t="s">
        <v>1641</v>
      </c>
      <c r="D905" s="25" t="s">
        <v>1655</v>
      </c>
      <c r="E905" s="280" t="s">
        <v>1654</v>
      </c>
      <c r="F905" s="24" t="s">
        <v>18</v>
      </c>
      <c r="G905" s="26">
        <v>200</v>
      </c>
      <c r="H905" s="31">
        <v>45323</v>
      </c>
      <c r="I905" s="27">
        <v>80</v>
      </c>
      <c r="J905" s="28">
        <f t="shared" si="29"/>
        <v>16000</v>
      </c>
      <c r="K905" s="21" t="s">
        <v>20</v>
      </c>
      <c r="L905" s="21" t="s">
        <v>21</v>
      </c>
      <c r="M905" s="29" t="s">
        <v>31</v>
      </c>
      <c r="N905" s="30" t="str">
        <f>VLOOKUP(M905,[1]OPERACIONAL!$A$1:$C$12,2,FALSE)</f>
        <v>MATERIAL DE CONSUMO</v>
      </c>
    </row>
    <row r="906" spans="2:14" ht="204.75" thickBot="1">
      <c r="B906" s="23" t="str">
        <f t="shared" si="28"/>
        <v>40</v>
      </c>
      <c r="C906" s="24" t="s">
        <v>1590</v>
      </c>
      <c r="D906" s="25" t="s">
        <v>1655</v>
      </c>
      <c r="E906" s="280" t="s">
        <v>1654</v>
      </c>
      <c r="F906" s="24" t="s">
        <v>18</v>
      </c>
      <c r="G906" s="26">
        <v>300</v>
      </c>
      <c r="H906" s="31">
        <v>45323</v>
      </c>
      <c r="I906" s="27">
        <v>80</v>
      </c>
      <c r="J906" s="28">
        <f t="shared" si="29"/>
        <v>24000</v>
      </c>
      <c r="K906" s="21" t="s">
        <v>20</v>
      </c>
      <c r="L906" s="21" t="s">
        <v>21</v>
      </c>
      <c r="M906" s="29" t="s">
        <v>31</v>
      </c>
      <c r="N906" s="30" t="str">
        <f>VLOOKUP(M906,[1]OPERACIONAL!$A$1:$C$12,2,FALSE)</f>
        <v>MATERIAL DE CONSUMO</v>
      </c>
    </row>
    <row r="907" spans="2:14" ht="192.75" thickBot="1">
      <c r="B907" s="23" t="str">
        <f t="shared" si="28"/>
        <v>40</v>
      </c>
      <c r="C907" s="24" t="s">
        <v>1641</v>
      </c>
      <c r="D907" s="25" t="s">
        <v>1653</v>
      </c>
      <c r="E907" s="280" t="s">
        <v>1652</v>
      </c>
      <c r="F907" s="24" t="s">
        <v>18</v>
      </c>
      <c r="G907" s="26">
        <v>10</v>
      </c>
      <c r="H907" s="31">
        <v>45323</v>
      </c>
      <c r="I907" s="27">
        <v>3000</v>
      </c>
      <c r="J907" s="28">
        <f t="shared" si="29"/>
        <v>30000</v>
      </c>
      <c r="K907" s="21" t="s">
        <v>20</v>
      </c>
      <c r="L907" s="21" t="s">
        <v>21</v>
      </c>
      <c r="M907" s="29" t="s">
        <v>31</v>
      </c>
      <c r="N907" s="30" t="str">
        <f>VLOOKUP(M907,[1]OPERACIONAL!$A$1:$C$12,2,FALSE)</f>
        <v>MATERIAL DE CONSUMO</v>
      </c>
    </row>
    <row r="908" spans="2:14" ht="192.75" thickBot="1">
      <c r="B908" s="23" t="str">
        <f t="shared" si="28"/>
        <v>40</v>
      </c>
      <c r="C908" s="24" t="s">
        <v>1590</v>
      </c>
      <c r="D908" s="25" t="s">
        <v>1653</v>
      </c>
      <c r="E908" s="280" t="s">
        <v>1652</v>
      </c>
      <c r="F908" s="24" t="s">
        <v>18</v>
      </c>
      <c r="G908" s="26">
        <v>32</v>
      </c>
      <c r="H908" s="31">
        <v>45323</v>
      </c>
      <c r="I908" s="27">
        <v>3000</v>
      </c>
      <c r="J908" s="28">
        <f t="shared" si="29"/>
        <v>96000</v>
      </c>
      <c r="K908" s="21" t="s">
        <v>20</v>
      </c>
      <c r="L908" s="21" t="s">
        <v>21</v>
      </c>
      <c r="M908" s="29" t="s">
        <v>31</v>
      </c>
      <c r="N908" s="30" t="str">
        <f>VLOOKUP(M908,[1]OPERACIONAL!$A$1:$C$12,2,FALSE)</f>
        <v>MATERIAL DE CONSUMO</v>
      </c>
    </row>
    <row r="909" spans="2:14" ht="168.75" thickBot="1">
      <c r="B909" s="23" t="str">
        <f t="shared" si="28"/>
        <v>40</v>
      </c>
      <c r="C909" s="24" t="s">
        <v>1590</v>
      </c>
      <c r="D909" s="25" t="s">
        <v>1651</v>
      </c>
      <c r="E909" s="25" t="s">
        <v>1650</v>
      </c>
      <c r="F909" s="24" t="s">
        <v>18</v>
      </c>
      <c r="G909" s="26">
        <v>100000</v>
      </c>
      <c r="H909" s="31">
        <v>45323</v>
      </c>
      <c r="I909" s="27">
        <v>11</v>
      </c>
      <c r="J909" s="28">
        <f t="shared" si="29"/>
        <v>1100000</v>
      </c>
      <c r="K909" s="21" t="s">
        <v>20</v>
      </c>
      <c r="L909" s="21" t="s">
        <v>21</v>
      </c>
      <c r="M909" s="29" t="s">
        <v>31</v>
      </c>
      <c r="N909" s="30" t="str">
        <f>VLOOKUP(M909,[1]OPERACIONAL!$A$1:$C$12,2,FALSE)</f>
        <v>MATERIAL DE CONSUMO</v>
      </c>
    </row>
    <row r="910" spans="2:14" ht="144.75" thickBot="1">
      <c r="B910" s="23" t="str">
        <f t="shared" si="28"/>
        <v>40</v>
      </c>
      <c r="C910" s="24" t="s">
        <v>1590</v>
      </c>
      <c r="D910" s="25" t="s">
        <v>1649</v>
      </c>
      <c r="E910" s="25" t="s">
        <v>1648</v>
      </c>
      <c r="F910" s="24" t="s">
        <v>18</v>
      </c>
      <c r="G910" s="26">
        <v>60000</v>
      </c>
      <c r="H910" s="31">
        <v>45323</v>
      </c>
      <c r="I910" s="27">
        <v>8</v>
      </c>
      <c r="J910" s="28">
        <f t="shared" si="29"/>
        <v>480000</v>
      </c>
      <c r="K910" s="21" t="s">
        <v>20</v>
      </c>
      <c r="L910" s="21" t="s">
        <v>21</v>
      </c>
      <c r="M910" s="29" t="s">
        <v>31</v>
      </c>
      <c r="N910" s="30" t="str">
        <f>VLOOKUP(M910,[1]OPERACIONAL!$A$1:$C$12,2,FALSE)</f>
        <v>MATERIAL DE CONSUMO</v>
      </c>
    </row>
    <row r="911" spans="2:14" ht="24.75" thickBot="1">
      <c r="B911" s="23" t="str">
        <f t="shared" si="28"/>
        <v>40</v>
      </c>
      <c r="C911" s="24" t="s">
        <v>1590</v>
      </c>
      <c r="D911" s="25" t="s">
        <v>1605</v>
      </c>
      <c r="E911" s="25" t="s">
        <v>1638</v>
      </c>
      <c r="F911" s="24" t="s">
        <v>18</v>
      </c>
      <c r="G911" s="26">
        <v>1</v>
      </c>
      <c r="H911" s="31">
        <v>45292</v>
      </c>
      <c r="I911" s="27">
        <v>341975.4</v>
      </c>
      <c r="J911" s="28">
        <f t="shared" si="29"/>
        <v>341975.4</v>
      </c>
      <c r="K911" s="21" t="s">
        <v>20</v>
      </c>
      <c r="L911" s="21" t="s">
        <v>21</v>
      </c>
      <c r="M911" s="29" t="s">
        <v>34</v>
      </c>
      <c r="N911" s="30" t="str">
        <f>VLOOKUP(M911,[1]OPERACIONAL!$A$1:$C$12,2,FALSE)</f>
        <v>OUTROS SERVIÇOS DE TERCEIROS - PESSOA JURÍDICA</v>
      </c>
    </row>
    <row r="912" spans="2:14" ht="24.75" thickBot="1">
      <c r="B912" s="23" t="str">
        <f t="shared" si="28"/>
        <v>40</v>
      </c>
      <c r="C912" s="24" t="s">
        <v>1590</v>
      </c>
      <c r="D912" s="25" t="s">
        <v>1605</v>
      </c>
      <c r="E912" s="25" t="s">
        <v>1637</v>
      </c>
      <c r="F912" s="24" t="s">
        <v>18</v>
      </c>
      <c r="G912" s="26">
        <v>1</v>
      </c>
      <c r="H912" s="31">
        <v>45292</v>
      </c>
      <c r="I912" s="27">
        <v>342000</v>
      </c>
      <c r="J912" s="28">
        <f t="shared" si="29"/>
        <v>342000</v>
      </c>
      <c r="K912" s="21" t="s">
        <v>20</v>
      </c>
      <c r="L912" s="21" t="s">
        <v>21</v>
      </c>
      <c r="M912" s="29" t="s">
        <v>34</v>
      </c>
      <c r="N912" s="30" t="str">
        <f>VLOOKUP(M912,[1]OPERACIONAL!$A$1:$C$12,2,FALSE)</f>
        <v>OUTROS SERVIÇOS DE TERCEIROS - PESSOA JURÍDICA</v>
      </c>
    </row>
    <row r="913" spans="2:14" ht="12.75" thickBot="1">
      <c r="B913" s="23" t="str">
        <f t="shared" si="28"/>
        <v>40</v>
      </c>
      <c r="C913" s="24" t="s">
        <v>1590</v>
      </c>
      <c r="D913" s="25" t="s">
        <v>1605</v>
      </c>
      <c r="E913" s="25" t="s">
        <v>1636</v>
      </c>
      <c r="F913" s="24" t="s">
        <v>18</v>
      </c>
      <c r="G913" s="26">
        <v>1</v>
      </c>
      <c r="H913" s="31">
        <v>45292</v>
      </c>
      <c r="I913" s="27">
        <v>36000</v>
      </c>
      <c r="J913" s="28">
        <f t="shared" si="29"/>
        <v>36000</v>
      </c>
      <c r="K913" s="21" t="s">
        <v>20</v>
      </c>
      <c r="L913" s="21" t="s">
        <v>21</v>
      </c>
      <c r="M913" s="29" t="s">
        <v>34</v>
      </c>
      <c r="N913" s="30" t="str">
        <f>VLOOKUP(M913,[1]OPERACIONAL!$A$1:$C$12,2,FALSE)</f>
        <v>OUTROS SERVIÇOS DE TERCEIROS - PESSOA JURÍDICA</v>
      </c>
    </row>
    <row r="914" spans="2:14" ht="24.75" thickBot="1">
      <c r="B914" s="23" t="str">
        <f t="shared" si="28"/>
        <v>40</v>
      </c>
      <c r="C914" s="24" t="s">
        <v>1590</v>
      </c>
      <c r="D914" s="25" t="s">
        <v>1605</v>
      </c>
      <c r="E914" s="25" t="s">
        <v>1635</v>
      </c>
      <c r="F914" s="24" t="s">
        <v>18</v>
      </c>
      <c r="G914" s="26">
        <v>1</v>
      </c>
      <c r="H914" s="31">
        <v>45292</v>
      </c>
      <c r="I914" s="27">
        <v>169890.48</v>
      </c>
      <c r="J914" s="28">
        <f t="shared" si="29"/>
        <v>169890.48</v>
      </c>
      <c r="K914" s="21" t="s">
        <v>20</v>
      </c>
      <c r="L914" s="21" t="s">
        <v>21</v>
      </c>
      <c r="M914" s="29" t="s">
        <v>34</v>
      </c>
      <c r="N914" s="30" t="str">
        <f>VLOOKUP(M914,[1]OPERACIONAL!$A$1:$C$12,2,FALSE)</f>
        <v>OUTROS SERVIÇOS DE TERCEIROS - PESSOA JURÍDICA</v>
      </c>
    </row>
    <row r="915" spans="2:14" ht="24.75" thickBot="1">
      <c r="B915" s="23" t="str">
        <f t="shared" si="28"/>
        <v>40</v>
      </c>
      <c r="C915" s="24" t="s">
        <v>1590</v>
      </c>
      <c r="D915" s="25" t="s">
        <v>1605</v>
      </c>
      <c r="E915" s="25" t="s">
        <v>1634</v>
      </c>
      <c r="F915" s="24" t="s">
        <v>18</v>
      </c>
      <c r="G915" s="26">
        <v>1</v>
      </c>
      <c r="H915" s="31">
        <v>45292</v>
      </c>
      <c r="I915" s="27">
        <v>170091</v>
      </c>
      <c r="J915" s="28">
        <f t="shared" si="29"/>
        <v>170091</v>
      </c>
      <c r="K915" s="21" t="s">
        <v>20</v>
      </c>
      <c r="L915" s="21" t="s">
        <v>21</v>
      </c>
      <c r="M915" s="29" t="s">
        <v>34</v>
      </c>
      <c r="N915" s="30" t="str">
        <f>VLOOKUP(M915,[1]OPERACIONAL!$A$1:$C$12,2,FALSE)</f>
        <v>OUTROS SERVIÇOS DE TERCEIROS - PESSOA JURÍDICA</v>
      </c>
    </row>
    <row r="916" spans="2:14" ht="12.75" thickBot="1">
      <c r="B916" s="23" t="str">
        <f t="shared" si="28"/>
        <v>40</v>
      </c>
      <c r="C916" s="24" t="s">
        <v>1590</v>
      </c>
      <c r="D916" s="25" t="s">
        <v>1605</v>
      </c>
      <c r="E916" s="25" t="s">
        <v>1633</v>
      </c>
      <c r="F916" s="24" t="s">
        <v>18</v>
      </c>
      <c r="G916" s="26">
        <v>1</v>
      </c>
      <c r="H916" s="31">
        <v>45292</v>
      </c>
      <c r="I916" s="27">
        <v>342000</v>
      </c>
      <c r="J916" s="28">
        <f t="shared" si="29"/>
        <v>342000</v>
      </c>
      <c r="K916" s="21" t="s">
        <v>20</v>
      </c>
      <c r="L916" s="21" t="s">
        <v>21</v>
      </c>
      <c r="M916" s="29" t="s">
        <v>34</v>
      </c>
      <c r="N916" s="30" t="str">
        <f>VLOOKUP(M916,[1]OPERACIONAL!$A$1:$C$12,2,FALSE)</f>
        <v>OUTROS SERVIÇOS DE TERCEIROS - PESSOA JURÍDICA</v>
      </c>
    </row>
    <row r="917" spans="2:14" ht="24.75" thickBot="1">
      <c r="B917" s="23" t="str">
        <f t="shared" si="28"/>
        <v>40</v>
      </c>
      <c r="C917" s="24" t="s">
        <v>1590</v>
      </c>
      <c r="D917" s="25" t="s">
        <v>1605</v>
      </c>
      <c r="E917" s="25" t="s">
        <v>1632</v>
      </c>
      <c r="F917" s="24" t="s">
        <v>18</v>
      </c>
      <c r="G917" s="26">
        <v>1</v>
      </c>
      <c r="H917" s="31">
        <v>45292</v>
      </c>
      <c r="I917" s="27">
        <v>155489.76</v>
      </c>
      <c r="J917" s="28">
        <f t="shared" si="29"/>
        <v>155489.76</v>
      </c>
      <c r="K917" s="21" t="s">
        <v>20</v>
      </c>
      <c r="L917" s="21" t="s">
        <v>21</v>
      </c>
      <c r="M917" s="29" t="s">
        <v>34</v>
      </c>
      <c r="N917" s="30" t="str">
        <f>VLOOKUP(M917,[1]OPERACIONAL!$A$1:$C$12,2,FALSE)</f>
        <v>OUTROS SERVIÇOS DE TERCEIROS - PESSOA JURÍDICA</v>
      </c>
    </row>
    <row r="918" spans="2:14" ht="24.75" thickBot="1">
      <c r="B918" s="23" t="str">
        <f t="shared" si="28"/>
        <v>40</v>
      </c>
      <c r="C918" s="24" t="s">
        <v>1590</v>
      </c>
      <c r="D918" s="25" t="s">
        <v>1605</v>
      </c>
      <c r="E918" s="25" t="s">
        <v>1631</v>
      </c>
      <c r="F918" s="24" t="s">
        <v>18</v>
      </c>
      <c r="G918" s="26">
        <v>1</v>
      </c>
      <c r="H918" s="31">
        <v>45292</v>
      </c>
      <c r="I918" s="27">
        <v>156000</v>
      </c>
      <c r="J918" s="28">
        <f t="shared" si="29"/>
        <v>156000</v>
      </c>
      <c r="K918" s="21" t="s">
        <v>20</v>
      </c>
      <c r="L918" s="21" t="s">
        <v>21</v>
      </c>
      <c r="M918" s="29" t="s">
        <v>34</v>
      </c>
      <c r="N918" s="30" t="str">
        <f>VLOOKUP(M918,[1]OPERACIONAL!$A$1:$C$12,2,FALSE)</f>
        <v>OUTROS SERVIÇOS DE TERCEIROS - PESSOA JURÍDICA</v>
      </c>
    </row>
    <row r="919" spans="2:14" ht="24.75" thickBot="1">
      <c r="B919" s="23" t="str">
        <f t="shared" si="28"/>
        <v>40</v>
      </c>
      <c r="C919" s="24" t="s">
        <v>1590</v>
      </c>
      <c r="D919" s="25" t="s">
        <v>1605</v>
      </c>
      <c r="E919" s="25" t="s">
        <v>1630</v>
      </c>
      <c r="F919" s="24" t="s">
        <v>18</v>
      </c>
      <c r="G919" s="26">
        <v>1</v>
      </c>
      <c r="H919" s="31">
        <v>45292</v>
      </c>
      <c r="I919" s="27">
        <v>216000</v>
      </c>
      <c r="J919" s="28">
        <f t="shared" si="29"/>
        <v>216000</v>
      </c>
      <c r="K919" s="21" t="s">
        <v>20</v>
      </c>
      <c r="L919" s="21" t="s">
        <v>21</v>
      </c>
      <c r="M919" s="29" t="s">
        <v>34</v>
      </c>
      <c r="N919" s="30" t="str">
        <f>VLOOKUP(M919,[1]OPERACIONAL!$A$1:$C$12,2,FALSE)</f>
        <v>OUTROS SERVIÇOS DE TERCEIROS - PESSOA JURÍDICA</v>
      </c>
    </row>
    <row r="920" spans="2:14" ht="24.75" thickBot="1">
      <c r="B920" s="23" t="str">
        <f t="shared" si="28"/>
        <v>40</v>
      </c>
      <c r="C920" s="24" t="s">
        <v>1590</v>
      </c>
      <c r="D920" s="25" t="s">
        <v>1605</v>
      </c>
      <c r="E920" s="25" t="s">
        <v>1629</v>
      </c>
      <c r="F920" s="24" t="s">
        <v>18</v>
      </c>
      <c r="G920" s="26">
        <v>1</v>
      </c>
      <c r="H920" s="31">
        <v>45292</v>
      </c>
      <c r="I920" s="27">
        <v>262484.39999999997</v>
      </c>
      <c r="J920" s="28">
        <f t="shared" si="29"/>
        <v>262484.39999999997</v>
      </c>
      <c r="K920" s="21" t="s">
        <v>20</v>
      </c>
      <c r="L920" s="21" t="s">
        <v>21</v>
      </c>
      <c r="M920" s="29" t="s">
        <v>34</v>
      </c>
      <c r="N920" s="30" t="str">
        <f>VLOOKUP(M920,[1]OPERACIONAL!$A$1:$C$12,2,FALSE)</f>
        <v>OUTROS SERVIÇOS DE TERCEIROS - PESSOA JURÍDICA</v>
      </c>
    </row>
    <row r="921" spans="2:14" ht="24.75" thickBot="1">
      <c r="B921" s="23" t="str">
        <f t="shared" si="28"/>
        <v>40</v>
      </c>
      <c r="C921" s="24" t="s">
        <v>1590</v>
      </c>
      <c r="D921" s="25" t="s">
        <v>1605</v>
      </c>
      <c r="E921" s="25" t="s">
        <v>1628</v>
      </c>
      <c r="F921" s="24" t="s">
        <v>18</v>
      </c>
      <c r="G921" s="26">
        <v>1</v>
      </c>
      <c r="H921" s="31">
        <v>45292</v>
      </c>
      <c r="I921" s="27">
        <v>256981.32</v>
      </c>
      <c r="J921" s="28">
        <f t="shared" si="29"/>
        <v>256981.32</v>
      </c>
      <c r="K921" s="21" t="s">
        <v>20</v>
      </c>
      <c r="L921" s="21" t="s">
        <v>21</v>
      </c>
      <c r="M921" s="29" t="s">
        <v>34</v>
      </c>
      <c r="N921" s="30" t="str">
        <f>VLOOKUP(M921,[1]OPERACIONAL!$A$1:$C$12,2,FALSE)</f>
        <v>OUTROS SERVIÇOS DE TERCEIROS - PESSOA JURÍDICA</v>
      </c>
    </row>
    <row r="922" spans="2:14" ht="24.75" thickBot="1">
      <c r="B922" s="23" t="str">
        <f t="shared" si="28"/>
        <v>40</v>
      </c>
      <c r="C922" s="24" t="s">
        <v>1590</v>
      </c>
      <c r="D922" s="25" t="s">
        <v>1605</v>
      </c>
      <c r="E922" s="25" t="s">
        <v>1627</v>
      </c>
      <c r="F922" s="24" t="s">
        <v>18</v>
      </c>
      <c r="G922" s="26">
        <v>1</v>
      </c>
      <c r="H922" s="31">
        <v>45292</v>
      </c>
      <c r="I922" s="27">
        <v>1362723.6</v>
      </c>
      <c r="J922" s="28">
        <f t="shared" si="29"/>
        <v>1362723.6</v>
      </c>
      <c r="K922" s="21" t="s">
        <v>20</v>
      </c>
      <c r="L922" s="21" t="s">
        <v>21</v>
      </c>
      <c r="M922" s="29" t="s">
        <v>34</v>
      </c>
      <c r="N922" s="30" t="str">
        <f>VLOOKUP(M922,[1]OPERACIONAL!$A$1:$C$12,2,FALSE)</f>
        <v>OUTROS SERVIÇOS DE TERCEIROS - PESSOA JURÍDICA</v>
      </c>
    </row>
    <row r="923" spans="2:14" ht="24.75" thickBot="1">
      <c r="B923" s="23" t="str">
        <f t="shared" si="28"/>
        <v>40</v>
      </c>
      <c r="C923" s="24" t="s">
        <v>1590</v>
      </c>
      <c r="D923" s="25" t="s">
        <v>1605</v>
      </c>
      <c r="E923" s="25" t="s">
        <v>1626</v>
      </c>
      <c r="F923" s="24" t="s">
        <v>18</v>
      </c>
      <c r="G923" s="26">
        <v>1</v>
      </c>
      <c r="H923" s="31">
        <v>45292</v>
      </c>
      <c r="I923" s="27">
        <v>123348.24</v>
      </c>
      <c r="J923" s="28">
        <f t="shared" si="29"/>
        <v>123348.24</v>
      </c>
      <c r="K923" s="21" t="s">
        <v>20</v>
      </c>
      <c r="L923" s="21" t="s">
        <v>21</v>
      </c>
      <c r="M923" s="29" t="s">
        <v>34</v>
      </c>
      <c r="N923" s="30" t="str">
        <f>VLOOKUP(M923,[1]OPERACIONAL!$A$1:$C$12,2,FALSE)</f>
        <v>OUTROS SERVIÇOS DE TERCEIROS - PESSOA JURÍDICA</v>
      </c>
    </row>
    <row r="924" spans="2:14" ht="24.75" thickBot="1">
      <c r="B924" s="23" t="str">
        <f t="shared" si="28"/>
        <v>40</v>
      </c>
      <c r="C924" s="24" t="s">
        <v>1590</v>
      </c>
      <c r="D924" s="25" t="s">
        <v>1605</v>
      </c>
      <c r="E924" s="25" t="s">
        <v>1625</v>
      </c>
      <c r="F924" s="24" t="s">
        <v>18</v>
      </c>
      <c r="G924" s="26">
        <v>1</v>
      </c>
      <c r="H924" s="31">
        <v>45292</v>
      </c>
      <c r="I924" s="27">
        <v>372000</v>
      </c>
      <c r="J924" s="28">
        <f t="shared" si="29"/>
        <v>372000</v>
      </c>
      <c r="K924" s="21" t="s">
        <v>20</v>
      </c>
      <c r="L924" s="21" t="s">
        <v>21</v>
      </c>
      <c r="M924" s="29" t="s">
        <v>34</v>
      </c>
      <c r="N924" s="30" t="str">
        <f>VLOOKUP(M924,[1]OPERACIONAL!$A$1:$C$12,2,FALSE)</f>
        <v>OUTROS SERVIÇOS DE TERCEIROS - PESSOA JURÍDICA</v>
      </c>
    </row>
    <row r="925" spans="2:14" ht="24.75" thickBot="1">
      <c r="B925" s="23" t="str">
        <f t="shared" si="28"/>
        <v>40</v>
      </c>
      <c r="C925" s="24" t="s">
        <v>1590</v>
      </c>
      <c r="D925" s="25" t="s">
        <v>1605</v>
      </c>
      <c r="E925" s="25" t="s">
        <v>1624</v>
      </c>
      <c r="F925" s="24" t="s">
        <v>18</v>
      </c>
      <c r="G925" s="26">
        <v>1</v>
      </c>
      <c r="H925" s="31">
        <v>45292</v>
      </c>
      <c r="I925" s="27">
        <v>588339.36</v>
      </c>
      <c r="J925" s="28">
        <f t="shared" si="29"/>
        <v>588339.36</v>
      </c>
      <c r="K925" s="21" t="s">
        <v>20</v>
      </c>
      <c r="L925" s="21" t="s">
        <v>21</v>
      </c>
      <c r="M925" s="29" t="s">
        <v>34</v>
      </c>
      <c r="N925" s="30" t="str">
        <f>VLOOKUP(M925,[1]OPERACIONAL!$A$1:$C$12,2,FALSE)</f>
        <v>OUTROS SERVIÇOS DE TERCEIROS - PESSOA JURÍDICA</v>
      </c>
    </row>
    <row r="926" spans="2:14" ht="24.75" thickBot="1">
      <c r="B926" s="23" t="str">
        <f t="shared" si="28"/>
        <v>40</v>
      </c>
      <c r="C926" s="24" t="s">
        <v>1590</v>
      </c>
      <c r="D926" s="25" t="s">
        <v>1605</v>
      </c>
      <c r="E926" s="25" t="s">
        <v>1623</v>
      </c>
      <c r="F926" s="24" t="s">
        <v>18</v>
      </c>
      <c r="G926" s="26">
        <v>1</v>
      </c>
      <c r="H926" s="31">
        <v>45292</v>
      </c>
      <c r="I926" s="27">
        <v>612000</v>
      </c>
      <c r="J926" s="28">
        <f t="shared" si="29"/>
        <v>612000</v>
      </c>
      <c r="K926" s="21" t="s">
        <v>20</v>
      </c>
      <c r="L926" s="21" t="s">
        <v>21</v>
      </c>
      <c r="M926" s="29" t="s">
        <v>34</v>
      </c>
      <c r="N926" s="30" t="str">
        <f>VLOOKUP(M926,[1]OPERACIONAL!$A$1:$C$12,2,FALSE)</f>
        <v>OUTROS SERVIÇOS DE TERCEIROS - PESSOA JURÍDICA</v>
      </c>
    </row>
    <row r="927" spans="2:14" ht="24.75" thickBot="1">
      <c r="B927" s="23" t="str">
        <f t="shared" si="28"/>
        <v>40</v>
      </c>
      <c r="C927" s="24" t="s">
        <v>1590</v>
      </c>
      <c r="D927" s="25" t="s">
        <v>1605</v>
      </c>
      <c r="E927" s="25" t="s">
        <v>1622</v>
      </c>
      <c r="F927" s="24" t="s">
        <v>18</v>
      </c>
      <c r="G927" s="26">
        <v>1</v>
      </c>
      <c r="H927" s="31">
        <v>45292</v>
      </c>
      <c r="I927" s="27">
        <v>209088</v>
      </c>
      <c r="J927" s="28">
        <f t="shared" si="29"/>
        <v>209088</v>
      </c>
      <c r="K927" s="21" t="s">
        <v>20</v>
      </c>
      <c r="L927" s="21" t="s">
        <v>21</v>
      </c>
      <c r="M927" s="29" t="s">
        <v>34</v>
      </c>
      <c r="N927" s="30" t="str">
        <f>VLOOKUP(M927,[1]OPERACIONAL!$A$1:$C$12,2,FALSE)</f>
        <v>OUTROS SERVIÇOS DE TERCEIROS - PESSOA JURÍDICA</v>
      </c>
    </row>
    <row r="928" spans="2:14" ht="24.75" thickBot="1">
      <c r="B928" s="23" t="str">
        <f t="shared" si="28"/>
        <v>40</v>
      </c>
      <c r="C928" s="24" t="s">
        <v>1590</v>
      </c>
      <c r="D928" s="25" t="s">
        <v>1605</v>
      </c>
      <c r="E928" s="25" t="s">
        <v>1621</v>
      </c>
      <c r="F928" s="24" t="s">
        <v>18</v>
      </c>
      <c r="G928" s="26">
        <v>1</v>
      </c>
      <c r="H928" s="31">
        <v>45292</v>
      </c>
      <c r="I928" s="27">
        <v>142639.20000000001</v>
      </c>
      <c r="J928" s="28">
        <f t="shared" si="29"/>
        <v>142639.20000000001</v>
      </c>
      <c r="K928" s="21" t="s">
        <v>20</v>
      </c>
      <c r="L928" s="21" t="s">
        <v>21</v>
      </c>
      <c r="M928" s="29" t="s">
        <v>34</v>
      </c>
      <c r="N928" s="30" t="str">
        <f>VLOOKUP(M928,[1]OPERACIONAL!$A$1:$C$12,2,FALSE)</f>
        <v>OUTROS SERVIÇOS DE TERCEIROS - PESSOA JURÍDICA</v>
      </c>
    </row>
    <row r="929" spans="2:14" ht="24.75" thickBot="1">
      <c r="B929" s="23" t="str">
        <f t="shared" si="28"/>
        <v>40</v>
      </c>
      <c r="C929" s="24" t="s">
        <v>1590</v>
      </c>
      <c r="D929" s="25" t="s">
        <v>1605</v>
      </c>
      <c r="E929" s="25" t="s">
        <v>1620</v>
      </c>
      <c r="F929" s="24" t="s">
        <v>18</v>
      </c>
      <c r="G929" s="26">
        <v>1</v>
      </c>
      <c r="H929" s="31">
        <v>45292</v>
      </c>
      <c r="I929" s="27">
        <v>390000</v>
      </c>
      <c r="J929" s="28">
        <f t="shared" si="29"/>
        <v>390000</v>
      </c>
      <c r="K929" s="21" t="s">
        <v>20</v>
      </c>
      <c r="L929" s="21" t="s">
        <v>21</v>
      </c>
      <c r="M929" s="29" t="s">
        <v>34</v>
      </c>
      <c r="N929" s="30" t="str">
        <f>VLOOKUP(M929,[1]OPERACIONAL!$A$1:$C$12,2,FALSE)</f>
        <v>OUTROS SERVIÇOS DE TERCEIROS - PESSOA JURÍDICA</v>
      </c>
    </row>
    <row r="930" spans="2:14" ht="36.75" thickBot="1">
      <c r="B930" s="23" t="str">
        <f t="shared" si="28"/>
        <v>40</v>
      </c>
      <c r="C930" s="24" t="s">
        <v>1590</v>
      </c>
      <c r="D930" s="25" t="s">
        <v>1605</v>
      </c>
      <c r="E930" s="25" t="s">
        <v>1619</v>
      </c>
      <c r="F930" s="24" t="s">
        <v>18</v>
      </c>
      <c r="G930" s="26">
        <v>1</v>
      </c>
      <c r="H930" s="31">
        <v>45292</v>
      </c>
      <c r="I930" s="27">
        <v>120000</v>
      </c>
      <c r="J930" s="28">
        <f t="shared" si="29"/>
        <v>120000</v>
      </c>
      <c r="K930" s="21" t="s">
        <v>20</v>
      </c>
      <c r="L930" s="21" t="s">
        <v>21</v>
      </c>
      <c r="M930" s="29" t="s">
        <v>34</v>
      </c>
      <c r="N930" s="30" t="str">
        <f>VLOOKUP(M930,[1]OPERACIONAL!$A$1:$C$12,2,FALSE)</f>
        <v>OUTROS SERVIÇOS DE TERCEIROS - PESSOA JURÍDICA</v>
      </c>
    </row>
    <row r="931" spans="2:14" ht="24.75" thickBot="1">
      <c r="B931" s="23" t="str">
        <f t="shared" ref="B931:B993" si="30">MID(C931,1,2)</f>
        <v>40</v>
      </c>
      <c r="C931" s="24" t="s">
        <v>1590</v>
      </c>
      <c r="D931" s="25" t="s">
        <v>1605</v>
      </c>
      <c r="E931" s="25" t="s">
        <v>1618</v>
      </c>
      <c r="F931" s="24" t="s">
        <v>18</v>
      </c>
      <c r="G931" s="26">
        <v>1</v>
      </c>
      <c r="H931" s="31">
        <v>45292</v>
      </c>
      <c r="I931" s="27">
        <v>29818.44</v>
      </c>
      <c r="J931" s="28">
        <f t="shared" si="29"/>
        <v>29818.44</v>
      </c>
      <c r="K931" s="21" t="s">
        <v>20</v>
      </c>
      <c r="L931" s="21" t="s">
        <v>21</v>
      </c>
      <c r="M931" s="29" t="s">
        <v>34</v>
      </c>
      <c r="N931" s="30" t="str">
        <f>VLOOKUP(M931,[1]OPERACIONAL!$A$1:$C$12,2,FALSE)</f>
        <v>OUTROS SERVIÇOS DE TERCEIROS - PESSOA JURÍDICA</v>
      </c>
    </row>
    <row r="932" spans="2:14" ht="24.75" thickBot="1">
      <c r="B932" s="23" t="str">
        <f t="shared" si="30"/>
        <v>40</v>
      </c>
      <c r="C932" s="24" t="s">
        <v>1590</v>
      </c>
      <c r="D932" s="25" t="s">
        <v>1605</v>
      </c>
      <c r="E932" s="25" t="s">
        <v>1617</v>
      </c>
      <c r="F932" s="24" t="s">
        <v>18</v>
      </c>
      <c r="G932" s="26">
        <v>1</v>
      </c>
      <c r="H932" s="31">
        <v>45292</v>
      </c>
      <c r="I932" s="27">
        <v>338345.64</v>
      </c>
      <c r="J932" s="28">
        <f t="shared" si="29"/>
        <v>338345.64</v>
      </c>
      <c r="K932" s="21" t="s">
        <v>20</v>
      </c>
      <c r="L932" s="21" t="s">
        <v>21</v>
      </c>
      <c r="M932" s="29" t="s">
        <v>34</v>
      </c>
      <c r="N932" s="30" t="str">
        <f>VLOOKUP(M932,[1]OPERACIONAL!$A$1:$C$12,2,FALSE)</f>
        <v>OUTROS SERVIÇOS DE TERCEIROS - PESSOA JURÍDICA</v>
      </c>
    </row>
    <row r="933" spans="2:14" ht="24.75" thickBot="1">
      <c r="B933" s="23" t="str">
        <f t="shared" si="30"/>
        <v>40</v>
      </c>
      <c r="C933" s="24" t="s">
        <v>1590</v>
      </c>
      <c r="D933" s="25" t="s">
        <v>1605</v>
      </c>
      <c r="E933" s="25" t="s">
        <v>1616</v>
      </c>
      <c r="F933" s="24" t="s">
        <v>18</v>
      </c>
      <c r="G933" s="26">
        <v>1</v>
      </c>
      <c r="H933" s="31">
        <v>45292</v>
      </c>
      <c r="I933" s="27">
        <v>571158</v>
      </c>
      <c r="J933" s="28">
        <f t="shared" si="29"/>
        <v>571158</v>
      </c>
      <c r="K933" s="21" t="s">
        <v>20</v>
      </c>
      <c r="L933" s="21" t="s">
        <v>21</v>
      </c>
      <c r="M933" s="29" t="s">
        <v>34</v>
      </c>
      <c r="N933" s="30" t="str">
        <f>VLOOKUP(M933,[1]OPERACIONAL!$A$1:$C$12,2,FALSE)</f>
        <v>OUTROS SERVIÇOS DE TERCEIROS - PESSOA JURÍDICA</v>
      </c>
    </row>
    <row r="934" spans="2:14" ht="24.75" thickBot="1">
      <c r="B934" s="23" t="str">
        <f t="shared" si="30"/>
        <v>40</v>
      </c>
      <c r="C934" s="24" t="s">
        <v>1590</v>
      </c>
      <c r="D934" s="25" t="s">
        <v>1605</v>
      </c>
      <c r="E934" s="25" t="s">
        <v>1615</v>
      </c>
      <c r="F934" s="24" t="s">
        <v>18</v>
      </c>
      <c r="G934" s="26">
        <v>1</v>
      </c>
      <c r="H934" s="31">
        <v>45292</v>
      </c>
      <c r="I934" s="27">
        <v>381600</v>
      </c>
      <c r="J934" s="28">
        <f t="shared" si="29"/>
        <v>381600</v>
      </c>
      <c r="K934" s="21" t="s">
        <v>20</v>
      </c>
      <c r="L934" s="21" t="s">
        <v>21</v>
      </c>
      <c r="M934" s="29" t="s">
        <v>34</v>
      </c>
      <c r="N934" s="30" t="str">
        <f>VLOOKUP(M934,[1]OPERACIONAL!$A$1:$C$12,2,FALSE)</f>
        <v>OUTROS SERVIÇOS DE TERCEIROS - PESSOA JURÍDICA</v>
      </c>
    </row>
    <row r="935" spans="2:14" ht="12.75" thickBot="1">
      <c r="B935" s="23" t="str">
        <f t="shared" si="30"/>
        <v>40</v>
      </c>
      <c r="C935" s="24" t="s">
        <v>1590</v>
      </c>
      <c r="D935" s="25" t="s">
        <v>1605</v>
      </c>
      <c r="E935" s="25" t="s">
        <v>1614</v>
      </c>
      <c r="F935" s="24" t="s">
        <v>18</v>
      </c>
      <c r="G935" s="26">
        <v>1</v>
      </c>
      <c r="H935" s="31">
        <v>45292</v>
      </c>
      <c r="I935" s="27">
        <v>136800</v>
      </c>
      <c r="J935" s="28">
        <f t="shared" si="29"/>
        <v>136800</v>
      </c>
      <c r="K935" s="21" t="s">
        <v>20</v>
      </c>
      <c r="L935" s="21" t="s">
        <v>21</v>
      </c>
      <c r="M935" s="29" t="s">
        <v>34</v>
      </c>
      <c r="N935" s="30" t="str">
        <f>VLOOKUP(M935,[1]OPERACIONAL!$A$1:$C$12,2,FALSE)</f>
        <v>OUTROS SERVIÇOS DE TERCEIROS - PESSOA JURÍDICA</v>
      </c>
    </row>
    <row r="936" spans="2:14" ht="24.75" thickBot="1">
      <c r="B936" s="23" t="str">
        <f t="shared" si="30"/>
        <v>40</v>
      </c>
      <c r="C936" s="24" t="s">
        <v>1590</v>
      </c>
      <c r="D936" s="25" t="s">
        <v>1605</v>
      </c>
      <c r="E936" s="25" t="s">
        <v>1613</v>
      </c>
      <c r="F936" s="24" t="s">
        <v>18</v>
      </c>
      <c r="G936" s="26">
        <v>1</v>
      </c>
      <c r="H936" s="31">
        <v>45292</v>
      </c>
      <c r="I936" s="27">
        <v>193303.8</v>
      </c>
      <c r="J936" s="28">
        <f t="shared" si="29"/>
        <v>193303.8</v>
      </c>
      <c r="K936" s="21" t="s">
        <v>20</v>
      </c>
      <c r="L936" s="21" t="s">
        <v>21</v>
      </c>
      <c r="M936" s="29" t="s">
        <v>34</v>
      </c>
      <c r="N936" s="30" t="str">
        <f>VLOOKUP(M936,[1]OPERACIONAL!$A$1:$C$12,2,FALSE)</f>
        <v>OUTROS SERVIÇOS DE TERCEIROS - PESSOA JURÍDICA</v>
      </c>
    </row>
    <row r="937" spans="2:14" ht="24.75" thickBot="1">
      <c r="B937" s="23" t="str">
        <f t="shared" si="30"/>
        <v>40</v>
      </c>
      <c r="C937" s="24" t="s">
        <v>1590</v>
      </c>
      <c r="D937" s="25" t="s">
        <v>1605</v>
      </c>
      <c r="E937" s="25" t="s">
        <v>1612</v>
      </c>
      <c r="F937" s="24" t="s">
        <v>18</v>
      </c>
      <c r="G937" s="26">
        <v>1</v>
      </c>
      <c r="H937" s="31">
        <v>45292</v>
      </c>
      <c r="I937" s="27">
        <v>436800</v>
      </c>
      <c r="J937" s="28">
        <f t="shared" si="29"/>
        <v>436800</v>
      </c>
      <c r="K937" s="21" t="s">
        <v>20</v>
      </c>
      <c r="L937" s="21" t="s">
        <v>21</v>
      </c>
      <c r="M937" s="29" t="s">
        <v>34</v>
      </c>
      <c r="N937" s="30" t="str">
        <f>VLOOKUP(M937,[1]OPERACIONAL!$A$1:$C$12,2,FALSE)</f>
        <v>OUTROS SERVIÇOS DE TERCEIROS - PESSOA JURÍDICA</v>
      </c>
    </row>
    <row r="938" spans="2:14" ht="24.75" thickBot="1">
      <c r="B938" s="23" t="str">
        <f t="shared" si="30"/>
        <v>40</v>
      </c>
      <c r="C938" s="24" t="s">
        <v>1590</v>
      </c>
      <c r="D938" s="25" t="s">
        <v>1605</v>
      </c>
      <c r="E938" s="25" t="s">
        <v>1611</v>
      </c>
      <c r="F938" s="24" t="s">
        <v>18</v>
      </c>
      <c r="G938" s="26">
        <v>1</v>
      </c>
      <c r="H938" s="31">
        <v>45292</v>
      </c>
      <c r="I938" s="27">
        <v>743011.8</v>
      </c>
      <c r="J938" s="28">
        <f t="shared" si="29"/>
        <v>743011.8</v>
      </c>
      <c r="K938" s="21" t="s">
        <v>20</v>
      </c>
      <c r="L938" s="21" t="s">
        <v>21</v>
      </c>
      <c r="M938" s="29" t="s">
        <v>34</v>
      </c>
      <c r="N938" s="30" t="str">
        <f>VLOOKUP(M938,[1]OPERACIONAL!$A$1:$C$12,2,FALSE)</f>
        <v>OUTROS SERVIÇOS DE TERCEIROS - PESSOA JURÍDICA</v>
      </c>
    </row>
    <row r="939" spans="2:14" ht="36.75" thickBot="1">
      <c r="B939" s="23" t="str">
        <f t="shared" si="30"/>
        <v>40</v>
      </c>
      <c r="C939" s="24" t="s">
        <v>1590</v>
      </c>
      <c r="D939" s="25" t="s">
        <v>1605</v>
      </c>
      <c r="E939" s="25" t="s">
        <v>1610</v>
      </c>
      <c r="F939" s="24" t="s">
        <v>18</v>
      </c>
      <c r="G939" s="26">
        <v>1</v>
      </c>
      <c r="H939" s="31">
        <v>45292</v>
      </c>
      <c r="I939" s="27">
        <v>204234</v>
      </c>
      <c r="J939" s="28">
        <f t="shared" si="29"/>
        <v>204234</v>
      </c>
      <c r="K939" s="21" t="s">
        <v>20</v>
      </c>
      <c r="L939" s="21" t="s">
        <v>21</v>
      </c>
      <c r="M939" s="29" t="s">
        <v>34</v>
      </c>
      <c r="N939" s="30" t="str">
        <f>VLOOKUP(M939,[1]OPERACIONAL!$A$1:$C$12,2,FALSE)</f>
        <v>OUTROS SERVIÇOS DE TERCEIROS - PESSOA JURÍDICA</v>
      </c>
    </row>
    <row r="940" spans="2:14" ht="12.75" thickBot="1">
      <c r="B940" s="23" t="str">
        <f t="shared" si="30"/>
        <v>40</v>
      </c>
      <c r="C940" s="24" t="s">
        <v>1590</v>
      </c>
      <c r="D940" s="25" t="s">
        <v>1605</v>
      </c>
      <c r="E940" s="25" t="s">
        <v>1609</v>
      </c>
      <c r="F940" s="24" t="s">
        <v>18</v>
      </c>
      <c r="G940" s="26">
        <v>1</v>
      </c>
      <c r="H940" s="31">
        <v>45292</v>
      </c>
      <c r="I940" s="27">
        <v>881641.20000000007</v>
      </c>
      <c r="J940" s="28">
        <f t="shared" si="29"/>
        <v>881641.20000000007</v>
      </c>
      <c r="K940" s="21" t="s">
        <v>20</v>
      </c>
      <c r="L940" s="21" t="s">
        <v>21</v>
      </c>
      <c r="M940" s="29" t="s">
        <v>34</v>
      </c>
      <c r="N940" s="30" t="str">
        <f>VLOOKUP(M940,[1]OPERACIONAL!$A$1:$C$12,2,FALSE)</f>
        <v>OUTROS SERVIÇOS DE TERCEIROS - PESSOA JURÍDICA</v>
      </c>
    </row>
    <row r="941" spans="2:14" ht="24.75" thickBot="1">
      <c r="B941" s="23" t="str">
        <f t="shared" si="30"/>
        <v>40</v>
      </c>
      <c r="C941" s="24" t="s">
        <v>1590</v>
      </c>
      <c r="D941" s="25" t="s">
        <v>1605</v>
      </c>
      <c r="E941" s="25" t="s">
        <v>1608</v>
      </c>
      <c r="F941" s="24" t="s">
        <v>18</v>
      </c>
      <c r="G941" s="26">
        <v>1</v>
      </c>
      <c r="H941" s="31">
        <v>45292</v>
      </c>
      <c r="I941" s="27">
        <v>117351.72</v>
      </c>
      <c r="J941" s="28">
        <f t="shared" si="29"/>
        <v>117351.72</v>
      </c>
      <c r="K941" s="21" t="s">
        <v>20</v>
      </c>
      <c r="L941" s="21" t="s">
        <v>21</v>
      </c>
      <c r="M941" s="29" t="s">
        <v>34</v>
      </c>
      <c r="N941" s="30" t="str">
        <f>VLOOKUP(M941,[1]OPERACIONAL!$A$1:$C$12,2,FALSE)</f>
        <v>OUTROS SERVIÇOS DE TERCEIROS - PESSOA JURÍDICA</v>
      </c>
    </row>
    <row r="942" spans="2:14" ht="24.75" thickBot="1">
      <c r="B942" s="23" t="str">
        <f t="shared" si="30"/>
        <v>40</v>
      </c>
      <c r="C942" s="24" t="s">
        <v>1590</v>
      </c>
      <c r="D942" s="25" t="s">
        <v>1605</v>
      </c>
      <c r="E942" s="25" t="s">
        <v>1607</v>
      </c>
      <c r="F942" s="24" t="s">
        <v>18</v>
      </c>
      <c r="G942" s="26">
        <v>1</v>
      </c>
      <c r="H942" s="31">
        <v>45292</v>
      </c>
      <c r="I942" s="27">
        <v>151200</v>
      </c>
      <c r="J942" s="28">
        <f t="shared" ref="J942:J1073" si="31">G942*I942</f>
        <v>151200</v>
      </c>
      <c r="K942" s="21" t="s">
        <v>20</v>
      </c>
      <c r="L942" s="21" t="s">
        <v>21</v>
      </c>
      <c r="M942" s="29" t="s">
        <v>34</v>
      </c>
      <c r="N942" s="30" t="str">
        <f>VLOOKUP(M942,[1]OPERACIONAL!$A$1:$C$12,2,FALSE)</f>
        <v>OUTROS SERVIÇOS DE TERCEIROS - PESSOA JURÍDICA</v>
      </c>
    </row>
    <row r="943" spans="2:14" ht="12.75" thickBot="1">
      <c r="B943" s="23" t="str">
        <f t="shared" si="30"/>
        <v>40</v>
      </c>
      <c r="C943" s="24" t="s">
        <v>1590</v>
      </c>
      <c r="D943" s="25" t="s">
        <v>1605</v>
      </c>
      <c r="E943" s="25" t="s">
        <v>1606</v>
      </c>
      <c r="F943" s="24" t="s">
        <v>18</v>
      </c>
      <c r="G943" s="26">
        <v>1</v>
      </c>
      <c r="H943" s="31">
        <v>45292</v>
      </c>
      <c r="I943" s="27">
        <v>540000</v>
      </c>
      <c r="J943" s="28">
        <f t="shared" si="31"/>
        <v>540000</v>
      </c>
      <c r="K943" s="21" t="s">
        <v>20</v>
      </c>
      <c r="L943" s="21" t="s">
        <v>21</v>
      </c>
      <c r="M943" s="29" t="s">
        <v>34</v>
      </c>
      <c r="N943" s="30" t="str">
        <f>VLOOKUP(M943,[1]OPERACIONAL!$A$1:$C$12,2,FALSE)</f>
        <v>OUTROS SERVIÇOS DE TERCEIROS - PESSOA JURÍDICA</v>
      </c>
    </row>
    <row r="944" spans="2:14" ht="24.75" thickBot="1">
      <c r="B944" s="23" t="str">
        <f t="shared" si="30"/>
        <v>40</v>
      </c>
      <c r="C944" s="24" t="s">
        <v>1590</v>
      </c>
      <c r="D944" s="25" t="s">
        <v>1605</v>
      </c>
      <c r="E944" s="25" t="s">
        <v>1604</v>
      </c>
      <c r="F944" s="24" t="s">
        <v>18</v>
      </c>
      <c r="G944" s="26">
        <v>1</v>
      </c>
      <c r="H944" s="31">
        <v>45292</v>
      </c>
      <c r="I944" s="27">
        <v>15000</v>
      </c>
      <c r="J944" s="28">
        <f t="shared" si="31"/>
        <v>15000</v>
      </c>
      <c r="K944" s="21" t="s">
        <v>20</v>
      </c>
      <c r="L944" s="21" t="s">
        <v>21</v>
      </c>
      <c r="M944" s="29" t="s">
        <v>34</v>
      </c>
      <c r="N944" s="30" t="str">
        <f>VLOOKUP(M944,[1]OPERACIONAL!$A$1:$C$12,2,FALSE)</f>
        <v>OUTROS SERVIÇOS DE TERCEIROS - PESSOA JURÍDICA</v>
      </c>
    </row>
    <row r="945" spans="2:14" ht="24.75" thickBot="1">
      <c r="B945" s="23" t="str">
        <f t="shared" si="30"/>
        <v>40</v>
      </c>
      <c r="C945" s="24" t="s">
        <v>1590</v>
      </c>
      <c r="D945" s="25" t="s">
        <v>1589</v>
      </c>
      <c r="E945" s="25" t="s">
        <v>1603</v>
      </c>
      <c r="F945" s="24" t="s">
        <v>18</v>
      </c>
      <c r="G945" s="26">
        <v>1</v>
      </c>
      <c r="H945" s="31">
        <v>45292</v>
      </c>
      <c r="I945" s="27">
        <v>22435.920000000002</v>
      </c>
      <c r="J945" s="28">
        <f t="shared" si="31"/>
        <v>22435.920000000002</v>
      </c>
      <c r="K945" s="21" t="s">
        <v>20</v>
      </c>
      <c r="L945" s="21" t="s">
        <v>21</v>
      </c>
      <c r="M945" s="29" t="s">
        <v>34</v>
      </c>
      <c r="N945" s="30" t="str">
        <f>VLOOKUP(M945,[1]OPERACIONAL!$A$1:$C$12,2,FALSE)</f>
        <v>OUTROS SERVIÇOS DE TERCEIROS - PESSOA JURÍDICA</v>
      </c>
    </row>
    <row r="946" spans="2:14" ht="24.75" thickBot="1">
      <c r="B946" s="23" t="str">
        <f t="shared" si="30"/>
        <v>40</v>
      </c>
      <c r="C946" s="24" t="s">
        <v>1590</v>
      </c>
      <c r="D946" s="25" t="s">
        <v>1589</v>
      </c>
      <c r="E946" s="25" t="s">
        <v>1602</v>
      </c>
      <c r="F946" s="24" t="s">
        <v>18</v>
      </c>
      <c r="G946" s="26">
        <v>1</v>
      </c>
      <c r="H946" s="31">
        <v>45292</v>
      </c>
      <c r="I946" s="27">
        <v>202577.4</v>
      </c>
      <c r="J946" s="28">
        <f t="shared" si="31"/>
        <v>202577.4</v>
      </c>
      <c r="K946" s="21" t="s">
        <v>20</v>
      </c>
      <c r="L946" s="21" t="s">
        <v>21</v>
      </c>
      <c r="M946" s="29" t="s">
        <v>34</v>
      </c>
      <c r="N946" s="30" t="str">
        <f>VLOOKUP(M946,[1]OPERACIONAL!$A$1:$C$12,2,FALSE)</f>
        <v>OUTROS SERVIÇOS DE TERCEIROS - PESSOA JURÍDICA</v>
      </c>
    </row>
    <row r="947" spans="2:14" ht="36.75" thickBot="1">
      <c r="B947" s="23" t="str">
        <f t="shared" si="30"/>
        <v>40</v>
      </c>
      <c r="C947" s="24" t="s">
        <v>1590</v>
      </c>
      <c r="D947" s="25" t="s">
        <v>1589</v>
      </c>
      <c r="E947" s="25" t="s">
        <v>1600</v>
      </c>
      <c r="F947" s="24" t="s">
        <v>18</v>
      </c>
      <c r="G947" s="26">
        <v>1</v>
      </c>
      <c r="H947" s="31">
        <v>45292</v>
      </c>
      <c r="I947" s="27">
        <v>4874.16</v>
      </c>
      <c r="J947" s="28">
        <f t="shared" si="31"/>
        <v>4874.16</v>
      </c>
      <c r="K947" s="21" t="s">
        <v>20</v>
      </c>
      <c r="L947" s="21" t="s">
        <v>21</v>
      </c>
      <c r="M947" s="29" t="s">
        <v>34</v>
      </c>
      <c r="N947" s="30" t="str">
        <f>VLOOKUP(M947,[1]OPERACIONAL!$A$1:$C$12,2,FALSE)</f>
        <v>OUTROS SERVIÇOS DE TERCEIROS - PESSOA JURÍDICA</v>
      </c>
    </row>
    <row r="948" spans="2:14" ht="24.75" thickBot="1">
      <c r="B948" s="23" t="str">
        <f t="shared" si="30"/>
        <v>40</v>
      </c>
      <c r="C948" s="24" t="s">
        <v>1590</v>
      </c>
      <c r="D948" s="25" t="s">
        <v>1589</v>
      </c>
      <c r="E948" s="25" t="s">
        <v>1601</v>
      </c>
      <c r="F948" s="24" t="s">
        <v>18</v>
      </c>
      <c r="G948" s="26">
        <v>1</v>
      </c>
      <c r="H948" s="31">
        <v>45292</v>
      </c>
      <c r="I948" s="27">
        <v>80010</v>
      </c>
      <c r="J948" s="28">
        <f t="shared" si="31"/>
        <v>80010</v>
      </c>
      <c r="K948" s="21" t="s">
        <v>20</v>
      </c>
      <c r="L948" s="21" t="s">
        <v>21</v>
      </c>
      <c r="M948" s="29" t="s">
        <v>34</v>
      </c>
      <c r="N948" s="30" t="str">
        <f>VLOOKUP(M948,[1]OPERACIONAL!$A$1:$C$12,2,FALSE)</f>
        <v>OUTROS SERVIÇOS DE TERCEIROS - PESSOA JURÍDICA</v>
      </c>
    </row>
    <row r="949" spans="2:14" ht="36.75" thickBot="1">
      <c r="B949" s="23" t="str">
        <f t="shared" si="30"/>
        <v>40</v>
      </c>
      <c r="C949" s="24" t="s">
        <v>1590</v>
      </c>
      <c r="D949" s="25" t="s">
        <v>1589</v>
      </c>
      <c r="E949" s="25" t="s">
        <v>1600</v>
      </c>
      <c r="F949" s="24" t="s">
        <v>18</v>
      </c>
      <c r="G949" s="26">
        <v>1</v>
      </c>
      <c r="H949" s="31">
        <v>45292</v>
      </c>
      <c r="I949" s="27">
        <v>51420.36</v>
      </c>
      <c r="J949" s="28">
        <f t="shared" si="31"/>
        <v>51420.36</v>
      </c>
      <c r="K949" s="21" t="s">
        <v>20</v>
      </c>
      <c r="L949" s="21" t="s">
        <v>21</v>
      </c>
      <c r="M949" s="29" t="s">
        <v>34</v>
      </c>
      <c r="N949" s="30" t="str">
        <f>VLOOKUP(M949,[1]OPERACIONAL!$A$1:$C$12,2,FALSE)</f>
        <v>OUTROS SERVIÇOS DE TERCEIROS - PESSOA JURÍDICA</v>
      </c>
    </row>
    <row r="950" spans="2:14" ht="24.75" thickBot="1">
      <c r="B950" s="23" t="str">
        <f t="shared" si="30"/>
        <v>40</v>
      </c>
      <c r="C950" s="24" t="s">
        <v>1590</v>
      </c>
      <c r="D950" s="25" t="s">
        <v>1589</v>
      </c>
      <c r="E950" s="25" t="s">
        <v>1599</v>
      </c>
      <c r="F950" s="24" t="s">
        <v>18</v>
      </c>
      <c r="G950" s="26">
        <v>1</v>
      </c>
      <c r="H950" s="31">
        <v>45292</v>
      </c>
      <c r="I950" s="27">
        <v>2340234</v>
      </c>
      <c r="J950" s="28">
        <f t="shared" si="31"/>
        <v>2340234</v>
      </c>
      <c r="K950" s="21" t="s">
        <v>20</v>
      </c>
      <c r="L950" s="21" t="s">
        <v>21</v>
      </c>
      <c r="M950" s="29" t="s">
        <v>34</v>
      </c>
      <c r="N950" s="30" t="str">
        <f>VLOOKUP(M950,[1]OPERACIONAL!$A$1:$C$12,2,FALSE)</f>
        <v>OUTROS SERVIÇOS DE TERCEIROS - PESSOA JURÍDICA</v>
      </c>
    </row>
    <row r="951" spans="2:14" ht="24.75" thickBot="1">
      <c r="B951" s="23" t="str">
        <f t="shared" si="30"/>
        <v>40</v>
      </c>
      <c r="C951" s="24" t="s">
        <v>1590</v>
      </c>
      <c r="D951" s="25" t="s">
        <v>1589</v>
      </c>
      <c r="E951" s="25" t="s">
        <v>1599</v>
      </c>
      <c r="F951" s="24" t="s">
        <v>18</v>
      </c>
      <c r="G951" s="26">
        <v>1</v>
      </c>
      <c r="H951" s="31">
        <v>45292</v>
      </c>
      <c r="I951" s="27">
        <v>2340234</v>
      </c>
      <c r="J951" s="28">
        <f t="shared" si="31"/>
        <v>2340234</v>
      </c>
      <c r="K951" s="21" t="s">
        <v>20</v>
      </c>
      <c r="L951" s="21" t="s">
        <v>21</v>
      </c>
      <c r="M951" s="29" t="s">
        <v>34</v>
      </c>
      <c r="N951" s="30" t="str">
        <f>VLOOKUP(M951,[1]OPERACIONAL!$A$1:$C$12,2,FALSE)</f>
        <v>OUTROS SERVIÇOS DE TERCEIROS - PESSOA JURÍDICA</v>
      </c>
    </row>
    <row r="952" spans="2:14" ht="24.75" thickBot="1">
      <c r="B952" s="23" t="str">
        <f t="shared" si="30"/>
        <v>40</v>
      </c>
      <c r="C952" s="24" t="s">
        <v>1590</v>
      </c>
      <c r="D952" s="25" t="s">
        <v>1589</v>
      </c>
      <c r="E952" s="25" t="s">
        <v>1598</v>
      </c>
      <c r="F952" s="24" t="s">
        <v>18</v>
      </c>
      <c r="G952" s="26">
        <v>1</v>
      </c>
      <c r="H952" s="31">
        <v>45292</v>
      </c>
      <c r="I952" s="27">
        <v>63365</v>
      </c>
      <c r="J952" s="28">
        <f t="shared" si="31"/>
        <v>63365</v>
      </c>
      <c r="K952" s="21" t="s">
        <v>20</v>
      </c>
      <c r="L952" s="21" t="s">
        <v>21</v>
      </c>
      <c r="M952" s="29" t="s">
        <v>34</v>
      </c>
      <c r="N952" s="30" t="str">
        <f>VLOOKUP(M952,[1]OPERACIONAL!$A$1:$C$12,2,FALSE)</f>
        <v>OUTROS SERVIÇOS DE TERCEIROS - PESSOA JURÍDICA</v>
      </c>
    </row>
    <row r="953" spans="2:14" ht="12.75" thickBot="1">
      <c r="B953" s="23" t="str">
        <f t="shared" si="30"/>
        <v>40</v>
      </c>
      <c r="C953" s="24" t="s">
        <v>1590</v>
      </c>
      <c r="D953" s="25" t="s">
        <v>1589</v>
      </c>
      <c r="E953" s="25" t="s">
        <v>1597</v>
      </c>
      <c r="F953" s="24" t="s">
        <v>18</v>
      </c>
      <c r="G953" s="26">
        <v>1</v>
      </c>
      <c r="H953" s="31">
        <v>45292</v>
      </c>
      <c r="I953" s="27">
        <v>1253.8799999999999</v>
      </c>
      <c r="J953" s="28">
        <f t="shared" si="31"/>
        <v>1253.8799999999999</v>
      </c>
      <c r="K953" s="21" t="s">
        <v>20</v>
      </c>
      <c r="L953" s="21" t="s">
        <v>21</v>
      </c>
      <c r="M953" s="29" t="s">
        <v>34</v>
      </c>
      <c r="N953" s="30" t="str">
        <f>VLOOKUP(M953,[1]OPERACIONAL!$A$1:$C$12,2,FALSE)</f>
        <v>OUTROS SERVIÇOS DE TERCEIROS - PESSOA JURÍDICA</v>
      </c>
    </row>
    <row r="954" spans="2:14" ht="24.75" thickBot="1">
      <c r="B954" s="23" t="str">
        <f t="shared" si="30"/>
        <v>40</v>
      </c>
      <c r="C954" s="24" t="s">
        <v>1590</v>
      </c>
      <c r="D954" s="25" t="s">
        <v>1589</v>
      </c>
      <c r="E954" s="25" t="s">
        <v>1595</v>
      </c>
      <c r="F954" s="24" t="s">
        <v>18</v>
      </c>
      <c r="G954" s="26">
        <v>1</v>
      </c>
      <c r="H954" s="31">
        <v>45292</v>
      </c>
      <c r="I954" s="27">
        <v>342998.76</v>
      </c>
      <c r="J954" s="28">
        <f t="shared" si="31"/>
        <v>342998.76</v>
      </c>
      <c r="K954" s="21" t="s">
        <v>20</v>
      </c>
      <c r="L954" s="21" t="s">
        <v>21</v>
      </c>
      <c r="M954" s="29" t="s">
        <v>34</v>
      </c>
      <c r="N954" s="30" t="str">
        <f>VLOOKUP(M954,[1]OPERACIONAL!$A$1:$C$12,2,FALSE)</f>
        <v>OUTROS SERVIÇOS DE TERCEIROS - PESSOA JURÍDICA</v>
      </c>
    </row>
    <row r="955" spans="2:14" ht="24.75" thickBot="1">
      <c r="B955" s="23" t="str">
        <f t="shared" si="30"/>
        <v>40</v>
      </c>
      <c r="C955" s="24" t="s">
        <v>1590</v>
      </c>
      <c r="D955" s="25" t="s">
        <v>1589</v>
      </c>
      <c r="E955" s="25" t="s">
        <v>1595</v>
      </c>
      <c r="F955" s="24" t="s">
        <v>18</v>
      </c>
      <c r="G955" s="26">
        <v>1</v>
      </c>
      <c r="H955" s="31">
        <v>45292</v>
      </c>
      <c r="I955" s="27">
        <v>342998.76</v>
      </c>
      <c r="J955" s="28">
        <f t="shared" si="31"/>
        <v>342998.76</v>
      </c>
      <c r="K955" s="21" t="s">
        <v>20</v>
      </c>
      <c r="L955" s="21" t="s">
        <v>21</v>
      </c>
      <c r="M955" s="29" t="s">
        <v>34</v>
      </c>
      <c r="N955" s="30" t="str">
        <f>VLOOKUP(M955,[1]OPERACIONAL!$A$1:$C$12,2,FALSE)</f>
        <v>OUTROS SERVIÇOS DE TERCEIROS - PESSOA JURÍDICA</v>
      </c>
    </row>
    <row r="956" spans="2:14" ht="36.75" thickBot="1">
      <c r="B956" s="23" t="str">
        <f t="shared" si="30"/>
        <v>40</v>
      </c>
      <c r="C956" s="24" t="s">
        <v>1590</v>
      </c>
      <c r="D956" s="25" t="s">
        <v>1589</v>
      </c>
      <c r="E956" s="25" t="s">
        <v>1596</v>
      </c>
      <c r="F956" s="24" t="s">
        <v>18</v>
      </c>
      <c r="G956" s="26">
        <v>1</v>
      </c>
      <c r="H956" s="31">
        <v>45292</v>
      </c>
      <c r="I956" s="27">
        <v>30996.120000000003</v>
      </c>
      <c r="J956" s="28">
        <f t="shared" si="31"/>
        <v>30996.120000000003</v>
      </c>
      <c r="K956" s="21" t="s">
        <v>20</v>
      </c>
      <c r="L956" s="21" t="s">
        <v>21</v>
      </c>
      <c r="M956" s="29" t="s">
        <v>34</v>
      </c>
      <c r="N956" s="30" t="str">
        <f>VLOOKUP(M956,[1]OPERACIONAL!$A$1:$C$12,2,FALSE)</f>
        <v>OUTROS SERVIÇOS DE TERCEIROS - PESSOA JURÍDICA</v>
      </c>
    </row>
    <row r="957" spans="2:14" ht="24.75" thickBot="1">
      <c r="B957" s="23" t="str">
        <f t="shared" si="30"/>
        <v>40</v>
      </c>
      <c r="C957" s="24" t="s">
        <v>1590</v>
      </c>
      <c r="D957" s="25" t="s">
        <v>1589</v>
      </c>
      <c r="E957" s="25" t="s">
        <v>1595</v>
      </c>
      <c r="F957" s="24" t="s">
        <v>18</v>
      </c>
      <c r="G957" s="26">
        <v>1</v>
      </c>
      <c r="H957" s="31">
        <v>45292</v>
      </c>
      <c r="I957" s="27">
        <v>339510.12</v>
      </c>
      <c r="J957" s="28">
        <f t="shared" si="31"/>
        <v>339510.12</v>
      </c>
      <c r="K957" s="21" t="s">
        <v>20</v>
      </c>
      <c r="L957" s="21" t="s">
        <v>21</v>
      </c>
      <c r="M957" s="29" t="s">
        <v>34</v>
      </c>
      <c r="N957" s="30" t="str">
        <f>VLOOKUP(M957,[1]OPERACIONAL!$A$1:$C$12,2,FALSE)</f>
        <v>OUTROS SERVIÇOS DE TERCEIROS - PESSOA JURÍDICA</v>
      </c>
    </row>
    <row r="958" spans="2:14" ht="36.75" thickBot="1">
      <c r="B958" s="23" t="str">
        <f t="shared" si="30"/>
        <v>40</v>
      </c>
      <c r="C958" s="24" t="s">
        <v>1590</v>
      </c>
      <c r="D958" s="25" t="s">
        <v>1589</v>
      </c>
      <c r="E958" s="25" t="s">
        <v>1594</v>
      </c>
      <c r="F958" s="24" t="s">
        <v>18</v>
      </c>
      <c r="G958" s="26">
        <v>1</v>
      </c>
      <c r="H958" s="31">
        <v>45292</v>
      </c>
      <c r="I958" s="27">
        <v>792</v>
      </c>
      <c r="J958" s="28">
        <f t="shared" si="31"/>
        <v>792</v>
      </c>
      <c r="K958" s="21" t="s">
        <v>20</v>
      </c>
      <c r="L958" s="21" t="s">
        <v>21</v>
      </c>
      <c r="M958" s="29" t="s">
        <v>34</v>
      </c>
      <c r="N958" s="30" t="str">
        <f>VLOOKUP(M958,[1]OPERACIONAL!$A$1:$C$12,2,FALSE)</f>
        <v>OUTROS SERVIÇOS DE TERCEIROS - PESSOA JURÍDICA</v>
      </c>
    </row>
    <row r="959" spans="2:14" ht="24.75" thickBot="1">
      <c r="B959" s="23" t="str">
        <f t="shared" si="30"/>
        <v>40</v>
      </c>
      <c r="C959" s="24" t="s">
        <v>1590</v>
      </c>
      <c r="D959" s="25" t="s">
        <v>1589</v>
      </c>
      <c r="E959" s="25" t="s">
        <v>1591</v>
      </c>
      <c r="F959" s="24" t="s">
        <v>18</v>
      </c>
      <c r="G959" s="26">
        <v>1</v>
      </c>
      <c r="H959" s="31">
        <v>45292</v>
      </c>
      <c r="I959" s="27">
        <v>8909.2099999999991</v>
      </c>
      <c r="J959" s="28">
        <f t="shared" si="31"/>
        <v>8909.2099999999991</v>
      </c>
      <c r="K959" s="21" t="s">
        <v>20</v>
      </c>
      <c r="L959" s="21" t="s">
        <v>21</v>
      </c>
      <c r="M959" s="29" t="s">
        <v>34</v>
      </c>
      <c r="N959" s="30" t="str">
        <f>VLOOKUP(M959,[1]OPERACIONAL!$A$1:$C$12,2,FALSE)</f>
        <v>OUTROS SERVIÇOS DE TERCEIROS - PESSOA JURÍDICA</v>
      </c>
    </row>
    <row r="960" spans="2:14" ht="24.75" thickBot="1">
      <c r="B960" s="23" t="str">
        <f t="shared" si="30"/>
        <v>40</v>
      </c>
      <c r="C960" s="24" t="s">
        <v>1590</v>
      </c>
      <c r="D960" s="25" t="s">
        <v>1589</v>
      </c>
      <c r="E960" s="25" t="s">
        <v>1591</v>
      </c>
      <c r="F960" s="24" t="s">
        <v>18</v>
      </c>
      <c r="G960" s="26">
        <v>1</v>
      </c>
      <c r="H960" s="31">
        <v>45292</v>
      </c>
      <c r="I960" s="27">
        <v>8909.2099999999991</v>
      </c>
      <c r="J960" s="28">
        <f t="shared" si="31"/>
        <v>8909.2099999999991</v>
      </c>
      <c r="K960" s="21" t="s">
        <v>20</v>
      </c>
      <c r="L960" s="21" t="s">
        <v>21</v>
      </c>
      <c r="M960" s="29" t="s">
        <v>34</v>
      </c>
      <c r="N960" s="30" t="str">
        <f>VLOOKUP(M960,[1]OPERACIONAL!$A$1:$C$12,2,FALSE)</f>
        <v>OUTROS SERVIÇOS DE TERCEIROS - PESSOA JURÍDICA</v>
      </c>
    </row>
    <row r="961" spans="2:14" ht="24.75" thickBot="1">
      <c r="B961" s="23" t="str">
        <f t="shared" si="30"/>
        <v>40</v>
      </c>
      <c r="C961" s="24" t="s">
        <v>1590</v>
      </c>
      <c r="D961" s="25" t="s">
        <v>1589</v>
      </c>
      <c r="E961" s="25" t="s">
        <v>1591</v>
      </c>
      <c r="F961" s="24" t="s">
        <v>18</v>
      </c>
      <c r="G961" s="26">
        <v>1</v>
      </c>
      <c r="H961" s="31">
        <v>45292</v>
      </c>
      <c r="I961" s="27">
        <v>8600</v>
      </c>
      <c r="J961" s="28">
        <f t="shared" si="31"/>
        <v>8600</v>
      </c>
      <c r="K961" s="21" t="s">
        <v>20</v>
      </c>
      <c r="L961" s="21" t="s">
        <v>21</v>
      </c>
      <c r="M961" s="29" t="s">
        <v>34</v>
      </c>
      <c r="N961" s="30" t="str">
        <f>VLOOKUP(M961,[1]OPERACIONAL!$A$1:$C$12,2,FALSE)</f>
        <v>OUTROS SERVIÇOS DE TERCEIROS - PESSOA JURÍDICA</v>
      </c>
    </row>
    <row r="962" spans="2:14" ht="24.75" thickBot="1">
      <c r="B962" s="23" t="str">
        <f t="shared" si="30"/>
        <v>40</v>
      </c>
      <c r="C962" s="24" t="s">
        <v>1590</v>
      </c>
      <c r="D962" s="25" t="s">
        <v>1589</v>
      </c>
      <c r="E962" s="25" t="s">
        <v>1593</v>
      </c>
      <c r="F962" s="24" t="s">
        <v>18</v>
      </c>
      <c r="G962" s="26">
        <v>1</v>
      </c>
      <c r="H962" s="31">
        <v>45292</v>
      </c>
      <c r="I962" s="27">
        <v>50711.88</v>
      </c>
      <c r="J962" s="28">
        <f t="shared" si="31"/>
        <v>50711.88</v>
      </c>
      <c r="K962" s="21" t="s">
        <v>20</v>
      </c>
      <c r="L962" s="21" t="s">
        <v>21</v>
      </c>
      <c r="M962" s="29" t="s">
        <v>34</v>
      </c>
      <c r="N962" s="30" t="str">
        <f>VLOOKUP(M962,[1]OPERACIONAL!$A$1:$C$12,2,FALSE)</f>
        <v>OUTROS SERVIÇOS DE TERCEIROS - PESSOA JURÍDICA</v>
      </c>
    </row>
    <row r="963" spans="2:14" ht="24.75" thickBot="1">
      <c r="B963" s="23" t="str">
        <f t="shared" si="30"/>
        <v>40</v>
      </c>
      <c r="C963" s="24" t="s">
        <v>1590</v>
      </c>
      <c r="D963" s="25" t="s">
        <v>1589</v>
      </c>
      <c r="E963" s="25" t="s">
        <v>1592</v>
      </c>
      <c r="F963" s="24" t="s">
        <v>18</v>
      </c>
      <c r="G963" s="26">
        <v>1</v>
      </c>
      <c r="H963" s="31">
        <v>45292</v>
      </c>
      <c r="I963" s="27">
        <v>588</v>
      </c>
      <c r="J963" s="28">
        <f t="shared" si="31"/>
        <v>588</v>
      </c>
      <c r="K963" s="21" t="s">
        <v>20</v>
      </c>
      <c r="L963" s="21" t="s">
        <v>21</v>
      </c>
      <c r="M963" s="29" t="s">
        <v>34</v>
      </c>
      <c r="N963" s="30" t="str">
        <f>VLOOKUP(M963,[1]OPERACIONAL!$A$1:$C$12,2,FALSE)</f>
        <v>OUTROS SERVIÇOS DE TERCEIROS - PESSOA JURÍDICA</v>
      </c>
    </row>
    <row r="964" spans="2:14" ht="24.75" thickBot="1">
      <c r="B964" s="23" t="str">
        <f t="shared" si="30"/>
        <v>40</v>
      </c>
      <c r="C964" s="24" t="s">
        <v>1590</v>
      </c>
      <c r="D964" s="25" t="s">
        <v>1589</v>
      </c>
      <c r="E964" s="25" t="s">
        <v>1591</v>
      </c>
      <c r="F964" s="24" t="s">
        <v>18</v>
      </c>
      <c r="G964" s="26">
        <v>1</v>
      </c>
      <c r="H964" s="31">
        <v>45292</v>
      </c>
      <c r="I964" s="27">
        <v>2854.42</v>
      </c>
      <c r="J964" s="28">
        <f t="shared" si="31"/>
        <v>2854.42</v>
      </c>
      <c r="K964" s="21" t="s">
        <v>20</v>
      </c>
      <c r="L964" s="21" t="s">
        <v>21</v>
      </c>
      <c r="M964" s="29" t="s">
        <v>34</v>
      </c>
      <c r="N964" s="30" t="str">
        <f>VLOOKUP(M964,[1]OPERACIONAL!$A$1:$C$12,2,FALSE)</f>
        <v>OUTROS SERVIÇOS DE TERCEIROS - PESSOA JURÍDICA</v>
      </c>
    </row>
    <row r="965" spans="2:14" ht="24.75" thickBot="1">
      <c r="B965" s="23" t="str">
        <f t="shared" si="30"/>
        <v>40</v>
      </c>
      <c r="C965" s="24" t="s">
        <v>1590</v>
      </c>
      <c r="D965" s="25" t="s">
        <v>1589</v>
      </c>
      <c r="E965" s="25" t="s">
        <v>1588</v>
      </c>
      <c r="F965" s="24" t="s">
        <v>18</v>
      </c>
      <c r="G965" s="26">
        <v>1</v>
      </c>
      <c r="H965" s="31">
        <v>45292</v>
      </c>
      <c r="I965" s="27">
        <v>6499.2</v>
      </c>
      <c r="J965" s="28">
        <f t="shared" si="31"/>
        <v>6499.2</v>
      </c>
      <c r="K965" s="21" t="s">
        <v>20</v>
      </c>
      <c r="L965" s="21" t="s">
        <v>21</v>
      </c>
      <c r="M965" s="29" t="s">
        <v>34</v>
      </c>
      <c r="N965" s="30" t="str">
        <f>VLOOKUP(M965,[1]OPERACIONAL!$A$1:$C$12,2,FALSE)</f>
        <v>OUTROS SERVIÇOS DE TERCEIROS - PESSOA JURÍDICA</v>
      </c>
    </row>
    <row r="966" spans="2:14" ht="36.75" thickBot="1">
      <c r="B966" s="23" t="str">
        <f t="shared" si="30"/>
        <v>40</v>
      </c>
      <c r="C966" s="24" t="s">
        <v>1590</v>
      </c>
      <c r="D966" s="25" t="s">
        <v>1585</v>
      </c>
      <c r="E966" s="25" t="s">
        <v>1577</v>
      </c>
      <c r="F966" s="24" t="s">
        <v>18</v>
      </c>
      <c r="G966" s="26">
        <v>3000</v>
      </c>
      <c r="H966" s="31">
        <v>45292</v>
      </c>
      <c r="I966" s="27">
        <v>15</v>
      </c>
      <c r="J966" s="28">
        <f t="shared" si="31"/>
        <v>45000</v>
      </c>
      <c r="K966" s="21" t="s">
        <v>20</v>
      </c>
      <c r="L966" s="21" t="s">
        <v>21</v>
      </c>
      <c r="M966" s="29" t="s">
        <v>31</v>
      </c>
      <c r="N966" s="30" t="str">
        <f>VLOOKUP(M966,[1]OPERACIONAL!$A$1:$C$12,2,FALSE)</f>
        <v>MATERIAL DE CONSUMO</v>
      </c>
    </row>
    <row r="967" spans="2:14" ht="36.75" thickBot="1">
      <c r="B967" s="23" t="str">
        <f t="shared" si="30"/>
        <v>40</v>
      </c>
      <c r="C967" s="24" t="s">
        <v>1590</v>
      </c>
      <c r="D967" s="25" t="s">
        <v>1584</v>
      </c>
      <c r="E967" s="25" t="s">
        <v>1577</v>
      </c>
      <c r="F967" s="24" t="s">
        <v>18</v>
      </c>
      <c r="G967" s="26">
        <v>3000</v>
      </c>
      <c r="H967" s="31">
        <v>45292</v>
      </c>
      <c r="I967" s="27">
        <v>1.5</v>
      </c>
      <c r="J967" s="28">
        <f t="shared" si="31"/>
        <v>4500</v>
      </c>
      <c r="K967" s="21" t="s">
        <v>20</v>
      </c>
      <c r="L967" s="21" t="s">
        <v>21</v>
      </c>
      <c r="M967" s="29" t="s">
        <v>31</v>
      </c>
      <c r="N967" s="30" t="str">
        <f>VLOOKUP(M967,[1]OPERACIONAL!$A$1:$C$12,2,FALSE)</f>
        <v>MATERIAL DE CONSUMO</v>
      </c>
    </row>
    <row r="968" spans="2:14" ht="36.75" thickBot="1">
      <c r="B968" s="23" t="str">
        <f t="shared" si="30"/>
        <v>40</v>
      </c>
      <c r="C968" s="24" t="s">
        <v>1590</v>
      </c>
      <c r="D968" s="25" t="s">
        <v>1583</v>
      </c>
      <c r="E968" s="25" t="s">
        <v>1577</v>
      </c>
      <c r="F968" s="24" t="s">
        <v>18</v>
      </c>
      <c r="G968" s="26">
        <v>12000</v>
      </c>
      <c r="H968" s="31">
        <v>45292</v>
      </c>
      <c r="I968" s="27">
        <v>40</v>
      </c>
      <c r="J968" s="28">
        <f t="shared" si="31"/>
        <v>480000</v>
      </c>
      <c r="K968" s="21" t="s">
        <v>20</v>
      </c>
      <c r="L968" s="21" t="s">
        <v>21</v>
      </c>
      <c r="M968" s="29" t="s">
        <v>31</v>
      </c>
      <c r="N968" s="30" t="str">
        <f>VLOOKUP(M968,[1]OPERACIONAL!$A$1:$C$12,2,FALSE)</f>
        <v>MATERIAL DE CONSUMO</v>
      </c>
    </row>
    <row r="969" spans="2:14" ht="36.75" thickBot="1">
      <c r="B969" s="23" t="str">
        <f t="shared" si="30"/>
        <v>40</v>
      </c>
      <c r="C969" s="24" t="s">
        <v>1590</v>
      </c>
      <c r="D969" s="25" t="s">
        <v>1582</v>
      </c>
      <c r="E969" s="25" t="s">
        <v>1577</v>
      </c>
      <c r="F969" s="24" t="s">
        <v>18</v>
      </c>
      <c r="G969" s="26">
        <v>12000</v>
      </c>
      <c r="H969" s="31">
        <v>45292</v>
      </c>
      <c r="I969" s="27">
        <v>30</v>
      </c>
      <c r="J969" s="28">
        <f t="shared" si="31"/>
        <v>360000</v>
      </c>
      <c r="K969" s="21" t="s">
        <v>20</v>
      </c>
      <c r="L969" s="21" t="s">
        <v>21</v>
      </c>
      <c r="M969" s="29" t="s">
        <v>31</v>
      </c>
      <c r="N969" s="30" t="str">
        <f>VLOOKUP(M969,[1]OPERACIONAL!$A$1:$C$12,2,FALSE)</f>
        <v>MATERIAL DE CONSUMO</v>
      </c>
    </row>
    <row r="970" spans="2:14" ht="36.75" thickBot="1">
      <c r="B970" s="23" t="str">
        <f t="shared" si="30"/>
        <v>40</v>
      </c>
      <c r="C970" s="24" t="s">
        <v>1590</v>
      </c>
      <c r="D970" s="25" t="s">
        <v>1581</v>
      </c>
      <c r="E970" s="25" t="s">
        <v>1577</v>
      </c>
      <c r="F970" s="24" t="s">
        <v>18</v>
      </c>
      <c r="G970" s="26">
        <v>12000</v>
      </c>
      <c r="H970" s="31">
        <v>45292</v>
      </c>
      <c r="I970" s="27">
        <v>13</v>
      </c>
      <c r="J970" s="28">
        <f t="shared" si="31"/>
        <v>156000</v>
      </c>
      <c r="K970" s="21" t="s">
        <v>20</v>
      </c>
      <c r="L970" s="21" t="s">
        <v>21</v>
      </c>
      <c r="M970" s="29" t="s">
        <v>31</v>
      </c>
      <c r="N970" s="30" t="str">
        <f>VLOOKUP(M970,[1]OPERACIONAL!$A$1:$C$12,2,FALSE)</f>
        <v>MATERIAL DE CONSUMO</v>
      </c>
    </row>
    <row r="971" spans="2:14" ht="36.75" thickBot="1">
      <c r="B971" s="23" t="str">
        <f t="shared" si="30"/>
        <v>40</v>
      </c>
      <c r="C971" s="24" t="s">
        <v>1590</v>
      </c>
      <c r="D971" s="25" t="s">
        <v>1580</v>
      </c>
      <c r="E971" s="25" t="s">
        <v>1577</v>
      </c>
      <c r="F971" s="24" t="s">
        <v>18</v>
      </c>
      <c r="G971" s="26">
        <v>12000</v>
      </c>
      <c r="H971" s="31">
        <v>45292</v>
      </c>
      <c r="I971" s="27">
        <v>3</v>
      </c>
      <c r="J971" s="28">
        <f t="shared" si="31"/>
        <v>36000</v>
      </c>
      <c r="K971" s="21" t="s">
        <v>20</v>
      </c>
      <c r="L971" s="21" t="s">
        <v>21</v>
      </c>
      <c r="M971" s="29" t="s">
        <v>31</v>
      </c>
      <c r="N971" s="30" t="str">
        <f>VLOOKUP(M971,[1]OPERACIONAL!$A$1:$C$12,2,FALSE)</f>
        <v>MATERIAL DE CONSUMO</v>
      </c>
    </row>
    <row r="972" spans="2:14" ht="36.75" thickBot="1">
      <c r="B972" s="23" t="str">
        <f t="shared" si="30"/>
        <v>40</v>
      </c>
      <c r="C972" s="24" t="s">
        <v>1590</v>
      </c>
      <c r="D972" s="25" t="s">
        <v>1579</v>
      </c>
      <c r="E972" s="25" t="s">
        <v>1577</v>
      </c>
      <c r="F972" s="24" t="s">
        <v>18</v>
      </c>
      <c r="G972" s="26">
        <v>12000</v>
      </c>
      <c r="H972" s="31">
        <v>45292</v>
      </c>
      <c r="I972" s="27">
        <v>5</v>
      </c>
      <c r="J972" s="28">
        <f t="shared" si="31"/>
        <v>60000</v>
      </c>
      <c r="K972" s="21" t="s">
        <v>20</v>
      </c>
      <c r="L972" s="21" t="s">
        <v>21</v>
      </c>
      <c r="M972" s="29" t="s">
        <v>31</v>
      </c>
      <c r="N972" s="30" t="str">
        <f>VLOOKUP(M972,[1]OPERACIONAL!$A$1:$C$12,2,FALSE)</f>
        <v>MATERIAL DE CONSUMO</v>
      </c>
    </row>
    <row r="973" spans="2:14" ht="36.75" thickBot="1">
      <c r="B973" s="23" t="str">
        <f t="shared" si="30"/>
        <v>40</v>
      </c>
      <c r="C973" s="24" t="s">
        <v>1590</v>
      </c>
      <c r="D973" s="25" t="s">
        <v>1578</v>
      </c>
      <c r="E973" s="25" t="s">
        <v>1577</v>
      </c>
      <c r="F973" s="24" t="s">
        <v>18</v>
      </c>
      <c r="G973" s="26">
        <v>24000</v>
      </c>
      <c r="H973" s="31">
        <v>45292</v>
      </c>
      <c r="I973" s="27">
        <v>6</v>
      </c>
      <c r="J973" s="28">
        <f t="shared" si="31"/>
        <v>144000</v>
      </c>
      <c r="K973" s="21" t="s">
        <v>20</v>
      </c>
      <c r="L973" s="21" t="s">
        <v>21</v>
      </c>
      <c r="M973" s="29" t="s">
        <v>31</v>
      </c>
      <c r="N973" s="30" t="str">
        <f>VLOOKUP(M973,[1]OPERACIONAL!$A$1:$C$12,2,FALSE)</f>
        <v>MATERIAL DE CONSUMO</v>
      </c>
    </row>
    <row r="974" spans="2:14" ht="84">
      <c r="B974" s="23" t="str">
        <f t="shared" si="30"/>
        <v>43</v>
      </c>
      <c r="C974" s="24" t="s">
        <v>1668</v>
      </c>
      <c r="D974" s="16" t="s">
        <v>1669</v>
      </c>
      <c r="E974" s="16" t="s">
        <v>1670</v>
      </c>
      <c r="F974" s="15" t="s">
        <v>18</v>
      </c>
      <c r="G974" s="17">
        <v>61</v>
      </c>
      <c r="H974" s="31" t="s">
        <v>1671</v>
      </c>
      <c r="I974" s="19">
        <v>400</v>
      </c>
      <c r="J974" s="28">
        <f t="shared" si="31"/>
        <v>24400</v>
      </c>
      <c r="K974" s="21" t="s">
        <v>430</v>
      </c>
      <c r="L974" s="21" t="s">
        <v>69</v>
      </c>
      <c r="M974" s="21" t="s">
        <v>31</v>
      </c>
      <c r="N974" s="30" t="str">
        <f>VLOOKUP(M974,[1]OPERACIONAL!$A$1:$C$12,2,FALSE)</f>
        <v>MATERIAL DE CONSUMO</v>
      </c>
    </row>
    <row r="975" spans="2:14" ht="84">
      <c r="B975" s="23" t="str">
        <f t="shared" si="30"/>
        <v>43</v>
      </c>
      <c r="C975" s="24" t="s">
        <v>1668</v>
      </c>
      <c r="D975" s="25" t="s">
        <v>1672</v>
      </c>
      <c r="E975" s="25" t="s">
        <v>1673</v>
      </c>
      <c r="F975" s="24" t="s">
        <v>18</v>
      </c>
      <c r="G975" s="26">
        <v>20000</v>
      </c>
      <c r="H975" s="31" t="s">
        <v>1671</v>
      </c>
      <c r="I975" s="27">
        <v>2.15</v>
      </c>
      <c r="J975" s="28">
        <f t="shared" si="31"/>
        <v>43000</v>
      </c>
      <c r="K975" s="29" t="s">
        <v>430</v>
      </c>
      <c r="L975" s="29" t="s">
        <v>21</v>
      </c>
      <c r="M975" s="29" t="s">
        <v>48</v>
      </c>
      <c r="N975" s="30" t="str">
        <f>VLOOKUP(M975,[1]OPERACIONAL!$A$1:$C$12,2,FALSE)</f>
        <v>MATERIAL, BEM OU SERVIÇO PARA DISTRIBUIÇÃO GRATUITA</v>
      </c>
    </row>
    <row r="976" spans="2:14" ht="84">
      <c r="B976" s="23" t="str">
        <f t="shared" si="30"/>
        <v>43</v>
      </c>
      <c r="C976" s="24" t="s">
        <v>1668</v>
      </c>
      <c r="D976" s="25" t="s">
        <v>1674</v>
      </c>
      <c r="E976" s="25" t="s">
        <v>1675</v>
      </c>
      <c r="F976" s="24" t="s">
        <v>18</v>
      </c>
      <c r="G976" s="26">
        <f>2500+150+100+300+100+200</f>
        <v>3350</v>
      </c>
      <c r="H976" s="45" t="s">
        <v>1671</v>
      </c>
      <c r="I976" s="27">
        <v>5.5</v>
      </c>
      <c r="J976" s="28">
        <f t="shared" si="31"/>
        <v>18425</v>
      </c>
      <c r="K976" s="29" t="s">
        <v>20</v>
      </c>
      <c r="L976" s="29" t="s">
        <v>21</v>
      </c>
      <c r="M976" s="29" t="s">
        <v>31</v>
      </c>
      <c r="N976" s="30" t="str">
        <f>VLOOKUP(M976,[1]OPERACIONAL!$A$1:$C$12,2,FALSE)</f>
        <v>MATERIAL DE CONSUMO</v>
      </c>
    </row>
    <row r="977" spans="2:14" ht="84">
      <c r="B977" s="23" t="str">
        <f t="shared" si="30"/>
        <v>43</v>
      </c>
      <c r="C977" s="24" t="s">
        <v>1668</v>
      </c>
      <c r="D977" s="25" t="s">
        <v>1676</v>
      </c>
      <c r="E977" s="25" t="s">
        <v>1677</v>
      </c>
      <c r="F977" s="24" t="s">
        <v>18</v>
      </c>
      <c r="G977" s="26">
        <f>10+1</f>
        <v>11</v>
      </c>
      <c r="H977" s="45" t="s">
        <v>1671</v>
      </c>
      <c r="I977" s="27">
        <v>450</v>
      </c>
      <c r="J977" s="28">
        <f t="shared" si="31"/>
        <v>4950</v>
      </c>
      <c r="K977" s="29" t="s">
        <v>20</v>
      </c>
      <c r="L977" s="29" t="s">
        <v>21</v>
      </c>
      <c r="M977" s="29" t="s">
        <v>31</v>
      </c>
      <c r="N977" s="30" t="str">
        <f>VLOOKUP(M977,[1]OPERACIONAL!$A$1:$C$12,2,FALSE)</f>
        <v>MATERIAL DE CONSUMO</v>
      </c>
    </row>
    <row r="978" spans="2:14" ht="84">
      <c r="B978" s="23" t="str">
        <f t="shared" si="30"/>
        <v>43</v>
      </c>
      <c r="C978" s="24" t="s">
        <v>1668</v>
      </c>
      <c r="D978" s="44" t="s">
        <v>1678</v>
      </c>
      <c r="E978" s="25" t="s">
        <v>1679</v>
      </c>
      <c r="F978" s="24" t="s">
        <v>18</v>
      </c>
      <c r="G978" s="26">
        <v>4000</v>
      </c>
      <c r="H978" s="45" t="s">
        <v>1671</v>
      </c>
      <c r="I978" s="27">
        <v>0.59</v>
      </c>
      <c r="J978" s="28">
        <f t="shared" si="31"/>
        <v>2360</v>
      </c>
      <c r="K978" s="29" t="s">
        <v>20</v>
      </c>
      <c r="L978" s="29" t="s">
        <v>21</v>
      </c>
      <c r="M978" s="29" t="s">
        <v>48</v>
      </c>
      <c r="N978" s="30" t="str">
        <f>VLOOKUP(M978,[1]OPERACIONAL!$A$1:$C$12,2,FALSE)</f>
        <v>MATERIAL, BEM OU SERVIÇO PARA DISTRIBUIÇÃO GRATUITA</v>
      </c>
    </row>
    <row r="979" spans="2:14" ht="84">
      <c r="B979" s="23" t="str">
        <f t="shared" si="30"/>
        <v>43</v>
      </c>
      <c r="C979" s="24" t="s">
        <v>1668</v>
      </c>
      <c r="D979" s="281" t="s">
        <v>1680</v>
      </c>
      <c r="E979" s="25" t="s">
        <v>1681</v>
      </c>
      <c r="F979" s="282" t="s">
        <v>18</v>
      </c>
      <c r="G979" s="283">
        <v>4150</v>
      </c>
      <c r="H979" s="45" t="s">
        <v>1671</v>
      </c>
      <c r="I979" s="284">
        <v>6.51</v>
      </c>
      <c r="J979" s="28">
        <f t="shared" si="31"/>
        <v>27016.5</v>
      </c>
      <c r="K979" s="285" t="s">
        <v>20</v>
      </c>
      <c r="L979" s="285" t="s">
        <v>21</v>
      </c>
      <c r="M979" s="285" t="s">
        <v>48</v>
      </c>
      <c r="N979" s="30" t="str">
        <f>VLOOKUP(M979,[1]OPERACIONAL!$A$1:$C$12,2,FALSE)</f>
        <v>MATERIAL, BEM OU SERVIÇO PARA DISTRIBUIÇÃO GRATUITA</v>
      </c>
    </row>
    <row r="980" spans="2:14" ht="84">
      <c r="B980" s="23" t="str">
        <f t="shared" si="30"/>
        <v>43</v>
      </c>
      <c r="C980" s="24" t="s">
        <v>1668</v>
      </c>
      <c r="D980" s="286" t="s">
        <v>1682</v>
      </c>
      <c r="E980" s="25" t="s">
        <v>1683</v>
      </c>
      <c r="F980" s="282" t="s">
        <v>18</v>
      </c>
      <c r="G980" s="283">
        <v>8000</v>
      </c>
      <c r="H980" s="45" t="s">
        <v>1671</v>
      </c>
      <c r="I980" s="287">
        <v>4.75</v>
      </c>
      <c r="J980" s="28">
        <f t="shared" si="31"/>
        <v>38000</v>
      </c>
      <c r="K980" s="288" t="s">
        <v>20</v>
      </c>
      <c r="L980" s="288" t="s">
        <v>69</v>
      </c>
      <c r="M980" s="288" t="s">
        <v>48</v>
      </c>
      <c r="N980" s="30" t="str">
        <f>VLOOKUP(M980,[1]OPERACIONAL!$A$1:$C$12,2,FALSE)</f>
        <v>MATERIAL, BEM OU SERVIÇO PARA DISTRIBUIÇÃO GRATUITA</v>
      </c>
    </row>
    <row r="981" spans="2:14" ht="36">
      <c r="B981" s="23" t="str">
        <f t="shared" si="30"/>
        <v>43</v>
      </c>
      <c r="C981" s="24" t="s">
        <v>1668</v>
      </c>
      <c r="D981" s="25" t="s">
        <v>1684</v>
      </c>
      <c r="E981" s="25" t="s">
        <v>1685</v>
      </c>
      <c r="F981" s="24" t="s">
        <v>18</v>
      </c>
      <c r="G981" s="26">
        <v>67</v>
      </c>
      <c r="H981" s="31" t="s">
        <v>1671</v>
      </c>
      <c r="I981" s="27">
        <v>1000</v>
      </c>
      <c r="J981" s="28">
        <f t="shared" si="31"/>
        <v>67000</v>
      </c>
      <c r="K981" s="29" t="s">
        <v>20</v>
      </c>
      <c r="L981" s="29" t="s">
        <v>21</v>
      </c>
      <c r="M981" s="29" t="s">
        <v>37</v>
      </c>
      <c r="N981" s="30" t="str">
        <f>VLOOKUP(M981,[1]OPERACIONAL!$A$1:$C$12,2,FALSE)</f>
        <v>OUTROS SERVIÇOS DE TERCEIROS - PESSOA FÍSICA</v>
      </c>
    </row>
    <row r="982" spans="2:14" ht="60">
      <c r="B982" s="23" t="str">
        <f t="shared" si="30"/>
        <v>43</v>
      </c>
      <c r="C982" s="24" t="s">
        <v>1668</v>
      </c>
      <c r="D982" s="25" t="s">
        <v>1686</v>
      </c>
      <c r="E982" s="25" t="s">
        <v>1687</v>
      </c>
      <c r="F982" s="24" t="s">
        <v>18</v>
      </c>
      <c r="G982" s="26">
        <v>3</v>
      </c>
      <c r="H982" s="29" t="s">
        <v>1688</v>
      </c>
      <c r="I982" s="27">
        <v>4000</v>
      </c>
      <c r="J982" s="28">
        <f t="shared" si="31"/>
        <v>12000</v>
      </c>
      <c r="K982" s="29" t="s">
        <v>20</v>
      </c>
      <c r="L982" s="29" t="s">
        <v>69</v>
      </c>
      <c r="M982" s="29" t="s">
        <v>34</v>
      </c>
      <c r="N982" s="30" t="str">
        <f>VLOOKUP(M982,[1]OPERACIONAL!$A$1:$C$12,2,FALSE)</f>
        <v>OUTROS SERVIÇOS DE TERCEIROS - PESSOA JURÍDICA</v>
      </c>
    </row>
    <row r="983" spans="2:14" ht="72">
      <c r="B983" s="23" t="str">
        <f t="shared" si="30"/>
        <v>43</v>
      </c>
      <c r="C983" s="24" t="s">
        <v>1668</v>
      </c>
      <c r="D983" s="25" t="s">
        <v>1689</v>
      </c>
      <c r="E983" s="25" t="s">
        <v>1690</v>
      </c>
      <c r="F983" s="24" t="s">
        <v>18</v>
      </c>
      <c r="G983" s="26">
        <v>12</v>
      </c>
      <c r="H983" s="31" t="s">
        <v>1671</v>
      </c>
      <c r="I983" s="27">
        <v>4000</v>
      </c>
      <c r="J983" s="28">
        <f t="shared" si="31"/>
        <v>48000</v>
      </c>
      <c r="K983" s="29" t="s">
        <v>20</v>
      </c>
      <c r="L983" s="29" t="s">
        <v>69</v>
      </c>
      <c r="M983" s="29" t="s">
        <v>34</v>
      </c>
      <c r="N983" s="30" t="str">
        <f>VLOOKUP(M983,[1]OPERACIONAL!$A$1:$C$12,2,FALSE)</f>
        <v>OUTROS SERVIÇOS DE TERCEIROS - PESSOA JURÍDICA</v>
      </c>
    </row>
    <row r="984" spans="2:14" ht="132.75" thickBot="1">
      <c r="B984" s="23" t="str">
        <f t="shared" si="30"/>
        <v>43</v>
      </c>
      <c r="C984" s="24" t="s">
        <v>1668</v>
      </c>
      <c r="D984" s="25" t="s">
        <v>1691</v>
      </c>
      <c r="E984" s="25" t="s">
        <v>1692</v>
      </c>
      <c r="F984" s="24" t="s">
        <v>18</v>
      </c>
      <c r="G984" s="26">
        <v>1</v>
      </c>
      <c r="H984" s="31" t="s">
        <v>1671</v>
      </c>
      <c r="I984" s="27">
        <v>35000</v>
      </c>
      <c r="J984" s="28">
        <f t="shared" si="31"/>
        <v>35000</v>
      </c>
      <c r="K984" s="29" t="s">
        <v>20</v>
      </c>
      <c r="L984" s="29" t="s">
        <v>69</v>
      </c>
      <c r="M984" s="29" t="s">
        <v>31</v>
      </c>
      <c r="N984" s="30" t="str">
        <f>VLOOKUP(M984,[1]OPERACIONAL!$A$1:$C$12,2,FALSE)</f>
        <v>MATERIAL DE CONSUMO</v>
      </c>
    </row>
    <row r="985" spans="2:14" ht="108">
      <c r="B985" s="23" t="str">
        <f t="shared" si="30"/>
        <v>43</v>
      </c>
      <c r="C985" s="24" t="s">
        <v>1668</v>
      </c>
      <c r="D985" s="16" t="s">
        <v>1693</v>
      </c>
      <c r="E985" s="16" t="s">
        <v>1694</v>
      </c>
      <c r="F985" s="15" t="s">
        <v>18</v>
      </c>
      <c r="G985" s="17">
        <v>42</v>
      </c>
      <c r="H985" s="18">
        <v>45292</v>
      </c>
      <c r="I985" s="19">
        <v>200</v>
      </c>
      <c r="J985" s="28">
        <f t="shared" si="31"/>
        <v>8400</v>
      </c>
      <c r="K985" s="21" t="s">
        <v>20</v>
      </c>
      <c r="L985" s="21" t="s">
        <v>21</v>
      </c>
      <c r="M985" s="21" t="s">
        <v>31</v>
      </c>
      <c r="N985" s="30" t="str">
        <f>VLOOKUP(M985,[1]OPERACIONAL!$A$1:$C$12,2,FALSE)</f>
        <v>MATERIAL DE CONSUMO</v>
      </c>
    </row>
    <row r="986" spans="2:14" ht="24">
      <c r="B986" s="23" t="str">
        <f t="shared" si="30"/>
        <v>43</v>
      </c>
      <c r="C986" s="24" t="s">
        <v>1668</v>
      </c>
      <c r="D986" s="25" t="s">
        <v>196</v>
      </c>
      <c r="E986" s="25" t="s">
        <v>1695</v>
      </c>
      <c r="F986" s="24" t="s">
        <v>18</v>
      </c>
      <c r="G986" s="26">
        <v>4</v>
      </c>
      <c r="H986" s="45">
        <v>45323</v>
      </c>
      <c r="I986" s="27">
        <v>5000</v>
      </c>
      <c r="J986" s="28">
        <f t="shared" si="31"/>
        <v>20000</v>
      </c>
      <c r="K986" s="29" t="s">
        <v>20</v>
      </c>
      <c r="L986" s="29" t="s">
        <v>69</v>
      </c>
      <c r="M986" s="29" t="s">
        <v>22</v>
      </c>
      <c r="N986" s="30" t="str">
        <f>VLOOKUP(M986,[1]OPERACIONAL!$A$1:$C$12,2,FALSE)</f>
        <v>EQUIPAMENTOS E MATERIAL PERMANENTE</v>
      </c>
    </row>
    <row r="987" spans="2:14" ht="24">
      <c r="B987" s="23" t="str">
        <f t="shared" si="30"/>
        <v>43</v>
      </c>
      <c r="C987" s="24" t="s">
        <v>1668</v>
      </c>
      <c r="D987" s="25" t="s">
        <v>1696</v>
      </c>
      <c r="E987" s="25" t="s">
        <v>1695</v>
      </c>
      <c r="F987" s="24" t="s">
        <v>18</v>
      </c>
      <c r="G987" s="26">
        <v>4</v>
      </c>
      <c r="H987" s="45">
        <v>45323</v>
      </c>
      <c r="I987" s="27">
        <v>6000</v>
      </c>
      <c r="J987" s="28">
        <f t="shared" si="31"/>
        <v>24000</v>
      </c>
      <c r="K987" s="29" t="s">
        <v>20</v>
      </c>
      <c r="L987" s="29" t="s">
        <v>69</v>
      </c>
      <c r="M987" s="29" t="s">
        <v>22</v>
      </c>
      <c r="N987" s="30" t="str">
        <f>VLOOKUP(M987,[1]OPERACIONAL!$A$1:$C$12,2,FALSE)</f>
        <v>EQUIPAMENTOS E MATERIAL PERMANENTE</v>
      </c>
    </row>
    <row r="988" spans="2:14" ht="24">
      <c r="B988" s="23" t="str">
        <f t="shared" si="30"/>
        <v>43</v>
      </c>
      <c r="C988" s="24" t="s">
        <v>1668</v>
      </c>
      <c r="D988" s="25" t="s">
        <v>1697</v>
      </c>
      <c r="E988" s="25" t="s">
        <v>1695</v>
      </c>
      <c r="F988" s="24" t="s">
        <v>18</v>
      </c>
      <c r="G988" s="26">
        <v>8</v>
      </c>
      <c r="H988" s="45">
        <v>45323</v>
      </c>
      <c r="I988" s="27">
        <v>150</v>
      </c>
      <c r="J988" s="28">
        <f t="shared" si="31"/>
        <v>1200</v>
      </c>
      <c r="K988" s="29" t="s">
        <v>20</v>
      </c>
      <c r="L988" s="29" t="s">
        <v>69</v>
      </c>
      <c r="M988" s="29" t="s">
        <v>22</v>
      </c>
      <c r="N988" s="30" t="str">
        <f>VLOOKUP(M988,[1]OPERACIONAL!$A$1:$C$12,2,FALSE)</f>
        <v>EQUIPAMENTOS E MATERIAL PERMANENTE</v>
      </c>
    </row>
    <row r="989" spans="2:14" ht="36">
      <c r="B989" s="23" t="str">
        <f t="shared" si="30"/>
        <v>43</v>
      </c>
      <c r="C989" s="24" t="s">
        <v>1668</v>
      </c>
      <c r="D989" s="25" t="s">
        <v>1698</v>
      </c>
      <c r="E989" s="25" t="s">
        <v>1699</v>
      </c>
      <c r="F989" s="24" t="s">
        <v>18</v>
      </c>
      <c r="G989" s="26">
        <v>1000</v>
      </c>
      <c r="H989" s="45">
        <v>45293</v>
      </c>
      <c r="I989" s="27">
        <v>10</v>
      </c>
      <c r="J989" s="28">
        <f t="shared" si="31"/>
        <v>10000</v>
      </c>
      <c r="K989" s="29" t="s">
        <v>20</v>
      </c>
      <c r="L989" s="29" t="s">
        <v>21</v>
      </c>
      <c r="M989" s="29" t="s">
        <v>31</v>
      </c>
      <c r="N989" s="30" t="str">
        <f>VLOOKUP(M989,[1]OPERACIONAL!$A$1:$C$12,2,FALSE)</f>
        <v>MATERIAL DE CONSUMO</v>
      </c>
    </row>
    <row r="990" spans="2:14" ht="96">
      <c r="B990" s="23" t="str">
        <f t="shared" si="30"/>
        <v>43</v>
      </c>
      <c r="C990" s="24" t="s">
        <v>1668</v>
      </c>
      <c r="D990" s="25" t="s">
        <v>1700</v>
      </c>
      <c r="E990" s="25" t="s">
        <v>1701</v>
      </c>
      <c r="F990" s="24" t="s">
        <v>18</v>
      </c>
      <c r="G990" s="26">
        <v>1000</v>
      </c>
      <c r="H990" s="45">
        <v>45293</v>
      </c>
      <c r="I990" s="27">
        <v>5</v>
      </c>
      <c r="J990" s="28">
        <f t="shared" si="31"/>
        <v>5000</v>
      </c>
      <c r="K990" s="29" t="s">
        <v>20</v>
      </c>
      <c r="L990" s="29" t="s">
        <v>21</v>
      </c>
      <c r="M990" s="29" t="s">
        <v>31</v>
      </c>
      <c r="N990" s="30" t="str">
        <f>VLOOKUP(M990,[1]OPERACIONAL!$A$1:$C$12,2,FALSE)</f>
        <v>MATERIAL DE CONSUMO</v>
      </c>
    </row>
    <row r="991" spans="2:14" ht="72">
      <c r="B991" s="23" t="str">
        <f t="shared" si="30"/>
        <v>43</v>
      </c>
      <c r="C991" s="24" t="s">
        <v>1668</v>
      </c>
      <c r="D991" s="44" t="s">
        <v>1702</v>
      </c>
      <c r="E991" s="44" t="s">
        <v>1703</v>
      </c>
      <c r="F991" s="43" t="s">
        <v>18</v>
      </c>
      <c r="G991" s="58">
        <v>1</v>
      </c>
      <c r="H991" s="123">
        <v>45293</v>
      </c>
      <c r="I991" s="47">
        <v>400000</v>
      </c>
      <c r="J991" s="28">
        <f t="shared" si="31"/>
        <v>400000</v>
      </c>
      <c r="K991" s="59" t="s">
        <v>20</v>
      </c>
      <c r="L991" s="59" t="s">
        <v>21</v>
      </c>
      <c r="M991" s="59" t="s">
        <v>34</v>
      </c>
      <c r="N991" s="30" t="str">
        <f>VLOOKUP(M991,[1]OPERACIONAL!$A$1:$C$12,2,FALSE)</f>
        <v>OUTROS SERVIÇOS DE TERCEIROS - PESSOA JURÍDICA</v>
      </c>
    </row>
    <row r="992" spans="2:14" ht="84">
      <c r="B992" s="23" t="str">
        <f t="shared" si="30"/>
        <v>43</v>
      </c>
      <c r="C992" s="24" t="s">
        <v>1668</v>
      </c>
      <c r="D992" s="25" t="s">
        <v>1704</v>
      </c>
      <c r="E992" s="25" t="s">
        <v>1705</v>
      </c>
      <c r="F992" s="24" t="s">
        <v>18</v>
      </c>
      <c r="G992" s="26">
        <v>100</v>
      </c>
      <c r="H992" s="45">
        <v>45352</v>
      </c>
      <c r="I992" s="27">
        <v>200</v>
      </c>
      <c r="J992" s="28">
        <f t="shared" si="31"/>
        <v>20000</v>
      </c>
      <c r="K992" s="29" t="s">
        <v>20</v>
      </c>
      <c r="L992" s="29" t="s">
        <v>21</v>
      </c>
      <c r="M992" s="29" t="s">
        <v>31</v>
      </c>
      <c r="N992" s="30" t="str">
        <f>VLOOKUP(M992,[1]OPERACIONAL!$A$1:$C$12,2,FALSE)</f>
        <v>MATERIAL DE CONSUMO</v>
      </c>
    </row>
    <row r="993" spans="2:14" ht="60">
      <c r="B993" s="23" t="str">
        <f t="shared" si="30"/>
        <v>43</v>
      </c>
      <c r="C993" s="24" t="s">
        <v>1668</v>
      </c>
      <c r="D993" s="25" t="s">
        <v>1706</v>
      </c>
      <c r="E993" s="25" t="s">
        <v>1707</v>
      </c>
      <c r="F993" s="24" t="s">
        <v>18</v>
      </c>
      <c r="G993" s="26">
        <v>4</v>
      </c>
      <c r="H993" s="45">
        <v>45372</v>
      </c>
      <c r="I993" s="27">
        <v>6750</v>
      </c>
      <c r="J993" s="28">
        <f t="shared" si="31"/>
        <v>27000</v>
      </c>
      <c r="K993" s="29" t="s">
        <v>20</v>
      </c>
      <c r="L993" s="29" t="s">
        <v>21</v>
      </c>
      <c r="M993" s="29" t="s">
        <v>37</v>
      </c>
      <c r="N993" s="30" t="str">
        <f>VLOOKUP(M993,[1]OPERACIONAL!$A$1:$C$12,2,FALSE)</f>
        <v>OUTROS SERVIÇOS DE TERCEIROS - PESSOA FÍSICA</v>
      </c>
    </row>
    <row r="994" spans="2:14" ht="48">
      <c r="B994" s="23" t="str">
        <f t="shared" ref="B994:B1083" si="32">MID(C994,1,2)</f>
        <v>43</v>
      </c>
      <c r="C994" s="24" t="s">
        <v>1668</v>
      </c>
      <c r="D994" s="25" t="s">
        <v>1708</v>
      </c>
      <c r="E994" s="25" t="s">
        <v>1709</v>
      </c>
      <c r="F994" s="24" t="s">
        <v>18</v>
      </c>
      <c r="G994" s="26">
        <v>1</v>
      </c>
      <c r="H994" s="45">
        <v>45323</v>
      </c>
      <c r="I994" s="27">
        <v>10000</v>
      </c>
      <c r="J994" s="28">
        <f t="shared" si="31"/>
        <v>10000</v>
      </c>
      <c r="K994" s="29" t="s">
        <v>20</v>
      </c>
      <c r="L994" s="29" t="s">
        <v>21</v>
      </c>
      <c r="M994" s="29" t="s">
        <v>31</v>
      </c>
      <c r="N994" s="30" t="str">
        <f>VLOOKUP(M994,[1]OPERACIONAL!$A$1:$C$12,2,FALSE)</f>
        <v>MATERIAL DE CONSUMO</v>
      </c>
    </row>
    <row r="995" spans="2:14" ht="36">
      <c r="B995" s="23" t="str">
        <f t="shared" si="32"/>
        <v>43</v>
      </c>
      <c r="C995" s="24" t="s">
        <v>1668</v>
      </c>
      <c r="D995" s="289" t="s">
        <v>1710</v>
      </c>
      <c r="E995" s="289" t="s">
        <v>1711</v>
      </c>
      <c r="F995" s="290" t="s">
        <v>18</v>
      </c>
      <c r="G995" s="291">
        <v>150</v>
      </c>
      <c r="H995" s="292">
        <v>45078</v>
      </c>
      <c r="I995" s="293">
        <v>5.84</v>
      </c>
      <c r="J995" s="28">
        <f t="shared" si="31"/>
        <v>876</v>
      </c>
      <c r="K995" s="59" t="s">
        <v>20</v>
      </c>
      <c r="L995" s="295" t="s">
        <v>69</v>
      </c>
      <c r="M995" s="295" t="s">
        <v>31</v>
      </c>
      <c r="N995" s="30" t="str">
        <f>VLOOKUP(M995,[1]OPERACIONAL!$A$1:$C$12,2,FALSE)</f>
        <v>MATERIAL DE CONSUMO</v>
      </c>
    </row>
    <row r="996" spans="2:14" ht="24">
      <c r="B996" s="23" t="str">
        <f t="shared" si="32"/>
        <v>43</v>
      </c>
      <c r="C996" s="24" t="s">
        <v>1668</v>
      </c>
      <c r="D996" s="25" t="s">
        <v>1712</v>
      </c>
      <c r="E996" s="25" t="s">
        <v>1713</v>
      </c>
      <c r="F996" s="24" t="s">
        <v>18</v>
      </c>
      <c r="G996" s="26">
        <v>1000</v>
      </c>
      <c r="H996" s="45">
        <v>45383</v>
      </c>
      <c r="I996" s="27">
        <v>3.2</v>
      </c>
      <c r="J996" s="28">
        <f t="shared" si="31"/>
        <v>3200</v>
      </c>
      <c r="K996" s="29" t="s">
        <v>20</v>
      </c>
      <c r="L996" s="29" t="s">
        <v>21</v>
      </c>
      <c r="M996" s="29" t="s">
        <v>31</v>
      </c>
      <c r="N996" s="30" t="str">
        <f>VLOOKUP(M996,[1]OPERACIONAL!$A$1:$C$12,2,FALSE)</f>
        <v>MATERIAL DE CONSUMO</v>
      </c>
    </row>
    <row r="997" spans="2:14" ht="24">
      <c r="B997" s="23" t="str">
        <f t="shared" si="32"/>
        <v>43</v>
      </c>
      <c r="C997" s="24" t="s">
        <v>1668</v>
      </c>
      <c r="D997" s="25" t="s">
        <v>1714</v>
      </c>
      <c r="E997" s="25" t="s">
        <v>1713</v>
      </c>
      <c r="F997" s="24" t="s">
        <v>18</v>
      </c>
      <c r="G997" s="26">
        <v>1000</v>
      </c>
      <c r="H997" s="45">
        <v>45383</v>
      </c>
      <c r="I997" s="27">
        <v>5.8</v>
      </c>
      <c r="J997" s="28">
        <f t="shared" si="31"/>
        <v>5800</v>
      </c>
      <c r="K997" s="29" t="s">
        <v>20</v>
      </c>
      <c r="L997" s="29" t="s">
        <v>21</v>
      </c>
      <c r="M997" s="29" t="s">
        <v>31</v>
      </c>
      <c r="N997" s="30" t="str">
        <f>VLOOKUP(M997,[1]OPERACIONAL!$A$1:$C$12,2,FALSE)</f>
        <v>MATERIAL DE CONSUMO</v>
      </c>
    </row>
    <row r="998" spans="2:14" ht="24">
      <c r="B998" s="23" t="str">
        <f t="shared" si="32"/>
        <v>43</v>
      </c>
      <c r="C998" s="24" t="s">
        <v>1668</v>
      </c>
      <c r="D998" s="25" t="s">
        <v>1715</v>
      </c>
      <c r="E998" s="25" t="s">
        <v>1713</v>
      </c>
      <c r="F998" s="24" t="s">
        <v>18</v>
      </c>
      <c r="G998" s="26">
        <v>100</v>
      </c>
      <c r="H998" s="45">
        <v>45383</v>
      </c>
      <c r="I998" s="27">
        <v>65</v>
      </c>
      <c r="J998" s="28">
        <f t="shared" si="31"/>
        <v>6500</v>
      </c>
      <c r="K998" s="29" t="s">
        <v>20</v>
      </c>
      <c r="L998" s="29" t="s">
        <v>21</v>
      </c>
      <c r="M998" s="29" t="s">
        <v>31</v>
      </c>
      <c r="N998" s="30" t="str">
        <f>VLOOKUP(M998,[1]OPERACIONAL!$A$1:$C$12,2,FALSE)</f>
        <v>MATERIAL DE CONSUMO</v>
      </c>
    </row>
    <row r="999" spans="2:14">
      <c r="B999" s="23" t="str">
        <f t="shared" si="32"/>
        <v>43</v>
      </c>
      <c r="C999" s="24" t="s">
        <v>1668</v>
      </c>
      <c r="D999" s="25" t="s">
        <v>1716</v>
      </c>
      <c r="E999" s="25" t="s">
        <v>1717</v>
      </c>
      <c r="F999" s="24" t="s">
        <v>18</v>
      </c>
      <c r="G999" s="26">
        <v>500</v>
      </c>
      <c r="H999" s="45">
        <v>45383</v>
      </c>
      <c r="I999" s="27">
        <v>15.5</v>
      </c>
      <c r="J999" s="28">
        <f t="shared" si="31"/>
        <v>7750</v>
      </c>
      <c r="K999" s="29" t="s">
        <v>20</v>
      </c>
      <c r="L999" s="29" t="s">
        <v>21</v>
      </c>
      <c r="M999" s="29" t="s">
        <v>31</v>
      </c>
      <c r="N999" s="30" t="str">
        <f>VLOOKUP(M999,[1]OPERACIONAL!$A$1:$C$12,2,FALSE)</f>
        <v>MATERIAL DE CONSUMO</v>
      </c>
    </row>
    <row r="1000" spans="2:14" ht="24.75" thickBot="1">
      <c r="B1000" s="23" t="str">
        <f t="shared" si="32"/>
        <v>43</v>
      </c>
      <c r="C1000" s="24" t="s">
        <v>1668</v>
      </c>
      <c r="D1000" s="25" t="s">
        <v>1718</v>
      </c>
      <c r="E1000" s="25" t="s">
        <v>1717</v>
      </c>
      <c r="F1000" s="24" t="s">
        <v>18</v>
      </c>
      <c r="G1000" s="26">
        <v>500</v>
      </c>
      <c r="H1000" s="45">
        <v>45383</v>
      </c>
      <c r="I1000" s="27">
        <v>11.2</v>
      </c>
      <c r="J1000" s="28">
        <f t="shared" si="31"/>
        <v>5600</v>
      </c>
      <c r="K1000" s="29" t="s">
        <v>20</v>
      </c>
      <c r="L1000" s="29" t="s">
        <v>21</v>
      </c>
      <c r="M1000" s="29" t="s">
        <v>31</v>
      </c>
      <c r="N1000" s="30" t="str">
        <f>VLOOKUP(M1000,[1]OPERACIONAL!$A$1:$C$12,2,FALSE)</f>
        <v>MATERIAL DE CONSUMO</v>
      </c>
    </row>
    <row r="1001" spans="2:14" ht="36">
      <c r="B1001" s="23" t="str">
        <f t="shared" si="32"/>
        <v>43</v>
      </c>
      <c r="C1001" s="24" t="s">
        <v>1668</v>
      </c>
      <c r="D1001" s="16" t="s">
        <v>1719</v>
      </c>
      <c r="E1001" s="16" t="s">
        <v>1720</v>
      </c>
      <c r="F1001" s="15" t="s">
        <v>18</v>
      </c>
      <c r="G1001" s="17">
        <v>15</v>
      </c>
      <c r="H1001" s="18" t="s">
        <v>1721</v>
      </c>
      <c r="I1001" s="296">
        <v>1350</v>
      </c>
      <c r="J1001" s="28">
        <f t="shared" si="31"/>
        <v>20250</v>
      </c>
      <c r="K1001" s="21" t="s">
        <v>20</v>
      </c>
      <c r="L1001" s="21" t="s">
        <v>21</v>
      </c>
      <c r="M1001" s="21" t="s">
        <v>37</v>
      </c>
      <c r="N1001" s="30" t="str">
        <f>VLOOKUP(M1001,[1]OPERACIONAL!$A$1:$C$12,2,FALSE)</f>
        <v>OUTROS SERVIÇOS DE TERCEIROS - PESSOA FÍSICA</v>
      </c>
    </row>
    <row r="1002" spans="2:14" ht="60">
      <c r="B1002" s="23" t="str">
        <f t="shared" ref="B1002:B1064" si="33">MID(C1002,1,2)</f>
        <v>43</v>
      </c>
      <c r="C1002" s="24" t="s">
        <v>1668</v>
      </c>
      <c r="D1002" s="25" t="s">
        <v>1722</v>
      </c>
      <c r="E1002" s="25" t="s">
        <v>1723</v>
      </c>
      <c r="F1002" s="24" t="s">
        <v>18</v>
      </c>
      <c r="G1002" s="26">
        <v>10</v>
      </c>
      <c r="H1002" s="31" t="s">
        <v>1724</v>
      </c>
      <c r="I1002" s="27">
        <v>170</v>
      </c>
      <c r="J1002" s="28">
        <f t="shared" ref="J1002:J1064" si="34">G1002*I1002</f>
        <v>1700</v>
      </c>
      <c r="K1002" s="29" t="s">
        <v>20</v>
      </c>
      <c r="L1002" s="29" t="s">
        <v>21</v>
      </c>
      <c r="M1002" s="29" t="s">
        <v>1725</v>
      </c>
      <c r="N1002" s="30" t="e">
        <f>VLOOKUP(M1002,[1]OPERACIONAL!$A$1:$C$12,2,FALSE)</f>
        <v>#N/A</v>
      </c>
    </row>
    <row r="1003" spans="2:14" ht="60">
      <c r="B1003" s="23" t="str">
        <f t="shared" si="33"/>
        <v>43</v>
      </c>
      <c r="C1003" s="24" t="s">
        <v>1668</v>
      </c>
      <c r="D1003" s="25" t="s">
        <v>1726</v>
      </c>
      <c r="E1003" s="25" t="s">
        <v>1727</v>
      </c>
      <c r="F1003" s="24" t="s">
        <v>18</v>
      </c>
      <c r="G1003" s="26">
        <v>10</v>
      </c>
      <c r="H1003" s="31" t="s">
        <v>1728</v>
      </c>
      <c r="I1003" s="27">
        <v>240</v>
      </c>
      <c r="J1003" s="28">
        <f t="shared" si="34"/>
        <v>2400</v>
      </c>
      <c r="K1003" s="29" t="s">
        <v>20</v>
      </c>
      <c r="L1003" s="29" t="s">
        <v>21</v>
      </c>
      <c r="M1003" s="29" t="s">
        <v>1725</v>
      </c>
      <c r="N1003" s="30" t="e">
        <f>VLOOKUP(M1003,[1]OPERACIONAL!$A$1:$C$12,2,FALSE)</f>
        <v>#N/A</v>
      </c>
    </row>
    <row r="1004" spans="2:14" ht="60">
      <c r="B1004" s="23" t="str">
        <f t="shared" si="33"/>
        <v>43</v>
      </c>
      <c r="C1004" s="24" t="s">
        <v>1668</v>
      </c>
      <c r="D1004" s="25" t="s">
        <v>1729</v>
      </c>
      <c r="E1004" s="25" t="s">
        <v>1730</v>
      </c>
      <c r="F1004" s="24" t="s">
        <v>18</v>
      </c>
      <c r="G1004" s="26">
        <v>15</v>
      </c>
      <c r="H1004" s="31" t="s">
        <v>1731</v>
      </c>
      <c r="I1004" s="27">
        <v>198</v>
      </c>
      <c r="J1004" s="28">
        <f t="shared" si="34"/>
        <v>2970</v>
      </c>
      <c r="K1004" s="29" t="s">
        <v>20</v>
      </c>
      <c r="L1004" s="29" t="s">
        <v>21</v>
      </c>
      <c r="M1004" s="29" t="s">
        <v>1725</v>
      </c>
      <c r="N1004" s="30" t="e">
        <f>VLOOKUP(M1004,[1]OPERACIONAL!$A$1:$C$12,2,FALSE)</f>
        <v>#N/A</v>
      </c>
    </row>
    <row r="1005" spans="2:14" ht="36">
      <c r="B1005" s="23" t="str">
        <f t="shared" si="33"/>
        <v>43</v>
      </c>
      <c r="C1005" s="24" t="s">
        <v>1668</v>
      </c>
      <c r="D1005" s="25" t="s">
        <v>1732</v>
      </c>
      <c r="E1005" s="25" t="s">
        <v>1733</v>
      </c>
      <c r="F1005" s="24" t="s">
        <v>18</v>
      </c>
      <c r="G1005" s="26">
        <v>3</v>
      </c>
      <c r="H1005" s="297">
        <v>45250</v>
      </c>
      <c r="I1005" s="27">
        <v>280</v>
      </c>
      <c r="J1005" s="28">
        <f t="shared" si="34"/>
        <v>840</v>
      </c>
      <c r="K1005" s="29" t="s">
        <v>20</v>
      </c>
      <c r="L1005" s="29" t="s">
        <v>21</v>
      </c>
      <c r="M1005" s="29" t="s">
        <v>34</v>
      </c>
      <c r="N1005" s="30" t="str">
        <f>VLOOKUP(M1005,[1]OPERACIONAL!$A$1:$C$12,2,FALSE)</f>
        <v>OUTROS SERVIÇOS DE TERCEIROS - PESSOA JURÍDICA</v>
      </c>
    </row>
    <row r="1006" spans="2:14" ht="36">
      <c r="B1006" s="23" t="str">
        <f t="shared" si="33"/>
        <v>43</v>
      </c>
      <c r="C1006" s="24" t="s">
        <v>1668</v>
      </c>
      <c r="D1006" s="25" t="s">
        <v>1734</v>
      </c>
      <c r="E1006" s="25" t="s">
        <v>1735</v>
      </c>
      <c r="F1006" s="24" t="s">
        <v>18</v>
      </c>
      <c r="G1006" s="26">
        <v>30</v>
      </c>
      <c r="H1006" s="31" t="s">
        <v>1731</v>
      </c>
      <c r="I1006" s="27">
        <v>90</v>
      </c>
      <c r="J1006" s="28">
        <f t="shared" si="34"/>
        <v>2700</v>
      </c>
      <c r="K1006" s="29" t="s">
        <v>20</v>
      </c>
      <c r="L1006" s="29" t="s">
        <v>21</v>
      </c>
      <c r="M1006" s="29" t="s">
        <v>31</v>
      </c>
      <c r="N1006" s="30" t="str">
        <f>VLOOKUP(M1006,[1]OPERACIONAL!$A$1:$C$12,2,FALSE)</f>
        <v>MATERIAL DE CONSUMO</v>
      </c>
    </row>
    <row r="1007" spans="2:14" ht="60">
      <c r="B1007" s="23" t="str">
        <f t="shared" si="33"/>
        <v>43</v>
      </c>
      <c r="C1007" s="24" t="s">
        <v>1668</v>
      </c>
      <c r="D1007" s="25" t="s">
        <v>1736</v>
      </c>
      <c r="E1007" s="25" t="s">
        <v>1737</v>
      </c>
      <c r="F1007" s="24" t="s">
        <v>18</v>
      </c>
      <c r="G1007" s="26">
        <v>3</v>
      </c>
      <c r="H1007" s="31" t="s">
        <v>1738</v>
      </c>
      <c r="I1007" s="27">
        <v>3500</v>
      </c>
      <c r="J1007" s="28">
        <f t="shared" si="34"/>
        <v>10500</v>
      </c>
      <c r="K1007" s="29" t="s">
        <v>20</v>
      </c>
      <c r="L1007" s="29" t="s">
        <v>21</v>
      </c>
      <c r="M1007" s="29" t="s">
        <v>37</v>
      </c>
      <c r="N1007" s="30" t="str">
        <f>VLOOKUP(M1007,[1]OPERACIONAL!$A$1:$C$12,2,FALSE)</f>
        <v>OUTROS SERVIÇOS DE TERCEIROS - PESSOA FÍSICA</v>
      </c>
    </row>
    <row r="1008" spans="2:14" ht="24">
      <c r="B1008" s="23" t="str">
        <f t="shared" si="33"/>
        <v>43</v>
      </c>
      <c r="C1008" s="24" t="s">
        <v>1668</v>
      </c>
      <c r="D1008" s="25" t="s">
        <v>1739</v>
      </c>
      <c r="E1008" s="25" t="s">
        <v>1740</v>
      </c>
      <c r="F1008" s="24" t="s">
        <v>18</v>
      </c>
      <c r="G1008" s="26">
        <v>3</v>
      </c>
      <c r="H1008" s="31" t="s">
        <v>1741</v>
      </c>
      <c r="I1008" s="27">
        <v>1700</v>
      </c>
      <c r="J1008" s="28">
        <f t="shared" si="34"/>
        <v>5100</v>
      </c>
      <c r="K1008" s="29" t="s">
        <v>20</v>
      </c>
      <c r="L1008" s="29" t="s">
        <v>21</v>
      </c>
      <c r="M1008" s="29" t="s">
        <v>37</v>
      </c>
      <c r="N1008" s="30" t="str">
        <f>VLOOKUP(M1008,[1]OPERACIONAL!$A$1:$C$12,2,FALSE)</f>
        <v>OUTROS SERVIÇOS DE TERCEIROS - PESSOA FÍSICA</v>
      </c>
    </row>
    <row r="1009" spans="2:14">
      <c r="B1009" s="23" t="str">
        <f t="shared" si="33"/>
        <v>43</v>
      </c>
      <c r="C1009" s="24" t="s">
        <v>1668</v>
      </c>
      <c r="D1009" s="25" t="s">
        <v>1742</v>
      </c>
      <c r="E1009" s="25" t="s">
        <v>1740</v>
      </c>
      <c r="F1009" s="24" t="s">
        <v>18</v>
      </c>
      <c r="G1009" s="26">
        <v>5</v>
      </c>
      <c r="H1009" s="31" t="s">
        <v>1741</v>
      </c>
      <c r="I1009" s="27">
        <v>185</v>
      </c>
      <c r="J1009" s="28">
        <f t="shared" si="34"/>
        <v>925</v>
      </c>
      <c r="K1009" s="29" t="s">
        <v>20</v>
      </c>
      <c r="L1009" s="29" t="s">
        <v>21</v>
      </c>
      <c r="M1009" s="29" t="s">
        <v>1725</v>
      </c>
      <c r="N1009" s="30" t="e">
        <f>VLOOKUP(M1009,[1]OPERACIONAL!$A$1:$C$12,2,FALSE)</f>
        <v>#N/A</v>
      </c>
    </row>
    <row r="1010" spans="2:14" ht="24">
      <c r="B1010" s="23" t="str">
        <f t="shared" si="33"/>
        <v>43</v>
      </c>
      <c r="C1010" s="24" t="s">
        <v>1668</v>
      </c>
      <c r="D1010" s="25" t="s">
        <v>1743</v>
      </c>
      <c r="E1010" s="25" t="s">
        <v>1740</v>
      </c>
      <c r="F1010" s="24" t="s">
        <v>18</v>
      </c>
      <c r="G1010" s="26">
        <v>1</v>
      </c>
      <c r="H1010" s="31" t="s">
        <v>1741</v>
      </c>
      <c r="I1010" s="27">
        <v>2500</v>
      </c>
      <c r="J1010" s="28">
        <f t="shared" si="34"/>
        <v>2500</v>
      </c>
      <c r="K1010" s="29" t="s">
        <v>20</v>
      </c>
      <c r="L1010" s="29" t="s">
        <v>21</v>
      </c>
      <c r="M1010" s="29" t="s">
        <v>34</v>
      </c>
      <c r="N1010" s="30" t="str">
        <f>VLOOKUP(M1010,[1]OPERACIONAL!$A$1:$C$12,2,FALSE)</f>
        <v>OUTROS SERVIÇOS DE TERCEIROS - PESSOA JURÍDICA</v>
      </c>
    </row>
    <row r="1011" spans="2:14" ht="84">
      <c r="B1011" s="23" t="str">
        <f t="shared" si="33"/>
        <v>43</v>
      </c>
      <c r="C1011" s="24" t="s">
        <v>1668</v>
      </c>
      <c r="D1011" s="25" t="s">
        <v>1744</v>
      </c>
      <c r="E1011" s="25" t="s">
        <v>1745</v>
      </c>
      <c r="F1011" s="24" t="s">
        <v>18</v>
      </c>
      <c r="G1011" s="26">
        <v>3</v>
      </c>
      <c r="H1011" s="31" t="s">
        <v>1746</v>
      </c>
      <c r="I1011" s="27">
        <v>5000</v>
      </c>
      <c r="J1011" s="28">
        <f t="shared" si="34"/>
        <v>15000</v>
      </c>
      <c r="K1011" s="29" t="s">
        <v>20</v>
      </c>
      <c r="L1011" s="29" t="s">
        <v>21</v>
      </c>
      <c r="M1011" s="29" t="s">
        <v>34</v>
      </c>
      <c r="N1011" s="30" t="str">
        <f>VLOOKUP(M1011,[1]OPERACIONAL!$A$1:$C$12,2,FALSE)</f>
        <v>OUTROS SERVIÇOS DE TERCEIROS - PESSOA JURÍDICA</v>
      </c>
    </row>
    <row r="1012" spans="2:14" ht="96">
      <c r="B1012" s="23" t="str">
        <f t="shared" si="33"/>
        <v>43</v>
      </c>
      <c r="C1012" s="24" t="s">
        <v>1668</v>
      </c>
      <c r="D1012" s="25" t="s">
        <v>1747</v>
      </c>
      <c r="E1012" s="25" t="s">
        <v>1748</v>
      </c>
      <c r="F1012" s="24" t="s">
        <v>18</v>
      </c>
      <c r="G1012" s="26">
        <v>2</v>
      </c>
      <c r="H1012" s="31" t="s">
        <v>1749</v>
      </c>
      <c r="I1012" s="27">
        <v>3000</v>
      </c>
      <c r="J1012" s="28">
        <f t="shared" si="34"/>
        <v>6000</v>
      </c>
      <c r="K1012" s="29" t="s">
        <v>20</v>
      </c>
      <c r="L1012" s="29" t="s">
        <v>21</v>
      </c>
      <c r="M1012" s="29" t="s">
        <v>34</v>
      </c>
      <c r="N1012" s="30" t="str">
        <f>VLOOKUP(M1012,[1]OPERACIONAL!$A$1:$C$12,2,FALSE)</f>
        <v>OUTROS SERVIÇOS DE TERCEIROS - PESSOA JURÍDICA</v>
      </c>
    </row>
    <row r="1013" spans="2:14" ht="24">
      <c r="B1013" s="23" t="str">
        <f t="shared" si="33"/>
        <v>43</v>
      </c>
      <c r="C1013" s="24" t="s">
        <v>1668</v>
      </c>
      <c r="D1013" s="25" t="s">
        <v>1750</v>
      </c>
      <c r="E1013" s="25" t="s">
        <v>1751</v>
      </c>
      <c r="F1013" s="24" t="s">
        <v>18</v>
      </c>
      <c r="G1013" s="26">
        <v>5</v>
      </c>
      <c r="H1013" s="31" t="s">
        <v>1731</v>
      </c>
      <c r="I1013" s="27">
        <v>2000</v>
      </c>
      <c r="J1013" s="28">
        <f t="shared" si="34"/>
        <v>10000</v>
      </c>
      <c r="K1013" s="29" t="s">
        <v>20</v>
      </c>
      <c r="L1013" s="29" t="s">
        <v>69</v>
      </c>
      <c r="M1013" s="29" t="s">
        <v>37</v>
      </c>
      <c r="N1013" s="30" t="str">
        <f>VLOOKUP(M1013,[1]OPERACIONAL!$A$1:$C$12,2,FALSE)</f>
        <v>OUTROS SERVIÇOS DE TERCEIROS - PESSOA FÍSICA</v>
      </c>
    </row>
    <row r="1014" spans="2:14" ht="24.75" thickBot="1">
      <c r="B1014" s="23" t="str">
        <f t="shared" si="33"/>
        <v>43</v>
      </c>
      <c r="C1014" s="24" t="s">
        <v>1668</v>
      </c>
      <c r="D1014" s="25" t="s">
        <v>1743</v>
      </c>
      <c r="E1014" s="25" t="s">
        <v>1751</v>
      </c>
      <c r="F1014" s="24" t="s">
        <v>18</v>
      </c>
      <c r="G1014" s="26">
        <v>1</v>
      </c>
      <c r="H1014" s="31" t="s">
        <v>1731</v>
      </c>
      <c r="I1014" s="27">
        <v>500</v>
      </c>
      <c r="J1014" s="28">
        <f t="shared" si="34"/>
        <v>500</v>
      </c>
      <c r="K1014" s="29" t="s">
        <v>20</v>
      </c>
      <c r="L1014" s="29" t="s">
        <v>69</v>
      </c>
      <c r="M1014" s="29" t="s">
        <v>34</v>
      </c>
      <c r="N1014" s="30" t="str">
        <f>VLOOKUP(M1014,[1]OPERACIONAL!$A$1:$C$12,2,FALSE)</f>
        <v>OUTROS SERVIÇOS DE TERCEIROS - PESSOA JURÍDICA</v>
      </c>
    </row>
    <row r="1015" spans="2:14" ht="60">
      <c r="B1015" s="23" t="str">
        <f t="shared" si="33"/>
        <v>43</v>
      </c>
      <c r="C1015" s="24" t="s">
        <v>1668</v>
      </c>
      <c r="D1015" s="16" t="s">
        <v>1752</v>
      </c>
      <c r="E1015" s="16" t="s">
        <v>1753</v>
      </c>
      <c r="F1015" s="15" t="s">
        <v>18</v>
      </c>
      <c r="G1015" s="17">
        <v>1</v>
      </c>
      <c r="H1015" s="18">
        <v>45352</v>
      </c>
      <c r="I1015" s="19">
        <v>10000</v>
      </c>
      <c r="J1015" s="28">
        <f t="shared" si="34"/>
        <v>10000</v>
      </c>
      <c r="K1015" s="21" t="s">
        <v>20</v>
      </c>
      <c r="L1015" s="21" t="s">
        <v>21</v>
      </c>
      <c r="M1015" s="21" t="s">
        <v>34</v>
      </c>
      <c r="N1015" s="30" t="str">
        <f>VLOOKUP(M1015,[1]OPERACIONAL!$A$1:$C$12,2,FALSE)</f>
        <v>OUTROS SERVIÇOS DE TERCEIROS - PESSOA JURÍDICA</v>
      </c>
    </row>
    <row r="1016" spans="2:14" ht="60">
      <c r="B1016" s="23" t="str">
        <f t="shared" si="33"/>
        <v>43</v>
      </c>
      <c r="C1016" s="24" t="s">
        <v>1668</v>
      </c>
      <c r="D1016" s="25" t="s">
        <v>1754</v>
      </c>
      <c r="E1016" s="25" t="s">
        <v>1755</v>
      </c>
      <c r="F1016" s="24" t="s">
        <v>18</v>
      </c>
      <c r="G1016" s="26">
        <v>1</v>
      </c>
      <c r="H1016" s="45">
        <v>45383</v>
      </c>
      <c r="I1016" s="27">
        <v>17000</v>
      </c>
      <c r="J1016" s="28">
        <f t="shared" si="34"/>
        <v>17000</v>
      </c>
      <c r="K1016" s="29" t="s">
        <v>20</v>
      </c>
      <c r="L1016" s="29" t="s">
        <v>21</v>
      </c>
      <c r="M1016" s="29" t="s">
        <v>34</v>
      </c>
      <c r="N1016" s="30" t="str">
        <f>VLOOKUP(M1016,[1]OPERACIONAL!$A$1:$C$12,2,FALSE)</f>
        <v>OUTROS SERVIÇOS DE TERCEIROS - PESSOA JURÍDICA</v>
      </c>
    </row>
    <row r="1017" spans="2:14" ht="36">
      <c r="B1017" s="23" t="str">
        <f t="shared" si="33"/>
        <v>43</v>
      </c>
      <c r="C1017" s="24" t="s">
        <v>1668</v>
      </c>
      <c r="D1017" s="25" t="s">
        <v>1756</v>
      </c>
      <c r="E1017" s="25" t="s">
        <v>1757</v>
      </c>
      <c r="F1017" s="24" t="s">
        <v>18</v>
      </c>
      <c r="G1017" s="26">
        <v>1</v>
      </c>
      <c r="H1017" s="45">
        <v>45352</v>
      </c>
      <c r="I1017" s="27">
        <v>25000</v>
      </c>
      <c r="J1017" s="28">
        <f t="shared" si="34"/>
        <v>25000</v>
      </c>
      <c r="K1017" s="29" t="s">
        <v>20</v>
      </c>
      <c r="L1017" s="29" t="s">
        <v>21</v>
      </c>
      <c r="M1017" s="29" t="s">
        <v>34</v>
      </c>
      <c r="N1017" s="30" t="str">
        <f>VLOOKUP(M1017,[1]OPERACIONAL!$A$1:$C$12,2,FALSE)</f>
        <v>OUTROS SERVIÇOS DE TERCEIROS - PESSOA JURÍDICA</v>
      </c>
    </row>
    <row r="1018" spans="2:14" ht="24">
      <c r="B1018" s="23" t="str">
        <f t="shared" si="33"/>
        <v>43</v>
      </c>
      <c r="C1018" s="24" t="s">
        <v>1668</v>
      </c>
      <c r="D1018" s="25" t="s">
        <v>1758</v>
      </c>
      <c r="E1018" s="25" t="s">
        <v>1759</v>
      </c>
      <c r="F1018" s="24" t="s">
        <v>18</v>
      </c>
      <c r="G1018" s="26">
        <v>1</v>
      </c>
      <c r="H1018" s="45">
        <v>45505</v>
      </c>
      <c r="I1018" s="27">
        <v>40000</v>
      </c>
      <c r="J1018" s="28">
        <f t="shared" si="34"/>
        <v>40000</v>
      </c>
      <c r="K1018" s="29" t="s">
        <v>20</v>
      </c>
      <c r="L1018" s="29" t="s">
        <v>21</v>
      </c>
      <c r="M1018" s="29" t="s">
        <v>34</v>
      </c>
      <c r="N1018" s="30" t="str">
        <f>VLOOKUP(M1018,[1]OPERACIONAL!$A$1:$C$12,2,FALSE)</f>
        <v>OUTROS SERVIÇOS DE TERCEIROS - PESSOA JURÍDICA</v>
      </c>
    </row>
    <row r="1019" spans="2:14" ht="48">
      <c r="B1019" s="23" t="str">
        <f t="shared" si="33"/>
        <v>43</v>
      </c>
      <c r="C1019" s="24" t="s">
        <v>1668</v>
      </c>
      <c r="D1019" s="25" t="s">
        <v>1760</v>
      </c>
      <c r="E1019" s="25" t="s">
        <v>1761</v>
      </c>
      <c r="F1019" s="24" t="s">
        <v>18</v>
      </c>
      <c r="G1019" s="26">
        <v>100</v>
      </c>
      <c r="H1019" s="45">
        <v>45352</v>
      </c>
      <c r="I1019" s="27">
        <v>70.260000000000005</v>
      </c>
      <c r="J1019" s="28">
        <f t="shared" si="34"/>
        <v>7026.0000000000009</v>
      </c>
      <c r="K1019" s="29" t="s">
        <v>43</v>
      </c>
      <c r="L1019" s="29" t="s">
        <v>69</v>
      </c>
      <c r="M1019" s="29" t="s">
        <v>48</v>
      </c>
      <c r="N1019" s="30" t="str">
        <f>VLOOKUP(M1019,[1]OPERACIONAL!$A$1:$C$12,2,FALSE)</f>
        <v>MATERIAL, BEM OU SERVIÇO PARA DISTRIBUIÇÃO GRATUITA</v>
      </c>
    </row>
    <row r="1020" spans="2:14" ht="24.75" thickBot="1">
      <c r="B1020" s="23" t="str">
        <f t="shared" si="33"/>
        <v>43</v>
      </c>
      <c r="C1020" s="24" t="s">
        <v>1668</v>
      </c>
      <c r="D1020" s="25" t="s">
        <v>1762</v>
      </c>
      <c r="E1020" s="25" t="s">
        <v>1759</v>
      </c>
      <c r="F1020" s="24" t="s">
        <v>18</v>
      </c>
      <c r="G1020" s="26">
        <v>500</v>
      </c>
      <c r="H1020" s="45">
        <v>45505</v>
      </c>
      <c r="I1020" s="27">
        <v>3.96</v>
      </c>
      <c r="J1020" s="28">
        <f t="shared" si="34"/>
        <v>1980</v>
      </c>
      <c r="K1020" s="29" t="s">
        <v>20</v>
      </c>
      <c r="L1020" s="29" t="s">
        <v>69</v>
      </c>
      <c r="M1020" s="29" t="s">
        <v>48</v>
      </c>
      <c r="N1020" s="30" t="str">
        <f>VLOOKUP(M1020,[1]OPERACIONAL!$A$1:$C$12,2,FALSE)</f>
        <v>MATERIAL, BEM OU SERVIÇO PARA DISTRIBUIÇÃO GRATUITA</v>
      </c>
    </row>
    <row r="1021" spans="2:14" ht="36">
      <c r="B1021" s="23" t="str">
        <f t="shared" si="33"/>
        <v>43</v>
      </c>
      <c r="C1021" s="24" t="s">
        <v>1668</v>
      </c>
      <c r="D1021" s="63" t="s">
        <v>1763</v>
      </c>
      <c r="E1021" s="63" t="s">
        <v>1764</v>
      </c>
      <c r="F1021" s="298" t="s">
        <v>18</v>
      </c>
      <c r="G1021" s="299">
        <v>1</v>
      </c>
      <c r="H1021" s="67" t="s">
        <v>1765</v>
      </c>
      <c r="I1021" s="300">
        <v>129739.55</v>
      </c>
      <c r="J1021" s="28">
        <f t="shared" si="34"/>
        <v>129739.55</v>
      </c>
      <c r="K1021" s="301" t="s">
        <v>20</v>
      </c>
      <c r="L1021" s="301" t="s">
        <v>21</v>
      </c>
      <c r="M1021" s="301" t="s">
        <v>34</v>
      </c>
      <c r="N1021" s="30" t="str">
        <f>VLOOKUP(M1021,[1]OPERACIONAL!$A$1:$C$12,2,FALSE)</f>
        <v>OUTROS SERVIÇOS DE TERCEIROS - PESSOA JURÍDICA</v>
      </c>
    </row>
    <row r="1022" spans="2:14" ht="108">
      <c r="B1022" s="23" t="str">
        <f t="shared" si="33"/>
        <v>43</v>
      </c>
      <c r="C1022" s="24" t="s">
        <v>1668</v>
      </c>
      <c r="D1022" s="302" t="s">
        <v>1739</v>
      </c>
      <c r="E1022" s="302" t="s">
        <v>1766</v>
      </c>
      <c r="F1022" s="282" t="s">
        <v>18</v>
      </c>
      <c r="G1022" s="283">
        <v>6</v>
      </c>
      <c r="H1022" s="303">
        <v>45506</v>
      </c>
      <c r="I1022" s="284">
        <v>1800</v>
      </c>
      <c r="J1022" s="28">
        <f t="shared" si="34"/>
        <v>10800</v>
      </c>
      <c r="K1022" s="304" t="s">
        <v>20</v>
      </c>
      <c r="L1022" s="304" t="s">
        <v>21</v>
      </c>
      <c r="M1022" s="304" t="s">
        <v>37</v>
      </c>
      <c r="N1022" s="30" t="str">
        <f>VLOOKUP(M1022,[1]OPERACIONAL!$A$1:$C$12,2,FALSE)</f>
        <v>OUTROS SERVIÇOS DE TERCEIROS - PESSOA FÍSICA</v>
      </c>
    </row>
    <row r="1023" spans="2:14" ht="48">
      <c r="B1023" s="23" t="str">
        <f t="shared" si="33"/>
        <v>43</v>
      </c>
      <c r="C1023" s="24" t="s">
        <v>1668</v>
      </c>
      <c r="D1023" s="44" t="s">
        <v>1767</v>
      </c>
      <c r="E1023" s="44" t="s">
        <v>1768</v>
      </c>
      <c r="F1023" s="43" t="s">
        <v>18</v>
      </c>
      <c r="G1023" s="58">
        <v>6</v>
      </c>
      <c r="H1023" s="59" t="s">
        <v>241</v>
      </c>
      <c r="I1023" s="47">
        <v>10800</v>
      </c>
      <c r="J1023" s="28">
        <f t="shared" si="34"/>
        <v>64800</v>
      </c>
      <c r="K1023" s="59" t="s">
        <v>20</v>
      </c>
      <c r="L1023" s="59" t="s">
        <v>21</v>
      </c>
      <c r="M1023" s="59" t="s">
        <v>37</v>
      </c>
      <c r="N1023" s="30" t="str">
        <f>VLOOKUP(M1023,[1]OPERACIONAL!$A$1:$C$12,2,FALSE)</f>
        <v>OUTROS SERVIÇOS DE TERCEIROS - PESSOA FÍSICA</v>
      </c>
    </row>
    <row r="1024" spans="2:14" ht="72">
      <c r="B1024" s="23" t="str">
        <f t="shared" si="33"/>
        <v>43</v>
      </c>
      <c r="C1024" s="24" t="s">
        <v>1668</v>
      </c>
      <c r="D1024" s="44" t="s">
        <v>1771</v>
      </c>
      <c r="E1024" s="44" t="s">
        <v>1772</v>
      </c>
      <c r="F1024" s="43" t="s">
        <v>18</v>
      </c>
      <c r="G1024" s="58">
        <v>1</v>
      </c>
      <c r="H1024" s="59" t="s">
        <v>1773</v>
      </c>
      <c r="I1024" s="47">
        <v>4000</v>
      </c>
      <c r="J1024" s="28">
        <f t="shared" si="34"/>
        <v>4000</v>
      </c>
      <c r="K1024" s="59" t="s">
        <v>20</v>
      </c>
      <c r="L1024" s="59" t="s">
        <v>21</v>
      </c>
      <c r="M1024" s="59" t="s">
        <v>34</v>
      </c>
      <c r="N1024" s="30" t="str">
        <f>VLOOKUP(M1024,[1]OPERACIONAL!$A$1:$C$12,2,FALSE)</f>
        <v>OUTROS SERVIÇOS DE TERCEIROS - PESSOA JURÍDICA</v>
      </c>
    </row>
    <row r="1025" spans="2:14" ht="72">
      <c r="B1025" s="23" t="str">
        <f t="shared" si="33"/>
        <v>43</v>
      </c>
      <c r="C1025" s="24" t="s">
        <v>1668</v>
      </c>
      <c r="D1025" s="44" t="s">
        <v>1774</v>
      </c>
      <c r="E1025" s="44" t="s">
        <v>1775</v>
      </c>
      <c r="F1025" s="43" t="s">
        <v>18</v>
      </c>
      <c r="G1025" s="58">
        <v>1</v>
      </c>
      <c r="H1025" s="59" t="s">
        <v>1773</v>
      </c>
      <c r="I1025" s="47">
        <v>4000</v>
      </c>
      <c r="J1025" s="28">
        <f t="shared" si="34"/>
        <v>4000</v>
      </c>
      <c r="K1025" s="59" t="s">
        <v>20</v>
      </c>
      <c r="L1025" s="59" t="s">
        <v>21</v>
      </c>
      <c r="M1025" s="59" t="s">
        <v>34</v>
      </c>
      <c r="N1025" s="30" t="str">
        <f>VLOOKUP(M1025,[1]OPERACIONAL!$A$1:$C$12,2,FALSE)</f>
        <v>OUTROS SERVIÇOS DE TERCEIROS - PESSOA JURÍDICA</v>
      </c>
    </row>
    <row r="1026" spans="2:14" ht="48">
      <c r="B1026" s="23" t="str">
        <f t="shared" si="33"/>
        <v>43</v>
      </c>
      <c r="C1026" s="24" t="s">
        <v>1668</v>
      </c>
      <c r="D1026" s="44" t="s">
        <v>1776</v>
      </c>
      <c r="E1026" s="44" t="s">
        <v>1777</v>
      </c>
      <c r="F1026" s="43" t="s">
        <v>18</v>
      </c>
      <c r="G1026" s="58">
        <v>1</v>
      </c>
      <c r="H1026" s="305">
        <v>45293</v>
      </c>
      <c r="I1026" s="47">
        <v>2500</v>
      </c>
      <c r="J1026" s="28">
        <f t="shared" si="34"/>
        <v>2500</v>
      </c>
      <c r="K1026" s="59" t="s">
        <v>20</v>
      </c>
      <c r="L1026" s="59" t="s">
        <v>21</v>
      </c>
      <c r="M1026" s="59" t="s">
        <v>34</v>
      </c>
      <c r="N1026" s="30" t="str">
        <f>VLOOKUP(M1026,[1]OPERACIONAL!$A$1:$C$12,2,FALSE)</f>
        <v>OUTROS SERVIÇOS DE TERCEIROS - PESSOA JURÍDICA</v>
      </c>
    </row>
    <row r="1027" spans="2:14" ht="60">
      <c r="B1027" s="23" t="str">
        <f t="shared" si="33"/>
        <v>43</v>
      </c>
      <c r="C1027" s="24" t="s">
        <v>1668</v>
      </c>
      <c r="D1027" s="44" t="s">
        <v>1778</v>
      </c>
      <c r="E1027" s="44" t="s">
        <v>1779</v>
      </c>
      <c r="F1027" s="43" t="s">
        <v>18</v>
      </c>
      <c r="G1027" s="58">
        <v>1</v>
      </c>
      <c r="H1027" s="59" t="s">
        <v>1773</v>
      </c>
      <c r="I1027" s="47">
        <v>3000</v>
      </c>
      <c r="J1027" s="28">
        <f t="shared" si="34"/>
        <v>3000</v>
      </c>
      <c r="K1027" s="59" t="s">
        <v>20</v>
      </c>
      <c r="L1027" s="59" t="s">
        <v>21</v>
      </c>
      <c r="M1027" s="59" t="s">
        <v>34</v>
      </c>
      <c r="N1027" s="30" t="str">
        <f>VLOOKUP(M1027,[1]OPERACIONAL!$A$1:$C$12,2,FALSE)</f>
        <v>OUTROS SERVIÇOS DE TERCEIROS - PESSOA JURÍDICA</v>
      </c>
    </row>
    <row r="1028" spans="2:14" ht="60">
      <c r="B1028" s="23" t="str">
        <f t="shared" si="33"/>
        <v>43</v>
      </c>
      <c r="C1028" s="24" t="s">
        <v>1668</v>
      </c>
      <c r="D1028" s="44" t="s">
        <v>1780</v>
      </c>
      <c r="E1028" s="44" t="s">
        <v>1781</v>
      </c>
      <c r="F1028" s="43" t="s">
        <v>18</v>
      </c>
      <c r="G1028" s="58">
        <v>1</v>
      </c>
      <c r="H1028" s="59" t="s">
        <v>336</v>
      </c>
      <c r="I1028" s="47">
        <v>3000</v>
      </c>
      <c r="J1028" s="28">
        <f t="shared" si="34"/>
        <v>3000</v>
      </c>
      <c r="K1028" s="59" t="s">
        <v>20</v>
      </c>
      <c r="L1028" s="59" t="s">
        <v>21</v>
      </c>
      <c r="M1028" s="59" t="s">
        <v>34</v>
      </c>
      <c r="N1028" s="30" t="str">
        <f>VLOOKUP(M1028,[1]OPERACIONAL!$A$1:$C$12,2,FALSE)</f>
        <v>OUTROS SERVIÇOS DE TERCEIROS - PESSOA JURÍDICA</v>
      </c>
    </row>
    <row r="1029" spans="2:14" ht="72">
      <c r="B1029" s="23" t="str">
        <f t="shared" si="33"/>
        <v>43</v>
      </c>
      <c r="C1029" s="24" t="s">
        <v>1668</v>
      </c>
      <c r="D1029" s="25" t="s">
        <v>1782</v>
      </c>
      <c r="E1029" s="25" t="s">
        <v>1783</v>
      </c>
      <c r="F1029" s="24" t="s">
        <v>18</v>
      </c>
      <c r="G1029" s="26">
        <v>8</v>
      </c>
      <c r="H1029" s="31" t="s">
        <v>1671</v>
      </c>
      <c r="I1029" s="27">
        <v>6850</v>
      </c>
      <c r="J1029" s="28">
        <f t="shared" si="34"/>
        <v>54800</v>
      </c>
      <c r="K1029" s="29" t="s">
        <v>20</v>
      </c>
      <c r="L1029" s="29" t="s">
        <v>21</v>
      </c>
      <c r="M1029" s="29" t="s">
        <v>22</v>
      </c>
      <c r="N1029" s="30" t="str">
        <f>VLOOKUP(M1029,[1]OPERACIONAL!$A$1:$C$12,2,FALSE)</f>
        <v>EQUIPAMENTOS E MATERIAL PERMANENTE</v>
      </c>
    </row>
    <row r="1030" spans="2:14" ht="60">
      <c r="B1030" s="23" t="str">
        <f t="shared" si="33"/>
        <v>43</v>
      </c>
      <c r="C1030" s="24" t="s">
        <v>1668</v>
      </c>
      <c r="D1030" s="25" t="s">
        <v>1784</v>
      </c>
      <c r="E1030" s="25" t="s">
        <v>1785</v>
      </c>
      <c r="F1030" s="24" t="s">
        <v>18</v>
      </c>
      <c r="G1030" s="26">
        <v>1</v>
      </c>
      <c r="H1030" s="29" t="s">
        <v>1786</v>
      </c>
      <c r="I1030" s="27">
        <v>24000</v>
      </c>
      <c r="J1030" s="28">
        <f t="shared" si="34"/>
        <v>24000</v>
      </c>
      <c r="K1030" s="29" t="s">
        <v>20</v>
      </c>
      <c r="L1030" s="29" t="s">
        <v>21</v>
      </c>
      <c r="M1030" s="29" t="s">
        <v>34</v>
      </c>
      <c r="N1030" s="30" t="str">
        <f>VLOOKUP(M1030,[1]OPERACIONAL!$A$1:$C$12,2,FALSE)</f>
        <v>OUTROS SERVIÇOS DE TERCEIROS - PESSOA JURÍDICA</v>
      </c>
    </row>
    <row r="1031" spans="2:14" ht="36">
      <c r="B1031" s="23" t="str">
        <f t="shared" si="33"/>
        <v>43</v>
      </c>
      <c r="C1031" s="24" t="s">
        <v>1668</v>
      </c>
      <c r="D1031" s="25" t="s">
        <v>1787</v>
      </c>
      <c r="E1031" s="25" t="s">
        <v>1788</v>
      </c>
      <c r="F1031" s="24" t="s">
        <v>18</v>
      </c>
      <c r="G1031" s="26">
        <v>1</v>
      </c>
      <c r="H1031" s="29" t="s">
        <v>1789</v>
      </c>
      <c r="I1031" s="27">
        <v>500000</v>
      </c>
      <c r="J1031" s="28">
        <f t="shared" si="34"/>
        <v>500000</v>
      </c>
      <c r="K1031" s="29" t="s">
        <v>20</v>
      </c>
      <c r="L1031" s="29" t="s">
        <v>21</v>
      </c>
      <c r="M1031" s="29" t="s">
        <v>22</v>
      </c>
      <c r="N1031" s="30" t="str">
        <f>VLOOKUP(M1031,[1]OPERACIONAL!$A$1:$C$12,2,FALSE)</f>
        <v>EQUIPAMENTOS E MATERIAL PERMANENTE</v>
      </c>
    </row>
    <row r="1032" spans="2:14" ht="24">
      <c r="B1032" s="23" t="str">
        <f t="shared" si="33"/>
        <v>43</v>
      </c>
      <c r="C1032" s="24" t="s">
        <v>1790</v>
      </c>
      <c r="D1032" s="25" t="s">
        <v>1791</v>
      </c>
      <c r="E1032" s="25" t="s">
        <v>1792</v>
      </c>
      <c r="F1032" s="24" t="s">
        <v>18</v>
      </c>
      <c r="G1032" s="26">
        <v>1</v>
      </c>
      <c r="H1032" s="306">
        <v>45381</v>
      </c>
      <c r="I1032" s="47">
        <v>9000</v>
      </c>
      <c r="J1032" s="28">
        <f t="shared" si="34"/>
        <v>9000</v>
      </c>
      <c r="K1032" s="29" t="s">
        <v>20</v>
      </c>
      <c r="L1032" s="29" t="s">
        <v>21</v>
      </c>
      <c r="M1032" s="29" t="s">
        <v>31</v>
      </c>
      <c r="N1032" s="30" t="str">
        <f>VLOOKUP(M1032,[1]OPERACIONAL!$A$1:$C$12,2,FALSE)</f>
        <v>MATERIAL DE CONSUMO</v>
      </c>
    </row>
    <row r="1033" spans="2:14" ht="36">
      <c r="B1033" s="23" t="str">
        <f t="shared" si="33"/>
        <v>43</v>
      </c>
      <c r="C1033" s="24" t="s">
        <v>1790</v>
      </c>
      <c r="D1033" s="25" t="s">
        <v>1793</v>
      </c>
      <c r="E1033" s="25" t="s">
        <v>1794</v>
      </c>
      <c r="F1033" s="24" t="s">
        <v>18</v>
      </c>
      <c r="G1033" s="26">
        <v>1</v>
      </c>
      <c r="H1033" s="306">
        <v>45381</v>
      </c>
      <c r="I1033" s="47">
        <v>2500</v>
      </c>
      <c r="J1033" s="28">
        <f t="shared" si="34"/>
        <v>2500</v>
      </c>
      <c r="K1033" s="29" t="s">
        <v>20</v>
      </c>
      <c r="L1033" s="29" t="s">
        <v>21</v>
      </c>
      <c r="M1033" s="29" t="s">
        <v>31</v>
      </c>
      <c r="N1033" s="30" t="str">
        <f>VLOOKUP(M1033,[1]OPERACIONAL!$A$1:$C$12,2,FALSE)</f>
        <v>MATERIAL DE CONSUMO</v>
      </c>
    </row>
    <row r="1034" spans="2:14" ht="24">
      <c r="B1034" s="23" t="str">
        <f t="shared" si="33"/>
        <v>43</v>
      </c>
      <c r="C1034" s="24" t="s">
        <v>1790</v>
      </c>
      <c r="D1034" s="25" t="s">
        <v>1795</v>
      </c>
      <c r="E1034" s="25" t="s">
        <v>1794</v>
      </c>
      <c r="F1034" s="24" t="s">
        <v>18</v>
      </c>
      <c r="G1034" s="26">
        <v>1</v>
      </c>
      <c r="H1034" s="306">
        <v>45381</v>
      </c>
      <c r="I1034" s="47">
        <v>4000</v>
      </c>
      <c r="J1034" s="28">
        <f t="shared" si="34"/>
        <v>4000</v>
      </c>
      <c r="K1034" s="29" t="s">
        <v>20</v>
      </c>
      <c r="L1034" s="29" t="s">
        <v>21</v>
      </c>
      <c r="M1034" s="29" t="s">
        <v>31</v>
      </c>
      <c r="N1034" s="30" t="str">
        <f>VLOOKUP(M1034,[1]OPERACIONAL!$A$1:$C$12,2,FALSE)</f>
        <v>MATERIAL DE CONSUMO</v>
      </c>
    </row>
    <row r="1035" spans="2:14" ht="36">
      <c r="B1035" s="23" t="str">
        <f t="shared" si="33"/>
        <v>43</v>
      </c>
      <c r="C1035" s="24" t="s">
        <v>1790</v>
      </c>
      <c r="D1035" s="25" t="s">
        <v>1796</v>
      </c>
      <c r="E1035" s="25" t="s">
        <v>1797</v>
      </c>
      <c r="F1035" s="24" t="s">
        <v>18</v>
      </c>
      <c r="G1035" s="26">
        <v>1</v>
      </c>
      <c r="H1035" s="306">
        <v>45412</v>
      </c>
      <c r="I1035" s="47">
        <v>50000</v>
      </c>
      <c r="J1035" s="28">
        <f t="shared" si="34"/>
        <v>50000</v>
      </c>
      <c r="K1035" s="29" t="s">
        <v>20</v>
      </c>
      <c r="L1035" s="29" t="s">
        <v>21</v>
      </c>
      <c r="M1035" s="29" t="s">
        <v>34</v>
      </c>
      <c r="N1035" s="30" t="str">
        <f>VLOOKUP(M1035,[1]OPERACIONAL!$A$1:$C$12,2,FALSE)</f>
        <v>OUTROS SERVIÇOS DE TERCEIROS - PESSOA JURÍDICA</v>
      </c>
    </row>
    <row r="1036" spans="2:14" ht="24">
      <c r="B1036" s="23" t="str">
        <f t="shared" si="33"/>
        <v>43</v>
      </c>
      <c r="C1036" s="24" t="s">
        <v>1790</v>
      </c>
      <c r="D1036" s="25" t="s">
        <v>1798</v>
      </c>
      <c r="E1036" s="25" t="s">
        <v>1794</v>
      </c>
      <c r="F1036" s="24" t="s">
        <v>18</v>
      </c>
      <c r="G1036" s="26">
        <v>1</v>
      </c>
      <c r="H1036" s="306">
        <v>45381</v>
      </c>
      <c r="I1036" s="47">
        <v>900</v>
      </c>
      <c r="J1036" s="28">
        <f t="shared" si="34"/>
        <v>900</v>
      </c>
      <c r="K1036" s="29" t="s">
        <v>20</v>
      </c>
      <c r="L1036" s="29" t="s">
        <v>21</v>
      </c>
      <c r="M1036" s="29" t="s">
        <v>31</v>
      </c>
      <c r="N1036" s="30" t="str">
        <f>VLOOKUP(M1036,[1]OPERACIONAL!$A$1:$C$12,2,FALSE)</f>
        <v>MATERIAL DE CONSUMO</v>
      </c>
    </row>
    <row r="1037" spans="2:14" ht="48">
      <c r="B1037" s="23" t="str">
        <f t="shared" si="33"/>
        <v>43</v>
      </c>
      <c r="C1037" s="24" t="s">
        <v>1790</v>
      </c>
      <c r="D1037" s="25" t="s">
        <v>1799</v>
      </c>
      <c r="E1037" s="25" t="s">
        <v>1800</v>
      </c>
      <c r="F1037" s="24" t="s">
        <v>18</v>
      </c>
      <c r="G1037" s="26">
        <v>1</v>
      </c>
      <c r="H1037" s="306">
        <v>45381</v>
      </c>
      <c r="I1037" s="47">
        <v>600</v>
      </c>
      <c r="J1037" s="28">
        <f t="shared" si="34"/>
        <v>600</v>
      </c>
      <c r="K1037" s="29" t="s">
        <v>20</v>
      </c>
      <c r="L1037" s="29" t="s">
        <v>21</v>
      </c>
      <c r="M1037" s="29" t="s">
        <v>31</v>
      </c>
      <c r="N1037" s="30" t="str">
        <f>VLOOKUP(M1037,[1]OPERACIONAL!$A$1:$C$12,2,FALSE)</f>
        <v>MATERIAL DE CONSUMO</v>
      </c>
    </row>
    <row r="1038" spans="2:14" ht="36">
      <c r="B1038" s="23" t="str">
        <f t="shared" si="33"/>
        <v>43</v>
      </c>
      <c r="C1038" s="24" t="s">
        <v>1801</v>
      </c>
      <c r="D1038" s="25" t="s">
        <v>1802</v>
      </c>
      <c r="E1038" s="25" t="s">
        <v>1803</v>
      </c>
      <c r="F1038" s="24" t="s">
        <v>18</v>
      </c>
      <c r="G1038" s="26">
        <v>1</v>
      </c>
      <c r="H1038" s="29" t="s">
        <v>1804</v>
      </c>
      <c r="I1038" s="47">
        <v>4000</v>
      </c>
      <c r="J1038" s="28">
        <f t="shared" si="34"/>
        <v>4000</v>
      </c>
      <c r="K1038" s="29" t="s">
        <v>20</v>
      </c>
      <c r="L1038" s="29" t="s">
        <v>21</v>
      </c>
      <c r="M1038" s="29" t="s">
        <v>31</v>
      </c>
      <c r="N1038" s="30" t="str">
        <f>VLOOKUP(M1038,[1]OPERACIONAL!$A$1:$C$12,2,FALSE)</f>
        <v>MATERIAL DE CONSUMO</v>
      </c>
    </row>
    <row r="1039" spans="2:14" ht="36">
      <c r="B1039" s="23" t="str">
        <f t="shared" si="33"/>
        <v>43</v>
      </c>
      <c r="C1039" s="24" t="s">
        <v>1801</v>
      </c>
      <c r="D1039" s="25" t="s">
        <v>1798</v>
      </c>
      <c r="E1039" s="25" t="s">
        <v>1805</v>
      </c>
      <c r="F1039" s="24" t="s">
        <v>18</v>
      </c>
      <c r="G1039" s="26">
        <v>1</v>
      </c>
      <c r="H1039" s="29" t="s">
        <v>1804</v>
      </c>
      <c r="I1039" s="47">
        <v>900</v>
      </c>
      <c r="J1039" s="28">
        <f t="shared" si="34"/>
        <v>900</v>
      </c>
      <c r="K1039" s="29" t="s">
        <v>20</v>
      </c>
      <c r="L1039" s="29" t="s">
        <v>21</v>
      </c>
      <c r="M1039" s="29" t="s">
        <v>31</v>
      </c>
      <c r="N1039" s="30" t="str">
        <f>VLOOKUP(M1039,[1]OPERACIONAL!$A$1:$C$12,2,FALSE)</f>
        <v>MATERIAL DE CONSUMO</v>
      </c>
    </row>
    <row r="1040" spans="2:14" ht="48">
      <c r="B1040" s="23" t="str">
        <f t="shared" si="33"/>
        <v>43</v>
      </c>
      <c r="C1040" s="24" t="s">
        <v>1801</v>
      </c>
      <c r="D1040" s="25" t="s">
        <v>1799</v>
      </c>
      <c r="E1040" s="25" t="s">
        <v>1805</v>
      </c>
      <c r="F1040" s="24" t="s">
        <v>18</v>
      </c>
      <c r="G1040" s="26">
        <v>1</v>
      </c>
      <c r="H1040" s="29" t="s">
        <v>1804</v>
      </c>
      <c r="I1040" s="47">
        <v>300</v>
      </c>
      <c r="J1040" s="28">
        <f t="shared" si="34"/>
        <v>300</v>
      </c>
      <c r="K1040" s="29" t="s">
        <v>20</v>
      </c>
      <c r="L1040" s="29" t="s">
        <v>21</v>
      </c>
      <c r="M1040" s="29" t="s">
        <v>31</v>
      </c>
      <c r="N1040" s="30" t="str">
        <f>VLOOKUP(M1040,[1]OPERACIONAL!$A$1:$C$12,2,FALSE)</f>
        <v>MATERIAL DE CONSUMO</v>
      </c>
    </row>
    <row r="1041" spans="2:14" ht="36">
      <c r="B1041" s="23" t="str">
        <f t="shared" si="33"/>
        <v>43</v>
      </c>
      <c r="C1041" s="24" t="s">
        <v>1801</v>
      </c>
      <c r="D1041" s="25" t="s">
        <v>1806</v>
      </c>
      <c r="E1041" s="25" t="s">
        <v>1805</v>
      </c>
      <c r="F1041" s="24" t="s">
        <v>18</v>
      </c>
      <c r="G1041" s="26">
        <v>1</v>
      </c>
      <c r="H1041" s="29" t="s">
        <v>1804</v>
      </c>
      <c r="I1041" s="47">
        <v>1640</v>
      </c>
      <c r="J1041" s="28">
        <f t="shared" si="34"/>
        <v>1640</v>
      </c>
      <c r="K1041" s="29" t="s">
        <v>20</v>
      </c>
      <c r="L1041" s="29" t="s">
        <v>21</v>
      </c>
      <c r="M1041" s="29" t="s">
        <v>31</v>
      </c>
      <c r="N1041" s="30" t="str">
        <f>VLOOKUP(M1041,[1]OPERACIONAL!$A$1:$C$12,2,FALSE)</f>
        <v>MATERIAL DE CONSUMO</v>
      </c>
    </row>
    <row r="1042" spans="2:14" ht="36">
      <c r="B1042" s="23" t="str">
        <f t="shared" si="33"/>
        <v>43</v>
      </c>
      <c r="C1042" s="24" t="s">
        <v>1801</v>
      </c>
      <c r="D1042" s="25" t="s">
        <v>1807</v>
      </c>
      <c r="E1042" s="25" t="s">
        <v>1808</v>
      </c>
      <c r="F1042" s="24" t="s">
        <v>18</v>
      </c>
      <c r="G1042" s="26">
        <v>1</v>
      </c>
      <c r="H1042" s="29" t="s">
        <v>1809</v>
      </c>
      <c r="I1042" s="47">
        <v>4950</v>
      </c>
      <c r="J1042" s="28">
        <f t="shared" si="34"/>
        <v>4950</v>
      </c>
      <c r="K1042" s="29" t="s">
        <v>20</v>
      </c>
      <c r="L1042" s="29" t="s">
        <v>21</v>
      </c>
      <c r="M1042" s="29" t="s">
        <v>37</v>
      </c>
      <c r="N1042" s="30" t="str">
        <f>VLOOKUP(M1042,[1]OPERACIONAL!$A$1:$C$12,2,FALSE)</f>
        <v>OUTROS SERVIÇOS DE TERCEIROS - PESSOA FÍSICA</v>
      </c>
    </row>
    <row r="1043" spans="2:14" ht="36">
      <c r="B1043" s="23" t="str">
        <f t="shared" si="33"/>
        <v>43</v>
      </c>
      <c r="C1043" s="24" t="s">
        <v>1801</v>
      </c>
      <c r="D1043" s="25" t="s">
        <v>1810</v>
      </c>
      <c r="E1043" s="25" t="s">
        <v>1808</v>
      </c>
      <c r="F1043" s="24" t="s">
        <v>18</v>
      </c>
      <c r="G1043" s="26">
        <v>1</v>
      </c>
      <c r="H1043" s="29" t="s">
        <v>1809</v>
      </c>
      <c r="I1043" s="47">
        <v>15980</v>
      </c>
      <c r="J1043" s="28">
        <f t="shared" si="34"/>
        <v>15980</v>
      </c>
      <c r="K1043" s="29" t="s">
        <v>20</v>
      </c>
      <c r="L1043" s="29" t="s">
        <v>21</v>
      </c>
      <c r="M1043" s="29" t="s">
        <v>34</v>
      </c>
      <c r="N1043" s="30" t="str">
        <f>VLOOKUP(M1043,[1]OPERACIONAL!$A$1:$C$12,2,FALSE)</f>
        <v>OUTROS SERVIÇOS DE TERCEIROS - PESSOA JURÍDICA</v>
      </c>
    </row>
    <row r="1044" spans="2:14" ht="36">
      <c r="B1044" s="23" t="str">
        <f t="shared" si="33"/>
        <v>43</v>
      </c>
      <c r="C1044" s="24" t="s">
        <v>1811</v>
      </c>
      <c r="D1044" s="25" t="s">
        <v>1798</v>
      </c>
      <c r="E1044" s="25" t="s">
        <v>1812</v>
      </c>
      <c r="F1044" s="24" t="s">
        <v>18</v>
      </c>
      <c r="G1044" s="26">
        <v>1</v>
      </c>
      <c r="H1044" s="29" t="s">
        <v>1804</v>
      </c>
      <c r="I1044" s="47">
        <v>900</v>
      </c>
      <c r="J1044" s="28">
        <f t="shared" si="34"/>
        <v>900</v>
      </c>
      <c r="K1044" s="29" t="s">
        <v>20</v>
      </c>
      <c r="L1044" s="29" t="s">
        <v>21</v>
      </c>
      <c r="M1044" s="29" t="s">
        <v>31</v>
      </c>
      <c r="N1044" s="30" t="str">
        <f>VLOOKUP(M1044,[1]OPERACIONAL!$A$1:$C$12,2,FALSE)</f>
        <v>MATERIAL DE CONSUMO</v>
      </c>
    </row>
    <row r="1045" spans="2:14" ht="48">
      <c r="B1045" s="23" t="str">
        <f t="shared" si="33"/>
        <v>43</v>
      </c>
      <c r="C1045" s="24" t="s">
        <v>1811</v>
      </c>
      <c r="D1045" s="25" t="s">
        <v>1799</v>
      </c>
      <c r="E1045" s="25" t="s">
        <v>1812</v>
      </c>
      <c r="F1045" s="24" t="s">
        <v>18</v>
      </c>
      <c r="G1045" s="26">
        <v>1</v>
      </c>
      <c r="H1045" s="29" t="s">
        <v>1804</v>
      </c>
      <c r="I1045" s="47">
        <v>300</v>
      </c>
      <c r="J1045" s="28">
        <f t="shared" si="34"/>
        <v>300</v>
      </c>
      <c r="K1045" s="29" t="s">
        <v>20</v>
      </c>
      <c r="L1045" s="29" t="s">
        <v>21</v>
      </c>
      <c r="M1045" s="29" t="s">
        <v>31</v>
      </c>
      <c r="N1045" s="30" t="str">
        <f>VLOOKUP(M1045,[1]OPERACIONAL!$A$1:$C$12,2,FALSE)</f>
        <v>MATERIAL DE CONSUMO</v>
      </c>
    </row>
    <row r="1046" spans="2:14" ht="36">
      <c r="B1046" s="23" t="str">
        <f t="shared" si="33"/>
        <v>43</v>
      </c>
      <c r="C1046" s="24" t="s">
        <v>1811</v>
      </c>
      <c r="D1046" s="25" t="s">
        <v>1813</v>
      </c>
      <c r="E1046" s="25" t="s">
        <v>1814</v>
      </c>
      <c r="F1046" s="24" t="s">
        <v>18</v>
      </c>
      <c r="G1046" s="26">
        <v>1</v>
      </c>
      <c r="H1046" s="29" t="s">
        <v>1815</v>
      </c>
      <c r="I1046" s="47">
        <v>3150</v>
      </c>
      <c r="J1046" s="28">
        <f t="shared" si="34"/>
        <v>3150</v>
      </c>
      <c r="K1046" s="29" t="s">
        <v>20</v>
      </c>
      <c r="L1046" s="29" t="s">
        <v>21</v>
      </c>
      <c r="M1046" s="29" t="s">
        <v>37</v>
      </c>
      <c r="N1046" s="30" t="str">
        <f>VLOOKUP(M1046,[1]OPERACIONAL!$A$1:$C$12,2,FALSE)</f>
        <v>OUTROS SERVIÇOS DE TERCEIROS - PESSOA FÍSICA</v>
      </c>
    </row>
    <row r="1047" spans="2:14" ht="36">
      <c r="B1047" s="23" t="str">
        <f t="shared" si="33"/>
        <v>43</v>
      </c>
      <c r="C1047" s="24" t="s">
        <v>1811</v>
      </c>
      <c r="D1047" s="25" t="s">
        <v>1816</v>
      </c>
      <c r="E1047" s="25" t="s">
        <v>1814</v>
      </c>
      <c r="F1047" s="24" t="s">
        <v>18</v>
      </c>
      <c r="G1047" s="26">
        <v>1</v>
      </c>
      <c r="H1047" s="29" t="s">
        <v>1815</v>
      </c>
      <c r="I1047" s="47">
        <v>1920</v>
      </c>
      <c r="J1047" s="28">
        <f t="shared" si="34"/>
        <v>1920</v>
      </c>
      <c r="K1047" s="29" t="s">
        <v>20</v>
      </c>
      <c r="L1047" s="29" t="s">
        <v>21</v>
      </c>
      <c r="M1047" s="29" t="s">
        <v>34</v>
      </c>
      <c r="N1047" s="30" t="str">
        <f>VLOOKUP(M1047,[1]OPERACIONAL!$A$1:$C$12,2,FALSE)</f>
        <v>OUTROS SERVIÇOS DE TERCEIROS - PESSOA JURÍDICA</v>
      </c>
    </row>
    <row r="1048" spans="2:14" ht="36">
      <c r="B1048" s="23" t="str">
        <f t="shared" si="33"/>
        <v>43</v>
      </c>
      <c r="C1048" s="24" t="s">
        <v>1817</v>
      </c>
      <c r="D1048" s="25" t="s">
        <v>1798</v>
      </c>
      <c r="E1048" s="25" t="s">
        <v>1818</v>
      </c>
      <c r="F1048" s="24" t="s">
        <v>18</v>
      </c>
      <c r="G1048" s="26">
        <v>1</v>
      </c>
      <c r="H1048" s="29" t="s">
        <v>1804</v>
      </c>
      <c r="I1048" s="47">
        <v>900</v>
      </c>
      <c r="J1048" s="28">
        <f t="shared" si="34"/>
        <v>900</v>
      </c>
      <c r="K1048" s="29" t="s">
        <v>20</v>
      </c>
      <c r="L1048" s="29" t="s">
        <v>21</v>
      </c>
      <c r="M1048" s="29" t="s">
        <v>31</v>
      </c>
      <c r="N1048" s="30" t="str">
        <f>VLOOKUP(M1048,[1]OPERACIONAL!$A$1:$C$12,2,FALSE)</f>
        <v>MATERIAL DE CONSUMO</v>
      </c>
    </row>
    <row r="1049" spans="2:14" ht="48">
      <c r="B1049" s="23" t="str">
        <f t="shared" si="33"/>
        <v>43</v>
      </c>
      <c r="C1049" s="24" t="s">
        <v>1817</v>
      </c>
      <c r="D1049" s="25" t="s">
        <v>1799</v>
      </c>
      <c r="E1049" s="25" t="s">
        <v>1818</v>
      </c>
      <c r="F1049" s="24" t="s">
        <v>18</v>
      </c>
      <c r="G1049" s="26">
        <v>1</v>
      </c>
      <c r="H1049" s="29" t="s">
        <v>1804</v>
      </c>
      <c r="I1049" s="47">
        <v>300</v>
      </c>
      <c r="J1049" s="28">
        <f t="shared" si="34"/>
        <v>300</v>
      </c>
      <c r="K1049" s="29" t="s">
        <v>20</v>
      </c>
      <c r="L1049" s="29" t="s">
        <v>21</v>
      </c>
      <c r="M1049" s="29" t="s">
        <v>31</v>
      </c>
      <c r="N1049" s="30" t="str">
        <f>VLOOKUP(M1049,[1]OPERACIONAL!$A$1:$C$12,2,FALSE)</f>
        <v>MATERIAL DE CONSUMO</v>
      </c>
    </row>
    <row r="1050" spans="2:14" ht="36">
      <c r="B1050" s="23" t="str">
        <f t="shared" si="33"/>
        <v>43</v>
      </c>
      <c r="C1050" s="24" t="s">
        <v>1817</v>
      </c>
      <c r="D1050" s="25" t="s">
        <v>1813</v>
      </c>
      <c r="E1050" s="25" t="s">
        <v>1819</v>
      </c>
      <c r="F1050" s="24" t="s">
        <v>18</v>
      </c>
      <c r="G1050" s="26">
        <v>1</v>
      </c>
      <c r="H1050" s="29" t="s">
        <v>1815</v>
      </c>
      <c r="I1050" s="47">
        <v>3150</v>
      </c>
      <c r="J1050" s="28">
        <f t="shared" si="34"/>
        <v>3150</v>
      </c>
      <c r="K1050" s="29" t="s">
        <v>20</v>
      </c>
      <c r="L1050" s="29" t="s">
        <v>21</v>
      </c>
      <c r="M1050" s="29" t="s">
        <v>37</v>
      </c>
      <c r="N1050" s="30" t="str">
        <f>VLOOKUP(M1050,[1]OPERACIONAL!$A$1:$C$12,2,FALSE)</f>
        <v>OUTROS SERVIÇOS DE TERCEIROS - PESSOA FÍSICA</v>
      </c>
    </row>
    <row r="1051" spans="2:14" ht="36">
      <c r="B1051" s="23" t="str">
        <f t="shared" si="33"/>
        <v>43</v>
      </c>
      <c r="C1051" s="24" t="s">
        <v>1817</v>
      </c>
      <c r="D1051" s="25" t="s">
        <v>1816</v>
      </c>
      <c r="E1051" s="25" t="s">
        <v>1819</v>
      </c>
      <c r="F1051" s="24" t="s">
        <v>18</v>
      </c>
      <c r="G1051" s="26">
        <v>1</v>
      </c>
      <c r="H1051" s="29" t="s">
        <v>1815</v>
      </c>
      <c r="I1051" s="47">
        <v>1920</v>
      </c>
      <c r="J1051" s="28">
        <f t="shared" si="34"/>
        <v>1920</v>
      </c>
      <c r="K1051" s="29" t="s">
        <v>20</v>
      </c>
      <c r="L1051" s="29" t="s">
        <v>21</v>
      </c>
      <c r="M1051" s="29" t="s">
        <v>34</v>
      </c>
      <c r="N1051" s="30" t="str">
        <f>VLOOKUP(M1051,[1]OPERACIONAL!$A$1:$C$12,2,FALSE)</f>
        <v>OUTROS SERVIÇOS DE TERCEIROS - PESSOA JURÍDICA</v>
      </c>
    </row>
    <row r="1052" spans="2:14" ht="36">
      <c r="B1052" s="23" t="str">
        <f t="shared" si="33"/>
        <v>43</v>
      </c>
      <c r="C1052" s="24" t="s">
        <v>1820</v>
      </c>
      <c r="D1052" s="25" t="s">
        <v>1821</v>
      </c>
      <c r="E1052" s="25" t="s">
        <v>1822</v>
      </c>
      <c r="F1052" s="24" t="s">
        <v>18</v>
      </c>
      <c r="G1052" s="26">
        <v>1</v>
      </c>
      <c r="H1052" s="29" t="s">
        <v>1823</v>
      </c>
      <c r="I1052" s="47">
        <v>5000</v>
      </c>
      <c r="J1052" s="28">
        <f t="shared" si="34"/>
        <v>5000</v>
      </c>
      <c r="K1052" s="29" t="s">
        <v>20</v>
      </c>
      <c r="L1052" s="29" t="s">
        <v>21</v>
      </c>
      <c r="M1052" s="29" t="s">
        <v>31</v>
      </c>
      <c r="N1052" s="30" t="str">
        <f>VLOOKUP(M1052,[1]OPERACIONAL!$A$1:$C$12,2,FALSE)</f>
        <v>MATERIAL DE CONSUMO</v>
      </c>
    </row>
    <row r="1053" spans="2:14" ht="36">
      <c r="B1053" s="23" t="str">
        <f t="shared" si="33"/>
        <v>43</v>
      </c>
      <c r="C1053" s="24" t="s">
        <v>1820</v>
      </c>
      <c r="D1053" s="25" t="s">
        <v>1821</v>
      </c>
      <c r="E1053" s="25" t="s">
        <v>1824</v>
      </c>
      <c r="F1053" s="24" t="s">
        <v>18</v>
      </c>
      <c r="G1053" s="26">
        <v>1</v>
      </c>
      <c r="H1053" s="29" t="s">
        <v>1815</v>
      </c>
      <c r="I1053" s="47">
        <v>5000</v>
      </c>
      <c r="J1053" s="28">
        <f t="shared" si="34"/>
        <v>5000</v>
      </c>
      <c r="K1053" s="29" t="s">
        <v>43</v>
      </c>
      <c r="L1053" s="29" t="s">
        <v>21</v>
      </c>
      <c r="M1053" s="29" t="s">
        <v>31</v>
      </c>
      <c r="N1053" s="30" t="str">
        <f>VLOOKUP(M1053,[1]OPERACIONAL!$A$1:$C$12,2,FALSE)</f>
        <v>MATERIAL DE CONSUMO</v>
      </c>
    </row>
    <row r="1054" spans="2:14" ht="48">
      <c r="B1054" s="23" t="str">
        <f t="shared" si="33"/>
        <v>43</v>
      </c>
      <c r="C1054" s="24" t="s">
        <v>1820</v>
      </c>
      <c r="D1054" s="25" t="s">
        <v>1813</v>
      </c>
      <c r="E1054" s="25" t="s">
        <v>1825</v>
      </c>
      <c r="F1054" s="24" t="s">
        <v>18</v>
      </c>
      <c r="G1054" s="26">
        <v>1</v>
      </c>
      <c r="H1054" s="29" t="s">
        <v>1823</v>
      </c>
      <c r="I1054" s="47">
        <v>3150</v>
      </c>
      <c r="J1054" s="28">
        <f t="shared" si="34"/>
        <v>3150</v>
      </c>
      <c r="K1054" s="29" t="s">
        <v>20</v>
      </c>
      <c r="L1054" s="29" t="s">
        <v>21</v>
      </c>
      <c r="M1054" s="29" t="s">
        <v>34</v>
      </c>
      <c r="N1054" s="30" t="str">
        <f>VLOOKUP(M1054,[1]OPERACIONAL!$A$1:$C$12,2,FALSE)</f>
        <v>OUTROS SERVIÇOS DE TERCEIROS - PESSOA JURÍDICA</v>
      </c>
    </row>
    <row r="1055" spans="2:14" ht="36">
      <c r="B1055" s="23" t="str">
        <f t="shared" si="33"/>
        <v>43</v>
      </c>
      <c r="C1055" s="24" t="s">
        <v>1820</v>
      </c>
      <c r="D1055" s="25" t="s">
        <v>1813</v>
      </c>
      <c r="E1055" s="25" t="s">
        <v>1826</v>
      </c>
      <c r="F1055" s="24" t="s">
        <v>18</v>
      </c>
      <c r="G1055" s="26">
        <v>1</v>
      </c>
      <c r="H1055" s="29" t="s">
        <v>1815</v>
      </c>
      <c r="I1055" s="47">
        <v>3150</v>
      </c>
      <c r="J1055" s="28">
        <f t="shared" si="34"/>
        <v>3150</v>
      </c>
      <c r="K1055" s="29" t="s">
        <v>43</v>
      </c>
      <c r="L1055" s="29" t="s">
        <v>21</v>
      </c>
      <c r="M1055" s="29" t="s">
        <v>34</v>
      </c>
      <c r="N1055" s="30" t="str">
        <f>VLOOKUP(M1055,[1]OPERACIONAL!$A$1:$C$12,2,FALSE)</f>
        <v>OUTROS SERVIÇOS DE TERCEIROS - PESSOA JURÍDICA</v>
      </c>
    </row>
    <row r="1056" spans="2:14" ht="24">
      <c r="B1056" s="23" t="str">
        <f t="shared" si="33"/>
        <v>43</v>
      </c>
      <c r="C1056" s="24" t="s">
        <v>1820</v>
      </c>
      <c r="D1056" s="25" t="s">
        <v>1827</v>
      </c>
      <c r="E1056" s="25" t="s">
        <v>1822</v>
      </c>
      <c r="F1056" s="24" t="s">
        <v>18</v>
      </c>
      <c r="G1056" s="26">
        <v>1</v>
      </c>
      <c r="H1056" s="306">
        <v>45412</v>
      </c>
      <c r="I1056" s="47">
        <v>9000</v>
      </c>
      <c r="J1056" s="28">
        <f t="shared" si="34"/>
        <v>9000</v>
      </c>
      <c r="K1056" s="29" t="s">
        <v>20</v>
      </c>
      <c r="L1056" s="29" t="s">
        <v>21</v>
      </c>
      <c r="M1056" s="29" t="s">
        <v>31</v>
      </c>
      <c r="N1056" s="30" t="str">
        <f>VLOOKUP(M1056,[1]OPERACIONAL!$A$1:$C$12,2,FALSE)</f>
        <v>MATERIAL DE CONSUMO</v>
      </c>
    </row>
    <row r="1057" spans="2:14" ht="24">
      <c r="B1057" s="23" t="str">
        <f t="shared" si="33"/>
        <v>43</v>
      </c>
      <c r="C1057" s="24" t="s">
        <v>1820</v>
      </c>
      <c r="D1057" s="25" t="s">
        <v>1828</v>
      </c>
      <c r="E1057" s="25" t="s">
        <v>1822</v>
      </c>
      <c r="F1057" s="24" t="s">
        <v>18</v>
      </c>
      <c r="G1057" s="26">
        <v>1</v>
      </c>
      <c r="H1057" s="306">
        <v>45412</v>
      </c>
      <c r="I1057" s="47">
        <v>2500</v>
      </c>
      <c r="J1057" s="28">
        <f t="shared" si="34"/>
        <v>2500</v>
      </c>
      <c r="K1057" s="29" t="s">
        <v>20</v>
      </c>
      <c r="L1057" s="29" t="s">
        <v>21</v>
      </c>
      <c r="M1057" s="29" t="s">
        <v>31</v>
      </c>
      <c r="N1057" s="30" t="str">
        <f>VLOOKUP(M1057,[1]OPERACIONAL!$A$1:$C$12,2,FALSE)</f>
        <v>MATERIAL DE CONSUMO</v>
      </c>
    </row>
    <row r="1058" spans="2:14" ht="24">
      <c r="B1058" s="23" t="str">
        <f t="shared" si="33"/>
        <v>43</v>
      </c>
      <c r="C1058" s="24" t="s">
        <v>1820</v>
      </c>
      <c r="D1058" s="25" t="s">
        <v>1795</v>
      </c>
      <c r="E1058" s="25" t="s">
        <v>1822</v>
      </c>
      <c r="F1058" s="24" t="s">
        <v>18</v>
      </c>
      <c r="G1058" s="26">
        <v>1</v>
      </c>
      <c r="H1058" s="306">
        <v>45412</v>
      </c>
      <c r="I1058" s="47">
        <v>7000</v>
      </c>
      <c r="J1058" s="28">
        <f t="shared" si="34"/>
        <v>7000</v>
      </c>
      <c r="K1058" s="29" t="s">
        <v>20</v>
      </c>
      <c r="L1058" s="29" t="s">
        <v>21</v>
      </c>
      <c r="M1058" s="29" t="s">
        <v>31</v>
      </c>
      <c r="N1058" s="30" t="str">
        <f>VLOOKUP(M1058,[1]OPERACIONAL!$A$1:$C$12,2,FALSE)</f>
        <v>MATERIAL DE CONSUMO</v>
      </c>
    </row>
    <row r="1059" spans="2:14" ht="24">
      <c r="B1059" s="23" t="str">
        <f t="shared" si="33"/>
        <v>43</v>
      </c>
      <c r="C1059" s="24" t="s">
        <v>1820</v>
      </c>
      <c r="D1059" s="25" t="s">
        <v>1798</v>
      </c>
      <c r="E1059" s="25" t="s">
        <v>1822</v>
      </c>
      <c r="F1059" s="24" t="s">
        <v>18</v>
      </c>
      <c r="G1059" s="26">
        <v>1</v>
      </c>
      <c r="H1059" s="306">
        <v>45412</v>
      </c>
      <c r="I1059" s="47">
        <v>900</v>
      </c>
      <c r="J1059" s="28">
        <f t="shared" si="34"/>
        <v>900</v>
      </c>
      <c r="K1059" s="29" t="s">
        <v>43</v>
      </c>
      <c r="L1059" s="29" t="s">
        <v>21</v>
      </c>
      <c r="M1059" s="29" t="s">
        <v>31</v>
      </c>
      <c r="N1059" s="30" t="str">
        <f>VLOOKUP(M1059,[1]OPERACIONAL!$A$1:$C$12,2,FALSE)</f>
        <v>MATERIAL DE CONSUMO</v>
      </c>
    </row>
    <row r="1060" spans="2:14" ht="36">
      <c r="B1060" s="23" t="str">
        <f t="shared" si="33"/>
        <v>43</v>
      </c>
      <c r="C1060" s="24" t="s">
        <v>1820</v>
      </c>
      <c r="D1060" s="25" t="s">
        <v>1798</v>
      </c>
      <c r="E1060" s="25" t="s">
        <v>1824</v>
      </c>
      <c r="F1060" s="24" t="s">
        <v>18</v>
      </c>
      <c r="G1060" s="26">
        <v>1</v>
      </c>
      <c r="H1060" s="29" t="s">
        <v>1829</v>
      </c>
      <c r="I1060" s="47">
        <v>900</v>
      </c>
      <c r="J1060" s="28">
        <f t="shared" si="34"/>
        <v>900</v>
      </c>
      <c r="K1060" s="29" t="s">
        <v>20</v>
      </c>
      <c r="L1060" s="29" t="s">
        <v>21</v>
      </c>
      <c r="M1060" s="29" t="s">
        <v>31</v>
      </c>
      <c r="N1060" s="30" t="str">
        <f>VLOOKUP(M1060,[1]OPERACIONAL!$A$1:$C$12,2,FALSE)</f>
        <v>MATERIAL DE CONSUMO</v>
      </c>
    </row>
    <row r="1061" spans="2:14" ht="24">
      <c r="B1061" s="23" t="str">
        <f t="shared" si="33"/>
        <v>43</v>
      </c>
      <c r="C1061" s="24" t="s">
        <v>1820</v>
      </c>
      <c r="D1061" s="25" t="s">
        <v>1798</v>
      </c>
      <c r="E1061" s="25" t="s">
        <v>1830</v>
      </c>
      <c r="F1061" s="24" t="s">
        <v>18</v>
      </c>
      <c r="G1061" s="26">
        <v>1</v>
      </c>
      <c r="H1061" s="306">
        <v>45595</v>
      </c>
      <c r="I1061" s="47">
        <v>900</v>
      </c>
      <c r="J1061" s="28">
        <f t="shared" si="34"/>
        <v>900</v>
      </c>
      <c r="K1061" s="29" t="s">
        <v>20</v>
      </c>
      <c r="L1061" s="29" t="s">
        <v>21</v>
      </c>
      <c r="M1061" s="29" t="s">
        <v>31</v>
      </c>
      <c r="N1061" s="30" t="str">
        <f>VLOOKUP(M1061,[1]OPERACIONAL!$A$1:$C$12,2,FALSE)</f>
        <v>MATERIAL DE CONSUMO</v>
      </c>
    </row>
    <row r="1062" spans="2:14" ht="48">
      <c r="B1062" s="23" t="str">
        <f t="shared" si="33"/>
        <v>43</v>
      </c>
      <c r="C1062" s="24" t="s">
        <v>1820</v>
      </c>
      <c r="D1062" s="25" t="s">
        <v>1816</v>
      </c>
      <c r="E1062" s="25" t="s">
        <v>1831</v>
      </c>
      <c r="F1062" s="24" t="s">
        <v>18</v>
      </c>
      <c r="G1062" s="26">
        <v>1</v>
      </c>
      <c r="H1062" s="306">
        <v>45611</v>
      </c>
      <c r="I1062" s="47">
        <v>6400</v>
      </c>
      <c r="J1062" s="28">
        <f t="shared" si="34"/>
        <v>6400</v>
      </c>
      <c r="K1062" s="29" t="s">
        <v>20</v>
      </c>
      <c r="L1062" s="29" t="s">
        <v>21</v>
      </c>
      <c r="M1062" s="29" t="s">
        <v>34</v>
      </c>
      <c r="N1062" s="30" t="str">
        <f>VLOOKUP(M1062,[1]OPERACIONAL!$A$1:$C$12,2,FALSE)</f>
        <v>OUTROS SERVIÇOS DE TERCEIROS - PESSOA JURÍDICA</v>
      </c>
    </row>
    <row r="1063" spans="2:14" ht="48">
      <c r="B1063" s="23" t="str">
        <f t="shared" si="33"/>
        <v>43</v>
      </c>
      <c r="C1063" s="24" t="s">
        <v>1820</v>
      </c>
      <c r="D1063" s="25" t="s">
        <v>1832</v>
      </c>
      <c r="E1063" s="25" t="s">
        <v>1833</v>
      </c>
      <c r="F1063" s="24" t="s">
        <v>18</v>
      </c>
      <c r="G1063" s="26">
        <v>1</v>
      </c>
      <c r="H1063" s="306">
        <v>45611</v>
      </c>
      <c r="I1063" s="47">
        <v>6500</v>
      </c>
      <c r="J1063" s="28">
        <f t="shared" si="34"/>
        <v>6500</v>
      </c>
      <c r="K1063" s="29" t="s">
        <v>20</v>
      </c>
      <c r="L1063" s="29" t="s">
        <v>21</v>
      </c>
      <c r="M1063" s="29" t="s">
        <v>34</v>
      </c>
      <c r="N1063" s="30" t="str">
        <f>VLOOKUP(M1063,[1]OPERACIONAL!$A$1:$C$12,2,FALSE)</f>
        <v>OUTROS SERVIÇOS DE TERCEIROS - PESSOA JURÍDICA</v>
      </c>
    </row>
    <row r="1064" spans="2:14" ht="24">
      <c r="B1064" s="23" t="str">
        <f t="shared" si="33"/>
        <v>43</v>
      </c>
      <c r="C1064" s="24" t="s">
        <v>1820</v>
      </c>
      <c r="D1064" s="25" t="s">
        <v>1798</v>
      </c>
      <c r="E1064" s="25" t="s">
        <v>1834</v>
      </c>
      <c r="F1064" s="24" t="s">
        <v>18</v>
      </c>
      <c r="G1064" s="26">
        <v>1</v>
      </c>
      <c r="H1064" s="45">
        <v>45412</v>
      </c>
      <c r="I1064" s="47">
        <v>540</v>
      </c>
      <c r="J1064" s="28">
        <f t="shared" si="34"/>
        <v>540</v>
      </c>
      <c r="K1064" s="29" t="s">
        <v>20</v>
      </c>
      <c r="L1064" s="29" t="s">
        <v>21</v>
      </c>
      <c r="M1064" s="29" t="s">
        <v>31</v>
      </c>
      <c r="N1064" s="30" t="str">
        <f>VLOOKUP(M1064,[1]OPERACIONAL!$A$1:$C$12,2,FALSE)</f>
        <v>MATERIAL DE CONSUMO</v>
      </c>
    </row>
    <row r="1065" spans="2:14" ht="84">
      <c r="B1065" s="23" t="str">
        <f t="shared" ref="B1065:B1070" si="35">MID(C1065,1,2)</f>
        <v>43</v>
      </c>
      <c r="C1065" s="24" t="s">
        <v>1820</v>
      </c>
      <c r="D1065" s="25" t="s">
        <v>1816</v>
      </c>
      <c r="E1065" s="25" t="s">
        <v>1835</v>
      </c>
      <c r="F1065" s="24" t="s">
        <v>18</v>
      </c>
      <c r="G1065" s="26">
        <v>1</v>
      </c>
      <c r="H1065" s="45">
        <v>45442</v>
      </c>
      <c r="I1065" s="47">
        <v>7200</v>
      </c>
      <c r="J1065" s="28">
        <f t="shared" ref="J1065:J1070" si="36">G1065*I1065</f>
        <v>7200</v>
      </c>
      <c r="K1065" s="29" t="s">
        <v>20</v>
      </c>
      <c r="L1065" s="29" t="s">
        <v>21</v>
      </c>
      <c r="M1065" s="29" t="s">
        <v>34</v>
      </c>
      <c r="N1065" s="30" t="str">
        <f>VLOOKUP(M1065,[1]OPERACIONAL!$A$1:$C$12,2,FALSE)</f>
        <v>OUTROS SERVIÇOS DE TERCEIROS - PESSOA JURÍDICA</v>
      </c>
    </row>
    <row r="1066" spans="2:14" ht="84">
      <c r="B1066" s="23" t="str">
        <f t="shared" si="35"/>
        <v>43</v>
      </c>
      <c r="C1066" s="24" t="s">
        <v>1820</v>
      </c>
      <c r="D1066" s="25" t="s">
        <v>1832</v>
      </c>
      <c r="E1066" s="25" t="s">
        <v>1835</v>
      </c>
      <c r="F1066" s="24" t="s">
        <v>18</v>
      </c>
      <c r="G1066" s="26">
        <v>1</v>
      </c>
      <c r="H1066" s="45">
        <v>45442</v>
      </c>
      <c r="I1066" s="47">
        <v>7312.5</v>
      </c>
      <c r="J1066" s="28">
        <f t="shared" si="36"/>
        <v>7312.5</v>
      </c>
      <c r="K1066" s="29" t="s">
        <v>20</v>
      </c>
      <c r="L1066" s="29" t="s">
        <v>21</v>
      </c>
      <c r="M1066" s="29" t="s">
        <v>34</v>
      </c>
      <c r="N1066" s="30" t="str">
        <f>VLOOKUP(M1066,[1]OPERACIONAL!$A$1:$C$12,2,FALSE)</f>
        <v>OUTROS SERVIÇOS DE TERCEIROS - PESSOA JURÍDICA</v>
      </c>
    </row>
    <row r="1067" spans="2:14" ht="24">
      <c r="B1067" s="23" t="str">
        <f t="shared" si="35"/>
        <v>43</v>
      </c>
      <c r="C1067" s="24" t="s">
        <v>1820</v>
      </c>
      <c r="D1067" s="25" t="s">
        <v>1836</v>
      </c>
      <c r="E1067" s="25" t="s">
        <v>1837</v>
      </c>
      <c r="F1067" s="24" t="s">
        <v>18</v>
      </c>
      <c r="G1067" s="26">
        <v>1</v>
      </c>
      <c r="H1067" s="45">
        <v>45358</v>
      </c>
      <c r="I1067" s="47">
        <v>850</v>
      </c>
      <c r="J1067" s="28">
        <f t="shared" si="36"/>
        <v>850</v>
      </c>
      <c r="K1067" s="29" t="s">
        <v>20</v>
      </c>
      <c r="L1067" s="29" t="s">
        <v>21</v>
      </c>
      <c r="M1067" s="29" t="s">
        <v>31</v>
      </c>
      <c r="N1067" s="30" t="str">
        <f>VLOOKUP(M1067,[1]OPERACIONAL!$A$1:$C$12,2,FALSE)</f>
        <v>MATERIAL DE CONSUMO</v>
      </c>
    </row>
    <row r="1068" spans="2:14" ht="48">
      <c r="B1068" s="23" t="str">
        <f t="shared" si="35"/>
        <v>43</v>
      </c>
      <c r="C1068" s="24" t="s">
        <v>1820</v>
      </c>
      <c r="D1068" s="25" t="s">
        <v>1816</v>
      </c>
      <c r="E1068" s="25" t="s">
        <v>1838</v>
      </c>
      <c r="F1068" s="24" t="s">
        <v>18</v>
      </c>
      <c r="G1068" s="26">
        <v>1</v>
      </c>
      <c r="H1068" s="45">
        <v>45358</v>
      </c>
      <c r="I1068" s="47">
        <v>1920</v>
      </c>
      <c r="J1068" s="28">
        <f t="shared" si="36"/>
        <v>1920</v>
      </c>
      <c r="K1068" s="29" t="s">
        <v>20</v>
      </c>
      <c r="L1068" s="29" t="s">
        <v>21</v>
      </c>
      <c r="M1068" s="29" t="s">
        <v>34</v>
      </c>
      <c r="N1068" s="30" t="str">
        <f>VLOOKUP(M1068,[1]OPERACIONAL!$A$1:$C$12,2,FALSE)</f>
        <v>OUTROS SERVIÇOS DE TERCEIROS - PESSOA JURÍDICA</v>
      </c>
    </row>
    <row r="1069" spans="2:14" ht="48">
      <c r="B1069" s="23" t="str">
        <f t="shared" si="35"/>
        <v>43</v>
      </c>
      <c r="C1069" s="24" t="s">
        <v>1820</v>
      </c>
      <c r="D1069" s="25" t="s">
        <v>1816</v>
      </c>
      <c r="E1069" s="25" t="s">
        <v>1839</v>
      </c>
      <c r="F1069" s="24" t="s">
        <v>18</v>
      </c>
      <c r="G1069" s="26">
        <v>1</v>
      </c>
      <c r="H1069" s="45">
        <v>45379</v>
      </c>
      <c r="I1069" s="47">
        <v>1920</v>
      </c>
      <c r="J1069" s="28">
        <f t="shared" si="36"/>
        <v>1920</v>
      </c>
      <c r="K1069" s="29" t="s">
        <v>20</v>
      </c>
      <c r="L1069" s="29" t="s">
        <v>21</v>
      </c>
      <c r="M1069" s="29" t="s">
        <v>34</v>
      </c>
      <c r="N1069" s="30" t="str">
        <f>VLOOKUP(M1069,[1]OPERACIONAL!$A$1:$C$12,2,FALSE)</f>
        <v>OUTROS SERVIÇOS DE TERCEIROS - PESSOA JURÍDICA</v>
      </c>
    </row>
    <row r="1070" spans="2:14" ht="24">
      <c r="B1070" s="23" t="str">
        <f t="shared" si="35"/>
        <v>43</v>
      </c>
      <c r="C1070" s="24" t="s">
        <v>1820</v>
      </c>
      <c r="D1070" s="25" t="s">
        <v>1840</v>
      </c>
      <c r="E1070" s="25" t="s">
        <v>1841</v>
      </c>
      <c r="F1070" s="24" t="s">
        <v>18</v>
      </c>
      <c r="G1070" s="26">
        <v>1</v>
      </c>
      <c r="H1070" s="45">
        <v>45393</v>
      </c>
      <c r="I1070" s="47">
        <v>3150</v>
      </c>
      <c r="J1070" s="28">
        <f t="shared" si="36"/>
        <v>3150</v>
      </c>
      <c r="K1070" s="29" t="s">
        <v>20</v>
      </c>
      <c r="L1070" s="29" t="s">
        <v>21</v>
      </c>
      <c r="M1070" s="29" t="s">
        <v>34</v>
      </c>
      <c r="N1070" s="30" t="str">
        <f>VLOOKUP(M1070,[1]OPERACIONAL!$A$1:$C$12,2,FALSE)</f>
        <v>OUTROS SERVIÇOS DE TERCEIROS - PESSOA JURÍDICA</v>
      </c>
    </row>
    <row r="1071" spans="2:14" ht="48">
      <c r="B1071" s="23" t="str">
        <f t="shared" si="32"/>
        <v>43</v>
      </c>
      <c r="C1071" s="24" t="s">
        <v>1820</v>
      </c>
      <c r="D1071" s="25" t="s">
        <v>1816</v>
      </c>
      <c r="E1071" s="25" t="s">
        <v>1842</v>
      </c>
      <c r="F1071" s="24" t="s">
        <v>18</v>
      </c>
      <c r="G1071" s="26">
        <v>1</v>
      </c>
      <c r="H1071" s="45">
        <v>45393</v>
      </c>
      <c r="I1071" s="47">
        <v>1920</v>
      </c>
      <c r="J1071" s="28">
        <f t="shared" si="31"/>
        <v>1920</v>
      </c>
      <c r="K1071" s="29" t="s">
        <v>20</v>
      </c>
      <c r="L1071" s="29" t="s">
        <v>21</v>
      </c>
      <c r="M1071" s="29" t="s">
        <v>34</v>
      </c>
      <c r="N1071" s="30" t="str">
        <f>VLOOKUP(M1071,[1]OPERACIONAL!$A$1:$C$12,2,FALSE)</f>
        <v>OUTROS SERVIÇOS DE TERCEIROS - PESSOA JURÍDICA</v>
      </c>
    </row>
    <row r="1072" spans="2:14" ht="48">
      <c r="B1072" s="23" t="str">
        <f t="shared" si="32"/>
        <v>43</v>
      </c>
      <c r="C1072" s="24" t="s">
        <v>1820</v>
      </c>
      <c r="D1072" s="25" t="s">
        <v>1816</v>
      </c>
      <c r="E1072" s="25" t="s">
        <v>1843</v>
      </c>
      <c r="F1072" s="24" t="s">
        <v>18</v>
      </c>
      <c r="G1072" s="26">
        <v>1</v>
      </c>
      <c r="H1072" s="45">
        <v>45421</v>
      </c>
      <c r="I1072" s="47">
        <v>1920</v>
      </c>
      <c r="J1072" s="28">
        <f t="shared" si="31"/>
        <v>1920</v>
      </c>
      <c r="K1072" s="29" t="s">
        <v>20</v>
      </c>
      <c r="L1072" s="29" t="s">
        <v>21</v>
      </c>
      <c r="M1072" s="29" t="s">
        <v>34</v>
      </c>
      <c r="N1072" s="30" t="str">
        <f>VLOOKUP(M1072,[1]OPERACIONAL!$A$1:$C$12,2,FALSE)</f>
        <v>OUTROS SERVIÇOS DE TERCEIROS - PESSOA JURÍDICA</v>
      </c>
    </row>
    <row r="1073" spans="2:14" ht="48">
      <c r="B1073" s="23" t="str">
        <f t="shared" si="32"/>
        <v>43</v>
      </c>
      <c r="C1073" s="24" t="s">
        <v>1820</v>
      </c>
      <c r="D1073" s="25" t="s">
        <v>1816</v>
      </c>
      <c r="E1073" s="25" t="s">
        <v>1844</v>
      </c>
      <c r="F1073" s="24" t="s">
        <v>18</v>
      </c>
      <c r="G1073" s="26">
        <v>1</v>
      </c>
      <c r="H1073" s="45">
        <v>45442</v>
      </c>
      <c r="I1073" s="47">
        <v>1920</v>
      </c>
      <c r="J1073" s="28">
        <f t="shared" si="31"/>
        <v>1920</v>
      </c>
      <c r="K1073" s="29" t="s">
        <v>20</v>
      </c>
      <c r="L1073" s="29" t="s">
        <v>21</v>
      </c>
      <c r="M1073" s="29" t="s">
        <v>34</v>
      </c>
      <c r="N1073" s="30" t="str">
        <f>VLOOKUP(M1073,[1]OPERACIONAL!$A$1:$C$12,2,FALSE)</f>
        <v>OUTROS SERVIÇOS DE TERCEIROS - PESSOA JURÍDICA</v>
      </c>
    </row>
    <row r="1074" spans="2:14" ht="24">
      <c r="B1074" s="23" t="str">
        <f t="shared" si="32"/>
        <v>43</v>
      </c>
      <c r="C1074" s="24" t="s">
        <v>1820</v>
      </c>
      <c r="D1074" s="25" t="s">
        <v>1840</v>
      </c>
      <c r="E1074" s="25" t="s">
        <v>1845</v>
      </c>
      <c r="F1074" s="24" t="s">
        <v>18</v>
      </c>
      <c r="G1074" s="26">
        <v>1</v>
      </c>
      <c r="H1074" s="31" t="s">
        <v>1846</v>
      </c>
      <c r="I1074" s="47">
        <v>3150</v>
      </c>
      <c r="J1074" s="28">
        <f t="shared" ref="J1074:J1125" si="37">G1074*I1074</f>
        <v>3150</v>
      </c>
      <c r="K1074" s="29" t="s">
        <v>20</v>
      </c>
      <c r="L1074" s="29" t="s">
        <v>21</v>
      </c>
      <c r="M1074" s="29" t="s">
        <v>34</v>
      </c>
      <c r="N1074" s="30" t="str">
        <f>VLOOKUP(M1074,[1]OPERACIONAL!$A$1:$C$12,2,FALSE)</f>
        <v>OUTROS SERVIÇOS DE TERCEIROS - PESSOA JURÍDICA</v>
      </c>
    </row>
    <row r="1075" spans="2:14" ht="48">
      <c r="B1075" s="23" t="str">
        <f t="shared" si="32"/>
        <v>43</v>
      </c>
      <c r="C1075" s="24" t="s">
        <v>1820</v>
      </c>
      <c r="D1075" s="25" t="s">
        <v>1816</v>
      </c>
      <c r="E1075" s="25" t="s">
        <v>1847</v>
      </c>
      <c r="F1075" s="24" t="s">
        <v>18</v>
      </c>
      <c r="G1075" s="26">
        <v>1</v>
      </c>
      <c r="H1075" s="45">
        <v>45456</v>
      </c>
      <c r="I1075" s="47">
        <v>1920</v>
      </c>
      <c r="J1075" s="28">
        <f t="shared" si="37"/>
        <v>1920</v>
      </c>
      <c r="K1075" s="29" t="s">
        <v>20</v>
      </c>
      <c r="L1075" s="29" t="s">
        <v>21</v>
      </c>
      <c r="M1075" s="29" t="s">
        <v>34</v>
      </c>
      <c r="N1075" s="30" t="str">
        <f>VLOOKUP(M1075,[1]OPERACIONAL!$A$1:$C$12,2,FALSE)</f>
        <v>OUTROS SERVIÇOS DE TERCEIROS - PESSOA JURÍDICA</v>
      </c>
    </row>
    <row r="1076" spans="2:14" ht="24">
      <c r="B1076" s="23" t="str">
        <f t="shared" si="32"/>
        <v>43</v>
      </c>
      <c r="C1076" s="24" t="s">
        <v>1820</v>
      </c>
      <c r="D1076" s="25" t="s">
        <v>1840</v>
      </c>
      <c r="E1076" s="25" t="s">
        <v>1848</v>
      </c>
      <c r="F1076" s="24" t="s">
        <v>18</v>
      </c>
      <c r="G1076" s="26">
        <v>1</v>
      </c>
      <c r="H1076" s="45">
        <v>45412</v>
      </c>
      <c r="I1076" s="47">
        <v>9900</v>
      </c>
      <c r="J1076" s="28">
        <f t="shared" si="37"/>
        <v>9900</v>
      </c>
      <c r="K1076" s="29" t="s">
        <v>20</v>
      </c>
      <c r="L1076" s="29" t="s">
        <v>21</v>
      </c>
      <c r="M1076" s="29" t="s">
        <v>34</v>
      </c>
      <c r="N1076" s="30" t="str">
        <f>VLOOKUP(M1076,[1]OPERACIONAL!$A$1:$C$12,2,FALSE)</f>
        <v>OUTROS SERVIÇOS DE TERCEIROS - PESSOA JURÍDICA</v>
      </c>
    </row>
    <row r="1077" spans="2:14" ht="24">
      <c r="B1077" s="23" t="str">
        <f t="shared" si="32"/>
        <v>43</v>
      </c>
      <c r="C1077" s="24" t="s">
        <v>1820</v>
      </c>
      <c r="D1077" s="25" t="s">
        <v>1810</v>
      </c>
      <c r="E1077" s="25" t="s">
        <v>1848</v>
      </c>
      <c r="F1077" s="24" t="s">
        <v>18</v>
      </c>
      <c r="G1077" s="26">
        <v>1</v>
      </c>
      <c r="H1077" s="45">
        <v>45412</v>
      </c>
      <c r="I1077" s="47">
        <v>15980</v>
      </c>
      <c r="J1077" s="28">
        <f t="shared" si="37"/>
        <v>15980</v>
      </c>
      <c r="K1077" s="29" t="s">
        <v>20</v>
      </c>
      <c r="L1077" s="29" t="s">
        <v>21</v>
      </c>
      <c r="M1077" s="29" t="s">
        <v>31</v>
      </c>
      <c r="N1077" s="30" t="str">
        <f>VLOOKUP(M1077,[1]OPERACIONAL!$A$1:$C$12,2,FALSE)</f>
        <v>MATERIAL DE CONSUMO</v>
      </c>
    </row>
    <row r="1078" spans="2:14" ht="36">
      <c r="B1078" s="23" t="str">
        <f t="shared" si="32"/>
        <v>43</v>
      </c>
      <c r="C1078" s="24" t="s">
        <v>1820</v>
      </c>
      <c r="D1078" s="25" t="s">
        <v>1849</v>
      </c>
      <c r="E1078" s="25" t="s">
        <v>1850</v>
      </c>
      <c r="F1078" s="24" t="s">
        <v>18</v>
      </c>
      <c r="G1078" s="26">
        <v>1</v>
      </c>
      <c r="H1078" s="31" t="s">
        <v>1851</v>
      </c>
      <c r="I1078" s="47">
        <v>800</v>
      </c>
      <c r="J1078" s="28">
        <f t="shared" si="37"/>
        <v>800</v>
      </c>
      <c r="K1078" s="29" t="s">
        <v>43</v>
      </c>
      <c r="L1078" s="29" t="s">
        <v>21</v>
      </c>
      <c r="M1078" s="29" t="s">
        <v>31</v>
      </c>
      <c r="N1078" s="30" t="str">
        <f>VLOOKUP(M1078,[1]OPERACIONAL!$A$1:$C$12,2,FALSE)</f>
        <v>MATERIAL DE CONSUMO</v>
      </c>
    </row>
    <row r="1079" spans="2:14" ht="48">
      <c r="B1079" s="23" t="str">
        <f t="shared" si="32"/>
        <v>43</v>
      </c>
      <c r="C1079" s="24" t="s">
        <v>1820</v>
      </c>
      <c r="D1079" s="25" t="s">
        <v>1852</v>
      </c>
      <c r="E1079" s="25" t="s">
        <v>1853</v>
      </c>
      <c r="F1079" s="24" t="s">
        <v>18</v>
      </c>
      <c r="G1079" s="26">
        <v>1</v>
      </c>
      <c r="H1079" s="31" t="s">
        <v>1671</v>
      </c>
      <c r="I1079" s="47">
        <v>15999.97</v>
      </c>
      <c r="J1079" s="28">
        <f t="shared" si="37"/>
        <v>15999.97</v>
      </c>
      <c r="K1079" s="29" t="s">
        <v>20</v>
      </c>
      <c r="L1079" s="29" t="s">
        <v>21</v>
      </c>
      <c r="M1079" s="29" t="s">
        <v>34</v>
      </c>
      <c r="N1079" s="30" t="str">
        <f>VLOOKUP(M1079,[1]OPERACIONAL!$A$1:$C$12,2,FALSE)</f>
        <v>OUTROS SERVIÇOS DE TERCEIROS - PESSOA JURÍDICA</v>
      </c>
    </row>
    <row r="1080" spans="2:14" ht="36">
      <c r="B1080" s="23" t="str">
        <f t="shared" si="32"/>
        <v>43</v>
      </c>
      <c r="C1080" s="24" t="s">
        <v>1820</v>
      </c>
      <c r="D1080" s="25" t="s">
        <v>555</v>
      </c>
      <c r="E1080" s="25" t="s">
        <v>1854</v>
      </c>
      <c r="F1080" s="24" t="s">
        <v>18</v>
      </c>
      <c r="G1080" s="26">
        <v>1</v>
      </c>
      <c r="H1080" s="31" t="s">
        <v>1671</v>
      </c>
      <c r="I1080" s="47">
        <v>2999.99</v>
      </c>
      <c r="J1080" s="28">
        <f t="shared" si="37"/>
        <v>2999.99</v>
      </c>
      <c r="K1080" s="29" t="s">
        <v>20</v>
      </c>
      <c r="L1080" s="29" t="s">
        <v>21</v>
      </c>
      <c r="M1080" s="29" t="s">
        <v>34</v>
      </c>
      <c r="N1080" s="30" t="str">
        <f>VLOOKUP(M1080,[1]OPERACIONAL!$A$1:$C$12,2,FALSE)</f>
        <v>OUTROS SERVIÇOS DE TERCEIROS - PESSOA JURÍDICA</v>
      </c>
    </row>
    <row r="1081" spans="2:14" ht="48">
      <c r="B1081" s="23" t="str">
        <f t="shared" si="32"/>
        <v>43</v>
      </c>
      <c r="C1081" s="24" t="s">
        <v>1820</v>
      </c>
      <c r="D1081" s="25" t="s">
        <v>1852</v>
      </c>
      <c r="E1081" s="25" t="s">
        <v>1855</v>
      </c>
      <c r="F1081" s="24" t="s">
        <v>18</v>
      </c>
      <c r="G1081" s="26">
        <v>1</v>
      </c>
      <c r="H1081" s="31" t="s">
        <v>1671</v>
      </c>
      <c r="I1081" s="47">
        <v>11428.55</v>
      </c>
      <c r="J1081" s="28">
        <f t="shared" si="37"/>
        <v>11428.55</v>
      </c>
      <c r="K1081" s="29" t="s">
        <v>20</v>
      </c>
      <c r="L1081" s="29" t="s">
        <v>21</v>
      </c>
      <c r="M1081" s="29" t="s">
        <v>34</v>
      </c>
      <c r="N1081" s="30" t="str">
        <f>VLOOKUP(M1081,[1]OPERACIONAL!$A$1:$C$12,2,FALSE)</f>
        <v>OUTROS SERVIÇOS DE TERCEIROS - PESSOA JURÍDICA</v>
      </c>
    </row>
    <row r="1082" spans="2:14" ht="36">
      <c r="B1082" s="23" t="str">
        <f t="shared" si="32"/>
        <v>43</v>
      </c>
      <c r="C1082" s="24" t="s">
        <v>1820</v>
      </c>
      <c r="D1082" s="25" t="s">
        <v>555</v>
      </c>
      <c r="E1082" s="25" t="s">
        <v>1854</v>
      </c>
      <c r="F1082" s="24" t="s">
        <v>18</v>
      </c>
      <c r="G1082" s="26">
        <v>1</v>
      </c>
      <c r="H1082" s="31" t="s">
        <v>1671</v>
      </c>
      <c r="I1082" s="47">
        <v>2142.85</v>
      </c>
      <c r="J1082" s="28">
        <f t="shared" si="37"/>
        <v>2142.85</v>
      </c>
      <c r="K1082" s="29" t="s">
        <v>20</v>
      </c>
      <c r="L1082" s="29" t="s">
        <v>21</v>
      </c>
      <c r="M1082" s="29" t="s">
        <v>34</v>
      </c>
      <c r="N1082" s="30" t="str">
        <f>VLOOKUP(M1082,[1]OPERACIONAL!$A$1:$C$12,2,FALSE)</f>
        <v>OUTROS SERVIÇOS DE TERCEIROS - PESSOA JURÍDICA</v>
      </c>
    </row>
    <row r="1083" spans="2:14" ht="36.75" thickBot="1">
      <c r="B1083" s="32" t="str">
        <f t="shared" si="32"/>
        <v>43</v>
      </c>
      <c r="C1083" s="24" t="s">
        <v>1856</v>
      </c>
      <c r="D1083" s="25" t="s">
        <v>1852</v>
      </c>
      <c r="E1083" s="25" t="s">
        <v>1857</v>
      </c>
      <c r="F1083" s="24" t="s">
        <v>18</v>
      </c>
      <c r="G1083" s="26">
        <v>1</v>
      </c>
      <c r="H1083" s="31" t="s">
        <v>1671</v>
      </c>
      <c r="I1083" s="47">
        <v>15999.97</v>
      </c>
      <c r="J1083" s="38">
        <f t="shared" si="37"/>
        <v>15999.97</v>
      </c>
      <c r="K1083" s="29" t="s">
        <v>20</v>
      </c>
      <c r="L1083" s="29" t="s">
        <v>21</v>
      </c>
      <c r="M1083" s="29" t="s">
        <v>34</v>
      </c>
      <c r="N1083" s="40" t="str">
        <f>VLOOKUP(M1083,[1]OPERACIONAL!$A$1:$C$12,2,FALSE)</f>
        <v>OUTROS SERVIÇOS DE TERCEIROS - PESSOA JURÍDICA</v>
      </c>
    </row>
    <row r="1084" spans="2:14" ht="36">
      <c r="B1084" s="23" t="str">
        <f t="shared" ref="B1084:B1146" si="38">MID(C1084,1,2)</f>
        <v>43</v>
      </c>
      <c r="C1084" s="24" t="s">
        <v>1856</v>
      </c>
      <c r="D1084" s="25" t="s">
        <v>555</v>
      </c>
      <c r="E1084" s="25" t="s">
        <v>1857</v>
      </c>
      <c r="F1084" s="24" t="s">
        <v>18</v>
      </c>
      <c r="G1084" s="26">
        <v>1</v>
      </c>
      <c r="H1084" s="31" t="s">
        <v>1671</v>
      </c>
      <c r="I1084" s="47">
        <v>2999.99</v>
      </c>
      <c r="J1084" s="28">
        <f t="shared" si="37"/>
        <v>2999.99</v>
      </c>
      <c r="K1084" s="29" t="s">
        <v>20</v>
      </c>
      <c r="L1084" s="29" t="s">
        <v>21</v>
      </c>
      <c r="M1084" s="29" t="s">
        <v>34</v>
      </c>
      <c r="N1084" s="30" t="str">
        <f>VLOOKUP(M1084,[1]OPERACIONAL!$A$1:$C$12,2,FALSE)</f>
        <v>OUTROS SERVIÇOS DE TERCEIROS - PESSOA JURÍDICA</v>
      </c>
    </row>
    <row r="1085" spans="2:14" ht="36">
      <c r="B1085" s="23" t="str">
        <f t="shared" si="38"/>
        <v>43</v>
      </c>
      <c r="C1085" s="24" t="s">
        <v>1856</v>
      </c>
      <c r="D1085" s="25" t="s">
        <v>1858</v>
      </c>
      <c r="E1085" s="25" t="s">
        <v>1857</v>
      </c>
      <c r="F1085" s="24" t="s">
        <v>18</v>
      </c>
      <c r="G1085" s="26">
        <v>1</v>
      </c>
      <c r="H1085" s="31" t="s">
        <v>1671</v>
      </c>
      <c r="I1085" s="47">
        <v>12600</v>
      </c>
      <c r="J1085" s="28">
        <f t="shared" si="37"/>
        <v>12600</v>
      </c>
      <c r="K1085" s="29" t="s">
        <v>20</v>
      </c>
      <c r="L1085" s="29" t="s">
        <v>21</v>
      </c>
      <c r="M1085" s="29" t="s">
        <v>34</v>
      </c>
      <c r="N1085" s="30" t="str">
        <f>VLOOKUP(M1085,[1]OPERACIONAL!$A$1:$C$12,2,FALSE)</f>
        <v>OUTROS SERVIÇOS DE TERCEIROS - PESSOA JURÍDICA</v>
      </c>
    </row>
    <row r="1086" spans="2:14" ht="36">
      <c r="B1086" s="23" t="str">
        <f t="shared" si="38"/>
        <v>43</v>
      </c>
      <c r="C1086" s="24" t="s">
        <v>1856</v>
      </c>
      <c r="D1086" s="25" t="s">
        <v>1793</v>
      </c>
      <c r="E1086" s="25" t="s">
        <v>1857</v>
      </c>
      <c r="F1086" s="24" t="s">
        <v>18</v>
      </c>
      <c r="G1086" s="26">
        <v>1</v>
      </c>
      <c r="H1086" s="31" t="s">
        <v>1671</v>
      </c>
      <c r="I1086" s="47">
        <v>8400</v>
      </c>
      <c r="J1086" s="28">
        <f t="shared" si="37"/>
        <v>8400</v>
      </c>
      <c r="K1086" s="29" t="s">
        <v>20</v>
      </c>
      <c r="L1086" s="29" t="s">
        <v>21</v>
      </c>
      <c r="M1086" s="29" t="s">
        <v>31</v>
      </c>
      <c r="N1086" s="30" t="str">
        <f>VLOOKUP(M1086,[1]OPERACIONAL!$A$1:$C$12,2,FALSE)</f>
        <v>MATERIAL DE CONSUMO</v>
      </c>
    </row>
    <row r="1087" spans="2:14" ht="24">
      <c r="B1087" s="23" t="str">
        <f t="shared" si="38"/>
        <v>43</v>
      </c>
      <c r="C1087" s="24" t="s">
        <v>1856</v>
      </c>
      <c r="D1087" s="25" t="s">
        <v>1836</v>
      </c>
      <c r="E1087" s="25" t="s">
        <v>1859</v>
      </c>
      <c r="F1087" s="24" t="s">
        <v>18</v>
      </c>
      <c r="G1087" s="26">
        <v>1</v>
      </c>
      <c r="H1087" s="45">
        <v>45358</v>
      </c>
      <c r="I1087" s="47">
        <v>600</v>
      </c>
      <c r="J1087" s="28">
        <f t="shared" si="37"/>
        <v>600</v>
      </c>
      <c r="K1087" s="29" t="s">
        <v>20</v>
      </c>
      <c r="L1087" s="29" t="s">
        <v>21</v>
      </c>
      <c r="M1087" s="29" t="s">
        <v>31</v>
      </c>
      <c r="N1087" s="30" t="str">
        <f>VLOOKUP(M1087,[1]OPERACIONAL!$A$1:$C$12,2,FALSE)</f>
        <v>MATERIAL DE CONSUMO</v>
      </c>
    </row>
    <row r="1088" spans="2:14" ht="132">
      <c r="B1088" s="23" t="str">
        <f t="shared" si="38"/>
        <v>43</v>
      </c>
      <c r="C1088" s="24" t="s">
        <v>1856</v>
      </c>
      <c r="D1088" s="25" t="s">
        <v>1840</v>
      </c>
      <c r="E1088" s="25" t="s">
        <v>1860</v>
      </c>
      <c r="F1088" s="24" t="s">
        <v>18</v>
      </c>
      <c r="G1088" s="26">
        <v>1</v>
      </c>
      <c r="H1088" s="31" t="s">
        <v>1846</v>
      </c>
      <c r="I1088" s="47">
        <v>9900</v>
      </c>
      <c r="J1088" s="28">
        <f t="shared" si="37"/>
        <v>9900</v>
      </c>
      <c r="K1088" s="29" t="s">
        <v>20</v>
      </c>
      <c r="L1088" s="29" t="s">
        <v>21</v>
      </c>
      <c r="M1088" s="29" t="s">
        <v>34</v>
      </c>
      <c r="N1088" s="30" t="str">
        <f>VLOOKUP(M1088,[1]OPERACIONAL!$A$1:$C$12,2,FALSE)</f>
        <v>OUTROS SERVIÇOS DE TERCEIROS - PESSOA JURÍDICA</v>
      </c>
    </row>
    <row r="1089" spans="2:14" ht="132">
      <c r="B1089" s="23" t="str">
        <f t="shared" si="38"/>
        <v>43</v>
      </c>
      <c r="C1089" s="24" t="s">
        <v>1856</v>
      </c>
      <c r="D1089" s="25" t="s">
        <v>1810</v>
      </c>
      <c r="E1089" s="25" t="s">
        <v>1860</v>
      </c>
      <c r="F1089" s="24" t="s">
        <v>18</v>
      </c>
      <c r="G1089" s="26">
        <v>1</v>
      </c>
      <c r="H1089" s="45">
        <v>45456</v>
      </c>
      <c r="I1089" s="47">
        <v>15980</v>
      </c>
      <c r="J1089" s="28">
        <f t="shared" si="37"/>
        <v>15980</v>
      </c>
      <c r="K1089" s="29" t="s">
        <v>20</v>
      </c>
      <c r="L1089" s="29" t="s">
        <v>21</v>
      </c>
      <c r="M1089" s="29" t="s">
        <v>34</v>
      </c>
      <c r="N1089" s="30" t="str">
        <f>VLOOKUP(M1089,[1]OPERACIONAL!$A$1:$C$12,2,FALSE)</f>
        <v>OUTROS SERVIÇOS DE TERCEIROS - PESSOA JURÍDICA</v>
      </c>
    </row>
    <row r="1090" spans="2:14" ht="132">
      <c r="B1090" s="23" t="str">
        <f t="shared" si="38"/>
        <v>43</v>
      </c>
      <c r="C1090" s="24" t="s">
        <v>1856</v>
      </c>
      <c r="D1090" s="25" t="s">
        <v>1840</v>
      </c>
      <c r="E1090" s="25" t="s">
        <v>1861</v>
      </c>
      <c r="F1090" s="24" t="s">
        <v>18</v>
      </c>
      <c r="G1090" s="26">
        <v>1</v>
      </c>
      <c r="H1090" s="31" t="s">
        <v>1846</v>
      </c>
      <c r="I1090" s="47">
        <v>3150</v>
      </c>
      <c r="J1090" s="28">
        <f t="shared" si="37"/>
        <v>3150</v>
      </c>
      <c r="K1090" s="29" t="s">
        <v>20</v>
      </c>
      <c r="L1090" s="29" t="s">
        <v>21</v>
      </c>
      <c r="M1090" s="29" t="s">
        <v>34</v>
      </c>
      <c r="N1090" s="30" t="str">
        <f>VLOOKUP(M1090,[1]OPERACIONAL!$A$1:$C$12,2,FALSE)</f>
        <v>OUTROS SERVIÇOS DE TERCEIROS - PESSOA JURÍDICA</v>
      </c>
    </row>
    <row r="1091" spans="2:14" ht="132">
      <c r="B1091" s="23" t="str">
        <f t="shared" si="38"/>
        <v>43</v>
      </c>
      <c r="C1091" s="24" t="s">
        <v>1856</v>
      </c>
      <c r="D1091" s="25" t="s">
        <v>1810</v>
      </c>
      <c r="E1091" s="25" t="s">
        <v>1861</v>
      </c>
      <c r="F1091" s="24" t="s">
        <v>18</v>
      </c>
      <c r="G1091" s="26">
        <v>1</v>
      </c>
      <c r="H1091" s="45">
        <v>45456</v>
      </c>
      <c r="I1091" s="47">
        <v>15980</v>
      </c>
      <c r="J1091" s="28">
        <f t="shared" si="37"/>
        <v>15980</v>
      </c>
      <c r="K1091" s="29" t="s">
        <v>20</v>
      </c>
      <c r="L1091" s="29" t="s">
        <v>21</v>
      </c>
      <c r="M1091" s="29" t="s">
        <v>34</v>
      </c>
      <c r="N1091" s="30" t="str">
        <f>VLOOKUP(M1091,[1]OPERACIONAL!$A$1:$C$12,2,FALSE)</f>
        <v>OUTROS SERVIÇOS DE TERCEIROS - PESSOA JURÍDICA</v>
      </c>
    </row>
    <row r="1092" spans="2:14" ht="36">
      <c r="B1092" s="23" t="str">
        <f t="shared" si="38"/>
        <v>43</v>
      </c>
      <c r="C1092" s="24" t="s">
        <v>1856</v>
      </c>
      <c r="D1092" s="25" t="s">
        <v>1862</v>
      </c>
      <c r="E1092" s="25" t="s">
        <v>1863</v>
      </c>
      <c r="F1092" s="24" t="s">
        <v>18</v>
      </c>
      <c r="G1092" s="26">
        <v>1</v>
      </c>
      <c r="H1092" s="45">
        <v>45442</v>
      </c>
      <c r="I1092" s="47">
        <v>20000</v>
      </c>
      <c r="J1092" s="28">
        <f t="shared" si="37"/>
        <v>20000</v>
      </c>
      <c r="K1092" s="29" t="s">
        <v>20</v>
      </c>
      <c r="L1092" s="29" t="s">
        <v>21</v>
      </c>
      <c r="M1092" s="29" t="s">
        <v>34</v>
      </c>
      <c r="N1092" s="30" t="str">
        <f>VLOOKUP(M1092,[1]OPERACIONAL!$A$1:$C$12,2,FALSE)</f>
        <v>OUTROS SERVIÇOS DE TERCEIROS - PESSOA JURÍDICA</v>
      </c>
    </row>
    <row r="1093" spans="2:14" ht="36">
      <c r="B1093" s="23" t="str">
        <f t="shared" si="38"/>
        <v>43</v>
      </c>
      <c r="C1093" s="24" t="s">
        <v>1856</v>
      </c>
      <c r="D1093" s="25" t="s">
        <v>1864</v>
      </c>
      <c r="E1093" s="25" t="s">
        <v>1865</v>
      </c>
      <c r="F1093" s="24" t="s">
        <v>18</v>
      </c>
      <c r="G1093" s="26">
        <v>1</v>
      </c>
      <c r="H1093" s="45">
        <v>45412</v>
      </c>
      <c r="I1093" s="47">
        <v>495000</v>
      </c>
      <c r="J1093" s="28">
        <f t="shared" si="37"/>
        <v>495000</v>
      </c>
      <c r="K1093" s="29" t="s">
        <v>20</v>
      </c>
      <c r="L1093" s="29" t="s">
        <v>21</v>
      </c>
      <c r="M1093" s="29" t="s">
        <v>34</v>
      </c>
      <c r="N1093" s="30" t="str">
        <f>VLOOKUP(M1093,[1]OPERACIONAL!$A$1:$C$12,2,FALSE)</f>
        <v>OUTROS SERVIÇOS DE TERCEIROS - PESSOA JURÍDICA</v>
      </c>
    </row>
    <row r="1094" spans="2:14" ht="36">
      <c r="B1094" s="23" t="str">
        <f t="shared" si="38"/>
        <v>43</v>
      </c>
      <c r="C1094" s="24" t="s">
        <v>1856</v>
      </c>
      <c r="D1094" s="25" t="s">
        <v>1827</v>
      </c>
      <c r="E1094" s="25" t="s">
        <v>1866</v>
      </c>
      <c r="F1094" s="24" t="s">
        <v>18</v>
      </c>
      <c r="G1094" s="26">
        <v>1</v>
      </c>
      <c r="H1094" s="45">
        <v>45412</v>
      </c>
      <c r="I1094" s="47">
        <v>9000</v>
      </c>
      <c r="J1094" s="28">
        <f t="shared" si="37"/>
        <v>9000</v>
      </c>
      <c r="K1094" s="29" t="s">
        <v>20</v>
      </c>
      <c r="L1094" s="29" t="s">
        <v>21</v>
      </c>
      <c r="M1094" s="29" t="s">
        <v>31</v>
      </c>
      <c r="N1094" s="30" t="str">
        <f>VLOOKUP(M1094,[1]OPERACIONAL!$A$1:$C$12,2,FALSE)</f>
        <v>MATERIAL DE CONSUMO</v>
      </c>
    </row>
    <row r="1095" spans="2:14" ht="48">
      <c r="B1095" s="23" t="str">
        <f t="shared" si="38"/>
        <v>43</v>
      </c>
      <c r="C1095" s="24" t="s">
        <v>1856</v>
      </c>
      <c r="D1095" s="25" t="s">
        <v>1799</v>
      </c>
      <c r="E1095" s="25" t="s">
        <v>1866</v>
      </c>
      <c r="F1095" s="24" t="s">
        <v>18</v>
      </c>
      <c r="G1095" s="26">
        <v>1</v>
      </c>
      <c r="H1095" s="45">
        <v>45412</v>
      </c>
      <c r="I1095" s="47">
        <v>1500</v>
      </c>
      <c r="J1095" s="28">
        <f t="shared" si="37"/>
        <v>1500</v>
      </c>
      <c r="K1095" s="29" t="s">
        <v>20</v>
      </c>
      <c r="L1095" s="29" t="s">
        <v>21</v>
      </c>
      <c r="M1095" s="29" t="s">
        <v>31</v>
      </c>
      <c r="N1095" s="30" t="str">
        <f>VLOOKUP(M1095,[1]OPERACIONAL!$A$1:$C$12,2,FALSE)</f>
        <v>MATERIAL DE CONSUMO</v>
      </c>
    </row>
    <row r="1096" spans="2:14" ht="36">
      <c r="B1096" s="23" t="str">
        <f t="shared" si="38"/>
        <v>43</v>
      </c>
      <c r="C1096" s="24" t="s">
        <v>1856</v>
      </c>
      <c r="D1096" s="25" t="s">
        <v>1798</v>
      </c>
      <c r="E1096" s="25" t="s">
        <v>1866</v>
      </c>
      <c r="F1096" s="24" t="s">
        <v>18</v>
      </c>
      <c r="G1096" s="26">
        <v>1</v>
      </c>
      <c r="H1096" s="45">
        <v>45381</v>
      </c>
      <c r="I1096" s="47">
        <v>900</v>
      </c>
      <c r="J1096" s="28">
        <f t="shared" si="37"/>
        <v>900</v>
      </c>
      <c r="K1096" s="29" t="s">
        <v>20</v>
      </c>
      <c r="L1096" s="29" t="s">
        <v>21</v>
      </c>
      <c r="M1096" s="29" t="s">
        <v>31</v>
      </c>
      <c r="N1096" s="30" t="str">
        <f>VLOOKUP(M1096,[1]OPERACIONAL!$A$1:$C$12,2,FALSE)</f>
        <v>MATERIAL DE CONSUMO</v>
      </c>
    </row>
    <row r="1097" spans="2:14" ht="36">
      <c r="B1097" s="23" t="str">
        <f t="shared" si="38"/>
        <v>43</v>
      </c>
      <c r="C1097" s="24" t="s">
        <v>1668</v>
      </c>
      <c r="D1097" s="25" t="s">
        <v>1867</v>
      </c>
      <c r="E1097" s="25" t="s">
        <v>1868</v>
      </c>
      <c r="F1097" s="24" t="s">
        <v>18</v>
      </c>
      <c r="G1097" s="26">
        <v>1</v>
      </c>
      <c r="H1097" s="31" t="s">
        <v>1869</v>
      </c>
      <c r="I1097" s="47">
        <v>40000</v>
      </c>
      <c r="J1097" s="28">
        <f t="shared" si="37"/>
        <v>40000</v>
      </c>
      <c r="K1097" s="29" t="s">
        <v>20</v>
      </c>
      <c r="L1097" s="29" t="s">
        <v>21</v>
      </c>
      <c r="M1097" s="29" t="s">
        <v>34</v>
      </c>
      <c r="N1097" s="30" t="str">
        <f>VLOOKUP(M1097,[1]OPERACIONAL!$A$1:$C$12,2,FALSE)</f>
        <v>OUTROS SERVIÇOS DE TERCEIROS - PESSOA JURÍDICA</v>
      </c>
    </row>
    <row r="1098" spans="2:14" ht="36">
      <c r="B1098" s="23" t="str">
        <f t="shared" si="38"/>
        <v>43</v>
      </c>
      <c r="C1098" s="24" t="s">
        <v>1668</v>
      </c>
      <c r="D1098" s="25" t="s">
        <v>1870</v>
      </c>
      <c r="E1098" s="25" t="s">
        <v>1871</v>
      </c>
      <c r="F1098" s="24" t="s">
        <v>18</v>
      </c>
      <c r="G1098" s="26">
        <v>12</v>
      </c>
      <c r="H1098" s="45">
        <v>45292</v>
      </c>
      <c r="I1098" s="27">
        <v>170</v>
      </c>
      <c r="J1098" s="28">
        <f t="shared" si="37"/>
        <v>2040</v>
      </c>
      <c r="K1098" s="29" t="s">
        <v>20</v>
      </c>
      <c r="L1098" s="29" t="s">
        <v>21</v>
      </c>
      <c r="M1098" s="29" t="s">
        <v>1872</v>
      </c>
      <c r="N1098" s="30" t="e">
        <f>VLOOKUP(M1098,[1]OPERACIONAL!$A$1:$C$12,2,FALSE)</f>
        <v>#N/A</v>
      </c>
    </row>
    <row r="1099" spans="2:14" ht="48">
      <c r="B1099" s="23" t="str">
        <f t="shared" si="38"/>
        <v>43</v>
      </c>
      <c r="C1099" s="24" t="s">
        <v>1668</v>
      </c>
      <c r="D1099" s="25" t="s">
        <v>1875</v>
      </c>
      <c r="E1099" s="25" t="s">
        <v>1876</v>
      </c>
      <c r="F1099" s="24" t="s">
        <v>18</v>
      </c>
      <c r="G1099" s="26">
        <v>2</v>
      </c>
      <c r="H1099" s="45">
        <v>45324</v>
      </c>
      <c r="I1099" s="27">
        <v>12000</v>
      </c>
      <c r="J1099" s="28">
        <f t="shared" si="37"/>
        <v>24000</v>
      </c>
      <c r="K1099" s="29" t="s">
        <v>20</v>
      </c>
      <c r="L1099" s="29" t="s">
        <v>69</v>
      </c>
      <c r="M1099" s="29" t="s">
        <v>34</v>
      </c>
      <c r="N1099" s="30" t="str">
        <f>VLOOKUP(M1099,[1]OPERACIONAL!$A$1:$C$12,2,FALSE)</f>
        <v>OUTROS SERVIÇOS DE TERCEIROS - PESSOA JURÍDICA</v>
      </c>
    </row>
    <row r="1100" spans="2:14" ht="48">
      <c r="B1100" s="23" t="str">
        <f t="shared" si="38"/>
        <v>43</v>
      </c>
      <c r="C1100" s="24" t="s">
        <v>1668</v>
      </c>
      <c r="D1100" s="25" t="s">
        <v>1877</v>
      </c>
      <c r="E1100" s="25" t="s">
        <v>1878</v>
      </c>
      <c r="F1100" s="24" t="s">
        <v>18</v>
      </c>
      <c r="G1100" s="26">
        <v>10</v>
      </c>
      <c r="H1100" s="45">
        <v>45324</v>
      </c>
      <c r="I1100" s="27">
        <v>5000</v>
      </c>
      <c r="J1100" s="28">
        <f t="shared" si="37"/>
        <v>50000</v>
      </c>
      <c r="K1100" s="29" t="s">
        <v>20</v>
      </c>
      <c r="L1100" s="29" t="s">
        <v>21</v>
      </c>
      <c r="M1100" s="29" t="s">
        <v>34</v>
      </c>
      <c r="N1100" s="30" t="str">
        <f>VLOOKUP(M1100,[1]OPERACIONAL!$A$1:$C$12,2,FALSE)</f>
        <v>OUTROS SERVIÇOS DE TERCEIROS - PESSOA JURÍDICA</v>
      </c>
    </row>
    <row r="1101" spans="2:14" ht="48">
      <c r="B1101" s="23" t="str">
        <f t="shared" si="38"/>
        <v>43</v>
      </c>
      <c r="C1101" s="24" t="s">
        <v>1668</v>
      </c>
      <c r="D1101" s="25" t="s">
        <v>1879</v>
      </c>
      <c r="E1101" s="25" t="s">
        <v>1880</v>
      </c>
      <c r="F1101" s="24" t="s">
        <v>18</v>
      </c>
      <c r="G1101" s="26">
        <v>2</v>
      </c>
      <c r="H1101" s="45">
        <v>45354</v>
      </c>
      <c r="I1101" s="27">
        <v>10000</v>
      </c>
      <c r="J1101" s="28">
        <f t="shared" si="37"/>
        <v>20000</v>
      </c>
      <c r="K1101" s="29" t="s">
        <v>20</v>
      </c>
      <c r="L1101" s="29" t="s">
        <v>21</v>
      </c>
      <c r="M1101" s="29" t="s">
        <v>34</v>
      </c>
      <c r="N1101" s="30" t="str">
        <f>VLOOKUP(M1101,[1]OPERACIONAL!$A$1:$C$12,2,FALSE)</f>
        <v>OUTROS SERVIÇOS DE TERCEIROS - PESSOA JURÍDICA</v>
      </c>
    </row>
    <row r="1102" spans="2:14" ht="60">
      <c r="B1102" s="23" t="str">
        <f t="shared" si="38"/>
        <v>43</v>
      </c>
      <c r="C1102" s="24" t="s">
        <v>1668</v>
      </c>
      <c r="D1102" s="25" t="s">
        <v>1881</v>
      </c>
      <c r="E1102" s="25" t="s">
        <v>1882</v>
      </c>
      <c r="F1102" s="24" t="s">
        <v>18</v>
      </c>
      <c r="G1102" s="26">
        <v>12</v>
      </c>
      <c r="H1102" s="45">
        <v>45292</v>
      </c>
      <c r="I1102" s="27">
        <v>14000</v>
      </c>
      <c r="J1102" s="28">
        <f t="shared" si="37"/>
        <v>168000</v>
      </c>
      <c r="K1102" s="29" t="s">
        <v>20</v>
      </c>
      <c r="L1102" s="29" t="s">
        <v>21</v>
      </c>
      <c r="M1102" s="29" t="s">
        <v>34</v>
      </c>
      <c r="N1102" s="30" t="str">
        <f>VLOOKUP(M1102,[1]OPERACIONAL!$A$1:$C$12,2,FALSE)</f>
        <v>OUTROS SERVIÇOS DE TERCEIROS - PESSOA JURÍDICA</v>
      </c>
    </row>
    <row r="1103" spans="2:14" ht="72">
      <c r="B1103" s="23" t="str">
        <f t="shared" si="38"/>
        <v>43</v>
      </c>
      <c r="C1103" s="24" t="s">
        <v>1668</v>
      </c>
      <c r="D1103" s="25" t="s">
        <v>1883</v>
      </c>
      <c r="E1103" s="25" t="s">
        <v>1884</v>
      </c>
      <c r="F1103" s="24" t="s">
        <v>18</v>
      </c>
      <c r="G1103" s="26">
        <v>10</v>
      </c>
      <c r="H1103" s="45">
        <v>45354</v>
      </c>
      <c r="I1103" s="27">
        <v>10000</v>
      </c>
      <c r="J1103" s="28">
        <f t="shared" si="37"/>
        <v>100000</v>
      </c>
      <c r="K1103" s="29" t="s">
        <v>43</v>
      </c>
      <c r="L1103" s="29" t="s">
        <v>21</v>
      </c>
      <c r="M1103" s="29" t="s">
        <v>22</v>
      </c>
      <c r="N1103" s="30" t="str">
        <f>VLOOKUP(M1103,[1]OPERACIONAL!$A$1:$C$12,2,FALSE)</f>
        <v>EQUIPAMENTOS E MATERIAL PERMANENTE</v>
      </c>
    </row>
    <row r="1104" spans="2:14" ht="72">
      <c r="B1104" s="23" t="str">
        <f t="shared" si="38"/>
        <v>43</v>
      </c>
      <c r="C1104" s="24" t="s">
        <v>1668</v>
      </c>
      <c r="D1104" s="25" t="s">
        <v>1885</v>
      </c>
      <c r="E1104" s="25" t="s">
        <v>1886</v>
      </c>
      <c r="F1104" s="24" t="s">
        <v>18</v>
      </c>
      <c r="G1104" s="26">
        <v>20</v>
      </c>
      <c r="H1104" s="45">
        <v>45354</v>
      </c>
      <c r="I1104" s="27">
        <v>1000</v>
      </c>
      <c r="J1104" s="28">
        <f t="shared" si="37"/>
        <v>20000</v>
      </c>
      <c r="K1104" s="29" t="s">
        <v>20</v>
      </c>
      <c r="L1104" s="29" t="s">
        <v>21</v>
      </c>
      <c r="M1104" s="29" t="s">
        <v>34</v>
      </c>
      <c r="N1104" s="30" t="str">
        <f>VLOOKUP(M1104,[1]OPERACIONAL!$A$1:$C$12,2,FALSE)</f>
        <v>OUTROS SERVIÇOS DE TERCEIROS - PESSOA JURÍDICA</v>
      </c>
    </row>
    <row r="1105" spans="2:14" ht="24">
      <c r="B1105" s="23" t="str">
        <f t="shared" si="38"/>
        <v>43</v>
      </c>
      <c r="C1105" s="24" t="s">
        <v>1668</v>
      </c>
      <c r="D1105" s="25" t="s">
        <v>1887</v>
      </c>
      <c r="E1105" s="25" t="s">
        <v>1888</v>
      </c>
      <c r="F1105" s="24" t="s">
        <v>18</v>
      </c>
      <c r="G1105" s="26">
        <v>5</v>
      </c>
      <c r="H1105" s="45">
        <v>45368</v>
      </c>
      <c r="I1105" s="27">
        <v>900</v>
      </c>
      <c r="J1105" s="28">
        <f t="shared" si="37"/>
        <v>4500</v>
      </c>
      <c r="K1105" s="29" t="s">
        <v>20</v>
      </c>
      <c r="L1105" s="29" t="s">
        <v>21</v>
      </c>
      <c r="M1105" s="29" t="s">
        <v>34</v>
      </c>
      <c r="N1105" s="30" t="str">
        <f>VLOOKUP(M1105,[1]OPERACIONAL!$A$1:$C$12,2,FALSE)</f>
        <v>OUTROS SERVIÇOS DE TERCEIROS - PESSOA JURÍDICA</v>
      </c>
    </row>
    <row r="1106" spans="2:14" ht="72">
      <c r="B1106" s="23" t="str">
        <f t="shared" si="38"/>
        <v>43</v>
      </c>
      <c r="C1106" s="24" t="s">
        <v>1668</v>
      </c>
      <c r="D1106" s="25" t="s">
        <v>1889</v>
      </c>
      <c r="E1106" s="25" t="s">
        <v>1890</v>
      </c>
      <c r="F1106" s="24" t="s">
        <v>18</v>
      </c>
      <c r="G1106" s="26">
        <v>1</v>
      </c>
      <c r="H1106" s="45">
        <v>45417</v>
      </c>
      <c r="I1106" s="27">
        <v>20000</v>
      </c>
      <c r="J1106" s="28">
        <f t="shared" si="37"/>
        <v>20000</v>
      </c>
      <c r="K1106" s="29" t="s">
        <v>20</v>
      </c>
      <c r="L1106" s="29" t="s">
        <v>21</v>
      </c>
      <c r="M1106" s="29" t="s">
        <v>34</v>
      </c>
      <c r="N1106" s="30" t="str">
        <f>VLOOKUP(M1106,[1]OPERACIONAL!$A$1:$C$12,2,FALSE)</f>
        <v>OUTROS SERVIÇOS DE TERCEIROS - PESSOA JURÍDICA</v>
      </c>
    </row>
    <row r="1107" spans="2:14" ht="96">
      <c r="B1107" s="23" t="str">
        <f t="shared" si="38"/>
        <v>43</v>
      </c>
      <c r="C1107" s="24" t="s">
        <v>1668</v>
      </c>
      <c r="D1107" s="25" t="s">
        <v>1891</v>
      </c>
      <c r="E1107" s="25" t="s">
        <v>1892</v>
      </c>
      <c r="F1107" s="24" t="s">
        <v>18</v>
      </c>
      <c r="G1107" s="26">
        <v>12</v>
      </c>
      <c r="H1107" s="45">
        <v>45323</v>
      </c>
      <c r="I1107" s="27">
        <v>3000</v>
      </c>
      <c r="J1107" s="28">
        <f t="shared" si="37"/>
        <v>36000</v>
      </c>
      <c r="K1107" s="29" t="s">
        <v>43</v>
      </c>
      <c r="L1107" s="29" t="s">
        <v>21</v>
      </c>
      <c r="M1107" s="29" t="s">
        <v>34</v>
      </c>
      <c r="N1107" s="30" t="str">
        <f>VLOOKUP(M1107,[1]OPERACIONAL!$A$1:$C$12,2,FALSE)</f>
        <v>OUTROS SERVIÇOS DE TERCEIROS - PESSOA JURÍDICA</v>
      </c>
    </row>
    <row r="1108" spans="2:14" ht="36">
      <c r="B1108" s="23" t="str">
        <f t="shared" si="38"/>
        <v>43</v>
      </c>
      <c r="C1108" s="24" t="s">
        <v>1668</v>
      </c>
      <c r="D1108" s="25" t="s">
        <v>1893</v>
      </c>
      <c r="E1108" s="25" t="s">
        <v>1894</v>
      </c>
      <c r="F1108" s="24" t="s">
        <v>18</v>
      </c>
      <c r="G1108" s="26">
        <v>12</v>
      </c>
      <c r="H1108" s="45">
        <v>45292</v>
      </c>
      <c r="I1108" s="27">
        <v>600</v>
      </c>
      <c r="J1108" s="28">
        <f t="shared" si="37"/>
        <v>7200</v>
      </c>
      <c r="K1108" s="29" t="s">
        <v>20</v>
      </c>
      <c r="L1108" s="29" t="s">
        <v>21</v>
      </c>
      <c r="M1108" s="29" t="s">
        <v>34</v>
      </c>
      <c r="N1108" s="30" t="str">
        <f>VLOOKUP(M1108,[1]OPERACIONAL!$A$1:$C$12,2,FALSE)</f>
        <v>OUTROS SERVIÇOS DE TERCEIROS - PESSOA JURÍDICA</v>
      </c>
    </row>
    <row r="1109" spans="2:14" ht="72">
      <c r="B1109" s="23" t="str">
        <f t="shared" si="38"/>
        <v>43</v>
      </c>
      <c r="C1109" s="24" t="s">
        <v>1668</v>
      </c>
      <c r="D1109" s="25" t="s">
        <v>1895</v>
      </c>
      <c r="E1109" s="25" t="s">
        <v>1896</v>
      </c>
      <c r="F1109" s="24" t="s">
        <v>18</v>
      </c>
      <c r="G1109" s="26">
        <v>2</v>
      </c>
      <c r="H1109" s="45">
        <v>45292</v>
      </c>
      <c r="I1109" s="27">
        <v>4731.3599999999997</v>
      </c>
      <c r="J1109" s="28">
        <f t="shared" si="37"/>
        <v>9462.7199999999993</v>
      </c>
      <c r="K1109" s="29" t="s">
        <v>20</v>
      </c>
      <c r="L1109" s="29" t="s">
        <v>21</v>
      </c>
      <c r="M1109" s="29" t="s">
        <v>34</v>
      </c>
      <c r="N1109" s="30" t="str">
        <f>VLOOKUP(M1109,[1]OPERACIONAL!$A$1:$C$12,2,FALSE)</f>
        <v>OUTROS SERVIÇOS DE TERCEIROS - PESSOA JURÍDICA</v>
      </c>
    </row>
    <row r="1110" spans="2:14" ht="108">
      <c r="B1110" s="23" t="str">
        <f t="shared" si="38"/>
        <v>43</v>
      </c>
      <c r="C1110" s="24" t="s">
        <v>1668</v>
      </c>
      <c r="D1110" s="25" t="s">
        <v>1897</v>
      </c>
      <c r="E1110" s="25" t="s">
        <v>1898</v>
      </c>
      <c r="F1110" s="24" t="s">
        <v>18</v>
      </c>
      <c r="G1110" s="26">
        <v>1</v>
      </c>
      <c r="H1110" s="45" t="s">
        <v>1899</v>
      </c>
      <c r="I1110" s="27">
        <v>100000</v>
      </c>
      <c r="J1110" s="28">
        <f t="shared" si="37"/>
        <v>100000</v>
      </c>
      <c r="K1110" s="29" t="s">
        <v>20</v>
      </c>
      <c r="L1110" s="29" t="s">
        <v>69</v>
      </c>
      <c r="M1110" s="29" t="s">
        <v>34</v>
      </c>
      <c r="N1110" s="30" t="str">
        <f>VLOOKUP(M1110,[1]OPERACIONAL!$A$1:$C$12,2,FALSE)</f>
        <v>OUTROS SERVIÇOS DE TERCEIROS - PESSOA JURÍDICA</v>
      </c>
    </row>
    <row r="1111" spans="2:14" ht="48.75" thickBot="1">
      <c r="B1111" s="23" t="str">
        <f t="shared" si="38"/>
        <v>43</v>
      </c>
      <c r="C1111" s="24" t="s">
        <v>1668</v>
      </c>
      <c r="D1111" s="25" t="s">
        <v>1900</v>
      </c>
      <c r="E1111" s="25" t="s">
        <v>1901</v>
      </c>
      <c r="F1111" s="24" t="s">
        <v>18</v>
      </c>
      <c r="G1111" s="26">
        <v>1</v>
      </c>
      <c r="H1111" s="31" t="s">
        <v>1671</v>
      </c>
      <c r="I1111" s="27">
        <v>2500000</v>
      </c>
      <c r="J1111" s="28">
        <f t="shared" si="37"/>
        <v>2500000</v>
      </c>
      <c r="K1111" s="29" t="s">
        <v>20</v>
      </c>
      <c r="L1111" s="29" t="s">
        <v>69</v>
      </c>
      <c r="M1111" s="29" t="s">
        <v>34</v>
      </c>
      <c r="N1111" s="30" t="str">
        <f>VLOOKUP(M1111,[1]OPERACIONAL!$A$1:$C$12,2,FALSE)</f>
        <v>OUTROS SERVIÇOS DE TERCEIROS - PESSOA JURÍDICA</v>
      </c>
    </row>
    <row r="1112" spans="2:14" ht="36">
      <c r="B1112" s="23" t="str">
        <f t="shared" si="38"/>
        <v>44</v>
      </c>
      <c r="C1112" s="24" t="s">
        <v>2224</v>
      </c>
      <c r="D1112" s="16" t="s">
        <v>1902</v>
      </c>
      <c r="E1112" s="16" t="s">
        <v>1903</v>
      </c>
      <c r="F1112" s="16" t="s">
        <v>1904</v>
      </c>
      <c r="G1112" s="308">
        <v>10</v>
      </c>
      <c r="H1112" s="309" t="s">
        <v>1905</v>
      </c>
      <c r="I1112" s="310">
        <v>5000</v>
      </c>
      <c r="J1112" s="28">
        <f t="shared" si="37"/>
        <v>50000</v>
      </c>
      <c r="K1112" s="21" t="s">
        <v>43</v>
      </c>
      <c r="L1112" s="21" t="s">
        <v>21</v>
      </c>
      <c r="M1112" s="21" t="s">
        <v>25</v>
      </c>
      <c r="N1112" s="30" t="str">
        <f>VLOOKUP(M1112,[1]OPERACIONAL!$A$1:$C$12,2,FALSE)</f>
        <v>PASSAGENS E DESPESAS COM LOCOMOÇÃO</v>
      </c>
    </row>
    <row r="1113" spans="2:14" ht="24">
      <c r="B1113" s="23" t="str">
        <f t="shared" si="38"/>
        <v>44</v>
      </c>
      <c r="C1113" s="24" t="s">
        <v>2224</v>
      </c>
      <c r="D1113" s="25" t="s">
        <v>1906</v>
      </c>
      <c r="E1113" s="25" t="s">
        <v>1907</v>
      </c>
      <c r="F1113" s="25" t="s">
        <v>1904</v>
      </c>
      <c r="G1113" s="61">
        <v>12</v>
      </c>
      <c r="H1113" s="29" t="s">
        <v>1905</v>
      </c>
      <c r="I1113" s="312">
        <v>1000</v>
      </c>
      <c r="J1113" s="28">
        <f t="shared" si="37"/>
        <v>12000</v>
      </c>
      <c r="K1113" s="29" t="s">
        <v>43</v>
      </c>
      <c r="L1113" s="29" t="s">
        <v>21</v>
      </c>
      <c r="M1113" s="29" t="s">
        <v>31</v>
      </c>
      <c r="N1113" s="30" t="str">
        <f>VLOOKUP(M1113,[1]OPERACIONAL!$A$1:$C$12,2,FALSE)</f>
        <v>MATERIAL DE CONSUMO</v>
      </c>
    </row>
    <row r="1114" spans="2:14" ht="24">
      <c r="B1114" s="23" t="str">
        <f t="shared" si="38"/>
        <v>44</v>
      </c>
      <c r="C1114" s="24" t="s">
        <v>2224</v>
      </c>
      <c r="D1114" s="25" t="s">
        <v>1906</v>
      </c>
      <c r="E1114" s="25" t="s">
        <v>1908</v>
      </c>
      <c r="F1114" s="25" t="s">
        <v>1904</v>
      </c>
      <c r="G1114" s="61">
        <v>12</v>
      </c>
      <c r="H1114" s="29" t="s">
        <v>1905</v>
      </c>
      <c r="I1114" s="312">
        <v>800</v>
      </c>
      <c r="J1114" s="28">
        <f t="shared" si="37"/>
        <v>9600</v>
      </c>
      <c r="K1114" s="29" t="s">
        <v>43</v>
      </c>
      <c r="L1114" s="29" t="s">
        <v>21</v>
      </c>
      <c r="M1114" s="29" t="s">
        <v>34</v>
      </c>
      <c r="N1114" s="30" t="str">
        <f>VLOOKUP(M1114,[1]OPERACIONAL!$A$1:$C$12,2,FALSE)</f>
        <v>OUTROS SERVIÇOS DE TERCEIROS - PESSOA JURÍDICA</v>
      </c>
    </row>
    <row r="1115" spans="2:14" ht="24">
      <c r="B1115" s="23" t="str">
        <f t="shared" si="38"/>
        <v>44</v>
      </c>
      <c r="C1115" s="24" t="s">
        <v>2224</v>
      </c>
      <c r="D1115" s="25" t="s">
        <v>1910</v>
      </c>
      <c r="E1115" s="25" t="s">
        <v>1911</v>
      </c>
      <c r="F1115" s="25" t="s">
        <v>1904</v>
      </c>
      <c r="G1115" s="61">
        <v>10</v>
      </c>
      <c r="H1115" s="29" t="s">
        <v>1905</v>
      </c>
      <c r="I1115" s="312">
        <v>1300</v>
      </c>
      <c r="J1115" s="28">
        <f t="shared" si="37"/>
        <v>13000</v>
      </c>
      <c r="K1115" s="29" t="s">
        <v>43</v>
      </c>
      <c r="L1115" s="29" t="s">
        <v>69</v>
      </c>
      <c r="M1115" s="29" t="s">
        <v>25</v>
      </c>
      <c r="N1115" s="30" t="str">
        <f>VLOOKUP(M1115,[1]OPERACIONAL!$A$1:$C$12,2,FALSE)</f>
        <v>PASSAGENS E DESPESAS COM LOCOMOÇÃO</v>
      </c>
    </row>
    <row r="1116" spans="2:14" ht="24">
      <c r="B1116" s="23" t="str">
        <f t="shared" si="38"/>
        <v>44</v>
      </c>
      <c r="C1116" s="24" t="s">
        <v>2224</v>
      </c>
      <c r="D1116" s="25" t="s">
        <v>1912</v>
      </c>
      <c r="E1116" s="25" t="s">
        <v>1913</v>
      </c>
      <c r="F1116" s="25" t="s">
        <v>1904</v>
      </c>
      <c r="G1116" s="61">
        <v>10</v>
      </c>
      <c r="H1116" s="29" t="s">
        <v>1905</v>
      </c>
      <c r="I1116" s="312">
        <v>2000</v>
      </c>
      <c r="J1116" s="28">
        <f t="shared" si="37"/>
        <v>20000</v>
      </c>
      <c r="K1116" s="29" t="s">
        <v>43</v>
      </c>
      <c r="L1116" s="29" t="s">
        <v>21</v>
      </c>
      <c r="M1116" s="29" t="s">
        <v>34</v>
      </c>
      <c r="N1116" s="30" t="str">
        <f>VLOOKUP(M1116,[1]OPERACIONAL!$A$1:$C$12,2,FALSE)</f>
        <v>OUTROS SERVIÇOS DE TERCEIROS - PESSOA JURÍDICA</v>
      </c>
    </row>
    <row r="1117" spans="2:14" ht="24">
      <c r="B1117" s="23" t="str">
        <f t="shared" si="38"/>
        <v>44</v>
      </c>
      <c r="C1117" s="24" t="s">
        <v>2224</v>
      </c>
      <c r="D1117" s="25" t="s">
        <v>1914</v>
      </c>
      <c r="E1117" s="25" t="s">
        <v>1915</v>
      </c>
      <c r="F1117" s="25" t="s">
        <v>1904</v>
      </c>
      <c r="G1117" s="61">
        <v>2</v>
      </c>
      <c r="H1117" s="29" t="s">
        <v>1905</v>
      </c>
      <c r="I1117" s="312">
        <v>10000</v>
      </c>
      <c r="J1117" s="28">
        <f t="shared" si="37"/>
        <v>20000</v>
      </c>
      <c r="K1117" s="29" t="s">
        <v>43</v>
      </c>
      <c r="L1117" s="29" t="s">
        <v>21</v>
      </c>
      <c r="M1117" s="29" t="s">
        <v>22</v>
      </c>
      <c r="N1117" s="30" t="str">
        <f>VLOOKUP(M1117,[1]OPERACIONAL!$A$1:$C$12,2,FALSE)</f>
        <v>EQUIPAMENTOS E MATERIAL PERMANENTE</v>
      </c>
    </row>
    <row r="1118" spans="2:14" ht="24">
      <c r="B1118" s="23" t="str">
        <f t="shared" si="38"/>
        <v>44</v>
      </c>
      <c r="C1118" s="24" t="s">
        <v>2224</v>
      </c>
      <c r="D1118" s="25" t="s">
        <v>1917</v>
      </c>
      <c r="E1118" s="25" t="s">
        <v>1918</v>
      </c>
      <c r="F1118" s="25" t="s">
        <v>1904</v>
      </c>
      <c r="G1118" s="61">
        <v>2</v>
      </c>
      <c r="H1118" s="29" t="s">
        <v>1905</v>
      </c>
      <c r="I1118" s="312">
        <v>2500</v>
      </c>
      <c r="J1118" s="28">
        <f t="shared" si="37"/>
        <v>5000</v>
      </c>
      <c r="K1118" s="29" t="s">
        <v>43</v>
      </c>
      <c r="L1118" s="29" t="s">
        <v>21</v>
      </c>
      <c r="M1118" s="29" t="s">
        <v>28</v>
      </c>
      <c r="N1118" s="30" t="str">
        <f>VLOOKUP(M1118,[1]OPERACIONAL!$A$1:$C$12,2,FALSE)</f>
        <v>SERVIÇOS DE TECNOLOGIA DA INFORMAÇÃO E COMUNICAÇÃO - PESSOA JURÍDICA</v>
      </c>
    </row>
    <row r="1119" spans="2:14" ht="24">
      <c r="B1119" s="23" t="str">
        <f t="shared" si="38"/>
        <v>44</v>
      </c>
      <c r="C1119" s="24" t="s">
        <v>2224</v>
      </c>
      <c r="D1119" s="25" t="s">
        <v>1920</v>
      </c>
      <c r="E1119" s="25" t="s">
        <v>1921</v>
      </c>
      <c r="F1119" s="25" t="s">
        <v>1904</v>
      </c>
      <c r="G1119" s="61">
        <v>2</v>
      </c>
      <c r="H1119" s="29" t="s">
        <v>1905</v>
      </c>
      <c r="I1119" s="312">
        <v>10000</v>
      </c>
      <c r="J1119" s="28">
        <f t="shared" si="37"/>
        <v>20000</v>
      </c>
      <c r="K1119" s="29" t="s">
        <v>43</v>
      </c>
      <c r="L1119" s="29" t="s">
        <v>21</v>
      </c>
      <c r="M1119" s="29" t="s">
        <v>22</v>
      </c>
      <c r="N1119" s="30" t="str">
        <f>VLOOKUP(M1119,[1]OPERACIONAL!$A$1:$C$12,2,FALSE)</f>
        <v>EQUIPAMENTOS E MATERIAL PERMANENTE</v>
      </c>
    </row>
    <row r="1120" spans="2:14" ht="24">
      <c r="B1120" s="23" t="str">
        <f t="shared" si="38"/>
        <v>44</v>
      </c>
      <c r="C1120" s="24" t="s">
        <v>2224</v>
      </c>
      <c r="D1120" s="25" t="s">
        <v>1922</v>
      </c>
      <c r="E1120" s="25" t="s">
        <v>1923</v>
      </c>
      <c r="F1120" s="25" t="s">
        <v>1904</v>
      </c>
      <c r="G1120" s="61">
        <v>4</v>
      </c>
      <c r="H1120" s="29" t="s">
        <v>1905</v>
      </c>
      <c r="I1120" s="312">
        <v>10000</v>
      </c>
      <c r="J1120" s="28">
        <f t="shared" si="37"/>
        <v>40000</v>
      </c>
      <c r="K1120" s="29" t="s">
        <v>43</v>
      </c>
      <c r="L1120" s="29" t="s">
        <v>21</v>
      </c>
      <c r="M1120" s="29" t="s">
        <v>22</v>
      </c>
      <c r="N1120" s="30" t="str">
        <f>VLOOKUP(M1120,[1]OPERACIONAL!$A$1:$C$12,2,FALSE)</f>
        <v>EQUIPAMENTOS E MATERIAL PERMANENTE</v>
      </c>
    </row>
    <row r="1121" spans="2:14" ht="24">
      <c r="B1121" s="23" t="str">
        <f t="shared" si="38"/>
        <v>44</v>
      </c>
      <c r="C1121" s="24" t="s">
        <v>2224</v>
      </c>
      <c r="D1121" s="25" t="s">
        <v>1924</v>
      </c>
      <c r="E1121" s="25" t="s">
        <v>1925</v>
      </c>
      <c r="F1121" s="25" t="s">
        <v>1904</v>
      </c>
      <c r="G1121" s="61">
        <v>20</v>
      </c>
      <c r="H1121" s="29" t="s">
        <v>1905</v>
      </c>
      <c r="I1121" s="312">
        <v>600</v>
      </c>
      <c r="J1121" s="28">
        <f t="shared" si="37"/>
        <v>12000</v>
      </c>
      <c r="K1121" s="29" t="s">
        <v>43</v>
      </c>
      <c r="L1121" s="29" t="s">
        <v>21</v>
      </c>
      <c r="M1121" s="29" t="s">
        <v>22</v>
      </c>
      <c r="N1121" s="30" t="str">
        <f>VLOOKUP(M1121,[1]OPERACIONAL!$A$1:$C$12,2,FALSE)</f>
        <v>EQUIPAMENTOS E MATERIAL PERMANENTE</v>
      </c>
    </row>
    <row r="1122" spans="2:14" ht="24">
      <c r="B1122" s="23" t="str">
        <f t="shared" si="38"/>
        <v>44</v>
      </c>
      <c r="C1122" s="24" t="s">
        <v>2224</v>
      </c>
      <c r="D1122" s="25" t="s">
        <v>1926</v>
      </c>
      <c r="E1122" s="25" t="s">
        <v>1923</v>
      </c>
      <c r="F1122" s="25" t="s">
        <v>1904</v>
      </c>
      <c r="G1122" s="61">
        <v>16</v>
      </c>
      <c r="H1122" s="29" t="s">
        <v>1905</v>
      </c>
      <c r="I1122" s="312">
        <v>1000</v>
      </c>
      <c r="J1122" s="28">
        <f t="shared" si="37"/>
        <v>16000</v>
      </c>
      <c r="K1122" s="29" t="s">
        <v>43</v>
      </c>
      <c r="L1122" s="29" t="s">
        <v>21</v>
      </c>
      <c r="M1122" s="29" t="s">
        <v>22</v>
      </c>
      <c r="N1122" s="30" t="str">
        <f>VLOOKUP(M1122,[1]OPERACIONAL!$A$1:$C$12,2,FALSE)</f>
        <v>EQUIPAMENTOS E MATERIAL PERMANENTE</v>
      </c>
    </row>
    <row r="1123" spans="2:14" ht="36">
      <c r="B1123" s="23" t="str">
        <f t="shared" si="38"/>
        <v>44</v>
      </c>
      <c r="C1123" s="24" t="s">
        <v>2224</v>
      </c>
      <c r="D1123" s="25" t="s">
        <v>1927</v>
      </c>
      <c r="E1123" s="25" t="s">
        <v>1928</v>
      </c>
      <c r="F1123" s="25" t="s">
        <v>1904</v>
      </c>
      <c r="G1123" s="61">
        <v>1000</v>
      </c>
      <c r="H1123" s="29" t="s">
        <v>1905</v>
      </c>
      <c r="I1123" s="312">
        <v>10</v>
      </c>
      <c r="J1123" s="28">
        <f t="shared" si="37"/>
        <v>10000</v>
      </c>
      <c r="K1123" s="29" t="s">
        <v>43</v>
      </c>
      <c r="L1123" s="29" t="s">
        <v>21</v>
      </c>
      <c r="M1123" s="29" t="s">
        <v>31</v>
      </c>
      <c r="N1123" s="30" t="str">
        <f>VLOOKUP(M1123,[1]OPERACIONAL!$A$1:$C$12,2,FALSE)</f>
        <v>MATERIAL DE CONSUMO</v>
      </c>
    </row>
    <row r="1124" spans="2:14" ht="24">
      <c r="B1124" s="23" t="str">
        <f t="shared" si="38"/>
        <v>44</v>
      </c>
      <c r="C1124" s="24" t="s">
        <v>2224</v>
      </c>
      <c r="D1124" s="25" t="s">
        <v>1929</v>
      </c>
      <c r="E1124" s="25" t="s">
        <v>1925</v>
      </c>
      <c r="F1124" s="25" t="s">
        <v>1904</v>
      </c>
      <c r="G1124" s="61">
        <v>30</v>
      </c>
      <c r="H1124" s="29" t="s">
        <v>1905</v>
      </c>
      <c r="I1124" s="312">
        <v>100</v>
      </c>
      <c r="J1124" s="28">
        <f t="shared" si="37"/>
        <v>3000</v>
      </c>
      <c r="K1124" s="29" t="s">
        <v>43</v>
      </c>
      <c r="L1124" s="29" t="s">
        <v>21</v>
      </c>
      <c r="M1124" s="29" t="s">
        <v>22</v>
      </c>
      <c r="N1124" s="30" t="str">
        <f>VLOOKUP(M1124,[1]OPERACIONAL!$A$1:$C$12,2,FALSE)</f>
        <v>EQUIPAMENTOS E MATERIAL PERMANENTE</v>
      </c>
    </row>
    <row r="1125" spans="2:14" ht="24.75" thickBot="1">
      <c r="B1125" s="23" t="str">
        <f t="shared" si="38"/>
        <v>44</v>
      </c>
      <c r="C1125" s="24" t="s">
        <v>2224</v>
      </c>
      <c r="D1125" s="25" t="s">
        <v>1930</v>
      </c>
      <c r="E1125" s="25" t="s">
        <v>1908</v>
      </c>
      <c r="F1125" s="24" t="s">
        <v>18</v>
      </c>
      <c r="G1125" s="26">
        <v>1</v>
      </c>
      <c r="H1125" s="29" t="s">
        <v>1905</v>
      </c>
      <c r="I1125" s="27">
        <v>900</v>
      </c>
      <c r="J1125" s="28">
        <f t="shared" si="37"/>
        <v>900</v>
      </c>
      <c r="K1125" s="29" t="s">
        <v>43</v>
      </c>
      <c r="L1125" s="29" t="s">
        <v>21</v>
      </c>
      <c r="M1125" s="29" t="s">
        <v>28</v>
      </c>
      <c r="N1125" s="30" t="str">
        <f>VLOOKUP(M1125,[1]OPERACIONAL!$A$1:$C$12,2,FALSE)</f>
        <v>SERVIÇOS DE TECNOLOGIA DA INFORMAÇÃO E COMUNICAÇÃO - PESSOA JURÍDICA</v>
      </c>
    </row>
    <row r="1126" spans="2:14" ht="72">
      <c r="B1126" s="23" t="str">
        <f t="shared" si="38"/>
        <v>45</v>
      </c>
      <c r="C1126" s="15" t="s">
        <v>1931</v>
      </c>
      <c r="D1126" s="16" t="s">
        <v>1932</v>
      </c>
      <c r="E1126" s="16" t="s">
        <v>1933</v>
      </c>
      <c r="F1126" s="15" t="s">
        <v>1934</v>
      </c>
      <c r="G1126" s="17">
        <v>12</v>
      </c>
      <c r="H1126" s="18">
        <v>45293</v>
      </c>
      <c r="I1126" s="19">
        <v>153700</v>
      </c>
      <c r="J1126" s="28">
        <f t="shared" ref="J1126:J1189" si="39">G1126*I1126</f>
        <v>1844400</v>
      </c>
      <c r="K1126" s="21" t="s">
        <v>20</v>
      </c>
      <c r="L1126" s="21" t="s">
        <v>21</v>
      </c>
      <c r="M1126" s="21" t="s">
        <v>34</v>
      </c>
      <c r="N1126" s="30" t="str">
        <f>VLOOKUP(M1126,[1]OPERACIONAL!$A$1:$C$12,2,FALSE)</f>
        <v>OUTROS SERVIÇOS DE TERCEIROS - PESSOA JURÍDICA</v>
      </c>
    </row>
    <row r="1127" spans="2:14" ht="60">
      <c r="B1127" s="23" t="str">
        <f t="shared" si="38"/>
        <v>45</v>
      </c>
      <c r="C1127" s="24" t="s">
        <v>1931</v>
      </c>
      <c r="D1127" s="25" t="s">
        <v>1935</v>
      </c>
      <c r="E1127" s="25" t="s">
        <v>1936</v>
      </c>
      <c r="F1127" s="24" t="s">
        <v>1934</v>
      </c>
      <c r="G1127" s="26">
        <v>12</v>
      </c>
      <c r="H1127" s="45">
        <v>45293</v>
      </c>
      <c r="I1127" s="27">
        <v>541156.11</v>
      </c>
      <c r="J1127" s="28">
        <f t="shared" si="39"/>
        <v>6493873.3200000003</v>
      </c>
      <c r="K1127" s="29" t="s">
        <v>20</v>
      </c>
      <c r="L1127" s="29" t="s">
        <v>21</v>
      </c>
      <c r="M1127" s="29" t="s">
        <v>34</v>
      </c>
      <c r="N1127" s="30" t="str">
        <f>VLOOKUP(M1127,[1]OPERACIONAL!$A$1:$C$12,2,FALSE)</f>
        <v>OUTROS SERVIÇOS DE TERCEIROS - PESSOA JURÍDICA</v>
      </c>
    </row>
    <row r="1128" spans="2:14" ht="84">
      <c r="B1128" s="23" t="str">
        <f t="shared" si="38"/>
        <v>45</v>
      </c>
      <c r="C1128" s="24" t="s">
        <v>1931</v>
      </c>
      <c r="D1128" s="314" t="s">
        <v>1937</v>
      </c>
      <c r="E1128" s="25" t="s">
        <v>1938</v>
      </c>
      <c r="F1128" s="24" t="s">
        <v>1934</v>
      </c>
      <c r="G1128" s="26">
        <v>12</v>
      </c>
      <c r="H1128" s="45">
        <v>45293</v>
      </c>
      <c r="I1128" s="27">
        <v>2567849.23</v>
      </c>
      <c r="J1128" s="28">
        <f t="shared" si="39"/>
        <v>30814190.759999998</v>
      </c>
      <c r="K1128" s="29" t="s">
        <v>20</v>
      </c>
      <c r="L1128" s="29" t="s">
        <v>21</v>
      </c>
      <c r="M1128" s="29" t="s">
        <v>34</v>
      </c>
      <c r="N1128" s="30" t="str">
        <f>VLOOKUP(M1128,[1]OPERACIONAL!$A$1:$C$12,2,FALSE)</f>
        <v>OUTROS SERVIÇOS DE TERCEIROS - PESSOA JURÍDICA</v>
      </c>
    </row>
    <row r="1129" spans="2:14" ht="72">
      <c r="B1129" s="23" t="str">
        <f t="shared" si="38"/>
        <v>45</v>
      </c>
      <c r="C1129" s="24" t="s">
        <v>1931</v>
      </c>
      <c r="D1129" s="314" t="s">
        <v>1939</v>
      </c>
      <c r="E1129" s="25" t="s">
        <v>1940</v>
      </c>
      <c r="F1129" s="24" t="s">
        <v>1934</v>
      </c>
      <c r="G1129" s="26">
        <v>12</v>
      </c>
      <c r="H1129" s="45">
        <v>45293</v>
      </c>
      <c r="I1129" s="27">
        <v>110321.93</v>
      </c>
      <c r="J1129" s="28">
        <f t="shared" si="39"/>
        <v>1323863.1599999999</v>
      </c>
      <c r="K1129" s="29" t="s">
        <v>20</v>
      </c>
      <c r="L1129" s="29" t="s">
        <v>21</v>
      </c>
      <c r="M1129" s="29" t="s">
        <v>34</v>
      </c>
      <c r="N1129" s="30" t="str">
        <f>VLOOKUP(M1129,[1]OPERACIONAL!$A$1:$C$12,2,FALSE)</f>
        <v>OUTROS SERVIÇOS DE TERCEIROS - PESSOA JURÍDICA</v>
      </c>
    </row>
    <row r="1130" spans="2:14" ht="72">
      <c r="B1130" s="23" t="str">
        <f t="shared" si="38"/>
        <v>45</v>
      </c>
      <c r="C1130" s="24" t="s">
        <v>1931</v>
      </c>
      <c r="D1130" s="314" t="s">
        <v>1941</v>
      </c>
      <c r="E1130" s="25" t="s">
        <v>1942</v>
      </c>
      <c r="F1130" s="24" t="s">
        <v>1934</v>
      </c>
      <c r="G1130" s="26">
        <v>12</v>
      </c>
      <c r="H1130" s="45">
        <v>45293</v>
      </c>
      <c r="I1130" s="27">
        <v>137449.99</v>
      </c>
      <c r="J1130" s="28">
        <f t="shared" si="39"/>
        <v>1649399.88</v>
      </c>
      <c r="K1130" s="29" t="s">
        <v>20</v>
      </c>
      <c r="L1130" s="29" t="s">
        <v>21</v>
      </c>
      <c r="M1130" s="29" t="s">
        <v>34</v>
      </c>
      <c r="N1130" s="30" t="str">
        <f>VLOOKUP(M1130,[1]OPERACIONAL!$A$1:$C$12,2,FALSE)</f>
        <v>OUTROS SERVIÇOS DE TERCEIROS - PESSOA JURÍDICA</v>
      </c>
    </row>
    <row r="1131" spans="2:14" ht="36">
      <c r="B1131" s="23" t="str">
        <f t="shared" si="38"/>
        <v>45</v>
      </c>
      <c r="C1131" s="24" t="s">
        <v>1931</v>
      </c>
      <c r="D1131" s="314" t="s">
        <v>1943</v>
      </c>
      <c r="E1131" s="25" t="s">
        <v>1944</v>
      </c>
      <c r="F1131" s="24" t="s">
        <v>1934</v>
      </c>
      <c r="G1131" s="26">
        <v>12</v>
      </c>
      <c r="H1131" s="45">
        <v>45293</v>
      </c>
      <c r="I1131" s="27">
        <v>524580</v>
      </c>
      <c r="J1131" s="28">
        <f t="shared" si="39"/>
        <v>6294960</v>
      </c>
      <c r="K1131" s="29" t="s">
        <v>20</v>
      </c>
      <c r="L1131" s="29" t="s">
        <v>21</v>
      </c>
      <c r="M1131" s="29" t="s">
        <v>34</v>
      </c>
      <c r="N1131" s="30" t="str">
        <f>VLOOKUP(M1131,[1]OPERACIONAL!$A$1:$C$12,2,FALSE)</f>
        <v>OUTROS SERVIÇOS DE TERCEIROS - PESSOA JURÍDICA</v>
      </c>
    </row>
    <row r="1132" spans="2:14" ht="24">
      <c r="B1132" s="23" t="str">
        <f t="shared" si="38"/>
        <v>45</v>
      </c>
      <c r="C1132" s="24" t="s">
        <v>1931</v>
      </c>
      <c r="D1132" s="314" t="s">
        <v>1945</v>
      </c>
      <c r="E1132" s="25" t="s">
        <v>1946</v>
      </c>
      <c r="F1132" s="24" t="s">
        <v>1934</v>
      </c>
      <c r="G1132" s="26">
        <v>12</v>
      </c>
      <c r="H1132" s="45">
        <v>45293</v>
      </c>
      <c r="I1132" s="27">
        <v>123755</v>
      </c>
      <c r="J1132" s="28">
        <f t="shared" si="39"/>
        <v>1485060</v>
      </c>
      <c r="K1132" s="29" t="s">
        <v>20</v>
      </c>
      <c r="L1132" s="29" t="s">
        <v>21</v>
      </c>
      <c r="M1132" s="29" t="s">
        <v>34</v>
      </c>
      <c r="N1132" s="30" t="str">
        <f>VLOOKUP(M1132,[1]OPERACIONAL!$A$1:$C$12,2,FALSE)</f>
        <v>OUTROS SERVIÇOS DE TERCEIROS - PESSOA JURÍDICA</v>
      </c>
    </row>
    <row r="1133" spans="2:14" ht="72">
      <c r="B1133" s="23" t="str">
        <f t="shared" si="38"/>
        <v>45</v>
      </c>
      <c r="C1133" s="24" t="s">
        <v>1931</v>
      </c>
      <c r="D1133" s="314" t="s">
        <v>1947</v>
      </c>
      <c r="E1133" s="25" t="s">
        <v>1948</v>
      </c>
      <c r="F1133" s="24" t="s">
        <v>1934</v>
      </c>
      <c r="G1133" s="26">
        <v>12</v>
      </c>
      <c r="H1133" s="45">
        <v>45293</v>
      </c>
      <c r="I1133" s="27">
        <v>18332.5</v>
      </c>
      <c r="J1133" s="28">
        <f t="shared" si="39"/>
        <v>219990</v>
      </c>
      <c r="K1133" s="29" t="s">
        <v>20</v>
      </c>
      <c r="L1133" s="29" t="s">
        <v>21</v>
      </c>
      <c r="M1133" s="29" t="s">
        <v>34</v>
      </c>
      <c r="N1133" s="30" t="str">
        <f>VLOOKUP(M1133,[1]OPERACIONAL!$A$1:$C$12,2,FALSE)</f>
        <v>OUTROS SERVIÇOS DE TERCEIROS - PESSOA JURÍDICA</v>
      </c>
    </row>
    <row r="1134" spans="2:14" ht="36">
      <c r="B1134" s="23" t="str">
        <f t="shared" si="38"/>
        <v>45</v>
      </c>
      <c r="C1134" s="24" t="s">
        <v>1931</v>
      </c>
      <c r="D1134" s="314" t="s">
        <v>1949</v>
      </c>
      <c r="E1134" s="25" t="s">
        <v>1950</v>
      </c>
      <c r="F1134" s="24" t="s">
        <v>1934</v>
      </c>
      <c r="G1134" s="26">
        <v>12</v>
      </c>
      <c r="H1134" s="45">
        <v>45293</v>
      </c>
      <c r="I1134" s="27">
        <v>7475.84</v>
      </c>
      <c r="J1134" s="28">
        <f t="shared" si="39"/>
        <v>89710.080000000002</v>
      </c>
      <c r="K1134" s="29" t="s">
        <v>20</v>
      </c>
      <c r="L1134" s="29" t="s">
        <v>21</v>
      </c>
      <c r="M1134" s="29" t="s">
        <v>34</v>
      </c>
      <c r="N1134" s="30" t="str">
        <f>VLOOKUP(M1134,[1]OPERACIONAL!$A$1:$C$12,2,FALSE)</f>
        <v>OUTROS SERVIÇOS DE TERCEIROS - PESSOA JURÍDICA</v>
      </c>
    </row>
    <row r="1135" spans="2:14" ht="48.75" thickBot="1">
      <c r="B1135" s="32" t="str">
        <f t="shared" si="38"/>
        <v>45</v>
      </c>
      <c r="C1135" s="24" t="s">
        <v>1931</v>
      </c>
      <c r="D1135" s="314" t="s">
        <v>1951</v>
      </c>
      <c r="E1135" s="25" t="s">
        <v>1952</v>
      </c>
      <c r="F1135" s="24" t="s">
        <v>1934</v>
      </c>
      <c r="G1135" s="26">
        <v>12</v>
      </c>
      <c r="H1135" s="45">
        <v>45293</v>
      </c>
      <c r="I1135" s="27">
        <v>857249.46</v>
      </c>
      <c r="J1135" s="38">
        <f t="shared" si="39"/>
        <v>10286993.52</v>
      </c>
      <c r="K1135" s="29" t="s">
        <v>20</v>
      </c>
      <c r="L1135" s="29" t="s">
        <v>21</v>
      </c>
      <c r="M1135" s="29" t="s">
        <v>34</v>
      </c>
      <c r="N1135" s="40" t="str">
        <f>VLOOKUP(M1135,[1]OPERACIONAL!$A$1:$C$12,2,FALSE)</f>
        <v>OUTROS SERVIÇOS DE TERCEIROS - PESSOA JURÍDICA</v>
      </c>
    </row>
    <row r="1136" spans="2:14" ht="36">
      <c r="B1136" s="23" t="str">
        <f t="shared" si="38"/>
        <v>45</v>
      </c>
      <c r="C1136" s="24" t="s">
        <v>1931</v>
      </c>
      <c r="D1136" s="314" t="s">
        <v>1953</v>
      </c>
      <c r="E1136" s="25" t="s">
        <v>1954</v>
      </c>
      <c r="F1136" s="24" t="s">
        <v>1934</v>
      </c>
      <c r="G1136" s="26">
        <v>12</v>
      </c>
      <c r="H1136" s="45">
        <v>45293</v>
      </c>
      <c r="I1136" s="27">
        <v>356465.2</v>
      </c>
      <c r="J1136" s="28">
        <f t="shared" si="39"/>
        <v>4277582.4000000004</v>
      </c>
      <c r="K1136" s="29" t="s">
        <v>20</v>
      </c>
      <c r="L1136" s="29" t="s">
        <v>21</v>
      </c>
      <c r="M1136" s="29" t="s">
        <v>34</v>
      </c>
      <c r="N1136" s="30" t="str">
        <f>VLOOKUP(M1136,[1]OPERACIONAL!$A$1:$C$12,2,FALSE)</f>
        <v>OUTROS SERVIÇOS DE TERCEIROS - PESSOA JURÍDICA</v>
      </c>
    </row>
    <row r="1137" spans="2:14" ht="36">
      <c r="B1137" s="23" t="str">
        <f t="shared" si="38"/>
        <v>45</v>
      </c>
      <c r="C1137" s="24" t="s">
        <v>1931</v>
      </c>
      <c r="D1137" s="314" t="s">
        <v>1955</v>
      </c>
      <c r="E1137" s="25" t="s">
        <v>1956</v>
      </c>
      <c r="F1137" s="24" t="s">
        <v>1934</v>
      </c>
      <c r="G1137" s="26">
        <v>12</v>
      </c>
      <c r="H1137" s="45">
        <v>45293</v>
      </c>
      <c r="I1137" s="27">
        <v>540000</v>
      </c>
      <c r="J1137" s="28">
        <f t="shared" si="39"/>
        <v>6480000</v>
      </c>
      <c r="K1137" s="29" t="s">
        <v>20</v>
      </c>
      <c r="L1137" s="29" t="s">
        <v>21</v>
      </c>
      <c r="M1137" s="29" t="s">
        <v>34</v>
      </c>
      <c r="N1137" s="30" t="str">
        <f>VLOOKUP(M1137,[1]OPERACIONAL!$A$1:$C$12,2,FALSE)</f>
        <v>OUTROS SERVIÇOS DE TERCEIROS - PESSOA JURÍDICA</v>
      </c>
    </row>
    <row r="1138" spans="2:14" ht="48">
      <c r="B1138" s="23" t="str">
        <f t="shared" si="38"/>
        <v>45</v>
      </c>
      <c r="C1138" s="24" t="s">
        <v>1931</v>
      </c>
      <c r="D1138" s="314" t="s">
        <v>1957</v>
      </c>
      <c r="E1138" s="25" t="s">
        <v>1958</v>
      </c>
      <c r="F1138" s="24" t="s">
        <v>1934</v>
      </c>
      <c r="G1138" s="26">
        <v>12</v>
      </c>
      <c r="H1138" s="45">
        <v>45293</v>
      </c>
      <c r="I1138" s="27">
        <v>1707841.365</v>
      </c>
      <c r="J1138" s="28">
        <f t="shared" si="39"/>
        <v>20494096.379999999</v>
      </c>
      <c r="K1138" s="29" t="s">
        <v>20</v>
      </c>
      <c r="L1138" s="29" t="s">
        <v>21</v>
      </c>
      <c r="M1138" s="29" t="s">
        <v>34</v>
      </c>
      <c r="N1138" s="30" t="str">
        <f>VLOOKUP(M1138,[1]OPERACIONAL!$A$1:$C$12,2,FALSE)</f>
        <v>OUTROS SERVIÇOS DE TERCEIROS - PESSOA JURÍDICA</v>
      </c>
    </row>
    <row r="1139" spans="2:14" ht="24">
      <c r="B1139" s="23" t="str">
        <f t="shared" si="38"/>
        <v>45</v>
      </c>
      <c r="C1139" s="24" t="s">
        <v>1931</v>
      </c>
      <c r="D1139" s="314" t="s">
        <v>1959</v>
      </c>
      <c r="E1139" s="25" t="s">
        <v>1960</v>
      </c>
      <c r="F1139" s="24" t="s">
        <v>1934</v>
      </c>
      <c r="G1139" s="26">
        <v>12</v>
      </c>
      <c r="H1139" s="45">
        <v>45293</v>
      </c>
      <c r="I1139" s="27">
        <v>132595.32999999999</v>
      </c>
      <c r="J1139" s="28">
        <f t="shared" si="39"/>
        <v>1591143.96</v>
      </c>
      <c r="K1139" s="29" t="s">
        <v>20</v>
      </c>
      <c r="L1139" s="29" t="s">
        <v>21</v>
      </c>
      <c r="M1139" s="29" t="s">
        <v>34</v>
      </c>
      <c r="N1139" s="30" t="str">
        <f>VLOOKUP(M1139,[1]OPERACIONAL!$A$1:$C$12,2,FALSE)</f>
        <v>OUTROS SERVIÇOS DE TERCEIROS - PESSOA JURÍDICA</v>
      </c>
    </row>
    <row r="1140" spans="2:14" ht="96">
      <c r="B1140" s="23" t="str">
        <f t="shared" si="38"/>
        <v>45</v>
      </c>
      <c r="C1140" s="24" t="s">
        <v>1931</v>
      </c>
      <c r="D1140" s="314" t="s">
        <v>1961</v>
      </c>
      <c r="E1140" s="44" t="s">
        <v>1962</v>
      </c>
      <c r="F1140" s="24" t="s">
        <v>1934</v>
      </c>
      <c r="G1140" s="26">
        <v>12</v>
      </c>
      <c r="H1140" s="45">
        <v>45293</v>
      </c>
      <c r="I1140" s="27">
        <v>850000</v>
      </c>
      <c r="J1140" s="28">
        <f t="shared" si="39"/>
        <v>10200000</v>
      </c>
      <c r="K1140" s="29" t="s">
        <v>20</v>
      </c>
      <c r="L1140" s="29" t="s">
        <v>21</v>
      </c>
      <c r="M1140" s="29" t="s">
        <v>34</v>
      </c>
      <c r="N1140" s="30" t="str">
        <f>VLOOKUP(M1140,[1]OPERACIONAL!$A$1:$C$12,2,FALSE)</f>
        <v>OUTROS SERVIÇOS DE TERCEIROS - PESSOA JURÍDICA</v>
      </c>
    </row>
    <row r="1141" spans="2:14" ht="84">
      <c r="B1141" s="23" t="str">
        <f t="shared" si="38"/>
        <v>45</v>
      </c>
      <c r="C1141" s="24" t="s">
        <v>1931</v>
      </c>
      <c r="D1141" s="314" t="s">
        <v>1963</v>
      </c>
      <c r="E1141" s="25" t="s">
        <v>1964</v>
      </c>
      <c r="F1141" s="24" t="s">
        <v>1934</v>
      </c>
      <c r="G1141" s="26">
        <v>12</v>
      </c>
      <c r="H1141" s="45">
        <v>45293</v>
      </c>
      <c r="I1141" s="47">
        <v>316666.6666</v>
      </c>
      <c r="J1141" s="28">
        <f t="shared" si="39"/>
        <v>3799999.9992</v>
      </c>
      <c r="K1141" s="29" t="s">
        <v>20</v>
      </c>
      <c r="L1141" s="29" t="s">
        <v>21</v>
      </c>
      <c r="M1141" s="29" t="s">
        <v>34</v>
      </c>
      <c r="N1141" s="30" t="str">
        <f>VLOOKUP(M1141,[1]OPERACIONAL!$A$1:$C$12,2,FALSE)</f>
        <v>OUTROS SERVIÇOS DE TERCEIROS - PESSOA JURÍDICA</v>
      </c>
    </row>
    <row r="1142" spans="2:14" ht="84">
      <c r="B1142" s="23" t="str">
        <f t="shared" si="38"/>
        <v>45</v>
      </c>
      <c r="C1142" s="24" t="s">
        <v>1931</v>
      </c>
      <c r="D1142" s="314" t="s">
        <v>1965</v>
      </c>
      <c r="E1142" s="25" t="s">
        <v>1966</v>
      </c>
      <c r="F1142" s="24" t="s">
        <v>1934</v>
      </c>
      <c r="G1142" s="26">
        <v>12</v>
      </c>
      <c r="H1142" s="45">
        <v>45293</v>
      </c>
      <c r="I1142" s="27">
        <v>35833.33</v>
      </c>
      <c r="J1142" s="28">
        <f t="shared" si="39"/>
        <v>429999.96</v>
      </c>
      <c r="K1142" s="29" t="s">
        <v>20</v>
      </c>
      <c r="L1142" s="29" t="s">
        <v>21</v>
      </c>
      <c r="M1142" s="29" t="s">
        <v>34</v>
      </c>
      <c r="N1142" s="30" t="str">
        <f>VLOOKUP(M1142,[1]OPERACIONAL!$A$1:$C$12,2,FALSE)</f>
        <v>OUTROS SERVIÇOS DE TERCEIROS - PESSOA JURÍDICA</v>
      </c>
    </row>
    <row r="1143" spans="2:14" ht="36">
      <c r="B1143" s="23" t="str">
        <f t="shared" si="38"/>
        <v>45</v>
      </c>
      <c r="C1143" s="24" t="s">
        <v>1931</v>
      </c>
      <c r="D1143" s="25" t="s">
        <v>1967</v>
      </c>
      <c r="E1143" s="25" t="s">
        <v>1950</v>
      </c>
      <c r="F1143" s="24" t="s">
        <v>18</v>
      </c>
      <c r="G1143" s="26">
        <v>10</v>
      </c>
      <c r="H1143" s="45">
        <v>45352</v>
      </c>
      <c r="I1143" s="27">
        <v>4000</v>
      </c>
      <c r="J1143" s="28">
        <f t="shared" si="39"/>
        <v>40000</v>
      </c>
      <c r="K1143" s="29" t="s">
        <v>20</v>
      </c>
      <c r="L1143" s="29" t="s">
        <v>21</v>
      </c>
      <c r="M1143" s="29" t="s">
        <v>22</v>
      </c>
      <c r="N1143" s="30" t="str">
        <f>VLOOKUP(M1143,[1]OPERACIONAL!$A$1:$C$12,2,FALSE)</f>
        <v>EQUIPAMENTOS E MATERIAL PERMANENTE</v>
      </c>
    </row>
    <row r="1144" spans="2:14" ht="60">
      <c r="B1144" s="23" t="str">
        <f t="shared" si="38"/>
        <v>45</v>
      </c>
      <c r="C1144" s="24" t="s">
        <v>1931</v>
      </c>
      <c r="D1144" s="89" t="s">
        <v>1968</v>
      </c>
      <c r="E1144" s="89" t="s">
        <v>1969</v>
      </c>
      <c r="F1144" s="315" t="s">
        <v>18</v>
      </c>
      <c r="G1144" s="316">
        <v>1</v>
      </c>
      <c r="H1144" s="317">
        <v>45293</v>
      </c>
      <c r="I1144" s="91">
        <v>173000</v>
      </c>
      <c r="J1144" s="28">
        <f t="shared" si="39"/>
        <v>173000</v>
      </c>
      <c r="K1144" s="29" t="s">
        <v>20</v>
      </c>
      <c r="L1144" s="29" t="s">
        <v>21</v>
      </c>
      <c r="M1144" s="29" t="s">
        <v>22</v>
      </c>
      <c r="N1144" s="30" t="str">
        <f>VLOOKUP(M1144,[1]OPERACIONAL!$A$1:$C$12,2,FALSE)</f>
        <v>EQUIPAMENTOS E MATERIAL PERMANENTE</v>
      </c>
    </row>
    <row r="1145" spans="2:14" ht="36">
      <c r="B1145" s="23" t="str">
        <f t="shared" si="38"/>
        <v>45</v>
      </c>
      <c r="C1145" s="24" t="s">
        <v>1931</v>
      </c>
      <c r="D1145" s="93" t="s">
        <v>1970</v>
      </c>
      <c r="E1145" s="93" t="s">
        <v>1971</v>
      </c>
      <c r="F1145" s="94" t="s">
        <v>18</v>
      </c>
      <c r="G1145" s="95">
        <v>1</v>
      </c>
      <c r="H1145" s="318">
        <v>45293</v>
      </c>
      <c r="I1145" s="97">
        <v>1000000</v>
      </c>
      <c r="J1145" s="28">
        <f t="shared" si="39"/>
        <v>1000000</v>
      </c>
      <c r="K1145" s="29" t="s">
        <v>20</v>
      </c>
      <c r="L1145" s="29" t="s">
        <v>21</v>
      </c>
      <c r="M1145" s="29" t="s">
        <v>109</v>
      </c>
      <c r="N1145" s="30" t="str">
        <f>VLOOKUP(M1145,[1]OPERACIONAL!$A$1:$C$12,2,FALSE)</f>
        <v>OBRAS E INSTALAÇÕES</v>
      </c>
    </row>
    <row r="1146" spans="2:14" ht="84">
      <c r="B1146" s="23" t="str">
        <f t="shared" si="38"/>
        <v>45</v>
      </c>
      <c r="C1146" s="24" t="s">
        <v>1931</v>
      </c>
      <c r="D1146" s="93" t="s">
        <v>1972</v>
      </c>
      <c r="E1146" s="93" t="s">
        <v>1973</v>
      </c>
      <c r="F1146" s="94" t="s">
        <v>1934</v>
      </c>
      <c r="G1146" s="95">
        <v>12</v>
      </c>
      <c r="H1146" s="318">
        <v>45293</v>
      </c>
      <c r="I1146" s="97">
        <v>60000</v>
      </c>
      <c r="J1146" s="28">
        <f t="shared" si="39"/>
        <v>720000</v>
      </c>
      <c r="K1146" s="29" t="s">
        <v>20</v>
      </c>
      <c r="L1146" s="29" t="s">
        <v>21</v>
      </c>
      <c r="M1146" s="29" t="s">
        <v>31</v>
      </c>
      <c r="N1146" s="30" t="str">
        <f>VLOOKUP(M1146,[1]OPERACIONAL!$A$1:$C$12,2,FALSE)</f>
        <v>MATERIAL DE CONSUMO</v>
      </c>
    </row>
    <row r="1147" spans="2:14" ht="84">
      <c r="B1147" s="23" t="str">
        <f t="shared" ref="B1147:B1210" si="40">MID(C1147,1,2)</f>
        <v>45</v>
      </c>
      <c r="C1147" s="24" t="s">
        <v>1931</v>
      </c>
      <c r="D1147" s="71" t="s">
        <v>1974</v>
      </c>
      <c r="E1147" s="71" t="s">
        <v>1975</v>
      </c>
      <c r="F1147" s="24" t="s">
        <v>18</v>
      </c>
      <c r="G1147" s="319">
        <v>160</v>
      </c>
      <c r="H1147" s="139">
        <v>45383</v>
      </c>
      <c r="I1147" s="320">
        <v>192</v>
      </c>
      <c r="J1147" s="28">
        <f t="shared" si="39"/>
        <v>30720</v>
      </c>
      <c r="K1147" s="157" t="s">
        <v>20</v>
      </c>
      <c r="L1147" s="157" t="s">
        <v>21</v>
      </c>
      <c r="M1147" s="157" t="s">
        <v>31</v>
      </c>
      <c r="N1147" s="30" t="str">
        <f>VLOOKUP(M1147,[1]OPERACIONAL!$A$1:$C$12,2,FALSE)</f>
        <v>MATERIAL DE CONSUMO</v>
      </c>
    </row>
    <row r="1148" spans="2:14" ht="84">
      <c r="B1148" s="23" t="str">
        <f t="shared" si="40"/>
        <v>45</v>
      </c>
      <c r="C1148" s="24" t="s">
        <v>1931</v>
      </c>
      <c r="D1148" s="25" t="s">
        <v>1976</v>
      </c>
      <c r="E1148" s="25" t="s">
        <v>1977</v>
      </c>
      <c r="F1148" s="24" t="s">
        <v>18</v>
      </c>
      <c r="G1148" s="26">
        <v>170</v>
      </c>
      <c r="H1148" s="45">
        <v>45352</v>
      </c>
      <c r="I1148" s="27">
        <v>140</v>
      </c>
      <c r="J1148" s="28">
        <f t="shared" si="39"/>
        <v>23800</v>
      </c>
      <c r="K1148" s="29" t="s">
        <v>43</v>
      </c>
      <c r="L1148" s="29" t="s">
        <v>21</v>
      </c>
      <c r="M1148" s="29" t="s">
        <v>31</v>
      </c>
      <c r="N1148" s="30" t="str">
        <f>VLOOKUP(M1148,[1]OPERACIONAL!$A$1:$C$12,2,FALSE)</f>
        <v>MATERIAL DE CONSUMO</v>
      </c>
    </row>
    <row r="1149" spans="2:14" ht="84">
      <c r="B1149" s="23" t="str">
        <f t="shared" si="40"/>
        <v>45</v>
      </c>
      <c r="C1149" s="24" t="s">
        <v>1931</v>
      </c>
      <c r="D1149" s="25" t="s">
        <v>1978</v>
      </c>
      <c r="E1149" s="25" t="s">
        <v>1979</v>
      </c>
      <c r="F1149" s="24" t="s">
        <v>18</v>
      </c>
      <c r="G1149" s="26">
        <v>10000</v>
      </c>
      <c r="H1149" s="45">
        <v>45293</v>
      </c>
      <c r="I1149" s="27">
        <v>8</v>
      </c>
      <c r="J1149" s="28">
        <f t="shared" si="39"/>
        <v>80000</v>
      </c>
      <c r="K1149" s="29" t="s">
        <v>20</v>
      </c>
      <c r="L1149" s="29" t="s">
        <v>69</v>
      </c>
      <c r="M1149" s="29" t="s">
        <v>31</v>
      </c>
      <c r="N1149" s="30" t="str">
        <f>VLOOKUP(M1149,[1]OPERACIONAL!$A$1:$C$12,2,FALSE)</f>
        <v>MATERIAL DE CONSUMO</v>
      </c>
    </row>
    <row r="1150" spans="2:14" ht="36">
      <c r="B1150" s="23" t="str">
        <f t="shared" si="40"/>
        <v>45</v>
      </c>
      <c r="C1150" s="24" t="s">
        <v>1931</v>
      </c>
      <c r="D1150" s="25" t="s">
        <v>1980</v>
      </c>
      <c r="E1150" s="25" t="s">
        <v>1981</v>
      </c>
      <c r="F1150" s="24" t="s">
        <v>18</v>
      </c>
      <c r="G1150" s="26">
        <v>13000</v>
      </c>
      <c r="H1150" s="45">
        <v>45293</v>
      </c>
      <c r="I1150" s="27">
        <v>2.5</v>
      </c>
      <c r="J1150" s="28">
        <f t="shared" si="39"/>
        <v>32500</v>
      </c>
      <c r="K1150" s="29" t="s">
        <v>20</v>
      </c>
      <c r="L1150" s="29" t="s">
        <v>69</v>
      </c>
      <c r="M1150" s="29" t="s">
        <v>31</v>
      </c>
      <c r="N1150" s="30" t="str">
        <f>VLOOKUP(M1150,[1]OPERACIONAL!$A$1:$C$12,2,FALSE)</f>
        <v>MATERIAL DE CONSUMO</v>
      </c>
    </row>
    <row r="1151" spans="2:14" ht="48">
      <c r="B1151" s="23" t="str">
        <f t="shared" si="40"/>
        <v>45</v>
      </c>
      <c r="C1151" s="24" t="s">
        <v>1931</v>
      </c>
      <c r="D1151" s="25" t="s">
        <v>1982</v>
      </c>
      <c r="E1151" s="25" t="s">
        <v>1983</v>
      </c>
      <c r="F1151" s="24" t="s">
        <v>18</v>
      </c>
      <c r="G1151" s="26">
        <v>40</v>
      </c>
      <c r="H1151" s="45">
        <v>45444</v>
      </c>
      <c r="I1151" s="27">
        <v>300</v>
      </c>
      <c r="J1151" s="28">
        <f t="shared" si="39"/>
        <v>12000</v>
      </c>
      <c r="K1151" s="29" t="s">
        <v>20</v>
      </c>
      <c r="L1151" s="29" t="s">
        <v>21</v>
      </c>
      <c r="M1151" s="29" t="s">
        <v>22</v>
      </c>
      <c r="N1151" s="30" t="str">
        <f>VLOOKUP(M1151,[1]OPERACIONAL!$A$1:$C$12,2,FALSE)</f>
        <v>EQUIPAMENTOS E MATERIAL PERMANENTE</v>
      </c>
    </row>
    <row r="1152" spans="2:14" ht="48">
      <c r="B1152" s="23" t="str">
        <f t="shared" si="40"/>
        <v>45</v>
      </c>
      <c r="C1152" s="24" t="s">
        <v>1931</v>
      </c>
      <c r="D1152" s="25" t="s">
        <v>1984</v>
      </c>
      <c r="E1152" s="25" t="s">
        <v>1985</v>
      </c>
      <c r="F1152" s="24" t="s">
        <v>18</v>
      </c>
      <c r="G1152" s="26">
        <v>80</v>
      </c>
      <c r="H1152" s="45">
        <v>45474</v>
      </c>
      <c r="I1152" s="27">
        <v>470</v>
      </c>
      <c r="J1152" s="28">
        <f t="shared" si="39"/>
        <v>37600</v>
      </c>
      <c r="K1152" s="29" t="s">
        <v>20</v>
      </c>
      <c r="L1152" s="29" t="s">
        <v>21</v>
      </c>
      <c r="M1152" s="29" t="s">
        <v>31</v>
      </c>
      <c r="N1152" s="30" t="str">
        <f>VLOOKUP(M1152,[1]OPERACIONAL!$A$1:$C$12,2,FALSE)</f>
        <v>MATERIAL DE CONSUMO</v>
      </c>
    </row>
    <row r="1153" spans="2:14" ht="36">
      <c r="B1153" s="23" t="str">
        <f t="shared" si="40"/>
        <v>45</v>
      </c>
      <c r="C1153" s="24" t="s">
        <v>1931</v>
      </c>
      <c r="D1153" s="25" t="s">
        <v>1986</v>
      </c>
      <c r="E1153" s="25" t="s">
        <v>1987</v>
      </c>
      <c r="F1153" s="24" t="s">
        <v>18</v>
      </c>
      <c r="G1153" s="26">
        <v>160</v>
      </c>
      <c r="H1153" s="45">
        <v>45293</v>
      </c>
      <c r="I1153" s="27">
        <v>121</v>
      </c>
      <c r="J1153" s="28">
        <f t="shared" si="39"/>
        <v>19360</v>
      </c>
      <c r="K1153" s="29" t="s">
        <v>20</v>
      </c>
      <c r="L1153" s="29" t="s">
        <v>21</v>
      </c>
      <c r="M1153" s="29" t="s">
        <v>31</v>
      </c>
      <c r="N1153" s="30" t="str">
        <f>VLOOKUP(M1153,[1]OPERACIONAL!$A$1:$C$12,2,FALSE)</f>
        <v>MATERIAL DE CONSUMO</v>
      </c>
    </row>
    <row r="1154" spans="2:14" ht="96">
      <c r="B1154" s="23" t="str">
        <f t="shared" si="40"/>
        <v>45</v>
      </c>
      <c r="C1154" s="24" t="s">
        <v>1931</v>
      </c>
      <c r="D1154" s="25" t="s">
        <v>1988</v>
      </c>
      <c r="E1154" s="25" t="s">
        <v>1989</v>
      </c>
      <c r="F1154" s="24" t="s">
        <v>18</v>
      </c>
      <c r="G1154" s="26">
        <v>40</v>
      </c>
      <c r="H1154" s="45">
        <v>45323</v>
      </c>
      <c r="I1154" s="27">
        <v>433</v>
      </c>
      <c r="J1154" s="28">
        <f t="shared" si="39"/>
        <v>17320</v>
      </c>
      <c r="K1154" s="29" t="s">
        <v>20</v>
      </c>
      <c r="L1154" s="29" t="s">
        <v>21</v>
      </c>
      <c r="M1154" s="29" t="s">
        <v>34</v>
      </c>
      <c r="N1154" s="30" t="str">
        <f>VLOOKUP(M1154,[1]OPERACIONAL!$A$1:$C$12,2,FALSE)</f>
        <v>OUTROS SERVIÇOS DE TERCEIROS - PESSOA JURÍDICA</v>
      </c>
    </row>
    <row r="1155" spans="2:14" ht="36">
      <c r="B1155" s="23" t="str">
        <f t="shared" si="40"/>
        <v>45</v>
      </c>
      <c r="C1155" s="24" t="s">
        <v>1931</v>
      </c>
      <c r="D1155" s="25" t="s">
        <v>1990</v>
      </c>
      <c r="E1155" s="25" t="s">
        <v>1991</v>
      </c>
      <c r="F1155" s="24" t="s">
        <v>18</v>
      </c>
      <c r="G1155" s="26">
        <v>45</v>
      </c>
      <c r="H1155" s="45">
        <v>45444</v>
      </c>
      <c r="I1155" s="27">
        <v>400</v>
      </c>
      <c r="J1155" s="28">
        <f t="shared" si="39"/>
        <v>18000</v>
      </c>
      <c r="K1155" s="29" t="s">
        <v>20</v>
      </c>
      <c r="L1155" s="29" t="s">
        <v>21</v>
      </c>
      <c r="M1155" s="29" t="s">
        <v>22</v>
      </c>
      <c r="N1155" s="30" t="str">
        <f>VLOOKUP(M1155,[1]OPERACIONAL!$A$1:$C$12,2,FALSE)</f>
        <v>EQUIPAMENTOS E MATERIAL PERMANENTE</v>
      </c>
    </row>
    <row r="1156" spans="2:14" ht="84">
      <c r="B1156" s="23" t="str">
        <f t="shared" si="40"/>
        <v>45</v>
      </c>
      <c r="C1156" s="24" t="s">
        <v>1931</v>
      </c>
      <c r="D1156" s="25" t="s">
        <v>1992</v>
      </c>
      <c r="E1156" s="25" t="s">
        <v>1993</v>
      </c>
      <c r="F1156" s="24" t="s">
        <v>18</v>
      </c>
      <c r="G1156" s="26">
        <v>900</v>
      </c>
      <c r="H1156" s="45">
        <v>45444</v>
      </c>
      <c r="I1156" s="27">
        <v>17</v>
      </c>
      <c r="J1156" s="28">
        <f t="shared" si="39"/>
        <v>15300</v>
      </c>
      <c r="K1156" s="29" t="s">
        <v>20</v>
      </c>
      <c r="L1156" s="29" t="s">
        <v>21</v>
      </c>
      <c r="M1156" s="29" t="s">
        <v>31</v>
      </c>
      <c r="N1156" s="30" t="str">
        <f>VLOOKUP(M1156,[1]OPERACIONAL!$A$1:$C$12,2,FALSE)</f>
        <v>MATERIAL DE CONSUMO</v>
      </c>
    </row>
    <row r="1157" spans="2:14" ht="96">
      <c r="B1157" s="23" t="str">
        <f t="shared" si="40"/>
        <v>45</v>
      </c>
      <c r="C1157" s="24" t="s">
        <v>1931</v>
      </c>
      <c r="D1157" s="25" t="s">
        <v>1994</v>
      </c>
      <c r="E1157" s="25" t="s">
        <v>1995</v>
      </c>
      <c r="F1157" s="24" t="s">
        <v>18</v>
      </c>
      <c r="G1157" s="26">
        <v>7940</v>
      </c>
      <c r="H1157" s="45">
        <v>45323</v>
      </c>
      <c r="I1157" s="27">
        <v>151</v>
      </c>
      <c r="J1157" s="28">
        <f t="shared" si="39"/>
        <v>1198940</v>
      </c>
      <c r="K1157" s="29" t="s">
        <v>20</v>
      </c>
      <c r="L1157" s="29" t="s">
        <v>21</v>
      </c>
      <c r="M1157" s="29" t="s">
        <v>31</v>
      </c>
      <c r="N1157" s="30" t="str">
        <f>VLOOKUP(M1157,[1]OPERACIONAL!$A$1:$C$12,2,FALSE)</f>
        <v>MATERIAL DE CONSUMO</v>
      </c>
    </row>
    <row r="1158" spans="2:14" ht="36">
      <c r="B1158" s="23" t="str">
        <f t="shared" si="40"/>
        <v>45</v>
      </c>
      <c r="C1158" s="24" t="s">
        <v>1931</v>
      </c>
      <c r="D1158" s="25" t="s">
        <v>1996</v>
      </c>
      <c r="E1158" s="25" t="s">
        <v>1997</v>
      </c>
      <c r="F1158" s="24" t="s">
        <v>18</v>
      </c>
      <c r="G1158" s="26">
        <v>7</v>
      </c>
      <c r="H1158" s="45">
        <v>45293</v>
      </c>
      <c r="I1158" s="27">
        <v>5000</v>
      </c>
      <c r="J1158" s="28">
        <f t="shared" si="39"/>
        <v>35000</v>
      </c>
      <c r="K1158" s="29" t="s">
        <v>20</v>
      </c>
      <c r="L1158" s="29" t="s">
        <v>21</v>
      </c>
      <c r="M1158" s="29" t="s">
        <v>22</v>
      </c>
      <c r="N1158" s="30" t="str">
        <f>VLOOKUP(M1158,[1]OPERACIONAL!$A$1:$C$12,2,FALSE)</f>
        <v>EQUIPAMENTOS E MATERIAL PERMANENTE</v>
      </c>
    </row>
    <row r="1159" spans="2:14" ht="60">
      <c r="B1159" s="23" t="str">
        <f t="shared" si="40"/>
        <v>45</v>
      </c>
      <c r="C1159" s="24" t="s">
        <v>1931</v>
      </c>
      <c r="D1159" s="25" t="s">
        <v>1998</v>
      </c>
      <c r="E1159" s="25" t="s">
        <v>1999</v>
      </c>
      <c r="F1159" s="24" t="s">
        <v>18</v>
      </c>
      <c r="G1159" s="26">
        <v>10</v>
      </c>
      <c r="H1159" s="45">
        <v>45474</v>
      </c>
      <c r="I1159" s="27">
        <v>130000</v>
      </c>
      <c r="J1159" s="28">
        <f t="shared" si="39"/>
        <v>1300000</v>
      </c>
      <c r="K1159" s="29" t="s">
        <v>20</v>
      </c>
      <c r="L1159" s="29" t="s">
        <v>21</v>
      </c>
      <c r="M1159" s="29" t="s">
        <v>22</v>
      </c>
      <c r="N1159" s="30" t="str">
        <f>VLOOKUP(M1159,[1]OPERACIONAL!$A$1:$C$12,2,FALSE)</f>
        <v>EQUIPAMENTOS E MATERIAL PERMANENTE</v>
      </c>
    </row>
    <row r="1160" spans="2:14" ht="36">
      <c r="B1160" s="23" t="str">
        <f t="shared" si="40"/>
        <v>45</v>
      </c>
      <c r="C1160" s="24" t="s">
        <v>1931</v>
      </c>
      <c r="D1160" s="25" t="s">
        <v>2000</v>
      </c>
      <c r="E1160" s="25" t="s">
        <v>2001</v>
      </c>
      <c r="F1160" s="24" t="s">
        <v>18</v>
      </c>
      <c r="G1160" s="26">
        <v>2</v>
      </c>
      <c r="H1160" s="45">
        <v>45293</v>
      </c>
      <c r="I1160" s="27">
        <v>50000</v>
      </c>
      <c r="J1160" s="28">
        <f t="shared" si="39"/>
        <v>100000</v>
      </c>
      <c r="K1160" s="29" t="s">
        <v>20</v>
      </c>
      <c r="L1160" s="29" t="s">
        <v>21</v>
      </c>
      <c r="M1160" s="29" t="s">
        <v>34</v>
      </c>
      <c r="N1160" s="30" t="str">
        <f>VLOOKUP(M1160,[1]OPERACIONAL!$A$1:$C$12,2,FALSE)</f>
        <v>OUTROS SERVIÇOS DE TERCEIROS - PESSOA JURÍDICA</v>
      </c>
    </row>
    <row r="1161" spans="2:14" ht="60">
      <c r="B1161" s="23" t="str">
        <f t="shared" si="40"/>
        <v>45</v>
      </c>
      <c r="C1161" s="24" t="s">
        <v>1931</v>
      </c>
      <c r="D1161" s="25" t="s">
        <v>2002</v>
      </c>
      <c r="E1161" s="25" t="s">
        <v>2003</v>
      </c>
      <c r="F1161" s="24" t="s">
        <v>18</v>
      </c>
      <c r="G1161" s="26">
        <v>3</v>
      </c>
      <c r="H1161" s="45">
        <v>45474</v>
      </c>
      <c r="I1161" s="27">
        <v>600000</v>
      </c>
      <c r="J1161" s="28">
        <f t="shared" si="39"/>
        <v>1800000</v>
      </c>
      <c r="K1161" s="29" t="s">
        <v>20</v>
      </c>
      <c r="L1161" s="29" t="s">
        <v>69</v>
      </c>
      <c r="M1161" s="29" t="s">
        <v>34</v>
      </c>
      <c r="N1161" s="30" t="str">
        <f>VLOOKUP(M1161,[1]OPERACIONAL!$A$1:$C$12,2,FALSE)</f>
        <v>OUTROS SERVIÇOS DE TERCEIROS - PESSOA JURÍDICA</v>
      </c>
    </row>
    <row r="1162" spans="2:14" ht="48">
      <c r="B1162" s="23" t="str">
        <f t="shared" si="40"/>
        <v>45</v>
      </c>
      <c r="C1162" s="24" t="s">
        <v>1931</v>
      </c>
      <c r="D1162" s="25" t="s">
        <v>2004</v>
      </c>
      <c r="E1162" s="25" t="s">
        <v>2001</v>
      </c>
      <c r="F1162" s="24" t="s">
        <v>18</v>
      </c>
      <c r="G1162" s="26">
        <v>3</v>
      </c>
      <c r="H1162" s="45">
        <v>45293</v>
      </c>
      <c r="I1162" s="27">
        <v>50000</v>
      </c>
      <c r="J1162" s="28">
        <f t="shared" si="39"/>
        <v>150000</v>
      </c>
      <c r="K1162" s="29" t="s">
        <v>43</v>
      </c>
      <c r="L1162" s="29" t="s">
        <v>69</v>
      </c>
      <c r="M1162" s="29" t="s">
        <v>34</v>
      </c>
      <c r="N1162" s="30" t="str">
        <f>VLOOKUP(M1162,[1]OPERACIONAL!$A$1:$C$12,2,FALSE)</f>
        <v>OUTROS SERVIÇOS DE TERCEIROS - PESSOA JURÍDICA</v>
      </c>
    </row>
    <row r="1163" spans="2:14" ht="36">
      <c r="B1163" s="23" t="str">
        <f t="shared" si="40"/>
        <v>45</v>
      </c>
      <c r="C1163" s="24" t="s">
        <v>1931</v>
      </c>
      <c r="D1163" s="25" t="s">
        <v>2005</v>
      </c>
      <c r="E1163" s="25" t="s">
        <v>2006</v>
      </c>
      <c r="F1163" s="24" t="s">
        <v>18</v>
      </c>
      <c r="G1163" s="26">
        <v>1</v>
      </c>
      <c r="H1163" s="45">
        <v>45293</v>
      </c>
      <c r="I1163" s="47">
        <v>600000</v>
      </c>
      <c r="J1163" s="28">
        <f t="shared" si="39"/>
        <v>600000</v>
      </c>
      <c r="K1163" s="29" t="s">
        <v>20</v>
      </c>
      <c r="L1163" s="29" t="s">
        <v>69</v>
      </c>
      <c r="M1163" s="29" t="s">
        <v>34</v>
      </c>
      <c r="N1163" s="30" t="str">
        <f>VLOOKUP(M1163,[1]OPERACIONAL!$A$1:$C$12,2,FALSE)</f>
        <v>OUTROS SERVIÇOS DE TERCEIROS - PESSOA JURÍDICA</v>
      </c>
    </row>
    <row r="1164" spans="2:14" ht="60">
      <c r="B1164" s="23" t="str">
        <f t="shared" si="40"/>
        <v>45</v>
      </c>
      <c r="C1164" s="24" t="s">
        <v>1931</v>
      </c>
      <c r="D1164" s="25" t="s">
        <v>2007</v>
      </c>
      <c r="E1164" s="25" t="s">
        <v>2008</v>
      </c>
      <c r="F1164" s="24" t="s">
        <v>18</v>
      </c>
      <c r="G1164" s="26">
        <v>1</v>
      </c>
      <c r="H1164" s="45">
        <v>45293</v>
      </c>
      <c r="I1164" s="27">
        <v>236000</v>
      </c>
      <c r="J1164" s="28">
        <f t="shared" si="39"/>
        <v>236000</v>
      </c>
      <c r="K1164" s="29" t="s">
        <v>20</v>
      </c>
      <c r="L1164" s="29" t="s">
        <v>69</v>
      </c>
      <c r="M1164" s="29" t="s">
        <v>34</v>
      </c>
      <c r="N1164" s="30" t="str">
        <f>VLOOKUP(M1164,[1]OPERACIONAL!$A$1:$C$12,2,FALSE)</f>
        <v>OUTROS SERVIÇOS DE TERCEIROS - PESSOA JURÍDICA</v>
      </c>
    </row>
    <row r="1165" spans="2:14" ht="60">
      <c r="B1165" s="23" t="str">
        <f t="shared" si="40"/>
        <v>45</v>
      </c>
      <c r="C1165" s="24" t="s">
        <v>1931</v>
      </c>
      <c r="D1165" s="25" t="s">
        <v>2009</v>
      </c>
      <c r="E1165" s="25" t="s">
        <v>2008</v>
      </c>
      <c r="F1165" s="24" t="s">
        <v>18</v>
      </c>
      <c r="G1165" s="26">
        <v>1</v>
      </c>
      <c r="H1165" s="45">
        <v>45293</v>
      </c>
      <c r="I1165" s="27">
        <v>200000</v>
      </c>
      <c r="J1165" s="28">
        <f t="shared" si="39"/>
        <v>200000</v>
      </c>
      <c r="K1165" s="29" t="s">
        <v>20</v>
      </c>
      <c r="L1165" s="29" t="s">
        <v>21</v>
      </c>
      <c r="M1165" s="29" t="s">
        <v>34</v>
      </c>
      <c r="N1165" s="30" t="str">
        <f>VLOOKUP(M1165,[1]OPERACIONAL!$A$1:$C$12,2,FALSE)</f>
        <v>OUTROS SERVIÇOS DE TERCEIROS - PESSOA JURÍDICA</v>
      </c>
    </row>
    <row r="1166" spans="2:14" ht="36">
      <c r="B1166" s="23" t="str">
        <f t="shared" si="40"/>
        <v>45</v>
      </c>
      <c r="C1166" s="24" t="s">
        <v>1931</v>
      </c>
      <c r="D1166" s="25" t="s">
        <v>2010</v>
      </c>
      <c r="E1166" s="25" t="s">
        <v>2011</v>
      </c>
      <c r="F1166" s="24" t="s">
        <v>18</v>
      </c>
      <c r="G1166" s="26">
        <v>3</v>
      </c>
      <c r="H1166" s="45">
        <v>45293</v>
      </c>
      <c r="I1166" s="27">
        <v>695333.33</v>
      </c>
      <c r="J1166" s="28">
        <f t="shared" si="39"/>
        <v>2085999.9899999998</v>
      </c>
      <c r="K1166" s="29" t="s">
        <v>20</v>
      </c>
      <c r="L1166" s="29" t="s">
        <v>21</v>
      </c>
      <c r="M1166" s="29" t="s">
        <v>34</v>
      </c>
      <c r="N1166" s="30" t="str">
        <f>VLOOKUP(M1166,[1]OPERACIONAL!$A$1:$C$12,2,FALSE)</f>
        <v>OUTROS SERVIÇOS DE TERCEIROS - PESSOA JURÍDICA</v>
      </c>
    </row>
    <row r="1167" spans="2:14" ht="48">
      <c r="B1167" s="23" t="str">
        <f t="shared" si="40"/>
        <v>45</v>
      </c>
      <c r="C1167" s="24" t="s">
        <v>1931</v>
      </c>
      <c r="D1167" s="25" t="s">
        <v>2012</v>
      </c>
      <c r="E1167" s="25" t="s">
        <v>2013</v>
      </c>
      <c r="F1167" s="24" t="s">
        <v>18</v>
      </c>
      <c r="G1167" s="26">
        <v>3</v>
      </c>
      <c r="H1167" s="45">
        <v>45293</v>
      </c>
      <c r="I1167" s="27">
        <v>933333.33299999998</v>
      </c>
      <c r="J1167" s="28">
        <f t="shared" si="39"/>
        <v>2799999.9989999998</v>
      </c>
      <c r="K1167" s="29" t="s">
        <v>20</v>
      </c>
      <c r="L1167" s="29" t="s">
        <v>21</v>
      </c>
      <c r="M1167" s="29" t="s">
        <v>34</v>
      </c>
      <c r="N1167" s="30" t="str">
        <f>VLOOKUP(M1167,[1]OPERACIONAL!$A$1:$C$12,2,FALSE)</f>
        <v>OUTROS SERVIÇOS DE TERCEIROS - PESSOA JURÍDICA</v>
      </c>
    </row>
    <row r="1168" spans="2:14" ht="48">
      <c r="B1168" s="23" t="str">
        <f t="shared" si="40"/>
        <v>45</v>
      </c>
      <c r="C1168" s="24" t="s">
        <v>1931</v>
      </c>
      <c r="D1168" s="25" t="s">
        <v>2014</v>
      </c>
      <c r="E1168" s="25" t="s">
        <v>2015</v>
      </c>
      <c r="F1168" s="24" t="s">
        <v>18</v>
      </c>
      <c r="G1168" s="26">
        <v>3</v>
      </c>
      <c r="H1168" s="45">
        <v>45293</v>
      </c>
      <c r="I1168" s="27">
        <v>1833333.3330000001</v>
      </c>
      <c r="J1168" s="28">
        <f t="shared" si="39"/>
        <v>5499999.9989999998</v>
      </c>
      <c r="K1168" s="29" t="s">
        <v>20</v>
      </c>
      <c r="L1168" s="29" t="s">
        <v>21</v>
      </c>
      <c r="M1168" s="29" t="s">
        <v>34</v>
      </c>
      <c r="N1168" s="30" t="str">
        <f>VLOOKUP(M1168,[1]OPERACIONAL!$A$1:$C$12,2,FALSE)</f>
        <v>OUTROS SERVIÇOS DE TERCEIROS - PESSOA JURÍDICA</v>
      </c>
    </row>
    <row r="1169" spans="2:14" ht="60">
      <c r="B1169" s="23" t="str">
        <f t="shared" si="40"/>
        <v>45</v>
      </c>
      <c r="C1169" s="24" t="s">
        <v>1931</v>
      </c>
      <c r="D1169" s="25" t="s">
        <v>2016</v>
      </c>
      <c r="E1169" s="25" t="s">
        <v>2017</v>
      </c>
      <c r="F1169" s="24" t="s">
        <v>18</v>
      </c>
      <c r="G1169" s="26">
        <v>1</v>
      </c>
      <c r="H1169" s="45">
        <v>45293</v>
      </c>
      <c r="I1169" s="27">
        <v>850000</v>
      </c>
      <c r="J1169" s="28">
        <f t="shared" si="39"/>
        <v>850000</v>
      </c>
      <c r="K1169" s="29" t="s">
        <v>20</v>
      </c>
      <c r="L1169" s="29" t="s">
        <v>69</v>
      </c>
      <c r="M1169" s="29" t="s">
        <v>34</v>
      </c>
      <c r="N1169" s="30" t="str">
        <f>VLOOKUP(M1169,[1]OPERACIONAL!$A$1:$C$12,2,FALSE)</f>
        <v>OUTROS SERVIÇOS DE TERCEIROS - PESSOA JURÍDICA</v>
      </c>
    </row>
    <row r="1170" spans="2:14" ht="60">
      <c r="B1170" s="23" t="str">
        <f t="shared" si="40"/>
        <v>45</v>
      </c>
      <c r="C1170" s="24" t="s">
        <v>1931</v>
      </c>
      <c r="D1170" s="25" t="s">
        <v>2018</v>
      </c>
      <c r="E1170" s="25" t="s">
        <v>2017</v>
      </c>
      <c r="F1170" s="24" t="s">
        <v>18</v>
      </c>
      <c r="G1170" s="26">
        <v>1</v>
      </c>
      <c r="H1170" s="45">
        <v>45293</v>
      </c>
      <c r="I1170" s="27">
        <v>1350000</v>
      </c>
      <c r="J1170" s="28">
        <f t="shared" si="39"/>
        <v>1350000</v>
      </c>
      <c r="K1170" s="29" t="s">
        <v>20</v>
      </c>
      <c r="L1170" s="29" t="s">
        <v>69</v>
      </c>
      <c r="M1170" s="29" t="s">
        <v>34</v>
      </c>
      <c r="N1170" s="30" t="str">
        <f>VLOOKUP(M1170,[1]OPERACIONAL!$A$1:$C$12,2,FALSE)</f>
        <v>OUTROS SERVIÇOS DE TERCEIROS - PESSOA JURÍDICA</v>
      </c>
    </row>
    <row r="1171" spans="2:14" ht="60">
      <c r="B1171" s="23" t="str">
        <f t="shared" si="40"/>
        <v>45</v>
      </c>
      <c r="C1171" s="24" t="s">
        <v>1931</v>
      </c>
      <c r="D1171" s="25" t="s">
        <v>2019</v>
      </c>
      <c r="E1171" s="25" t="s">
        <v>2017</v>
      </c>
      <c r="F1171" s="24" t="s">
        <v>18</v>
      </c>
      <c r="G1171" s="26">
        <v>1</v>
      </c>
      <c r="H1171" s="45">
        <v>45293</v>
      </c>
      <c r="I1171" s="27">
        <v>1000000</v>
      </c>
      <c r="J1171" s="28">
        <f t="shared" si="39"/>
        <v>1000000</v>
      </c>
      <c r="K1171" s="29" t="s">
        <v>20</v>
      </c>
      <c r="L1171" s="29" t="s">
        <v>69</v>
      </c>
      <c r="M1171" s="29" t="s">
        <v>34</v>
      </c>
      <c r="N1171" s="30" t="str">
        <f>VLOOKUP(M1171,[1]OPERACIONAL!$A$1:$C$12,2,FALSE)</f>
        <v>OUTROS SERVIÇOS DE TERCEIROS - PESSOA JURÍDICA</v>
      </c>
    </row>
    <row r="1172" spans="2:14" ht="108">
      <c r="B1172" s="23" t="str">
        <f t="shared" si="40"/>
        <v>45</v>
      </c>
      <c r="C1172" s="24" t="s">
        <v>1931</v>
      </c>
      <c r="D1172" s="25" t="s">
        <v>2020</v>
      </c>
      <c r="E1172" s="25" t="s">
        <v>2021</v>
      </c>
      <c r="F1172" s="24" t="s">
        <v>18</v>
      </c>
      <c r="G1172" s="26">
        <v>1</v>
      </c>
      <c r="H1172" s="45">
        <v>45293</v>
      </c>
      <c r="I1172" s="27">
        <v>800000</v>
      </c>
      <c r="J1172" s="28">
        <f t="shared" si="39"/>
        <v>800000</v>
      </c>
      <c r="K1172" s="29" t="s">
        <v>20</v>
      </c>
      <c r="L1172" s="29" t="s">
        <v>21</v>
      </c>
      <c r="M1172" s="29" t="s">
        <v>34</v>
      </c>
      <c r="N1172" s="30" t="str">
        <f>VLOOKUP(M1172,[1]OPERACIONAL!$A$1:$C$12,2,FALSE)</f>
        <v>OUTROS SERVIÇOS DE TERCEIROS - PESSOA JURÍDICA</v>
      </c>
    </row>
    <row r="1173" spans="2:14" ht="72">
      <c r="B1173" s="23" t="str">
        <f t="shared" si="40"/>
        <v>45</v>
      </c>
      <c r="C1173" s="24" t="s">
        <v>1931</v>
      </c>
      <c r="D1173" s="25" t="s">
        <v>2022</v>
      </c>
      <c r="E1173" s="25" t="s">
        <v>2023</v>
      </c>
      <c r="F1173" s="24" t="s">
        <v>18</v>
      </c>
      <c r="G1173" s="26">
        <v>3</v>
      </c>
      <c r="H1173" s="45">
        <v>45293</v>
      </c>
      <c r="I1173" s="27">
        <v>57000</v>
      </c>
      <c r="J1173" s="28">
        <f t="shared" si="39"/>
        <v>171000</v>
      </c>
      <c r="K1173" s="29" t="s">
        <v>20</v>
      </c>
      <c r="L1173" s="29" t="s">
        <v>69</v>
      </c>
      <c r="M1173" s="29" t="s">
        <v>34</v>
      </c>
      <c r="N1173" s="30" t="str">
        <f>VLOOKUP(M1173,[1]OPERACIONAL!$A$1:$C$12,2,FALSE)</f>
        <v>OUTROS SERVIÇOS DE TERCEIROS - PESSOA JURÍDICA</v>
      </c>
    </row>
    <row r="1174" spans="2:14" ht="48">
      <c r="B1174" s="23" t="str">
        <f t="shared" si="40"/>
        <v>45</v>
      </c>
      <c r="C1174" s="24" t="s">
        <v>1931</v>
      </c>
      <c r="D1174" s="89" t="s">
        <v>2024</v>
      </c>
      <c r="E1174" s="89" t="s">
        <v>2025</v>
      </c>
      <c r="F1174" s="315" t="s">
        <v>18</v>
      </c>
      <c r="G1174" s="316">
        <v>3</v>
      </c>
      <c r="H1174" s="317">
        <v>45292</v>
      </c>
      <c r="I1174" s="91">
        <v>9750</v>
      </c>
      <c r="J1174" s="28">
        <f t="shared" si="39"/>
        <v>29250</v>
      </c>
      <c r="K1174" s="322" t="s">
        <v>20</v>
      </c>
      <c r="L1174" s="322" t="s">
        <v>21</v>
      </c>
      <c r="M1174" s="322" t="s">
        <v>22</v>
      </c>
      <c r="N1174" s="30" t="str">
        <f>VLOOKUP(M1174,[1]OPERACIONAL!$A$1:$C$12,2,FALSE)</f>
        <v>EQUIPAMENTOS E MATERIAL PERMANENTE</v>
      </c>
    </row>
    <row r="1175" spans="2:14" ht="36">
      <c r="B1175" s="23" t="str">
        <f t="shared" si="40"/>
        <v>45</v>
      </c>
      <c r="C1175" s="24" t="s">
        <v>1931</v>
      </c>
      <c r="D1175" s="93" t="s">
        <v>2026</v>
      </c>
      <c r="E1175" s="93" t="s">
        <v>2027</v>
      </c>
      <c r="F1175" s="94" t="s">
        <v>18</v>
      </c>
      <c r="G1175" s="95">
        <v>5</v>
      </c>
      <c r="H1175" s="318">
        <v>45292</v>
      </c>
      <c r="I1175" s="97">
        <v>5000</v>
      </c>
      <c r="J1175" s="28">
        <f t="shared" si="39"/>
        <v>25000</v>
      </c>
      <c r="K1175" s="323" t="s">
        <v>20</v>
      </c>
      <c r="L1175" s="323" t="s">
        <v>21</v>
      </c>
      <c r="M1175" s="323" t="s">
        <v>22</v>
      </c>
      <c r="N1175" s="30" t="str">
        <f>VLOOKUP(M1175,[1]OPERACIONAL!$A$1:$C$12,2,FALSE)</f>
        <v>EQUIPAMENTOS E MATERIAL PERMANENTE</v>
      </c>
    </row>
    <row r="1176" spans="2:14" ht="24">
      <c r="B1176" s="23" t="str">
        <f t="shared" si="40"/>
        <v>45</v>
      </c>
      <c r="C1176" s="24" t="s">
        <v>1931</v>
      </c>
      <c r="D1176" s="93" t="s">
        <v>2028</v>
      </c>
      <c r="E1176" s="93" t="s">
        <v>2029</v>
      </c>
      <c r="F1176" s="94" t="s">
        <v>18</v>
      </c>
      <c r="G1176" s="95">
        <v>4</v>
      </c>
      <c r="H1176" s="318">
        <v>45292</v>
      </c>
      <c r="I1176" s="97">
        <v>60000</v>
      </c>
      <c r="J1176" s="28">
        <f t="shared" si="39"/>
        <v>240000</v>
      </c>
      <c r="K1176" s="323" t="s">
        <v>20</v>
      </c>
      <c r="L1176" s="323" t="s">
        <v>21</v>
      </c>
      <c r="M1176" s="323" t="s">
        <v>109</v>
      </c>
      <c r="N1176" s="30" t="str">
        <f>VLOOKUP(M1176,[1]OPERACIONAL!$A$1:$C$12,2,FALSE)</f>
        <v>OBRAS E INSTALAÇÕES</v>
      </c>
    </row>
    <row r="1177" spans="2:14" ht="36">
      <c r="B1177" s="23" t="str">
        <f t="shared" si="40"/>
        <v>45</v>
      </c>
      <c r="C1177" s="24" t="s">
        <v>1931</v>
      </c>
      <c r="D1177" s="93" t="s">
        <v>2030</v>
      </c>
      <c r="E1177" s="93" t="s">
        <v>2031</v>
      </c>
      <c r="F1177" s="94" t="s">
        <v>18</v>
      </c>
      <c r="G1177" s="95">
        <v>1</v>
      </c>
      <c r="H1177" s="318">
        <v>45292</v>
      </c>
      <c r="I1177" s="97">
        <v>90000</v>
      </c>
      <c r="J1177" s="28">
        <f t="shared" si="39"/>
        <v>90000</v>
      </c>
      <c r="K1177" s="323" t="s">
        <v>20</v>
      </c>
      <c r="L1177" s="323" t="s">
        <v>21</v>
      </c>
      <c r="M1177" s="323" t="s">
        <v>109</v>
      </c>
      <c r="N1177" s="30" t="str">
        <f>VLOOKUP(M1177,[1]OPERACIONAL!$A$1:$C$12,2,FALSE)</f>
        <v>OBRAS E INSTALAÇÕES</v>
      </c>
    </row>
    <row r="1178" spans="2:14" ht="48">
      <c r="B1178" s="23" t="str">
        <f t="shared" si="40"/>
        <v>45</v>
      </c>
      <c r="C1178" s="24" t="s">
        <v>1931</v>
      </c>
      <c r="D1178" s="93" t="s">
        <v>2032</v>
      </c>
      <c r="E1178" s="93" t="s">
        <v>2031</v>
      </c>
      <c r="F1178" s="94" t="s">
        <v>18</v>
      </c>
      <c r="G1178" s="95">
        <v>1</v>
      </c>
      <c r="H1178" s="318">
        <v>45292</v>
      </c>
      <c r="I1178" s="97">
        <v>65000</v>
      </c>
      <c r="J1178" s="28">
        <f t="shared" si="39"/>
        <v>65000</v>
      </c>
      <c r="K1178" s="323" t="s">
        <v>20</v>
      </c>
      <c r="L1178" s="323" t="s">
        <v>21</v>
      </c>
      <c r="M1178" s="323" t="s">
        <v>22</v>
      </c>
      <c r="N1178" s="30" t="str">
        <f>VLOOKUP(M1178,[1]OPERACIONAL!$A$1:$C$12,2,FALSE)</f>
        <v>EQUIPAMENTOS E MATERIAL PERMANENTE</v>
      </c>
    </row>
    <row r="1179" spans="2:14" ht="48">
      <c r="B1179" s="23" t="str">
        <f t="shared" si="40"/>
        <v>45</v>
      </c>
      <c r="C1179" s="24" t="s">
        <v>1931</v>
      </c>
      <c r="D1179" s="93" t="s">
        <v>2033</v>
      </c>
      <c r="E1179" s="93" t="s">
        <v>2034</v>
      </c>
      <c r="F1179" s="94" t="s">
        <v>1934</v>
      </c>
      <c r="G1179" s="95">
        <v>12</v>
      </c>
      <c r="H1179" s="318">
        <v>45292</v>
      </c>
      <c r="I1179" s="97">
        <v>21108.97</v>
      </c>
      <c r="J1179" s="28">
        <f t="shared" si="39"/>
        <v>253307.64</v>
      </c>
      <c r="K1179" s="323" t="s">
        <v>20</v>
      </c>
      <c r="L1179" s="323" t="s">
        <v>21</v>
      </c>
      <c r="M1179" s="323" t="s">
        <v>34</v>
      </c>
      <c r="N1179" s="30" t="str">
        <f>VLOOKUP(M1179,[1]OPERACIONAL!$A$1:$C$12,2,FALSE)</f>
        <v>OUTROS SERVIÇOS DE TERCEIROS - PESSOA JURÍDICA</v>
      </c>
    </row>
    <row r="1180" spans="2:14" ht="60">
      <c r="B1180" s="23" t="str">
        <f t="shared" si="40"/>
        <v>45</v>
      </c>
      <c r="C1180" s="24" t="s">
        <v>1931</v>
      </c>
      <c r="D1180" s="93" t="s">
        <v>2035</v>
      </c>
      <c r="E1180" s="93" t="s">
        <v>2036</v>
      </c>
      <c r="F1180" s="94" t="s">
        <v>18</v>
      </c>
      <c r="G1180" s="95">
        <v>1</v>
      </c>
      <c r="H1180" s="318">
        <v>45292</v>
      </c>
      <c r="I1180" s="97">
        <v>80000</v>
      </c>
      <c r="J1180" s="28">
        <f t="shared" si="39"/>
        <v>80000</v>
      </c>
      <c r="K1180" s="323" t="s">
        <v>20</v>
      </c>
      <c r="L1180" s="323" t="s">
        <v>21</v>
      </c>
      <c r="M1180" s="323" t="s">
        <v>22</v>
      </c>
      <c r="N1180" s="30" t="str">
        <f>VLOOKUP(M1180,[1]OPERACIONAL!$A$1:$C$12,2,FALSE)</f>
        <v>EQUIPAMENTOS E MATERIAL PERMANENTE</v>
      </c>
    </row>
    <row r="1181" spans="2:14" ht="48">
      <c r="B1181" s="23" t="str">
        <f t="shared" si="40"/>
        <v>45</v>
      </c>
      <c r="C1181" s="24" t="s">
        <v>1931</v>
      </c>
      <c r="D1181" s="93" t="s">
        <v>2037</v>
      </c>
      <c r="E1181" s="93" t="s">
        <v>2036</v>
      </c>
      <c r="F1181" s="94" t="s">
        <v>1934</v>
      </c>
      <c r="G1181" s="95">
        <v>12</v>
      </c>
      <c r="H1181" s="318">
        <v>45292</v>
      </c>
      <c r="I1181" s="97">
        <v>3314.29</v>
      </c>
      <c r="J1181" s="28">
        <f t="shared" si="39"/>
        <v>39771.479999999996</v>
      </c>
      <c r="K1181" s="323" t="s">
        <v>20</v>
      </c>
      <c r="L1181" s="323" t="s">
        <v>21</v>
      </c>
      <c r="M1181" s="323" t="s">
        <v>34</v>
      </c>
      <c r="N1181" s="30" t="str">
        <f>VLOOKUP(M1181,[1]OPERACIONAL!$A$1:$C$12,2,FALSE)</f>
        <v>OUTROS SERVIÇOS DE TERCEIROS - PESSOA JURÍDICA</v>
      </c>
    </row>
    <row r="1182" spans="2:14" ht="48">
      <c r="B1182" s="23" t="str">
        <f t="shared" si="40"/>
        <v>45</v>
      </c>
      <c r="C1182" s="24" t="s">
        <v>1931</v>
      </c>
      <c r="D1182" s="93" t="s">
        <v>2038</v>
      </c>
      <c r="E1182" s="93" t="s">
        <v>2036</v>
      </c>
      <c r="F1182" s="94" t="s">
        <v>1934</v>
      </c>
      <c r="G1182" s="95">
        <v>12</v>
      </c>
      <c r="H1182" s="318">
        <v>45292</v>
      </c>
      <c r="I1182" s="97">
        <v>13889.18</v>
      </c>
      <c r="J1182" s="28">
        <f t="shared" si="39"/>
        <v>166670.16</v>
      </c>
      <c r="K1182" s="323" t="s">
        <v>20</v>
      </c>
      <c r="L1182" s="323" t="s">
        <v>21</v>
      </c>
      <c r="M1182" s="323" t="s">
        <v>34</v>
      </c>
      <c r="N1182" s="30" t="str">
        <f>VLOOKUP(M1182,[1]OPERACIONAL!$A$1:$C$12,2,FALSE)</f>
        <v>OUTROS SERVIÇOS DE TERCEIROS - PESSOA JURÍDICA</v>
      </c>
    </row>
    <row r="1183" spans="2:14" ht="36">
      <c r="B1183" s="23" t="str">
        <f t="shared" si="40"/>
        <v>45</v>
      </c>
      <c r="C1183" s="24" t="s">
        <v>1931</v>
      </c>
      <c r="D1183" s="93" t="s">
        <v>2039</v>
      </c>
      <c r="E1183" s="93" t="s">
        <v>2040</v>
      </c>
      <c r="F1183" s="94" t="s">
        <v>1934</v>
      </c>
      <c r="G1183" s="95">
        <v>12</v>
      </c>
      <c r="H1183" s="318">
        <v>45292</v>
      </c>
      <c r="I1183" s="97">
        <v>10417.67</v>
      </c>
      <c r="J1183" s="28">
        <f t="shared" si="39"/>
        <v>125012.04000000001</v>
      </c>
      <c r="K1183" s="323" t="s">
        <v>20</v>
      </c>
      <c r="L1183" s="323" t="s">
        <v>21</v>
      </c>
      <c r="M1183" s="323" t="s">
        <v>37</v>
      </c>
      <c r="N1183" s="30" t="str">
        <f>VLOOKUP(M1183,[1]OPERACIONAL!$A$1:$C$12,2,FALSE)</f>
        <v>OUTROS SERVIÇOS DE TERCEIROS - PESSOA FÍSICA</v>
      </c>
    </row>
    <row r="1184" spans="2:14" ht="72">
      <c r="B1184" s="23" t="str">
        <f t="shared" si="40"/>
        <v>45</v>
      </c>
      <c r="C1184" s="24" t="s">
        <v>1931</v>
      </c>
      <c r="D1184" s="93" t="s">
        <v>2041</v>
      </c>
      <c r="E1184" s="93" t="s">
        <v>2042</v>
      </c>
      <c r="F1184" s="94" t="s">
        <v>1934</v>
      </c>
      <c r="G1184" s="95">
        <v>12</v>
      </c>
      <c r="H1184" s="318">
        <v>45292</v>
      </c>
      <c r="I1184" s="97">
        <v>58333.333299999998</v>
      </c>
      <c r="J1184" s="28">
        <f t="shared" si="39"/>
        <v>699999.99959999998</v>
      </c>
      <c r="K1184" s="323" t="s">
        <v>43</v>
      </c>
      <c r="L1184" s="323" t="s">
        <v>21</v>
      </c>
      <c r="M1184" s="323" t="s">
        <v>31</v>
      </c>
      <c r="N1184" s="30" t="str">
        <f>VLOOKUP(M1184,[1]OPERACIONAL!$A$1:$C$12,2,FALSE)</f>
        <v>MATERIAL DE CONSUMO</v>
      </c>
    </row>
    <row r="1185" spans="2:14" ht="36">
      <c r="B1185" s="23" t="str">
        <f t="shared" si="40"/>
        <v>45</v>
      </c>
      <c r="C1185" s="24" t="s">
        <v>1931</v>
      </c>
      <c r="D1185" s="93" t="s">
        <v>2043</v>
      </c>
      <c r="E1185" s="93" t="s">
        <v>2044</v>
      </c>
      <c r="F1185" s="94" t="s">
        <v>18</v>
      </c>
      <c r="G1185" s="95">
        <v>6</v>
      </c>
      <c r="H1185" s="318">
        <v>45292</v>
      </c>
      <c r="I1185" s="97">
        <v>10000</v>
      </c>
      <c r="J1185" s="28">
        <f t="shared" si="39"/>
        <v>60000</v>
      </c>
      <c r="K1185" s="323" t="s">
        <v>43</v>
      </c>
      <c r="L1185" s="323" t="s">
        <v>21</v>
      </c>
      <c r="M1185" s="323" t="s">
        <v>34</v>
      </c>
      <c r="N1185" s="30" t="str">
        <f>VLOOKUP(M1185,[1]OPERACIONAL!$A$1:$C$12,2,FALSE)</f>
        <v>OUTROS SERVIÇOS DE TERCEIROS - PESSOA JURÍDICA</v>
      </c>
    </row>
    <row r="1186" spans="2:14" ht="48">
      <c r="B1186" s="23" t="str">
        <f t="shared" si="40"/>
        <v>45</v>
      </c>
      <c r="C1186" s="24" t="s">
        <v>1931</v>
      </c>
      <c r="D1186" s="93" t="s">
        <v>2045</v>
      </c>
      <c r="E1186" s="93" t="s">
        <v>2046</v>
      </c>
      <c r="F1186" s="94" t="s">
        <v>1934</v>
      </c>
      <c r="G1186" s="95">
        <v>12</v>
      </c>
      <c r="H1186" s="318">
        <v>45292</v>
      </c>
      <c r="I1186" s="97">
        <v>2000</v>
      </c>
      <c r="J1186" s="28">
        <f t="shared" si="39"/>
        <v>24000</v>
      </c>
      <c r="K1186" s="323" t="s">
        <v>43</v>
      </c>
      <c r="L1186" s="323" t="s">
        <v>21</v>
      </c>
      <c r="M1186" s="323" t="s">
        <v>31</v>
      </c>
      <c r="N1186" s="30" t="str">
        <f>VLOOKUP(M1186,[1]OPERACIONAL!$A$1:$C$12,2,FALSE)</f>
        <v>MATERIAL DE CONSUMO</v>
      </c>
    </row>
    <row r="1187" spans="2:14" ht="180">
      <c r="B1187" s="23" t="str">
        <f t="shared" si="40"/>
        <v>45</v>
      </c>
      <c r="C1187" s="324" t="s">
        <v>1931</v>
      </c>
      <c r="D1187" s="89" t="s">
        <v>2047</v>
      </c>
      <c r="E1187" s="89" t="s">
        <v>2048</v>
      </c>
      <c r="F1187" s="315" t="s">
        <v>18</v>
      </c>
      <c r="G1187" s="316">
        <v>1</v>
      </c>
      <c r="H1187" s="317">
        <v>45292</v>
      </c>
      <c r="I1187" s="91">
        <v>350000</v>
      </c>
      <c r="J1187" s="28">
        <f t="shared" si="39"/>
        <v>350000</v>
      </c>
      <c r="K1187" s="322" t="s">
        <v>20</v>
      </c>
      <c r="L1187" s="322" t="s">
        <v>21</v>
      </c>
      <c r="M1187" s="322" t="s">
        <v>109</v>
      </c>
      <c r="N1187" s="30" t="str">
        <f>VLOOKUP(M1187,[1]OPERACIONAL!$A$1:$C$12,2,FALSE)</f>
        <v>OBRAS E INSTALAÇÕES</v>
      </c>
    </row>
    <row r="1188" spans="2:14" ht="120.75" thickBot="1">
      <c r="B1188" s="32" t="str">
        <f t="shared" si="40"/>
        <v>45</v>
      </c>
      <c r="C1188" s="24" t="s">
        <v>1931</v>
      </c>
      <c r="D1188" s="93" t="s">
        <v>2049</v>
      </c>
      <c r="E1188" s="93" t="s">
        <v>2050</v>
      </c>
      <c r="F1188" s="94" t="s">
        <v>1934</v>
      </c>
      <c r="G1188" s="95">
        <v>12</v>
      </c>
      <c r="H1188" s="318">
        <v>45292</v>
      </c>
      <c r="I1188" s="97">
        <v>11666.6666</v>
      </c>
      <c r="J1188" s="38">
        <f t="shared" si="39"/>
        <v>139999.99920000002</v>
      </c>
      <c r="K1188" s="323" t="s">
        <v>20</v>
      </c>
      <c r="L1188" s="323" t="s">
        <v>21</v>
      </c>
      <c r="M1188" s="323" t="s">
        <v>34</v>
      </c>
      <c r="N1188" s="40" t="str">
        <f>VLOOKUP(M1188,[1]OPERACIONAL!$A$1:$C$12,2,FALSE)</f>
        <v>OUTROS SERVIÇOS DE TERCEIROS - PESSOA JURÍDICA</v>
      </c>
    </row>
    <row r="1189" spans="2:14" ht="84">
      <c r="B1189" s="23" t="str">
        <f t="shared" si="40"/>
        <v>45</v>
      </c>
      <c r="C1189" s="24" t="s">
        <v>1931</v>
      </c>
      <c r="D1189" s="93" t="s">
        <v>2051</v>
      </c>
      <c r="E1189" s="93" t="s">
        <v>2052</v>
      </c>
      <c r="F1189" s="94" t="s">
        <v>1934</v>
      </c>
      <c r="G1189" s="95">
        <v>12</v>
      </c>
      <c r="H1189" s="318">
        <v>45292</v>
      </c>
      <c r="I1189" s="97">
        <v>25000</v>
      </c>
      <c r="J1189" s="28">
        <f t="shared" si="39"/>
        <v>300000</v>
      </c>
      <c r="K1189" s="323" t="s">
        <v>20</v>
      </c>
      <c r="L1189" s="323" t="s">
        <v>21</v>
      </c>
      <c r="M1189" s="323" t="s">
        <v>22</v>
      </c>
      <c r="N1189" s="30" t="str">
        <f>VLOOKUP(M1189,[1]OPERACIONAL!$A$1:$C$12,2,FALSE)</f>
        <v>EQUIPAMENTOS E MATERIAL PERMANENTE</v>
      </c>
    </row>
    <row r="1190" spans="2:14" ht="72">
      <c r="B1190" s="23" t="str">
        <f t="shared" si="40"/>
        <v>45</v>
      </c>
      <c r="C1190" s="24" t="s">
        <v>1931</v>
      </c>
      <c r="D1190" s="93" t="s">
        <v>2053</v>
      </c>
      <c r="E1190" s="93" t="s">
        <v>2054</v>
      </c>
      <c r="F1190" s="94" t="s">
        <v>1934</v>
      </c>
      <c r="G1190" s="95">
        <v>12</v>
      </c>
      <c r="H1190" s="318">
        <v>45292</v>
      </c>
      <c r="I1190" s="97">
        <v>333333.3333</v>
      </c>
      <c r="J1190" s="28">
        <f t="shared" ref="J1190:J1253" si="41">G1190*I1190</f>
        <v>3999999.9995999997</v>
      </c>
      <c r="K1190" s="323" t="s">
        <v>20</v>
      </c>
      <c r="L1190" s="323" t="s">
        <v>21</v>
      </c>
      <c r="M1190" s="323" t="s">
        <v>31</v>
      </c>
      <c r="N1190" s="30" t="str">
        <f>VLOOKUP(M1190,[1]OPERACIONAL!$A$1:$C$12,2,FALSE)</f>
        <v>MATERIAL DE CONSUMO</v>
      </c>
    </row>
    <row r="1191" spans="2:14" ht="48">
      <c r="B1191" s="23" t="str">
        <f t="shared" si="40"/>
        <v>45</v>
      </c>
      <c r="C1191" s="24" t="s">
        <v>1931</v>
      </c>
      <c r="D1191" s="93" t="s">
        <v>2055</v>
      </c>
      <c r="E1191" s="93" t="s">
        <v>2056</v>
      </c>
      <c r="F1191" s="94" t="s">
        <v>18</v>
      </c>
      <c r="G1191" s="95">
        <v>8</v>
      </c>
      <c r="H1191" s="318">
        <v>45292</v>
      </c>
      <c r="I1191" s="97">
        <v>4000</v>
      </c>
      <c r="J1191" s="28">
        <f t="shared" si="41"/>
        <v>32000</v>
      </c>
      <c r="K1191" s="323" t="s">
        <v>20</v>
      </c>
      <c r="L1191" s="323" t="s">
        <v>21</v>
      </c>
      <c r="M1191" s="323" t="s">
        <v>22</v>
      </c>
      <c r="N1191" s="30" t="str">
        <f>VLOOKUP(M1191,[1]OPERACIONAL!$A$1:$C$12,2,FALSE)</f>
        <v>EQUIPAMENTOS E MATERIAL PERMANENTE</v>
      </c>
    </row>
    <row r="1192" spans="2:14" ht="84">
      <c r="B1192" s="23" t="str">
        <f t="shared" si="40"/>
        <v>45</v>
      </c>
      <c r="C1192" s="24" t="s">
        <v>1931</v>
      </c>
      <c r="D1192" s="93" t="s">
        <v>2057</v>
      </c>
      <c r="E1192" s="93" t="s">
        <v>2058</v>
      </c>
      <c r="F1192" s="94" t="s">
        <v>18</v>
      </c>
      <c r="G1192" s="95">
        <v>1</v>
      </c>
      <c r="H1192" s="318">
        <v>45292</v>
      </c>
      <c r="I1192" s="97">
        <v>200000</v>
      </c>
      <c r="J1192" s="28">
        <f t="shared" si="41"/>
        <v>200000</v>
      </c>
      <c r="K1192" s="323" t="s">
        <v>20</v>
      </c>
      <c r="L1192" s="323" t="s">
        <v>21</v>
      </c>
      <c r="M1192" s="323" t="s">
        <v>22</v>
      </c>
      <c r="N1192" s="30" t="str">
        <f>VLOOKUP(M1192,[1]OPERACIONAL!$A$1:$C$12,2,FALSE)</f>
        <v>EQUIPAMENTOS E MATERIAL PERMANENTE</v>
      </c>
    </row>
    <row r="1193" spans="2:14" ht="48">
      <c r="B1193" s="23" t="str">
        <f t="shared" si="40"/>
        <v>45</v>
      </c>
      <c r="C1193" s="24" t="s">
        <v>1931</v>
      </c>
      <c r="D1193" s="89" t="s">
        <v>2059</v>
      </c>
      <c r="E1193" s="89" t="s">
        <v>2060</v>
      </c>
      <c r="F1193" s="315" t="s">
        <v>1934</v>
      </c>
      <c r="G1193" s="316">
        <v>12</v>
      </c>
      <c r="H1193" s="317">
        <v>45292</v>
      </c>
      <c r="I1193" s="91">
        <v>29938.37</v>
      </c>
      <c r="J1193" s="28">
        <f t="shared" si="41"/>
        <v>359260.44</v>
      </c>
      <c r="K1193" s="157" t="s">
        <v>20</v>
      </c>
      <c r="L1193" s="157" t="s">
        <v>21</v>
      </c>
      <c r="M1193" s="322" t="s">
        <v>34</v>
      </c>
      <c r="N1193" s="30" t="str">
        <f>VLOOKUP(M1193,[1]OPERACIONAL!$A$1:$C$12,2,FALSE)</f>
        <v>OUTROS SERVIÇOS DE TERCEIROS - PESSOA JURÍDICA</v>
      </c>
    </row>
    <row r="1194" spans="2:14" ht="36">
      <c r="B1194" s="23" t="str">
        <f t="shared" si="40"/>
        <v>45</v>
      </c>
      <c r="C1194" s="24" t="s">
        <v>1931</v>
      </c>
      <c r="D1194" s="93" t="s">
        <v>2061</v>
      </c>
      <c r="E1194" s="93" t="s">
        <v>2062</v>
      </c>
      <c r="F1194" s="94" t="s">
        <v>18</v>
      </c>
      <c r="G1194" s="95">
        <v>1</v>
      </c>
      <c r="H1194" s="318">
        <v>45293</v>
      </c>
      <c r="I1194" s="97">
        <v>80000</v>
      </c>
      <c r="J1194" s="28">
        <f t="shared" si="41"/>
        <v>80000</v>
      </c>
      <c r="K1194" s="29" t="s">
        <v>20</v>
      </c>
      <c r="L1194" s="29" t="s">
        <v>21</v>
      </c>
      <c r="M1194" s="323" t="s">
        <v>34</v>
      </c>
      <c r="N1194" s="30" t="str">
        <f>VLOOKUP(M1194,[1]OPERACIONAL!$A$1:$C$12,2,FALSE)</f>
        <v>OUTROS SERVIÇOS DE TERCEIROS - PESSOA JURÍDICA</v>
      </c>
    </row>
    <row r="1195" spans="2:14" ht="48">
      <c r="B1195" s="23" t="str">
        <f t="shared" si="40"/>
        <v>45</v>
      </c>
      <c r="C1195" s="24" t="s">
        <v>1931</v>
      </c>
      <c r="D1195" s="93" t="s">
        <v>2063</v>
      </c>
      <c r="E1195" s="93" t="s">
        <v>2062</v>
      </c>
      <c r="F1195" s="94" t="s">
        <v>18</v>
      </c>
      <c r="G1195" s="95">
        <v>1</v>
      </c>
      <c r="H1195" s="318">
        <v>45293</v>
      </c>
      <c r="I1195" s="97">
        <v>110000</v>
      </c>
      <c r="J1195" s="28">
        <f t="shared" si="41"/>
        <v>110000</v>
      </c>
      <c r="K1195" s="29" t="s">
        <v>20</v>
      </c>
      <c r="L1195" s="29" t="s">
        <v>21</v>
      </c>
      <c r="M1195" s="323" t="s">
        <v>109</v>
      </c>
      <c r="N1195" s="30" t="str">
        <f>VLOOKUP(M1195,[1]OPERACIONAL!$A$1:$C$12,2,FALSE)</f>
        <v>OBRAS E INSTALAÇÕES</v>
      </c>
    </row>
    <row r="1196" spans="2:14" ht="48">
      <c r="B1196" s="23" t="str">
        <f t="shared" si="40"/>
        <v>45</v>
      </c>
      <c r="C1196" s="24" t="s">
        <v>1931</v>
      </c>
      <c r="D1196" s="93" t="s">
        <v>2064</v>
      </c>
      <c r="E1196" s="93" t="s">
        <v>2062</v>
      </c>
      <c r="F1196" s="94" t="s">
        <v>18</v>
      </c>
      <c r="G1196" s="95">
        <v>1</v>
      </c>
      <c r="H1196" s="318">
        <v>45293</v>
      </c>
      <c r="I1196" s="97">
        <v>1000000</v>
      </c>
      <c r="J1196" s="28">
        <f t="shared" si="41"/>
        <v>1000000</v>
      </c>
      <c r="K1196" s="29" t="s">
        <v>20</v>
      </c>
      <c r="L1196" s="29" t="s">
        <v>21</v>
      </c>
      <c r="M1196" s="323" t="s">
        <v>109</v>
      </c>
      <c r="N1196" s="30" t="str">
        <f>VLOOKUP(M1196,[1]OPERACIONAL!$A$1:$C$12,2,FALSE)</f>
        <v>OBRAS E INSTALAÇÕES</v>
      </c>
    </row>
    <row r="1197" spans="2:14" ht="36">
      <c r="B1197" s="23" t="str">
        <f t="shared" si="40"/>
        <v>45</v>
      </c>
      <c r="C1197" s="24" t="s">
        <v>1931</v>
      </c>
      <c r="D1197" s="93" t="s">
        <v>2065</v>
      </c>
      <c r="E1197" s="93" t="s">
        <v>2062</v>
      </c>
      <c r="F1197" s="94" t="s">
        <v>18</v>
      </c>
      <c r="G1197" s="95">
        <v>1</v>
      </c>
      <c r="H1197" s="318">
        <v>45293</v>
      </c>
      <c r="I1197" s="97">
        <v>1500000</v>
      </c>
      <c r="J1197" s="28">
        <f t="shared" si="41"/>
        <v>1500000</v>
      </c>
      <c r="K1197" s="29" t="s">
        <v>20</v>
      </c>
      <c r="L1197" s="29" t="s">
        <v>21</v>
      </c>
      <c r="M1197" s="323" t="s">
        <v>22</v>
      </c>
      <c r="N1197" s="30" t="str">
        <f>VLOOKUP(M1197,[1]OPERACIONAL!$A$1:$C$12,2,FALSE)</f>
        <v>EQUIPAMENTOS E MATERIAL PERMANENTE</v>
      </c>
    </row>
    <row r="1198" spans="2:14" ht="36">
      <c r="B1198" s="23" t="str">
        <f t="shared" si="40"/>
        <v>45</v>
      </c>
      <c r="C1198" s="24" t="s">
        <v>1931</v>
      </c>
      <c r="D1198" s="93" t="s">
        <v>2066</v>
      </c>
      <c r="E1198" s="93" t="s">
        <v>2062</v>
      </c>
      <c r="F1198" s="94" t="s">
        <v>18</v>
      </c>
      <c r="G1198" s="95">
        <v>1</v>
      </c>
      <c r="H1198" s="318">
        <v>45293</v>
      </c>
      <c r="I1198" s="97">
        <v>6000000</v>
      </c>
      <c r="J1198" s="28">
        <f t="shared" si="41"/>
        <v>6000000</v>
      </c>
      <c r="K1198" s="29" t="s">
        <v>20</v>
      </c>
      <c r="L1198" s="29" t="s">
        <v>21</v>
      </c>
      <c r="M1198" s="323" t="s">
        <v>109</v>
      </c>
      <c r="N1198" s="30" t="str">
        <f>VLOOKUP(M1198,[1]OPERACIONAL!$A$1:$C$12,2,FALSE)</f>
        <v>OBRAS E INSTALAÇÕES</v>
      </c>
    </row>
    <row r="1199" spans="2:14" ht="36">
      <c r="B1199" s="23" t="str">
        <f t="shared" si="40"/>
        <v>45</v>
      </c>
      <c r="C1199" s="24" t="s">
        <v>1931</v>
      </c>
      <c r="D1199" s="93" t="s">
        <v>2067</v>
      </c>
      <c r="E1199" s="93" t="s">
        <v>2062</v>
      </c>
      <c r="F1199" s="94" t="s">
        <v>18</v>
      </c>
      <c r="G1199" s="95">
        <v>1</v>
      </c>
      <c r="H1199" s="318">
        <v>45293</v>
      </c>
      <c r="I1199" s="97">
        <v>600000</v>
      </c>
      <c r="J1199" s="28">
        <f t="shared" si="41"/>
        <v>600000</v>
      </c>
      <c r="K1199" s="29" t="s">
        <v>20</v>
      </c>
      <c r="L1199" s="29" t="s">
        <v>21</v>
      </c>
      <c r="M1199" s="323" t="s">
        <v>109</v>
      </c>
      <c r="N1199" s="30" t="str">
        <f>VLOOKUP(M1199,[1]OPERACIONAL!$A$1:$C$12,2,FALSE)</f>
        <v>OBRAS E INSTALAÇÕES</v>
      </c>
    </row>
    <row r="1200" spans="2:14" ht="36">
      <c r="B1200" s="23" t="str">
        <f t="shared" si="40"/>
        <v>45</v>
      </c>
      <c r="C1200" s="24" t="s">
        <v>1931</v>
      </c>
      <c r="D1200" s="93" t="s">
        <v>2068</v>
      </c>
      <c r="E1200" s="93" t="s">
        <v>2069</v>
      </c>
      <c r="F1200" s="94" t="s">
        <v>18</v>
      </c>
      <c r="G1200" s="95">
        <v>1</v>
      </c>
      <c r="H1200" s="318">
        <v>45293</v>
      </c>
      <c r="I1200" s="97">
        <v>140000</v>
      </c>
      <c r="J1200" s="28">
        <f t="shared" si="41"/>
        <v>140000</v>
      </c>
      <c r="K1200" s="29" t="s">
        <v>20</v>
      </c>
      <c r="L1200" s="29" t="s">
        <v>21</v>
      </c>
      <c r="M1200" s="323" t="s">
        <v>109</v>
      </c>
      <c r="N1200" s="30" t="str">
        <f>VLOOKUP(M1200,[1]OPERACIONAL!$A$1:$C$12,2,FALSE)</f>
        <v>OBRAS E INSTALAÇÕES</v>
      </c>
    </row>
    <row r="1201" spans="2:14" ht="36">
      <c r="B1201" s="23" t="str">
        <f t="shared" si="40"/>
        <v>45</v>
      </c>
      <c r="C1201" s="24" t="s">
        <v>1931</v>
      </c>
      <c r="D1201" s="93" t="s">
        <v>2070</v>
      </c>
      <c r="E1201" s="93" t="s">
        <v>2062</v>
      </c>
      <c r="F1201" s="94" t="s">
        <v>18</v>
      </c>
      <c r="G1201" s="95">
        <v>1</v>
      </c>
      <c r="H1201" s="318">
        <v>45293</v>
      </c>
      <c r="I1201" s="97">
        <v>180000</v>
      </c>
      <c r="J1201" s="28">
        <f t="shared" si="41"/>
        <v>180000</v>
      </c>
      <c r="K1201" s="29" t="s">
        <v>20</v>
      </c>
      <c r="L1201" s="29" t="s">
        <v>21</v>
      </c>
      <c r="M1201" s="323" t="s">
        <v>34</v>
      </c>
      <c r="N1201" s="30" t="str">
        <f>VLOOKUP(M1201,[1]OPERACIONAL!$A$1:$C$12,2,FALSE)</f>
        <v>OUTROS SERVIÇOS DE TERCEIROS - PESSOA JURÍDICA</v>
      </c>
    </row>
    <row r="1202" spans="2:14" ht="36">
      <c r="B1202" s="23" t="str">
        <f t="shared" si="40"/>
        <v>45</v>
      </c>
      <c r="C1202" s="24" t="s">
        <v>1931</v>
      </c>
      <c r="D1202" s="93" t="s">
        <v>2071</v>
      </c>
      <c r="E1202" s="93" t="s">
        <v>2072</v>
      </c>
      <c r="F1202" s="94" t="s">
        <v>18</v>
      </c>
      <c r="G1202" s="95">
        <v>1</v>
      </c>
      <c r="H1202" s="318">
        <v>45293</v>
      </c>
      <c r="I1202" s="97">
        <v>600000</v>
      </c>
      <c r="J1202" s="28">
        <f t="shared" si="41"/>
        <v>600000</v>
      </c>
      <c r="K1202" s="29" t="s">
        <v>20</v>
      </c>
      <c r="L1202" s="29" t="s">
        <v>21</v>
      </c>
      <c r="M1202" s="323" t="s">
        <v>31</v>
      </c>
      <c r="N1202" s="30" t="str">
        <f>VLOOKUP(M1202,[1]OPERACIONAL!$A$1:$C$12,2,FALSE)</f>
        <v>MATERIAL DE CONSUMO</v>
      </c>
    </row>
    <row r="1203" spans="2:14" ht="48">
      <c r="B1203" s="23" t="str">
        <f t="shared" si="40"/>
        <v>45</v>
      </c>
      <c r="C1203" s="24" t="s">
        <v>1931</v>
      </c>
      <c r="D1203" s="93" t="s">
        <v>2073</v>
      </c>
      <c r="E1203" s="93" t="s">
        <v>2074</v>
      </c>
      <c r="F1203" s="94" t="s">
        <v>18</v>
      </c>
      <c r="G1203" s="95">
        <v>1</v>
      </c>
      <c r="H1203" s="318">
        <v>45293</v>
      </c>
      <c r="I1203" s="97">
        <v>200000</v>
      </c>
      <c r="J1203" s="28">
        <f t="shared" si="41"/>
        <v>200000</v>
      </c>
      <c r="K1203" s="29" t="s">
        <v>20</v>
      </c>
      <c r="L1203" s="29" t="s">
        <v>21</v>
      </c>
      <c r="M1203" s="323" t="s">
        <v>22</v>
      </c>
      <c r="N1203" s="30" t="str">
        <f>VLOOKUP(M1203,[1]OPERACIONAL!$A$1:$C$12,2,FALSE)</f>
        <v>EQUIPAMENTOS E MATERIAL PERMANENTE</v>
      </c>
    </row>
    <row r="1204" spans="2:14" ht="60">
      <c r="B1204" s="23" t="str">
        <f t="shared" si="40"/>
        <v>45</v>
      </c>
      <c r="C1204" s="24" t="s">
        <v>1931</v>
      </c>
      <c r="D1204" s="93" t="s">
        <v>2075</v>
      </c>
      <c r="E1204" s="93" t="s">
        <v>2076</v>
      </c>
      <c r="F1204" s="94" t="s">
        <v>18</v>
      </c>
      <c r="G1204" s="95">
        <v>1</v>
      </c>
      <c r="H1204" s="318">
        <v>45293</v>
      </c>
      <c r="I1204" s="97">
        <v>173000</v>
      </c>
      <c r="J1204" s="28">
        <f t="shared" si="41"/>
        <v>173000</v>
      </c>
      <c r="K1204" s="29" t="s">
        <v>20</v>
      </c>
      <c r="L1204" s="29" t="s">
        <v>21</v>
      </c>
      <c r="M1204" s="323" t="s">
        <v>34</v>
      </c>
      <c r="N1204" s="30" t="str">
        <f>VLOOKUP(M1204,[1]OPERACIONAL!$A$1:$C$12,2,FALSE)</f>
        <v>OUTROS SERVIÇOS DE TERCEIROS - PESSOA JURÍDICA</v>
      </c>
    </row>
    <row r="1205" spans="2:14" ht="72">
      <c r="B1205" s="23" t="str">
        <f t="shared" si="40"/>
        <v>45</v>
      </c>
      <c r="C1205" s="24" t="s">
        <v>1931</v>
      </c>
      <c r="D1205" s="89" t="s">
        <v>2077</v>
      </c>
      <c r="E1205" s="89" t="s">
        <v>2078</v>
      </c>
      <c r="F1205" s="315" t="s">
        <v>18</v>
      </c>
      <c r="G1205" s="316">
        <v>1</v>
      </c>
      <c r="H1205" s="318">
        <v>45292</v>
      </c>
      <c r="I1205" s="91">
        <v>60000</v>
      </c>
      <c r="J1205" s="28">
        <f t="shared" si="41"/>
        <v>60000</v>
      </c>
      <c r="K1205" s="322" t="s">
        <v>20</v>
      </c>
      <c r="L1205" s="322" t="s">
        <v>21</v>
      </c>
      <c r="M1205" s="322" t="s">
        <v>109</v>
      </c>
      <c r="N1205" s="30" t="str">
        <f>VLOOKUP(M1205,[1]OPERACIONAL!$A$1:$C$12,2,FALSE)</f>
        <v>OBRAS E INSTALAÇÕES</v>
      </c>
    </row>
    <row r="1206" spans="2:14" ht="60">
      <c r="B1206" s="23" t="str">
        <f t="shared" si="40"/>
        <v>45</v>
      </c>
      <c r="C1206" s="24" t="s">
        <v>1931</v>
      </c>
      <c r="D1206" s="93" t="s">
        <v>2079</v>
      </c>
      <c r="E1206" s="93" t="s">
        <v>2080</v>
      </c>
      <c r="F1206" s="94" t="s">
        <v>18</v>
      </c>
      <c r="G1206" s="95">
        <v>1</v>
      </c>
      <c r="H1206" s="318">
        <v>45292</v>
      </c>
      <c r="I1206" s="325">
        <v>430000</v>
      </c>
      <c r="J1206" s="28">
        <f t="shared" si="41"/>
        <v>430000</v>
      </c>
      <c r="K1206" s="323" t="s">
        <v>20</v>
      </c>
      <c r="L1206" s="323" t="s">
        <v>21</v>
      </c>
      <c r="M1206" s="322" t="s">
        <v>109</v>
      </c>
      <c r="N1206" s="30" t="str">
        <f>VLOOKUP(M1206,[1]OPERACIONAL!$A$1:$C$12,2,FALSE)</f>
        <v>OBRAS E INSTALAÇÕES</v>
      </c>
    </row>
    <row r="1207" spans="2:14" ht="48">
      <c r="B1207" s="23" t="str">
        <f t="shared" si="40"/>
        <v>45</v>
      </c>
      <c r="C1207" s="24" t="s">
        <v>1931</v>
      </c>
      <c r="D1207" s="93" t="s">
        <v>2081</v>
      </c>
      <c r="E1207" s="93" t="s">
        <v>2082</v>
      </c>
      <c r="F1207" s="94" t="s">
        <v>18</v>
      </c>
      <c r="G1207" s="95">
        <v>1</v>
      </c>
      <c r="H1207" s="318">
        <v>45292</v>
      </c>
      <c r="I1207" s="97">
        <v>90000</v>
      </c>
      <c r="J1207" s="28">
        <f t="shared" si="41"/>
        <v>90000</v>
      </c>
      <c r="K1207" s="323" t="s">
        <v>20</v>
      </c>
      <c r="L1207" s="323" t="s">
        <v>69</v>
      </c>
      <c r="M1207" s="323" t="s">
        <v>109</v>
      </c>
      <c r="N1207" s="30" t="str">
        <f>VLOOKUP(M1207,[1]OPERACIONAL!$A$1:$C$12,2,FALSE)</f>
        <v>OBRAS E INSTALAÇÕES</v>
      </c>
    </row>
    <row r="1208" spans="2:14" ht="72">
      <c r="B1208" s="23" t="str">
        <f t="shared" si="40"/>
        <v>45</v>
      </c>
      <c r="C1208" s="24" t="s">
        <v>1931</v>
      </c>
      <c r="D1208" s="93" t="s">
        <v>2083</v>
      </c>
      <c r="E1208" s="93" t="s">
        <v>2031</v>
      </c>
      <c r="F1208" s="94" t="s">
        <v>18</v>
      </c>
      <c r="G1208" s="95">
        <v>200</v>
      </c>
      <c r="H1208" s="318">
        <v>45292</v>
      </c>
      <c r="I1208" s="97">
        <v>300</v>
      </c>
      <c r="J1208" s="28">
        <f t="shared" si="41"/>
        <v>60000</v>
      </c>
      <c r="K1208" s="323" t="s">
        <v>20</v>
      </c>
      <c r="L1208" s="323" t="s">
        <v>21</v>
      </c>
      <c r="M1208" s="323" t="s">
        <v>109</v>
      </c>
      <c r="N1208" s="30" t="str">
        <f>VLOOKUP(M1208,[1]OPERACIONAL!$A$1:$C$12,2,FALSE)</f>
        <v>OBRAS E INSTALAÇÕES</v>
      </c>
    </row>
    <row r="1209" spans="2:14" ht="36">
      <c r="B1209" s="23" t="str">
        <f t="shared" si="40"/>
        <v>45</v>
      </c>
      <c r="C1209" s="24" t="s">
        <v>1931</v>
      </c>
      <c r="D1209" s="93" t="s">
        <v>2084</v>
      </c>
      <c r="E1209" s="93" t="s">
        <v>2085</v>
      </c>
      <c r="F1209" s="94" t="s">
        <v>1934</v>
      </c>
      <c r="G1209" s="95">
        <v>12</v>
      </c>
      <c r="H1209" s="318">
        <v>45292</v>
      </c>
      <c r="I1209" s="97">
        <v>50000</v>
      </c>
      <c r="J1209" s="28">
        <f t="shared" si="41"/>
        <v>600000</v>
      </c>
      <c r="K1209" s="323" t="s">
        <v>20</v>
      </c>
      <c r="L1209" s="323" t="s">
        <v>21</v>
      </c>
      <c r="M1209" s="323" t="s">
        <v>31</v>
      </c>
      <c r="N1209" s="30" t="str">
        <f>VLOOKUP(M1209,[1]OPERACIONAL!$A$1:$C$12,2,FALSE)</f>
        <v>MATERIAL DE CONSUMO</v>
      </c>
    </row>
    <row r="1210" spans="2:14" ht="72">
      <c r="B1210" s="23" t="str">
        <f t="shared" si="40"/>
        <v>45</v>
      </c>
      <c r="C1210" s="24" t="s">
        <v>1931</v>
      </c>
      <c r="D1210" s="326" t="s">
        <v>2086</v>
      </c>
      <c r="E1210" s="25" t="s">
        <v>2087</v>
      </c>
      <c r="F1210" s="24" t="s">
        <v>1934</v>
      </c>
      <c r="G1210" s="26">
        <v>12</v>
      </c>
      <c r="H1210" s="45">
        <v>45292</v>
      </c>
      <c r="I1210" s="27">
        <v>58333.333299999998</v>
      </c>
      <c r="J1210" s="28">
        <f t="shared" si="41"/>
        <v>699999.99959999998</v>
      </c>
      <c r="K1210" s="323" t="s">
        <v>20</v>
      </c>
      <c r="L1210" s="323" t="s">
        <v>21</v>
      </c>
      <c r="M1210" s="323" t="s">
        <v>109</v>
      </c>
      <c r="N1210" s="30" t="str">
        <f>VLOOKUP(M1210,[1]OPERACIONAL!$A$1:$C$12,2,FALSE)</f>
        <v>OBRAS E INSTALAÇÕES</v>
      </c>
    </row>
    <row r="1211" spans="2:14" ht="36">
      <c r="B1211" s="23" t="str">
        <f t="shared" ref="B1211:B1274" si="42">MID(C1211,1,2)</f>
        <v>45</v>
      </c>
      <c r="C1211" s="24" t="s">
        <v>1931</v>
      </c>
      <c r="D1211" s="93" t="s">
        <v>2088</v>
      </c>
      <c r="E1211" s="93" t="s">
        <v>2089</v>
      </c>
      <c r="F1211" s="94" t="s">
        <v>18</v>
      </c>
      <c r="G1211" s="95">
        <v>10</v>
      </c>
      <c r="H1211" s="45">
        <v>45292</v>
      </c>
      <c r="I1211" s="97">
        <v>4000</v>
      </c>
      <c r="J1211" s="28">
        <f t="shared" si="41"/>
        <v>40000</v>
      </c>
      <c r="K1211" s="323" t="s">
        <v>20</v>
      </c>
      <c r="L1211" s="323" t="s">
        <v>21</v>
      </c>
      <c r="M1211" s="323" t="s">
        <v>22</v>
      </c>
      <c r="N1211" s="30" t="str">
        <f>VLOOKUP(M1211,[1]OPERACIONAL!$A$1:$C$12,2,FALSE)</f>
        <v>EQUIPAMENTOS E MATERIAL PERMANENTE</v>
      </c>
    </row>
    <row r="1212" spans="2:14" ht="48">
      <c r="B1212" s="23" t="str">
        <f t="shared" si="42"/>
        <v>45</v>
      </c>
      <c r="C1212" s="24" t="s">
        <v>1931</v>
      </c>
      <c r="D1212" s="93" t="s">
        <v>2090</v>
      </c>
      <c r="E1212" s="93" t="s">
        <v>2091</v>
      </c>
      <c r="F1212" s="94" t="s">
        <v>18</v>
      </c>
      <c r="G1212" s="95">
        <v>1</v>
      </c>
      <c r="H1212" s="45">
        <v>45292</v>
      </c>
      <c r="I1212" s="97">
        <v>60000</v>
      </c>
      <c r="J1212" s="28">
        <f t="shared" si="41"/>
        <v>60000</v>
      </c>
      <c r="K1212" s="323" t="s">
        <v>20</v>
      </c>
      <c r="L1212" s="323" t="s">
        <v>21</v>
      </c>
      <c r="M1212" s="323" t="s">
        <v>109</v>
      </c>
      <c r="N1212" s="30" t="str">
        <f>VLOOKUP(M1212,[1]OPERACIONAL!$A$1:$C$12,2,FALSE)</f>
        <v>OBRAS E INSTALAÇÕES</v>
      </c>
    </row>
    <row r="1213" spans="2:14" ht="192">
      <c r="B1213" s="23" t="str">
        <f t="shared" si="42"/>
        <v>45</v>
      </c>
      <c r="C1213" s="24" t="s">
        <v>1931</v>
      </c>
      <c r="D1213" s="93" t="s">
        <v>2092</v>
      </c>
      <c r="E1213" s="93" t="s">
        <v>2093</v>
      </c>
      <c r="F1213" s="94" t="s">
        <v>18</v>
      </c>
      <c r="G1213" s="95">
        <v>1</v>
      </c>
      <c r="H1213" s="45">
        <v>45292</v>
      </c>
      <c r="I1213" s="97">
        <v>200000</v>
      </c>
      <c r="J1213" s="28">
        <f t="shared" si="41"/>
        <v>200000</v>
      </c>
      <c r="K1213" s="323" t="s">
        <v>20</v>
      </c>
      <c r="L1213" s="323" t="s">
        <v>21</v>
      </c>
      <c r="M1213" s="323" t="s">
        <v>22</v>
      </c>
      <c r="N1213" s="30" t="str">
        <f>VLOOKUP(M1213,[1]OPERACIONAL!$A$1:$C$12,2,FALSE)</f>
        <v>EQUIPAMENTOS E MATERIAL PERMANENTE</v>
      </c>
    </row>
    <row r="1214" spans="2:14" ht="96">
      <c r="B1214" s="23" t="str">
        <f t="shared" si="42"/>
        <v>45</v>
      </c>
      <c r="C1214" s="24" t="s">
        <v>1931</v>
      </c>
      <c r="D1214" s="25" t="s">
        <v>2094</v>
      </c>
      <c r="E1214" s="25" t="s">
        <v>1989</v>
      </c>
      <c r="F1214" s="24" t="s">
        <v>1934</v>
      </c>
      <c r="G1214" s="26">
        <v>12</v>
      </c>
      <c r="H1214" s="45">
        <v>45292</v>
      </c>
      <c r="I1214" s="27">
        <v>25000</v>
      </c>
      <c r="J1214" s="28">
        <f t="shared" si="41"/>
        <v>300000</v>
      </c>
      <c r="K1214" s="323" t="s">
        <v>20</v>
      </c>
      <c r="L1214" s="323" t="s">
        <v>21</v>
      </c>
      <c r="M1214" s="323" t="s">
        <v>31</v>
      </c>
      <c r="N1214" s="30" t="str">
        <f>VLOOKUP(M1214,[1]OPERACIONAL!$A$1:$C$12,2,FALSE)</f>
        <v>MATERIAL DE CONSUMO</v>
      </c>
    </row>
    <row r="1215" spans="2:14" ht="24">
      <c r="B1215" s="23" t="str">
        <f t="shared" si="42"/>
        <v>45</v>
      </c>
      <c r="C1215" s="24" t="s">
        <v>1931</v>
      </c>
      <c r="D1215" s="93" t="s">
        <v>2095</v>
      </c>
      <c r="E1215" s="93" t="s">
        <v>2096</v>
      </c>
      <c r="F1215" s="94" t="s">
        <v>18</v>
      </c>
      <c r="G1215" s="95">
        <v>20</v>
      </c>
      <c r="H1215" s="45">
        <v>45292</v>
      </c>
      <c r="I1215" s="97">
        <v>10000</v>
      </c>
      <c r="J1215" s="28">
        <f t="shared" si="41"/>
        <v>200000</v>
      </c>
      <c r="K1215" s="323" t="s">
        <v>20</v>
      </c>
      <c r="L1215" s="323" t="s">
        <v>21</v>
      </c>
      <c r="M1215" s="323" t="s">
        <v>34</v>
      </c>
      <c r="N1215" s="30" t="str">
        <f>VLOOKUP(M1215,[1]OPERACIONAL!$A$1:$C$12,2,FALSE)</f>
        <v>OUTROS SERVIÇOS DE TERCEIROS - PESSOA JURÍDICA</v>
      </c>
    </row>
    <row r="1216" spans="2:14" ht="60">
      <c r="B1216" s="23" t="str">
        <f t="shared" si="42"/>
        <v>45</v>
      </c>
      <c r="C1216" s="24" t="s">
        <v>1931</v>
      </c>
      <c r="D1216" s="93" t="s">
        <v>2097</v>
      </c>
      <c r="E1216" s="93" t="s">
        <v>2098</v>
      </c>
      <c r="F1216" s="94" t="s">
        <v>18</v>
      </c>
      <c r="G1216" s="95">
        <v>1</v>
      </c>
      <c r="H1216" s="45">
        <v>45292</v>
      </c>
      <c r="I1216" s="97">
        <v>360000</v>
      </c>
      <c r="J1216" s="28">
        <f t="shared" si="41"/>
        <v>360000</v>
      </c>
      <c r="K1216" s="323" t="s">
        <v>20</v>
      </c>
      <c r="L1216" s="323" t="s">
        <v>21</v>
      </c>
      <c r="M1216" s="323" t="s">
        <v>22</v>
      </c>
      <c r="N1216" s="30" t="str">
        <f>VLOOKUP(M1216,[1]OPERACIONAL!$A$1:$C$12,2,FALSE)</f>
        <v>EQUIPAMENTOS E MATERIAL PERMANENTE</v>
      </c>
    </row>
    <row r="1217" spans="2:14" ht="48">
      <c r="B1217" s="23" t="str">
        <f t="shared" si="42"/>
        <v>45</v>
      </c>
      <c r="C1217" s="24" t="s">
        <v>1931</v>
      </c>
      <c r="D1217" s="89" t="s">
        <v>2099</v>
      </c>
      <c r="E1217" s="89" t="s">
        <v>2100</v>
      </c>
      <c r="F1217" s="315" t="s">
        <v>18</v>
      </c>
      <c r="G1217" s="316">
        <v>1</v>
      </c>
      <c r="H1217" s="45">
        <v>45292</v>
      </c>
      <c r="I1217" s="91">
        <v>20000</v>
      </c>
      <c r="J1217" s="28">
        <f t="shared" si="41"/>
        <v>20000</v>
      </c>
      <c r="K1217" s="322" t="s">
        <v>20</v>
      </c>
      <c r="L1217" s="322" t="s">
        <v>21</v>
      </c>
      <c r="M1217" s="322" t="s">
        <v>34</v>
      </c>
      <c r="N1217" s="30" t="str">
        <f>VLOOKUP(M1217,[1]OPERACIONAL!$A$1:$C$12,2,FALSE)</f>
        <v>OUTROS SERVIÇOS DE TERCEIROS - PESSOA JURÍDICA</v>
      </c>
    </row>
    <row r="1218" spans="2:14" ht="36">
      <c r="B1218" s="23" t="str">
        <f t="shared" si="42"/>
        <v>45</v>
      </c>
      <c r="C1218" s="24" t="s">
        <v>1931</v>
      </c>
      <c r="D1218" s="93" t="s">
        <v>2101</v>
      </c>
      <c r="E1218" s="93" t="s">
        <v>2102</v>
      </c>
      <c r="F1218" s="94" t="s">
        <v>1934</v>
      </c>
      <c r="G1218" s="95">
        <v>12</v>
      </c>
      <c r="H1218" s="45">
        <v>45292</v>
      </c>
      <c r="I1218" s="97">
        <v>5000</v>
      </c>
      <c r="J1218" s="28">
        <f t="shared" si="41"/>
        <v>60000</v>
      </c>
      <c r="K1218" s="323" t="s">
        <v>20</v>
      </c>
      <c r="L1218" s="323" t="s">
        <v>21</v>
      </c>
      <c r="M1218" s="322" t="s">
        <v>37</v>
      </c>
      <c r="N1218" s="30" t="str">
        <f>VLOOKUP(M1218,[1]OPERACIONAL!$A$1:$C$12,2,FALSE)</f>
        <v>OUTROS SERVIÇOS DE TERCEIROS - PESSOA FÍSICA</v>
      </c>
    </row>
    <row r="1219" spans="2:14" ht="60">
      <c r="B1219" s="23" t="str">
        <f t="shared" si="42"/>
        <v>45</v>
      </c>
      <c r="C1219" s="24" t="s">
        <v>1931</v>
      </c>
      <c r="D1219" s="93" t="s">
        <v>2103</v>
      </c>
      <c r="E1219" s="93" t="s">
        <v>2104</v>
      </c>
      <c r="F1219" s="94" t="s">
        <v>1934</v>
      </c>
      <c r="G1219" s="95">
        <v>12</v>
      </c>
      <c r="H1219" s="45">
        <v>45292</v>
      </c>
      <c r="I1219" s="97">
        <v>4500</v>
      </c>
      <c r="J1219" s="28">
        <f t="shared" si="41"/>
        <v>54000</v>
      </c>
      <c r="K1219" s="323" t="s">
        <v>20</v>
      </c>
      <c r="L1219" s="323" t="s">
        <v>21</v>
      </c>
      <c r="M1219" s="323" t="s">
        <v>37</v>
      </c>
      <c r="N1219" s="30" t="str">
        <f>VLOOKUP(M1219,[1]OPERACIONAL!$A$1:$C$12,2,FALSE)</f>
        <v>OUTROS SERVIÇOS DE TERCEIROS - PESSOA FÍSICA</v>
      </c>
    </row>
    <row r="1220" spans="2:14" ht="36">
      <c r="B1220" s="23" t="str">
        <f t="shared" si="42"/>
        <v>45</v>
      </c>
      <c r="C1220" s="24" t="s">
        <v>1931</v>
      </c>
      <c r="D1220" s="93" t="s">
        <v>2105</v>
      </c>
      <c r="E1220" s="93" t="s">
        <v>2106</v>
      </c>
      <c r="F1220" s="94" t="s">
        <v>18</v>
      </c>
      <c r="G1220" s="95">
        <v>15</v>
      </c>
      <c r="H1220" s="45">
        <v>45292</v>
      </c>
      <c r="I1220" s="97">
        <v>1000</v>
      </c>
      <c r="J1220" s="28">
        <f t="shared" si="41"/>
        <v>15000</v>
      </c>
      <c r="K1220" s="323" t="s">
        <v>20</v>
      </c>
      <c r="L1220" s="323" t="s">
        <v>21</v>
      </c>
      <c r="M1220" s="323" t="s">
        <v>34</v>
      </c>
      <c r="N1220" s="30" t="str">
        <f>VLOOKUP(M1220,[1]OPERACIONAL!$A$1:$C$12,2,FALSE)</f>
        <v>OUTROS SERVIÇOS DE TERCEIROS - PESSOA JURÍDICA</v>
      </c>
    </row>
    <row r="1221" spans="2:14" ht="60">
      <c r="B1221" s="23" t="str">
        <f t="shared" si="42"/>
        <v>45</v>
      </c>
      <c r="C1221" s="24" t="s">
        <v>1931</v>
      </c>
      <c r="D1221" s="93" t="s">
        <v>2107</v>
      </c>
      <c r="E1221" s="93" t="s">
        <v>2108</v>
      </c>
      <c r="F1221" s="94" t="s">
        <v>18</v>
      </c>
      <c r="G1221" s="95">
        <v>1</v>
      </c>
      <c r="H1221" s="45">
        <v>45292</v>
      </c>
      <c r="I1221" s="97">
        <v>100000</v>
      </c>
      <c r="J1221" s="28">
        <f t="shared" si="41"/>
        <v>100000</v>
      </c>
      <c r="K1221" s="323" t="s">
        <v>20</v>
      </c>
      <c r="L1221" s="323" t="s">
        <v>21</v>
      </c>
      <c r="M1221" s="323" t="s">
        <v>31</v>
      </c>
      <c r="N1221" s="30" t="str">
        <f>VLOOKUP(M1221,[1]OPERACIONAL!$A$1:$C$12,2,FALSE)</f>
        <v>MATERIAL DE CONSUMO</v>
      </c>
    </row>
    <row r="1222" spans="2:14" ht="48">
      <c r="B1222" s="23" t="str">
        <f t="shared" si="42"/>
        <v>45</v>
      </c>
      <c r="C1222" s="24" t="s">
        <v>1931</v>
      </c>
      <c r="D1222" s="93" t="s">
        <v>2109</v>
      </c>
      <c r="E1222" s="93" t="s">
        <v>2108</v>
      </c>
      <c r="F1222" s="94" t="s">
        <v>1934</v>
      </c>
      <c r="G1222" s="95">
        <v>12</v>
      </c>
      <c r="H1222" s="45">
        <v>45292</v>
      </c>
      <c r="I1222" s="97">
        <v>10000</v>
      </c>
      <c r="J1222" s="28">
        <f t="shared" si="41"/>
        <v>120000</v>
      </c>
      <c r="K1222" s="323" t="s">
        <v>20</v>
      </c>
      <c r="L1222" s="323" t="s">
        <v>21</v>
      </c>
      <c r="M1222" s="323" t="s">
        <v>31</v>
      </c>
      <c r="N1222" s="30" t="str">
        <f>VLOOKUP(M1222,[1]OPERACIONAL!$A$1:$C$12,2,FALSE)</f>
        <v>MATERIAL DE CONSUMO</v>
      </c>
    </row>
    <row r="1223" spans="2:14" ht="48">
      <c r="B1223" s="23" t="str">
        <f t="shared" si="42"/>
        <v>45</v>
      </c>
      <c r="C1223" s="24" t="s">
        <v>1931</v>
      </c>
      <c r="D1223" s="93" t="s">
        <v>2110</v>
      </c>
      <c r="E1223" s="93" t="s">
        <v>2111</v>
      </c>
      <c r="F1223" s="94" t="s">
        <v>1934</v>
      </c>
      <c r="G1223" s="95">
        <v>12</v>
      </c>
      <c r="H1223" s="45">
        <v>45292</v>
      </c>
      <c r="I1223" s="97">
        <v>1250</v>
      </c>
      <c r="J1223" s="28">
        <f t="shared" si="41"/>
        <v>15000</v>
      </c>
      <c r="K1223" s="323" t="s">
        <v>20</v>
      </c>
      <c r="L1223" s="323" t="s">
        <v>21</v>
      </c>
      <c r="M1223" s="323" t="s">
        <v>31</v>
      </c>
      <c r="N1223" s="30" t="str">
        <f>VLOOKUP(M1223,[1]OPERACIONAL!$A$1:$C$12,2,FALSE)</f>
        <v>MATERIAL DE CONSUMO</v>
      </c>
    </row>
    <row r="1224" spans="2:14" ht="60">
      <c r="B1224" s="23" t="str">
        <f t="shared" si="42"/>
        <v>45</v>
      </c>
      <c r="C1224" s="24" t="s">
        <v>1931</v>
      </c>
      <c r="D1224" s="93" t="s">
        <v>2112</v>
      </c>
      <c r="E1224" s="93" t="s">
        <v>2113</v>
      </c>
      <c r="F1224" s="94" t="s">
        <v>1934</v>
      </c>
      <c r="G1224" s="95">
        <v>12</v>
      </c>
      <c r="H1224" s="45">
        <v>45292</v>
      </c>
      <c r="I1224" s="97">
        <v>5000</v>
      </c>
      <c r="J1224" s="28">
        <f t="shared" si="41"/>
        <v>60000</v>
      </c>
      <c r="K1224" s="323" t="s">
        <v>20</v>
      </c>
      <c r="L1224" s="323" t="s">
        <v>21</v>
      </c>
      <c r="M1224" s="323" t="s">
        <v>31</v>
      </c>
      <c r="N1224" s="30" t="str">
        <f>VLOOKUP(M1224,[1]OPERACIONAL!$A$1:$C$12,2,FALSE)</f>
        <v>MATERIAL DE CONSUMO</v>
      </c>
    </row>
    <row r="1225" spans="2:14" ht="48">
      <c r="B1225" s="23" t="str">
        <f t="shared" si="42"/>
        <v>45</v>
      </c>
      <c r="C1225" s="24" t="s">
        <v>1931</v>
      </c>
      <c r="D1225" s="93" t="s">
        <v>2114</v>
      </c>
      <c r="E1225" s="93" t="s">
        <v>2108</v>
      </c>
      <c r="F1225" s="94" t="s">
        <v>1934</v>
      </c>
      <c r="G1225" s="95">
        <v>12</v>
      </c>
      <c r="H1225" s="45">
        <v>45292</v>
      </c>
      <c r="I1225" s="97">
        <v>12500</v>
      </c>
      <c r="J1225" s="28">
        <f t="shared" si="41"/>
        <v>150000</v>
      </c>
      <c r="K1225" s="323" t="s">
        <v>20</v>
      </c>
      <c r="L1225" s="323" t="s">
        <v>21</v>
      </c>
      <c r="M1225" s="323" t="s">
        <v>31</v>
      </c>
      <c r="N1225" s="30" t="str">
        <f>VLOOKUP(M1225,[1]OPERACIONAL!$A$1:$C$12,2,FALSE)</f>
        <v>MATERIAL DE CONSUMO</v>
      </c>
    </row>
    <row r="1226" spans="2:14" ht="48">
      <c r="B1226" s="23" t="str">
        <f t="shared" si="42"/>
        <v>45</v>
      </c>
      <c r="C1226" s="24" t="s">
        <v>1931</v>
      </c>
      <c r="D1226" s="93" t="s">
        <v>2115</v>
      </c>
      <c r="E1226" s="93" t="s">
        <v>2108</v>
      </c>
      <c r="F1226" s="94" t="s">
        <v>1934</v>
      </c>
      <c r="G1226" s="95">
        <v>12</v>
      </c>
      <c r="H1226" s="45">
        <v>45292</v>
      </c>
      <c r="I1226" s="97">
        <v>15000</v>
      </c>
      <c r="J1226" s="28">
        <f t="shared" si="41"/>
        <v>180000</v>
      </c>
      <c r="K1226" s="323" t="s">
        <v>20</v>
      </c>
      <c r="L1226" s="323" t="s">
        <v>21</v>
      </c>
      <c r="M1226" s="323" t="s">
        <v>31</v>
      </c>
      <c r="N1226" s="30" t="str">
        <f>VLOOKUP(M1226,[1]OPERACIONAL!$A$1:$C$12,2,FALSE)</f>
        <v>MATERIAL DE CONSUMO</v>
      </c>
    </row>
    <row r="1227" spans="2:14" ht="72">
      <c r="B1227" s="23" t="str">
        <f t="shared" si="42"/>
        <v>45</v>
      </c>
      <c r="C1227" s="24" t="s">
        <v>1931</v>
      </c>
      <c r="D1227" s="93" t="s">
        <v>2116</v>
      </c>
      <c r="E1227" s="93" t="s">
        <v>2117</v>
      </c>
      <c r="F1227" s="94" t="s">
        <v>1934</v>
      </c>
      <c r="G1227" s="95">
        <v>12</v>
      </c>
      <c r="H1227" s="45">
        <v>45292</v>
      </c>
      <c r="I1227" s="97">
        <v>8333.3330000000005</v>
      </c>
      <c r="J1227" s="28">
        <f t="shared" si="41"/>
        <v>99999.996000000014</v>
      </c>
      <c r="K1227" s="323" t="s">
        <v>20</v>
      </c>
      <c r="L1227" s="323" t="s">
        <v>21</v>
      </c>
      <c r="M1227" s="323" t="s">
        <v>31</v>
      </c>
      <c r="N1227" s="30" t="str">
        <f>VLOOKUP(M1227,[1]OPERACIONAL!$A$1:$C$12,2,FALSE)</f>
        <v>MATERIAL DE CONSUMO</v>
      </c>
    </row>
    <row r="1228" spans="2:14" ht="48">
      <c r="B1228" s="23" t="str">
        <f t="shared" si="42"/>
        <v>45</v>
      </c>
      <c r="C1228" s="24" t="s">
        <v>1931</v>
      </c>
      <c r="D1228" s="93" t="s">
        <v>2118</v>
      </c>
      <c r="E1228" s="93" t="s">
        <v>2108</v>
      </c>
      <c r="F1228" s="94" t="s">
        <v>1934</v>
      </c>
      <c r="G1228" s="95">
        <v>12</v>
      </c>
      <c r="H1228" s="45">
        <v>45292</v>
      </c>
      <c r="I1228" s="97">
        <v>8333.3330000000005</v>
      </c>
      <c r="J1228" s="28">
        <f t="shared" si="41"/>
        <v>99999.996000000014</v>
      </c>
      <c r="K1228" s="323" t="s">
        <v>20</v>
      </c>
      <c r="L1228" s="323" t="s">
        <v>21</v>
      </c>
      <c r="M1228" s="323" t="s">
        <v>31</v>
      </c>
      <c r="N1228" s="30" t="str">
        <f>VLOOKUP(M1228,[1]OPERACIONAL!$A$1:$C$12,2,FALSE)</f>
        <v>MATERIAL DE CONSUMO</v>
      </c>
    </row>
    <row r="1229" spans="2:14" ht="48">
      <c r="B1229" s="23" t="str">
        <f t="shared" si="42"/>
        <v>45</v>
      </c>
      <c r="C1229" s="24" t="s">
        <v>1931</v>
      </c>
      <c r="D1229" s="93" t="s">
        <v>2119</v>
      </c>
      <c r="E1229" s="93" t="s">
        <v>2108</v>
      </c>
      <c r="F1229" s="94" t="s">
        <v>1934</v>
      </c>
      <c r="G1229" s="95">
        <v>12</v>
      </c>
      <c r="H1229" s="45">
        <v>45292</v>
      </c>
      <c r="I1229" s="97">
        <v>6666.6665999999996</v>
      </c>
      <c r="J1229" s="28">
        <f t="shared" si="41"/>
        <v>79999.999199999991</v>
      </c>
      <c r="K1229" s="323" t="s">
        <v>20</v>
      </c>
      <c r="L1229" s="323" t="s">
        <v>21</v>
      </c>
      <c r="M1229" s="323" t="s">
        <v>31</v>
      </c>
      <c r="N1229" s="30" t="str">
        <f>VLOOKUP(M1229,[1]OPERACIONAL!$A$1:$C$12,2,FALSE)</f>
        <v>MATERIAL DE CONSUMO</v>
      </c>
    </row>
    <row r="1230" spans="2:14" ht="96">
      <c r="B1230" s="23" t="str">
        <f t="shared" si="42"/>
        <v>45</v>
      </c>
      <c r="C1230" s="24" t="s">
        <v>1931</v>
      </c>
      <c r="D1230" s="93" t="s">
        <v>2120</v>
      </c>
      <c r="E1230" s="93" t="s">
        <v>2121</v>
      </c>
      <c r="F1230" s="94" t="s">
        <v>18</v>
      </c>
      <c r="G1230" s="95">
        <v>24</v>
      </c>
      <c r="H1230" s="45">
        <v>45292</v>
      </c>
      <c r="I1230" s="97">
        <v>20833.333299999998</v>
      </c>
      <c r="J1230" s="28">
        <f t="shared" si="41"/>
        <v>499999.99919999996</v>
      </c>
      <c r="K1230" s="323" t="s">
        <v>20</v>
      </c>
      <c r="L1230" s="323" t="s">
        <v>21</v>
      </c>
      <c r="M1230" s="323" t="s">
        <v>34</v>
      </c>
      <c r="N1230" s="30" t="str">
        <f>VLOOKUP(M1230,[1]OPERACIONAL!$A$1:$C$12,2,FALSE)</f>
        <v>OUTROS SERVIÇOS DE TERCEIROS - PESSOA JURÍDICA</v>
      </c>
    </row>
    <row r="1231" spans="2:14" ht="48">
      <c r="B1231" s="23" t="str">
        <f t="shared" si="42"/>
        <v>45</v>
      </c>
      <c r="C1231" s="24" t="s">
        <v>1931</v>
      </c>
      <c r="D1231" s="71" t="s">
        <v>2122</v>
      </c>
      <c r="E1231" s="71" t="s">
        <v>2123</v>
      </c>
      <c r="F1231" s="324" t="s">
        <v>1934</v>
      </c>
      <c r="G1231" s="319">
        <v>12</v>
      </c>
      <c r="H1231" s="139">
        <v>45292</v>
      </c>
      <c r="I1231" s="320">
        <v>31392.5</v>
      </c>
      <c r="J1231" s="28">
        <f t="shared" si="41"/>
        <v>376710</v>
      </c>
      <c r="K1231" s="157" t="s">
        <v>20</v>
      </c>
      <c r="L1231" s="157" t="s">
        <v>21</v>
      </c>
      <c r="M1231" s="157" t="s">
        <v>34</v>
      </c>
      <c r="N1231" s="30" t="str">
        <f>VLOOKUP(M1231,[1]OPERACIONAL!$A$1:$C$12,2,FALSE)</f>
        <v>OUTROS SERVIÇOS DE TERCEIROS - PESSOA JURÍDICA</v>
      </c>
    </row>
    <row r="1232" spans="2:14" ht="108">
      <c r="B1232" s="23" t="str">
        <f t="shared" si="42"/>
        <v>45</v>
      </c>
      <c r="C1232" s="24" t="s">
        <v>1931</v>
      </c>
      <c r="D1232" s="25" t="s">
        <v>2124</v>
      </c>
      <c r="E1232" s="25" t="s">
        <v>2125</v>
      </c>
      <c r="F1232" s="24" t="s">
        <v>1934</v>
      </c>
      <c r="G1232" s="26">
        <v>20</v>
      </c>
      <c r="H1232" s="31" t="s">
        <v>2126</v>
      </c>
      <c r="I1232" s="27">
        <v>25000</v>
      </c>
      <c r="J1232" s="28">
        <f t="shared" si="41"/>
        <v>500000</v>
      </c>
      <c r="K1232" s="29" t="s">
        <v>20</v>
      </c>
      <c r="L1232" s="29" t="s">
        <v>21</v>
      </c>
      <c r="M1232" s="29" t="s">
        <v>34</v>
      </c>
      <c r="N1232" s="30" t="str">
        <f>VLOOKUP(M1232,[1]OPERACIONAL!$A$1:$C$12,2,FALSE)</f>
        <v>OUTROS SERVIÇOS DE TERCEIROS - PESSOA JURÍDICA</v>
      </c>
    </row>
    <row r="1233" spans="2:14" ht="96">
      <c r="B1233" s="23" t="str">
        <f t="shared" si="42"/>
        <v>45</v>
      </c>
      <c r="C1233" s="24" t="s">
        <v>1931</v>
      </c>
      <c r="D1233" s="25" t="s">
        <v>2127</v>
      </c>
      <c r="E1233" s="25" t="s">
        <v>2128</v>
      </c>
      <c r="F1233" s="24" t="s">
        <v>1934</v>
      </c>
      <c r="G1233" s="26">
        <v>12</v>
      </c>
      <c r="H1233" s="45">
        <v>45292</v>
      </c>
      <c r="I1233" s="27">
        <v>166666.6666</v>
      </c>
      <c r="J1233" s="28">
        <f t="shared" si="41"/>
        <v>1999999.9992</v>
      </c>
      <c r="K1233" s="29" t="s">
        <v>20</v>
      </c>
      <c r="L1233" s="29" t="s">
        <v>21</v>
      </c>
      <c r="M1233" s="29" t="s">
        <v>31</v>
      </c>
      <c r="N1233" s="30" t="str">
        <f>VLOOKUP(M1233,[1]OPERACIONAL!$A$1:$C$12,2,FALSE)</f>
        <v>MATERIAL DE CONSUMO</v>
      </c>
    </row>
    <row r="1234" spans="2:14" ht="36">
      <c r="B1234" s="23" t="str">
        <f t="shared" si="42"/>
        <v>45</v>
      </c>
      <c r="C1234" s="24" t="s">
        <v>1931</v>
      </c>
      <c r="D1234" s="25" t="s">
        <v>2129</v>
      </c>
      <c r="E1234" s="25" t="s">
        <v>2130</v>
      </c>
      <c r="F1234" s="24" t="s">
        <v>1934</v>
      </c>
      <c r="G1234" s="26">
        <v>12</v>
      </c>
      <c r="H1234" s="45">
        <v>45292</v>
      </c>
      <c r="I1234" s="27">
        <v>500</v>
      </c>
      <c r="J1234" s="28">
        <f t="shared" si="41"/>
        <v>6000</v>
      </c>
      <c r="K1234" s="29" t="s">
        <v>20</v>
      </c>
      <c r="L1234" s="29" t="s">
        <v>21</v>
      </c>
      <c r="M1234" s="29" t="s">
        <v>34</v>
      </c>
      <c r="N1234" s="30" t="str">
        <f>VLOOKUP(M1234,[1]OPERACIONAL!$A$1:$C$12,2,FALSE)</f>
        <v>OUTROS SERVIÇOS DE TERCEIROS - PESSOA JURÍDICA</v>
      </c>
    </row>
    <row r="1235" spans="2:14" ht="36">
      <c r="B1235" s="23" t="str">
        <f t="shared" si="42"/>
        <v>45</v>
      </c>
      <c r="C1235" s="24" t="s">
        <v>1931</v>
      </c>
      <c r="D1235" s="25" t="s">
        <v>2129</v>
      </c>
      <c r="E1235" s="25" t="s">
        <v>2130</v>
      </c>
      <c r="F1235" s="24" t="s">
        <v>1934</v>
      </c>
      <c r="G1235" s="26">
        <v>12</v>
      </c>
      <c r="H1235" s="45">
        <v>45292</v>
      </c>
      <c r="I1235" s="27">
        <v>1000</v>
      </c>
      <c r="J1235" s="28">
        <f t="shared" si="41"/>
        <v>12000</v>
      </c>
      <c r="K1235" s="29" t="s">
        <v>20</v>
      </c>
      <c r="L1235" s="29" t="s">
        <v>21</v>
      </c>
      <c r="M1235" s="29" t="s">
        <v>31</v>
      </c>
      <c r="N1235" s="30" t="str">
        <f>VLOOKUP(M1235,[1]OPERACIONAL!$A$1:$C$12,2,FALSE)</f>
        <v>MATERIAL DE CONSUMO</v>
      </c>
    </row>
    <row r="1236" spans="2:14" ht="60">
      <c r="B1236" s="23" t="str">
        <f t="shared" si="42"/>
        <v>45</v>
      </c>
      <c r="C1236" s="24" t="s">
        <v>1931</v>
      </c>
      <c r="D1236" s="25" t="s">
        <v>2131</v>
      </c>
      <c r="E1236" s="25" t="s">
        <v>2132</v>
      </c>
      <c r="F1236" s="24" t="s">
        <v>1934</v>
      </c>
      <c r="G1236" s="26">
        <v>12</v>
      </c>
      <c r="H1236" s="45">
        <v>45292</v>
      </c>
      <c r="I1236" s="27">
        <v>8333.3333000000002</v>
      </c>
      <c r="J1236" s="28">
        <f t="shared" si="41"/>
        <v>99999.99960000001</v>
      </c>
      <c r="K1236" s="29" t="s">
        <v>20</v>
      </c>
      <c r="L1236" s="29" t="s">
        <v>21</v>
      </c>
      <c r="M1236" s="29" t="s">
        <v>22</v>
      </c>
      <c r="N1236" s="30" t="str">
        <f>VLOOKUP(M1236,[1]OPERACIONAL!$A$1:$C$12,2,FALSE)</f>
        <v>EQUIPAMENTOS E MATERIAL PERMANENTE</v>
      </c>
    </row>
    <row r="1237" spans="2:14" ht="60">
      <c r="B1237" s="23" t="str">
        <f t="shared" si="42"/>
        <v>45</v>
      </c>
      <c r="C1237" s="24" t="s">
        <v>1931</v>
      </c>
      <c r="D1237" s="25" t="s">
        <v>2133</v>
      </c>
      <c r="E1237" s="25" t="s">
        <v>2134</v>
      </c>
      <c r="F1237" s="24" t="s">
        <v>18</v>
      </c>
      <c r="G1237" s="26">
        <v>1</v>
      </c>
      <c r="H1237" s="45">
        <v>45292</v>
      </c>
      <c r="I1237" s="27">
        <v>350000</v>
      </c>
      <c r="J1237" s="28">
        <f t="shared" si="41"/>
        <v>350000</v>
      </c>
      <c r="K1237" s="29" t="s">
        <v>20</v>
      </c>
      <c r="L1237" s="29" t="s">
        <v>21</v>
      </c>
      <c r="M1237" s="29" t="s">
        <v>109</v>
      </c>
      <c r="N1237" s="30" t="str">
        <f>VLOOKUP(M1237,[1]OPERACIONAL!$A$1:$C$12,2,FALSE)</f>
        <v>OBRAS E INSTALAÇÕES</v>
      </c>
    </row>
    <row r="1238" spans="2:14" ht="60">
      <c r="B1238" s="23" t="str">
        <f t="shared" si="42"/>
        <v>45</v>
      </c>
      <c r="C1238" s="24" t="s">
        <v>1931</v>
      </c>
      <c r="D1238" s="25" t="s">
        <v>2135</v>
      </c>
      <c r="E1238" s="25" t="s">
        <v>2136</v>
      </c>
      <c r="F1238" s="24" t="s">
        <v>18</v>
      </c>
      <c r="G1238" s="26">
        <v>1</v>
      </c>
      <c r="H1238" s="45">
        <v>45292</v>
      </c>
      <c r="I1238" s="27">
        <v>240000</v>
      </c>
      <c r="J1238" s="28">
        <f t="shared" si="41"/>
        <v>240000</v>
      </c>
      <c r="K1238" s="29" t="s">
        <v>20</v>
      </c>
      <c r="L1238" s="29" t="s">
        <v>21</v>
      </c>
      <c r="M1238" s="29" t="s">
        <v>109</v>
      </c>
      <c r="N1238" s="30" t="str">
        <f>VLOOKUP(M1238,[1]OPERACIONAL!$A$1:$C$12,2,FALSE)</f>
        <v>OBRAS E INSTALAÇÕES</v>
      </c>
    </row>
    <row r="1239" spans="2:14" ht="60">
      <c r="B1239" s="23" t="str">
        <f t="shared" si="42"/>
        <v>45</v>
      </c>
      <c r="C1239" s="24" t="s">
        <v>1931</v>
      </c>
      <c r="D1239" s="25" t="s">
        <v>2137</v>
      </c>
      <c r="E1239" s="25" t="s">
        <v>2136</v>
      </c>
      <c r="F1239" s="24" t="s">
        <v>18</v>
      </c>
      <c r="G1239" s="26">
        <v>1</v>
      </c>
      <c r="H1239" s="45">
        <v>45292</v>
      </c>
      <c r="I1239" s="27">
        <v>180000</v>
      </c>
      <c r="J1239" s="28">
        <f t="shared" si="41"/>
        <v>180000</v>
      </c>
      <c r="K1239" s="29" t="s">
        <v>20</v>
      </c>
      <c r="L1239" s="29" t="s">
        <v>21</v>
      </c>
      <c r="M1239" s="29" t="s">
        <v>109</v>
      </c>
      <c r="N1239" s="30" t="str">
        <f>VLOOKUP(M1239,[1]OPERACIONAL!$A$1:$C$12,2,FALSE)</f>
        <v>OBRAS E INSTALAÇÕES</v>
      </c>
    </row>
    <row r="1240" spans="2:14" ht="48">
      <c r="B1240" s="23" t="str">
        <f t="shared" si="42"/>
        <v>45</v>
      </c>
      <c r="C1240" s="24" t="s">
        <v>1931</v>
      </c>
      <c r="D1240" s="25" t="s">
        <v>2138</v>
      </c>
      <c r="E1240" s="25" t="s">
        <v>2139</v>
      </c>
      <c r="F1240" s="24" t="s">
        <v>18</v>
      </c>
      <c r="G1240" s="26">
        <v>1</v>
      </c>
      <c r="H1240" s="45">
        <v>45292</v>
      </c>
      <c r="I1240" s="27">
        <v>220000</v>
      </c>
      <c r="J1240" s="28">
        <f t="shared" si="41"/>
        <v>220000</v>
      </c>
      <c r="K1240" s="29" t="s">
        <v>20</v>
      </c>
      <c r="L1240" s="29" t="s">
        <v>21</v>
      </c>
      <c r="M1240" s="29" t="s">
        <v>109</v>
      </c>
      <c r="N1240" s="30" t="str">
        <f>VLOOKUP(M1240,[1]OPERACIONAL!$A$1:$C$12,2,FALSE)</f>
        <v>OBRAS E INSTALAÇÕES</v>
      </c>
    </row>
    <row r="1241" spans="2:14" ht="60.75" thickBot="1">
      <c r="B1241" s="32" t="str">
        <f t="shared" si="42"/>
        <v>45</v>
      </c>
      <c r="C1241" s="24" t="s">
        <v>1931</v>
      </c>
      <c r="D1241" s="25" t="s">
        <v>2140</v>
      </c>
      <c r="E1241" s="25" t="s">
        <v>2136</v>
      </c>
      <c r="F1241" s="24" t="s">
        <v>18</v>
      </c>
      <c r="G1241" s="26">
        <v>1</v>
      </c>
      <c r="H1241" s="45">
        <v>45292</v>
      </c>
      <c r="I1241" s="27">
        <v>260000</v>
      </c>
      <c r="J1241" s="38">
        <f t="shared" si="41"/>
        <v>260000</v>
      </c>
      <c r="K1241" s="29" t="s">
        <v>20</v>
      </c>
      <c r="L1241" s="29" t="s">
        <v>21</v>
      </c>
      <c r="M1241" s="29" t="s">
        <v>109</v>
      </c>
      <c r="N1241" s="40" t="str">
        <f>VLOOKUP(M1241,[1]OPERACIONAL!$A$1:$C$12,2,FALSE)</f>
        <v>OBRAS E INSTALAÇÕES</v>
      </c>
    </row>
    <row r="1242" spans="2:14" ht="48">
      <c r="B1242" s="23" t="str">
        <f t="shared" si="42"/>
        <v>45</v>
      </c>
      <c r="C1242" s="24" t="s">
        <v>1931</v>
      </c>
      <c r="D1242" s="327" t="s">
        <v>2141</v>
      </c>
      <c r="E1242" s="25" t="s">
        <v>2087</v>
      </c>
      <c r="F1242" s="24" t="s">
        <v>18</v>
      </c>
      <c r="G1242" s="26">
        <v>1</v>
      </c>
      <c r="H1242" s="45">
        <v>45292</v>
      </c>
      <c r="I1242" s="27">
        <v>250000</v>
      </c>
      <c r="J1242" s="28">
        <f t="shared" si="41"/>
        <v>250000</v>
      </c>
      <c r="K1242" s="29" t="s">
        <v>20</v>
      </c>
      <c r="L1242" s="29" t="s">
        <v>21</v>
      </c>
      <c r="M1242" s="29" t="s">
        <v>109</v>
      </c>
      <c r="N1242" s="30" t="str">
        <f>VLOOKUP(M1242,[1]OPERACIONAL!$A$1:$C$12,2,FALSE)</f>
        <v>OBRAS E INSTALAÇÕES</v>
      </c>
    </row>
    <row r="1243" spans="2:14" ht="24">
      <c r="B1243" s="23" t="str">
        <f t="shared" si="42"/>
        <v>45</v>
      </c>
      <c r="C1243" s="24" t="s">
        <v>1931</v>
      </c>
      <c r="D1243" s="157" t="s">
        <v>2142</v>
      </c>
      <c r="E1243" s="71" t="s">
        <v>2143</v>
      </c>
      <c r="F1243" s="324" t="s">
        <v>1934</v>
      </c>
      <c r="G1243" s="319">
        <v>12</v>
      </c>
      <c r="H1243" s="139">
        <v>45323</v>
      </c>
      <c r="I1243" s="320">
        <v>15945.74</v>
      </c>
      <c r="J1243" s="28">
        <f t="shared" si="41"/>
        <v>191348.88</v>
      </c>
      <c r="K1243" s="157" t="s">
        <v>20</v>
      </c>
      <c r="L1243" s="157" t="s">
        <v>21</v>
      </c>
      <c r="M1243" s="322" t="s">
        <v>34</v>
      </c>
      <c r="N1243" s="30" t="str">
        <f>VLOOKUP(M1243,[1]OPERACIONAL!$A$1:$C$12,2,FALSE)</f>
        <v>OUTROS SERVIÇOS DE TERCEIROS - PESSOA JURÍDICA</v>
      </c>
    </row>
    <row r="1244" spans="2:14" ht="36">
      <c r="B1244" s="23" t="str">
        <f t="shared" si="42"/>
        <v>45</v>
      </c>
      <c r="C1244" s="24" t="s">
        <v>1931</v>
      </c>
      <c r="D1244" s="157" t="s">
        <v>2144</v>
      </c>
      <c r="E1244" s="71" t="s">
        <v>2145</v>
      </c>
      <c r="F1244" s="324" t="s">
        <v>1934</v>
      </c>
      <c r="G1244" s="319">
        <v>12</v>
      </c>
      <c r="H1244" s="139">
        <v>45323</v>
      </c>
      <c r="I1244" s="320">
        <v>7900</v>
      </c>
      <c r="J1244" s="28">
        <f t="shared" si="41"/>
        <v>94800</v>
      </c>
      <c r="K1244" s="157" t="s">
        <v>20</v>
      </c>
      <c r="L1244" s="157" t="s">
        <v>21</v>
      </c>
      <c r="M1244" s="322" t="s">
        <v>34</v>
      </c>
      <c r="N1244" s="30" t="str">
        <f>VLOOKUP(M1244,[1]OPERACIONAL!$A$1:$C$12,2,FALSE)</f>
        <v>OUTROS SERVIÇOS DE TERCEIROS - PESSOA JURÍDICA</v>
      </c>
    </row>
    <row r="1245" spans="2:14" ht="36">
      <c r="B1245" s="23" t="str">
        <f t="shared" si="42"/>
        <v>45</v>
      </c>
      <c r="C1245" s="24" t="s">
        <v>1931</v>
      </c>
      <c r="D1245" s="157" t="s">
        <v>2146</v>
      </c>
      <c r="E1245" s="71" t="s">
        <v>2147</v>
      </c>
      <c r="F1245" s="324" t="s">
        <v>18</v>
      </c>
      <c r="G1245" s="319">
        <v>1</v>
      </c>
      <c r="H1245" s="139">
        <v>45323</v>
      </c>
      <c r="I1245" s="320">
        <v>195000</v>
      </c>
      <c r="J1245" s="28">
        <f t="shared" si="41"/>
        <v>195000</v>
      </c>
      <c r="K1245" s="157" t="s">
        <v>20</v>
      </c>
      <c r="L1245" s="157" t="s">
        <v>21</v>
      </c>
      <c r="M1245" s="323" t="s">
        <v>109</v>
      </c>
      <c r="N1245" s="30" t="str">
        <f>VLOOKUP(M1245,[1]OPERACIONAL!$A$1:$C$12,2,FALSE)</f>
        <v>OBRAS E INSTALAÇÕES</v>
      </c>
    </row>
    <row r="1246" spans="2:14" ht="36">
      <c r="B1246" s="23" t="str">
        <f t="shared" si="42"/>
        <v>45</v>
      </c>
      <c r="C1246" s="24" t="s">
        <v>1931</v>
      </c>
      <c r="D1246" s="29" t="s">
        <v>2148</v>
      </c>
      <c r="E1246" s="25" t="s">
        <v>2147</v>
      </c>
      <c r="F1246" s="24" t="s">
        <v>18</v>
      </c>
      <c r="G1246" s="26">
        <v>1</v>
      </c>
      <c r="H1246" s="45">
        <v>45323</v>
      </c>
      <c r="I1246" s="27">
        <v>320000</v>
      </c>
      <c r="J1246" s="28">
        <f t="shared" si="41"/>
        <v>320000</v>
      </c>
      <c r="K1246" s="323" t="s">
        <v>20</v>
      </c>
      <c r="L1246" s="323" t="s">
        <v>21</v>
      </c>
      <c r="M1246" s="323" t="s">
        <v>109</v>
      </c>
      <c r="N1246" s="30" t="str">
        <f>VLOOKUP(M1246,[1]OPERACIONAL!$A$1:$C$12,2,FALSE)</f>
        <v>OBRAS E INSTALAÇÕES</v>
      </c>
    </row>
    <row r="1247" spans="2:14" ht="36">
      <c r="B1247" s="23" t="str">
        <f t="shared" si="42"/>
        <v>45</v>
      </c>
      <c r="C1247" s="24" t="s">
        <v>1931</v>
      </c>
      <c r="D1247" s="29" t="s">
        <v>2149</v>
      </c>
      <c r="E1247" s="25" t="s">
        <v>2147</v>
      </c>
      <c r="F1247" s="24" t="s">
        <v>18</v>
      </c>
      <c r="G1247" s="26">
        <v>1</v>
      </c>
      <c r="H1247" s="45">
        <v>45323</v>
      </c>
      <c r="I1247" s="27">
        <v>180000</v>
      </c>
      <c r="J1247" s="28">
        <f t="shared" si="41"/>
        <v>180000</v>
      </c>
      <c r="K1247" s="323" t="s">
        <v>20</v>
      </c>
      <c r="L1247" s="323" t="s">
        <v>21</v>
      </c>
      <c r="M1247" s="323" t="s">
        <v>109</v>
      </c>
      <c r="N1247" s="30" t="str">
        <f>VLOOKUP(M1247,[1]OPERACIONAL!$A$1:$C$12,2,FALSE)</f>
        <v>OBRAS E INSTALAÇÕES</v>
      </c>
    </row>
    <row r="1248" spans="2:14" ht="36">
      <c r="B1248" s="23" t="str">
        <f t="shared" si="42"/>
        <v>45</v>
      </c>
      <c r="C1248" s="24" t="s">
        <v>1931</v>
      </c>
      <c r="D1248" s="29" t="s">
        <v>2150</v>
      </c>
      <c r="E1248" s="25" t="s">
        <v>2147</v>
      </c>
      <c r="F1248" s="24" t="s">
        <v>18</v>
      </c>
      <c r="G1248" s="26">
        <v>1</v>
      </c>
      <c r="H1248" s="45">
        <v>45412</v>
      </c>
      <c r="I1248" s="27">
        <v>60000</v>
      </c>
      <c r="J1248" s="28">
        <f t="shared" si="41"/>
        <v>60000</v>
      </c>
      <c r="K1248" s="323" t="s">
        <v>20</v>
      </c>
      <c r="L1248" s="323" t="s">
        <v>21</v>
      </c>
      <c r="M1248" s="323" t="s">
        <v>109</v>
      </c>
      <c r="N1248" s="30" t="str">
        <f>VLOOKUP(M1248,[1]OPERACIONAL!$A$1:$C$12,2,FALSE)</f>
        <v>OBRAS E INSTALAÇÕES</v>
      </c>
    </row>
    <row r="1249" spans="2:14" ht="36">
      <c r="B1249" s="23" t="str">
        <f t="shared" si="42"/>
        <v>45</v>
      </c>
      <c r="C1249" s="24" t="s">
        <v>1931</v>
      </c>
      <c r="D1249" s="29" t="s">
        <v>2151</v>
      </c>
      <c r="E1249" s="25" t="s">
        <v>2147</v>
      </c>
      <c r="F1249" s="24" t="s">
        <v>18</v>
      </c>
      <c r="G1249" s="26">
        <v>1</v>
      </c>
      <c r="H1249" s="45">
        <v>45412</v>
      </c>
      <c r="I1249" s="27">
        <v>80000</v>
      </c>
      <c r="J1249" s="28">
        <f t="shared" si="41"/>
        <v>80000</v>
      </c>
      <c r="K1249" s="323" t="s">
        <v>20</v>
      </c>
      <c r="L1249" s="323" t="s">
        <v>21</v>
      </c>
      <c r="M1249" s="323" t="s">
        <v>109</v>
      </c>
      <c r="N1249" s="30" t="str">
        <f>VLOOKUP(M1249,[1]OPERACIONAL!$A$1:$C$12,2,FALSE)</f>
        <v>OBRAS E INSTALAÇÕES</v>
      </c>
    </row>
    <row r="1250" spans="2:14" ht="36">
      <c r="B1250" s="23" t="str">
        <f t="shared" si="42"/>
        <v>45</v>
      </c>
      <c r="C1250" s="24" t="s">
        <v>1931</v>
      </c>
      <c r="D1250" s="29" t="s">
        <v>2152</v>
      </c>
      <c r="E1250" s="25" t="s">
        <v>2147</v>
      </c>
      <c r="F1250" s="24" t="s">
        <v>18</v>
      </c>
      <c r="G1250" s="26">
        <v>1</v>
      </c>
      <c r="H1250" s="45">
        <v>45412</v>
      </c>
      <c r="I1250" s="27">
        <v>50000</v>
      </c>
      <c r="J1250" s="28">
        <f t="shared" si="41"/>
        <v>50000</v>
      </c>
      <c r="K1250" s="323" t="s">
        <v>20</v>
      </c>
      <c r="L1250" s="323" t="s">
        <v>21</v>
      </c>
      <c r="M1250" s="323" t="s">
        <v>109</v>
      </c>
      <c r="N1250" s="30" t="str">
        <f>VLOOKUP(M1250,[1]OPERACIONAL!$A$1:$C$12,2,FALSE)</f>
        <v>OBRAS E INSTALAÇÕES</v>
      </c>
    </row>
    <row r="1251" spans="2:14" ht="36.75" thickBot="1">
      <c r="B1251" s="32" t="str">
        <f t="shared" si="42"/>
        <v>45</v>
      </c>
      <c r="C1251" s="24" t="s">
        <v>1931</v>
      </c>
      <c r="D1251" s="29" t="s">
        <v>2153</v>
      </c>
      <c r="E1251" s="25" t="s">
        <v>2147</v>
      </c>
      <c r="F1251" s="24" t="s">
        <v>18</v>
      </c>
      <c r="G1251" s="26">
        <v>1</v>
      </c>
      <c r="H1251" s="45">
        <v>45412</v>
      </c>
      <c r="I1251" s="27">
        <v>60000</v>
      </c>
      <c r="J1251" s="38">
        <f t="shared" si="41"/>
        <v>60000</v>
      </c>
      <c r="K1251" s="323" t="s">
        <v>20</v>
      </c>
      <c r="L1251" s="323" t="s">
        <v>21</v>
      </c>
      <c r="M1251" s="323" t="s">
        <v>109</v>
      </c>
      <c r="N1251" s="40" t="str">
        <f>VLOOKUP(M1251,[1]OPERACIONAL!$A$1:$C$12,2,FALSE)</f>
        <v>OBRAS E INSTALAÇÕES</v>
      </c>
    </row>
    <row r="1252" spans="2:14" ht="48">
      <c r="B1252" s="23" t="str">
        <f t="shared" si="42"/>
        <v>45</v>
      </c>
      <c r="C1252" s="24" t="s">
        <v>1931</v>
      </c>
      <c r="D1252" s="29" t="s">
        <v>2154</v>
      </c>
      <c r="E1252" s="25" t="s">
        <v>2147</v>
      </c>
      <c r="F1252" s="24" t="s">
        <v>18</v>
      </c>
      <c r="G1252" s="26">
        <v>1</v>
      </c>
      <c r="H1252" s="45">
        <v>45474</v>
      </c>
      <c r="I1252" s="27">
        <v>200000</v>
      </c>
      <c r="J1252" s="28">
        <f t="shared" si="41"/>
        <v>200000</v>
      </c>
      <c r="K1252" s="323" t="s">
        <v>20</v>
      </c>
      <c r="L1252" s="323" t="s">
        <v>21</v>
      </c>
      <c r="M1252" s="323" t="s">
        <v>109</v>
      </c>
      <c r="N1252" s="30" t="str">
        <f>VLOOKUP(M1252,[1]OPERACIONAL!$A$1:$C$12,2,FALSE)</f>
        <v>OBRAS E INSTALAÇÕES</v>
      </c>
    </row>
    <row r="1253" spans="2:14" ht="48">
      <c r="B1253" s="23" t="str">
        <f t="shared" si="42"/>
        <v>45</v>
      </c>
      <c r="C1253" s="24" t="s">
        <v>1931</v>
      </c>
      <c r="D1253" s="29" t="s">
        <v>2155</v>
      </c>
      <c r="E1253" s="25" t="s">
        <v>2147</v>
      </c>
      <c r="F1253" s="24" t="s">
        <v>18</v>
      </c>
      <c r="G1253" s="26">
        <v>1</v>
      </c>
      <c r="H1253" s="45">
        <v>45474</v>
      </c>
      <c r="I1253" s="27">
        <v>80000</v>
      </c>
      <c r="J1253" s="28">
        <f t="shared" si="41"/>
        <v>80000</v>
      </c>
      <c r="K1253" s="323" t="s">
        <v>20</v>
      </c>
      <c r="L1253" s="323" t="s">
        <v>21</v>
      </c>
      <c r="M1253" s="323" t="s">
        <v>109</v>
      </c>
      <c r="N1253" s="30" t="str">
        <f>VLOOKUP(M1253,[1]OPERACIONAL!$A$1:$C$12,2,FALSE)</f>
        <v>OBRAS E INSTALAÇÕES</v>
      </c>
    </row>
    <row r="1254" spans="2:14" ht="36">
      <c r="B1254" s="23" t="str">
        <f t="shared" si="42"/>
        <v>45</v>
      </c>
      <c r="C1254" s="24" t="s">
        <v>1931</v>
      </c>
      <c r="D1254" s="29" t="s">
        <v>2156</v>
      </c>
      <c r="E1254" s="25" t="s">
        <v>2147</v>
      </c>
      <c r="F1254" s="24" t="s">
        <v>18</v>
      </c>
      <c r="G1254" s="26">
        <v>1</v>
      </c>
      <c r="H1254" s="45">
        <v>45474</v>
      </c>
      <c r="I1254" s="27">
        <v>80000</v>
      </c>
      <c r="J1254" s="28">
        <f t="shared" ref="J1254:J1317" si="43">G1254*I1254</f>
        <v>80000</v>
      </c>
      <c r="K1254" s="323" t="s">
        <v>20</v>
      </c>
      <c r="L1254" s="323" t="s">
        <v>21</v>
      </c>
      <c r="M1254" s="323" t="s">
        <v>109</v>
      </c>
      <c r="N1254" s="30" t="str">
        <f>VLOOKUP(M1254,[1]OPERACIONAL!$A$1:$C$12,2,FALSE)</f>
        <v>OBRAS E INSTALAÇÕES</v>
      </c>
    </row>
    <row r="1255" spans="2:14" ht="36">
      <c r="B1255" s="23" t="str">
        <f t="shared" si="42"/>
        <v>45</v>
      </c>
      <c r="C1255" s="24" t="s">
        <v>1931</v>
      </c>
      <c r="D1255" s="29" t="s">
        <v>2157</v>
      </c>
      <c r="E1255" s="25" t="s">
        <v>2147</v>
      </c>
      <c r="F1255" s="24" t="s">
        <v>18</v>
      </c>
      <c r="G1255" s="26">
        <v>1</v>
      </c>
      <c r="H1255" s="45">
        <v>45536</v>
      </c>
      <c r="I1255" s="27">
        <v>100000</v>
      </c>
      <c r="J1255" s="28">
        <f t="shared" si="43"/>
        <v>100000</v>
      </c>
      <c r="K1255" s="323" t="s">
        <v>20</v>
      </c>
      <c r="L1255" s="323" t="s">
        <v>21</v>
      </c>
      <c r="M1255" s="323" t="s">
        <v>109</v>
      </c>
      <c r="N1255" s="30" t="str">
        <f>VLOOKUP(M1255,[1]OPERACIONAL!$A$1:$C$12,2,FALSE)</f>
        <v>OBRAS E INSTALAÇÕES</v>
      </c>
    </row>
    <row r="1256" spans="2:14" ht="36">
      <c r="B1256" s="23" t="str">
        <f t="shared" si="42"/>
        <v>45</v>
      </c>
      <c r="C1256" s="24" t="s">
        <v>1931</v>
      </c>
      <c r="D1256" s="29" t="s">
        <v>2158</v>
      </c>
      <c r="E1256" s="25" t="s">
        <v>2147</v>
      </c>
      <c r="F1256" s="24" t="s">
        <v>18</v>
      </c>
      <c r="G1256" s="26">
        <v>1</v>
      </c>
      <c r="H1256" s="45">
        <v>45536</v>
      </c>
      <c r="I1256" s="27">
        <v>200000</v>
      </c>
      <c r="J1256" s="28">
        <f t="shared" si="43"/>
        <v>200000</v>
      </c>
      <c r="K1256" s="323" t="s">
        <v>20</v>
      </c>
      <c r="L1256" s="323" t="s">
        <v>21</v>
      </c>
      <c r="M1256" s="323" t="s">
        <v>109</v>
      </c>
      <c r="N1256" s="30" t="str">
        <f>VLOOKUP(M1256,[1]OPERACIONAL!$A$1:$C$12,2,FALSE)</f>
        <v>OBRAS E INSTALAÇÕES</v>
      </c>
    </row>
    <row r="1257" spans="2:14" ht="36">
      <c r="B1257" s="23" t="str">
        <f t="shared" si="42"/>
        <v>45</v>
      </c>
      <c r="C1257" s="24" t="s">
        <v>1931</v>
      </c>
      <c r="D1257" s="29" t="s">
        <v>2159</v>
      </c>
      <c r="E1257" s="25" t="s">
        <v>2147</v>
      </c>
      <c r="F1257" s="24" t="s">
        <v>18</v>
      </c>
      <c r="G1257" s="26">
        <v>1</v>
      </c>
      <c r="H1257" s="45">
        <v>45536</v>
      </c>
      <c r="I1257" s="27">
        <v>100000</v>
      </c>
      <c r="J1257" s="28">
        <f t="shared" si="43"/>
        <v>100000</v>
      </c>
      <c r="K1257" s="323" t="s">
        <v>20</v>
      </c>
      <c r="L1257" s="323" t="s">
        <v>21</v>
      </c>
      <c r="M1257" s="323" t="s">
        <v>109</v>
      </c>
      <c r="N1257" s="30" t="str">
        <f>VLOOKUP(M1257,[1]OPERACIONAL!$A$1:$C$12,2,FALSE)</f>
        <v>OBRAS E INSTALAÇÕES</v>
      </c>
    </row>
    <row r="1258" spans="2:14" ht="48">
      <c r="B1258" s="23" t="str">
        <f t="shared" si="42"/>
        <v>45</v>
      </c>
      <c r="C1258" s="24" t="s">
        <v>1931</v>
      </c>
      <c r="D1258" s="29" t="s">
        <v>2160</v>
      </c>
      <c r="E1258" s="25" t="s">
        <v>2147</v>
      </c>
      <c r="F1258" s="24" t="s">
        <v>18</v>
      </c>
      <c r="G1258" s="26">
        <v>1</v>
      </c>
      <c r="H1258" s="45">
        <v>45597</v>
      </c>
      <c r="I1258" s="27">
        <v>180000</v>
      </c>
      <c r="J1258" s="28">
        <f t="shared" si="43"/>
        <v>180000</v>
      </c>
      <c r="K1258" s="323" t="s">
        <v>20</v>
      </c>
      <c r="L1258" s="323" t="s">
        <v>21</v>
      </c>
      <c r="M1258" s="323" t="s">
        <v>109</v>
      </c>
      <c r="N1258" s="30" t="str">
        <f>VLOOKUP(M1258,[1]OPERACIONAL!$A$1:$C$12,2,FALSE)</f>
        <v>OBRAS E INSTALAÇÕES</v>
      </c>
    </row>
    <row r="1259" spans="2:14" ht="60">
      <c r="B1259" s="23" t="str">
        <f t="shared" si="42"/>
        <v>45</v>
      </c>
      <c r="C1259" s="24" t="s">
        <v>1931</v>
      </c>
      <c r="D1259" s="29" t="s">
        <v>2161</v>
      </c>
      <c r="E1259" s="25" t="s">
        <v>2162</v>
      </c>
      <c r="F1259" s="24" t="s">
        <v>18</v>
      </c>
      <c r="G1259" s="26">
        <v>1</v>
      </c>
      <c r="H1259" s="45">
        <v>45323</v>
      </c>
      <c r="I1259" s="27">
        <v>210000</v>
      </c>
      <c r="J1259" s="28">
        <f t="shared" si="43"/>
        <v>210000</v>
      </c>
      <c r="K1259" s="323" t="s">
        <v>20</v>
      </c>
      <c r="L1259" s="323" t="s">
        <v>21</v>
      </c>
      <c r="M1259" s="323" t="s">
        <v>109</v>
      </c>
      <c r="N1259" s="30" t="str">
        <f>VLOOKUP(M1259,[1]OPERACIONAL!$A$1:$C$12,2,FALSE)</f>
        <v>OBRAS E INSTALAÇÕES</v>
      </c>
    </row>
    <row r="1260" spans="2:14" ht="48">
      <c r="B1260" s="23" t="str">
        <f t="shared" si="42"/>
        <v>45</v>
      </c>
      <c r="C1260" s="24" t="s">
        <v>1931</v>
      </c>
      <c r="D1260" s="29" t="s">
        <v>2163</v>
      </c>
      <c r="E1260" s="25" t="s">
        <v>2162</v>
      </c>
      <c r="F1260" s="24" t="s">
        <v>18</v>
      </c>
      <c r="G1260" s="26">
        <v>1</v>
      </c>
      <c r="H1260" s="45">
        <v>45323</v>
      </c>
      <c r="I1260" s="27">
        <v>218000</v>
      </c>
      <c r="J1260" s="28">
        <f t="shared" si="43"/>
        <v>218000</v>
      </c>
      <c r="K1260" s="323" t="s">
        <v>20</v>
      </c>
      <c r="L1260" s="323" t="s">
        <v>21</v>
      </c>
      <c r="M1260" s="323" t="s">
        <v>109</v>
      </c>
      <c r="N1260" s="30" t="str">
        <f>VLOOKUP(M1260,[1]OPERACIONAL!$A$1:$C$12,2,FALSE)</f>
        <v>OBRAS E INSTALAÇÕES</v>
      </c>
    </row>
    <row r="1261" spans="2:14" ht="36">
      <c r="B1261" s="23" t="str">
        <f t="shared" si="42"/>
        <v>45</v>
      </c>
      <c r="C1261" s="24" t="s">
        <v>1931</v>
      </c>
      <c r="D1261" s="29" t="s">
        <v>2164</v>
      </c>
      <c r="E1261" s="25" t="s">
        <v>2162</v>
      </c>
      <c r="F1261" s="24" t="s">
        <v>18</v>
      </c>
      <c r="G1261" s="26">
        <v>1</v>
      </c>
      <c r="H1261" s="45">
        <v>45323</v>
      </c>
      <c r="I1261" s="27">
        <v>195000</v>
      </c>
      <c r="J1261" s="28">
        <f t="shared" si="43"/>
        <v>195000</v>
      </c>
      <c r="K1261" s="323" t="s">
        <v>20</v>
      </c>
      <c r="L1261" s="323" t="s">
        <v>21</v>
      </c>
      <c r="M1261" s="323" t="s">
        <v>109</v>
      </c>
      <c r="N1261" s="30" t="str">
        <f>VLOOKUP(M1261,[1]OPERACIONAL!$A$1:$C$12,2,FALSE)</f>
        <v>OBRAS E INSTALAÇÕES</v>
      </c>
    </row>
    <row r="1262" spans="2:14" ht="48">
      <c r="B1262" s="23" t="str">
        <f t="shared" si="42"/>
        <v>45</v>
      </c>
      <c r="C1262" s="24" t="s">
        <v>1931</v>
      </c>
      <c r="D1262" s="29" t="s">
        <v>2165</v>
      </c>
      <c r="E1262" s="25" t="s">
        <v>2162</v>
      </c>
      <c r="F1262" s="24" t="s">
        <v>18</v>
      </c>
      <c r="G1262" s="26">
        <v>1</v>
      </c>
      <c r="H1262" s="45">
        <v>45397</v>
      </c>
      <c r="I1262" s="27">
        <v>130000</v>
      </c>
      <c r="J1262" s="28">
        <f t="shared" si="43"/>
        <v>130000</v>
      </c>
      <c r="K1262" s="323" t="s">
        <v>20</v>
      </c>
      <c r="L1262" s="323" t="s">
        <v>21</v>
      </c>
      <c r="M1262" s="323" t="s">
        <v>109</v>
      </c>
      <c r="N1262" s="30" t="str">
        <f>VLOOKUP(M1262,[1]OPERACIONAL!$A$1:$C$12,2,FALSE)</f>
        <v>OBRAS E INSTALAÇÕES</v>
      </c>
    </row>
    <row r="1263" spans="2:14" ht="60">
      <c r="B1263" s="23" t="str">
        <f t="shared" si="42"/>
        <v>45</v>
      </c>
      <c r="C1263" s="24" t="s">
        <v>1931</v>
      </c>
      <c r="D1263" s="29" t="s">
        <v>2166</v>
      </c>
      <c r="E1263" s="25" t="s">
        <v>2162</v>
      </c>
      <c r="F1263" s="24" t="s">
        <v>18</v>
      </c>
      <c r="G1263" s="26">
        <v>1</v>
      </c>
      <c r="H1263" s="45">
        <v>45397</v>
      </c>
      <c r="I1263" s="27">
        <v>120000</v>
      </c>
      <c r="J1263" s="28">
        <f t="shared" si="43"/>
        <v>120000</v>
      </c>
      <c r="K1263" s="323" t="s">
        <v>20</v>
      </c>
      <c r="L1263" s="323" t="s">
        <v>21</v>
      </c>
      <c r="M1263" s="323" t="s">
        <v>109</v>
      </c>
      <c r="N1263" s="30" t="str">
        <f>VLOOKUP(M1263,[1]OPERACIONAL!$A$1:$C$12,2,FALSE)</f>
        <v>OBRAS E INSTALAÇÕES</v>
      </c>
    </row>
    <row r="1264" spans="2:14" ht="24">
      <c r="B1264" s="23" t="str">
        <f t="shared" si="42"/>
        <v>45</v>
      </c>
      <c r="C1264" s="24" t="s">
        <v>1931</v>
      </c>
      <c r="D1264" s="29" t="s">
        <v>2167</v>
      </c>
      <c r="E1264" s="25" t="s">
        <v>2162</v>
      </c>
      <c r="F1264" s="24" t="s">
        <v>18</v>
      </c>
      <c r="G1264" s="26">
        <v>1</v>
      </c>
      <c r="H1264" s="45">
        <v>45397</v>
      </c>
      <c r="I1264" s="27">
        <v>140000</v>
      </c>
      <c r="J1264" s="28">
        <f t="shared" si="43"/>
        <v>140000</v>
      </c>
      <c r="K1264" s="323" t="s">
        <v>20</v>
      </c>
      <c r="L1264" s="323" t="s">
        <v>21</v>
      </c>
      <c r="M1264" s="323" t="s">
        <v>109</v>
      </c>
      <c r="N1264" s="30" t="str">
        <f>VLOOKUP(M1264,[1]OPERACIONAL!$A$1:$C$12,2,FALSE)</f>
        <v>OBRAS E INSTALAÇÕES</v>
      </c>
    </row>
    <row r="1265" spans="2:14" ht="36">
      <c r="B1265" s="23" t="str">
        <f t="shared" si="42"/>
        <v>45</v>
      </c>
      <c r="C1265" s="24" t="s">
        <v>1931</v>
      </c>
      <c r="D1265" s="29" t="s">
        <v>2168</v>
      </c>
      <c r="E1265" s="25" t="s">
        <v>2162</v>
      </c>
      <c r="F1265" s="24" t="s">
        <v>18</v>
      </c>
      <c r="G1265" s="26">
        <v>1</v>
      </c>
      <c r="H1265" s="45">
        <v>45397</v>
      </c>
      <c r="I1265" s="27">
        <v>170000</v>
      </c>
      <c r="J1265" s="28">
        <f t="shared" si="43"/>
        <v>170000</v>
      </c>
      <c r="K1265" s="323" t="s">
        <v>20</v>
      </c>
      <c r="L1265" s="323" t="s">
        <v>21</v>
      </c>
      <c r="M1265" s="323" t="s">
        <v>109</v>
      </c>
      <c r="N1265" s="30" t="str">
        <f>VLOOKUP(M1265,[1]OPERACIONAL!$A$1:$C$12,2,FALSE)</f>
        <v>OBRAS E INSTALAÇÕES</v>
      </c>
    </row>
    <row r="1266" spans="2:14" ht="36">
      <c r="B1266" s="23" t="str">
        <f t="shared" si="42"/>
        <v>45</v>
      </c>
      <c r="C1266" s="24" t="s">
        <v>1931</v>
      </c>
      <c r="D1266" s="29" t="s">
        <v>2169</v>
      </c>
      <c r="E1266" s="25" t="s">
        <v>2162</v>
      </c>
      <c r="F1266" s="24" t="s">
        <v>18</v>
      </c>
      <c r="G1266" s="26">
        <v>1</v>
      </c>
      <c r="H1266" s="45">
        <v>45474</v>
      </c>
      <c r="I1266" s="27">
        <v>95000</v>
      </c>
      <c r="J1266" s="28">
        <f t="shared" si="43"/>
        <v>95000</v>
      </c>
      <c r="K1266" s="323" t="s">
        <v>20</v>
      </c>
      <c r="L1266" s="323" t="s">
        <v>21</v>
      </c>
      <c r="M1266" s="323" t="s">
        <v>109</v>
      </c>
      <c r="N1266" s="30" t="str">
        <f>VLOOKUP(M1266,[1]OPERACIONAL!$A$1:$C$12,2,FALSE)</f>
        <v>OBRAS E INSTALAÇÕES</v>
      </c>
    </row>
    <row r="1267" spans="2:14" ht="24">
      <c r="B1267" s="23" t="str">
        <f t="shared" si="42"/>
        <v>45</v>
      </c>
      <c r="C1267" s="24" t="s">
        <v>1931</v>
      </c>
      <c r="D1267" s="29" t="s">
        <v>2170</v>
      </c>
      <c r="E1267" s="25" t="s">
        <v>2162</v>
      </c>
      <c r="F1267" s="24" t="s">
        <v>18</v>
      </c>
      <c r="G1267" s="26">
        <v>1</v>
      </c>
      <c r="H1267" s="45">
        <v>45474</v>
      </c>
      <c r="I1267" s="27">
        <v>215000</v>
      </c>
      <c r="J1267" s="28">
        <f t="shared" si="43"/>
        <v>215000</v>
      </c>
      <c r="K1267" s="323" t="s">
        <v>20</v>
      </c>
      <c r="L1267" s="323" t="s">
        <v>21</v>
      </c>
      <c r="M1267" s="323" t="s">
        <v>109</v>
      </c>
      <c r="N1267" s="30" t="str">
        <f>VLOOKUP(M1267,[1]OPERACIONAL!$A$1:$C$12,2,FALSE)</f>
        <v>OBRAS E INSTALAÇÕES</v>
      </c>
    </row>
    <row r="1268" spans="2:14" ht="24">
      <c r="B1268" s="23" t="str">
        <f t="shared" si="42"/>
        <v>45</v>
      </c>
      <c r="C1268" s="24" t="s">
        <v>1931</v>
      </c>
      <c r="D1268" s="29" t="s">
        <v>2171</v>
      </c>
      <c r="E1268" s="25" t="s">
        <v>2162</v>
      </c>
      <c r="F1268" s="24" t="s">
        <v>18</v>
      </c>
      <c r="G1268" s="26">
        <v>1</v>
      </c>
      <c r="H1268" s="45">
        <v>45474</v>
      </c>
      <c r="I1268" s="27">
        <v>180000</v>
      </c>
      <c r="J1268" s="28">
        <f t="shared" si="43"/>
        <v>180000</v>
      </c>
      <c r="K1268" s="323" t="s">
        <v>20</v>
      </c>
      <c r="L1268" s="323" t="s">
        <v>21</v>
      </c>
      <c r="M1268" s="323" t="s">
        <v>109</v>
      </c>
      <c r="N1268" s="30" t="str">
        <f>VLOOKUP(M1268,[1]OPERACIONAL!$A$1:$C$12,2,FALSE)</f>
        <v>OBRAS E INSTALAÇÕES</v>
      </c>
    </row>
    <row r="1269" spans="2:14" ht="48">
      <c r="B1269" s="23" t="str">
        <f t="shared" si="42"/>
        <v>45</v>
      </c>
      <c r="C1269" s="24" t="s">
        <v>1931</v>
      </c>
      <c r="D1269" s="29" t="s">
        <v>2172</v>
      </c>
      <c r="E1269" s="25" t="s">
        <v>2162</v>
      </c>
      <c r="F1269" s="24" t="s">
        <v>18</v>
      </c>
      <c r="G1269" s="26">
        <v>1</v>
      </c>
      <c r="H1269" s="45">
        <v>45474</v>
      </c>
      <c r="I1269" s="27">
        <v>208000</v>
      </c>
      <c r="J1269" s="28">
        <f t="shared" si="43"/>
        <v>208000</v>
      </c>
      <c r="K1269" s="323" t="s">
        <v>20</v>
      </c>
      <c r="L1269" s="323" t="s">
        <v>21</v>
      </c>
      <c r="M1269" s="323" t="s">
        <v>109</v>
      </c>
      <c r="N1269" s="30" t="str">
        <f>VLOOKUP(M1269,[1]OPERACIONAL!$A$1:$C$12,2,FALSE)</f>
        <v>OBRAS E INSTALAÇÕES</v>
      </c>
    </row>
    <row r="1270" spans="2:14" ht="60">
      <c r="B1270" s="23" t="str">
        <f t="shared" si="42"/>
        <v>45</v>
      </c>
      <c r="C1270" s="24" t="s">
        <v>1931</v>
      </c>
      <c r="D1270" s="29" t="s">
        <v>2173</v>
      </c>
      <c r="E1270" s="25" t="s">
        <v>2162</v>
      </c>
      <c r="F1270" s="24" t="s">
        <v>18</v>
      </c>
      <c r="G1270" s="26">
        <v>1</v>
      </c>
      <c r="H1270" s="45">
        <v>45550</v>
      </c>
      <c r="I1270" s="27">
        <v>140000</v>
      </c>
      <c r="J1270" s="28">
        <f t="shared" si="43"/>
        <v>140000</v>
      </c>
      <c r="K1270" s="323" t="s">
        <v>20</v>
      </c>
      <c r="L1270" s="323" t="s">
        <v>21</v>
      </c>
      <c r="M1270" s="323" t="s">
        <v>109</v>
      </c>
      <c r="N1270" s="30" t="str">
        <f>VLOOKUP(M1270,[1]OPERACIONAL!$A$1:$C$12,2,FALSE)</f>
        <v>OBRAS E INSTALAÇÕES</v>
      </c>
    </row>
    <row r="1271" spans="2:14" ht="24">
      <c r="B1271" s="23" t="str">
        <f t="shared" si="42"/>
        <v>45</v>
      </c>
      <c r="C1271" s="24" t="s">
        <v>1931</v>
      </c>
      <c r="D1271" s="29" t="s">
        <v>2174</v>
      </c>
      <c r="E1271" s="25" t="s">
        <v>2162</v>
      </c>
      <c r="F1271" s="24" t="s">
        <v>18</v>
      </c>
      <c r="G1271" s="26">
        <v>1</v>
      </c>
      <c r="H1271" s="45">
        <v>45550</v>
      </c>
      <c r="I1271" s="27">
        <v>200000</v>
      </c>
      <c r="J1271" s="28">
        <f t="shared" si="43"/>
        <v>200000</v>
      </c>
      <c r="K1271" s="323" t="s">
        <v>20</v>
      </c>
      <c r="L1271" s="323" t="s">
        <v>21</v>
      </c>
      <c r="M1271" s="323" t="s">
        <v>109</v>
      </c>
      <c r="N1271" s="30" t="str">
        <f>VLOOKUP(M1271,[1]OPERACIONAL!$A$1:$C$12,2,FALSE)</f>
        <v>OBRAS E INSTALAÇÕES</v>
      </c>
    </row>
    <row r="1272" spans="2:14" ht="24">
      <c r="B1272" s="23" t="str">
        <f t="shared" si="42"/>
        <v>45</v>
      </c>
      <c r="C1272" s="24" t="s">
        <v>1931</v>
      </c>
      <c r="D1272" s="29" t="s">
        <v>2175</v>
      </c>
      <c r="E1272" s="25" t="s">
        <v>2162</v>
      </c>
      <c r="F1272" s="24" t="s">
        <v>18</v>
      </c>
      <c r="G1272" s="26">
        <v>1</v>
      </c>
      <c r="H1272" s="45">
        <v>45550</v>
      </c>
      <c r="I1272" s="27">
        <v>320000</v>
      </c>
      <c r="J1272" s="28">
        <f t="shared" si="43"/>
        <v>320000</v>
      </c>
      <c r="K1272" s="323" t="s">
        <v>20</v>
      </c>
      <c r="L1272" s="323" t="s">
        <v>21</v>
      </c>
      <c r="M1272" s="323" t="s">
        <v>109</v>
      </c>
      <c r="N1272" s="30" t="str">
        <f>VLOOKUP(M1272,[1]OPERACIONAL!$A$1:$C$12,2,FALSE)</f>
        <v>OBRAS E INSTALAÇÕES</v>
      </c>
    </row>
    <row r="1273" spans="2:14" ht="36">
      <c r="B1273" s="23" t="str">
        <f t="shared" si="42"/>
        <v>45</v>
      </c>
      <c r="C1273" s="24" t="s">
        <v>1931</v>
      </c>
      <c r="D1273" s="29" t="s">
        <v>2176</v>
      </c>
      <c r="E1273" s="25" t="s">
        <v>2162</v>
      </c>
      <c r="F1273" s="24" t="s">
        <v>18</v>
      </c>
      <c r="G1273" s="26">
        <v>1</v>
      </c>
      <c r="H1273" s="45">
        <v>45550</v>
      </c>
      <c r="I1273" s="27">
        <v>480000</v>
      </c>
      <c r="J1273" s="28">
        <f t="shared" si="43"/>
        <v>480000</v>
      </c>
      <c r="K1273" s="323" t="s">
        <v>20</v>
      </c>
      <c r="L1273" s="323" t="s">
        <v>21</v>
      </c>
      <c r="M1273" s="323" t="s">
        <v>109</v>
      </c>
      <c r="N1273" s="30" t="str">
        <f>VLOOKUP(M1273,[1]OPERACIONAL!$A$1:$C$12,2,FALSE)</f>
        <v>OBRAS E INSTALAÇÕES</v>
      </c>
    </row>
    <row r="1274" spans="2:14" ht="24">
      <c r="B1274" s="23" t="str">
        <f t="shared" si="42"/>
        <v>45</v>
      </c>
      <c r="C1274" s="24" t="s">
        <v>1931</v>
      </c>
      <c r="D1274" s="29" t="s">
        <v>2177</v>
      </c>
      <c r="E1274" s="25" t="s">
        <v>2178</v>
      </c>
      <c r="F1274" s="24" t="s">
        <v>18</v>
      </c>
      <c r="G1274" s="26">
        <v>1</v>
      </c>
      <c r="H1274" s="45">
        <v>45293</v>
      </c>
      <c r="I1274" s="27">
        <v>200000</v>
      </c>
      <c r="J1274" s="28">
        <f t="shared" si="43"/>
        <v>200000</v>
      </c>
      <c r="K1274" s="323" t="s">
        <v>20</v>
      </c>
      <c r="L1274" s="323" t="s">
        <v>21</v>
      </c>
      <c r="M1274" s="323" t="s">
        <v>109</v>
      </c>
      <c r="N1274" s="30" t="str">
        <f>VLOOKUP(M1274,[1]OPERACIONAL!$A$1:$C$12,2,FALSE)</f>
        <v>OBRAS E INSTALAÇÕES</v>
      </c>
    </row>
    <row r="1275" spans="2:14" ht="36">
      <c r="B1275" s="23" t="str">
        <f t="shared" ref="B1275:B1338" si="44">MID(C1275,1,2)</f>
        <v>45</v>
      </c>
      <c r="C1275" s="24" t="s">
        <v>1931</v>
      </c>
      <c r="D1275" s="29" t="s">
        <v>2179</v>
      </c>
      <c r="E1275" s="25" t="s">
        <v>2180</v>
      </c>
      <c r="F1275" s="24" t="s">
        <v>18</v>
      </c>
      <c r="G1275" s="26">
        <v>1</v>
      </c>
      <c r="H1275" s="45">
        <v>45611</v>
      </c>
      <c r="I1275" s="27">
        <v>48000</v>
      </c>
      <c r="J1275" s="28">
        <f t="shared" si="43"/>
        <v>48000</v>
      </c>
      <c r="K1275" s="323" t="s">
        <v>20</v>
      </c>
      <c r="L1275" s="323" t="s">
        <v>21</v>
      </c>
      <c r="M1275" s="323" t="s">
        <v>109</v>
      </c>
      <c r="N1275" s="30" t="str">
        <f>VLOOKUP(M1275,[1]OPERACIONAL!$A$1:$C$12,2,FALSE)</f>
        <v>OBRAS E INSTALAÇÕES</v>
      </c>
    </row>
    <row r="1276" spans="2:14" ht="24">
      <c r="B1276" s="23" t="str">
        <f t="shared" si="44"/>
        <v>45</v>
      </c>
      <c r="C1276" s="24" t="s">
        <v>1931</v>
      </c>
      <c r="D1276" s="29" t="s">
        <v>2181</v>
      </c>
      <c r="E1276" s="25" t="s">
        <v>2162</v>
      </c>
      <c r="F1276" s="24" t="s">
        <v>18</v>
      </c>
      <c r="G1276" s="26">
        <v>1</v>
      </c>
      <c r="H1276" s="45">
        <v>45611</v>
      </c>
      <c r="I1276" s="27">
        <v>50000</v>
      </c>
      <c r="J1276" s="28">
        <f t="shared" si="43"/>
        <v>50000</v>
      </c>
      <c r="K1276" s="323" t="s">
        <v>20</v>
      </c>
      <c r="L1276" s="323" t="s">
        <v>21</v>
      </c>
      <c r="M1276" s="323" t="s">
        <v>109</v>
      </c>
      <c r="N1276" s="30" t="str">
        <f>VLOOKUP(M1276,[1]OPERACIONAL!$A$1:$C$12,2,FALSE)</f>
        <v>OBRAS E INSTALAÇÕES</v>
      </c>
    </row>
    <row r="1277" spans="2:14" ht="36">
      <c r="B1277" s="23" t="str">
        <f t="shared" si="44"/>
        <v>45</v>
      </c>
      <c r="C1277" s="24" t="s">
        <v>1931</v>
      </c>
      <c r="D1277" s="29" t="s">
        <v>2182</v>
      </c>
      <c r="E1277" s="25" t="s">
        <v>2162</v>
      </c>
      <c r="F1277" s="24" t="s">
        <v>18</v>
      </c>
      <c r="G1277" s="26">
        <v>1</v>
      </c>
      <c r="H1277" s="45">
        <v>45611</v>
      </c>
      <c r="I1277" s="27">
        <v>85000</v>
      </c>
      <c r="J1277" s="28">
        <f t="shared" si="43"/>
        <v>85000</v>
      </c>
      <c r="K1277" s="323" t="s">
        <v>20</v>
      </c>
      <c r="L1277" s="323" t="s">
        <v>21</v>
      </c>
      <c r="M1277" s="323" t="s">
        <v>109</v>
      </c>
      <c r="N1277" s="30" t="str">
        <f>VLOOKUP(M1277,[1]OPERACIONAL!$A$1:$C$12,2,FALSE)</f>
        <v>OBRAS E INSTALAÇÕES</v>
      </c>
    </row>
    <row r="1278" spans="2:14" ht="72">
      <c r="B1278" s="23" t="str">
        <f t="shared" si="44"/>
        <v>45</v>
      </c>
      <c r="C1278" s="24" t="s">
        <v>1931</v>
      </c>
      <c r="D1278" s="29" t="s">
        <v>2183</v>
      </c>
      <c r="E1278" s="25" t="s">
        <v>2184</v>
      </c>
      <c r="F1278" s="24" t="s">
        <v>18</v>
      </c>
      <c r="G1278" s="26">
        <v>1</v>
      </c>
      <c r="H1278" s="45">
        <v>45611</v>
      </c>
      <c r="I1278" s="27">
        <v>48000</v>
      </c>
      <c r="J1278" s="28">
        <f t="shared" si="43"/>
        <v>48000</v>
      </c>
      <c r="K1278" s="323" t="s">
        <v>20</v>
      </c>
      <c r="L1278" s="323" t="s">
        <v>21</v>
      </c>
      <c r="M1278" s="323" t="s">
        <v>109</v>
      </c>
      <c r="N1278" s="30" t="str">
        <f>VLOOKUP(M1278,[1]OPERACIONAL!$A$1:$C$12,2,FALSE)</f>
        <v>OBRAS E INSTALAÇÕES</v>
      </c>
    </row>
    <row r="1279" spans="2:14" ht="168">
      <c r="B1279" s="23" t="str">
        <f t="shared" si="44"/>
        <v>45</v>
      </c>
      <c r="C1279" s="24" t="s">
        <v>1931</v>
      </c>
      <c r="D1279" s="328" t="s">
        <v>2185</v>
      </c>
      <c r="E1279" s="25" t="s">
        <v>2186</v>
      </c>
      <c r="F1279" s="24" t="s">
        <v>1934</v>
      </c>
      <c r="G1279" s="26">
        <v>12</v>
      </c>
      <c r="H1279" s="45">
        <v>45292</v>
      </c>
      <c r="I1279" s="27">
        <v>66666.666599999997</v>
      </c>
      <c r="J1279" s="28">
        <f t="shared" si="43"/>
        <v>799999.99919999996</v>
      </c>
      <c r="K1279" s="323" t="s">
        <v>20</v>
      </c>
      <c r="L1279" s="323" t="s">
        <v>21</v>
      </c>
      <c r="M1279" s="323" t="s">
        <v>31</v>
      </c>
      <c r="N1279" s="30" t="str">
        <f>VLOOKUP(M1279,[1]OPERACIONAL!$A$1:$C$12,2,FALSE)</f>
        <v>MATERIAL DE CONSUMO</v>
      </c>
    </row>
    <row r="1280" spans="2:14" ht="51">
      <c r="B1280" s="23" t="str">
        <f t="shared" si="44"/>
        <v>45</v>
      </c>
      <c r="C1280" s="24" t="s">
        <v>1931</v>
      </c>
      <c r="D1280" s="328" t="s">
        <v>2187</v>
      </c>
      <c r="E1280" s="25" t="s">
        <v>2188</v>
      </c>
      <c r="F1280" s="24" t="s">
        <v>18</v>
      </c>
      <c r="G1280" s="26">
        <v>20</v>
      </c>
      <c r="H1280" s="45">
        <v>45292</v>
      </c>
      <c r="I1280" s="27">
        <v>20000</v>
      </c>
      <c r="J1280" s="28">
        <f t="shared" si="43"/>
        <v>400000</v>
      </c>
      <c r="K1280" s="323" t="s">
        <v>20</v>
      </c>
      <c r="L1280" s="323" t="s">
        <v>21</v>
      </c>
      <c r="M1280" s="323" t="s">
        <v>34</v>
      </c>
      <c r="N1280" s="30" t="str">
        <f>VLOOKUP(M1280,[1]OPERACIONAL!$A$1:$C$12,2,FALSE)</f>
        <v>OUTROS SERVIÇOS DE TERCEIROS - PESSOA JURÍDICA</v>
      </c>
    </row>
    <row r="1281" spans="2:14" ht="63.75">
      <c r="B1281" s="23" t="str">
        <f t="shared" si="44"/>
        <v>45</v>
      </c>
      <c r="C1281" s="24" t="s">
        <v>1931</v>
      </c>
      <c r="D1281" s="328" t="s">
        <v>2189</v>
      </c>
      <c r="E1281" s="25" t="s">
        <v>2190</v>
      </c>
      <c r="F1281" s="24" t="s">
        <v>18</v>
      </c>
      <c r="G1281" s="26">
        <v>8</v>
      </c>
      <c r="H1281" s="45">
        <v>45292</v>
      </c>
      <c r="I1281" s="27">
        <v>17600</v>
      </c>
      <c r="J1281" s="28">
        <f t="shared" si="43"/>
        <v>140800</v>
      </c>
      <c r="K1281" s="323" t="s">
        <v>20</v>
      </c>
      <c r="L1281" s="323" t="s">
        <v>21</v>
      </c>
      <c r="M1281" s="323" t="s">
        <v>34</v>
      </c>
      <c r="N1281" s="30" t="str">
        <f>VLOOKUP(M1281,[1]OPERACIONAL!$A$1:$C$12,2,FALSE)</f>
        <v>OUTROS SERVIÇOS DE TERCEIROS - PESSOA JURÍDICA</v>
      </c>
    </row>
    <row r="1282" spans="2:14" ht="51">
      <c r="B1282" s="23" t="str">
        <f t="shared" si="44"/>
        <v>45</v>
      </c>
      <c r="C1282" s="24" t="s">
        <v>1931</v>
      </c>
      <c r="D1282" s="328" t="s">
        <v>2191</v>
      </c>
      <c r="E1282" s="25" t="s">
        <v>2192</v>
      </c>
      <c r="F1282" s="24" t="s">
        <v>18</v>
      </c>
      <c r="G1282" s="26">
        <v>8</v>
      </c>
      <c r="H1282" s="45">
        <v>45292</v>
      </c>
      <c r="I1282" s="27">
        <v>6000</v>
      </c>
      <c r="J1282" s="28">
        <f t="shared" si="43"/>
        <v>48000</v>
      </c>
      <c r="K1282" s="323" t="s">
        <v>20</v>
      </c>
      <c r="L1282" s="323" t="s">
        <v>21</v>
      </c>
      <c r="M1282" s="323" t="s">
        <v>34</v>
      </c>
      <c r="N1282" s="30" t="str">
        <f>VLOOKUP(M1282,[1]OPERACIONAL!$A$1:$C$12,2,FALSE)</f>
        <v>OUTROS SERVIÇOS DE TERCEIROS - PESSOA JURÍDICA</v>
      </c>
    </row>
    <row r="1283" spans="2:14" ht="76.5">
      <c r="B1283" s="23" t="str">
        <f t="shared" si="44"/>
        <v>45</v>
      </c>
      <c r="C1283" s="24" t="s">
        <v>1931</v>
      </c>
      <c r="D1283" s="328" t="s">
        <v>2193</v>
      </c>
      <c r="E1283" s="25" t="s">
        <v>2194</v>
      </c>
      <c r="F1283" s="24" t="s">
        <v>18</v>
      </c>
      <c r="G1283" s="26">
        <v>12</v>
      </c>
      <c r="H1283" s="45">
        <v>45292</v>
      </c>
      <c r="I1283" s="27">
        <v>6000</v>
      </c>
      <c r="J1283" s="28">
        <f t="shared" si="43"/>
        <v>72000</v>
      </c>
      <c r="K1283" s="323" t="s">
        <v>20</v>
      </c>
      <c r="L1283" s="323" t="s">
        <v>21</v>
      </c>
      <c r="M1283" s="323" t="s">
        <v>34</v>
      </c>
      <c r="N1283" s="30" t="str">
        <f>VLOOKUP(M1283,[1]OPERACIONAL!$A$1:$C$12,2,FALSE)</f>
        <v>OUTROS SERVIÇOS DE TERCEIROS - PESSOA JURÍDICA</v>
      </c>
    </row>
    <row r="1284" spans="2:14" ht="51">
      <c r="B1284" s="23" t="str">
        <f t="shared" si="44"/>
        <v>45</v>
      </c>
      <c r="C1284" s="24" t="s">
        <v>1931</v>
      </c>
      <c r="D1284" s="328" t="s">
        <v>2195</v>
      </c>
      <c r="E1284" s="25" t="s">
        <v>2196</v>
      </c>
      <c r="F1284" s="24" t="s">
        <v>18</v>
      </c>
      <c r="G1284" s="26">
        <v>8</v>
      </c>
      <c r="H1284" s="45">
        <v>45292</v>
      </c>
      <c r="I1284" s="27">
        <v>4000</v>
      </c>
      <c r="J1284" s="28">
        <f t="shared" si="43"/>
        <v>32000</v>
      </c>
      <c r="K1284" s="323" t="s">
        <v>20</v>
      </c>
      <c r="L1284" s="323" t="s">
        <v>21</v>
      </c>
      <c r="M1284" s="323" t="s">
        <v>22</v>
      </c>
      <c r="N1284" s="30" t="str">
        <f>VLOOKUP(M1284,[1]OPERACIONAL!$A$1:$C$12,2,FALSE)</f>
        <v>EQUIPAMENTOS E MATERIAL PERMANENTE</v>
      </c>
    </row>
    <row r="1285" spans="2:14" ht="48">
      <c r="B1285" s="23" t="str">
        <f t="shared" si="44"/>
        <v>45</v>
      </c>
      <c r="C1285" s="24" t="s">
        <v>1931</v>
      </c>
      <c r="D1285" s="157" t="s">
        <v>2197</v>
      </c>
      <c r="E1285" s="71" t="s">
        <v>2198</v>
      </c>
      <c r="F1285" s="324" t="s">
        <v>18</v>
      </c>
      <c r="G1285" s="319">
        <v>1</v>
      </c>
      <c r="H1285" s="139">
        <v>45292</v>
      </c>
      <c r="I1285" s="320">
        <v>450000</v>
      </c>
      <c r="J1285" s="28">
        <f t="shared" si="43"/>
        <v>450000</v>
      </c>
      <c r="K1285" s="157" t="s">
        <v>20</v>
      </c>
      <c r="L1285" s="157" t="s">
        <v>21</v>
      </c>
      <c r="M1285" s="157" t="s">
        <v>109</v>
      </c>
      <c r="N1285" s="30" t="str">
        <f>VLOOKUP(M1285,[1]OPERACIONAL!$A$1:$C$12,2,FALSE)</f>
        <v>OBRAS E INSTALAÇÕES</v>
      </c>
    </row>
    <row r="1286" spans="2:14" ht="48">
      <c r="B1286" s="23" t="str">
        <f t="shared" si="44"/>
        <v>45</v>
      </c>
      <c r="C1286" s="24" t="s">
        <v>1931</v>
      </c>
      <c r="D1286" s="29" t="s">
        <v>2199</v>
      </c>
      <c r="E1286" s="25" t="s">
        <v>2200</v>
      </c>
      <c r="F1286" s="24" t="s">
        <v>18</v>
      </c>
      <c r="G1286" s="26">
        <v>1</v>
      </c>
      <c r="H1286" s="45">
        <v>45292</v>
      </c>
      <c r="I1286" s="27">
        <v>40000</v>
      </c>
      <c r="J1286" s="28">
        <f t="shared" si="43"/>
        <v>40000</v>
      </c>
      <c r="K1286" s="29" t="s">
        <v>20</v>
      </c>
      <c r="L1286" s="29" t="s">
        <v>21</v>
      </c>
      <c r="M1286" s="29" t="s">
        <v>31</v>
      </c>
      <c r="N1286" s="30" t="str">
        <f>VLOOKUP(M1286,[1]OPERACIONAL!$A$1:$C$12,2,FALSE)</f>
        <v>MATERIAL DE CONSUMO</v>
      </c>
    </row>
    <row r="1287" spans="2:14" ht="36">
      <c r="B1287" s="23" t="str">
        <f t="shared" si="44"/>
        <v>45</v>
      </c>
      <c r="C1287" s="24" t="s">
        <v>1931</v>
      </c>
      <c r="D1287" s="29" t="s">
        <v>2201</v>
      </c>
      <c r="E1287" s="25" t="s">
        <v>2147</v>
      </c>
      <c r="F1287" s="24" t="s">
        <v>18</v>
      </c>
      <c r="G1287" s="26">
        <v>1</v>
      </c>
      <c r="H1287" s="45">
        <v>45292</v>
      </c>
      <c r="I1287" s="27">
        <v>800000</v>
      </c>
      <c r="J1287" s="28">
        <f t="shared" si="43"/>
        <v>800000</v>
      </c>
      <c r="K1287" s="29" t="s">
        <v>20</v>
      </c>
      <c r="L1287" s="29" t="s">
        <v>21</v>
      </c>
      <c r="M1287" s="29" t="s">
        <v>109</v>
      </c>
      <c r="N1287" s="30" t="str">
        <f>VLOOKUP(M1287,[1]OPERACIONAL!$A$1:$C$12,2,FALSE)</f>
        <v>OBRAS E INSTALAÇÕES</v>
      </c>
    </row>
    <row r="1288" spans="2:14" ht="60">
      <c r="B1288" s="23" t="str">
        <f t="shared" si="44"/>
        <v>45</v>
      </c>
      <c r="C1288" s="24" t="s">
        <v>1931</v>
      </c>
      <c r="D1288" s="29" t="s">
        <v>2202</v>
      </c>
      <c r="E1288" s="25" t="s">
        <v>2203</v>
      </c>
      <c r="F1288" s="24" t="s">
        <v>18</v>
      </c>
      <c r="G1288" s="26">
        <v>14</v>
      </c>
      <c r="H1288" s="45">
        <v>45292</v>
      </c>
      <c r="I1288" s="27">
        <v>185714.28570000001</v>
      </c>
      <c r="J1288" s="28">
        <f t="shared" si="43"/>
        <v>2599999.9998000003</v>
      </c>
      <c r="K1288" s="29" t="s">
        <v>20</v>
      </c>
      <c r="L1288" s="29" t="s">
        <v>21</v>
      </c>
      <c r="M1288" s="29" t="s">
        <v>22</v>
      </c>
      <c r="N1288" s="30" t="str">
        <f>VLOOKUP(M1288,[1]OPERACIONAL!$A$1:$C$12,2,FALSE)</f>
        <v>EQUIPAMENTOS E MATERIAL PERMANENTE</v>
      </c>
    </row>
    <row r="1289" spans="2:14" ht="36">
      <c r="B1289" s="23" t="str">
        <f t="shared" si="44"/>
        <v>45</v>
      </c>
      <c r="C1289" s="24" t="s">
        <v>1931</v>
      </c>
      <c r="D1289" s="29" t="s">
        <v>2204</v>
      </c>
      <c r="E1289" s="25" t="s">
        <v>2205</v>
      </c>
      <c r="F1289" s="24" t="s">
        <v>18</v>
      </c>
      <c r="G1289" s="26">
        <v>1</v>
      </c>
      <c r="H1289" s="45">
        <v>45352</v>
      </c>
      <c r="I1289" s="27">
        <v>150000</v>
      </c>
      <c r="J1289" s="28">
        <f t="shared" si="43"/>
        <v>150000</v>
      </c>
      <c r="K1289" s="29" t="s">
        <v>20</v>
      </c>
      <c r="L1289" s="29" t="s">
        <v>21</v>
      </c>
      <c r="M1289" s="29" t="s">
        <v>109</v>
      </c>
      <c r="N1289" s="30" t="str">
        <f>VLOOKUP(M1289,[1]OPERACIONAL!$A$1:$C$12,2,FALSE)</f>
        <v>OBRAS E INSTALAÇÕES</v>
      </c>
    </row>
    <row r="1290" spans="2:14" ht="36">
      <c r="B1290" s="23" t="str">
        <f t="shared" si="44"/>
        <v>45</v>
      </c>
      <c r="C1290" s="24" t="s">
        <v>1931</v>
      </c>
      <c r="D1290" s="29" t="s">
        <v>2206</v>
      </c>
      <c r="E1290" s="25" t="s">
        <v>2207</v>
      </c>
      <c r="F1290" s="24" t="s">
        <v>18</v>
      </c>
      <c r="G1290" s="26">
        <v>1</v>
      </c>
      <c r="H1290" s="45">
        <v>45383</v>
      </c>
      <c r="I1290" s="27">
        <v>750000</v>
      </c>
      <c r="J1290" s="28">
        <f t="shared" si="43"/>
        <v>750000</v>
      </c>
      <c r="K1290" s="29" t="s">
        <v>20</v>
      </c>
      <c r="L1290" s="29" t="s">
        <v>21</v>
      </c>
      <c r="M1290" s="29" t="s">
        <v>109</v>
      </c>
      <c r="N1290" s="30" t="str">
        <f>VLOOKUP(M1290,[1]OPERACIONAL!$A$1:$C$12,2,FALSE)</f>
        <v>OBRAS E INSTALAÇÕES</v>
      </c>
    </row>
    <row r="1291" spans="2:14" ht="60">
      <c r="B1291" s="23" t="str">
        <f t="shared" si="44"/>
        <v>45</v>
      </c>
      <c r="C1291" s="24" t="s">
        <v>1931</v>
      </c>
      <c r="D1291" s="29" t="s">
        <v>2208</v>
      </c>
      <c r="E1291" s="25" t="s">
        <v>2209</v>
      </c>
      <c r="F1291" s="24" t="s">
        <v>18</v>
      </c>
      <c r="G1291" s="26">
        <v>1</v>
      </c>
      <c r="H1291" s="45">
        <v>45474</v>
      </c>
      <c r="I1291" s="27">
        <v>70000</v>
      </c>
      <c r="J1291" s="28">
        <f t="shared" si="43"/>
        <v>70000</v>
      </c>
      <c r="K1291" s="29" t="s">
        <v>20</v>
      </c>
      <c r="L1291" s="29" t="s">
        <v>21</v>
      </c>
      <c r="M1291" s="29" t="s">
        <v>109</v>
      </c>
      <c r="N1291" s="30" t="str">
        <f>VLOOKUP(M1291,[1]OPERACIONAL!$A$1:$C$12,2,FALSE)</f>
        <v>OBRAS E INSTALAÇÕES</v>
      </c>
    </row>
    <row r="1292" spans="2:14" ht="60">
      <c r="B1292" s="23" t="str">
        <f t="shared" si="44"/>
        <v>45</v>
      </c>
      <c r="C1292" s="24" t="s">
        <v>1931</v>
      </c>
      <c r="D1292" s="29" t="s">
        <v>2210</v>
      </c>
      <c r="E1292" s="25" t="s">
        <v>2147</v>
      </c>
      <c r="F1292" s="24" t="s">
        <v>18</v>
      </c>
      <c r="G1292" s="26">
        <v>1</v>
      </c>
      <c r="H1292" s="45">
        <v>45474</v>
      </c>
      <c r="I1292" s="27">
        <v>65000</v>
      </c>
      <c r="J1292" s="28">
        <f t="shared" si="43"/>
        <v>65000</v>
      </c>
      <c r="K1292" s="29" t="s">
        <v>20</v>
      </c>
      <c r="L1292" s="29" t="s">
        <v>21</v>
      </c>
      <c r="M1292" s="29" t="s">
        <v>109</v>
      </c>
      <c r="N1292" s="30" t="str">
        <f>VLOOKUP(M1292,[1]OPERACIONAL!$A$1:$C$12,2,FALSE)</f>
        <v>OBRAS E INSTALAÇÕES</v>
      </c>
    </row>
    <row r="1293" spans="2:14" ht="48">
      <c r="B1293" s="23" t="str">
        <f t="shared" si="44"/>
        <v>45</v>
      </c>
      <c r="C1293" s="24" t="s">
        <v>1931</v>
      </c>
      <c r="D1293" s="29" t="s">
        <v>2211</v>
      </c>
      <c r="E1293" s="25" t="s">
        <v>2212</v>
      </c>
      <c r="F1293" s="24" t="s">
        <v>18</v>
      </c>
      <c r="G1293" s="26">
        <v>1</v>
      </c>
      <c r="H1293" s="45">
        <v>45292</v>
      </c>
      <c r="I1293" s="27">
        <v>450000</v>
      </c>
      <c r="J1293" s="28">
        <f t="shared" si="43"/>
        <v>450000</v>
      </c>
      <c r="K1293" s="29" t="s">
        <v>20</v>
      </c>
      <c r="L1293" s="29" t="s">
        <v>21</v>
      </c>
      <c r="M1293" s="29" t="s">
        <v>109</v>
      </c>
      <c r="N1293" s="30" t="str">
        <f>VLOOKUP(M1293,[1]OPERACIONAL!$A$1:$C$12,2,FALSE)</f>
        <v>OBRAS E INSTALAÇÕES</v>
      </c>
    </row>
    <row r="1294" spans="2:14" ht="36">
      <c r="B1294" s="23" t="str">
        <f t="shared" si="44"/>
        <v>45</v>
      </c>
      <c r="C1294" s="24" t="s">
        <v>1931</v>
      </c>
      <c r="D1294" s="29" t="s">
        <v>2213</v>
      </c>
      <c r="E1294" s="25" t="s">
        <v>2214</v>
      </c>
      <c r="F1294" s="24" t="s">
        <v>1934</v>
      </c>
      <c r="G1294" s="26">
        <v>12</v>
      </c>
      <c r="H1294" s="45">
        <v>45323</v>
      </c>
      <c r="I1294" s="27">
        <v>12500</v>
      </c>
      <c r="J1294" s="28">
        <f t="shared" si="43"/>
        <v>150000</v>
      </c>
      <c r="K1294" s="29" t="s">
        <v>20</v>
      </c>
      <c r="L1294" s="29" t="s">
        <v>21</v>
      </c>
      <c r="M1294" s="29" t="s">
        <v>34</v>
      </c>
      <c r="N1294" s="30" t="str">
        <f>VLOOKUP(M1294,[1]OPERACIONAL!$A$1:$C$12,2,FALSE)</f>
        <v>OUTROS SERVIÇOS DE TERCEIROS - PESSOA JURÍDICA</v>
      </c>
    </row>
    <row r="1295" spans="2:14" ht="36">
      <c r="B1295" s="23" t="str">
        <f t="shared" si="44"/>
        <v>45</v>
      </c>
      <c r="C1295" s="24" t="s">
        <v>1931</v>
      </c>
      <c r="D1295" s="328" t="s">
        <v>2215</v>
      </c>
      <c r="E1295" s="25" t="s">
        <v>2196</v>
      </c>
      <c r="F1295" s="24" t="s">
        <v>18</v>
      </c>
      <c r="G1295" s="26">
        <v>4</v>
      </c>
      <c r="H1295" s="45">
        <v>45292</v>
      </c>
      <c r="I1295" s="27">
        <v>4000</v>
      </c>
      <c r="J1295" s="28">
        <f t="shared" si="43"/>
        <v>16000</v>
      </c>
      <c r="K1295" s="29" t="s">
        <v>20</v>
      </c>
      <c r="L1295" s="29" t="s">
        <v>21</v>
      </c>
      <c r="M1295" s="157" t="s">
        <v>22</v>
      </c>
      <c r="N1295" s="30" t="str">
        <f>VLOOKUP(M1295,[1]OPERACIONAL!$A$1:$C$12,2,FALSE)</f>
        <v>EQUIPAMENTOS E MATERIAL PERMANENTE</v>
      </c>
    </row>
    <row r="1296" spans="2:14" ht="38.25">
      <c r="B1296" s="23" t="str">
        <f t="shared" si="44"/>
        <v>45</v>
      </c>
      <c r="C1296" s="24" t="s">
        <v>1931</v>
      </c>
      <c r="D1296" s="328" t="s">
        <v>2216</v>
      </c>
      <c r="E1296" s="25" t="s">
        <v>2192</v>
      </c>
      <c r="F1296" s="24" t="s">
        <v>18</v>
      </c>
      <c r="G1296" s="26">
        <v>4</v>
      </c>
      <c r="H1296" s="45">
        <v>45292</v>
      </c>
      <c r="I1296" s="27">
        <v>6000</v>
      </c>
      <c r="J1296" s="28">
        <f t="shared" si="43"/>
        <v>24000</v>
      </c>
      <c r="K1296" s="29" t="s">
        <v>20</v>
      </c>
      <c r="L1296" s="29" t="s">
        <v>21</v>
      </c>
      <c r="M1296" s="29" t="s">
        <v>34</v>
      </c>
      <c r="N1296" s="30" t="str">
        <f>VLOOKUP(M1296,[1]OPERACIONAL!$A$1:$C$12,2,FALSE)</f>
        <v>OUTROS SERVIÇOS DE TERCEIROS - PESSOA JURÍDICA</v>
      </c>
    </row>
    <row r="1297" spans="2:14" ht="76.5">
      <c r="B1297" s="23" t="str">
        <f t="shared" si="44"/>
        <v>45</v>
      </c>
      <c r="C1297" s="24" t="s">
        <v>1931</v>
      </c>
      <c r="D1297" s="328" t="s">
        <v>2217</v>
      </c>
      <c r="E1297" s="25" t="s">
        <v>2194</v>
      </c>
      <c r="F1297" s="24" t="s">
        <v>18</v>
      </c>
      <c r="G1297" s="26">
        <v>6</v>
      </c>
      <c r="H1297" s="45">
        <v>45292</v>
      </c>
      <c r="I1297" s="27">
        <v>6000</v>
      </c>
      <c r="J1297" s="28">
        <f t="shared" si="43"/>
        <v>36000</v>
      </c>
      <c r="K1297" s="29" t="s">
        <v>20</v>
      </c>
      <c r="L1297" s="29" t="s">
        <v>21</v>
      </c>
      <c r="M1297" s="157" t="s">
        <v>34</v>
      </c>
      <c r="N1297" s="30" t="str">
        <f>VLOOKUP(M1297,[1]OPERACIONAL!$A$1:$C$12,2,FALSE)</f>
        <v>OUTROS SERVIÇOS DE TERCEIROS - PESSOA JURÍDICA</v>
      </c>
    </row>
    <row r="1298" spans="2:14" ht="60">
      <c r="B1298" s="23" t="str">
        <f t="shared" si="44"/>
        <v>45</v>
      </c>
      <c r="C1298" s="24" t="s">
        <v>1931</v>
      </c>
      <c r="D1298" s="328" t="s">
        <v>2218</v>
      </c>
      <c r="E1298" s="25" t="s">
        <v>2219</v>
      </c>
      <c r="F1298" s="24" t="s">
        <v>18</v>
      </c>
      <c r="G1298" s="26">
        <v>20</v>
      </c>
      <c r="H1298" s="45">
        <v>45292</v>
      </c>
      <c r="I1298" s="27">
        <v>20000</v>
      </c>
      <c r="J1298" s="28">
        <f t="shared" si="43"/>
        <v>400000</v>
      </c>
      <c r="K1298" s="29" t="s">
        <v>20</v>
      </c>
      <c r="L1298" s="29" t="s">
        <v>21</v>
      </c>
      <c r="M1298" s="29" t="s">
        <v>34</v>
      </c>
      <c r="N1298" s="30" t="str">
        <f>VLOOKUP(M1298,[1]OPERACIONAL!$A$1:$C$12,2,FALSE)</f>
        <v>OUTROS SERVIÇOS DE TERCEIROS - PESSOA JURÍDICA</v>
      </c>
    </row>
    <row r="1299" spans="2:14" ht="76.5">
      <c r="B1299" s="23" t="str">
        <f t="shared" si="44"/>
        <v>45</v>
      </c>
      <c r="C1299" s="24" t="s">
        <v>1931</v>
      </c>
      <c r="D1299" s="328" t="s">
        <v>2220</v>
      </c>
      <c r="E1299" s="25" t="s">
        <v>2190</v>
      </c>
      <c r="F1299" s="24" t="s">
        <v>18</v>
      </c>
      <c r="G1299" s="26">
        <v>8</v>
      </c>
      <c r="H1299" s="45">
        <v>45292</v>
      </c>
      <c r="I1299" s="27">
        <v>17600</v>
      </c>
      <c r="J1299" s="28">
        <f t="shared" si="43"/>
        <v>140800</v>
      </c>
      <c r="K1299" s="29" t="s">
        <v>20</v>
      </c>
      <c r="L1299" s="29" t="s">
        <v>21</v>
      </c>
      <c r="M1299" s="29" t="s">
        <v>34</v>
      </c>
      <c r="N1299" s="30" t="str">
        <f>VLOOKUP(M1299,[1]OPERACIONAL!$A$1:$C$12,2,FALSE)</f>
        <v>OUTROS SERVIÇOS DE TERCEIROS - PESSOA JURÍDICA</v>
      </c>
    </row>
    <row r="1300" spans="2:14">
      <c r="B1300" s="23" t="str">
        <f t="shared" si="44"/>
        <v>U.</v>
      </c>
      <c r="C1300" s="24" t="s">
        <v>4</v>
      </c>
      <c r="D1300" s="25"/>
      <c r="E1300" s="25"/>
      <c r="F1300" s="24" t="s">
        <v>18</v>
      </c>
      <c r="G1300" s="26">
        <v>1</v>
      </c>
      <c r="H1300" s="31"/>
      <c r="I1300" s="27">
        <v>0</v>
      </c>
      <c r="J1300" s="28">
        <f t="shared" si="43"/>
        <v>0</v>
      </c>
      <c r="K1300" s="29" t="s">
        <v>50</v>
      </c>
      <c r="L1300" s="29" t="s">
        <v>45</v>
      </c>
      <c r="M1300" s="29" t="s">
        <v>51</v>
      </c>
      <c r="N1300" s="30" t="str">
        <f>VLOOKUP(M1300,[1]OPERACIONAL!$A$1:$C$12,2,FALSE)</f>
        <v>SELECIONAR</v>
      </c>
    </row>
    <row r="1301" spans="2:14">
      <c r="B1301" s="23" t="str">
        <f t="shared" si="44"/>
        <v>U.</v>
      </c>
      <c r="C1301" s="24" t="s">
        <v>4</v>
      </c>
      <c r="D1301" s="25"/>
      <c r="E1301" s="25"/>
      <c r="F1301" s="24" t="s">
        <v>18</v>
      </c>
      <c r="G1301" s="26">
        <v>1</v>
      </c>
      <c r="H1301" s="31"/>
      <c r="I1301" s="27">
        <v>0</v>
      </c>
      <c r="J1301" s="28">
        <f t="shared" si="43"/>
        <v>0</v>
      </c>
      <c r="K1301" s="29" t="s">
        <v>50</v>
      </c>
      <c r="L1301" s="29" t="s">
        <v>45</v>
      </c>
      <c r="M1301" s="29" t="s">
        <v>51</v>
      </c>
      <c r="N1301" s="30" t="str">
        <f>VLOOKUP(M1301,[1]OPERACIONAL!$A$1:$C$12,2,FALSE)</f>
        <v>SELECIONAR</v>
      </c>
    </row>
    <row r="1302" spans="2:14">
      <c r="B1302" s="23" t="str">
        <f t="shared" si="44"/>
        <v>U.</v>
      </c>
      <c r="C1302" s="24" t="s">
        <v>4</v>
      </c>
      <c r="D1302" s="25"/>
      <c r="E1302" s="25"/>
      <c r="F1302" s="24" t="s">
        <v>18</v>
      </c>
      <c r="G1302" s="26">
        <v>1</v>
      </c>
      <c r="H1302" s="31"/>
      <c r="I1302" s="27">
        <v>0</v>
      </c>
      <c r="J1302" s="28">
        <f t="shared" si="43"/>
        <v>0</v>
      </c>
      <c r="K1302" s="29" t="s">
        <v>50</v>
      </c>
      <c r="L1302" s="29" t="s">
        <v>45</v>
      </c>
      <c r="M1302" s="29" t="s">
        <v>51</v>
      </c>
      <c r="N1302" s="30" t="str">
        <f>VLOOKUP(M1302,[1]OPERACIONAL!$A$1:$C$12,2,FALSE)</f>
        <v>SELECIONAR</v>
      </c>
    </row>
    <row r="1303" spans="2:14">
      <c r="B1303" s="23" t="str">
        <f t="shared" si="44"/>
        <v>U.</v>
      </c>
      <c r="C1303" s="24" t="s">
        <v>4</v>
      </c>
      <c r="D1303" s="25"/>
      <c r="E1303" s="25"/>
      <c r="F1303" s="24" t="s">
        <v>18</v>
      </c>
      <c r="G1303" s="26">
        <v>1</v>
      </c>
      <c r="H1303" s="31"/>
      <c r="I1303" s="27">
        <v>0</v>
      </c>
      <c r="J1303" s="28">
        <f t="shared" si="43"/>
        <v>0</v>
      </c>
      <c r="K1303" s="29" t="s">
        <v>50</v>
      </c>
      <c r="L1303" s="29" t="s">
        <v>45</v>
      </c>
      <c r="M1303" s="29" t="s">
        <v>51</v>
      </c>
      <c r="N1303" s="30" t="str">
        <f>VLOOKUP(M1303,[1]OPERACIONAL!$A$1:$C$12,2,FALSE)</f>
        <v>SELECIONAR</v>
      </c>
    </row>
    <row r="1304" spans="2:14" ht="12.75" thickBot="1">
      <c r="B1304" s="32" t="str">
        <f t="shared" si="44"/>
        <v>U.</v>
      </c>
      <c r="C1304" s="33" t="s">
        <v>4</v>
      </c>
      <c r="D1304" s="34"/>
      <c r="E1304" s="34"/>
      <c r="F1304" s="33" t="s">
        <v>18</v>
      </c>
      <c r="G1304" s="35">
        <v>1</v>
      </c>
      <c r="H1304" s="36"/>
      <c r="I1304" s="37">
        <v>0</v>
      </c>
      <c r="J1304" s="38">
        <f t="shared" si="43"/>
        <v>0</v>
      </c>
      <c r="K1304" s="39" t="s">
        <v>50</v>
      </c>
      <c r="L1304" s="39" t="s">
        <v>45</v>
      </c>
      <c r="M1304" s="39" t="s">
        <v>51</v>
      </c>
      <c r="N1304" s="40" t="str">
        <f>VLOOKUP(M1304,[1]OPERACIONAL!$A$1:$C$12,2,FALSE)</f>
        <v>SELECIONAR</v>
      </c>
    </row>
    <row r="1305" spans="2:14">
      <c r="B1305" s="23" t="str">
        <f t="shared" si="44"/>
        <v>U.</v>
      </c>
      <c r="C1305" s="24" t="s">
        <v>4</v>
      </c>
      <c r="D1305" s="25"/>
      <c r="E1305" s="25"/>
      <c r="F1305" s="24" t="s">
        <v>18</v>
      </c>
      <c r="G1305" s="26">
        <v>1</v>
      </c>
      <c r="H1305" s="31"/>
      <c r="I1305" s="27">
        <v>0</v>
      </c>
      <c r="J1305" s="28">
        <f t="shared" si="43"/>
        <v>0</v>
      </c>
      <c r="K1305" s="29" t="s">
        <v>50</v>
      </c>
      <c r="L1305" s="29" t="s">
        <v>45</v>
      </c>
      <c r="M1305" s="29" t="s">
        <v>51</v>
      </c>
      <c r="N1305" s="30" t="str">
        <f>VLOOKUP(M1305,[1]OPERACIONAL!$A$1:$C$12,2,FALSE)</f>
        <v>SELECIONAR</v>
      </c>
    </row>
    <row r="1306" spans="2:14">
      <c r="B1306" s="23" t="str">
        <f t="shared" si="44"/>
        <v>U.</v>
      </c>
      <c r="C1306" s="24" t="s">
        <v>4</v>
      </c>
      <c r="D1306" s="25"/>
      <c r="E1306" s="25"/>
      <c r="F1306" s="24" t="s">
        <v>18</v>
      </c>
      <c r="G1306" s="26">
        <v>1</v>
      </c>
      <c r="H1306" s="31"/>
      <c r="I1306" s="27">
        <v>0</v>
      </c>
      <c r="J1306" s="28">
        <f t="shared" si="43"/>
        <v>0</v>
      </c>
      <c r="K1306" s="29" t="s">
        <v>50</v>
      </c>
      <c r="L1306" s="29" t="s">
        <v>45</v>
      </c>
      <c r="M1306" s="29" t="s">
        <v>51</v>
      </c>
      <c r="N1306" s="30" t="str">
        <f>VLOOKUP(M1306,[1]OPERACIONAL!$A$1:$C$12,2,FALSE)</f>
        <v>SELECIONAR</v>
      </c>
    </row>
    <row r="1307" spans="2:14">
      <c r="B1307" s="23" t="str">
        <f t="shared" si="44"/>
        <v>U.</v>
      </c>
      <c r="C1307" s="24" t="s">
        <v>4</v>
      </c>
      <c r="D1307" s="25"/>
      <c r="E1307" s="25"/>
      <c r="F1307" s="24" t="s">
        <v>18</v>
      </c>
      <c r="G1307" s="26">
        <v>1</v>
      </c>
      <c r="H1307" s="31"/>
      <c r="I1307" s="27">
        <v>0</v>
      </c>
      <c r="J1307" s="28">
        <f t="shared" si="43"/>
        <v>0</v>
      </c>
      <c r="K1307" s="29" t="s">
        <v>50</v>
      </c>
      <c r="L1307" s="29" t="s">
        <v>45</v>
      </c>
      <c r="M1307" s="29" t="s">
        <v>51</v>
      </c>
      <c r="N1307" s="30" t="str">
        <f>VLOOKUP(M1307,[1]OPERACIONAL!$A$1:$C$12,2,FALSE)</f>
        <v>SELECIONAR</v>
      </c>
    </row>
    <row r="1308" spans="2:14">
      <c r="B1308" s="23" t="str">
        <f t="shared" si="44"/>
        <v>U.</v>
      </c>
      <c r="C1308" s="24" t="s">
        <v>4</v>
      </c>
      <c r="D1308" s="25"/>
      <c r="E1308" s="25"/>
      <c r="F1308" s="24" t="s">
        <v>18</v>
      </c>
      <c r="G1308" s="26">
        <v>1</v>
      </c>
      <c r="H1308" s="31"/>
      <c r="I1308" s="27">
        <v>0</v>
      </c>
      <c r="J1308" s="28">
        <f t="shared" si="43"/>
        <v>0</v>
      </c>
      <c r="K1308" s="29" t="s">
        <v>50</v>
      </c>
      <c r="L1308" s="29" t="s">
        <v>45</v>
      </c>
      <c r="M1308" s="29" t="s">
        <v>51</v>
      </c>
      <c r="N1308" s="30" t="str">
        <f>VLOOKUP(M1308,[1]OPERACIONAL!$A$1:$C$12,2,FALSE)</f>
        <v>SELECIONAR</v>
      </c>
    </row>
    <row r="1309" spans="2:14">
      <c r="B1309" s="23" t="str">
        <f t="shared" si="44"/>
        <v>U.</v>
      </c>
      <c r="C1309" s="24" t="s">
        <v>4</v>
      </c>
      <c r="D1309" s="25"/>
      <c r="E1309" s="25"/>
      <c r="F1309" s="24" t="s">
        <v>18</v>
      </c>
      <c r="G1309" s="26">
        <v>1</v>
      </c>
      <c r="H1309" s="31"/>
      <c r="I1309" s="27">
        <v>0</v>
      </c>
      <c r="J1309" s="28">
        <f t="shared" si="43"/>
        <v>0</v>
      </c>
      <c r="K1309" s="29" t="s">
        <v>50</v>
      </c>
      <c r="L1309" s="29" t="s">
        <v>45</v>
      </c>
      <c r="M1309" s="29" t="s">
        <v>51</v>
      </c>
      <c r="N1309" s="30" t="str">
        <f>VLOOKUP(M1309,[1]OPERACIONAL!$A$1:$C$12,2,FALSE)</f>
        <v>SELECIONAR</v>
      </c>
    </row>
    <row r="1310" spans="2:14">
      <c r="B1310" s="23" t="str">
        <f t="shared" si="44"/>
        <v>U.</v>
      </c>
      <c r="C1310" s="24" t="s">
        <v>4</v>
      </c>
      <c r="D1310" s="25"/>
      <c r="E1310" s="25"/>
      <c r="F1310" s="24" t="s">
        <v>18</v>
      </c>
      <c r="G1310" s="26">
        <v>1</v>
      </c>
      <c r="H1310" s="31"/>
      <c r="I1310" s="27">
        <v>0</v>
      </c>
      <c r="J1310" s="28">
        <f t="shared" si="43"/>
        <v>0</v>
      </c>
      <c r="K1310" s="29" t="s">
        <v>50</v>
      </c>
      <c r="L1310" s="29" t="s">
        <v>45</v>
      </c>
      <c r="M1310" s="29" t="s">
        <v>51</v>
      </c>
      <c r="N1310" s="30" t="str">
        <f>VLOOKUP(M1310,[1]OPERACIONAL!$A$1:$C$12,2,FALSE)</f>
        <v>SELECIONAR</v>
      </c>
    </row>
    <row r="1311" spans="2:14">
      <c r="B1311" s="23" t="str">
        <f t="shared" si="44"/>
        <v>U.</v>
      </c>
      <c r="C1311" s="24" t="s">
        <v>4</v>
      </c>
      <c r="D1311" s="25"/>
      <c r="E1311" s="25"/>
      <c r="F1311" s="24" t="s">
        <v>18</v>
      </c>
      <c r="G1311" s="26">
        <v>1</v>
      </c>
      <c r="H1311" s="31"/>
      <c r="I1311" s="27">
        <v>0</v>
      </c>
      <c r="J1311" s="28">
        <f t="shared" si="43"/>
        <v>0</v>
      </c>
      <c r="K1311" s="29" t="s">
        <v>50</v>
      </c>
      <c r="L1311" s="29" t="s">
        <v>45</v>
      </c>
      <c r="M1311" s="29" t="s">
        <v>51</v>
      </c>
      <c r="N1311" s="30" t="str">
        <f>VLOOKUP(M1311,[1]OPERACIONAL!$A$1:$C$12,2,FALSE)</f>
        <v>SELECIONAR</v>
      </c>
    </row>
    <row r="1312" spans="2:14">
      <c r="B1312" s="23" t="str">
        <f t="shared" si="44"/>
        <v>U.</v>
      </c>
      <c r="C1312" s="24" t="s">
        <v>4</v>
      </c>
      <c r="D1312" s="25"/>
      <c r="E1312" s="25"/>
      <c r="F1312" s="24" t="s">
        <v>18</v>
      </c>
      <c r="G1312" s="26">
        <v>1</v>
      </c>
      <c r="H1312" s="31"/>
      <c r="I1312" s="27">
        <v>0</v>
      </c>
      <c r="J1312" s="28">
        <f t="shared" si="43"/>
        <v>0</v>
      </c>
      <c r="K1312" s="29" t="s">
        <v>50</v>
      </c>
      <c r="L1312" s="29" t="s">
        <v>45</v>
      </c>
      <c r="M1312" s="29" t="s">
        <v>51</v>
      </c>
      <c r="N1312" s="30" t="str">
        <f>VLOOKUP(M1312,[1]OPERACIONAL!$A$1:$C$12,2,FALSE)</f>
        <v>SELECIONAR</v>
      </c>
    </row>
    <row r="1313" spans="2:14">
      <c r="B1313" s="23" t="str">
        <f t="shared" si="44"/>
        <v>U.</v>
      </c>
      <c r="C1313" s="24" t="s">
        <v>4</v>
      </c>
      <c r="D1313" s="25"/>
      <c r="E1313" s="25"/>
      <c r="F1313" s="24" t="s">
        <v>18</v>
      </c>
      <c r="G1313" s="26">
        <v>1</v>
      </c>
      <c r="H1313" s="31"/>
      <c r="I1313" s="27">
        <v>0</v>
      </c>
      <c r="J1313" s="28">
        <f t="shared" si="43"/>
        <v>0</v>
      </c>
      <c r="K1313" s="29" t="s">
        <v>50</v>
      </c>
      <c r="L1313" s="29" t="s">
        <v>45</v>
      </c>
      <c r="M1313" s="29" t="s">
        <v>51</v>
      </c>
      <c r="N1313" s="30" t="str">
        <f>VLOOKUP(M1313,[1]OPERACIONAL!$A$1:$C$12,2,FALSE)</f>
        <v>SELECIONAR</v>
      </c>
    </row>
    <row r="1314" spans="2:14">
      <c r="B1314" s="23" t="str">
        <f t="shared" si="44"/>
        <v>U.</v>
      </c>
      <c r="C1314" s="24" t="s">
        <v>4</v>
      </c>
      <c r="D1314" s="25"/>
      <c r="E1314" s="25"/>
      <c r="F1314" s="24" t="s">
        <v>18</v>
      </c>
      <c r="G1314" s="26">
        <v>1</v>
      </c>
      <c r="H1314" s="31"/>
      <c r="I1314" s="27">
        <v>0</v>
      </c>
      <c r="J1314" s="28">
        <f t="shared" si="43"/>
        <v>0</v>
      </c>
      <c r="K1314" s="29" t="s">
        <v>50</v>
      </c>
      <c r="L1314" s="29" t="s">
        <v>45</v>
      </c>
      <c r="M1314" s="29" t="s">
        <v>51</v>
      </c>
      <c r="N1314" s="30" t="str">
        <f>VLOOKUP(M1314,[1]OPERACIONAL!$A$1:$C$12,2,FALSE)</f>
        <v>SELECIONAR</v>
      </c>
    </row>
    <row r="1315" spans="2:14">
      <c r="B1315" s="23" t="str">
        <f t="shared" si="44"/>
        <v>U.</v>
      </c>
      <c r="C1315" s="24" t="s">
        <v>4</v>
      </c>
      <c r="D1315" s="25"/>
      <c r="E1315" s="25"/>
      <c r="F1315" s="24" t="s">
        <v>18</v>
      </c>
      <c r="G1315" s="26">
        <v>1</v>
      </c>
      <c r="H1315" s="31"/>
      <c r="I1315" s="27">
        <v>0</v>
      </c>
      <c r="J1315" s="28">
        <f t="shared" si="43"/>
        <v>0</v>
      </c>
      <c r="K1315" s="29" t="s">
        <v>50</v>
      </c>
      <c r="L1315" s="29" t="s">
        <v>45</v>
      </c>
      <c r="M1315" s="29" t="s">
        <v>51</v>
      </c>
      <c r="N1315" s="30" t="str">
        <f>VLOOKUP(M1315,[1]OPERACIONAL!$A$1:$C$12,2,FALSE)</f>
        <v>SELECIONAR</v>
      </c>
    </row>
    <row r="1316" spans="2:14">
      <c r="B1316" s="23" t="str">
        <f t="shared" si="44"/>
        <v>U.</v>
      </c>
      <c r="C1316" s="24" t="s">
        <v>4</v>
      </c>
      <c r="D1316" s="25"/>
      <c r="E1316" s="25"/>
      <c r="F1316" s="24" t="s">
        <v>18</v>
      </c>
      <c r="G1316" s="26">
        <v>1</v>
      </c>
      <c r="H1316" s="31"/>
      <c r="I1316" s="27">
        <v>0</v>
      </c>
      <c r="J1316" s="28">
        <f t="shared" si="43"/>
        <v>0</v>
      </c>
      <c r="K1316" s="29" t="s">
        <v>50</v>
      </c>
      <c r="L1316" s="29" t="s">
        <v>45</v>
      </c>
      <c r="M1316" s="29" t="s">
        <v>51</v>
      </c>
      <c r="N1316" s="30" t="str">
        <f>VLOOKUP(M1316,[1]OPERACIONAL!$A$1:$C$12,2,FALSE)</f>
        <v>SELECIONAR</v>
      </c>
    </row>
    <row r="1317" spans="2:14">
      <c r="B1317" s="23" t="str">
        <f t="shared" si="44"/>
        <v>U.</v>
      </c>
      <c r="C1317" s="24" t="s">
        <v>4</v>
      </c>
      <c r="D1317" s="25"/>
      <c r="E1317" s="25"/>
      <c r="F1317" s="24" t="s">
        <v>18</v>
      </c>
      <c r="G1317" s="26">
        <v>1</v>
      </c>
      <c r="H1317" s="31"/>
      <c r="I1317" s="27">
        <v>0</v>
      </c>
      <c r="J1317" s="28">
        <f t="shared" si="43"/>
        <v>0</v>
      </c>
      <c r="K1317" s="29" t="s">
        <v>50</v>
      </c>
      <c r="L1317" s="29" t="s">
        <v>45</v>
      </c>
      <c r="M1317" s="29" t="s">
        <v>51</v>
      </c>
      <c r="N1317" s="30" t="str">
        <f>VLOOKUP(M1317,[1]OPERACIONAL!$A$1:$C$12,2,FALSE)</f>
        <v>SELECIONAR</v>
      </c>
    </row>
    <row r="1318" spans="2:14">
      <c r="B1318" s="23" t="str">
        <f t="shared" si="44"/>
        <v>U.</v>
      </c>
      <c r="C1318" s="24" t="s">
        <v>4</v>
      </c>
      <c r="D1318" s="25"/>
      <c r="E1318" s="25"/>
      <c r="F1318" s="24" t="s">
        <v>18</v>
      </c>
      <c r="G1318" s="26">
        <v>1</v>
      </c>
      <c r="H1318" s="31"/>
      <c r="I1318" s="27">
        <v>0</v>
      </c>
      <c r="J1318" s="28">
        <f t="shared" ref="J1318:J1357" si="45">G1318*I1318</f>
        <v>0</v>
      </c>
      <c r="K1318" s="29" t="s">
        <v>50</v>
      </c>
      <c r="L1318" s="29" t="s">
        <v>45</v>
      </c>
      <c r="M1318" s="29" t="s">
        <v>51</v>
      </c>
      <c r="N1318" s="30" t="str">
        <f>VLOOKUP(M1318,[1]OPERACIONAL!$A$1:$C$12,2,FALSE)</f>
        <v>SELECIONAR</v>
      </c>
    </row>
    <row r="1319" spans="2:14">
      <c r="B1319" s="23" t="str">
        <f t="shared" si="44"/>
        <v>U.</v>
      </c>
      <c r="C1319" s="24" t="s">
        <v>4</v>
      </c>
      <c r="D1319" s="25"/>
      <c r="E1319" s="25"/>
      <c r="F1319" s="24" t="s">
        <v>18</v>
      </c>
      <c r="G1319" s="26">
        <v>1</v>
      </c>
      <c r="H1319" s="31"/>
      <c r="I1319" s="27">
        <v>0</v>
      </c>
      <c r="J1319" s="28">
        <f t="shared" si="45"/>
        <v>0</v>
      </c>
      <c r="K1319" s="29" t="s">
        <v>50</v>
      </c>
      <c r="L1319" s="29" t="s">
        <v>45</v>
      </c>
      <c r="M1319" s="29" t="s">
        <v>51</v>
      </c>
      <c r="N1319" s="30" t="str">
        <f>VLOOKUP(M1319,[1]OPERACIONAL!$A$1:$C$12,2,FALSE)</f>
        <v>SELECIONAR</v>
      </c>
    </row>
    <row r="1320" spans="2:14">
      <c r="B1320" s="23" t="str">
        <f t="shared" si="44"/>
        <v>U.</v>
      </c>
      <c r="C1320" s="24" t="s">
        <v>4</v>
      </c>
      <c r="D1320" s="25"/>
      <c r="E1320" s="25"/>
      <c r="F1320" s="24" t="s">
        <v>18</v>
      </c>
      <c r="G1320" s="26">
        <v>1</v>
      </c>
      <c r="H1320" s="31"/>
      <c r="I1320" s="27">
        <v>0</v>
      </c>
      <c r="J1320" s="28">
        <f t="shared" si="45"/>
        <v>0</v>
      </c>
      <c r="K1320" s="29" t="s">
        <v>50</v>
      </c>
      <c r="L1320" s="29" t="s">
        <v>45</v>
      </c>
      <c r="M1320" s="29" t="s">
        <v>51</v>
      </c>
      <c r="N1320" s="30" t="str">
        <f>VLOOKUP(M1320,[1]OPERACIONAL!$A$1:$C$12,2,FALSE)</f>
        <v>SELECIONAR</v>
      </c>
    </row>
    <row r="1321" spans="2:14">
      <c r="B1321" s="23" t="str">
        <f t="shared" si="44"/>
        <v>U.</v>
      </c>
      <c r="C1321" s="24" t="s">
        <v>4</v>
      </c>
      <c r="D1321" s="25"/>
      <c r="E1321" s="25"/>
      <c r="F1321" s="24" t="s">
        <v>18</v>
      </c>
      <c r="G1321" s="26">
        <v>1</v>
      </c>
      <c r="H1321" s="31"/>
      <c r="I1321" s="27">
        <v>0</v>
      </c>
      <c r="J1321" s="28">
        <f t="shared" si="45"/>
        <v>0</v>
      </c>
      <c r="K1321" s="29" t="s">
        <v>50</v>
      </c>
      <c r="L1321" s="29" t="s">
        <v>45</v>
      </c>
      <c r="M1321" s="29" t="s">
        <v>51</v>
      </c>
      <c r="N1321" s="30" t="str">
        <f>VLOOKUP(M1321,[1]OPERACIONAL!$A$1:$C$12,2,FALSE)</f>
        <v>SELECIONAR</v>
      </c>
    </row>
    <row r="1322" spans="2:14">
      <c r="B1322" s="23" t="str">
        <f t="shared" si="44"/>
        <v>U.</v>
      </c>
      <c r="C1322" s="24" t="s">
        <v>4</v>
      </c>
      <c r="D1322" s="25"/>
      <c r="E1322" s="25"/>
      <c r="F1322" s="24" t="s">
        <v>18</v>
      </c>
      <c r="G1322" s="26">
        <v>1</v>
      </c>
      <c r="H1322" s="31"/>
      <c r="I1322" s="27">
        <v>0</v>
      </c>
      <c r="J1322" s="28">
        <f t="shared" si="45"/>
        <v>0</v>
      </c>
      <c r="K1322" s="29" t="s">
        <v>50</v>
      </c>
      <c r="L1322" s="29" t="s">
        <v>45</v>
      </c>
      <c r="M1322" s="29" t="s">
        <v>51</v>
      </c>
      <c r="N1322" s="30" t="str">
        <f>VLOOKUP(M1322,[1]OPERACIONAL!$A$1:$C$12,2,FALSE)</f>
        <v>SELECIONAR</v>
      </c>
    </row>
    <row r="1323" spans="2:14">
      <c r="B1323" s="23" t="str">
        <f t="shared" si="44"/>
        <v>U.</v>
      </c>
      <c r="C1323" s="24" t="s">
        <v>4</v>
      </c>
      <c r="D1323" s="25"/>
      <c r="E1323" s="25"/>
      <c r="F1323" s="24" t="s">
        <v>18</v>
      </c>
      <c r="G1323" s="26">
        <v>1</v>
      </c>
      <c r="H1323" s="31"/>
      <c r="I1323" s="27">
        <v>0</v>
      </c>
      <c r="J1323" s="28">
        <f t="shared" si="45"/>
        <v>0</v>
      </c>
      <c r="K1323" s="29" t="s">
        <v>50</v>
      </c>
      <c r="L1323" s="29" t="s">
        <v>45</v>
      </c>
      <c r="M1323" s="29" t="s">
        <v>51</v>
      </c>
      <c r="N1323" s="30" t="str">
        <f>VLOOKUP(M1323,[1]OPERACIONAL!$A$1:$C$12,2,FALSE)</f>
        <v>SELECIONAR</v>
      </c>
    </row>
    <row r="1324" spans="2:14">
      <c r="B1324" s="23" t="str">
        <f t="shared" si="44"/>
        <v>U.</v>
      </c>
      <c r="C1324" s="24" t="s">
        <v>4</v>
      </c>
      <c r="D1324" s="25"/>
      <c r="E1324" s="25"/>
      <c r="F1324" s="24" t="s">
        <v>18</v>
      </c>
      <c r="G1324" s="26">
        <v>1</v>
      </c>
      <c r="H1324" s="31"/>
      <c r="I1324" s="27">
        <v>0</v>
      </c>
      <c r="J1324" s="28">
        <f t="shared" si="45"/>
        <v>0</v>
      </c>
      <c r="K1324" s="29" t="s">
        <v>50</v>
      </c>
      <c r="L1324" s="29" t="s">
        <v>45</v>
      </c>
      <c r="M1324" s="29" t="s">
        <v>51</v>
      </c>
      <c r="N1324" s="30" t="str">
        <f>VLOOKUP(M1324,[1]OPERACIONAL!$A$1:$C$12,2,FALSE)</f>
        <v>SELECIONAR</v>
      </c>
    </row>
    <row r="1325" spans="2:14">
      <c r="B1325" s="23" t="str">
        <f t="shared" si="44"/>
        <v>U.</v>
      </c>
      <c r="C1325" s="24" t="s">
        <v>4</v>
      </c>
      <c r="D1325" s="25"/>
      <c r="E1325" s="25"/>
      <c r="F1325" s="24" t="s">
        <v>18</v>
      </c>
      <c r="G1325" s="26">
        <v>1</v>
      </c>
      <c r="H1325" s="31"/>
      <c r="I1325" s="27">
        <v>0</v>
      </c>
      <c r="J1325" s="28">
        <f t="shared" si="45"/>
        <v>0</v>
      </c>
      <c r="K1325" s="29" t="s">
        <v>50</v>
      </c>
      <c r="L1325" s="29" t="s">
        <v>45</v>
      </c>
      <c r="M1325" s="29" t="s">
        <v>51</v>
      </c>
      <c r="N1325" s="30" t="str">
        <f>VLOOKUP(M1325,[1]OPERACIONAL!$A$1:$C$12,2,FALSE)</f>
        <v>SELECIONAR</v>
      </c>
    </row>
    <row r="1326" spans="2:14">
      <c r="B1326" s="23" t="str">
        <f t="shared" si="44"/>
        <v>U.</v>
      </c>
      <c r="C1326" s="24" t="s">
        <v>4</v>
      </c>
      <c r="D1326" s="25"/>
      <c r="E1326" s="25"/>
      <c r="F1326" s="24" t="s">
        <v>18</v>
      </c>
      <c r="G1326" s="26">
        <v>1</v>
      </c>
      <c r="H1326" s="31"/>
      <c r="I1326" s="27">
        <v>0</v>
      </c>
      <c r="J1326" s="28">
        <f t="shared" si="45"/>
        <v>0</v>
      </c>
      <c r="K1326" s="29" t="s">
        <v>50</v>
      </c>
      <c r="L1326" s="29" t="s">
        <v>45</v>
      </c>
      <c r="M1326" s="29" t="s">
        <v>51</v>
      </c>
      <c r="N1326" s="30" t="str">
        <f>VLOOKUP(M1326,[1]OPERACIONAL!$A$1:$C$12,2,FALSE)</f>
        <v>SELECIONAR</v>
      </c>
    </row>
    <row r="1327" spans="2:14">
      <c r="B1327" s="23" t="str">
        <f t="shared" si="44"/>
        <v>U.</v>
      </c>
      <c r="C1327" s="24" t="s">
        <v>4</v>
      </c>
      <c r="D1327" s="25"/>
      <c r="E1327" s="25"/>
      <c r="F1327" s="24" t="s">
        <v>18</v>
      </c>
      <c r="G1327" s="26">
        <v>1</v>
      </c>
      <c r="H1327" s="31"/>
      <c r="I1327" s="27">
        <v>0</v>
      </c>
      <c r="J1327" s="28">
        <f t="shared" si="45"/>
        <v>0</v>
      </c>
      <c r="K1327" s="29" t="s">
        <v>50</v>
      </c>
      <c r="L1327" s="29" t="s">
        <v>45</v>
      </c>
      <c r="M1327" s="29" t="s">
        <v>51</v>
      </c>
      <c r="N1327" s="30" t="str">
        <f>VLOOKUP(M1327,[1]OPERACIONAL!$A$1:$C$12,2,FALSE)</f>
        <v>SELECIONAR</v>
      </c>
    </row>
    <row r="1328" spans="2:14">
      <c r="B1328" s="23" t="str">
        <f t="shared" si="44"/>
        <v>U.</v>
      </c>
      <c r="C1328" s="24" t="s">
        <v>4</v>
      </c>
      <c r="D1328" s="25"/>
      <c r="E1328" s="25"/>
      <c r="F1328" s="24" t="s">
        <v>18</v>
      </c>
      <c r="G1328" s="26">
        <v>1</v>
      </c>
      <c r="H1328" s="31"/>
      <c r="I1328" s="27">
        <v>0</v>
      </c>
      <c r="J1328" s="28">
        <f t="shared" si="45"/>
        <v>0</v>
      </c>
      <c r="K1328" s="29" t="s">
        <v>50</v>
      </c>
      <c r="L1328" s="29" t="s">
        <v>45</v>
      </c>
      <c r="M1328" s="29" t="s">
        <v>51</v>
      </c>
      <c r="N1328" s="30" t="str">
        <f>VLOOKUP(M1328,[1]OPERACIONAL!$A$1:$C$12,2,FALSE)</f>
        <v>SELECIONAR</v>
      </c>
    </row>
    <row r="1329" spans="2:14">
      <c r="B1329" s="23" t="str">
        <f t="shared" si="44"/>
        <v>U.</v>
      </c>
      <c r="C1329" s="24" t="s">
        <v>4</v>
      </c>
      <c r="D1329" s="25"/>
      <c r="E1329" s="25"/>
      <c r="F1329" s="24" t="s">
        <v>18</v>
      </c>
      <c r="G1329" s="26">
        <v>1</v>
      </c>
      <c r="H1329" s="31"/>
      <c r="I1329" s="27">
        <v>0</v>
      </c>
      <c r="J1329" s="28">
        <f t="shared" si="45"/>
        <v>0</v>
      </c>
      <c r="K1329" s="29" t="s">
        <v>50</v>
      </c>
      <c r="L1329" s="29" t="s">
        <v>45</v>
      </c>
      <c r="M1329" s="29" t="s">
        <v>51</v>
      </c>
      <c r="N1329" s="30" t="str">
        <f>VLOOKUP(M1329,[1]OPERACIONAL!$A$1:$C$12,2,FALSE)</f>
        <v>SELECIONAR</v>
      </c>
    </row>
    <row r="1330" spans="2:14">
      <c r="B1330" s="23" t="str">
        <f t="shared" si="44"/>
        <v>U.</v>
      </c>
      <c r="C1330" s="24" t="s">
        <v>4</v>
      </c>
      <c r="D1330" s="25"/>
      <c r="E1330" s="25"/>
      <c r="F1330" s="24" t="s">
        <v>18</v>
      </c>
      <c r="G1330" s="26">
        <v>1</v>
      </c>
      <c r="H1330" s="31"/>
      <c r="I1330" s="27">
        <v>0</v>
      </c>
      <c r="J1330" s="28">
        <f t="shared" si="45"/>
        <v>0</v>
      </c>
      <c r="K1330" s="29" t="s">
        <v>50</v>
      </c>
      <c r="L1330" s="29" t="s">
        <v>45</v>
      </c>
      <c r="M1330" s="29" t="s">
        <v>51</v>
      </c>
      <c r="N1330" s="30" t="str">
        <f>VLOOKUP(M1330,[1]OPERACIONAL!$A$1:$C$12,2,FALSE)</f>
        <v>SELECIONAR</v>
      </c>
    </row>
    <row r="1331" spans="2:14">
      <c r="B1331" s="23" t="str">
        <f t="shared" si="44"/>
        <v>U.</v>
      </c>
      <c r="C1331" s="24" t="s">
        <v>4</v>
      </c>
      <c r="D1331" s="25"/>
      <c r="E1331" s="25"/>
      <c r="F1331" s="24" t="s">
        <v>18</v>
      </c>
      <c r="G1331" s="26">
        <v>1</v>
      </c>
      <c r="H1331" s="31"/>
      <c r="I1331" s="27">
        <v>0</v>
      </c>
      <c r="J1331" s="28">
        <f t="shared" si="45"/>
        <v>0</v>
      </c>
      <c r="K1331" s="29" t="s">
        <v>50</v>
      </c>
      <c r="L1331" s="29" t="s">
        <v>45</v>
      </c>
      <c r="M1331" s="29" t="s">
        <v>51</v>
      </c>
      <c r="N1331" s="30" t="str">
        <f>VLOOKUP(M1331,[1]OPERACIONAL!$A$1:$C$12,2,FALSE)</f>
        <v>SELECIONAR</v>
      </c>
    </row>
    <row r="1332" spans="2:14">
      <c r="B1332" s="23" t="str">
        <f t="shared" si="44"/>
        <v>U.</v>
      </c>
      <c r="C1332" s="24" t="s">
        <v>4</v>
      </c>
      <c r="D1332" s="25"/>
      <c r="E1332" s="25"/>
      <c r="F1332" s="24" t="s">
        <v>18</v>
      </c>
      <c r="G1332" s="26">
        <v>1</v>
      </c>
      <c r="H1332" s="31"/>
      <c r="I1332" s="27">
        <v>0</v>
      </c>
      <c r="J1332" s="28">
        <f t="shared" si="45"/>
        <v>0</v>
      </c>
      <c r="K1332" s="29" t="s">
        <v>50</v>
      </c>
      <c r="L1332" s="29" t="s">
        <v>45</v>
      </c>
      <c r="M1332" s="29" t="s">
        <v>51</v>
      </c>
      <c r="N1332" s="30" t="str">
        <f>VLOOKUP(M1332,[1]OPERACIONAL!$A$1:$C$12,2,FALSE)</f>
        <v>SELECIONAR</v>
      </c>
    </row>
    <row r="1333" spans="2:14">
      <c r="B1333" s="23" t="str">
        <f t="shared" si="44"/>
        <v>U.</v>
      </c>
      <c r="C1333" s="24" t="s">
        <v>4</v>
      </c>
      <c r="D1333" s="25"/>
      <c r="E1333" s="25"/>
      <c r="F1333" s="24" t="s">
        <v>18</v>
      </c>
      <c r="G1333" s="26">
        <v>1</v>
      </c>
      <c r="H1333" s="31"/>
      <c r="I1333" s="27">
        <v>0</v>
      </c>
      <c r="J1333" s="28">
        <f t="shared" si="45"/>
        <v>0</v>
      </c>
      <c r="K1333" s="29" t="s">
        <v>50</v>
      </c>
      <c r="L1333" s="29" t="s">
        <v>45</v>
      </c>
      <c r="M1333" s="29" t="s">
        <v>51</v>
      </c>
      <c r="N1333" s="30" t="str">
        <f>VLOOKUP(M1333,[1]OPERACIONAL!$A$1:$C$12,2,FALSE)</f>
        <v>SELECIONAR</v>
      </c>
    </row>
    <row r="1334" spans="2:14">
      <c r="B1334" s="23" t="str">
        <f t="shared" si="44"/>
        <v>U.</v>
      </c>
      <c r="C1334" s="24" t="s">
        <v>4</v>
      </c>
      <c r="D1334" s="25"/>
      <c r="E1334" s="25"/>
      <c r="F1334" s="24" t="s">
        <v>18</v>
      </c>
      <c r="G1334" s="26">
        <v>1</v>
      </c>
      <c r="H1334" s="31"/>
      <c r="I1334" s="27">
        <v>0</v>
      </c>
      <c r="J1334" s="28">
        <f t="shared" si="45"/>
        <v>0</v>
      </c>
      <c r="K1334" s="29" t="s">
        <v>50</v>
      </c>
      <c r="L1334" s="29" t="s">
        <v>45</v>
      </c>
      <c r="M1334" s="29" t="s">
        <v>51</v>
      </c>
      <c r="N1334" s="30" t="str">
        <f>VLOOKUP(M1334,[1]OPERACIONAL!$A$1:$C$12,2,FALSE)</f>
        <v>SELECIONAR</v>
      </c>
    </row>
    <row r="1335" spans="2:14">
      <c r="B1335" s="23" t="str">
        <f t="shared" si="44"/>
        <v>U.</v>
      </c>
      <c r="C1335" s="24" t="s">
        <v>4</v>
      </c>
      <c r="D1335" s="25"/>
      <c r="E1335" s="25"/>
      <c r="F1335" s="24" t="s">
        <v>18</v>
      </c>
      <c r="G1335" s="26">
        <v>1</v>
      </c>
      <c r="H1335" s="31"/>
      <c r="I1335" s="27">
        <v>0</v>
      </c>
      <c r="J1335" s="28">
        <f t="shared" si="45"/>
        <v>0</v>
      </c>
      <c r="K1335" s="29" t="s">
        <v>50</v>
      </c>
      <c r="L1335" s="29" t="s">
        <v>45</v>
      </c>
      <c r="M1335" s="29" t="s">
        <v>51</v>
      </c>
      <c r="N1335" s="30" t="str">
        <f>VLOOKUP(M1335,[1]OPERACIONAL!$A$1:$C$12,2,FALSE)</f>
        <v>SELECIONAR</v>
      </c>
    </row>
    <row r="1336" spans="2:14">
      <c r="B1336" s="23" t="str">
        <f t="shared" si="44"/>
        <v>U.</v>
      </c>
      <c r="C1336" s="24" t="s">
        <v>4</v>
      </c>
      <c r="D1336" s="25"/>
      <c r="E1336" s="25"/>
      <c r="F1336" s="24" t="s">
        <v>18</v>
      </c>
      <c r="G1336" s="26">
        <v>1</v>
      </c>
      <c r="H1336" s="31"/>
      <c r="I1336" s="27">
        <v>0</v>
      </c>
      <c r="J1336" s="28">
        <f t="shared" si="45"/>
        <v>0</v>
      </c>
      <c r="K1336" s="29" t="s">
        <v>50</v>
      </c>
      <c r="L1336" s="29" t="s">
        <v>45</v>
      </c>
      <c r="M1336" s="29" t="s">
        <v>51</v>
      </c>
      <c r="N1336" s="30" t="str">
        <f>VLOOKUP(M1336,[1]OPERACIONAL!$A$1:$C$12,2,FALSE)</f>
        <v>SELECIONAR</v>
      </c>
    </row>
    <row r="1337" spans="2:14">
      <c r="B1337" s="23" t="str">
        <f t="shared" si="44"/>
        <v>U.</v>
      </c>
      <c r="C1337" s="24" t="s">
        <v>4</v>
      </c>
      <c r="D1337" s="25"/>
      <c r="E1337" s="25"/>
      <c r="F1337" s="24" t="s">
        <v>18</v>
      </c>
      <c r="G1337" s="26">
        <v>1</v>
      </c>
      <c r="H1337" s="31"/>
      <c r="I1337" s="27">
        <v>0</v>
      </c>
      <c r="J1337" s="28">
        <f t="shared" si="45"/>
        <v>0</v>
      </c>
      <c r="K1337" s="29" t="s">
        <v>50</v>
      </c>
      <c r="L1337" s="29" t="s">
        <v>45</v>
      </c>
      <c r="M1337" s="29" t="s">
        <v>51</v>
      </c>
      <c r="N1337" s="30" t="str">
        <f>VLOOKUP(M1337,[1]OPERACIONAL!$A$1:$C$12,2,FALSE)</f>
        <v>SELECIONAR</v>
      </c>
    </row>
    <row r="1338" spans="2:14">
      <c r="B1338" s="23" t="str">
        <f t="shared" si="44"/>
        <v>U.</v>
      </c>
      <c r="C1338" s="24" t="s">
        <v>4</v>
      </c>
      <c r="D1338" s="25"/>
      <c r="E1338" s="25"/>
      <c r="F1338" s="24" t="s">
        <v>18</v>
      </c>
      <c r="G1338" s="26">
        <v>1</v>
      </c>
      <c r="H1338" s="31"/>
      <c r="I1338" s="27">
        <v>0</v>
      </c>
      <c r="J1338" s="28">
        <f t="shared" si="45"/>
        <v>0</v>
      </c>
      <c r="K1338" s="29" t="s">
        <v>50</v>
      </c>
      <c r="L1338" s="29" t="s">
        <v>45</v>
      </c>
      <c r="M1338" s="29" t="s">
        <v>51</v>
      </c>
      <c r="N1338" s="30" t="str">
        <f>VLOOKUP(M1338,[1]OPERACIONAL!$A$1:$C$12,2,FALSE)</f>
        <v>SELECIONAR</v>
      </c>
    </row>
    <row r="1339" spans="2:14">
      <c r="B1339" s="23" t="str">
        <f t="shared" ref="B1339:B1357" si="46">MID(C1339,1,2)</f>
        <v>U.</v>
      </c>
      <c r="C1339" s="24" t="s">
        <v>4</v>
      </c>
      <c r="D1339" s="25"/>
      <c r="E1339" s="25"/>
      <c r="F1339" s="24" t="s">
        <v>18</v>
      </c>
      <c r="G1339" s="26">
        <v>1</v>
      </c>
      <c r="H1339" s="31"/>
      <c r="I1339" s="27">
        <v>0</v>
      </c>
      <c r="J1339" s="28">
        <f t="shared" si="45"/>
        <v>0</v>
      </c>
      <c r="K1339" s="29" t="s">
        <v>50</v>
      </c>
      <c r="L1339" s="29" t="s">
        <v>45</v>
      </c>
      <c r="M1339" s="29" t="s">
        <v>51</v>
      </c>
      <c r="N1339" s="30" t="str">
        <f>VLOOKUP(M1339,[1]OPERACIONAL!$A$1:$C$12,2,FALSE)</f>
        <v>SELECIONAR</v>
      </c>
    </row>
    <row r="1340" spans="2:14">
      <c r="B1340" s="23" t="str">
        <f t="shared" si="46"/>
        <v>U.</v>
      </c>
      <c r="C1340" s="24" t="s">
        <v>4</v>
      </c>
      <c r="D1340" s="25"/>
      <c r="E1340" s="25"/>
      <c r="F1340" s="24" t="s">
        <v>18</v>
      </c>
      <c r="G1340" s="26">
        <v>1</v>
      </c>
      <c r="H1340" s="31"/>
      <c r="I1340" s="27">
        <v>0</v>
      </c>
      <c r="J1340" s="28">
        <f t="shared" si="45"/>
        <v>0</v>
      </c>
      <c r="K1340" s="29" t="s">
        <v>50</v>
      </c>
      <c r="L1340" s="29" t="s">
        <v>45</v>
      </c>
      <c r="M1340" s="29" t="s">
        <v>51</v>
      </c>
      <c r="N1340" s="30" t="str">
        <f>VLOOKUP(M1340,[1]OPERACIONAL!$A$1:$C$12,2,FALSE)</f>
        <v>SELECIONAR</v>
      </c>
    </row>
    <row r="1341" spans="2:14">
      <c r="B1341" s="23" t="str">
        <f t="shared" si="46"/>
        <v>U.</v>
      </c>
      <c r="C1341" s="24" t="s">
        <v>4</v>
      </c>
      <c r="D1341" s="25"/>
      <c r="E1341" s="25"/>
      <c r="F1341" s="24" t="s">
        <v>18</v>
      </c>
      <c r="G1341" s="26">
        <v>1</v>
      </c>
      <c r="H1341" s="31"/>
      <c r="I1341" s="27">
        <v>0</v>
      </c>
      <c r="J1341" s="28">
        <f t="shared" si="45"/>
        <v>0</v>
      </c>
      <c r="K1341" s="29" t="s">
        <v>50</v>
      </c>
      <c r="L1341" s="29" t="s">
        <v>45</v>
      </c>
      <c r="M1341" s="29" t="s">
        <v>51</v>
      </c>
      <c r="N1341" s="30" t="str">
        <f>VLOOKUP(M1341,[1]OPERACIONAL!$A$1:$C$12,2,FALSE)</f>
        <v>SELECIONAR</v>
      </c>
    </row>
    <row r="1342" spans="2:14">
      <c r="B1342" s="23" t="str">
        <f t="shared" si="46"/>
        <v>U.</v>
      </c>
      <c r="C1342" s="24" t="s">
        <v>4</v>
      </c>
      <c r="D1342" s="25"/>
      <c r="E1342" s="25"/>
      <c r="F1342" s="24" t="s">
        <v>18</v>
      </c>
      <c r="G1342" s="26">
        <v>1</v>
      </c>
      <c r="H1342" s="31"/>
      <c r="I1342" s="27">
        <v>0</v>
      </c>
      <c r="J1342" s="28">
        <f t="shared" si="45"/>
        <v>0</v>
      </c>
      <c r="K1342" s="29" t="s">
        <v>50</v>
      </c>
      <c r="L1342" s="29" t="s">
        <v>45</v>
      </c>
      <c r="M1342" s="29" t="s">
        <v>51</v>
      </c>
      <c r="N1342" s="30" t="str">
        <f>VLOOKUP(M1342,[1]OPERACIONAL!$A$1:$C$12,2,FALSE)</f>
        <v>SELECIONAR</v>
      </c>
    </row>
    <row r="1343" spans="2:14">
      <c r="B1343" s="23" t="str">
        <f t="shared" si="46"/>
        <v>U.</v>
      </c>
      <c r="C1343" s="24" t="s">
        <v>4</v>
      </c>
      <c r="D1343" s="25"/>
      <c r="E1343" s="25"/>
      <c r="F1343" s="24" t="s">
        <v>18</v>
      </c>
      <c r="G1343" s="26">
        <v>1</v>
      </c>
      <c r="H1343" s="31"/>
      <c r="I1343" s="27">
        <v>0</v>
      </c>
      <c r="J1343" s="28">
        <f t="shared" si="45"/>
        <v>0</v>
      </c>
      <c r="K1343" s="29" t="s">
        <v>50</v>
      </c>
      <c r="L1343" s="29" t="s">
        <v>45</v>
      </c>
      <c r="M1343" s="29" t="s">
        <v>51</v>
      </c>
      <c r="N1343" s="30" t="str">
        <f>VLOOKUP(M1343,[1]OPERACIONAL!$A$1:$C$12,2,FALSE)</f>
        <v>SELECIONAR</v>
      </c>
    </row>
    <row r="1344" spans="2:14">
      <c r="B1344" s="23" t="str">
        <f t="shared" si="46"/>
        <v>U.</v>
      </c>
      <c r="C1344" s="24" t="s">
        <v>4</v>
      </c>
      <c r="D1344" s="25"/>
      <c r="E1344" s="25"/>
      <c r="F1344" s="24" t="s">
        <v>18</v>
      </c>
      <c r="G1344" s="26">
        <v>1</v>
      </c>
      <c r="H1344" s="31"/>
      <c r="I1344" s="27">
        <v>0</v>
      </c>
      <c r="J1344" s="28">
        <f t="shared" si="45"/>
        <v>0</v>
      </c>
      <c r="K1344" s="29" t="s">
        <v>50</v>
      </c>
      <c r="L1344" s="29" t="s">
        <v>45</v>
      </c>
      <c r="M1344" s="29" t="s">
        <v>51</v>
      </c>
      <c r="N1344" s="30" t="str">
        <f>VLOOKUP(M1344,[1]OPERACIONAL!$A$1:$C$12,2,FALSE)</f>
        <v>SELECIONAR</v>
      </c>
    </row>
    <row r="1345" spans="2:14">
      <c r="B1345" s="23" t="str">
        <f t="shared" si="46"/>
        <v>U.</v>
      </c>
      <c r="C1345" s="24" t="s">
        <v>4</v>
      </c>
      <c r="D1345" s="25"/>
      <c r="E1345" s="25"/>
      <c r="F1345" s="24" t="s">
        <v>18</v>
      </c>
      <c r="G1345" s="26">
        <v>1</v>
      </c>
      <c r="H1345" s="31"/>
      <c r="I1345" s="27">
        <v>0</v>
      </c>
      <c r="J1345" s="28">
        <f t="shared" si="45"/>
        <v>0</v>
      </c>
      <c r="K1345" s="29" t="s">
        <v>50</v>
      </c>
      <c r="L1345" s="29" t="s">
        <v>45</v>
      </c>
      <c r="M1345" s="29" t="s">
        <v>51</v>
      </c>
      <c r="N1345" s="30" t="str">
        <f>VLOOKUP(M1345,[1]OPERACIONAL!$A$1:$C$12,2,FALSE)</f>
        <v>SELECIONAR</v>
      </c>
    </row>
    <row r="1346" spans="2:14">
      <c r="B1346" s="23" t="str">
        <f t="shared" si="46"/>
        <v>U.</v>
      </c>
      <c r="C1346" s="24" t="s">
        <v>4</v>
      </c>
      <c r="D1346" s="25"/>
      <c r="E1346" s="25"/>
      <c r="F1346" s="24" t="s">
        <v>18</v>
      </c>
      <c r="G1346" s="26">
        <v>1</v>
      </c>
      <c r="H1346" s="31"/>
      <c r="I1346" s="27">
        <v>0</v>
      </c>
      <c r="J1346" s="28">
        <f t="shared" si="45"/>
        <v>0</v>
      </c>
      <c r="K1346" s="29" t="s">
        <v>50</v>
      </c>
      <c r="L1346" s="29" t="s">
        <v>45</v>
      </c>
      <c r="M1346" s="29" t="s">
        <v>51</v>
      </c>
      <c r="N1346" s="30" t="str">
        <f>VLOOKUP(M1346,[1]OPERACIONAL!$A$1:$C$12,2,FALSE)</f>
        <v>SELECIONAR</v>
      </c>
    </row>
    <row r="1347" spans="2:14">
      <c r="B1347" s="23" t="str">
        <f t="shared" si="46"/>
        <v>U.</v>
      </c>
      <c r="C1347" s="24" t="s">
        <v>4</v>
      </c>
      <c r="D1347" s="25"/>
      <c r="E1347" s="25"/>
      <c r="F1347" s="24" t="s">
        <v>18</v>
      </c>
      <c r="G1347" s="26">
        <v>1</v>
      </c>
      <c r="H1347" s="31"/>
      <c r="I1347" s="27">
        <v>0</v>
      </c>
      <c r="J1347" s="28">
        <f t="shared" si="45"/>
        <v>0</v>
      </c>
      <c r="K1347" s="29" t="s">
        <v>50</v>
      </c>
      <c r="L1347" s="29" t="s">
        <v>45</v>
      </c>
      <c r="M1347" s="29" t="s">
        <v>51</v>
      </c>
      <c r="N1347" s="30" t="str">
        <f>VLOOKUP(M1347,[1]OPERACIONAL!$A$1:$C$12,2,FALSE)</f>
        <v>SELECIONAR</v>
      </c>
    </row>
    <row r="1348" spans="2:14">
      <c r="B1348" s="23" t="str">
        <f t="shared" si="46"/>
        <v>U.</v>
      </c>
      <c r="C1348" s="24" t="s">
        <v>4</v>
      </c>
      <c r="D1348" s="25"/>
      <c r="E1348" s="25"/>
      <c r="F1348" s="24" t="s">
        <v>18</v>
      </c>
      <c r="G1348" s="26">
        <v>1</v>
      </c>
      <c r="H1348" s="31"/>
      <c r="I1348" s="27">
        <v>0</v>
      </c>
      <c r="J1348" s="28">
        <f t="shared" si="45"/>
        <v>0</v>
      </c>
      <c r="K1348" s="29" t="s">
        <v>50</v>
      </c>
      <c r="L1348" s="29" t="s">
        <v>45</v>
      </c>
      <c r="M1348" s="29" t="s">
        <v>51</v>
      </c>
      <c r="N1348" s="30" t="str">
        <f>VLOOKUP(M1348,[1]OPERACIONAL!$A$1:$C$12,2,FALSE)</f>
        <v>SELECIONAR</v>
      </c>
    </row>
    <row r="1349" spans="2:14">
      <c r="B1349" s="23" t="str">
        <f t="shared" si="46"/>
        <v>U.</v>
      </c>
      <c r="C1349" s="24" t="s">
        <v>4</v>
      </c>
      <c r="D1349" s="25"/>
      <c r="E1349" s="25"/>
      <c r="F1349" s="24" t="s">
        <v>18</v>
      </c>
      <c r="G1349" s="26">
        <v>1</v>
      </c>
      <c r="H1349" s="31"/>
      <c r="I1349" s="27">
        <v>0</v>
      </c>
      <c r="J1349" s="28">
        <f t="shared" si="45"/>
        <v>0</v>
      </c>
      <c r="K1349" s="29" t="s">
        <v>50</v>
      </c>
      <c r="L1349" s="29" t="s">
        <v>45</v>
      </c>
      <c r="M1349" s="29" t="s">
        <v>51</v>
      </c>
      <c r="N1349" s="30" t="str">
        <f>VLOOKUP(M1349,[1]OPERACIONAL!$A$1:$C$12,2,FALSE)</f>
        <v>SELECIONAR</v>
      </c>
    </row>
    <row r="1350" spans="2:14">
      <c r="B1350" s="23" t="str">
        <f t="shared" si="46"/>
        <v>U.</v>
      </c>
      <c r="C1350" s="24" t="s">
        <v>4</v>
      </c>
      <c r="D1350" s="25"/>
      <c r="E1350" s="25"/>
      <c r="F1350" s="24" t="s">
        <v>18</v>
      </c>
      <c r="G1350" s="26">
        <v>1</v>
      </c>
      <c r="H1350" s="31"/>
      <c r="I1350" s="27">
        <v>0</v>
      </c>
      <c r="J1350" s="28">
        <f t="shared" si="45"/>
        <v>0</v>
      </c>
      <c r="K1350" s="29" t="s">
        <v>50</v>
      </c>
      <c r="L1350" s="29" t="s">
        <v>45</v>
      </c>
      <c r="M1350" s="29" t="s">
        <v>51</v>
      </c>
      <c r="N1350" s="30" t="str">
        <f>VLOOKUP(M1350,[1]OPERACIONAL!$A$1:$C$12,2,FALSE)</f>
        <v>SELECIONAR</v>
      </c>
    </row>
    <row r="1351" spans="2:14">
      <c r="B1351" s="23" t="str">
        <f t="shared" si="46"/>
        <v>U.</v>
      </c>
      <c r="C1351" s="24" t="s">
        <v>4</v>
      </c>
      <c r="D1351" s="25"/>
      <c r="E1351" s="25"/>
      <c r="F1351" s="24" t="s">
        <v>18</v>
      </c>
      <c r="G1351" s="26">
        <v>1</v>
      </c>
      <c r="H1351" s="31"/>
      <c r="I1351" s="27">
        <v>0</v>
      </c>
      <c r="J1351" s="28">
        <f t="shared" si="45"/>
        <v>0</v>
      </c>
      <c r="K1351" s="29" t="s">
        <v>50</v>
      </c>
      <c r="L1351" s="29" t="s">
        <v>45</v>
      </c>
      <c r="M1351" s="29" t="s">
        <v>51</v>
      </c>
      <c r="N1351" s="30" t="str">
        <f>VLOOKUP(M1351,[1]OPERACIONAL!$A$1:$C$12,2,FALSE)</f>
        <v>SELECIONAR</v>
      </c>
    </row>
    <row r="1352" spans="2:14">
      <c r="B1352" s="23" t="str">
        <f t="shared" si="46"/>
        <v>U.</v>
      </c>
      <c r="C1352" s="24" t="s">
        <v>4</v>
      </c>
      <c r="D1352" s="25"/>
      <c r="E1352" s="25"/>
      <c r="F1352" s="24" t="s">
        <v>18</v>
      </c>
      <c r="G1352" s="26">
        <v>1</v>
      </c>
      <c r="H1352" s="31"/>
      <c r="I1352" s="27">
        <v>0</v>
      </c>
      <c r="J1352" s="28">
        <f t="shared" si="45"/>
        <v>0</v>
      </c>
      <c r="K1352" s="29" t="s">
        <v>50</v>
      </c>
      <c r="L1352" s="29" t="s">
        <v>45</v>
      </c>
      <c r="M1352" s="29" t="s">
        <v>51</v>
      </c>
      <c r="N1352" s="30" t="str">
        <f>VLOOKUP(M1352,[1]OPERACIONAL!$A$1:$C$12,2,FALSE)</f>
        <v>SELECIONAR</v>
      </c>
    </row>
    <row r="1353" spans="2:14">
      <c r="B1353" s="23" t="str">
        <f t="shared" si="46"/>
        <v>U.</v>
      </c>
      <c r="C1353" s="24" t="s">
        <v>4</v>
      </c>
      <c r="D1353" s="25"/>
      <c r="E1353" s="25"/>
      <c r="F1353" s="24" t="s">
        <v>18</v>
      </c>
      <c r="G1353" s="26">
        <v>1</v>
      </c>
      <c r="H1353" s="31"/>
      <c r="I1353" s="27">
        <v>0</v>
      </c>
      <c r="J1353" s="28">
        <f t="shared" si="45"/>
        <v>0</v>
      </c>
      <c r="K1353" s="29" t="s">
        <v>50</v>
      </c>
      <c r="L1353" s="29" t="s">
        <v>45</v>
      </c>
      <c r="M1353" s="29" t="s">
        <v>51</v>
      </c>
      <c r="N1353" s="30" t="str">
        <f>VLOOKUP(M1353,[1]OPERACIONAL!$A$1:$C$12,2,FALSE)</f>
        <v>SELECIONAR</v>
      </c>
    </row>
    <row r="1354" spans="2:14">
      <c r="B1354" s="23" t="str">
        <f t="shared" si="46"/>
        <v>U.</v>
      </c>
      <c r="C1354" s="24" t="s">
        <v>4</v>
      </c>
      <c r="D1354" s="25"/>
      <c r="E1354" s="25"/>
      <c r="F1354" s="24" t="s">
        <v>18</v>
      </c>
      <c r="G1354" s="26">
        <v>1</v>
      </c>
      <c r="H1354" s="31"/>
      <c r="I1354" s="27">
        <v>0</v>
      </c>
      <c r="J1354" s="28">
        <f t="shared" si="45"/>
        <v>0</v>
      </c>
      <c r="K1354" s="29" t="s">
        <v>50</v>
      </c>
      <c r="L1354" s="29" t="s">
        <v>45</v>
      </c>
      <c r="M1354" s="29" t="s">
        <v>51</v>
      </c>
      <c r="N1354" s="30" t="str">
        <f>VLOOKUP(M1354,[1]OPERACIONAL!$A$1:$C$12,2,FALSE)</f>
        <v>SELECIONAR</v>
      </c>
    </row>
    <row r="1355" spans="2:14">
      <c r="B1355" s="23" t="str">
        <f t="shared" si="46"/>
        <v>U.</v>
      </c>
      <c r="C1355" s="24" t="s">
        <v>4</v>
      </c>
      <c r="D1355" s="25"/>
      <c r="E1355" s="25"/>
      <c r="F1355" s="24" t="s">
        <v>18</v>
      </c>
      <c r="G1355" s="26">
        <v>1</v>
      </c>
      <c r="H1355" s="31"/>
      <c r="I1355" s="27">
        <v>0</v>
      </c>
      <c r="J1355" s="28">
        <f t="shared" si="45"/>
        <v>0</v>
      </c>
      <c r="K1355" s="29" t="s">
        <v>50</v>
      </c>
      <c r="L1355" s="29" t="s">
        <v>45</v>
      </c>
      <c r="M1355" s="29" t="s">
        <v>51</v>
      </c>
      <c r="N1355" s="30" t="str">
        <f>VLOOKUP(M1355,[1]OPERACIONAL!$A$1:$C$12,2,FALSE)</f>
        <v>SELECIONAR</v>
      </c>
    </row>
    <row r="1356" spans="2:14">
      <c r="B1356" s="23" t="str">
        <f t="shared" si="46"/>
        <v>U.</v>
      </c>
      <c r="C1356" s="24" t="s">
        <v>4</v>
      </c>
      <c r="D1356" s="25"/>
      <c r="E1356" s="25"/>
      <c r="F1356" s="24" t="s">
        <v>18</v>
      </c>
      <c r="G1356" s="26">
        <v>1</v>
      </c>
      <c r="H1356" s="31"/>
      <c r="I1356" s="27">
        <v>0</v>
      </c>
      <c r="J1356" s="28">
        <f t="shared" si="45"/>
        <v>0</v>
      </c>
      <c r="K1356" s="29" t="s">
        <v>50</v>
      </c>
      <c r="L1356" s="29" t="s">
        <v>45</v>
      </c>
      <c r="M1356" s="29" t="s">
        <v>51</v>
      </c>
      <c r="N1356" s="30" t="str">
        <f>VLOOKUP(M1356,[1]OPERACIONAL!$A$1:$C$12,2,FALSE)</f>
        <v>SELECIONAR</v>
      </c>
    </row>
    <row r="1357" spans="2:14" ht="12.75" thickBot="1">
      <c r="B1357" s="32" t="str">
        <f t="shared" si="46"/>
        <v>U.</v>
      </c>
      <c r="C1357" s="33" t="s">
        <v>4</v>
      </c>
      <c r="D1357" s="34"/>
      <c r="E1357" s="34"/>
      <c r="F1357" s="33" t="s">
        <v>18</v>
      </c>
      <c r="G1357" s="35">
        <v>1</v>
      </c>
      <c r="H1357" s="36"/>
      <c r="I1357" s="37">
        <v>0</v>
      </c>
      <c r="J1357" s="38">
        <f t="shared" si="45"/>
        <v>0</v>
      </c>
      <c r="K1357" s="39" t="s">
        <v>50</v>
      </c>
      <c r="L1357" s="39" t="s">
        <v>45</v>
      </c>
      <c r="M1357" s="39" t="s">
        <v>51</v>
      </c>
      <c r="N1357" s="40" t="str">
        <f>VLOOKUP(M1357,[1]OPERACIONAL!$A$1:$C$12,2,FALSE)</f>
        <v>SELECIONAR</v>
      </c>
    </row>
  </sheetData>
  <autoFilter ref="B3:N1357"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B9B21-956E-4915-92CB-25A8FF292002}">
  <sheetPr filterMode="1"/>
  <dimension ref="B1:N3270"/>
  <sheetViews>
    <sheetView topLeftCell="A177" zoomScaleNormal="100" workbookViewId="0">
      <selection activeCell="K112" sqref="K112:M206"/>
    </sheetView>
  </sheetViews>
  <sheetFormatPr defaultColWidth="9.140625" defaultRowHeight="12"/>
  <cols>
    <col min="1" max="1" width="2" style="1" customWidth="1"/>
    <col min="2" max="2" width="4.140625" style="1" bestFit="1" customWidth="1"/>
    <col min="3" max="3" width="10.7109375" style="1" bestFit="1" customWidth="1"/>
    <col min="4" max="4" width="57.28515625" style="125" customWidth="1"/>
    <col min="5" max="5" width="61.42578125" style="125" customWidth="1"/>
    <col min="6" max="6" width="5.7109375" style="1" customWidth="1"/>
    <col min="7" max="7" width="11.140625" style="1" bestFit="1" customWidth="1"/>
    <col min="8" max="8" width="12.7109375" style="31" customWidth="1"/>
    <col min="9" max="9" width="16" style="1" bestFit="1" customWidth="1"/>
    <col min="10" max="10" width="16.140625" style="1" customWidth="1"/>
    <col min="11" max="11" width="18.85546875" style="2" bestFit="1" customWidth="1"/>
    <col min="12" max="12" width="9" style="2" customWidth="1"/>
    <col min="13" max="13" width="11.140625" style="2" customWidth="1"/>
    <col min="14" max="14" width="59.85546875" style="1" customWidth="1"/>
    <col min="15" max="16384" width="9.140625" style="1"/>
  </cols>
  <sheetData>
    <row r="1" spans="2:14" ht="12.75" thickBot="1">
      <c r="I1" s="126" t="s">
        <v>0</v>
      </c>
      <c r="J1" s="4">
        <f>SUBTOTAL(9,J4:J206)</f>
        <v>18802300</v>
      </c>
    </row>
    <row r="2" spans="2:14" ht="24.75" thickBot="1">
      <c r="B2" s="5" t="s">
        <v>1</v>
      </c>
      <c r="C2" s="6" t="s">
        <v>1</v>
      </c>
      <c r="D2" s="127" t="s">
        <v>2</v>
      </c>
      <c r="E2" s="127" t="s">
        <v>2</v>
      </c>
      <c r="F2" s="6" t="s">
        <v>1</v>
      </c>
      <c r="G2" s="128" t="s">
        <v>1</v>
      </c>
      <c r="H2" s="129" t="s">
        <v>2</v>
      </c>
      <c r="I2" s="130" t="s">
        <v>1</v>
      </c>
      <c r="J2" s="8" t="s">
        <v>2</v>
      </c>
      <c r="K2" s="7" t="s">
        <v>2</v>
      </c>
      <c r="L2" s="7" t="s">
        <v>2</v>
      </c>
      <c r="M2" s="7" t="s">
        <v>2</v>
      </c>
      <c r="N2" s="9" t="s">
        <v>1</v>
      </c>
    </row>
    <row r="3" spans="2:14" ht="60.75" thickBot="1">
      <c r="B3" s="10" t="s">
        <v>3</v>
      </c>
      <c r="C3" s="11" t="s">
        <v>4</v>
      </c>
      <c r="D3" s="131" t="s">
        <v>5</v>
      </c>
      <c r="E3" s="131" t="s">
        <v>6</v>
      </c>
      <c r="F3" s="12" t="s">
        <v>7</v>
      </c>
      <c r="G3" s="132" t="s">
        <v>8</v>
      </c>
      <c r="H3" s="133" t="s">
        <v>9</v>
      </c>
      <c r="I3" s="134" t="s">
        <v>10</v>
      </c>
      <c r="J3" s="12" t="s">
        <v>11</v>
      </c>
      <c r="K3" s="12" t="s">
        <v>12</v>
      </c>
      <c r="L3" s="12" t="s">
        <v>13</v>
      </c>
      <c r="M3" s="12" t="s">
        <v>14</v>
      </c>
      <c r="N3" s="13" t="s">
        <v>15</v>
      </c>
    </row>
    <row r="4" spans="2:14" ht="16.5" customHeight="1">
      <c r="B4" s="14" t="str">
        <f>MID(C4,1,2)</f>
        <v>23</v>
      </c>
      <c r="C4" s="24" t="s">
        <v>909</v>
      </c>
      <c r="D4" s="135" t="s">
        <v>910</v>
      </c>
      <c r="E4" s="135" t="s">
        <v>911</v>
      </c>
      <c r="F4" s="24" t="s">
        <v>18</v>
      </c>
      <c r="G4" s="136">
        <v>1</v>
      </c>
      <c r="H4" s="45">
        <v>45292</v>
      </c>
      <c r="I4" s="137">
        <v>60000</v>
      </c>
      <c r="J4" s="28">
        <f t="shared" ref="J4:J69" si="0">G4*I4</f>
        <v>60000</v>
      </c>
      <c r="K4" s="21" t="s">
        <v>50</v>
      </c>
      <c r="L4" s="21" t="s">
        <v>69</v>
      </c>
      <c r="M4" s="21" t="s">
        <v>28</v>
      </c>
      <c r="N4" s="22" t="str">
        <f>VLOOKUP(M4,[11]OPERACIONAL!$A$1:$C$12,2,FALSE)</f>
        <v>SERVIÇOS DE TECNOLOGIA DA INFORMAÇÃO E COMUNICAÇÃO - PESSOA JURÍDICA</v>
      </c>
    </row>
    <row r="5" spans="2:14" ht="13.5" customHeight="1">
      <c r="B5" s="23" t="str">
        <f t="shared" ref="B5:B68" si="1">MID(C5,1,2)</f>
        <v>23</v>
      </c>
      <c r="C5" s="24" t="s">
        <v>909</v>
      </c>
      <c r="D5" s="69" t="s">
        <v>912</v>
      </c>
      <c r="E5" s="69" t="s">
        <v>913</v>
      </c>
      <c r="F5" s="24" t="s">
        <v>18</v>
      </c>
      <c r="G5" s="136">
        <v>1</v>
      </c>
      <c r="H5" s="45">
        <v>45292</v>
      </c>
      <c r="I5" s="137">
        <v>700000</v>
      </c>
      <c r="J5" s="28">
        <f t="shared" si="0"/>
        <v>700000</v>
      </c>
      <c r="K5" s="29" t="s">
        <v>50</v>
      </c>
      <c r="L5" s="29" t="s">
        <v>69</v>
      </c>
      <c r="M5" s="29" t="s">
        <v>34</v>
      </c>
      <c r="N5" s="30" t="str">
        <f>VLOOKUP(M5,[11]OPERACIONAL!$A$1:$C$12,2,FALSE)</f>
        <v>OUTROS SERVIÇOS DE TERCEIROS - PESSOA JURÍDICA</v>
      </c>
    </row>
    <row r="6" spans="2:14" ht="12" customHeight="1">
      <c r="B6" s="23" t="str">
        <f t="shared" si="1"/>
        <v>23</v>
      </c>
      <c r="C6" s="24" t="s">
        <v>909</v>
      </c>
      <c r="D6" s="69" t="s">
        <v>914</v>
      </c>
      <c r="E6" s="69" t="s">
        <v>915</v>
      </c>
      <c r="F6" s="24" t="s">
        <v>18</v>
      </c>
      <c r="G6" s="136">
        <v>1</v>
      </c>
      <c r="H6" s="45">
        <v>45292</v>
      </c>
      <c r="I6" s="137">
        <v>5400000</v>
      </c>
      <c r="J6" s="28">
        <f t="shared" si="0"/>
        <v>5400000</v>
      </c>
      <c r="K6" s="29" t="s">
        <v>50</v>
      </c>
      <c r="L6" s="29" t="s">
        <v>69</v>
      </c>
      <c r="M6" s="29" t="s">
        <v>34</v>
      </c>
      <c r="N6" s="30" t="str">
        <f>VLOOKUP(M6,[11]OPERACIONAL!$A$1:$C$12,2,FALSE)</f>
        <v>OUTROS SERVIÇOS DE TERCEIROS - PESSOA JURÍDICA</v>
      </c>
    </row>
    <row r="7" spans="2:14" ht="15.75" customHeight="1">
      <c r="B7" s="23" t="str">
        <f t="shared" si="1"/>
        <v>23</v>
      </c>
      <c r="C7" s="24" t="s">
        <v>909</v>
      </c>
      <c r="D7" s="69" t="s">
        <v>916</v>
      </c>
      <c r="E7" s="69" t="s">
        <v>917</v>
      </c>
      <c r="F7" s="24" t="s">
        <v>18</v>
      </c>
      <c r="G7" s="136">
        <v>1</v>
      </c>
      <c r="H7" s="45">
        <v>45292</v>
      </c>
      <c r="I7" s="137">
        <v>760000</v>
      </c>
      <c r="J7" s="28">
        <f t="shared" si="0"/>
        <v>760000</v>
      </c>
      <c r="K7" s="29" t="s">
        <v>50</v>
      </c>
      <c r="L7" s="29" t="s">
        <v>69</v>
      </c>
      <c r="M7" s="138" t="s">
        <v>34</v>
      </c>
      <c r="N7" s="30" t="str">
        <f>VLOOKUP(M7,[11]OPERACIONAL!$A$1:$C$12,2,FALSE)</f>
        <v>OUTROS SERVIÇOS DE TERCEIROS - PESSOA JURÍDICA</v>
      </c>
    </row>
    <row r="8" spans="2:14" ht="25.5" customHeight="1">
      <c r="B8" s="23" t="str">
        <f t="shared" si="1"/>
        <v>23</v>
      </c>
      <c r="C8" s="24" t="s">
        <v>909</v>
      </c>
      <c r="D8" s="69" t="s">
        <v>918</v>
      </c>
      <c r="E8" s="69" t="s">
        <v>919</v>
      </c>
      <c r="F8" s="24" t="s">
        <v>18</v>
      </c>
      <c r="G8" s="136">
        <v>1</v>
      </c>
      <c r="H8" s="45">
        <v>45292</v>
      </c>
      <c r="I8" s="137">
        <v>216000</v>
      </c>
      <c r="J8" s="28">
        <f t="shared" si="0"/>
        <v>216000</v>
      </c>
      <c r="K8" s="29" t="s">
        <v>50</v>
      </c>
      <c r="L8" s="29" t="s">
        <v>69</v>
      </c>
      <c r="M8" s="29" t="s">
        <v>34</v>
      </c>
      <c r="N8" s="30" t="str">
        <f>VLOOKUP(M8,[11]OPERACIONAL!$A$1:$C$12,2,FALSE)</f>
        <v>OUTROS SERVIÇOS DE TERCEIROS - PESSOA JURÍDICA</v>
      </c>
    </row>
    <row r="9" spans="2:14" ht="15" customHeight="1">
      <c r="B9" s="23" t="str">
        <f t="shared" si="1"/>
        <v>23</v>
      </c>
      <c r="C9" s="24" t="s">
        <v>909</v>
      </c>
      <c r="D9" s="69" t="s">
        <v>920</v>
      </c>
      <c r="E9" s="69" t="s">
        <v>921</v>
      </c>
      <c r="F9" s="24" t="s">
        <v>18</v>
      </c>
      <c r="G9" s="136">
        <v>1</v>
      </c>
      <c r="H9" s="45">
        <v>45292</v>
      </c>
      <c r="I9" s="137">
        <v>200000</v>
      </c>
      <c r="J9" s="28">
        <f t="shared" si="0"/>
        <v>200000</v>
      </c>
      <c r="K9" s="29" t="s">
        <v>50</v>
      </c>
      <c r="L9" s="29" t="s">
        <v>69</v>
      </c>
      <c r="M9" s="138" t="s">
        <v>577</v>
      </c>
      <c r="N9" s="30" t="e">
        <f>VLOOKUP(M9,[11]OPERACIONAL!$A$1:$C$12,2,FALSE)</f>
        <v>#N/A</v>
      </c>
    </row>
    <row r="10" spans="2:14" ht="27" customHeight="1">
      <c r="B10" s="23" t="str">
        <f t="shared" si="1"/>
        <v>23</v>
      </c>
      <c r="C10" s="24" t="s">
        <v>909</v>
      </c>
      <c r="D10" s="69" t="s">
        <v>922</v>
      </c>
      <c r="E10" s="69" t="s">
        <v>923</v>
      </c>
      <c r="F10" s="24" t="s">
        <v>18</v>
      </c>
      <c r="G10" s="136">
        <v>1</v>
      </c>
      <c r="H10" s="45">
        <v>45292</v>
      </c>
      <c r="I10" s="137">
        <v>70000</v>
      </c>
      <c r="J10" s="28">
        <f t="shared" si="0"/>
        <v>70000</v>
      </c>
      <c r="K10" s="29" t="s">
        <v>50</v>
      </c>
      <c r="L10" s="29" t="s">
        <v>69</v>
      </c>
      <c r="M10" s="29" t="s">
        <v>34</v>
      </c>
      <c r="N10" s="30" t="str">
        <f>VLOOKUP(M10,[11]OPERACIONAL!$A$1:$C$12,2,FALSE)</f>
        <v>OUTROS SERVIÇOS DE TERCEIROS - PESSOA JURÍDICA</v>
      </c>
    </row>
    <row r="11" spans="2:14" ht="24">
      <c r="B11" s="23" t="str">
        <f t="shared" si="1"/>
        <v>23</v>
      </c>
      <c r="C11" s="24" t="s">
        <v>909</v>
      </c>
      <c r="D11" s="69" t="s">
        <v>924</v>
      </c>
      <c r="E11" s="69" t="s">
        <v>925</v>
      </c>
      <c r="F11" s="24" t="s">
        <v>18</v>
      </c>
      <c r="G11" s="136">
        <v>1</v>
      </c>
      <c r="H11" s="45">
        <v>45292</v>
      </c>
      <c r="I11" s="137">
        <v>80000</v>
      </c>
      <c r="J11" s="28">
        <f t="shared" si="0"/>
        <v>80000</v>
      </c>
      <c r="K11" s="29" t="s">
        <v>50</v>
      </c>
      <c r="L11" s="29" t="s">
        <v>69</v>
      </c>
      <c r="M11" s="29" t="s">
        <v>34</v>
      </c>
      <c r="N11" s="30" t="str">
        <f>VLOOKUP(M11,[11]OPERACIONAL!$A$1:$C$12,2,FALSE)</f>
        <v>OUTROS SERVIÇOS DE TERCEIROS - PESSOA JURÍDICA</v>
      </c>
    </row>
    <row r="12" spans="2:14" ht="24">
      <c r="B12" s="23" t="str">
        <f t="shared" si="1"/>
        <v>23</v>
      </c>
      <c r="C12" s="24" t="s">
        <v>909</v>
      </c>
      <c r="D12" s="69" t="s">
        <v>926</v>
      </c>
      <c r="E12" s="69" t="s">
        <v>927</v>
      </c>
      <c r="F12" s="24" t="s">
        <v>18</v>
      </c>
      <c r="G12" s="136">
        <v>1</v>
      </c>
      <c r="H12" s="45">
        <v>45292</v>
      </c>
      <c r="I12" s="137">
        <v>60000</v>
      </c>
      <c r="J12" s="28">
        <f t="shared" si="0"/>
        <v>60000</v>
      </c>
      <c r="K12" s="29" t="s">
        <v>50</v>
      </c>
      <c r="L12" s="29" t="s">
        <v>69</v>
      </c>
      <c r="M12" s="29" t="s">
        <v>34</v>
      </c>
      <c r="N12" s="30" t="str">
        <f>VLOOKUP(M12,[11]OPERACIONAL!$A$1:$C$12,2,FALSE)</f>
        <v>OUTROS SERVIÇOS DE TERCEIROS - PESSOA JURÍDICA</v>
      </c>
    </row>
    <row r="13" spans="2:14" ht="36">
      <c r="B13" s="23" t="str">
        <f t="shared" si="1"/>
        <v>23</v>
      </c>
      <c r="C13" s="24" t="s">
        <v>909</v>
      </c>
      <c r="D13" s="69" t="s">
        <v>928</v>
      </c>
      <c r="E13" s="69" t="s">
        <v>929</v>
      </c>
      <c r="F13" s="24" t="s">
        <v>18</v>
      </c>
      <c r="G13" s="136">
        <v>1</v>
      </c>
      <c r="H13" s="45">
        <v>45292</v>
      </c>
      <c r="I13" s="137">
        <v>1300000</v>
      </c>
      <c r="J13" s="28">
        <f t="shared" si="0"/>
        <v>1300000</v>
      </c>
      <c r="K13" s="29" t="s">
        <v>50</v>
      </c>
      <c r="L13" s="29" t="s">
        <v>69</v>
      </c>
      <c r="M13" s="29" t="s">
        <v>34</v>
      </c>
      <c r="N13" s="30" t="str">
        <f>VLOOKUP(M13,[11]OPERACIONAL!$A$1:$C$12,2,FALSE)</f>
        <v>OUTROS SERVIÇOS DE TERCEIROS - PESSOA JURÍDICA</v>
      </c>
    </row>
    <row r="14" spans="2:14" hidden="1">
      <c r="B14" s="23" t="str">
        <f t="shared" si="1"/>
        <v>23</v>
      </c>
      <c r="C14" s="24" t="s">
        <v>909</v>
      </c>
      <c r="D14" s="25" t="s">
        <v>930</v>
      </c>
      <c r="E14" s="25" t="s">
        <v>931</v>
      </c>
      <c r="F14" s="24" t="s">
        <v>932</v>
      </c>
      <c r="G14" s="26">
        <v>12</v>
      </c>
      <c r="H14" s="139">
        <v>45292</v>
      </c>
      <c r="I14" s="27">
        <v>5500</v>
      </c>
      <c r="J14" s="28">
        <f t="shared" si="0"/>
        <v>66000</v>
      </c>
      <c r="K14" s="29" t="s">
        <v>50</v>
      </c>
      <c r="L14" s="29" t="s">
        <v>69</v>
      </c>
      <c r="M14" s="29"/>
      <c r="N14" s="30" t="e">
        <f>VLOOKUP(M14,[11]OPERACIONAL!$A$1:$C$12,2,FALSE)</f>
        <v>#N/A</v>
      </c>
    </row>
    <row r="15" spans="2:14" hidden="1">
      <c r="B15" s="23" t="str">
        <f t="shared" si="1"/>
        <v>23</v>
      </c>
      <c r="C15" s="24" t="s">
        <v>909</v>
      </c>
      <c r="D15" s="25" t="s">
        <v>933</v>
      </c>
      <c r="E15" s="25" t="s">
        <v>934</v>
      </c>
      <c r="F15" s="24" t="s">
        <v>932</v>
      </c>
      <c r="G15" s="26">
        <v>12</v>
      </c>
      <c r="H15" s="121">
        <v>45292</v>
      </c>
      <c r="I15" s="27">
        <v>1700</v>
      </c>
      <c r="J15" s="28">
        <f t="shared" si="0"/>
        <v>20400</v>
      </c>
      <c r="K15" s="29" t="s">
        <v>50</v>
      </c>
      <c r="L15" s="29" t="s">
        <v>69</v>
      </c>
      <c r="M15" s="29"/>
      <c r="N15" s="30" t="e">
        <f>VLOOKUP(M15,[11]OPERACIONAL!$A$1:$C$12,2,FALSE)</f>
        <v>#N/A</v>
      </c>
    </row>
    <row r="16" spans="2:14">
      <c r="B16" s="23" t="str">
        <f t="shared" si="1"/>
        <v>23</v>
      </c>
      <c r="C16" s="24" t="s">
        <v>909</v>
      </c>
      <c r="D16" s="69" t="s">
        <v>935</v>
      </c>
      <c r="E16" s="69" t="s">
        <v>936</v>
      </c>
      <c r="F16" s="24" t="s">
        <v>18</v>
      </c>
      <c r="G16" s="136">
        <v>1</v>
      </c>
      <c r="H16" s="45">
        <v>45292</v>
      </c>
      <c r="I16" s="137">
        <v>20000</v>
      </c>
      <c r="J16" s="28">
        <f t="shared" si="0"/>
        <v>20000</v>
      </c>
      <c r="K16" s="29" t="s">
        <v>50</v>
      </c>
      <c r="L16" s="29" t="s">
        <v>69</v>
      </c>
      <c r="M16" s="29" t="s">
        <v>34</v>
      </c>
      <c r="N16" s="30" t="str">
        <f>VLOOKUP(M16,[11]OPERACIONAL!$A$1:$C$12,2,FALSE)</f>
        <v>OUTROS SERVIÇOS DE TERCEIROS - PESSOA JURÍDICA</v>
      </c>
    </row>
    <row r="17" spans="2:14" ht="15" customHeight="1">
      <c r="B17" s="23" t="str">
        <f t="shared" si="1"/>
        <v>23</v>
      </c>
      <c r="C17" s="24" t="s">
        <v>909</v>
      </c>
      <c r="D17" s="69" t="s">
        <v>937</v>
      </c>
      <c r="E17" s="69" t="s">
        <v>938</v>
      </c>
      <c r="F17" s="24" t="s">
        <v>18</v>
      </c>
      <c r="G17" s="136">
        <v>1</v>
      </c>
      <c r="H17" s="45">
        <v>45292</v>
      </c>
      <c r="I17" s="137">
        <v>50000</v>
      </c>
      <c r="J17" s="28">
        <f t="shared" si="0"/>
        <v>50000</v>
      </c>
      <c r="K17" s="29" t="s">
        <v>50</v>
      </c>
      <c r="L17" s="29" t="s">
        <v>69</v>
      </c>
      <c r="M17" s="29" t="s">
        <v>31</v>
      </c>
      <c r="N17" s="30" t="str">
        <f>VLOOKUP(M17,[11]OPERACIONAL!$A$1:$C$12,2,FALSE)</f>
        <v>MATERIAL DE CONSUMO</v>
      </c>
    </row>
    <row r="18" spans="2:14">
      <c r="B18" s="23" t="str">
        <f t="shared" si="1"/>
        <v>23</v>
      </c>
      <c r="C18" s="24" t="s">
        <v>909</v>
      </c>
      <c r="D18" s="69" t="s">
        <v>939</v>
      </c>
      <c r="E18" s="69" t="s">
        <v>940</v>
      </c>
      <c r="F18" s="24" t="s">
        <v>18</v>
      </c>
      <c r="G18" s="136">
        <v>1</v>
      </c>
      <c r="H18" s="45">
        <v>45292</v>
      </c>
      <c r="I18" s="137">
        <v>20000</v>
      </c>
      <c r="J18" s="28">
        <f t="shared" si="0"/>
        <v>20000</v>
      </c>
      <c r="K18" s="29" t="s">
        <v>50</v>
      </c>
      <c r="L18" s="29" t="s">
        <v>69</v>
      </c>
      <c r="M18" s="29" t="s">
        <v>34</v>
      </c>
      <c r="N18" s="30" t="str">
        <f>VLOOKUP(M18,[11]OPERACIONAL!$A$1:$C$12,2,FALSE)</f>
        <v>OUTROS SERVIÇOS DE TERCEIROS - PESSOA JURÍDICA</v>
      </c>
    </row>
    <row r="19" spans="2:14">
      <c r="B19" s="23" t="str">
        <f t="shared" si="1"/>
        <v>23</v>
      </c>
      <c r="C19" s="24" t="s">
        <v>909</v>
      </c>
      <c r="D19" s="140" t="s">
        <v>941</v>
      </c>
      <c r="E19" s="69" t="s">
        <v>942</v>
      </c>
      <c r="F19" s="24" t="s">
        <v>18</v>
      </c>
      <c r="G19" s="136">
        <v>1</v>
      </c>
      <c r="H19" s="45">
        <v>45292</v>
      </c>
      <c r="I19" s="137">
        <v>5000</v>
      </c>
      <c r="J19" s="28">
        <f t="shared" si="0"/>
        <v>5000</v>
      </c>
      <c r="K19" s="29" t="s">
        <v>50</v>
      </c>
      <c r="L19" s="29" t="s">
        <v>69</v>
      </c>
      <c r="M19" s="29" t="s">
        <v>31</v>
      </c>
      <c r="N19" s="30" t="str">
        <f>VLOOKUP(M19,[11]OPERACIONAL!$A$1:$C$12,2,FALSE)</f>
        <v>MATERIAL DE CONSUMO</v>
      </c>
    </row>
    <row r="20" spans="2:14">
      <c r="B20" s="23" t="str">
        <f t="shared" si="1"/>
        <v>23</v>
      </c>
      <c r="C20" s="24" t="s">
        <v>909</v>
      </c>
      <c r="D20" s="69" t="s">
        <v>943</v>
      </c>
      <c r="E20" s="69" t="s">
        <v>942</v>
      </c>
      <c r="F20" s="24" t="s">
        <v>18</v>
      </c>
      <c r="G20" s="136">
        <v>1</v>
      </c>
      <c r="H20" s="45">
        <v>45292</v>
      </c>
      <c r="I20" s="137">
        <v>150000</v>
      </c>
      <c r="J20" s="28">
        <f t="shared" si="0"/>
        <v>150000</v>
      </c>
      <c r="K20" s="29" t="s">
        <v>50</v>
      </c>
      <c r="L20" s="29" t="s">
        <v>69</v>
      </c>
      <c r="M20" s="29" t="s">
        <v>22</v>
      </c>
      <c r="N20" s="30" t="str">
        <f>VLOOKUP(M20,[11]OPERACIONAL!$A$1:$C$12,2,FALSE)</f>
        <v>EQUIPAMENTOS E MATERIAL PERMANENTE</v>
      </c>
    </row>
    <row r="21" spans="2:14">
      <c r="B21" s="23" t="str">
        <f t="shared" si="1"/>
        <v>23</v>
      </c>
      <c r="C21" s="24" t="s">
        <v>909</v>
      </c>
      <c r="D21" s="69" t="s">
        <v>944</v>
      </c>
      <c r="E21" s="69" t="s">
        <v>942</v>
      </c>
      <c r="F21" s="24" t="s">
        <v>18</v>
      </c>
      <c r="G21" s="136">
        <v>1</v>
      </c>
      <c r="H21" s="45">
        <v>45292</v>
      </c>
      <c r="I21" s="137">
        <v>24000</v>
      </c>
      <c r="J21" s="28">
        <f t="shared" si="0"/>
        <v>24000</v>
      </c>
      <c r="K21" s="29" t="s">
        <v>50</v>
      </c>
      <c r="L21" s="29" t="s">
        <v>69</v>
      </c>
      <c r="M21" s="29" t="s">
        <v>31</v>
      </c>
      <c r="N21" s="30" t="str">
        <f>VLOOKUP(M21,[11]OPERACIONAL!$A$1:$C$12,2,FALSE)</f>
        <v>MATERIAL DE CONSUMO</v>
      </c>
    </row>
    <row r="22" spans="2:14">
      <c r="B22" s="23" t="str">
        <f t="shared" si="1"/>
        <v>23</v>
      </c>
      <c r="C22" s="24" t="s">
        <v>909</v>
      </c>
      <c r="D22" s="69" t="s">
        <v>945</v>
      </c>
      <c r="E22" s="69" t="s">
        <v>946</v>
      </c>
      <c r="F22" s="24" t="s">
        <v>18</v>
      </c>
      <c r="G22" s="136">
        <v>1</v>
      </c>
      <c r="H22" s="45">
        <v>45292</v>
      </c>
      <c r="I22" s="137">
        <v>10000</v>
      </c>
      <c r="J22" s="28">
        <f t="shared" si="0"/>
        <v>10000</v>
      </c>
      <c r="K22" s="29" t="s">
        <v>50</v>
      </c>
      <c r="L22" s="29" t="s">
        <v>69</v>
      </c>
      <c r="M22" s="29" t="s">
        <v>31</v>
      </c>
      <c r="N22" s="30" t="str">
        <f>VLOOKUP(M22,[11]OPERACIONAL!$A$1:$C$12,2,FALSE)</f>
        <v>MATERIAL DE CONSUMO</v>
      </c>
    </row>
    <row r="23" spans="2:14">
      <c r="B23" s="23" t="str">
        <f t="shared" si="1"/>
        <v>23</v>
      </c>
      <c r="C23" s="24" t="s">
        <v>909</v>
      </c>
      <c r="D23" s="69" t="s">
        <v>947</v>
      </c>
      <c r="E23" s="69" t="s">
        <v>942</v>
      </c>
      <c r="F23" s="24" t="s">
        <v>18</v>
      </c>
      <c r="G23" s="136">
        <v>1</v>
      </c>
      <c r="H23" s="45">
        <v>45292</v>
      </c>
      <c r="I23" s="137">
        <v>12000</v>
      </c>
      <c r="J23" s="28">
        <f t="shared" si="0"/>
        <v>12000</v>
      </c>
      <c r="K23" s="29" t="s">
        <v>50</v>
      </c>
      <c r="L23" s="29" t="s">
        <v>69</v>
      </c>
      <c r="M23" s="29" t="s">
        <v>31</v>
      </c>
      <c r="N23" s="30" t="str">
        <f>VLOOKUP(M23,[11]OPERACIONAL!$A$1:$C$12,2,FALSE)</f>
        <v>MATERIAL DE CONSUMO</v>
      </c>
    </row>
    <row r="24" spans="2:14">
      <c r="B24" s="23" t="str">
        <f t="shared" si="1"/>
        <v>23</v>
      </c>
      <c r="C24" s="24" t="s">
        <v>909</v>
      </c>
      <c r="D24" s="69" t="s">
        <v>948</v>
      </c>
      <c r="E24" s="69" t="s">
        <v>942</v>
      </c>
      <c r="F24" s="24" t="s">
        <v>18</v>
      </c>
      <c r="G24" s="136">
        <v>1</v>
      </c>
      <c r="H24" s="45">
        <v>45292</v>
      </c>
      <c r="I24" s="137">
        <v>90000</v>
      </c>
      <c r="J24" s="28">
        <f t="shared" si="0"/>
        <v>90000</v>
      </c>
      <c r="K24" s="29" t="s">
        <v>50</v>
      </c>
      <c r="L24" s="29" t="s">
        <v>69</v>
      </c>
      <c r="M24" s="29" t="s">
        <v>22</v>
      </c>
      <c r="N24" s="30" t="str">
        <f>VLOOKUP(M24,[11]OPERACIONAL!$A$1:$C$12,2,FALSE)</f>
        <v>EQUIPAMENTOS E MATERIAL PERMANENTE</v>
      </c>
    </row>
    <row r="25" spans="2:14">
      <c r="B25" s="23" t="str">
        <f t="shared" si="1"/>
        <v>23</v>
      </c>
      <c r="C25" s="24" t="s">
        <v>909</v>
      </c>
      <c r="D25" s="69" t="s">
        <v>949</v>
      </c>
      <c r="E25" s="69" t="s">
        <v>942</v>
      </c>
      <c r="F25" s="24" t="s">
        <v>18</v>
      </c>
      <c r="G25" s="136">
        <v>1</v>
      </c>
      <c r="H25" s="45">
        <v>45292</v>
      </c>
      <c r="I25" s="137">
        <v>120000</v>
      </c>
      <c r="J25" s="28">
        <f t="shared" si="0"/>
        <v>120000</v>
      </c>
      <c r="K25" s="29" t="s">
        <v>50</v>
      </c>
      <c r="L25" s="29" t="s">
        <v>69</v>
      </c>
      <c r="M25" s="29" t="s">
        <v>22</v>
      </c>
      <c r="N25" s="30" t="str">
        <f>VLOOKUP(M25,[11]OPERACIONAL!$A$1:$C$12,2,FALSE)</f>
        <v>EQUIPAMENTOS E MATERIAL PERMANENTE</v>
      </c>
    </row>
    <row r="26" spans="2:14">
      <c r="B26" s="23" t="str">
        <f t="shared" si="1"/>
        <v>23</v>
      </c>
      <c r="C26" s="24" t="s">
        <v>909</v>
      </c>
      <c r="D26" s="69" t="s">
        <v>950</v>
      </c>
      <c r="E26" s="69" t="s">
        <v>942</v>
      </c>
      <c r="F26" s="24" t="s">
        <v>18</v>
      </c>
      <c r="G26" s="136">
        <v>1</v>
      </c>
      <c r="H26" s="45">
        <v>45292</v>
      </c>
      <c r="I26" s="137">
        <v>40000</v>
      </c>
      <c r="J26" s="28">
        <f t="shared" si="0"/>
        <v>40000</v>
      </c>
      <c r="K26" s="29" t="s">
        <v>50</v>
      </c>
      <c r="L26" s="29" t="s">
        <v>69</v>
      </c>
      <c r="M26" s="29" t="s">
        <v>34</v>
      </c>
      <c r="N26" s="30" t="str">
        <f>VLOOKUP(M26,[11]OPERACIONAL!$A$1:$C$12,2,FALSE)</f>
        <v>OUTROS SERVIÇOS DE TERCEIROS - PESSOA JURÍDICA</v>
      </c>
    </row>
    <row r="27" spans="2:14">
      <c r="B27" s="23" t="str">
        <f t="shared" si="1"/>
        <v>23</v>
      </c>
      <c r="C27" s="24" t="s">
        <v>909</v>
      </c>
      <c r="D27" s="69" t="s">
        <v>951</v>
      </c>
      <c r="E27" s="69" t="s">
        <v>942</v>
      </c>
      <c r="F27" s="24" t="s">
        <v>18</v>
      </c>
      <c r="G27" s="136">
        <v>1</v>
      </c>
      <c r="H27" s="45">
        <v>45292</v>
      </c>
      <c r="I27" s="137">
        <v>75000</v>
      </c>
      <c r="J27" s="28">
        <f t="shared" si="0"/>
        <v>75000</v>
      </c>
      <c r="K27" s="29" t="s">
        <v>50</v>
      </c>
      <c r="L27" s="29" t="s">
        <v>69</v>
      </c>
      <c r="M27" s="29" t="s">
        <v>22</v>
      </c>
      <c r="N27" s="30" t="str">
        <f>VLOOKUP(M27,[11]OPERACIONAL!$A$1:$C$12,2,FALSE)</f>
        <v>EQUIPAMENTOS E MATERIAL PERMANENTE</v>
      </c>
    </row>
    <row r="28" spans="2:14" ht="36">
      <c r="B28" s="23" t="str">
        <f t="shared" si="1"/>
        <v>23</v>
      </c>
      <c r="C28" s="24" t="s">
        <v>909</v>
      </c>
      <c r="D28" s="69" t="s">
        <v>952</v>
      </c>
      <c r="E28" s="69" t="s">
        <v>953</v>
      </c>
      <c r="F28" s="24" t="s">
        <v>18</v>
      </c>
      <c r="G28" s="136">
        <v>1</v>
      </c>
      <c r="H28" s="45">
        <v>45292</v>
      </c>
      <c r="I28" s="137">
        <v>60000</v>
      </c>
      <c r="J28" s="28">
        <f t="shared" si="0"/>
        <v>60000</v>
      </c>
      <c r="K28" s="29" t="s">
        <v>50</v>
      </c>
      <c r="L28" s="29" t="s">
        <v>69</v>
      </c>
      <c r="M28" s="29" t="s">
        <v>34</v>
      </c>
      <c r="N28" s="30" t="str">
        <f>VLOOKUP(M28,[11]OPERACIONAL!$A$1:$C$12,2,FALSE)</f>
        <v>OUTROS SERVIÇOS DE TERCEIROS - PESSOA JURÍDICA</v>
      </c>
    </row>
    <row r="29" spans="2:14">
      <c r="B29" s="23" t="str">
        <f t="shared" si="1"/>
        <v>23</v>
      </c>
      <c r="C29" s="24" t="s">
        <v>909</v>
      </c>
      <c r="D29" s="69" t="s">
        <v>954</v>
      </c>
      <c r="E29" s="69" t="s">
        <v>955</v>
      </c>
      <c r="F29" s="24" t="s">
        <v>18</v>
      </c>
      <c r="G29" s="136">
        <v>1</v>
      </c>
      <c r="H29" s="45">
        <v>45292</v>
      </c>
      <c r="I29" s="137">
        <v>1300</v>
      </c>
      <c r="J29" s="28">
        <f t="shared" si="0"/>
        <v>1300</v>
      </c>
      <c r="K29" s="29" t="s">
        <v>50</v>
      </c>
      <c r="L29" s="29" t="s">
        <v>69</v>
      </c>
      <c r="M29" s="29" t="s">
        <v>34</v>
      </c>
      <c r="N29" s="30" t="str">
        <f>VLOOKUP(M29,[11]OPERACIONAL!$A$1:$C$12,2,FALSE)</f>
        <v>OUTROS SERVIÇOS DE TERCEIROS - PESSOA JURÍDICA</v>
      </c>
    </row>
    <row r="30" spans="2:14" ht="24">
      <c r="B30" s="23" t="str">
        <f t="shared" si="1"/>
        <v>23</v>
      </c>
      <c r="C30" s="24" t="s">
        <v>909</v>
      </c>
      <c r="D30" s="69" t="s">
        <v>956</v>
      </c>
      <c r="E30" s="69" t="s">
        <v>957</v>
      </c>
      <c r="F30" s="24" t="s">
        <v>18</v>
      </c>
      <c r="G30" s="136">
        <v>1</v>
      </c>
      <c r="H30" s="45">
        <v>45292</v>
      </c>
      <c r="I30" s="137">
        <v>16000</v>
      </c>
      <c r="J30" s="28">
        <f t="shared" si="0"/>
        <v>16000</v>
      </c>
      <c r="K30" s="29" t="s">
        <v>50</v>
      </c>
      <c r="L30" s="29" t="s">
        <v>69</v>
      </c>
      <c r="M30" s="29" t="s">
        <v>34</v>
      </c>
      <c r="N30" s="30"/>
    </row>
    <row r="31" spans="2:14" ht="24">
      <c r="B31" s="23" t="str">
        <f t="shared" si="1"/>
        <v>23</v>
      </c>
      <c r="C31" s="24" t="s">
        <v>909</v>
      </c>
      <c r="D31" s="69" t="s">
        <v>958</v>
      </c>
      <c r="E31" s="69" t="s">
        <v>959</v>
      </c>
      <c r="F31" s="24" t="s">
        <v>18</v>
      </c>
      <c r="G31" s="136">
        <v>1</v>
      </c>
      <c r="H31" s="45">
        <v>45292</v>
      </c>
      <c r="I31" s="137">
        <v>10000</v>
      </c>
      <c r="J31" s="28">
        <f t="shared" si="0"/>
        <v>10000</v>
      </c>
      <c r="K31" s="29" t="s">
        <v>50</v>
      </c>
      <c r="L31" s="29" t="s">
        <v>69</v>
      </c>
      <c r="M31" s="29" t="s">
        <v>34</v>
      </c>
      <c r="N31" s="30" t="str">
        <f>VLOOKUP(M31,[11]OPERACIONAL!$A$1:$C$12,2,FALSE)</f>
        <v>OUTROS SERVIÇOS DE TERCEIROS - PESSOA JURÍDICA</v>
      </c>
    </row>
    <row r="32" spans="2:14" ht="24">
      <c r="B32" s="23" t="str">
        <f t="shared" si="1"/>
        <v>23</v>
      </c>
      <c r="C32" s="24" t="s">
        <v>909</v>
      </c>
      <c r="D32" s="69" t="s">
        <v>960</v>
      </c>
      <c r="E32" s="69" t="s">
        <v>961</v>
      </c>
      <c r="F32" s="24" t="s">
        <v>18</v>
      </c>
      <c r="G32" s="136">
        <v>1</v>
      </c>
      <c r="H32" s="45">
        <v>45292</v>
      </c>
      <c r="I32" s="137">
        <v>30000</v>
      </c>
      <c r="J32" s="28">
        <f t="shared" si="0"/>
        <v>30000</v>
      </c>
      <c r="K32" s="29" t="s">
        <v>50</v>
      </c>
      <c r="L32" s="29" t="s">
        <v>69</v>
      </c>
      <c r="M32" s="29" t="s">
        <v>31</v>
      </c>
      <c r="N32" s="30" t="str">
        <f>VLOOKUP(M32,[11]OPERACIONAL!$A$1:$C$12,2,FALSE)</f>
        <v>MATERIAL DE CONSUMO</v>
      </c>
    </row>
    <row r="33" spans="2:14" ht="36">
      <c r="B33" s="23" t="str">
        <f t="shared" si="1"/>
        <v>23</v>
      </c>
      <c r="C33" s="24" t="s">
        <v>909</v>
      </c>
      <c r="D33" s="69" t="s">
        <v>962</v>
      </c>
      <c r="E33" s="69" t="s">
        <v>963</v>
      </c>
      <c r="F33" s="24" t="s">
        <v>18</v>
      </c>
      <c r="G33" s="136">
        <v>1</v>
      </c>
      <c r="H33" s="45">
        <v>45292</v>
      </c>
      <c r="I33" s="137">
        <v>40000</v>
      </c>
      <c r="J33" s="28">
        <f t="shared" si="0"/>
        <v>40000</v>
      </c>
      <c r="K33" s="29" t="s">
        <v>50</v>
      </c>
      <c r="L33" s="29" t="s">
        <v>69</v>
      </c>
      <c r="M33" s="29" t="s">
        <v>48</v>
      </c>
      <c r="N33" s="30" t="str">
        <f>VLOOKUP(M33,[11]OPERACIONAL!$A$1:$C$12,2,FALSE)</f>
        <v>MATERIAL, BEM OU SERVIÇO PARA DISTRIBUIÇÃO GRATUITA</v>
      </c>
    </row>
    <row r="34" spans="2:14" ht="48">
      <c r="B34" s="23" t="str">
        <f t="shared" si="1"/>
        <v>23</v>
      </c>
      <c r="C34" s="24" t="s">
        <v>909</v>
      </c>
      <c r="D34" s="69" t="s">
        <v>964</v>
      </c>
      <c r="E34" s="69" t="s">
        <v>965</v>
      </c>
      <c r="F34" s="24" t="s">
        <v>18</v>
      </c>
      <c r="G34" s="136">
        <v>1</v>
      </c>
      <c r="H34" s="45">
        <v>45292</v>
      </c>
      <c r="I34" s="137">
        <v>150000</v>
      </c>
      <c r="J34" s="28">
        <f t="shared" si="0"/>
        <v>150000</v>
      </c>
      <c r="K34" s="29" t="s">
        <v>50</v>
      </c>
      <c r="L34" s="29" t="s">
        <v>69</v>
      </c>
      <c r="M34" s="29" t="s">
        <v>34</v>
      </c>
      <c r="N34" s="30" t="str">
        <f>VLOOKUP(M34,[11]OPERACIONAL!$A$1:$C$12,2,FALSE)</f>
        <v>OUTROS SERVIÇOS DE TERCEIROS - PESSOA JURÍDICA</v>
      </c>
    </row>
    <row r="35" spans="2:14" ht="24">
      <c r="B35" s="23" t="str">
        <f t="shared" si="1"/>
        <v>23</v>
      </c>
      <c r="C35" s="24" t="s">
        <v>909</v>
      </c>
      <c r="D35" s="69" t="s">
        <v>966</v>
      </c>
      <c r="E35" s="69" t="s">
        <v>967</v>
      </c>
      <c r="F35" s="24" t="s">
        <v>18</v>
      </c>
      <c r="G35" s="136">
        <v>1</v>
      </c>
      <c r="H35" s="45">
        <v>45292</v>
      </c>
      <c r="I35" s="137">
        <v>3000</v>
      </c>
      <c r="J35" s="28">
        <f t="shared" si="0"/>
        <v>3000</v>
      </c>
      <c r="K35" s="29" t="s">
        <v>50</v>
      </c>
      <c r="L35" s="29" t="s">
        <v>69</v>
      </c>
      <c r="M35" s="29" t="s">
        <v>34</v>
      </c>
      <c r="N35" s="30" t="str">
        <f>VLOOKUP(M35,[11]OPERACIONAL!$A$1:$C$12,2,FALSE)</f>
        <v>OUTROS SERVIÇOS DE TERCEIROS - PESSOA JURÍDICA</v>
      </c>
    </row>
    <row r="36" spans="2:14" ht="24" hidden="1">
      <c r="B36" s="23" t="str">
        <f t="shared" si="1"/>
        <v>23</v>
      </c>
      <c r="C36" s="24" t="s">
        <v>909</v>
      </c>
      <c r="D36" s="25" t="s">
        <v>968</v>
      </c>
      <c r="E36" s="25" t="s">
        <v>969</v>
      </c>
      <c r="F36" s="24" t="s">
        <v>932</v>
      </c>
      <c r="G36" s="26">
        <v>12</v>
      </c>
      <c r="H36" s="141">
        <v>45292</v>
      </c>
      <c r="I36" s="27">
        <v>1935</v>
      </c>
      <c r="J36" s="28">
        <f t="shared" si="0"/>
        <v>23220</v>
      </c>
      <c r="K36" s="29" t="s">
        <v>50</v>
      </c>
      <c r="L36" s="29" t="s">
        <v>45</v>
      </c>
      <c r="M36" s="29" t="s">
        <v>51</v>
      </c>
      <c r="N36" s="30" t="str">
        <f>VLOOKUP(M36,[11]OPERACIONAL!$A$1:$C$12,2,FALSE)</f>
        <v>SELECIONAR</v>
      </c>
    </row>
    <row r="37" spans="2:14">
      <c r="B37" s="23" t="str">
        <f t="shared" si="1"/>
        <v>23</v>
      </c>
      <c r="C37" s="24" t="s">
        <v>909</v>
      </c>
      <c r="D37" s="69" t="s">
        <v>970</v>
      </c>
      <c r="E37" s="69" t="s">
        <v>971</v>
      </c>
      <c r="F37" s="24" t="s">
        <v>18</v>
      </c>
      <c r="G37" s="136">
        <v>1</v>
      </c>
      <c r="H37" s="45">
        <v>45292</v>
      </c>
      <c r="I37" s="137">
        <v>10000</v>
      </c>
      <c r="J37" s="28">
        <f t="shared" si="0"/>
        <v>10000</v>
      </c>
      <c r="K37" s="29" t="s">
        <v>50</v>
      </c>
      <c r="L37" s="29" t="s">
        <v>69</v>
      </c>
      <c r="M37" s="29" t="s">
        <v>31</v>
      </c>
      <c r="N37" s="30" t="str">
        <f>VLOOKUP(M37,[11]OPERACIONAL!$A$1:$C$12,2,FALSE)</f>
        <v>MATERIAL DE CONSUMO</v>
      </c>
    </row>
    <row r="38" spans="2:14">
      <c r="B38" s="23" t="str">
        <f t="shared" si="1"/>
        <v>23</v>
      </c>
      <c r="C38" s="24" t="s">
        <v>909</v>
      </c>
      <c r="D38" s="69" t="s">
        <v>972</v>
      </c>
      <c r="E38" s="69" t="s">
        <v>973</v>
      </c>
      <c r="F38" s="24" t="s">
        <v>18</v>
      </c>
      <c r="G38" s="136">
        <v>1</v>
      </c>
      <c r="H38" s="45">
        <v>45292</v>
      </c>
      <c r="I38" s="137">
        <v>4000</v>
      </c>
      <c r="J38" s="28">
        <f t="shared" si="0"/>
        <v>4000</v>
      </c>
      <c r="K38" s="29" t="s">
        <v>50</v>
      </c>
      <c r="L38" s="29" t="s">
        <v>69</v>
      </c>
      <c r="M38" s="29" t="s">
        <v>31</v>
      </c>
      <c r="N38" s="30" t="str">
        <f>VLOOKUP(M38,[11]OPERACIONAL!$A$1:$C$12,2,FALSE)</f>
        <v>MATERIAL DE CONSUMO</v>
      </c>
    </row>
    <row r="39" spans="2:14" ht="27" customHeight="1">
      <c r="B39" s="23" t="str">
        <f t="shared" si="1"/>
        <v>23</v>
      </c>
      <c r="C39" s="24" t="s">
        <v>909</v>
      </c>
      <c r="D39" s="69" t="s">
        <v>974</v>
      </c>
      <c r="E39" s="69" t="s">
        <v>975</v>
      </c>
      <c r="F39" s="24" t="s">
        <v>18</v>
      </c>
      <c r="G39" s="136">
        <v>1</v>
      </c>
      <c r="H39" s="45">
        <v>45292</v>
      </c>
      <c r="I39" s="137">
        <v>75000</v>
      </c>
      <c r="J39" s="28">
        <f t="shared" si="0"/>
        <v>75000</v>
      </c>
      <c r="K39" s="29" t="s">
        <v>50</v>
      </c>
      <c r="L39" s="29" t="s">
        <v>69</v>
      </c>
      <c r="M39" s="29" t="s">
        <v>34</v>
      </c>
      <c r="N39" s="30" t="str">
        <f>VLOOKUP(M39,[11]OPERACIONAL!$A$1:$C$12,2,FALSE)</f>
        <v>OUTROS SERVIÇOS DE TERCEIROS - PESSOA JURÍDICA</v>
      </c>
    </row>
    <row r="40" spans="2:14">
      <c r="B40" s="23" t="str">
        <f t="shared" si="1"/>
        <v>23</v>
      </c>
      <c r="C40" s="24" t="s">
        <v>909</v>
      </c>
      <c r="D40" s="69" t="s">
        <v>976</v>
      </c>
      <c r="E40" s="69" t="s">
        <v>942</v>
      </c>
      <c r="F40" s="24" t="s">
        <v>18</v>
      </c>
      <c r="G40" s="136">
        <v>1</v>
      </c>
      <c r="H40" s="45">
        <v>45292</v>
      </c>
      <c r="I40" s="137">
        <v>75000</v>
      </c>
      <c r="J40" s="28">
        <f t="shared" si="0"/>
        <v>75000</v>
      </c>
      <c r="K40" s="29" t="s">
        <v>50</v>
      </c>
      <c r="L40" s="29" t="s">
        <v>69</v>
      </c>
      <c r="M40" s="29" t="s">
        <v>34</v>
      </c>
      <c r="N40" s="30" t="str">
        <f>VLOOKUP(M40,[11]OPERACIONAL!$A$1:$C$12,2,FALSE)</f>
        <v>OUTROS SERVIÇOS DE TERCEIROS - PESSOA JURÍDICA</v>
      </c>
    </row>
    <row r="41" spans="2:14">
      <c r="B41" s="23" t="str">
        <f t="shared" si="1"/>
        <v>23</v>
      </c>
      <c r="C41" s="24" t="s">
        <v>909</v>
      </c>
      <c r="D41" s="69" t="s">
        <v>977</v>
      </c>
      <c r="E41" s="69" t="s">
        <v>942</v>
      </c>
      <c r="F41" s="24" t="s">
        <v>18</v>
      </c>
      <c r="G41" s="136">
        <v>1</v>
      </c>
      <c r="H41" s="45">
        <v>45292</v>
      </c>
      <c r="I41" s="137">
        <v>24000</v>
      </c>
      <c r="J41" s="28">
        <f t="shared" si="0"/>
        <v>24000</v>
      </c>
      <c r="K41" s="29" t="s">
        <v>50</v>
      </c>
      <c r="L41" s="29" t="s">
        <v>69</v>
      </c>
      <c r="M41" s="29" t="s">
        <v>31</v>
      </c>
      <c r="N41" s="30" t="str">
        <f>VLOOKUP(M41,[11]OPERACIONAL!$A$1:$C$12,2,FALSE)</f>
        <v>MATERIAL DE CONSUMO</v>
      </c>
    </row>
    <row r="42" spans="2:14">
      <c r="B42" s="23" t="str">
        <f t="shared" si="1"/>
        <v>23</v>
      </c>
      <c r="C42" s="24" t="s">
        <v>909</v>
      </c>
      <c r="D42" s="69" t="s">
        <v>978</v>
      </c>
      <c r="E42" s="69" t="s">
        <v>942</v>
      </c>
      <c r="F42" s="24" t="s">
        <v>18</v>
      </c>
      <c r="G42" s="136">
        <v>1</v>
      </c>
      <c r="H42" s="45">
        <v>45292</v>
      </c>
      <c r="I42" s="137">
        <v>120000</v>
      </c>
      <c r="J42" s="28">
        <f t="shared" si="0"/>
        <v>120000</v>
      </c>
      <c r="K42" s="29" t="s">
        <v>50</v>
      </c>
      <c r="L42" s="29" t="s">
        <v>69</v>
      </c>
      <c r="M42" s="29" t="s">
        <v>31</v>
      </c>
      <c r="N42" s="30" t="str">
        <f>VLOOKUP(M42,[11]OPERACIONAL!$A$1:$C$12,2,FALSE)</f>
        <v>MATERIAL DE CONSUMO</v>
      </c>
    </row>
    <row r="43" spans="2:14">
      <c r="B43" s="23" t="str">
        <f t="shared" si="1"/>
        <v>23</v>
      </c>
      <c r="C43" s="24" t="s">
        <v>909</v>
      </c>
      <c r="D43" s="69" t="s">
        <v>979</v>
      </c>
      <c r="E43" s="69" t="s">
        <v>942</v>
      </c>
      <c r="F43" s="24" t="s">
        <v>18</v>
      </c>
      <c r="G43" s="136">
        <v>1</v>
      </c>
      <c r="H43" s="45">
        <v>45292</v>
      </c>
      <c r="I43" s="137">
        <v>45000</v>
      </c>
      <c r="J43" s="28">
        <f t="shared" si="0"/>
        <v>45000</v>
      </c>
      <c r="K43" s="29" t="s">
        <v>50</v>
      </c>
      <c r="L43" s="29" t="s">
        <v>69</v>
      </c>
      <c r="M43" s="29" t="s">
        <v>31</v>
      </c>
      <c r="N43" s="30" t="str">
        <f>VLOOKUP(M43,[11]OPERACIONAL!$A$1:$C$12,2,FALSE)</f>
        <v>MATERIAL DE CONSUMO</v>
      </c>
    </row>
    <row r="44" spans="2:14">
      <c r="B44" s="23" t="str">
        <f t="shared" si="1"/>
        <v>23</v>
      </c>
      <c r="C44" s="24" t="s">
        <v>909</v>
      </c>
      <c r="D44" s="69" t="s">
        <v>980</v>
      </c>
      <c r="E44" s="69" t="s">
        <v>942</v>
      </c>
      <c r="F44" s="24" t="s">
        <v>18</v>
      </c>
      <c r="G44" s="136">
        <v>1</v>
      </c>
      <c r="H44" s="45">
        <v>45292</v>
      </c>
      <c r="I44" s="137">
        <v>48000</v>
      </c>
      <c r="J44" s="28">
        <f t="shared" si="0"/>
        <v>48000</v>
      </c>
      <c r="K44" s="29" t="s">
        <v>50</v>
      </c>
      <c r="L44" s="29" t="s">
        <v>69</v>
      </c>
      <c r="M44" s="29" t="s">
        <v>31</v>
      </c>
      <c r="N44" s="30" t="str">
        <f>VLOOKUP(M44,[11]OPERACIONAL!$A$1:$C$12,2,FALSE)</f>
        <v>MATERIAL DE CONSUMO</v>
      </c>
    </row>
    <row r="45" spans="2:14">
      <c r="B45" s="23" t="str">
        <f t="shared" si="1"/>
        <v>23</v>
      </c>
      <c r="C45" s="24" t="s">
        <v>909</v>
      </c>
      <c r="D45" s="69" t="s">
        <v>981</v>
      </c>
      <c r="E45" s="69" t="s">
        <v>942</v>
      </c>
      <c r="F45" s="24" t="s">
        <v>18</v>
      </c>
      <c r="G45" s="136">
        <v>1</v>
      </c>
      <c r="H45" s="45">
        <v>45292</v>
      </c>
      <c r="I45" s="137">
        <v>36000</v>
      </c>
      <c r="J45" s="28">
        <f t="shared" si="0"/>
        <v>36000</v>
      </c>
      <c r="K45" s="29" t="s">
        <v>50</v>
      </c>
      <c r="L45" s="29" t="s">
        <v>69</v>
      </c>
      <c r="M45" s="29" t="s">
        <v>31</v>
      </c>
      <c r="N45" s="30" t="str">
        <f>VLOOKUP(M45,[11]OPERACIONAL!$A$1:$C$12,2,FALSE)</f>
        <v>MATERIAL DE CONSUMO</v>
      </c>
    </row>
    <row r="46" spans="2:14" ht="39.75" customHeight="1">
      <c r="B46" s="23" t="str">
        <f t="shared" si="1"/>
        <v>23</v>
      </c>
      <c r="C46" s="24" t="s">
        <v>909</v>
      </c>
      <c r="D46" s="140" t="s">
        <v>982</v>
      </c>
      <c r="E46" s="69" t="s">
        <v>983</v>
      </c>
      <c r="F46" s="24" t="s">
        <v>18</v>
      </c>
      <c r="G46" s="136">
        <v>1</v>
      </c>
      <c r="H46" s="45">
        <v>45292</v>
      </c>
      <c r="I46" s="137">
        <v>30000</v>
      </c>
      <c r="J46" s="28">
        <f t="shared" si="0"/>
        <v>30000</v>
      </c>
      <c r="K46" s="29" t="s">
        <v>50</v>
      </c>
      <c r="L46" s="29" t="s">
        <v>69</v>
      </c>
      <c r="M46" s="29" t="s">
        <v>31</v>
      </c>
      <c r="N46" s="30" t="str">
        <f>VLOOKUP(M46,[11]OPERACIONAL!$A$1:$C$12,2,FALSE)</f>
        <v>MATERIAL DE CONSUMO</v>
      </c>
    </row>
    <row r="47" spans="2:14">
      <c r="B47" s="23" t="str">
        <f t="shared" si="1"/>
        <v>23</v>
      </c>
      <c r="C47" s="24" t="s">
        <v>909</v>
      </c>
      <c r="D47" s="142" t="s">
        <v>984</v>
      </c>
      <c r="E47" s="69" t="s">
        <v>942</v>
      </c>
      <c r="F47" s="24" t="s">
        <v>18</v>
      </c>
      <c r="G47" s="136">
        <v>1</v>
      </c>
      <c r="H47" s="45">
        <v>45292</v>
      </c>
      <c r="I47" s="137">
        <v>15000</v>
      </c>
      <c r="J47" s="28">
        <f t="shared" si="0"/>
        <v>15000</v>
      </c>
      <c r="K47" s="29" t="s">
        <v>50</v>
      </c>
      <c r="L47" s="29" t="s">
        <v>69</v>
      </c>
      <c r="M47" s="29" t="s">
        <v>31</v>
      </c>
      <c r="N47" s="30" t="str">
        <f>VLOOKUP(M47,[11]OPERACIONAL!$A$1:$C$12,2,FALSE)</f>
        <v>MATERIAL DE CONSUMO</v>
      </c>
    </row>
    <row r="48" spans="2:14" ht="24">
      <c r="B48" s="23" t="str">
        <f t="shared" si="1"/>
        <v>23</v>
      </c>
      <c r="C48" s="24" t="s">
        <v>909</v>
      </c>
      <c r="D48" s="69" t="s">
        <v>985</v>
      </c>
      <c r="E48" s="143" t="s">
        <v>986</v>
      </c>
      <c r="F48" s="55" t="s">
        <v>18</v>
      </c>
      <c r="G48" s="136">
        <v>1</v>
      </c>
      <c r="H48" s="45">
        <v>45292</v>
      </c>
      <c r="I48" s="144">
        <v>40000</v>
      </c>
      <c r="J48" s="145">
        <f t="shared" si="0"/>
        <v>40000</v>
      </c>
      <c r="K48" s="29" t="s">
        <v>50</v>
      </c>
      <c r="L48" s="29" t="s">
        <v>69</v>
      </c>
      <c r="M48" s="29" t="s">
        <v>31</v>
      </c>
      <c r="N48" s="30" t="str">
        <f>VLOOKUP(M48,[11]OPERACIONAL!$A$1:$C$12,2,FALSE)</f>
        <v>MATERIAL DE CONSUMO</v>
      </c>
    </row>
    <row r="49" spans="2:14" ht="15.75" customHeight="1">
      <c r="B49" s="23" t="str">
        <f t="shared" si="1"/>
        <v>23</v>
      </c>
      <c r="C49" s="24" t="s">
        <v>909</v>
      </c>
      <c r="D49" s="143" t="s">
        <v>987</v>
      </c>
      <c r="E49" s="143" t="s">
        <v>988</v>
      </c>
      <c r="F49" s="55" t="s">
        <v>18</v>
      </c>
      <c r="G49" s="146">
        <v>1</v>
      </c>
      <c r="H49" s="45">
        <v>45292</v>
      </c>
      <c r="I49" s="144">
        <v>103000</v>
      </c>
      <c r="J49" s="145">
        <v>103000</v>
      </c>
      <c r="K49" s="29" t="s">
        <v>50</v>
      </c>
      <c r="L49" s="29" t="s">
        <v>69</v>
      </c>
      <c r="M49" s="29" t="s">
        <v>31</v>
      </c>
      <c r="N49" s="30" t="str">
        <f>VLOOKUP(M49,[11]OPERACIONAL!$A$1:$C$12,2,FALSE)</f>
        <v>MATERIAL DE CONSUMO</v>
      </c>
    </row>
    <row r="50" spans="2:14" ht="17.25" customHeight="1">
      <c r="B50" s="23" t="str">
        <f t="shared" si="1"/>
        <v>23</v>
      </c>
      <c r="C50" s="24" t="s">
        <v>909</v>
      </c>
      <c r="D50" s="143" t="s">
        <v>989</v>
      </c>
      <c r="E50" s="143" t="s">
        <v>988</v>
      </c>
      <c r="F50" s="55" t="s">
        <v>18</v>
      </c>
      <c r="G50" s="146">
        <v>1</v>
      </c>
      <c r="H50" s="45">
        <v>45292</v>
      </c>
      <c r="I50" s="144">
        <v>428000</v>
      </c>
      <c r="J50" s="145">
        <v>428000</v>
      </c>
      <c r="K50" s="29" t="s">
        <v>50</v>
      </c>
      <c r="L50" s="29" t="s">
        <v>69</v>
      </c>
      <c r="M50" s="29" t="s">
        <v>31</v>
      </c>
      <c r="N50" s="30" t="str">
        <f>VLOOKUP(M50,[11]OPERACIONAL!$A$1:$C$12,2,FALSE)</f>
        <v>MATERIAL DE CONSUMO</v>
      </c>
    </row>
    <row r="51" spans="2:14" ht="17.25" customHeight="1">
      <c r="B51" s="23" t="str">
        <f t="shared" si="1"/>
        <v>23</v>
      </c>
      <c r="C51" s="24" t="s">
        <v>909</v>
      </c>
      <c r="D51" s="143" t="s">
        <v>990</v>
      </c>
      <c r="E51" s="143" t="s">
        <v>988</v>
      </c>
      <c r="F51" s="55" t="s">
        <v>18</v>
      </c>
      <c r="G51" s="146">
        <v>1</v>
      </c>
      <c r="H51" s="45">
        <v>45292</v>
      </c>
      <c r="I51" s="144">
        <v>141000</v>
      </c>
      <c r="J51" s="145">
        <v>141000</v>
      </c>
      <c r="K51" s="29" t="s">
        <v>50</v>
      </c>
      <c r="L51" s="29" t="s">
        <v>69</v>
      </c>
      <c r="M51" s="29" t="s">
        <v>31</v>
      </c>
      <c r="N51" s="30" t="str">
        <f>VLOOKUP(M51,[11]OPERACIONAL!$A$1:$C$12,2,FALSE)</f>
        <v>MATERIAL DE CONSUMO</v>
      </c>
    </row>
    <row r="52" spans="2:14" ht="24">
      <c r="B52" s="23" t="str">
        <f t="shared" si="1"/>
        <v>23</v>
      </c>
      <c r="C52" s="24" t="s">
        <v>909</v>
      </c>
      <c r="D52" s="69" t="s">
        <v>991</v>
      </c>
      <c r="E52" s="143" t="s">
        <v>988</v>
      </c>
      <c r="F52" s="24" t="s">
        <v>18</v>
      </c>
      <c r="G52" s="136">
        <v>1</v>
      </c>
      <c r="H52" s="45">
        <v>45292</v>
      </c>
      <c r="I52" s="137">
        <v>250000</v>
      </c>
      <c r="J52" s="28">
        <f t="shared" si="0"/>
        <v>250000</v>
      </c>
      <c r="K52" s="29" t="s">
        <v>50</v>
      </c>
      <c r="L52" s="29" t="s">
        <v>69</v>
      </c>
      <c r="M52" s="29" t="s">
        <v>31</v>
      </c>
      <c r="N52" s="30" t="str">
        <f>VLOOKUP(M52,[11]OPERACIONAL!$A$1:$C$12,2,FALSE)</f>
        <v>MATERIAL DE CONSUMO</v>
      </c>
    </row>
    <row r="53" spans="2:14" ht="14.25" customHeight="1">
      <c r="B53" s="23" t="str">
        <f t="shared" si="1"/>
        <v>23</v>
      </c>
      <c r="C53" s="24" t="s">
        <v>909</v>
      </c>
      <c r="D53" s="69" t="s">
        <v>992</v>
      </c>
      <c r="E53" s="143" t="s">
        <v>988</v>
      </c>
      <c r="F53" s="24" t="s">
        <v>18</v>
      </c>
      <c r="G53" s="136">
        <v>1</v>
      </c>
      <c r="H53" s="45">
        <v>45292</v>
      </c>
      <c r="I53" s="137">
        <v>64000</v>
      </c>
      <c r="J53" s="28">
        <f t="shared" si="0"/>
        <v>64000</v>
      </c>
      <c r="K53" s="29" t="s">
        <v>50</v>
      </c>
      <c r="L53" s="29" t="s">
        <v>69</v>
      </c>
      <c r="M53" s="29" t="s">
        <v>31</v>
      </c>
      <c r="N53" s="30" t="str">
        <f>VLOOKUP(M53,[11]OPERACIONAL!$A$1:$C$12,2,FALSE)</f>
        <v>MATERIAL DE CONSUMO</v>
      </c>
    </row>
    <row r="54" spans="2:14" ht="27.6" customHeight="1">
      <c r="B54" s="23" t="str">
        <f t="shared" si="1"/>
        <v>23</v>
      </c>
      <c r="C54" s="24" t="s">
        <v>909</v>
      </c>
      <c r="D54" s="69" t="s">
        <v>993</v>
      </c>
      <c r="E54" s="69" t="s">
        <v>994</v>
      </c>
      <c r="F54" s="24" t="s">
        <v>18</v>
      </c>
      <c r="G54" s="136">
        <v>1</v>
      </c>
      <c r="H54" s="45">
        <v>45292</v>
      </c>
      <c r="I54" s="137">
        <v>90000</v>
      </c>
      <c r="J54" s="28">
        <f t="shared" si="0"/>
        <v>90000</v>
      </c>
      <c r="K54" s="29" t="s">
        <v>50</v>
      </c>
      <c r="L54" s="29" t="s">
        <v>69</v>
      </c>
      <c r="M54" s="29" t="s">
        <v>31</v>
      </c>
      <c r="N54" s="30" t="str">
        <f>VLOOKUP(M54,[11]OPERACIONAL!$A$1:$C$12,2,FALSE)</f>
        <v>MATERIAL DE CONSUMO</v>
      </c>
    </row>
    <row r="55" spans="2:14" ht="31.15" customHeight="1">
      <c r="B55" s="23" t="str">
        <f t="shared" si="1"/>
        <v>23</v>
      </c>
      <c r="C55" s="24" t="s">
        <v>909</v>
      </c>
      <c r="D55" s="69" t="s">
        <v>995</v>
      </c>
      <c r="E55" s="69" t="s">
        <v>994</v>
      </c>
      <c r="F55" s="24" t="s">
        <v>18</v>
      </c>
      <c r="G55" s="136">
        <v>1</v>
      </c>
      <c r="H55" s="45">
        <v>45292</v>
      </c>
      <c r="I55" s="137">
        <v>100000</v>
      </c>
      <c r="J55" s="28">
        <f t="shared" si="0"/>
        <v>100000</v>
      </c>
      <c r="K55" s="29" t="s">
        <v>50</v>
      </c>
      <c r="L55" s="29" t="s">
        <v>69</v>
      </c>
      <c r="M55" s="29" t="s">
        <v>22</v>
      </c>
      <c r="N55" s="30" t="str">
        <f>VLOOKUP(M55,[11]OPERACIONAL!$A$1:$C$12,2,FALSE)</f>
        <v>EQUIPAMENTOS E MATERIAL PERMANENTE</v>
      </c>
    </row>
    <row r="56" spans="2:14" ht="18.75" customHeight="1">
      <c r="B56" s="23" t="str">
        <f t="shared" si="1"/>
        <v>23</v>
      </c>
      <c r="C56" s="24" t="s">
        <v>909</v>
      </c>
      <c r="D56" s="69" t="s">
        <v>996</v>
      </c>
      <c r="E56" s="143" t="s">
        <v>988</v>
      </c>
      <c r="F56" s="24" t="s">
        <v>18</v>
      </c>
      <c r="G56" s="136">
        <v>1</v>
      </c>
      <c r="H56" s="45">
        <v>45292</v>
      </c>
      <c r="I56" s="137">
        <v>860000</v>
      </c>
      <c r="J56" s="28">
        <f t="shared" si="0"/>
        <v>860000</v>
      </c>
      <c r="K56" s="29" t="s">
        <v>50</v>
      </c>
      <c r="L56" s="29" t="s">
        <v>69</v>
      </c>
      <c r="M56" s="29" t="s">
        <v>31</v>
      </c>
      <c r="N56" s="30" t="str">
        <f>VLOOKUP(M56,[11]OPERACIONAL!$A$1:$C$12,2,FALSE)</f>
        <v>MATERIAL DE CONSUMO</v>
      </c>
    </row>
    <row r="57" spans="2:14" ht="24">
      <c r="B57" s="23" t="str">
        <f t="shared" si="1"/>
        <v>23</v>
      </c>
      <c r="C57" s="24" t="s">
        <v>909</v>
      </c>
      <c r="D57" s="69" t="s">
        <v>997</v>
      </c>
      <c r="E57" s="143" t="s">
        <v>988</v>
      </c>
      <c r="F57" s="24" t="s">
        <v>18</v>
      </c>
      <c r="G57" s="136">
        <v>1</v>
      </c>
      <c r="H57" s="45">
        <v>45292</v>
      </c>
      <c r="I57" s="137">
        <v>20000</v>
      </c>
      <c r="J57" s="28">
        <f t="shared" si="0"/>
        <v>20000</v>
      </c>
      <c r="K57" s="29" t="s">
        <v>50</v>
      </c>
      <c r="L57" s="29" t="s">
        <v>69</v>
      </c>
      <c r="M57" s="29" t="s">
        <v>31</v>
      </c>
      <c r="N57" s="30" t="str">
        <f>VLOOKUP(M57,[11]OPERACIONAL!$A$1:$C$12,2,FALSE)</f>
        <v>MATERIAL DE CONSUMO</v>
      </c>
    </row>
    <row r="58" spans="2:14" ht="27.6" customHeight="1">
      <c r="B58" s="23" t="str">
        <f t="shared" si="1"/>
        <v>23</v>
      </c>
      <c r="C58" s="24" t="s">
        <v>909</v>
      </c>
      <c r="D58" s="140" t="s">
        <v>998</v>
      </c>
      <c r="E58" s="69" t="s">
        <v>994</v>
      </c>
      <c r="F58" s="24" t="s">
        <v>18</v>
      </c>
      <c r="G58" s="136">
        <v>1</v>
      </c>
      <c r="H58" s="45">
        <v>45292</v>
      </c>
      <c r="I58" s="137">
        <v>40000</v>
      </c>
      <c r="J58" s="28">
        <f t="shared" si="0"/>
        <v>40000</v>
      </c>
      <c r="K58" s="29" t="s">
        <v>50</v>
      </c>
      <c r="L58" s="29" t="s">
        <v>69</v>
      </c>
      <c r="M58" s="29" t="s">
        <v>31</v>
      </c>
      <c r="N58" s="30" t="str">
        <f>VLOOKUP(M58,[11]OPERACIONAL!$A$1:$C$12,2,FALSE)</f>
        <v>MATERIAL DE CONSUMO</v>
      </c>
    </row>
    <row r="59" spans="2:14" ht="24.6" customHeight="1">
      <c r="B59" s="23" t="str">
        <f t="shared" si="1"/>
        <v>23</v>
      </c>
      <c r="C59" s="24" t="s">
        <v>909</v>
      </c>
      <c r="D59" s="140" t="s">
        <v>999</v>
      </c>
      <c r="E59" s="69" t="s">
        <v>994</v>
      </c>
      <c r="F59" s="24" t="s">
        <v>18</v>
      </c>
      <c r="G59" s="136">
        <v>1</v>
      </c>
      <c r="H59" s="45">
        <v>45292</v>
      </c>
      <c r="I59" s="137">
        <v>30000</v>
      </c>
      <c r="J59" s="28">
        <f t="shared" si="0"/>
        <v>30000</v>
      </c>
      <c r="K59" s="29" t="s">
        <v>50</v>
      </c>
      <c r="L59" s="29" t="s">
        <v>69</v>
      </c>
      <c r="M59" s="29" t="s">
        <v>31</v>
      </c>
      <c r="N59" s="30" t="str">
        <f>VLOOKUP(M59,[11]OPERACIONAL!$A$1:$C$12,2,FALSE)</f>
        <v>MATERIAL DE CONSUMO</v>
      </c>
    </row>
    <row r="60" spans="2:14" ht="24.6" customHeight="1">
      <c r="B60" s="23" t="str">
        <f t="shared" si="1"/>
        <v>23</v>
      </c>
      <c r="C60" s="24" t="s">
        <v>909</v>
      </c>
      <c r="D60" s="140" t="s">
        <v>1000</v>
      </c>
      <c r="E60" s="69" t="s">
        <v>994</v>
      </c>
      <c r="F60" s="24" t="s">
        <v>18</v>
      </c>
      <c r="G60" s="136">
        <v>1</v>
      </c>
      <c r="H60" s="45">
        <v>45292</v>
      </c>
      <c r="I60" s="137">
        <v>20000</v>
      </c>
      <c r="J60" s="28">
        <f t="shared" si="0"/>
        <v>20000</v>
      </c>
      <c r="K60" s="29" t="s">
        <v>50</v>
      </c>
      <c r="L60" s="29" t="s">
        <v>69</v>
      </c>
      <c r="M60" s="29" t="s">
        <v>34</v>
      </c>
      <c r="N60" s="30" t="str">
        <f>VLOOKUP(M60,[11]OPERACIONAL!$A$1:$C$12,2,FALSE)</f>
        <v>OUTROS SERVIÇOS DE TERCEIROS - PESSOA JURÍDICA</v>
      </c>
    </row>
    <row r="61" spans="2:14" ht="16.5" customHeight="1">
      <c r="B61" s="23"/>
      <c r="C61" s="24" t="s">
        <v>909</v>
      </c>
      <c r="D61" s="147" t="s">
        <v>1001</v>
      </c>
      <c r="E61" s="140" t="s">
        <v>1002</v>
      </c>
      <c r="F61" s="148" t="s">
        <v>18</v>
      </c>
      <c r="G61" s="149">
        <v>1</v>
      </c>
      <c r="H61" s="45">
        <v>45292</v>
      </c>
      <c r="I61" s="150">
        <v>40000</v>
      </c>
      <c r="J61" s="151">
        <v>40000</v>
      </c>
      <c r="K61" s="29" t="s">
        <v>50</v>
      </c>
      <c r="L61" s="29" t="s">
        <v>69</v>
      </c>
      <c r="M61" s="29" t="s">
        <v>22</v>
      </c>
      <c r="N61" s="30" t="str">
        <f>VLOOKUP(M61,[11]OPERACIONAL!$A$1:$C$12,2,FALSE)</f>
        <v>EQUIPAMENTOS E MATERIAL PERMANENTE</v>
      </c>
    </row>
    <row r="62" spans="2:14" ht="15" customHeight="1">
      <c r="B62" s="23"/>
      <c r="C62" s="24" t="s">
        <v>909</v>
      </c>
      <c r="D62" s="147" t="s">
        <v>1003</v>
      </c>
      <c r="E62" s="140" t="s">
        <v>1002</v>
      </c>
      <c r="F62" s="148" t="s">
        <v>18</v>
      </c>
      <c r="G62" s="149">
        <v>1</v>
      </c>
      <c r="H62" s="45">
        <v>45292</v>
      </c>
      <c r="I62" s="150">
        <v>10000</v>
      </c>
      <c r="J62" s="151">
        <v>10000</v>
      </c>
      <c r="K62" s="29" t="s">
        <v>50</v>
      </c>
      <c r="L62" s="29" t="s">
        <v>69</v>
      </c>
      <c r="M62" s="29" t="s">
        <v>34</v>
      </c>
      <c r="N62" s="30" t="str">
        <f>VLOOKUP(M62,[11]OPERACIONAL!$A$1:$C$12,2,FALSE)</f>
        <v>OUTROS SERVIÇOS DE TERCEIROS - PESSOA JURÍDICA</v>
      </c>
    </row>
    <row r="63" spans="2:14" ht="24.6" customHeight="1">
      <c r="B63" s="23"/>
      <c r="C63" s="24" t="s">
        <v>909</v>
      </c>
      <c r="D63" s="147" t="s">
        <v>1004</v>
      </c>
      <c r="E63" s="152" t="s">
        <v>1002</v>
      </c>
      <c r="F63" s="148" t="s">
        <v>18</v>
      </c>
      <c r="G63" s="149">
        <v>1</v>
      </c>
      <c r="H63" s="45">
        <v>45292</v>
      </c>
      <c r="I63" s="150">
        <v>5000</v>
      </c>
      <c r="J63" s="151">
        <v>5000</v>
      </c>
      <c r="K63" s="29" t="s">
        <v>50</v>
      </c>
      <c r="L63" s="29" t="s">
        <v>69</v>
      </c>
      <c r="M63" s="29" t="s">
        <v>34</v>
      </c>
      <c r="N63" s="30" t="str">
        <f>VLOOKUP(M63,[11]OPERACIONAL!$A$1:$C$12,2,FALSE)</f>
        <v>OUTROS SERVIÇOS DE TERCEIROS - PESSOA JURÍDICA</v>
      </c>
    </row>
    <row r="64" spans="2:14" ht="18" customHeight="1">
      <c r="B64" s="23"/>
      <c r="C64" s="24" t="s">
        <v>909</v>
      </c>
      <c r="D64" s="147" t="s">
        <v>1005</v>
      </c>
      <c r="E64" s="152" t="s">
        <v>1002</v>
      </c>
      <c r="F64" s="148" t="s">
        <v>18</v>
      </c>
      <c r="G64" s="149">
        <v>1</v>
      </c>
      <c r="H64" s="45">
        <v>45292</v>
      </c>
      <c r="I64" s="150">
        <v>5000</v>
      </c>
      <c r="J64" s="151">
        <v>5000</v>
      </c>
      <c r="K64" s="29" t="s">
        <v>50</v>
      </c>
      <c r="L64" s="29" t="s">
        <v>69</v>
      </c>
      <c r="M64" s="29" t="s">
        <v>22</v>
      </c>
      <c r="N64" s="30" t="str">
        <f>VLOOKUP(M64,[11]OPERACIONAL!$A$1:$C$12,2,FALSE)</f>
        <v>EQUIPAMENTOS E MATERIAL PERMANENTE</v>
      </c>
    </row>
    <row r="65" spans="2:14" ht="24" customHeight="1">
      <c r="B65" s="23" t="str">
        <f t="shared" si="1"/>
        <v>23</v>
      </c>
      <c r="C65" s="24" t="s">
        <v>909</v>
      </c>
      <c r="D65" s="140" t="s">
        <v>1006</v>
      </c>
      <c r="E65" s="69" t="s">
        <v>994</v>
      </c>
      <c r="F65" s="24" t="s">
        <v>18</v>
      </c>
      <c r="G65" s="136">
        <v>1</v>
      </c>
      <c r="H65" s="45">
        <v>45292</v>
      </c>
      <c r="I65" s="137">
        <v>80000</v>
      </c>
      <c r="J65" s="28">
        <f t="shared" si="0"/>
        <v>80000</v>
      </c>
      <c r="K65" s="29" t="s">
        <v>50</v>
      </c>
      <c r="L65" s="29" t="s">
        <v>69</v>
      </c>
      <c r="M65" s="29" t="s">
        <v>34</v>
      </c>
      <c r="N65" s="30" t="str">
        <f>VLOOKUP(M65,[11]OPERACIONAL!$A$1:$C$12,2,FALSE)</f>
        <v>OUTROS SERVIÇOS DE TERCEIROS - PESSOA JURÍDICA</v>
      </c>
    </row>
    <row r="66" spans="2:14" ht="23.45" customHeight="1">
      <c r="B66" s="23" t="str">
        <f t="shared" si="1"/>
        <v>23</v>
      </c>
      <c r="C66" s="24" t="s">
        <v>909</v>
      </c>
      <c r="D66" s="140" t="s">
        <v>1007</v>
      </c>
      <c r="E66" s="69" t="s">
        <v>994</v>
      </c>
      <c r="F66" s="24" t="s">
        <v>18</v>
      </c>
      <c r="G66" s="136">
        <v>1</v>
      </c>
      <c r="H66" s="45">
        <v>45292</v>
      </c>
      <c r="I66" s="137">
        <v>5000</v>
      </c>
      <c r="J66" s="28">
        <f t="shared" si="0"/>
        <v>5000</v>
      </c>
      <c r="K66" s="29" t="s">
        <v>50</v>
      </c>
      <c r="L66" s="29" t="s">
        <v>69</v>
      </c>
      <c r="M66" s="29" t="s">
        <v>31</v>
      </c>
      <c r="N66" s="30" t="str">
        <f>VLOOKUP(M66,[11]OPERACIONAL!$A$1:$C$12,2,FALSE)</f>
        <v>MATERIAL DE CONSUMO</v>
      </c>
    </row>
    <row r="67" spans="2:14" ht="15" customHeight="1">
      <c r="B67" s="23" t="str">
        <f t="shared" si="1"/>
        <v>23</v>
      </c>
      <c r="C67" s="24" t="s">
        <v>909</v>
      </c>
      <c r="D67" s="69" t="s">
        <v>1008</v>
      </c>
      <c r="E67" s="140" t="s">
        <v>1009</v>
      </c>
      <c r="F67" s="24" t="s">
        <v>18</v>
      </c>
      <c r="G67" s="136">
        <v>1</v>
      </c>
      <c r="H67" s="45">
        <v>45292</v>
      </c>
      <c r="I67" s="137">
        <v>150000</v>
      </c>
      <c r="J67" s="28">
        <f t="shared" si="0"/>
        <v>150000</v>
      </c>
      <c r="K67" s="29" t="s">
        <v>50</v>
      </c>
      <c r="L67" s="29" t="s">
        <v>69</v>
      </c>
      <c r="M67" s="29" t="s">
        <v>22</v>
      </c>
      <c r="N67" s="30" t="str">
        <f>VLOOKUP(M67,[11]OPERACIONAL!$A$1:$C$12,2,FALSE)</f>
        <v>EQUIPAMENTOS E MATERIAL PERMANENTE</v>
      </c>
    </row>
    <row r="68" spans="2:14" ht="12.75" customHeight="1">
      <c r="B68" s="23" t="str">
        <f t="shared" si="1"/>
        <v>23</v>
      </c>
      <c r="C68" s="24" t="s">
        <v>909</v>
      </c>
      <c r="D68" s="69" t="s">
        <v>1010</v>
      </c>
      <c r="E68" s="140" t="s">
        <v>1011</v>
      </c>
      <c r="F68" s="24" t="s">
        <v>18</v>
      </c>
      <c r="G68" s="136">
        <v>1</v>
      </c>
      <c r="H68" s="45">
        <v>45292</v>
      </c>
      <c r="I68" s="137">
        <v>2000</v>
      </c>
      <c r="J68" s="28">
        <f t="shared" si="0"/>
        <v>2000</v>
      </c>
      <c r="K68" s="29" t="s">
        <v>50</v>
      </c>
      <c r="L68" s="29" t="s">
        <v>69</v>
      </c>
      <c r="M68" s="29" t="s">
        <v>31</v>
      </c>
      <c r="N68" s="30" t="str">
        <f>VLOOKUP(M68,[11]OPERACIONAL!$A$1:$C$12,2,FALSE)</f>
        <v>MATERIAL DE CONSUMO</v>
      </c>
    </row>
    <row r="69" spans="2:14" ht="14.25" customHeight="1">
      <c r="B69" s="23" t="str">
        <f t="shared" ref="B69:B132" si="2">MID(C69,1,2)</f>
        <v>23</v>
      </c>
      <c r="C69" s="24" t="s">
        <v>909</v>
      </c>
      <c r="D69" s="69" t="s">
        <v>1012</v>
      </c>
      <c r="E69" s="140" t="s">
        <v>1013</v>
      </c>
      <c r="F69" s="24" t="s">
        <v>18</v>
      </c>
      <c r="G69" s="136">
        <v>1</v>
      </c>
      <c r="H69" s="45">
        <v>45292</v>
      </c>
      <c r="I69" s="137">
        <v>20000</v>
      </c>
      <c r="J69" s="28">
        <f t="shared" si="0"/>
        <v>20000</v>
      </c>
      <c r="K69" s="29" t="s">
        <v>50</v>
      </c>
      <c r="L69" s="29" t="s">
        <v>69</v>
      </c>
      <c r="M69" s="29" t="s">
        <v>31</v>
      </c>
      <c r="N69" s="30" t="str">
        <f>VLOOKUP(M69,[11]OPERACIONAL!$A$1:$C$12,2,FALSE)</f>
        <v>MATERIAL DE CONSUMO</v>
      </c>
    </row>
    <row r="70" spans="2:14" ht="40.5" customHeight="1">
      <c r="B70" s="23" t="str">
        <f t="shared" si="2"/>
        <v>23</v>
      </c>
      <c r="C70" s="24" t="s">
        <v>909</v>
      </c>
      <c r="D70" s="69" t="s">
        <v>1014</v>
      </c>
      <c r="E70" s="140" t="s">
        <v>1015</v>
      </c>
      <c r="F70" s="24" t="s">
        <v>18</v>
      </c>
      <c r="G70" s="136">
        <v>1</v>
      </c>
      <c r="H70" s="45">
        <v>45292</v>
      </c>
      <c r="I70" s="137">
        <v>25000</v>
      </c>
      <c r="J70" s="28">
        <v>25000</v>
      </c>
      <c r="K70" s="29" t="s">
        <v>50</v>
      </c>
      <c r="L70" s="29" t="s">
        <v>69</v>
      </c>
      <c r="M70" s="29" t="s">
        <v>34</v>
      </c>
      <c r="N70" s="30" t="str">
        <f>VLOOKUP(M70,[11]OPERACIONAL!$A$1:$C$12,2,FALSE)</f>
        <v>OUTROS SERVIÇOS DE TERCEIROS - PESSOA JURÍDICA</v>
      </c>
    </row>
    <row r="71" spans="2:14" ht="16.5" customHeight="1">
      <c r="B71" s="23" t="str">
        <f t="shared" si="2"/>
        <v>23</v>
      </c>
      <c r="C71" s="24" t="s">
        <v>909</v>
      </c>
      <c r="D71" s="69" t="s">
        <v>1016</v>
      </c>
      <c r="E71" s="69" t="s">
        <v>1017</v>
      </c>
      <c r="F71" s="24" t="s">
        <v>18</v>
      </c>
      <c r="G71" s="136">
        <v>1</v>
      </c>
      <c r="H71" s="45">
        <v>45292</v>
      </c>
      <c r="I71" s="137">
        <v>30000</v>
      </c>
      <c r="J71" s="28">
        <v>30000</v>
      </c>
      <c r="K71" s="29" t="s">
        <v>50</v>
      </c>
      <c r="L71" s="29" t="s">
        <v>69</v>
      </c>
      <c r="M71" s="29" t="s">
        <v>34</v>
      </c>
      <c r="N71" s="30" t="str">
        <f>VLOOKUP(M71,[11]OPERACIONAL!$A$1:$C$12,2,FALSE)</f>
        <v>OUTROS SERVIÇOS DE TERCEIROS - PESSOA JURÍDICA</v>
      </c>
    </row>
    <row r="72" spans="2:14" ht="18.75" customHeight="1">
      <c r="B72" s="23" t="str">
        <f t="shared" si="2"/>
        <v>23</v>
      </c>
      <c r="C72" s="24" t="s">
        <v>909</v>
      </c>
      <c r="D72" s="69" t="s">
        <v>1018</v>
      </c>
      <c r="E72" s="69" t="s">
        <v>1017</v>
      </c>
      <c r="F72" s="24" t="s">
        <v>18</v>
      </c>
      <c r="G72" s="136">
        <v>1</v>
      </c>
      <c r="H72" s="45">
        <v>45292</v>
      </c>
      <c r="I72" s="137">
        <v>20000</v>
      </c>
      <c r="J72" s="28">
        <v>20000</v>
      </c>
      <c r="K72" s="29" t="s">
        <v>50</v>
      </c>
      <c r="L72" s="29" t="s">
        <v>69</v>
      </c>
      <c r="M72" s="29" t="s">
        <v>34</v>
      </c>
      <c r="N72" s="30" t="str">
        <f>VLOOKUP(M72,[11]OPERACIONAL!$A$1:$C$12,2,FALSE)</f>
        <v>OUTROS SERVIÇOS DE TERCEIROS - PESSOA JURÍDICA</v>
      </c>
    </row>
    <row r="73" spans="2:14" ht="25.5" customHeight="1">
      <c r="B73" s="23" t="str">
        <f t="shared" si="2"/>
        <v>23</v>
      </c>
      <c r="C73" s="24" t="s">
        <v>909</v>
      </c>
      <c r="D73" s="69" t="s">
        <v>1019</v>
      </c>
      <c r="E73" s="140" t="s">
        <v>1013</v>
      </c>
      <c r="F73" s="24" t="s">
        <v>18</v>
      </c>
      <c r="G73" s="136">
        <v>1</v>
      </c>
      <c r="H73" s="45">
        <v>45292</v>
      </c>
      <c r="I73" s="137">
        <v>2000</v>
      </c>
      <c r="J73" s="28">
        <v>2000</v>
      </c>
      <c r="K73" s="29" t="s">
        <v>50</v>
      </c>
      <c r="L73" s="29" t="s">
        <v>69</v>
      </c>
      <c r="M73" s="29" t="s">
        <v>34</v>
      </c>
      <c r="N73" s="30" t="str">
        <f>VLOOKUP(M73,[11]OPERACIONAL!$A$1:$C$12,2,FALSE)</f>
        <v>OUTROS SERVIÇOS DE TERCEIROS - PESSOA JURÍDICA</v>
      </c>
    </row>
    <row r="74" spans="2:14" ht="21.75" customHeight="1">
      <c r="B74" s="23" t="str">
        <f t="shared" si="2"/>
        <v>23</v>
      </c>
      <c r="C74" s="24" t="s">
        <v>909</v>
      </c>
      <c r="D74" s="69" t="s">
        <v>1020</v>
      </c>
      <c r="E74" s="69" t="s">
        <v>1017</v>
      </c>
      <c r="F74" s="24" t="s">
        <v>18</v>
      </c>
      <c r="G74" s="136">
        <v>1</v>
      </c>
      <c r="H74" s="45">
        <v>45292</v>
      </c>
      <c r="I74" s="137">
        <v>80000</v>
      </c>
      <c r="J74" s="28">
        <v>80000</v>
      </c>
      <c r="K74" s="29" t="s">
        <v>50</v>
      </c>
      <c r="L74" s="29" t="s">
        <v>69</v>
      </c>
      <c r="M74" s="29" t="s">
        <v>22</v>
      </c>
      <c r="N74" s="30" t="str">
        <f>VLOOKUP(M74,[11]OPERACIONAL!$A$1:$C$12,2,FALSE)</f>
        <v>EQUIPAMENTOS E MATERIAL PERMANENTE</v>
      </c>
    </row>
    <row r="75" spans="2:14">
      <c r="B75" s="23" t="str">
        <f t="shared" si="2"/>
        <v>23</v>
      </c>
      <c r="C75" s="24" t="s">
        <v>909</v>
      </c>
      <c r="D75" s="69" t="s">
        <v>1021</v>
      </c>
      <c r="E75" s="69" t="s">
        <v>1022</v>
      </c>
      <c r="F75" s="24" t="s">
        <v>18</v>
      </c>
      <c r="G75" s="136">
        <v>1</v>
      </c>
      <c r="H75" s="45">
        <v>45292</v>
      </c>
      <c r="I75" s="137">
        <v>8000</v>
      </c>
      <c r="J75" s="28">
        <v>8000</v>
      </c>
      <c r="K75" s="29" t="s">
        <v>50</v>
      </c>
      <c r="L75" s="29" t="s">
        <v>69</v>
      </c>
      <c r="M75" s="29" t="s">
        <v>34</v>
      </c>
      <c r="N75" s="30" t="str">
        <f>VLOOKUP(M75,[11]OPERACIONAL!$A$1:$C$12,2,FALSE)</f>
        <v>OUTROS SERVIÇOS DE TERCEIROS - PESSOA JURÍDICA</v>
      </c>
    </row>
    <row r="76" spans="2:14" ht="15" customHeight="1">
      <c r="B76" s="153" t="str">
        <f t="shared" si="2"/>
        <v>FU</v>
      </c>
      <c r="C76" s="329" t="s">
        <v>1023</v>
      </c>
      <c r="D76" s="330"/>
      <c r="E76" s="330"/>
      <c r="F76" s="331"/>
      <c r="G76" s="331"/>
      <c r="H76" s="332"/>
      <c r="I76" s="331"/>
      <c r="J76" s="331"/>
      <c r="K76" s="331"/>
      <c r="L76" s="331"/>
      <c r="M76" s="331"/>
      <c r="N76" s="333"/>
    </row>
    <row r="77" spans="2:14">
      <c r="B77" s="23" t="str">
        <f t="shared" si="2"/>
        <v>23</v>
      </c>
      <c r="C77" s="24" t="s">
        <v>1024</v>
      </c>
      <c r="D77" s="69" t="s">
        <v>1025</v>
      </c>
      <c r="E77" s="69" t="s">
        <v>1026</v>
      </c>
      <c r="F77" s="24" t="s">
        <v>18</v>
      </c>
      <c r="G77" s="136">
        <v>1</v>
      </c>
      <c r="H77" s="45">
        <v>45292</v>
      </c>
      <c r="I77" s="137">
        <v>3000</v>
      </c>
      <c r="J77" s="28">
        <f t="shared" ref="J77:J127" si="3">G77*I77</f>
        <v>3000</v>
      </c>
      <c r="K77" s="29" t="s">
        <v>50</v>
      </c>
      <c r="L77" s="29" t="s">
        <v>69</v>
      </c>
      <c r="M77" s="29" t="s">
        <v>31</v>
      </c>
      <c r="N77" s="30" t="str">
        <f>VLOOKUP(M77,[11]OPERACIONAL!$A$1:$C$12,2,FALSE)</f>
        <v>MATERIAL DE CONSUMO</v>
      </c>
    </row>
    <row r="78" spans="2:14">
      <c r="B78" s="23" t="str">
        <f t="shared" si="2"/>
        <v>23</v>
      </c>
      <c r="C78" s="24" t="s">
        <v>1024</v>
      </c>
      <c r="D78" s="69" t="s">
        <v>1027</v>
      </c>
      <c r="E78" s="69" t="s">
        <v>1028</v>
      </c>
      <c r="F78" s="24" t="s">
        <v>18</v>
      </c>
      <c r="G78" s="136">
        <v>1</v>
      </c>
      <c r="H78" s="45">
        <v>45292</v>
      </c>
      <c r="I78" s="137">
        <v>5000</v>
      </c>
      <c r="J78" s="28">
        <f t="shared" si="3"/>
        <v>5000</v>
      </c>
      <c r="K78" s="29" t="s">
        <v>50</v>
      </c>
      <c r="L78" s="29" t="s">
        <v>69</v>
      </c>
      <c r="M78" s="29" t="s">
        <v>34</v>
      </c>
      <c r="N78" s="30" t="str">
        <f>VLOOKUP(M78,[11]OPERACIONAL!$A$1:$C$12,2,FALSE)</f>
        <v>OUTROS SERVIÇOS DE TERCEIROS - PESSOA JURÍDICA</v>
      </c>
    </row>
    <row r="79" spans="2:14">
      <c r="B79" s="23" t="str">
        <f t="shared" si="2"/>
        <v>23</v>
      </c>
      <c r="C79" s="24" t="s">
        <v>1024</v>
      </c>
      <c r="D79" s="69" t="s">
        <v>1029</v>
      </c>
      <c r="E79" s="69" t="s">
        <v>1028</v>
      </c>
      <c r="F79" s="24" t="s">
        <v>18</v>
      </c>
      <c r="G79" s="136">
        <v>1</v>
      </c>
      <c r="H79" s="45">
        <v>45292</v>
      </c>
      <c r="I79" s="137">
        <v>2000</v>
      </c>
      <c r="J79" s="28">
        <f t="shared" si="3"/>
        <v>2000</v>
      </c>
      <c r="K79" s="29" t="s">
        <v>50</v>
      </c>
      <c r="L79" s="29" t="s">
        <v>69</v>
      </c>
      <c r="M79" s="29" t="s">
        <v>34</v>
      </c>
      <c r="N79" s="30" t="str">
        <f>VLOOKUP(M79,[11]OPERACIONAL!$A$1:$C$12,2,FALSE)</f>
        <v>OUTROS SERVIÇOS DE TERCEIROS - PESSOA JURÍDICA</v>
      </c>
    </row>
    <row r="80" spans="2:14">
      <c r="B80" s="23" t="str">
        <f t="shared" si="2"/>
        <v>23</v>
      </c>
      <c r="C80" s="24" t="s">
        <v>1024</v>
      </c>
      <c r="D80" s="69" t="s">
        <v>1030</v>
      </c>
      <c r="E80" s="69" t="s">
        <v>1026</v>
      </c>
      <c r="F80" s="24" t="s">
        <v>18</v>
      </c>
      <c r="G80" s="136">
        <v>1</v>
      </c>
      <c r="H80" s="45">
        <v>45292</v>
      </c>
      <c r="I80" s="137">
        <v>20000</v>
      </c>
      <c r="J80" s="28">
        <v>20000</v>
      </c>
      <c r="K80" s="29" t="s">
        <v>50</v>
      </c>
      <c r="L80" s="29" t="s">
        <v>69</v>
      </c>
      <c r="M80" s="29" t="s">
        <v>22</v>
      </c>
      <c r="N80" s="30" t="str">
        <f>VLOOKUP(M80,[11]OPERACIONAL!$A$1:$C$12,2,FALSE)</f>
        <v>EQUIPAMENTOS E MATERIAL PERMANENTE</v>
      </c>
    </row>
    <row r="81" spans="2:14">
      <c r="B81" s="23" t="str">
        <f t="shared" si="2"/>
        <v>23</v>
      </c>
      <c r="C81" s="24" t="s">
        <v>1024</v>
      </c>
      <c r="D81" s="69" t="s">
        <v>1031</v>
      </c>
      <c r="E81" s="69" t="s">
        <v>1026</v>
      </c>
      <c r="F81" s="24" t="s">
        <v>18</v>
      </c>
      <c r="G81" s="136">
        <v>1</v>
      </c>
      <c r="H81" s="45">
        <v>45292</v>
      </c>
      <c r="I81" s="137">
        <v>35000</v>
      </c>
      <c r="J81" s="28">
        <v>35000</v>
      </c>
      <c r="K81" s="29" t="s">
        <v>50</v>
      </c>
      <c r="L81" s="29" t="s">
        <v>69</v>
      </c>
      <c r="M81" s="29" t="s">
        <v>31</v>
      </c>
      <c r="N81" s="30" t="str">
        <f>VLOOKUP(M81,[11]OPERACIONAL!$A$1:$C$12,2,FALSE)</f>
        <v>MATERIAL DE CONSUMO</v>
      </c>
    </row>
    <row r="82" spans="2:14">
      <c r="B82" s="23" t="str">
        <f t="shared" si="2"/>
        <v>23</v>
      </c>
      <c r="C82" s="24" t="s">
        <v>1024</v>
      </c>
      <c r="D82" s="69" t="s">
        <v>1032</v>
      </c>
      <c r="E82" s="69" t="s">
        <v>1026</v>
      </c>
      <c r="F82" s="24" t="s">
        <v>18</v>
      </c>
      <c r="G82" s="136">
        <v>1</v>
      </c>
      <c r="H82" s="45">
        <v>45292</v>
      </c>
      <c r="I82" s="137">
        <v>15000</v>
      </c>
      <c r="J82" s="28">
        <v>15000</v>
      </c>
      <c r="K82" s="29" t="s">
        <v>50</v>
      </c>
      <c r="L82" s="29" t="s">
        <v>69</v>
      </c>
      <c r="M82" s="29" t="s">
        <v>34</v>
      </c>
      <c r="N82" s="30" t="str">
        <f>VLOOKUP(M82,[11]OPERACIONAL!$A$1:$C$12,2,FALSE)</f>
        <v>OUTROS SERVIÇOS DE TERCEIROS - PESSOA JURÍDICA</v>
      </c>
    </row>
    <row r="83" spans="2:14" ht="15" customHeight="1">
      <c r="B83" s="334" t="s">
        <v>1033</v>
      </c>
      <c r="C83" s="335"/>
      <c r="D83" s="336"/>
      <c r="E83" s="336"/>
      <c r="F83" s="335"/>
      <c r="G83" s="335"/>
      <c r="H83" s="337"/>
      <c r="I83" s="335"/>
      <c r="J83" s="335"/>
      <c r="K83" s="335"/>
      <c r="L83" s="335"/>
      <c r="M83" s="335"/>
      <c r="N83" s="338"/>
    </row>
    <row r="84" spans="2:14" ht="24">
      <c r="B84" s="23" t="str">
        <f t="shared" si="2"/>
        <v>23</v>
      </c>
      <c r="C84" s="24" t="s">
        <v>1034</v>
      </c>
      <c r="D84" s="69" t="s">
        <v>1035</v>
      </c>
      <c r="E84" s="69" t="s">
        <v>1036</v>
      </c>
      <c r="F84" s="24" t="s">
        <v>18</v>
      </c>
      <c r="G84" s="136">
        <v>1</v>
      </c>
      <c r="H84" s="45">
        <v>45292</v>
      </c>
      <c r="I84" s="137">
        <v>120000</v>
      </c>
      <c r="J84" s="28">
        <f t="shared" ref="J84" si="4">G84*I84</f>
        <v>120000</v>
      </c>
      <c r="K84" s="29" t="s">
        <v>50</v>
      </c>
      <c r="L84" s="29" t="s">
        <v>69</v>
      </c>
      <c r="M84" s="29" t="s">
        <v>22</v>
      </c>
      <c r="N84" s="30" t="str">
        <f>VLOOKUP(M84,[11]OPERACIONAL!$A$1:$C$12,2,FALSE)</f>
        <v>EQUIPAMENTOS E MATERIAL PERMANENTE</v>
      </c>
    </row>
    <row r="85" spans="2:14" ht="24">
      <c r="B85" s="23" t="str">
        <f t="shared" si="2"/>
        <v>23</v>
      </c>
      <c r="C85" s="24" t="s">
        <v>1034</v>
      </c>
      <c r="D85" s="69" t="s">
        <v>1037</v>
      </c>
      <c r="E85" s="69" t="s">
        <v>1036</v>
      </c>
      <c r="F85" s="24" t="s">
        <v>18</v>
      </c>
      <c r="G85" s="136">
        <v>1</v>
      </c>
      <c r="H85" s="45">
        <v>45292</v>
      </c>
      <c r="I85" s="137">
        <v>40000</v>
      </c>
      <c r="J85" s="28">
        <f t="shared" si="3"/>
        <v>40000</v>
      </c>
      <c r="K85" s="29" t="s">
        <v>50</v>
      </c>
      <c r="L85" s="29" t="s">
        <v>69</v>
      </c>
      <c r="M85" s="29" t="s">
        <v>31</v>
      </c>
      <c r="N85" s="30" t="str">
        <f>VLOOKUP(M85,[11]OPERACIONAL!$A$1:$C$12,2,FALSE)</f>
        <v>MATERIAL DE CONSUMO</v>
      </c>
    </row>
    <row r="86" spans="2:14" ht="24">
      <c r="B86" s="23" t="str">
        <f t="shared" si="2"/>
        <v>23</v>
      </c>
      <c r="C86" s="24" t="s">
        <v>1034</v>
      </c>
      <c r="D86" s="69" t="s">
        <v>960</v>
      </c>
      <c r="E86" s="69" t="s">
        <v>1038</v>
      </c>
      <c r="F86" s="24" t="s">
        <v>18</v>
      </c>
      <c r="G86" s="136">
        <v>1</v>
      </c>
      <c r="H86" s="45">
        <v>45292</v>
      </c>
      <c r="I86" s="137">
        <v>40000</v>
      </c>
      <c r="J86" s="28">
        <f t="shared" si="3"/>
        <v>40000</v>
      </c>
      <c r="K86" s="29" t="s">
        <v>50</v>
      </c>
      <c r="L86" s="29" t="s">
        <v>69</v>
      </c>
      <c r="M86" s="29" t="s">
        <v>31</v>
      </c>
      <c r="N86" s="30" t="str">
        <f>VLOOKUP(M86,[11]OPERACIONAL!$A$1:$C$12,2,FALSE)</f>
        <v>MATERIAL DE CONSUMO</v>
      </c>
    </row>
    <row r="87" spans="2:14" ht="24">
      <c r="B87" s="23"/>
      <c r="C87" s="24" t="s">
        <v>1034</v>
      </c>
      <c r="D87" s="69" t="s">
        <v>1039</v>
      </c>
      <c r="E87" s="69" t="s">
        <v>1040</v>
      </c>
      <c r="F87" s="24" t="s">
        <v>18</v>
      </c>
      <c r="G87" s="136">
        <v>1</v>
      </c>
      <c r="H87" s="45">
        <v>45292</v>
      </c>
      <c r="I87" s="137">
        <v>30000</v>
      </c>
      <c r="J87" s="28">
        <f t="shared" si="3"/>
        <v>30000</v>
      </c>
      <c r="K87" s="29" t="s">
        <v>50</v>
      </c>
      <c r="L87" s="29" t="s">
        <v>69</v>
      </c>
      <c r="M87" s="29" t="s">
        <v>31</v>
      </c>
      <c r="N87" s="30"/>
    </row>
    <row r="88" spans="2:14" ht="36">
      <c r="B88" s="23" t="str">
        <f t="shared" si="2"/>
        <v>23</v>
      </c>
      <c r="C88" s="24" t="s">
        <v>1034</v>
      </c>
      <c r="D88" s="69" t="s">
        <v>962</v>
      </c>
      <c r="E88" s="69" t="s">
        <v>1041</v>
      </c>
      <c r="F88" s="24" t="s">
        <v>18</v>
      </c>
      <c r="G88" s="136">
        <v>1</v>
      </c>
      <c r="H88" s="45">
        <v>45292</v>
      </c>
      <c r="I88" s="137">
        <v>70000</v>
      </c>
      <c r="J88" s="28">
        <f t="shared" si="3"/>
        <v>70000</v>
      </c>
      <c r="K88" s="29" t="s">
        <v>50</v>
      </c>
      <c r="L88" s="29" t="s">
        <v>69</v>
      </c>
      <c r="M88" s="29" t="s">
        <v>48</v>
      </c>
      <c r="N88" s="30" t="str">
        <f>VLOOKUP(M88,[11]OPERACIONAL!$A$1:$C$12,2,FALSE)</f>
        <v>MATERIAL, BEM OU SERVIÇO PARA DISTRIBUIÇÃO GRATUITA</v>
      </c>
    </row>
    <row r="89" spans="2:14" ht="24">
      <c r="B89" s="23" t="str">
        <f t="shared" si="2"/>
        <v>23</v>
      </c>
      <c r="C89" s="24" t="s">
        <v>1034</v>
      </c>
      <c r="D89" s="69" t="s">
        <v>964</v>
      </c>
      <c r="E89" s="69" t="s">
        <v>1042</v>
      </c>
      <c r="F89" s="24" t="s">
        <v>18</v>
      </c>
      <c r="G89" s="136">
        <v>1</v>
      </c>
      <c r="H89" s="45">
        <v>45292</v>
      </c>
      <c r="I89" s="137">
        <v>200000</v>
      </c>
      <c r="J89" s="28">
        <f t="shared" si="3"/>
        <v>200000</v>
      </c>
      <c r="K89" s="29" t="s">
        <v>50</v>
      </c>
      <c r="L89" s="29" t="s">
        <v>69</v>
      </c>
      <c r="M89" s="29" t="s">
        <v>34</v>
      </c>
      <c r="N89" s="30" t="str">
        <f>VLOOKUP(M89,[11]OPERACIONAL!$A$1:$C$12,2,FALSE)</f>
        <v>OUTROS SERVIÇOS DE TERCEIROS - PESSOA JURÍDICA</v>
      </c>
    </row>
    <row r="90" spans="2:14" ht="24">
      <c r="B90" s="23" t="str">
        <f t="shared" si="2"/>
        <v>23</v>
      </c>
      <c r="C90" s="24" t="s">
        <v>1034</v>
      </c>
      <c r="D90" s="140" t="s">
        <v>941</v>
      </c>
      <c r="E90" s="69" t="s">
        <v>1040</v>
      </c>
      <c r="F90" s="24" t="s">
        <v>18</v>
      </c>
      <c r="G90" s="136">
        <v>1</v>
      </c>
      <c r="H90" s="45">
        <v>45292</v>
      </c>
      <c r="I90" s="137">
        <v>20000</v>
      </c>
      <c r="J90" s="28">
        <f t="shared" si="3"/>
        <v>20000</v>
      </c>
      <c r="K90" s="29" t="s">
        <v>50</v>
      </c>
      <c r="L90" s="29" t="s">
        <v>69</v>
      </c>
      <c r="M90" s="29" t="s">
        <v>31</v>
      </c>
      <c r="N90" s="30" t="str">
        <f>VLOOKUP(M90,[11]OPERACIONAL!$A$1:$C$12,2,FALSE)</f>
        <v>MATERIAL DE CONSUMO</v>
      </c>
    </row>
    <row r="91" spans="2:14" ht="36">
      <c r="B91" s="23" t="str">
        <f t="shared" si="2"/>
        <v>23</v>
      </c>
      <c r="C91" s="24" t="s">
        <v>1034</v>
      </c>
      <c r="D91" s="69" t="s">
        <v>952</v>
      </c>
      <c r="E91" s="69" t="s">
        <v>953</v>
      </c>
      <c r="F91" s="24" t="s">
        <v>18</v>
      </c>
      <c r="G91" s="136">
        <v>1</v>
      </c>
      <c r="H91" s="45">
        <v>45292</v>
      </c>
      <c r="I91" s="137">
        <v>40000</v>
      </c>
      <c r="J91" s="28">
        <f t="shared" si="3"/>
        <v>40000</v>
      </c>
      <c r="K91" s="29" t="s">
        <v>50</v>
      </c>
      <c r="L91" s="29" t="s">
        <v>69</v>
      </c>
      <c r="M91" s="29" t="s">
        <v>34</v>
      </c>
      <c r="N91" s="30" t="str">
        <f>VLOOKUP(M91,[11]OPERACIONAL!$A$1:$C$12,2,FALSE)</f>
        <v>OUTROS SERVIÇOS DE TERCEIROS - PESSOA JURÍDICA</v>
      </c>
    </row>
    <row r="92" spans="2:14" ht="24">
      <c r="B92" s="23" t="str">
        <f t="shared" si="2"/>
        <v>23</v>
      </c>
      <c r="C92" s="24" t="s">
        <v>1034</v>
      </c>
      <c r="D92" s="69" t="s">
        <v>1014</v>
      </c>
      <c r="E92" s="69" t="s">
        <v>1043</v>
      </c>
      <c r="F92" s="24" t="s">
        <v>18</v>
      </c>
      <c r="G92" s="136">
        <v>1</v>
      </c>
      <c r="H92" s="45">
        <v>45292</v>
      </c>
      <c r="I92" s="137">
        <v>30000</v>
      </c>
      <c r="J92" s="28">
        <f t="shared" si="3"/>
        <v>30000</v>
      </c>
      <c r="K92" s="29" t="s">
        <v>50</v>
      </c>
      <c r="L92" s="29" t="s">
        <v>69</v>
      </c>
      <c r="M92" s="29" t="s">
        <v>34</v>
      </c>
      <c r="N92" s="30" t="str">
        <f>VLOOKUP(M92,[11]OPERACIONAL!$A$1:$C$12,2,FALSE)</f>
        <v>OUTROS SERVIÇOS DE TERCEIROS - PESSOA JURÍDICA</v>
      </c>
    </row>
    <row r="93" spans="2:14" ht="24">
      <c r="B93" s="23" t="str">
        <f t="shared" si="2"/>
        <v>23</v>
      </c>
      <c r="C93" s="24" t="s">
        <v>1034</v>
      </c>
      <c r="D93" s="69" t="s">
        <v>1044</v>
      </c>
      <c r="E93" s="69" t="s">
        <v>1045</v>
      </c>
      <c r="F93" s="24" t="s">
        <v>18</v>
      </c>
      <c r="G93" s="136">
        <v>1</v>
      </c>
      <c r="H93" s="45">
        <v>45292</v>
      </c>
      <c r="I93" s="137">
        <v>30000</v>
      </c>
      <c r="J93" s="28">
        <f t="shared" si="3"/>
        <v>30000</v>
      </c>
      <c r="K93" s="29" t="s">
        <v>50</v>
      </c>
      <c r="L93" s="29" t="s">
        <v>69</v>
      </c>
      <c r="M93" s="29" t="s">
        <v>31</v>
      </c>
      <c r="N93" s="30" t="str">
        <f>VLOOKUP(M93,[11]OPERACIONAL!$A$1:$C$12,2,FALSE)</f>
        <v>MATERIAL DE CONSUMO</v>
      </c>
    </row>
    <row r="94" spans="2:14" ht="24">
      <c r="B94" s="23" t="str">
        <f t="shared" si="2"/>
        <v>23</v>
      </c>
      <c r="C94" s="24" t="s">
        <v>1034</v>
      </c>
      <c r="D94" s="69" t="s">
        <v>1046</v>
      </c>
      <c r="E94" s="69" t="s">
        <v>1047</v>
      </c>
      <c r="F94" s="24" t="s">
        <v>18</v>
      </c>
      <c r="G94" s="136">
        <v>1</v>
      </c>
      <c r="H94" s="45">
        <v>45292</v>
      </c>
      <c r="I94" s="137">
        <v>110000</v>
      </c>
      <c r="J94" s="28">
        <f t="shared" si="3"/>
        <v>110000</v>
      </c>
      <c r="K94" s="29" t="s">
        <v>50</v>
      </c>
      <c r="L94" s="29" t="s">
        <v>69</v>
      </c>
      <c r="M94" s="29" t="s">
        <v>22</v>
      </c>
      <c r="N94" s="30" t="str">
        <f>VLOOKUP(M94,[11]OPERACIONAL!$A$1:$C$12,2,FALSE)</f>
        <v>EQUIPAMENTOS E MATERIAL PERMANENTE</v>
      </c>
    </row>
    <row r="95" spans="2:14">
      <c r="B95" s="23" t="str">
        <f t="shared" si="2"/>
        <v>23</v>
      </c>
      <c r="C95" s="24" t="s">
        <v>1034</v>
      </c>
      <c r="D95" s="69" t="s">
        <v>949</v>
      </c>
      <c r="E95" s="69" t="s">
        <v>1048</v>
      </c>
      <c r="F95" s="24" t="s">
        <v>18</v>
      </c>
      <c r="G95" s="136">
        <v>1</v>
      </c>
      <c r="H95" s="45">
        <v>45292</v>
      </c>
      <c r="I95" s="137">
        <v>100000</v>
      </c>
      <c r="J95" s="28">
        <f t="shared" si="3"/>
        <v>100000</v>
      </c>
      <c r="K95" s="29" t="s">
        <v>50</v>
      </c>
      <c r="L95" s="29" t="s">
        <v>69</v>
      </c>
      <c r="M95" s="29" t="s">
        <v>22</v>
      </c>
      <c r="N95" s="30" t="str">
        <f>VLOOKUP(M95,[11]OPERACIONAL!$A$1:$C$12,2,FALSE)</f>
        <v>EQUIPAMENTOS E MATERIAL PERMANENTE</v>
      </c>
    </row>
    <row r="96" spans="2:14">
      <c r="B96" s="23" t="str">
        <f t="shared" si="2"/>
        <v>23</v>
      </c>
      <c r="C96" s="24" t="s">
        <v>1034</v>
      </c>
      <c r="D96" s="69" t="s">
        <v>950</v>
      </c>
      <c r="E96" s="69" t="s">
        <v>1048</v>
      </c>
      <c r="F96" s="24" t="s">
        <v>18</v>
      </c>
      <c r="G96" s="136">
        <v>1</v>
      </c>
      <c r="H96" s="45">
        <v>45292</v>
      </c>
      <c r="I96" s="137">
        <v>40000</v>
      </c>
      <c r="J96" s="28">
        <f t="shared" si="3"/>
        <v>40000</v>
      </c>
      <c r="K96" s="29" t="s">
        <v>50</v>
      </c>
      <c r="L96" s="29" t="s">
        <v>69</v>
      </c>
      <c r="M96" s="29" t="s">
        <v>34</v>
      </c>
      <c r="N96" s="30" t="str">
        <f>VLOOKUP(M96,[11]OPERACIONAL!$A$1:$C$12,2,FALSE)</f>
        <v>OUTROS SERVIÇOS DE TERCEIROS - PESSOA JURÍDICA</v>
      </c>
    </row>
    <row r="97" spans="2:14">
      <c r="B97" s="23" t="str">
        <f t="shared" si="2"/>
        <v>23</v>
      </c>
      <c r="C97" s="24" t="s">
        <v>1034</v>
      </c>
      <c r="D97" s="69" t="s">
        <v>951</v>
      </c>
      <c r="E97" s="69" t="s">
        <v>1048</v>
      </c>
      <c r="F97" s="24" t="s">
        <v>18</v>
      </c>
      <c r="G97" s="136">
        <v>1</v>
      </c>
      <c r="H97" s="45">
        <v>45292</v>
      </c>
      <c r="I97" s="137">
        <v>45000</v>
      </c>
      <c r="J97" s="28">
        <f t="shared" si="3"/>
        <v>45000</v>
      </c>
      <c r="K97" s="29" t="s">
        <v>50</v>
      </c>
      <c r="L97" s="29" t="s">
        <v>69</v>
      </c>
      <c r="M97" s="29" t="s">
        <v>22</v>
      </c>
      <c r="N97" s="30" t="str">
        <f>VLOOKUP(M97,[11]OPERACIONAL!$A$1:$C$12,2,FALSE)</f>
        <v>EQUIPAMENTOS E MATERIAL PERMANENTE</v>
      </c>
    </row>
    <row r="98" spans="2:14" ht="24">
      <c r="B98" s="23" t="str">
        <f t="shared" si="2"/>
        <v>23</v>
      </c>
      <c r="C98" s="24" t="s">
        <v>1034</v>
      </c>
      <c r="D98" s="69" t="s">
        <v>1049</v>
      </c>
      <c r="E98" s="69" t="s">
        <v>1050</v>
      </c>
      <c r="F98" s="24" t="s">
        <v>18</v>
      </c>
      <c r="G98" s="136">
        <v>1</v>
      </c>
      <c r="H98" s="45">
        <v>45292</v>
      </c>
      <c r="I98" s="137">
        <v>30000</v>
      </c>
      <c r="J98" s="28">
        <f t="shared" si="3"/>
        <v>30000</v>
      </c>
      <c r="K98" s="29" t="s">
        <v>50</v>
      </c>
      <c r="L98" s="29" t="s">
        <v>69</v>
      </c>
      <c r="M98" s="29" t="s">
        <v>31</v>
      </c>
      <c r="N98" s="30" t="str">
        <f>VLOOKUP(M98,[11]OPERACIONAL!$A$1:$C$12,2,FALSE)</f>
        <v>MATERIAL DE CONSUMO</v>
      </c>
    </row>
    <row r="99" spans="2:14" ht="24">
      <c r="B99" s="23" t="str">
        <f t="shared" si="2"/>
        <v>23</v>
      </c>
      <c r="C99" s="24" t="s">
        <v>1034</v>
      </c>
      <c r="D99" s="69" t="s">
        <v>1051</v>
      </c>
      <c r="E99" s="69" t="s">
        <v>1052</v>
      </c>
      <c r="F99" s="24" t="s">
        <v>18</v>
      </c>
      <c r="G99" s="136">
        <v>1</v>
      </c>
      <c r="H99" s="45">
        <v>45292</v>
      </c>
      <c r="I99" s="137">
        <v>25000</v>
      </c>
      <c r="J99" s="28">
        <f t="shared" si="3"/>
        <v>25000</v>
      </c>
      <c r="K99" s="29" t="s">
        <v>50</v>
      </c>
      <c r="L99" s="29" t="s">
        <v>69</v>
      </c>
      <c r="M99" s="29" t="s">
        <v>22</v>
      </c>
      <c r="N99" s="30" t="str">
        <f>VLOOKUP(M99,[11]OPERACIONAL!$A$1:$C$12,2,FALSE)</f>
        <v>EQUIPAMENTOS E MATERIAL PERMANENTE</v>
      </c>
    </row>
    <row r="100" spans="2:14" ht="24">
      <c r="B100" s="23" t="str">
        <f t="shared" si="2"/>
        <v>23</v>
      </c>
      <c r="C100" s="24" t="s">
        <v>1034</v>
      </c>
      <c r="D100" s="69" t="s">
        <v>1053</v>
      </c>
      <c r="E100" s="69" t="s">
        <v>1054</v>
      </c>
      <c r="F100" s="24" t="s">
        <v>18</v>
      </c>
      <c r="G100" s="136">
        <v>1</v>
      </c>
      <c r="H100" s="45">
        <v>45292</v>
      </c>
      <c r="I100" s="137">
        <v>10000</v>
      </c>
      <c r="J100" s="28">
        <f t="shared" si="3"/>
        <v>10000</v>
      </c>
      <c r="K100" s="29" t="s">
        <v>50</v>
      </c>
      <c r="L100" s="29" t="s">
        <v>69</v>
      </c>
      <c r="M100" s="29" t="s">
        <v>34</v>
      </c>
      <c r="N100" s="30" t="str">
        <f>VLOOKUP(M100,[11]OPERACIONAL!$A$1:$C$12,2,FALSE)</f>
        <v>OUTROS SERVIÇOS DE TERCEIROS - PESSOA JURÍDICA</v>
      </c>
    </row>
    <row r="101" spans="2:14">
      <c r="B101" s="23" t="str">
        <f t="shared" si="2"/>
        <v>23</v>
      </c>
      <c r="C101" s="24" t="s">
        <v>1034</v>
      </c>
      <c r="D101" s="69" t="s">
        <v>1029</v>
      </c>
      <c r="E101" s="69" t="s">
        <v>1055</v>
      </c>
      <c r="F101" s="24" t="s">
        <v>18</v>
      </c>
      <c r="G101" s="136">
        <v>1</v>
      </c>
      <c r="H101" s="45">
        <v>45292</v>
      </c>
      <c r="I101" s="137">
        <v>2000</v>
      </c>
      <c r="J101" s="28">
        <f t="shared" si="3"/>
        <v>2000</v>
      </c>
      <c r="K101" s="29" t="s">
        <v>50</v>
      </c>
      <c r="L101" s="29" t="s">
        <v>69</v>
      </c>
      <c r="M101" s="29" t="s">
        <v>34</v>
      </c>
      <c r="N101" s="30" t="str">
        <f>VLOOKUP(M101,[11]OPERACIONAL!$A$1:$C$12,2,FALSE)</f>
        <v>OUTROS SERVIÇOS DE TERCEIROS - PESSOA JURÍDICA</v>
      </c>
    </row>
    <row r="102" spans="2:14" ht="24">
      <c r="B102" s="23" t="str">
        <f t="shared" si="2"/>
        <v>23</v>
      </c>
      <c r="C102" s="24" t="s">
        <v>1034</v>
      </c>
      <c r="D102" s="69" t="s">
        <v>1056</v>
      </c>
      <c r="E102" s="69" t="s">
        <v>1057</v>
      </c>
      <c r="F102" s="24" t="s">
        <v>18</v>
      </c>
      <c r="G102" s="136">
        <v>1</v>
      </c>
      <c r="H102" s="45">
        <v>45292</v>
      </c>
      <c r="I102" s="137">
        <v>20000</v>
      </c>
      <c r="J102" s="28">
        <f t="shared" si="3"/>
        <v>20000</v>
      </c>
      <c r="K102" s="29" t="s">
        <v>50</v>
      </c>
      <c r="L102" s="29" t="s">
        <v>69</v>
      </c>
      <c r="M102" s="29" t="s">
        <v>31</v>
      </c>
      <c r="N102" s="30" t="str">
        <f>VLOOKUP(M102,[11]OPERACIONAL!$A$1:$C$12,2,FALSE)</f>
        <v>MATERIAL DE CONSUMO</v>
      </c>
    </row>
    <row r="103" spans="2:14">
      <c r="B103" s="23" t="str">
        <f t="shared" si="2"/>
        <v>23</v>
      </c>
      <c r="C103" s="24" t="s">
        <v>1034</v>
      </c>
      <c r="D103" s="69" t="s">
        <v>1058</v>
      </c>
      <c r="E103" s="69" t="s">
        <v>1059</v>
      </c>
      <c r="F103" s="24" t="s">
        <v>18</v>
      </c>
      <c r="G103" s="136">
        <v>1</v>
      </c>
      <c r="H103" s="45">
        <v>45292</v>
      </c>
      <c r="I103" s="137">
        <v>10000</v>
      </c>
      <c r="J103" s="28">
        <f t="shared" si="3"/>
        <v>10000</v>
      </c>
      <c r="K103" s="29" t="s">
        <v>50</v>
      </c>
      <c r="L103" s="29" t="s">
        <v>69</v>
      </c>
      <c r="M103" s="29" t="s">
        <v>31</v>
      </c>
      <c r="N103" s="30" t="str">
        <f>VLOOKUP(M103,[11]OPERACIONAL!$A$1:$C$12,2,FALSE)</f>
        <v>MATERIAL DE CONSUMO</v>
      </c>
    </row>
    <row r="104" spans="2:14" ht="24">
      <c r="B104" s="23" t="str">
        <f t="shared" si="2"/>
        <v>23</v>
      </c>
      <c r="C104" s="24" t="s">
        <v>1034</v>
      </c>
      <c r="D104" s="69" t="s">
        <v>1060</v>
      </c>
      <c r="E104" s="69" t="s">
        <v>1061</v>
      </c>
      <c r="F104" s="24" t="s">
        <v>18</v>
      </c>
      <c r="G104" s="136">
        <v>1</v>
      </c>
      <c r="H104" s="45">
        <v>45292</v>
      </c>
      <c r="I104" s="137">
        <v>540000</v>
      </c>
      <c r="J104" s="28">
        <f t="shared" si="3"/>
        <v>540000</v>
      </c>
      <c r="K104" s="29" t="s">
        <v>50</v>
      </c>
      <c r="L104" s="29" t="s">
        <v>69</v>
      </c>
      <c r="M104" s="29" t="s">
        <v>37</v>
      </c>
      <c r="N104" s="30" t="str">
        <f>VLOOKUP(M104,[11]OPERACIONAL!$A$1:$C$12,2,FALSE)</f>
        <v>OUTROS SERVIÇOS DE TERCEIROS - PESSOA FÍSICA</v>
      </c>
    </row>
    <row r="105" spans="2:14" ht="24">
      <c r="B105" s="23" t="str">
        <f t="shared" si="2"/>
        <v>23</v>
      </c>
      <c r="C105" s="24" t="s">
        <v>1034</v>
      </c>
      <c r="D105" s="69" t="s">
        <v>1062</v>
      </c>
      <c r="E105" s="69" t="s">
        <v>1063</v>
      </c>
      <c r="F105" s="24" t="s">
        <v>18</v>
      </c>
      <c r="G105" s="136">
        <v>1</v>
      </c>
      <c r="H105" s="45">
        <v>45292</v>
      </c>
      <c r="I105" s="137">
        <v>30000</v>
      </c>
      <c r="J105" s="28">
        <f t="shared" si="3"/>
        <v>30000</v>
      </c>
      <c r="K105" s="29" t="s">
        <v>50</v>
      </c>
      <c r="L105" s="29" t="s">
        <v>69</v>
      </c>
      <c r="M105" s="29" t="s">
        <v>34</v>
      </c>
      <c r="N105" s="30" t="str">
        <f>VLOOKUP(M105,[11]OPERACIONAL!$A$1:$C$12,2,FALSE)</f>
        <v>OUTROS SERVIÇOS DE TERCEIROS - PESSOA JURÍDICA</v>
      </c>
    </row>
    <row r="106" spans="2:14" ht="24">
      <c r="B106" s="23" t="str">
        <f t="shared" si="2"/>
        <v>23</v>
      </c>
      <c r="C106" s="24" t="s">
        <v>1034</v>
      </c>
      <c r="D106" s="69" t="s">
        <v>1064</v>
      </c>
      <c r="E106" s="69" t="s">
        <v>1057</v>
      </c>
      <c r="F106" s="24" t="s">
        <v>18</v>
      </c>
      <c r="G106" s="136">
        <v>1</v>
      </c>
      <c r="H106" s="45">
        <v>45292</v>
      </c>
      <c r="I106" s="137">
        <v>20000</v>
      </c>
      <c r="J106" s="28">
        <f t="shared" si="3"/>
        <v>20000</v>
      </c>
      <c r="K106" s="29" t="s">
        <v>50</v>
      </c>
      <c r="L106" s="29" t="s">
        <v>69</v>
      </c>
      <c r="M106" s="29" t="s">
        <v>22</v>
      </c>
      <c r="N106" s="30" t="str">
        <f>VLOOKUP(M106,[11]OPERACIONAL!$A$1:$C$12,2,FALSE)</f>
        <v>EQUIPAMENTOS E MATERIAL PERMANENTE</v>
      </c>
    </row>
    <row r="107" spans="2:14" ht="31.5" customHeight="1">
      <c r="B107" s="23" t="str">
        <f t="shared" si="2"/>
        <v>23</v>
      </c>
      <c r="C107" s="24" t="s">
        <v>1034</v>
      </c>
      <c r="D107" s="69" t="s">
        <v>1065</v>
      </c>
      <c r="E107" s="69" t="s">
        <v>1066</v>
      </c>
      <c r="F107" s="24" t="s">
        <v>18</v>
      </c>
      <c r="G107" s="136">
        <v>1</v>
      </c>
      <c r="H107" s="45">
        <v>45292</v>
      </c>
      <c r="I107" s="137">
        <v>13000</v>
      </c>
      <c r="J107" s="28">
        <f t="shared" si="3"/>
        <v>13000</v>
      </c>
      <c r="K107" s="29" t="s">
        <v>50</v>
      </c>
      <c r="L107" s="29" t="s">
        <v>69</v>
      </c>
      <c r="M107" s="29" t="s">
        <v>34</v>
      </c>
      <c r="N107" s="30" t="str">
        <f>VLOOKUP(M107,[11]OPERACIONAL!$A$1:$C$12,2,FALSE)</f>
        <v>OUTROS SERVIÇOS DE TERCEIROS - PESSOA JURÍDICA</v>
      </c>
    </row>
    <row r="108" spans="2:14" ht="60">
      <c r="B108" s="23" t="str">
        <f t="shared" si="2"/>
        <v>23</v>
      </c>
      <c r="C108" s="24" t="s">
        <v>1034</v>
      </c>
      <c r="D108" s="69" t="s">
        <v>1067</v>
      </c>
      <c r="E108" s="69" t="s">
        <v>1068</v>
      </c>
      <c r="F108" s="24" t="s">
        <v>18</v>
      </c>
      <c r="G108" s="136">
        <v>1</v>
      </c>
      <c r="H108" s="45">
        <v>45292</v>
      </c>
      <c r="I108" s="137">
        <v>100000</v>
      </c>
      <c r="J108" s="28">
        <f t="shared" si="3"/>
        <v>100000</v>
      </c>
      <c r="K108" s="29" t="s">
        <v>50</v>
      </c>
      <c r="L108" s="29" t="s">
        <v>69</v>
      </c>
      <c r="M108" s="29" t="s">
        <v>34</v>
      </c>
      <c r="N108" s="30" t="str">
        <f>VLOOKUP(M108,[11]OPERACIONAL!$A$1:$C$12,2,FALSE)</f>
        <v>OUTROS SERVIÇOS DE TERCEIROS - PESSOA JURÍDICA</v>
      </c>
    </row>
    <row r="109" spans="2:14">
      <c r="B109" s="23" t="str">
        <f t="shared" si="2"/>
        <v>23</v>
      </c>
      <c r="C109" s="24" t="s">
        <v>1034</v>
      </c>
      <c r="D109" s="69" t="s">
        <v>1069</v>
      </c>
      <c r="E109" s="69" t="s">
        <v>1070</v>
      </c>
      <c r="F109" s="24" t="s">
        <v>18</v>
      </c>
      <c r="G109" s="136">
        <v>1</v>
      </c>
      <c r="H109" s="45">
        <v>45292</v>
      </c>
      <c r="I109" s="137">
        <v>80000</v>
      </c>
      <c r="J109" s="28">
        <f t="shared" si="3"/>
        <v>80000</v>
      </c>
      <c r="K109" s="29" t="s">
        <v>50</v>
      </c>
      <c r="L109" s="29" t="s">
        <v>69</v>
      </c>
      <c r="M109" s="29" t="s">
        <v>31</v>
      </c>
      <c r="N109" s="30" t="str">
        <f>VLOOKUP(M109,[11]OPERACIONAL!$A$1:$C$12,2,FALSE)</f>
        <v>MATERIAL DE CONSUMO</v>
      </c>
    </row>
    <row r="110" spans="2:14">
      <c r="B110" s="23">
        <v>23</v>
      </c>
      <c r="C110" s="24" t="s">
        <v>1034</v>
      </c>
      <c r="D110" s="69" t="s">
        <v>981</v>
      </c>
      <c r="E110" s="69" t="s">
        <v>1070</v>
      </c>
      <c r="F110" s="24" t="s">
        <v>18</v>
      </c>
      <c r="G110" s="136">
        <v>1</v>
      </c>
      <c r="H110" s="45">
        <v>45292</v>
      </c>
      <c r="I110" s="137">
        <v>5000</v>
      </c>
      <c r="J110" s="28">
        <f t="shared" si="3"/>
        <v>5000</v>
      </c>
      <c r="K110" s="29" t="s">
        <v>50</v>
      </c>
      <c r="L110" s="29" t="s">
        <v>69</v>
      </c>
      <c r="M110" s="29" t="s">
        <v>31</v>
      </c>
      <c r="N110" s="30" t="str">
        <f>VLOOKUP(M110,[11]OPERACIONAL!$A$1:$C$12,2,FALSE)</f>
        <v>MATERIAL DE CONSUMO</v>
      </c>
    </row>
    <row r="111" spans="2:14" ht="15" customHeight="1">
      <c r="B111" s="339" t="s">
        <v>1071</v>
      </c>
      <c r="C111" s="340"/>
      <c r="D111" s="341"/>
      <c r="E111" s="341"/>
      <c r="F111" s="340"/>
      <c r="G111" s="340"/>
      <c r="H111" s="332"/>
      <c r="I111" s="340"/>
      <c r="J111" s="340"/>
      <c r="K111" s="340"/>
      <c r="L111" s="340"/>
      <c r="M111" s="340"/>
      <c r="N111" s="342"/>
    </row>
    <row r="112" spans="2:14" ht="24">
      <c r="B112" s="23" t="str">
        <f t="shared" si="2"/>
        <v>23</v>
      </c>
      <c r="C112" s="24" t="s">
        <v>1072</v>
      </c>
      <c r="D112" s="69" t="s">
        <v>1073</v>
      </c>
      <c r="E112" s="69" t="s">
        <v>1074</v>
      </c>
      <c r="F112" s="24" t="s">
        <v>18</v>
      </c>
      <c r="G112" s="136">
        <v>1</v>
      </c>
      <c r="H112" s="45">
        <v>45292</v>
      </c>
      <c r="I112" s="137">
        <v>30000</v>
      </c>
      <c r="J112" s="28">
        <f t="shared" si="3"/>
        <v>30000</v>
      </c>
      <c r="K112" s="29" t="s">
        <v>50</v>
      </c>
      <c r="L112" s="29" t="s">
        <v>69</v>
      </c>
      <c r="M112" s="29" t="s">
        <v>22</v>
      </c>
      <c r="N112" s="30" t="str">
        <f>VLOOKUP(M112,[11]OPERACIONAL!$A$1:$C$12,2,FALSE)</f>
        <v>EQUIPAMENTOS E MATERIAL PERMANENTE</v>
      </c>
    </row>
    <row r="113" spans="2:14" ht="24">
      <c r="B113" s="23" t="str">
        <f t="shared" si="2"/>
        <v>23</v>
      </c>
      <c r="C113" s="24" t="s">
        <v>1072</v>
      </c>
      <c r="D113" s="69" t="s">
        <v>1069</v>
      </c>
      <c r="E113" s="69" t="s">
        <v>1075</v>
      </c>
      <c r="F113" s="24" t="s">
        <v>18</v>
      </c>
      <c r="G113" s="136">
        <v>1</v>
      </c>
      <c r="H113" s="45">
        <v>45292</v>
      </c>
      <c r="I113" s="137">
        <v>40000</v>
      </c>
      <c r="J113" s="28">
        <f t="shared" si="3"/>
        <v>40000</v>
      </c>
      <c r="K113" s="29" t="s">
        <v>50</v>
      </c>
      <c r="L113" s="29" t="s">
        <v>69</v>
      </c>
      <c r="M113" s="29" t="s">
        <v>31</v>
      </c>
      <c r="N113" s="30" t="str">
        <f>VLOOKUP(M113,[11]OPERACIONAL!$A$1:$C$12,2,FALSE)</f>
        <v>MATERIAL DE CONSUMO</v>
      </c>
    </row>
    <row r="114" spans="2:14" ht="24">
      <c r="B114" s="23" t="str">
        <f t="shared" si="2"/>
        <v>23</v>
      </c>
      <c r="C114" s="24" t="s">
        <v>1072</v>
      </c>
      <c r="D114" s="69" t="s">
        <v>1060</v>
      </c>
      <c r="E114" s="69" t="s">
        <v>1076</v>
      </c>
      <c r="F114" s="24" t="s">
        <v>18</v>
      </c>
      <c r="G114" s="136">
        <v>1</v>
      </c>
      <c r="H114" s="45">
        <v>45292</v>
      </c>
      <c r="I114" s="137">
        <v>740000</v>
      </c>
      <c r="J114" s="28">
        <f t="shared" si="3"/>
        <v>740000</v>
      </c>
      <c r="K114" s="29" t="s">
        <v>50</v>
      </c>
      <c r="L114" s="29" t="s">
        <v>69</v>
      </c>
      <c r="M114" s="29" t="s">
        <v>37</v>
      </c>
      <c r="N114" s="30" t="str">
        <f>VLOOKUP(M114,[11]OPERACIONAL!$A$1:$C$12,2,FALSE)</f>
        <v>OUTROS SERVIÇOS DE TERCEIROS - PESSOA FÍSICA</v>
      </c>
    </row>
    <row r="115" spans="2:14">
      <c r="B115" s="23" t="str">
        <f t="shared" si="2"/>
        <v>23</v>
      </c>
      <c r="C115" s="24" t="s">
        <v>1072</v>
      </c>
      <c r="D115" s="69" t="s">
        <v>1029</v>
      </c>
      <c r="E115" s="69" t="s">
        <v>1077</v>
      </c>
      <c r="F115" s="24" t="s">
        <v>18</v>
      </c>
      <c r="G115" s="136">
        <v>1</v>
      </c>
      <c r="H115" s="45">
        <v>45292</v>
      </c>
      <c r="I115" s="137">
        <v>2000</v>
      </c>
      <c r="J115" s="28">
        <f t="shared" si="3"/>
        <v>2000</v>
      </c>
      <c r="K115" s="29" t="s">
        <v>50</v>
      </c>
      <c r="L115" s="29" t="s">
        <v>69</v>
      </c>
      <c r="M115" s="29" t="s">
        <v>34</v>
      </c>
      <c r="N115" s="30" t="str">
        <f>VLOOKUP(M115,[11]OPERACIONAL!$A$1:$C$12,2,FALSE)</f>
        <v>OUTROS SERVIÇOS DE TERCEIROS - PESSOA JURÍDICA</v>
      </c>
    </row>
    <row r="116" spans="2:14">
      <c r="B116" s="23" t="str">
        <f t="shared" si="2"/>
        <v>23</v>
      </c>
      <c r="C116" s="24" t="s">
        <v>1072</v>
      </c>
      <c r="D116" s="140" t="s">
        <v>941</v>
      </c>
      <c r="E116" s="69" t="s">
        <v>1078</v>
      </c>
      <c r="F116" s="24" t="s">
        <v>18</v>
      </c>
      <c r="G116" s="136">
        <v>1</v>
      </c>
      <c r="H116" s="45">
        <v>45292</v>
      </c>
      <c r="I116" s="137">
        <v>14000</v>
      </c>
      <c r="J116" s="28">
        <f t="shared" si="3"/>
        <v>14000</v>
      </c>
      <c r="K116" s="29" t="s">
        <v>50</v>
      </c>
      <c r="L116" s="29" t="s">
        <v>69</v>
      </c>
      <c r="M116" s="29" t="s">
        <v>31</v>
      </c>
      <c r="N116" s="30" t="str">
        <f>VLOOKUP(M116,[11]OPERACIONAL!$A$1:$C$12,2,FALSE)</f>
        <v>MATERIAL DE CONSUMO</v>
      </c>
    </row>
    <row r="117" spans="2:14" ht="36">
      <c r="B117" s="23" t="str">
        <f t="shared" si="2"/>
        <v>23</v>
      </c>
      <c r="C117" s="24" t="s">
        <v>1072</v>
      </c>
      <c r="D117" s="69" t="s">
        <v>1079</v>
      </c>
      <c r="E117" s="69" t="s">
        <v>1080</v>
      </c>
      <c r="F117" s="24" t="s">
        <v>18</v>
      </c>
      <c r="G117" s="136">
        <v>1</v>
      </c>
      <c r="H117" s="45">
        <v>45292</v>
      </c>
      <c r="I117" s="137">
        <v>10000</v>
      </c>
      <c r="J117" s="28">
        <f t="shared" si="3"/>
        <v>10000</v>
      </c>
      <c r="K117" s="29" t="s">
        <v>50</v>
      </c>
      <c r="L117" s="29" t="s">
        <v>69</v>
      </c>
      <c r="M117" s="29" t="s">
        <v>34</v>
      </c>
      <c r="N117" s="30" t="str">
        <f>VLOOKUP(M117,[11]OPERACIONAL!$A$1:$C$12,2,FALSE)</f>
        <v>OUTROS SERVIÇOS DE TERCEIROS - PESSOA JURÍDICA</v>
      </c>
    </row>
    <row r="118" spans="2:14" ht="36">
      <c r="B118" s="23" t="str">
        <f t="shared" si="2"/>
        <v>23</v>
      </c>
      <c r="C118" s="24" t="s">
        <v>1072</v>
      </c>
      <c r="D118" s="69" t="s">
        <v>1014</v>
      </c>
      <c r="E118" s="69" t="s">
        <v>1081</v>
      </c>
      <c r="F118" s="24" t="s">
        <v>18</v>
      </c>
      <c r="G118" s="136">
        <v>1</v>
      </c>
      <c r="H118" s="45">
        <v>45292</v>
      </c>
      <c r="I118" s="137">
        <v>20000</v>
      </c>
      <c r="J118" s="28">
        <f t="shared" si="3"/>
        <v>20000</v>
      </c>
      <c r="K118" s="29" t="s">
        <v>50</v>
      </c>
      <c r="L118" s="29" t="s">
        <v>69</v>
      </c>
      <c r="M118" s="29" t="s">
        <v>34</v>
      </c>
      <c r="N118" s="30" t="str">
        <f>VLOOKUP(M118,[11]OPERACIONAL!$A$1:$C$12,2,FALSE)</f>
        <v>OUTROS SERVIÇOS DE TERCEIROS - PESSOA JURÍDICA</v>
      </c>
    </row>
    <row r="119" spans="2:14" ht="24">
      <c r="B119" s="23" t="str">
        <f t="shared" si="2"/>
        <v>23</v>
      </c>
      <c r="C119" s="24" t="s">
        <v>1072</v>
      </c>
      <c r="D119" s="69" t="s">
        <v>1082</v>
      </c>
      <c r="E119" s="69" t="s">
        <v>1083</v>
      </c>
      <c r="F119" s="24" t="s">
        <v>18</v>
      </c>
      <c r="G119" s="136">
        <v>1</v>
      </c>
      <c r="H119" s="45">
        <v>45292</v>
      </c>
      <c r="I119" s="137">
        <v>40000</v>
      </c>
      <c r="J119" s="28">
        <f t="shared" si="3"/>
        <v>40000</v>
      </c>
      <c r="K119" s="29" t="s">
        <v>50</v>
      </c>
      <c r="L119" s="29" t="s">
        <v>69</v>
      </c>
      <c r="M119" s="29" t="s">
        <v>31</v>
      </c>
      <c r="N119" s="30" t="str">
        <f>VLOOKUP(M119,[11]OPERACIONAL!$A$1:$C$12,2,FALSE)</f>
        <v>MATERIAL DE CONSUMO</v>
      </c>
    </row>
    <row r="120" spans="2:14" ht="36">
      <c r="B120" s="23" t="str">
        <f t="shared" si="2"/>
        <v>23</v>
      </c>
      <c r="C120" s="24" t="s">
        <v>1072</v>
      </c>
      <c r="D120" s="69" t="s">
        <v>1084</v>
      </c>
      <c r="E120" s="69" t="s">
        <v>1085</v>
      </c>
      <c r="F120" s="24" t="s">
        <v>18</v>
      </c>
      <c r="G120" s="136">
        <v>1</v>
      </c>
      <c r="H120" s="45">
        <v>45292</v>
      </c>
      <c r="I120" s="137">
        <v>50000</v>
      </c>
      <c r="J120" s="28">
        <f t="shared" si="3"/>
        <v>50000</v>
      </c>
      <c r="K120" s="29" t="s">
        <v>50</v>
      </c>
      <c r="L120" s="29" t="s">
        <v>69</v>
      </c>
      <c r="M120" s="29" t="s">
        <v>22</v>
      </c>
      <c r="N120" s="30" t="str">
        <f>VLOOKUP(M120,[11]OPERACIONAL!$A$1:$C$12,2,FALSE)</f>
        <v>EQUIPAMENTOS E MATERIAL PERMANENTE</v>
      </c>
    </row>
    <row r="121" spans="2:14" ht="24">
      <c r="B121" s="23" t="str">
        <f t="shared" si="2"/>
        <v>23</v>
      </c>
      <c r="C121" s="24" t="s">
        <v>1072</v>
      </c>
      <c r="D121" s="69" t="s">
        <v>949</v>
      </c>
      <c r="E121" s="69" t="s">
        <v>1074</v>
      </c>
      <c r="F121" s="24" t="s">
        <v>18</v>
      </c>
      <c r="G121" s="136">
        <v>1</v>
      </c>
      <c r="H121" s="45">
        <v>45292</v>
      </c>
      <c r="I121" s="137">
        <v>80000</v>
      </c>
      <c r="J121" s="28">
        <f t="shared" si="3"/>
        <v>80000</v>
      </c>
      <c r="K121" s="29" t="s">
        <v>50</v>
      </c>
      <c r="L121" s="29" t="s">
        <v>69</v>
      </c>
      <c r="M121" s="29" t="s">
        <v>22</v>
      </c>
      <c r="N121" s="30" t="str">
        <f>VLOOKUP(M121,[11]OPERACIONAL!$A$1:$C$12,2,FALSE)</f>
        <v>EQUIPAMENTOS E MATERIAL PERMANENTE</v>
      </c>
    </row>
    <row r="122" spans="2:14" ht="24">
      <c r="B122" s="23" t="str">
        <f t="shared" si="2"/>
        <v>23</v>
      </c>
      <c r="C122" s="24" t="s">
        <v>1072</v>
      </c>
      <c r="D122" s="69" t="s">
        <v>950</v>
      </c>
      <c r="E122" s="69" t="s">
        <v>1074</v>
      </c>
      <c r="F122" s="24" t="s">
        <v>18</v>
      </c>
      <c r="G122" s="136">
        <v>1</v>
      </c>
      <c r="H122" s="45">
        <v>45292</v>
      </c>
      <c r="I122" s="137">
        <v>25000</v>
      </c>
      <c r="J122" s="28">
        <f t="shared" si="3"/>
        <v>25000</v>
      </c>
      <c r="K122" s="29" t="s">
        <v>50</v>
      </c>
      <c r="L122" s="29" t="s">
        <v>69</v>
      </c>
      <c r="M122" s="29" t="s">
        <v>34</v>
      </c>
      <c r="N122" s="30" t="str">
        <f>VLOOKUP(M122,[11]OPERACIONAL!$A$1:$C$12,2,FALSE)</f>
        <v>OUTROS SERVIÇOS DE TERCEIROS - PESSOA JURÍDICA</v>
      </c>
    </row>
    <row r="123" spans="2:14" ht="36">
      <c r="B123" s="23" t="str">
        <f t="shared" si="2"/>
        <v>23</v>
      </c>
      <c r="C123" s="24" t="s">
        <v>1072</v>
      </c>
      <c r="D123" s="69" t="s">
        <v>1086</v>
      </c>
      <c r="E123" s="69" t="s">
        <v>1087</v>
      </c>
      <c r="F123" s="24" t="s">
        <v>18</v>
      </c>
      <c r="G123" s="136">
        <v>1</v>
      </c>
      <c r="H123" s="45">
        <v>45292</v>
      </c>
      <c r="I123" s="137">
        <v>13000</v>
      </c>
      <c r="J123" s="28">
        <f t="shared" si="3"/>
        <v>13000</v>
      </c>
      <c r="K123" s="29" t="s">
        <v>50</v>
      </c>
      <c r="L123" s="29" t="s">
        <v>69</v>
      </c>
      <c r="M123" s="29" t="s">
        <v>31</v>
      </c>
      <c r="N123" s="30" t="str">
        <f>VLOOKUP(M123,[11]OPERACIONAL!$A$1:$C$12,2,FALSE)</f>
        <v>MATERIAL DE CONSUMO</v>
      </c>
    </row>
    <row r="124" spans="2:14" ht="36">
      <c r="B124" s="23" t="str">
        <f t="shared" si="2"/>
        <v>23</v>
      </c>
      <c r="C124" s="24" t="s">
        <v>1072</v>
      </c>
      <c r="D124" s="69" t="s">
        <v>1088</v>
      </c>
      <c r="E124" s="69" t="s">
        <v>1089</v>
      </c>
      <c r="F124" s="24" t="s">
        <v>18</v>
      </c>
      <c r="G124" s="136">
        <v>1</v>
      </c>
      <c r="H124" s="45">
        <v>45292</v>
      </c>
      <c r="I124" s="137">
        <v>70000</v>
      </c>
      <c r="J124" s="28">
        <f t="shared" si="3"/>
        <v>70000</v>
      </c>
      <c r="K124" s="29" t="s">
        <v>50</v>
      </c>
      <c r="L124" s="29" t="s">
        <v>69</v>
      </c>
      <c r="M124" s="29" t="s">
        <v>22</v>
      </c>
      <c r="N124" s="30" t="str">
        <f>VLOOKUP(M124,[11]OPERACIONAL!$A$1:$C$12,2,FALSE)</f>
        <v>EQUIPAMENTOS E MATERIAL PERMANENTE</v>
      </c>
    </row>
    <row r="125" spans="2:14" ht="36">
      <c r="B125" s="23" t="str">
        <f t="shared" si="2"/>
        <v>23</v>
      </c>
      <c r="C125" s="24" t="s">
        <v>1072</v>
      </c>
      <c r="D125" s="69" t="s">
        <v>1090</v>
      </c>
      <c r="E125" s="69" t="s">
        <v>1089</v>
      </c>
      <c r="F125" s="24" t="s">
        <v>18</v>
      </c>
      <c r="G125" s="136">
        <v>1</v>
      </c>
      <c r="H125" s="45">
        <v>45292</v>
      </c>
      <c r="I125" s="137">
        <v>40000</v>
      </c>
      <c r="J125" s="28">
        <f t="shared" si="3"/>
        <v>40000</v>
      </c>
      <c r="K125" s="29" t="s">
        <v>50</v>
      </c>
      <c r="L125" s="29" t="s">
        <v>69</v>
      </c>
      <c r="M125" s="29" t="s">
        <v>34</v>
      </c>
      <c r="N125" s="30" t="str">
        <f>VLOOKUP(M125,[11]OPERACIONAL!$A$1:$C$12,2,FALSE)</f>
        <v>OUTROS SERVIÇOS DE TERCEIROS - PESSOA JURÍDICA</v>
      </c>
    </row>
    <row r="126" spans="2:14" ht="36">
      <c r="B126" s="23" t="str">
        <f t="shared" si="2"/>
        <v>23</v>
      </c>
      <c r="C126" s="24" t="s">
        <v>1072</v>
      </c>
      <c r="D126" s="69" t="s">
        <v>960</v>
      </c>
      <c r="E126" s="69" t="s">
        <v>1091</v>
      </c>
      <c r="F126" s="24" t="s">
        <v>18</v>
      </c>
      <c r="G126" s="136">
        <v>1</v>
      </c>
      <c r="H126" s="45">
        <v>45292</v>
      </c>
      <c r="I126" s="137">
        <v>40000</v>
      </c>
      <c r="J126" s="28">
        <f t="shared" si="3"/>
        <v>40000</v>
      </c>
      <c r="K126" s="29" t="s">
        <v>50</v>
      </c>
      <c r="L126" s="29" t="s">
        <v>69</v>
      </c>
      <c r="M126" s="29" t="s">
        <v>31</v>
      </c>
      <c r="N126" s="30" t="str">
        <f>VLOOKUP(M126,[11]OPERACIONAL!$A$1:$C$12,2,FALSE)</f>
        <v>MATERIAL DE CONSUMO</v>
      </c>
    </row>
    <row r="127" spans="2:14" ht="36">
      <c r="B127" s="23" t="str">
        <f t="shared" si="2"/>
        <v>23</v>
      </c>
      <c r="C127" s="24" t="s">
        <v>1072</v>
      </c>
      <c r="D127" s="69" t="s">
        <v>974</v>
      </c>
      <c r="E127" s="69" t="s">
        <v>1089</v>
      </c>
      <c r="F127" s="24" t="s">
        <v>18</v>
      </c>
      <c r="G127" s="136">
        <v>1</v>
      </c>
      <c r="H127" s="45">
        <v>45292</v>
      </c>
      <c r="I127" s="137">
        <v>100000</v>
      </c>
      <c r="J127" s="28">
        <f t="shared" si="3"/>
        <v>100000</v>
      </c>
      <c r="K127" s="29" t="s">
        <v>50</v>
      </c>
      <c r="L127" s="29" t="s">
        <v>69</v>
      </c>
      <c r="M127" s="29" t="s">
        <v>34</v>
      </c>
      <c r="N127" s="30" t="str">
        <f>VLOOKUP(M127,[11]OPERACIONAL!$A$1:$C$12,2,FALSE)</f>
        <v>OUTROS SERVIÇOS DE TERCEIROS - PESSOA JURÍDICA</v>
      </c>
    </row>
    <row r="128" spans="2:14" ht="36">
      <c r="B128" s="23" t="str">
        <f t="shared" si="2"/>
        <v>23</v>
      </c>
      <c r="C128" s="24" t="s">
        <v>1072</v>
      </c>
      <c r="D128" s="69" t="s">
        <v>1092</v>
      </c>
      <c r="E128" s="69" t="s">
        <v>1089</v>
      </c>
      <c r="F128" s="24" t="s">
        <v>18</v>
      </c>
      <c r="G128" s="136">
        <v>1</v>
      </c>
      <c r="H128" s="45">
        <v>45292</v>
      </c>
      <c r="I128" s="137">
        <v>60000</v>
      </c>
      <c r="J128" s="28">
        <v>60000</v>
      </c>
      <c r="K128" s="29" t="s">
        <v>50</v>
      </c>
      <c r="L128" s="29" t="s">
        <v>69</v>
      </c>
      <c r="M128" s="29" t="s">
        <v>34</v>
      </c>
      <c r="N128" s="30" t="str">
        <f>VLOOKUP(M128,[11]OPERACIONAL!$A$1:$C$12,2,FALSE)</f>
        <v>OUTROS SERVIÇOS DE TERCEIROS - PESSOA JURÍDICA</v>
      </c>
    </row>
    <row r="129" spans="2:14" ht="36">
      <c r="B129" s="23" t="str">
        <f t="shared" si="2"/>
        <v>23</v>
      </c>
      <c r="C129" s="24" t="s">
        <v>1072</v>
      </c>
      <c r="D129" s="69" t="s">
        <v>977</v>
      </c>
      <c r="E129" s="69" t="s">
        <v>1089</v>
      </c>
      <c r="F129" s="24" t="s">
        <v>18</v>
      </c>
      <c r="G129" s="136">
        <v>1</v>
      </c>
      <c r="H129" s="45">
        <v>45292</v>
      </c>
      <c r="I129" s="137">
        <v>20000</v>
      </c>
      <c r="J129" s="28">
        <v>20000</v>
      </c>
      <c r="K129" s="29" t="s">
        <v>50</v>
      </c>
      <c r="L129" s="29" t="s">
        <v>69</v>
      </c>
      <c r="M129" s="29" t="s">
        <v>31</v>
      </c>
      <c r="N129" s="30" t="str">
        <f>VLOOKUP(M129,[11]OPERACIONAL!$A$1:$C$12,2,FALSE)</f>
        <v>MATERIAL DE CONSUMO</v>
      </c>
    </row>
    <row r="130" spans="2:14" ht="36">
      <c r="B130" s="23" t="str">
        <f t="shared" si="2"/>
        <v>23</v>
      </c>
      <c r="C130" s="24" t="s">
        <v>1072</v>
      </c>
      <c r="D130" s="69" t="s">
        <v>978</v>
      </c>
      <c r="E130" s="69" t="s">
        <v>1089</v>
      </c>
      <c r="F130" s="24" t="s">
        <v>18</v>
      </c>
      <c r="G130" s="136">
        <v>1</v>
      </c>
      <c r="H130" s="45">
        <v>45292</v>
      </c>
      <c r="I130" s="137">
        <v>90000</v>
      </c>
      <c r="J130" s="28">
        <v>90000</v>
      </c>
      <c r="K130" s="29" t="s">
        <v>50</v>
      </c>
      <c r="L130" s="29" t="s">
        <v>69</v>
      </c>
      <c r="M130" s="29" t="s">
        <v>34</v>
      </c>
      <c r="N130" s="30" t="str">
        <f>VLOOKUP(M130,[11]OPERACIONAL!$A$1:$C$12,2,FALSE)</f>
        <v>OUTROS SERVIÇOS DE TERCEIROS - PESSOA JURÍDICA</v>
      </c>
    </row>
    <row r="131" spans="2:14" ht="36">
      <c r="B131" s="23" t="str">
        <f t="shared" si="2"/>
        <v>23</v>
      </c>
      <c r="C131" s="24" t="s">
        <v>1072</v>
      </c>
      <c r="D131" s="69" t="s">
        <v>1093</v>
      </c>
      <c r="E131" s="69" t="s">
        <v>1089</v>
      </c>
      <c r="F131" s="24" t="s">
        <v>18</v>
      </c>
      <c r="G131" s="136">
        <v>1</v>
      </c>
      <c r="H131" s="45">
        <v>45292</v>
      </c>
      <c r="I131" s="137">
        <v>40000</v>
      </c>
      <c r="J131" s="28">
        <v>40000</v>
      </c>
      <c r="K131" s="29" t="s">
        <v>50</v>
      </c>
      <c r="L131" s="29" t="s">
        <v>69</v>
      </c>
      <c r="M131" s="29" t="s">
        <v>31</v>
      </c>
      <c r="N131" s="30" t="str">
        <f>VLOOKUP(M131,[11]OPERACIONAL!$A$1:$C$12,2,FALSE)</f>
        <v>MATERIAL DE CONSUMO</v>
      </c>
    </row>
    <row r="132" spans="2:14" ht="36">
      <c r="B132" s="23" t="str">
        <f t="shared" si="2"/>
        <v>23</v>
      </c>
      <c r="C132" s="24" t="s">
        <v>1072</v>
      </c>
      <c r="D132" s="69" t="s">
        <v>1094</v>
      </c>
      <c r="E132" s="69" t="s">
        <v>1089</v>
      </c>
      <c r="F132" s="24" t="s">
        <v>18</v>
      </c>
      <c r="G132" s="136">
        <v>1</v>
      </c>
      <c r="H132" s="45">
        <v>45292</v>
      </c>
      <c r="I132" s="137">
        <v>20000</v>
      </c>
      <c r="J132" s="28">
        <v>20000</v>
      </c>
      <c r="K132" s="29" t="s">
        <v>50</v>
      </c>
      <c r="L132" s="29" t="s">
        <v>69</v>
      </c>
      <c r="M132" s="29" t="s">
        <v>31</v>
      </c>
      <c r="N132" s="30" t="str">
        <f>VLOOKUP(M132,[11]OPERACIONAL!$A$1:$C$12,2,FALSE)</f>
        <v>MATERIAL DE CONSUMO</v>
      </c>
    </row>
    <row r="133" spans="2:14" ht="36">
      <c r="B133" s="23" t="str">
        <f t="shared" ref="B133:B196" si="5">MID(C133,1,2)</f>
        <v>23</v>
      </c>
      <c r="C133" s="24" t="s">
        <v>1072</v>
      </c>
      <c r="D133" s="69" t="s">
        <v>981</v>
      </c>
      <c r="E133" s="69" t="s">
        <v>1089</v>
      </c>
      <c r="F133" s="24" t="s">
        <v>18</v>
      </c>
      <c r="G133" s="136">
        <v>1</v>
      </c>
      <c r="H133" s="45">
        <v>45292</v>
      </c>
      <c r="I133" s="137">
        <v>10000</v>
      </c>
      <c r="J133" s="28">
        <v>10000</v>
      </c>
      <c r="K133" s="29" t="s">
        <v>50</v>
      </c>
      <c r="L133" s="29" t="s">
        <v>69</v>
      </c>
      <c r="M133" s="29" t="s">
        <v>31</v>
      </c>
      <c r="N133" s="30" t="str">
        <f>VLOOKUP(M133,[11]OPERACIONAL!$A$1:$C$12,2,FALSE)</f>
        <v>MATERIAL DE CONSUMO</v>
      </c>
    </row>
    <row r="134" spans="2:14" ht="36">
      <c r="B134" s="23" t="str">
        <f t="shared" si="5"/>
        <v>23</v>
      </c>
      <c r="C134" s="24" t="s">
        <v>1072</v>
      </c>
      <c r="D134" s="142" t="s">
        <v>1095</v>
      </c>
      <c r="E134" s="69" t="s">
        <v>1089</v>
      </c>
      <c r="F134" s="24" t="s">
        <v>18</v>
      </c>
      <c r="G134" s="136">
        <v>1</v>
      </c>
      <c r="H134" s="45">
        <v>45292</v>
      </c>
      <c r="I134" s="137">
        <v>45000</v>
      </c>
      <c r="J134" s="28">
        <v>45000</v>
      </c>
      <c r="K134" s="29" t="s">
        <v>50</v>
      </c>
      <c r="L134" s="29" t="s">
        <v>69</v>
      </c>
      <c r="M134" s="29" t="s">
        <v>31</v>
      </c>
      <c r="N134" s="30" t="str">
        <f>VLOOKUP(M134,[11]OPERACIONAL!$A$1:$C$12,2,FALSE)</f>
        <v>MATERIAL DE CONSUMO</v>
      </c>
    </row>
    <row r="135" spans="2:14" ht="24">
      <c r="B135" s="23" t="str">
        <f t="shared" si="5"/>
        <v>23</v>
      </c>
      <c r="C135" s="24" t="s">
        <v>1072</v>
      </c>
      <c r="D135" s="69" t="s">
        <v>1096</v>
      </c>
      <c r="E135" s="69" t="s">
        <v>1097</v>
      </c>
      <c r="F135" s="24" t="s">
        <v>18</v>
      </c>
      <c r="G135" s="136">
        <v>1</v>
      </c>
      <c r="H135" s="45">
        <v>45292</v>
      </c>
      <c r="I135" s="137">
        <v>800000</v>
      </c>
      <c r="J135" s="28">
        <f t="shared" ref="J135:J198" si="6">G135*I135</f>
        <v>800000</v>
      </c>
      <c r="K135" s="29" t="s">
        <v>50</v>
      </c>
      <c r="L135" s="29" t="s">
        <v>69</v>
      </c>
      <c r="M135" s="29" t="s">
        <v>34</v>
      </c>
      <c r="N135" s="30" t="str">
        <f>VLOOKUP(M135,[11]OPERACIONAL!$A$1:$C$12,2,FALSE)</f>
        <v>OUTROS SERVIÇOS DE TERCEIROS - PESSOA JURÍDICA</v>
      </c>
    </row>
    <row r="136" spans="2:14" ht="24">
      <c r="B136" s="23" t="str">
        <f t="shared" si="5"/>
        <v>23</v>
      </c>
      <c r="C136" s="24" t="s">
        <v>1072</v>
      </c>
      <c r="D136" s="69" t="s">
        <v>1098</v>
      </c>
      <c r="E136" s="69" t="s">
        <v>1099</v>
      </c>
      <c r="F136" s="24" t="s">
        <v>18</v>
      </c>
      <c r="G136" s="136">
        <v>1</v>
      </c>
      <c r="H136" s="45">
        <v>45292</v>
      </c>
      <c r="I136" s="137">
        <v>74000</v>
      </c>
      <c r="J136" s="28">
        <f t="shared" si="6"/>
        <v>74000</v>
      </c>
      <c r="K136" s="29" t="s">
        <v>50</v>
      </c>
      <c r="L136" s="29" t="s">
        <v>69</v>
      </c>
      <c r="M136" s="29" t="s">
        <v>28</v>
      </c>
      <c r="N136" s="30" t="str">
        <f>VLOOKUP(M136,[11]OPERACIONAL!$A$1:$C$12,2,FALSE)</f>
        <v>SERVIÇOS DE TECNOLOGIA DA INFORMAÇÃO E COMUNICAÇÃO - PESSOA JURÍDICA</v>
      </c>
    </row>
    <row r="137" spans="2:14" ht="24">
      <c r="B137" s="23" t="str">
        <f t="shared" si="5"/>
        <v>23</v>
      </c>
      <c r="C137" s="24" t="s">
        <v>1072</v>
      </c>
      <c r="D137" s="69" t="s">
        <v>1100</v>
      </c>
      <c r="E137" s="69" t="s">
        <v>1101</v>
      </c>
      <c r="F137" s="24" t="s">
        <v>18</v>
      </c>
      <c r="G137" s="136">
        <v>1</v>
      </c>
      <c r="H137" s="45">
        <v>45292</v>
      </c>
      <c r="I137" s="137">
        <v>100000</v>
      </c>
      <c r="J137" s="28">
        <v>100000</v>
      </c>
      <c r="K137" s="29" t="s">
        <v>50</v>
      </c>
      <c r="L137" s="29" t="s">
        <v>69</v>
      </c>
      <c r="M137" s="29" t="s">
        <v>31</v>
      </c>
      <c r="N137" s="30" t="str">
        <f>VLOOKUP(M137,[11]OPERACIONAL!$A$1:$C$12,2,FALSE)</f>
        <v>MATERIAL DE CONSUMO</v>
      </c>
    </row>
    <row r="138" spans="2:14" ht="24">
      <c r="B138" s="23" t="str">
        <f t="shared" si="5"/>
        <v>23</v>
      </c>
      <c r="C138" s="24" t="s">
        <v>1072</v>
      </c>
      <c r="D138" s="69" t="s">
        <v>1102</v>
      </c>
      <c r="E138" s="69" t="s">
        <v>1103</v>
      </c>
      <c r="F138" s="24" t="s">
        <v>18</v>
      </c>
      <c r="G138" s="136">
        <v>1</v>
      </c>
      <c r="H138" s="45">
        <v>45292</v>
      </c>
      <c r="I138" s="137">
        <v>166000</v>
      </c>
      <c r="J138" s="28">
        <f t="shared" si="6"/>
        <v>166000</v>
      </c>
      <c r="K138" s="29" t="s">
        <v>50</v>
      </c>
      <c r="L138" s="29" t="s">
        <v>69</v>
      </c>
      <c r="M138" s="29" t="s">
        <v>34</v>
      </c>
      <c r="N138" s="30" t="str">
        <f>VLOOKUP(M138,[11]OPERACIONAL!$A$1:$C$12,2,FALSE)</f>
        <v>OUTROS SERVIÇOS DE TERCEIROS - PESSOA JURÍDICA</v>
      </c>
    </row>
    <row r="139" spans="2:14" ht="24">
      <c r="B139" s="23" t="str">
        <f t="shared" si="5"/>
        <v>23</v>
      </c>
      <c r="C139" s="24" t="s">
        <v>1072</v>
      </c>
      <c r="D139" s="69" t="s">
        <v>1104</v>
      </c>
      <c r="E139" s="69" t="s">
        <v>1103</v>
      </c>
      <c r="F139" s="24" t="s">
        <v>18</v>
      </c>
      <c r="G139" s="136">
        <v>1</v>
      </c>
      <c r="H139" s="45">
        <v>45292</v>
      </c>
      <c r="I139" s="137">
        <v>130000</v>
      </c>
      <c r="J139" s="28">
        <f t="shared" si="6"/>
        <v>130000</v>
      </c>
      <c r="K139" s="29" t="s">
        <v>50</v>
      </c>
      <c r="L139" s="29" t="s">
        <v>69</v>
      </c>
      <c r="M139" s="29" t="s">
        <v>31</v>
      </c>
      <c r="N139" s="30" t="str">
        <f>VLOOKUP(M139,[11]OPERACIONAL!$A$1:$C$12,2,FALSE)</f>
        <v>MATERIAL DE CONSUMO</v>
      </c>
    </row>
    <row r="140" spans="2:14" ht="24">
      <c r="B140" s="23" t="str">
        <f t="shared" si="5"/>
        <v>23</v>
      </c>
      <c r="C140" s="24" t="s">
        <v>1072</v>
      </c>
      <c r="D140" s="69" t="s">
        <v>1105</v>
      </c>
      <c r="E140" s="69" t="s">
        <v>1103</v>
      </c>
      <c r="F140" s="24" t="s">
        <v>18</v>
      </c>
      <c r="G140" s="136">
        <v>1</v>
      </c>
      <c r="H140" s="45">
        <v>45292</v>
      </c>
      <c r="I140" s="137">
        <v>45000</v>
      </c>
      <c r="J140" s="28">
        <f t="shared" si="6"/>
        <v>45000</v>
      </c>
      <c r="K140" s="29" t="s">
        <v>50</v>
      </c>
      <c r="L140" s="29" t="s">
        <v>69</v>
      </c>
      <c r="M140" s="29" t="s">
        <v>31</v>
      </c>
      <c r="N140" s="30" t="str">
        <f>VLOOKUP(M140,[11]OPERACIONAL!$A$1:$C$12,2,FALSE)</f>
        <v>MATERIAL DE CONSUMO</v>
      </c>
    </row>
    <row r="141" spans="2:14" ht="24">
      <c r="B141" s="23" t="str">
        <f t="shared" si="5"/>
        <v>23</v>
      </c>
      <c r="C141" s="24" t="s">
        <v>1072</v>
      </c>
      <c r="D141" s="69" t="s">
        <v>1106</v>
      </c>
      <c r="E141" s="69" t="s">
        <v>1103</v>
      </c>
      <c r="F141" s="24" t="s">
        <v>18</v>
      </c>
      <c r="G141" s="136">
        <v>1</v>
      </c>
      <c r="H141" s="45">
        <v>45292</v>
      </c>
      <c r="I141" s="137">
        <v>140000</v>
      </c>
      <c r="J141" s="28">
        <f t="shared" si="6"/>
        <v>140000</v>
      </c>
      <c r="K141" s="29" t="s">
        <v>50</v>
      </c>
      <c r="L141" s="29" t="s">
        <v>69</v>
      </c>
      <c r="M141" s="29" t="s">
        <v>31</v>
      </c>
      <c r="N141" s="30" t="str">
        <f>VLOOKUP(M141,[11]OPERACIONAL!$A$1:$C$12,2,FALSE)</f>
        <v>MATERIAL DE CONSUMO</v>
      </c>
    </row>
    <row r="142" spans="2:14" ht="24">
      <c r="B142" s="23" t="str">
        <f t="shared" si="5"/>
        <v>23</v>
      </c>
      <c r="C142" s="24" t="s">
        <v>1072</v>
      </c>
      <c r="D142" s="69" t="s">
        <v>1107</v>
      </c>
      <c r="E142" s="69" t="s">
        <v>1103</v>
      </c>
      <c r="F142" s="24" t="s">
        <v>18</v>
      </c>
      <c r="G142" s="136">
        <v>1</v>
      </c>
      <c r="H142" s="45">
        <v>45292</v>
      </c>
      <c r="I142" s="137">
        <v>300000</v>
      </c>
      <c r="J142" s="28">
        <v>300000</v>
      </c>
      <c r="K142" s="29" t="s">
        <v>50</v>
      </c>
      <c r="L142" s="29" t="s">
        <v>69</v>
      </c>
      <c r="M142" s="29" t="s">
        <v>31</v>
      </c>
      <c r="N142" s="30" t="str">
        <f>VLOOKUP(M142,[11]OPERACIONAL!$A$1:$C$12,2,FALSE)</f>
        <v>MATERIAL DE CONSUMO</v>
      </c>
    </row>
    <row r="143" spans="2:14" ht="15" customHeight="1">
      <c r="B143" s="23" t="str">
        <f t="shared" si="5"/>
        <v>23</v>
      </c>
      <c r="C143" s="24" t="s">
        <v>1072</v>
      </c>
      <c r="D143" s="69" t="s">
        <v>1108</v>
      </c>
      <c r="E143" s="69" t="s">
        <v>1109</v>
      </c>
      <c r="F143" s="24" t="s">
        <v>18</v>
      </c>
      <c r="G143" s="136">
        <v>1</v>
      </c>
      <c r="H143" s="45">
        <v>45292</v>
      </c>
      <c r="I143" s="137">
        <v>15000</v>
      </c>
      <c r="J143" s="28">
        <f t="shared" si="6"/>
        <v>15000</v>
      </c>
      <c r="K143" s="29" t="s">
        <v>50</v>
      </c>
      <c r="L143" s="29" t="s">
        <v>69</v>
      </c>
      <c r="M143" s="29" t="s">
        <v>22</v>
      </c>
      <c r="N143" s="30" t="str">
        <f>VLOOKUP(M143,[11]OPERACIONAL!$A$1:$C$12,2,FALSE)</f>
        <v>EQUIPAMENTOS E MATERIAL PERMANENTE</v>
      </c>
    </row>
    <row r="144" spans="2:14" ht="24">
      <c r="B144" s="23" t="str">
        <f t="shared" si="5"/>
        <v>23</v>
      </c>
      <c r="C144" s="24" t="s">
        <v>1072</v>
      </c>
      <c r="D144" s="69" t="s">
        <v>1110</v>
      </c>
      <c r="E144" s="69" t="s">
        <v>1111</v>
      </c>
      <c r="F144" s="24" t="s">
        <v>18</v>
      </c>
      <c r="G144" s="136">
        <v>1</v>
      </c>
      <c r="H144" s="45">
        <v>45292</v>
      </c>
      <c r="I144" s="137">
        <v>15000</v>
      </c>
      <c r="J144" s="28">
        <f t="shared" si="6"/>
        <v>15000</v>
      </c>
      <c r="K144" s="29" t="s">
        <v>50</v>
      </c>
      <c r="L144" s="29" t="s">
        <v>69</v>
      </c>
      <c r="M144" s="29" t="s">
        <v>34</v>
      </c>
      <c r="N144" s="30" t="str">
        <f>VLOOKUP(M144,[11]OPERACIONAL!$A$1:$C$12,2,FALSE)</f>
        <v>OUTROS SERVIÇOS DE TERCEIROS - PESSOA JURÍDICA</v>
      </c>
    </row>
    <row r="145" spans="2:14" ht="24">
      <c r="B145" s="23" t="str">
        <f t="shared" si="5"/>
        <v>23</v>
      </c>
      <c r="C145" s="24" t="s">
        <v>1072</v>
      </c>
      <c r="D145" s="69" t="s">
        <v>1112</v>
      </c>
      <c r="E145" s="69" t="s">
        <v>1113</v>
      </c>
      <c r="F145" s="24" t="s">
        <v>18</v>
      </c>
      <c r="G145" s="136">
        <v>1</v>
      </c>
      <c r="H145" s="45">
        <v>45292</v>
      </c>
      <c r="I145" s="137">
        <v>10000</v>
      </c>
      <c r="J145" s="28">
        <v>10000</v>
      </c>
      <c r="K145" s="29" t="s">
        <v>50</v>
      </c>
      <c r="L145" s="29" t="s">
        <v>69</v>
      </c>
      <c r="M145" s="29" t="s">
        <v>34</v>
      </c>
      <c r="N145" s="30" t="str">
        <f>VLOOKUP(M145,[11]OPERACIONAL!$A$1:$C$12,2,FALSE)</f>
        <v>OUTROS SERVIÇOS DE TERCEIROS - PESSOA JURÍDICA</v>
      </c>
    </row>
    <row r="146" spans="2:14" ht="24">
      <c r="B146" s="23" t="str">
        <f t="shared" si="5"/>
        <v>23</v>
      </c>
      <c r="C146" s="24" t="s">
        <v>1072</v>
      </c>
      <c r="D146" s="69" t="s">
        <v>1114</v>
      </c>
      <c r="E146" s="69" t="s">
        <v>1113</v>
      </c>
      <c r="F146" s="24" t="s">
        <v>18</v>
      </c>
      <c r="G146" s="136">
        <v>1</v>
      </c>
      <c r="H146" s="45">
        <v>45292</v>
      </c>
      <c r="I146" s="137">
        <v>20000</v>
      </c>
      <c r="J146" s="28">
        <v>20000</v>
      </c>
      <c r="K146" s="29" t="s">
        <v>50</v>
      </c>
      <c r="L146" s="29" t="s">
        <v>69</v>
      </c>
      <c r="M146" s="29" t="s">
        <v>34</v>
      </c>
      <c r="N146" s="30" t="str">
        <f>VLOOKUP(M146,[11]OPERACIONAL!$A$1:$C$12,2,FALSE)</f>
        <v>OUTROS SERVIÇOS DE TERCEIROS - PESSOA JURÍDICA</v>
      </c>
    </row>
    <row r="147" spans="2:14" ht="24">
      <c r="B147" s="23" t="str">
        <f t="shared" si="5"/>
        <v>23</v>
      </c>
      <c r="C147" s="24" t="s">
        <v>1072</v>
      </c>
      <c r="D147" s="69" t="s">
        <v>1115</v>
      </c>
      <c r="E147" s="69" t="s">
        <v>1113</v>
      </c>
      <c r="F147" s="24" t="s">
        <v>18</v>
      </c>
      <c r="G147" s="136">
        <v>1</v>
      </c>
      <c r="H147" s="45">
        <v>45292</v>
      </c>
      <c r="I147" s="137">
        <v>60000</v>
      </c>
      <c r="J147" s="28">
        <v>60000</v>
      </c>
      <c r="K147" s="29" t="s">
        <v>50</v>
      </c>
      <c r="L147" s="29" t="s">
        <v>69</v>
      </c>
      <c r="M147" s="29" t="s">
        <v>22</v>
      </c>
      <c r="N147" s="30" t="str">
        <f>VLOOKUP(M147,[11]OPERACIONAL!$A$1:$C$12,2,FALSE)</f>
        <v>EQUIPAMENTOS E MATERIAL PERMANENTE</v>
      </c>
    </row>
    <row r="148" spans="2:14" ht="24">
      <c r="B148" s="23"/>
      <c r="C148" s="24"/>
      <c r="D148" s="69" t="s">
        <v>1116</v>
      </c>
      <c r="E148" s="69" t="s">
        <v>1113</v>
      </c>
      <c r="F148" s="24"/>
      <c r="G148" s="136"/>
      <c r="H148" s="45">
        <v>45292</v>
      </c>
      <c r="I148" s="137">
        <v>20000</v>
      </c>
      <c r="J148" s="28">
        <v>20000</v>
      </c>
      <c r="K148" s="29" t="s">
        <v>50</v>
      </c>
      <c r="L148" s="29" t="s">
        <v>69</v>
      </c>
      <c r="M148" s="29" t="s">
        <v>22</v>
      </c>
      <c r="N148" s="30"/>
    </row>
    <row r="149" spans="2:14" ht="24">
      <c r="B149" s="23" t="str">
        <f t="shared" si="5"/>
        <v>23</v>
      </c>
      <c r="C149" s="24" t="s">
        <v>1072</v>
      </c>
      <c r="D149" s="69" t="s">
        <v>1117</v>
      </c>
      <c r="E149" s="69" t="s">
        <v>1118</v>
      </c>
      <c r="F149" s="24" t="s">
        <v>18</v>
      </c>
      <c r="G149" s="136">
        <v>1</v>
      </c>
      <c r="H149" s="45">
        <v>45292</v>
      </c>
      <c r="I149" s="137">
        <v>20000</v>
      </c>
      <c r="J149" s="28">
        <v>20000</v>
      </c>
      <c r="K149" s="29" t="s">
        <v>50</v>
      </c>
      <c r="L149" s="29" t="s">
        <v>69</v>
      </c>
      <c r="M149" s="29" t="s">
        <v>34</v>
      </c>
      <c r="N149" s="30" t="str">
        <f>VLOOKUP(M149,[11]OPERACIONAL!$A$1:$C$12,2,FALSE)</f>
        <v>OUTROS SERVIÇOS DE TERCEIROS - PESSOA JURÍDICA</v>
      </c>
    </row>
    <row r="150" spans="2:14" ht="36">
      <c r="B150" s="23" t="str">
        <f t="shared" si="5"/>
        <v>23</v>
      </c>
      <c r="C150" s="24" t="s">
        <v>1072</v>
      </c>
      <c r="D150" s="69" t="s">
        <v>1119</v>
      </c>
      <c r="E150" s="69" t="s">
        <v>1120</v>
      </c>
      <c r="F150" s="24" t="s">
        <v>18</v>
      </c>
      <c r="G150" s="136">
        <v>1</v>
      </c>
      <c r="H150" s="45">
        <v>45292</v>
      </c>
      <c r="I150" s="137">
        <v>100000</v>
      </c>
      <c r="J150" s="28">
        <v>100000</v>
      </c>
      <c r="K150" s="29" t="s">
        <v>50</v>
      </c>
      <c r="L150" s="29" t="s">
        <v>69</v>
      </c>
      <c r="M150" s="29" t="s">
        <v>34</v>
      </c>
      <c r="N150" s="30" t="str">
        <f>VLOOKUP(M150,[11]OPERACIONAL!$A$1:$C$12,2,FALSE)</f>
        <v>OUTROS SERVIÇOS DE TERCEIROS - PESSOA JURÍDICA</v>
      </c>
    </row>
    <row r="151" spans="2:14" ht="36">
      <c r="B151" s="23" t="str">
        <f t="shared" si="5"/>
        <v>23</v>
      </c>
      <c r="C151" s="24" t="s">
        <v>1072</v>
      </c>
      <c r="D151" s="69" t="s">
        <v>1005</v>
      </c>
      <c r="E151" s="69" t="s">
        <v>1121</v>
      </c>
      <c r="F151" s="24" t="s">
        <v>18</v>
      </c>
      <c r="G151" s="136">
        <v>1</v>
      </c>
      <c r="H151" s="45">
        <v>45292</v>
      </c>
      <c r="I151" s="137">
        <v>25000</v>
      </c>
      <c r="J151" s="28">
        <v>25000</v>
      </c>
      <c r="K151" s="29" t="s">
        <v>50</v>
      </c>
      <c r="L151" s="29" t="s">
        <v>69</v>
      </c>
      <c r="M151" s="29" t="s">
        <v>22</v>
      </c>
      <c r="N151" s="30" t="str">
        <f>VLOOKUP(M151,[11]OPERACIONAL!$A$1:$C$12,2,FALSE)</f>
        <v>EQUIPAMENTOS E MATERIAL PERMANENTE</v>
      </c>
    </row>
    <row r="152" spans="2:14" ht="36">
      <c r="B152" s="23" t="str">
        <f t="shared" si="5"/>
        <v>23</v>
      </c>
      <c r="C152" s="24" t="s">
        <v>1072</v>
      </c>
      <c r="D152" s="69" t="s">
        <v>1122</v>
      </c>
      <c r="E152" s="69" t="s">
        <v>1121</v>
      </c>
      <c r="F152" s="24" t="s">
        <v>18</v>
      </c>
      <c r="G152" s="136">
        <v>1</v>
      </c>
      <c r="H152" s="45">
        <v>45292</v>
      </c>
      <c r="I152" s="137">
        <v>10000</v>
      </c>
      <c r="J152" s="28">
        <v>10000</v>
      </c>
      <c r="K152" s="29" t="s">
        <v>50</v>
      </c>
      <c r="L152" s="29" t="s">
        <v>69</v>
      </c>
      <c r="M152" s="29" t="s">
        <v>22</v>
      </c>
      <c r="N152" s="30" t="str">
        <f>VLOOKUP(M152,[11]OPERACIONAL!$A$1:$C$12,2,FALSE)</f>
        <v>EQUIPAMENTOS E MATERIAL PERMANENTE</v>
      </c>
    </row>
    <row r="153" spans="2:14" ht="36">
      <c r="B153" s="23" t="str">
        <f t="shared" si="5"/>
        <v>23</v>
      </c>
      <c r="C153" s="24" t="s">
        <v>1072</v>
      </c>
      <c r="D153" s="69" t="s">
        <v>1021</v>
      </c>
      <c r="E153" s="69" t="s">
        <v>1121</v>
      </c>
      <c r="F153" s="24" t="s">
        <v>18</v>
      </c>
      <c r="G153" s="136">
        <v>1</v>
      </c>
      <c r="H153" s="45">
        <v>45292</v>
      </c>
      <c r="I153" s="137">
        <v>3000</v>
      </c>
      <c r="J153" s="28">
        <v>3000</v>
      </c>
      <c r="K153" s="29" t="s">
        <v>50</v>
      </c>
      <c r="L153" s="29" t="s">
        <v>69</v>
      </c>
      <c r="M153" s="29" t="s">
        <v>34</v>
      </c>
      <c r="N153" s="30" t="str">
        <f>VLOOKUP(M153,[11]OPERACIONAL!$A$1:$C$12,2,FALSE)</f>
        <v>OUTROS SERVIÇOS DE TERCEIROS - PESSOA JURÍDICA</v>
      </c>
    </row>
    <row r="154" spans="2:14">
      <c r="B154" s="23" t="str">
        <f t="shared" si="5"/>
        <v>23</v>
      </c>
      <c r="C154" s="24" t="s">
        <v>1072</v>
      </c>
      <c r="D154" s="69" t="s">
        <v>1123</v>
      </c>
      <c r="E154" s="69" t="s">
        <v>1124</v>
      </c>
      <c r="F154" s="24" t="s">
        <v>18</v>
      </c>
      <c r="G154" s="136">
        <v>1</v>
      </c>
      <c r="H154" s="45">
        <v>45292</v>
      </c>
      <c r="I154" s="137">
        <v>2000</v>
      </c>
      <c r="J154" s="28">
        <v>2000</v>
      </c>
      <c r="K154" s="29" t="s">
        <v>50</v>
      </c>
      <c r="L154" s="29" t="s">
        <v>69</v>
      </c>
      <c r="M154" s="29" t="s">
        <v>22</v>
      </c>
      <c r="N154" s="30" t="str">
        <f>VLOOKUP(M154,[11]OPERACIONAL!$A$1:$C$12,2,FALSE)</f>
        <v>EQUIPAMENTOS E MATERIAL PERMANENTE</v>
      </c>
    </row>
    <row r="155" spans="2:14" ht="24">
      <c r="B155" s="23" t="str">
        <f t="shared" si="5"/>
        <v>23</v>
      </c>
      <c r="C155" s="24" t="s">
        <v>1072</v>
      </c>
      <c r="D155" s="69" t="s">
        <v>1125</v>
      </c>
      <c r="E155" s="69" t="s">
        <v>1126</v>
      </c>
      <c r="F155" s="24" t="s">
        <v>18</v>
      </c>
      <c r="G155" s="136">
        <v>1</v>
      </c>
      <c r="H155" s="45">
        <v>45292</v>
      </c>
      <c r="I155" s="137">
        <v>2000</v>
      </c>
      <c r="J155" s="28">
        <v>2000</v>
      </c>
      <c r="K155" s="29" t="s">
        <v>50</v>
      </c>
      <c r="L155" s="29" t="s">
        <v>69</v>
      </c>
      <c r="M155" s="29" t="s">
        <v>22</v>
      </c>
      <c r="N155" s="30" t="str">
        <f>VLOOKUP(M155,[11]OPERACIONAL!$A$1:$C$12,2,FALSE)</f>
        <v>EQUIPAMENTOS E MATERIAL PERMANENTE</v>
      </c>
    </row>
    <row r="156" spans="2:14" ht="24">
      <c r="B156" s="23" t="str">
        <f t="shared" si="5"/>
        <v>23</v>
      </c>
      <c r="C156" s="24" t="s">
        <v>1072</v>
      </c>
      <c r="D156" s="69" t="s">
        <v>1127</v>
      </c>
      <c r="E156" s="69" t="s">
        <v>1126</v>
      </c>
      <c r="F156" s="24" t="s">
        <v>18</v>
      </c>
      <c r="G156" s="136">
        <v>1</v>
      </c>
      <c r="H156" s="45">
        <v>45292</v>
      </c>
      <c r="I156" s="137">
        <v>8000</v>
      </c>
      <c r="J156" s="28">
        <v>8000</v>
      </c>
      <c r="K156" s="29" t="s">
        <v>50</v>
      </c>
      <c r="L156" s="29" t="s">
        <v>69</v>
      </c>
      <c r="M156" s="29" t="s">
        <v>22</v>
      </c>
      <c r="N156" s="30" t="str">
        <f>VLOOKUP(M156,[11]OPERACIONAL!$A$1:$C$12,2,FALSE)</f>
        <v>EQUIPAMENTOS E MATERIAL PERMANENTE</v>
      </c>
    </row>
    <row r="157" spans="2:14" ht="24">
      <c r="B157" s="23" t="str">
        <f t="shared" si="5"/>
        <v>23</v>
      </c>
      <c r="C157" s="24" t="s">
        <v>1072</v>
      </c>
      <c r="D157" s="69" t="s">
        <v>1128</v>
      </c>
      <c r="E157" s="69" t="s">
        <v>1126</v>
      </c>
      <c r="F157" s="24" t="s">
        <v>18</v>
      </c>
      <c r="G157" s="136">
        <v>1</v>
      </c>
      <c r="H157" s="45">
        <v>45292</v>
      </c>
      <c r="I157" s="137">
        <v>8000</v>
      </c>
      <c r="J157" s="28">
        <v>8000</v>
      </c>
      <c r="K157" s="29" t="s">
        <v>50</v>
      </c>
      <c r="L157" s="29" t="s">
        <v>69</v>
      </c>
      <c r="M157" s="29" t="s">
        <v>22</v>
      </c>
      <c r="N157" s="30" t="str">
        <f>VLOOKUP(M157,[11]OPERACIONAL!$A$1:$C$12,2,FALSE)</f>
        <v>EQUIPAMENTOS E MATERIAL PERMANENTE</v>
      </c>
    </row>
    <row r="158" spans="2:14" ht="36">
      <c r="B158" s="23" t="str">
        <f t="shared" si="5"/>
        <v>23</v>
      </c>
      <c r="C158" s="24" t="s">
        <v>1072</v>
      </c>
      <c r="D158" s="69" t="s">
        <v>1129</v>
      </c>
      <c r="E158" s="69" t="s">
        <v>1089</v>
      </c>
      <c r="F158" s="24" t="s">
        <v>18</v>
      </c>
      <c r="G158" s="136">
        <v>1</v>
      </c>
      <c r="H158" s="45">
        <v>45292</v>
      </c>
      <c r="I158" s="137">
        <v>4000</v>
      </c>
      <c r="J158" s="28">
        <f t="shared" si="6"/>
        <v>4000</v>
      </c>
      <c r="K158" s="29" t="s">
        <v>50</v>
      </c>
      <c r="L158" s="29" t="s">
        <v>69</v>
      </c>
      <c r="M158" s="29" t="s">
        <v>22</v>
      </c>
      <c r="N158" s="30" t="str">
        <f>VLOOKUP(M158,[11]OPERACIONAL!$A$1:$C$12,2,FALSE)</f>
        <v>EQUIPAMENTOS E MATERIAL PERMANENTE</v>
      </c>
    </row>
    <row r="159" spans="2:14" ht="36">
      <c r="B159" s="23" t="str">
        <f t="shared" si="5"/>
        <v>23</v>
      </c>
      <c r="C159" s="24" t="s">
        <v>1072</v>
      </c>
      <c r="D159" s="69" t="s">
        <v>1130</v>
      </c>
      <c r="E159" s="69" t="s">
        <v>1089</v>
      </c>
      <c r="F159" s="24" t="s">
        <v>18</v>
      </c>
      <c r="G159" s="136">
        <v>1</v>
      </c>
      <c r="H159" s="45">
        <v>45292</v>
      </c>
      <c r="I159" s="137">
        <v>6000</v>
      </c>
      <c r="J159" s="28">
        <v>6000</v>
      </c>
      <c r="K159" s="29" t="s">
        <v>50</v>
      </c>
      <c r="L159" s="29" t="s">
        <v>69</v>
      </c>
      <c r="M159" s="29" t="s">
        <v>22</v>
      </c>
      <c r="N159" s="30" t="str">
        <f>VLOOKUP(M159,[11]OPERACIONAL!$A$1:$C$12,2,FALSE)</f>
        <v>EQUIPAMENTOS E MATERIAL PERMANENTE</v>
      </c>
    </row>
    <row r="160" spans="2:14" ht="36">
      <c r="B160" s="23" t="str">
        <f t="shared" si="5"/>
        <v>23</v>
      </c>
      <c r="C160" s="24" t="s">
        <v>1072</v>
      </c>
      <c r="D160" s="69" t="s">
        <v>1131</v>
      </c>
      <c r="E160" s="69" t="s">
        <v>1121</v>
      </c>
      <c r="F160" s="24" t="s">
        <v>18</v>
      </c>
      <c r="G160" s="136">
        <v>1</v>
      </c>
      <c r="H160" s="45">
        <v>45292</v>
      </c>
      <c r="I160" s="137">
        <v>10000</v>
      </c>
      <c r="J160" s="28">
        <v>10000</v>
      </c>
      <c r="K160" s="29" t="s">
        <v>50</v>
      </c>
      <c r="L160" s="29" t="s">
        <v>69</v>
      </c>
      <c r="M160" s="29" t="s">
        <v>34</v>
      </c>
      <c r="N160" s="30" t="str">
        <f>VLOOKUP(M160,[11]OPERACIONAL!$A$1:$C$12,2,FALSE)</f>
        <v>OUTROS SERVIÇOS DE TERCEIROS - PESSOA JURÍDICA</v>
      </c>
    </row>
    <row r="161" spans="2:14" ht="36">
      <c r="B161" s="23" t="str">
        <f t="shared" si="5"/>
        <v>23</v>
      </c>
      <c r="C161" s="24" t="s">
        <v>1072</v>
      </c>
      <c r="D161" s="69" t="s">
        <v>1132</v>
      </c>
      <c r="E161" s="69" t="s">
        <v>1089</v>
      </c>
      <c r="F161" s="24" t="s">
        <v>18</v>
      </c>
      <c r="G161" s="136">
        <v>1</v>
      </c>
      <c r="H161" s="45">
        <v>45292</v>
      </c>
      <c r="I161" s="137">
        <v>10000</v>
      </c>
      <c r="J161" s="28">
        <v>10000</v>
      </c>
      <c r="K161" s="29" t="s">
        <v>50</v>
      </c>
      <c r="L161" s="29" t="s">
        <v>69</v>
      </c>
      <c r="M161" s="29" t="s">
        <v>34</v>
      </c>
      <c r="N161" s="30" t="str">
        <f>VLOOKUP(M161,[11]OPERACIONAL!$A$1:$C$12,2,FALSE)</f>
        <v>OUTROS SERVIÇOS DE TERCEIROS - PESSOA JURÍDICA</v>
      </c>
    </row>
    <row r="162" spans="2:14" ht="36">
      <c r="B162" s="23" t="str">
        <f t="shared" si="5"/>
        <v>23</v>
      </c>
      <c r="C162" s="24" t="s">
        <v>1072</v>
      </c>
      <c r="D162" s="69" t="s">
        <v>1133</v>
      </c>
      <c r="E162" s="69" t="s">
        <v>1121</v>
      </c>
      <c r="F162" s="24" t="s">
        <v>18</v>
      </c>
      <c r="G162" s="136">
        <v>1</v>
      </c>
      <c r="H162" s="45">
        <v>45292</v>
      </c>
      <c r="I162" s="137">
        <v>10000</v>
      </c>
      <c r="J162" s="28">
        <f t="shared" si="6"/>
        <v>10000</v>
      </c>
      <c r="K162" s="29" t="s">
        <v>50</v>
      </c>
      <c r="L162" s="29" t="s">
        <v>69</v>
      </c>
      <c r="M162" s="29" t="s">
        <v>31</v>
      </c>
      <c r="N162" s="30" t="str">
        <f>VLOOKUP(M162,[11]OPERACIONAL!$A$1:$C$12,2,FALSE)</f>
        <v>MATERIAL DE CONSUMO</v>
      </c>
    </row>
    <row r="163" spans="2:14" ht="36">
      <c r="B163" s="23" t="str">
        <f t="shared" si="5"/>
        <v>23</v>
      </c>
      <c r="C163" s="24" t="s">
        <v>1072</v>
      </c>
      <c r="D163" s="69" t="s">
        <v>1134</v>
      </c>
      <c r="E163" s="69" t="s">
        <v>1121</v>
      </c>
      <c r="F163" s="24" t="s">
        <v>18</v>
      </c>
      <c r="G163" s="136">
        <v>1</v>
      </c>
      <c r="H163" s="45">
        <v>45292</v>
      </c>
      <c r="I163" s="137">
        <v>18500</v>
      </c>
      <c r="J163" s="28">
        <f t="shared" si="6"/>
        <v>18500</v>
      </c>
      <c r="K163" s="29" t="s">
        <v>50</v>
      </c>
      <c r="L163" s="29" t="s">
        <v>69</v>
      </c>
      <c r="M163" s="29" t="s">
        <v>31</v>
      </c>
      <c r="N163" s="30" t="str">
        <f>VLOOKUP(M163,[11]OPERACIONAL!$A$1:$C$12,2,FALSE)</f>
        <v>MATERIAL DE CONSUMO</v>
      </c>
    </row>
    <row r="164" spans="2:14" ht="36">
      <c r="B164" s="23" t="str">
        <f t="shared" si="5"/>
        <v>23</v>
      </c>
      <c r="C164" s="24" t="s">
        <v>1072</v>
      </c>
      <c r="D164" s="69" t="s">
        <v>1135</v>
      </c>
      <c r="E164" s="69" t="s">
        <v>1089</v>
      </c>
      <c r="F164" s="24" t="s">
        <v>18</v>
      </c>
      <c r="G164" s="136">
        <v>1</v>
      </c>
      <c r="H164" s="45">
        <v>45292</v>
      </c>
      <c r="I164" s="137">
        <v>20000</v>
      </c>
      <c r="J164" s="28">
        <f t="shared" si="6"/>
        <v>20000</v>
      </c>
      <c r="K164" s="29" t="s">
        <v>50</v>
      </c>
      <c r="L164" s="29" t="s">
        <v>69</v>
      </c>
      <c r="M164" s="29" t="s">
        <v>31</v>
      </c>
      <c r="N164" s="30" t="str">
        <f>VLOOKUP(M164,[11]OPERACIONAL!$A$1:$C$12,2,FALSE)</f>
        <v>MATERIAL DE CONSUMO</v>
      </c>
    </row>
    <row r="165" spans="2:14" ht="36">
      <c r="B165" s="23" t="str">
        <f t="shared" si="5"/>
        <v>23</v>
      </c>
      <c r="C165" s="24" t="s">
        <v>1072</v>
      </c>
      <c r="D165" s="69" t="s">
        <v>1136</v>
      </c>
      <c r="E165" s="69" t="s">
        <v>1121</v>
      </c>
      <c r="F165" s="24" t="s">
        <v>18</v>
      </c>
      <c r="G165" s="136">
        <v>1</v>
      </c>
      <c r="H165" s="45">
        <v>45292</v>
      </c>
      <c r="I165" s="137">
        <v>45000</v>
      </c>
      <c r="J165" s="28">
        <f t="shared" si="6"/>
        <v>45000</v>
      </c>
      <c r="K165" s="29" t="s">
        <v>50</v>
      </c>
      <c r="L165" s="29" t="s">
        <v>69</v>
      </c>
      <c r="M165" s="29" t="s">
        <v>31</v>
      </c>
      <c r="N165" s="30" t="str">
        <f>VLOOKUP(M165,[11]OPERACIONAL!$A$1:$C$12,2,FALSE)</f>
        <v>MATERIAL DE CONSUMO</v>
      </c>
    </row>
    <row r="166" spans="2:14" ht="24">
      <c r="B166" s="23" t="str">
        <f t="shared" si="5"/>
        <v>23</v>
      </c>
      <c r="C166" s="24" t="s">
        <v>1072</v>
      </c>
      <c r="D166" s="69" t="s">
        <v>1137</v>
      </c>
      <c r="E166" s="69" t="s">
        <v>1126</v>
      </c>
      <c r="F166" s="24" t="s">
        <v>18</v>
      </c>
      <c r="G166" s="136">
        <v>1</v>
      </c>
      <c r="H166" s="45">
        <v>45292</v>
      </c>
      <c r="I166" s="137">
        <v>3000</v>
      </c>
      <c r="J166" s="28">
        <f t="shared" si="6"/>
        <v>3000</v>
      </c>
      <c r="K166" s="29" t="s">
        <v>50</v>
      </c>
      <c r="L166" s="29" t="s">
        <v>69</v>
      </c>
      <c r="M166" s="29" t="s">
        <v>31</v>
      </c>
      <c r="N166" s="30" t="str">
        <f>VLOOKUP(M166,[11]OPERACIONAL!$A$1:$C$12,2,FALSE)</f>
        <v>MATERIAL DE CONSUMO</v>
      </c>
    </row>
    <row r="167" spans="2:14" ht="24">
      <c r="B167" s="23" t="str">
        <f t="shared" si="5"/>
        <v>23</v>
      </c>
      <c r="C167" s="24" t="s">
        <v>1072</v>
      </c>
      <c r="D167" s="69" t="s">
        <v>1138</v>
      </c>
      <c r="E167" s="69" t="s">
        <v>1126</v>
      </c>
      <c r="F167" s="24" t="s">
        <v>18</v>
      </c>
      <c r="G167" s="136">
        <v>1</v>
      </c>
      <c r="H167" s="45">
        <v>45292</v>
      </c>
      <c r="I167" s="137">
        <v>6000</v>
      </c>
      <c r="J167" s="28">
        <f t="shared" si="6"/>
        <v>6000</v>
      </c>
      <c r="K167" s="29" t="s">
        <v>50</v>
      </c>
      <c r="L167" s="29" t="s">
        <v>69</v>
      </c>
      <c r="M167" s="29" t="s">
        <v>31</v>
      </c>
      <c r="N167" s="30" t="str">
        <f>VLOOKUP(M167,[11]OPERACIONAL!$A$1:$C$12,2,FALSE)</f>
        <v>MATERIAL DE CONSUMO</v>
      </c>
    </row>
    <row r="168" spans="2:14" ht="36">
      <c r="B168" s="23" t="str">
        <f t="shared" si="5"/>
        <v>23</v>
      </c>
      <c r="C168" s="24" t="s">
        <v>1072</v>
      </c>
      <c r="D168" s="69" t="s">
        <v>1139</v>
      </c>
      <c r="E168" s="69" t="s">
        <v>1140</v>
      </c>
      <c r="F168" s="24" t="s">
        <v>18</v>
      </c>
      <c r="G168" s="136">
        <v>1</v>
      </c>
      <c r="H168" s="45">
        <v>45292</v>
      </c>
      <c r="I168" s="137">
        <v>2000</v>
      </c>
      <c r="J168" s="28">
        <f t="shared" si="6"/>
        <v>2000</v>
      </c>
      <c r="K168" s="29" t="s">
        <v>50</v>
      </c>
      <c r="L168" s="29" t="s">
        <v>69</v>
      </c>
      <c r="M168" s="29" t="s">
        <v>34</v>
      </c>
      <c r="N168" s="30" t="str">
        <f>VLOOKUP(M168,[11]OPERACIONAL!$A$1:$C$12,2,FALSE)</f>
        <v>OUTROS SERVIÇOS DE TERCEIROS - PESSOA JURÍDICA</v>
      </c>
    </row>
    <row r="169" spans="2:14" ht="36">
      <c r="B169" s="23" t="str">
        <f t="shared" si="5"/>
        <v>23</v>
      </c>
      <c r="C169" s="24" t="s">
        <v>1072</v>
      </c>
      <c r="D169" s="69" t="s">
        <v>1141</v>
      </c>
      <c r="E169" s="69" t="s">
        <v>1142</v>
      </c>
      <c r="F169" s="24" t="s">
        <v>18</v>
      </c>
      <c r="G169" s="136">
        <v>1</v>
      </c>
      <c r="H169" s="45">
        <v>45292</v>
      </c>
      <c r="I169" s="137">
        <v>7200</v>
      </c>
      <c r="J169" s="28">
        <f t="shared" si="6"/>
        <v>7200</v>
      </c>
      <c r="K169" s="29" t="s">
        <v>50</v>
      </c>
      <c r="L169" s="29" t="s">
        <v>69</v>
      </c>
      <c r="M169" s="29" t="s">
        <v>31</v>
      </c>
      <c r="N169" s="30" t="str">
        <f>VLOOKUP(M169,[11]OPERACIONAL!$A$1:$C$12,2,FALSE)</f>
        <v>MATERIAL DE CONSUMO</v>
      </c>
    </row>
    <row r="170" spans="2:14" ht="36">
      <c r="B170" s="23" t="str">
        <f t="shared" si="5"/>
        <v>23</v>
      </c>
      <c r="C170" s="24" t="s">
        <v>1072</v>
      </c>
      <c r="D170" s="69" t="s">
        <v>1143</v>
      </c>
      <c r="E170" s="69" t="s">
        <v>1089</v>
      </c>
      <c r="F170" s="24" t="s">
        <v>18</v>
      </c>
      <c r="G170" s="136">
        <v>1</v>
      </c>
      <c r="H170" s="45">
        <v>45292</v>
      </c>
      <c r="I170" s="137">
        <v>5000</v>
      </c>
      <c r="J170" s="28">
        <f t="shared" si="6"/>
        <v>5000</v>
      </c>
      <c r="K170" s="29" t="s">
        <v>50</v>
      </c>
      <c r="L170" s="29" t="s">
        <v>69</v>
      </c>
      <c r="M170" s="29" t="s">
        <v>34</v>
      </c>
      <c r="N170" s="30" t="str">
        <f>VLOOKUP(M170,[11]OPERACIONAL!$A$1:$C$12,2,FALSE)</f>
        <v>OUTROS SERVIÇOS DE TERCEIROS - PESSOA JURÍDICA</v>
      </c>
    </row>
    <row r="171" spans="2:14" ht="36">
      <c r="B171" s="23" t="str">
        <f t="shared" si="5"/>
        <v>23</v>
      </c>
      <c r="C171" s="24" t="s">
        <v>1072</v>
      </c>
      <c r="D171" s="69" t="s">
        <v>1144</v>
      </c>
      <c r="E171" s="69" t="s">
        <v>1089</v>
      </c>
      <c r="F171" s="24" t="s">
        <v>18</v>
      </c>
      <c r="G171" s="136">
        <v>1</v>
      </c>
      <c r="H171" s="45">
        <v>45292</v>
      </c>
      <c r="I171" s="137">
        <v>5000</v>
      </c>
      <c r="J171" s="28">
        <f t="shared" si="6"/>
        <v>5000</v>
      </c>
      <c r="K171" s="29" t="s">
        <v>50</v>
      </c>
      <c r="L171" s="29" t="s">
        <v>69</v>
      </c>
      <c r="M171" s="29" t="s">
        <v>34</v>
      </c>
      <c r="N171" s="30" t="str">
        <f>VLOOKUP(M171,[11]OPERACIONAL!$A$1:$C$12,2,FALSE)</f>
        <v>OUTROS SERVIÇOS DE TERCEIROS - PESSOA JURÍDICA</v>
      </c>
    </row>
    <row r="172" spans="2:14" ht="24">
      <c r="B172" s="23" t="str">
        <f t="shared" si="5"/>
        <v>23</v>
      </c>
      <c r="C172" s="24" t="s">
        <v>1072</v>
      </c>
      <c r="D172" s="69" t="s">
        <v>1145</v>
      </c>
      <c r="E172" s="69" t="s">
        <v>1146</v>
      </c>
      <c r="F172" s="24" t="s">
        <v>18</v>
      </c>
      <c r="G172" s="136">
        <v>1</v>
      </c>
      <c r="H172" s="45">
        <v>45292</v>
      </c>
      <c r="I172" s="137">
        <v>8000</v>
      </c>
      <c r="J172" s="28">
        <f t="shared" si="6"/>
        <v>8000</v>
      </c>
      <c r="K172" s="29" t="s">
        <v>50</v>
      </c>
      <c r="L172" s="29" t="s">
        <v>69</v>
      </c>
      <c r="M172" s="29" t="s">
        <v>34</v>
      </c>
      <c r="N172" s="30" t="str">
        <f>VLOOKUP(M172,[11]OPERACIONAL!$A$1:$C$12,2,FALSE)</f>
        <v>OUTROS SERVIÇOS DE TERCEIROS - PESSOA JURÍDICA</v>
      </c>
    </row>
    <row r="173" spans="2:14">
      <c r="B173" s="23" t="str">
        <f t="shared" si="5"/>
        <v>23</v>
      </c>
      <c r="C173" s="24" t="s">
        <v>1072</v>
      </c>
      <c r="D173" s="69" t="s">
        <v>1147</v>
      </c>
      <c r="E173" s="69" t="s">
        <v>1126</v>
      </c>
      <c r="F173" s="24" t="s">
        <v>18</v>
      </c>
      <c r="G173" s="136">
        <v>1</v>
      </c>
      <c r="H173" s="45">
        <v>45292</v>
      </c>
      <c r="I173" s="137">
        <v>4000</v>
      </c>
      <c r="J173" s="28">
        <f t="shared" si="6"/>
        <v>4000</v>
      </c>
      <c r="K173" s="29" t="s">
        <v>50</v>
      </c>
      <c r="L173" s="29" t="s">
        <v>69</v>
      </c>
      <c r="M173" s="29" t="s">
        <v>34</v>
      </c>
      <c r="N173" s="30" t="str">
        <f>VLOOKUP(M173,[11]OPERACIONAL!$A$1:$C$12,2,FALSE)</f>
        <v>OUTROS SERVIÇOS DE TERCEIROS - PESSOA JURÍDICA</v>
      </c>
    </row>
    <row r="174" spans="2:14" ht="36">
      <c r="B174" s="23" t="str">
        <f t="shared" si="5"/>
        <v>23</v>
      </c>
      <c r="C174" s="24" t="s">
        <v>1072</v>
      </c>
      <c r="D174" s="69" t="s">
        <v>1148</v>
      </c>
      <c r="E174" s="69" t="s">
        <v>1149</v>
      </c>
      <c r="F174" s="24" t="s">
        <v>18</v>
      </c>
      <c r="G174" s="136">
        <v>1</v>
      </c>
      <c r="H174" s="45">
        <v>45292</v>
      </c>
      <c r="I174" s="137">
        <v>1500</v>
      </c>
      <c r="J174" s="28">
        <f t="shared" si="6"/>
        <v>1500</v>
      </c>
      <c r="K174" s="29" t="s">
        <v>50</v>
      </c>
      <c r="L174" s="29" t="s">
        <v>69</v>
      </c>
      <c r="M174" s="29" t="s">
        <v>34</v>
      </c>
      <c r="N174" s="30" t="str">
        <f>VLOOKUP(M174,[11]OPERACIONAL!$A$1:$C$12,2,FALSE)</f>
        <v>OUTROS SERVIÇOS DE TERCEIROS - PESSOA JURÍDICA</v>
      </c>
    </row>
    <row r="175" spans="2:14" ht="24">
      <c r="B175" s="23" t="str">
        <f t="shared" si="5"/>
        <v>23</v>
      </c>
      <c r="C175" s="24" t="s">
        <v>1072</v>
      </c>
      <c r="D175" s="69" t="s">
        <v>1150</v>
      </c>
      <c r="E175" s="69" t="s">
        <v>1151</v>
      </c>
      <c r="F175" s="24" t="s">
        <v>18</v>
      </c>
      <c r="G175" s="136">
        <v>1</v>
      </c>
      <c r="H175" s="45">
        <v>45292</v>
      </c>
      <c r="I175" s="137">
        <v>1200</v>
      </c>
      <c r="J175" s="28">
        <f t="shared" si="6"/>
        <v>1200</v>
      </c>
      <c r="K175" s="29" t="s">
        <v>50</v>
      </c>
      <c r="L175" s="29" t="s">
        <v>69</v>
      </c>
      <c r="M175" s="29" t="s">
        <v>34</v>
      </c>
      <c r="N175" s="30" t="str">
        <f>VLOOKUP(M175,[11]OPERACIONAL!$A$1:$C$12,2,FALSE)</f>
        <v>OUTROS SERVIÇOS DE TERCEIROS - PESSOA JURÍDICA</v>
      </c>
    </row>
    <row r="176" spans="2:14" ht="36">
      <c r="B176" s="23" t="str">
        <f t="shared" si="5"/>
        <v>23</v>
      </c>
      <c r="C176" s="24" t="s">
        <v>1072</v>
      </c>
      <c r="D176" s="69" t="s">
        <v>1152</v>
      </c>
      <c r="E176" s="69" t="s">
        <v>1140</v>
      </c>
      <c r="F176" s="24" t="s">
        <v>18</v>
      </c>
      <c r="G176" s="136">
        <v>1</v>
      </c>
      <c r="H176" s="45">
        <v>45292</v>
      </c>
      <c r="I176" s="137">
        <v>1000</v>
      </c>
      <c r="J176" s="28">
        <f t="shared" si="6"/>
        <v>1000</v>
      </c>
      <c r="K176" s="29" t="s">
        <v>50</v>
      </c>
      <c r="L176" s="29" t="s">
        <v>69</v>
      </c>
      <c r="M176" s="29" t="s">
        <v>34</v>
      </c>
      <c r="N176" s="30" t="str">
        <f>VLOOKUP(M176,[11]OPERACIONAL!$A$1:$C$12,2,FALSE)</f>
        <v>OUTROS SERVIÇOS DE TERCEIROS - PESSOA JURÍDICA</v>
      </c>
    </row>
    <row r="177" spans="2:14" ht="48">
      <c r="B177" s="23" t="str">
        <f t="shared" si="5"/>
        <v>23</v>
      </c>
      <c r="C177" s="24" t="s">
        <v>1072</v>
      </c>
      <c r="D177" s="69" t="s">
        <v>1153</v>
      </c>
      <c r="E177" s="69" t="s">
        <v>1154</v>
      </c>
      <c r="F177" s="24" t="s">
        <v>18</v>
      </c>
      <c r="G177" s="136">
        <v>1</v>
      </c>
      <c r="H177" s="45">
        <v>45292</v>
      </c>
      <c r="I177" s="137">
        <v>42000</v>
      </c>
      <c r="J177" s="28">
        <f t="shared" si="6"/>
        <v>42000</v>
      </c>
      <c r="K177" s="29" t="s">
        <v>50</v>
      </c>
      <c r="L177" s="29" t="s">
        <v>69</v>
      </c>
      <c r="M177" s="29" t="s">
        <v>34</v>
      </c>
      <c r="N177" s="30" t="str">
        <f>VLOOKUP(M177,[11]OPERACIONAL!$A$1:$C$12,2,FALSE)</f>
        <v>OUTROS SERVIÇOS DE TERCEIROS - PESSOA JURÍDICA</v>
      </c>
    </row>
    <row r="178" spans="2:14" ht="24">
      <c r="B178" s="23" t="str">
        <f t="shared" si="5"/>
        <v>23</v>
      </c>
      <c r="C178" s="24" t="s">
        <v>1072</v>
      </c>
      <c r="D178" s="69" t="s">
        <v>1155</v>
      </c>
      <c r="E178" s="69" t="s">
        <v>1126</v>
      </c>
      <c r="F178" s="24" t="s">
        <v>18</v>
      </c>
      <c r="G178" s="136">
        <v>1</v>
      </c>
      <c r="H178" s="45">
        <v>45292</v>
      </c>
      <c r="I178" s="137">
        <v>12000</v>
      </c>
      <c r="J178" s="28">
        <f t="shared" si="6"/>
        <v>12000</v>
      </c>
      <c r="K178" s="29" t="s">
        <v>50</v>
      </c>
      <c r="L178" s="29" t="s">
        <v>69</v>
      </c>
      <c r="M178" s="29" t="s">
        <v>31</v>
      </c>
      <c r="N178" s="30" t="str">
        <f>VLOOKUP(M178,[11]OPERACIONAL!$A$1:$C$12,2,FALSE)</f>
        <v>MATERIAL DE CONSUMO</v>
      </c>
    </row>
    <row r="179" spans="2:14" ht="24">
      <c r="B179" s="23" t="str">
        <f t="shared" si="5"/>
        <v>23</v>
      </c>
      <c r="C179" s="24" t="s">
        <v>1072</v>
      </c>
      <c r="D179" s="69" t="s">
        <v>1156</v>
      </c>
      <c r="E179" s="69" t="s">
        <v>1126</v>
      </c>
      <c r="F179" s="24" t="s">
        <v>18</v>
      </c>
      <c r="G179" s="136">
        <v>1</v>
      </c>
      <c r="H179" s="45">
        <v>45292</v>
      </c>
      <c r="I179" s="137">
        <v>1800</v>
      </c>
      <c r="J179" s="28">
        <f t="shared" si="6"/>
        <v>1800</v>
      </c>
      <c r="K179" s="29" t="s">
        <v>50</v>
      </c>
      <c r="L179" s="29" t="s">
        <v>69</v>
      </c>
      <c r="M179" s="29" t="s">
        <v>31</v>
      </c>
      <c r="N179" s="30" t="str">
        <f>VLOOKUP(M179,[11]OPERACIONAL!$A$1:$C$12,2,FALSE)</f>
        <v>MATERIAL DE CONSUMO</v>
      </c>
    </row>
    <row r="180" spans="2:14" ht="24">
      <c r="B180" s="23" t="str">
        <f t="shared" si="5"/>
        <v>23</v>
      </c>
      <c r="C180" s="24" t="s">
        <v>1072</v>
      </c>
      <c r="D180" s="69" t="s">
        <v>1157</v>
      </c>
      <c r="E180" s="69" t="s">
        <v>1126</v>
      </c>
      <c r="F180" s="24" t="s">
        <v>18</v>
      </c>
      <c r="G180" s="136">
        <v>1</v>
      </c>
      <c r="H180" s="45">
        <v>45292</v>
      </c>
      <c r="I180" s="137">
        <v>1800</v>
      </c>
      <c r="J180" s="28">
        <f t="shared" si="6"/>
        <v>1800</v>
      </c>
      <c r="K180" s="29" t="s">
        <v>50</v>
      </c>
      <c r="L180" s="29" t="s">
        <v>69</v>
      </c>
      <c r="M180" s="29" t="s">
        <v>31</v>
      </c>
      <c r="N180" s="30" t="str">
        <f>VLOOKUP(M180,[11]OPERACIONAL!$A$1:$C$12,2,FALSE)</f>
        <v>MATERIAL DE CONSUMO</v>
      </c>
    </row>
    <row r="181" spans="2:14" ht="24">
      <c r="B181" s="23" t="str">
        <f t="shared" si="5"/>
        <v>23</v>
      </c>
      <c r="C181" s="24" t="s">
        <v>1072</v>
      </c>
      <c r="D181" s="69" t="s">
        <v>1158</v>
      </c>
      <c r="E181" s="69" t="s">
        <v>1126</v>
      </c>
      <c r="F181" s="24" t="s">
        <v>18</v>
      </c>
      <c r="G181" s="136">
        <v>1</v>
      </c>
      <c r="H181" s="45">
        <v>45292</v>
      </c>
      <c r="I181" s="137">
        <v>1000</v>
      </c>
      <c r="J181" s="28">
        <f t="shared" si="6"/>
        <v>1000</v>
      </c>
      <c r="K181" s="29" t="s">
        <v>50</v>
      </c>
      <c r="L181" s="29" t="s">
        <v>69</v>
      </c>
      <c r="M181" s="29" t="s">
        <v>31</v>
      </c>
      <c r="N181" s="30" t="str">
        <f>VLOOKUP(M181,[11]OPERACIONAL!$A$1:$C$12,2,FALSE)</f>
        <v>MATERIAL DE CONSUMO</v>
      </c>
    </row>
    <row r="182" spans="2:14" ht="36">
      <c r="B182" s="23" t="str">
        <f t="shared" si="5"/>
        <v>23</v>
      </c>
      <c r="C182" s="24" t="s">
        <v>1072</v>
      </c>
      <c r="D182" s="69" t="s">
        <v>1159</v>
      </c>
      <c r="E182" s="69" t="s">
        <v>1146</v>
      </c>
      <c r="F182" s="24" t="s">
        <v>18</v>
      </c>
      <c r="G182" s="136">
        <v>1</v>
      </c>
      <c r="H182" s="45">
        <v>45292</v>
      </c>
      <c r="I182" s="137">
        <v>1000</v>
      </c>
      <c r="J182" s="28">
        <f t="shared" si="6"/>
        <v>1000</v>
      </c>
      <c r="K182" s="29" t="s">
        <v>50</v>
      </c>
      <c r="L182" s="29" t="s">
        <v>69</v>
      </c>
      <c r="M182" s="29" t="s">
        <v>31</v>
      </c>
      <c r="N182" s="30" t="str">
        <f>VLOOKUP(M182,[11]OPERACIONAL!$A$1:$C$12,2,FALSE)</f>
        <v>MATERIAL DE CONSUMO</v>
      </c>
    </row>
    <row r="183" spans="2:14" ht="36">
      <c r="B183" s="23" t="str">
        <f t="shared" si="5"/>
        <v>23</v>
      </c>
      <c r="C183" s="24" t="s">
        <v>1072</v>
      </c>
      <c r="D183" s="69" t="s">
        <v>1160</v>
      </c>
      <c r="E183" s="69" t="s">
        <v>1126</v>
      </c>
      <c r="F183" s="24" t="s">
        <v>18</v>
      </c>
      <c r="G183" s="136">
        <v>1</v>
      </c>
      <c r="H183" s="45">
        <v>45292</v>
      </c>
      <c r="I183" s="137">
        <v>1000</v>
      </c>
      <c r="J183" s="28">
        <f t="shared" si="6"/>
        <v>1000</v>
      </c>
      <c r="K183" s="29" t="s">
        <v>50</v>
      </c>
      <c r="L183" s="29" t="s">
        <v>69</v>
      </c>
      <c r="M183" s="29" t="s">
        <v>31</v>
      </c>
      <c r="N183" s="30" t="str">
        <f>VLOOKUP(M183,[11]OPERACIONAL!$A$1:$C$12,2,FALSE)</f>
        <v>MATERIAL DE CONSUMO</v>
      </c>
    </row>
    <row r="184" spans="2:14" ht="24">
      <c r="B184" s="23" t="str">
        <f t="shared" si="5"/>
        <v>23</v>
      </c>
      <c r="C184" s="24" t="s">
        <v>1072</v>
      </c>
      <c r="D184" s="69" t="s">
        <v>1161</v>
      </c>
      <c r="E184" s="69" t="s">
        <v>1126</v>
      </c>
      <c r="F184" s="24" t="s">
        <v>18</v>
      </c>
      <c r="G184" s="136">
        <v>1</v>
      </c>
      <c r="H184" s="45">
        <v>45292</v>
      </c>
      <c r="I184" s="137">
        <v>10000</v>
      </c>
      <c r="J184" s="28">
        <f t="shared" si="6"/>
        <v>10000</v>
      </c>
      <c r="K184" s="29" t="s">
        <v>50</v>
      </c>
      <c r="L184" s="29" t="s">
        <v>69</v>
      </c>
      <c r="M184" s="29" t="s">
        <v>31</v>
      </c>
      <c r="N184" s="30" t="str">
        <f>VLOOKUP(M184,[11]OPERACIONAL!$A$1:$C$12,2,FALSE)</f>
        <v>MATERIAL DE CONSUMO</v>
      </c>
    </row>
    <row r="185" spans="2:14">
      <c r="B185" s="23" t="str">
        <f t="shared" si="5"/>
        <v>23</v>
      </c>
      <c r="C185" s="24" t="s">
        <v>1072</v>
      </c>
      <c r="D185" s="147" t="s">
        <v>1162</v>
      </c>
      <c r="E185" s="69" t="s">
        <v>1126</v>
      </c>
      <c r="F185" s="24" t="s">
        <v>18</v>
      </c>
      <c r="G185" s="136">
        <v>1</v>
      </c>
      <c r="H185" s="45">
        <v>45292</v>
      </c>
      <c r="I185" s="137">
        <v>5000</v>
      </c>
      <c r="J185" s="28">
        <f t="shared" si="6"/>
        <v>5000</v>
      </c>
      <c r="K185" s="29" t="s">
        <v>50</v>
      </c>
      <c r="L185" s="29" t="s">
        <v>69</v>
      </c>
      <c r="M185" s="29" t="s">
        <v>31</v>
      </c>
      <c r="N185" s="30" t="str">
        <f>VLOOKUP(M185,[11]OPERACIONAL!$A$1:$C$12,2,FALSE)</f>
        <v>MATERIAL DE CONSUMO</v>
      </c>
    </row>
    <row r="186" spans="2:14">
      <c r="B186" s="23" t="str">
        <f t="shared" si="5"/>
        <v>23</v>
      </c>
      <c r="C186" s="24" t="s">
        <v>1072</v>
      </c>
      <c r="D186" s="147" t="s">
        <v>1163</v>
      </c>
      <c r="E186" s="69" t="s">
        <v>1126</v>
      </c>
      <c r="F186" s="24" t="s">
        <v>18</v>
      </c>
      <c r="G186" s="136">
        <v>1</v>
      </c>
      <c r="H186" s="45">
        <v>45292</v>
      </c>
      <c r="I186" s="137">
        <v>10000</v>
      </c>
      <c r="J186" s="28">
        <f t="shared" si="6"/>
        <v>10000</v>
      </c>
      <c r="K186" s="29" t="s">
        <v>50</v>
      </c>
      <c r="L186" s="29" t="s">
        <v>69</v>
      </c>
      <c r="M186" s="29" t="s">
        <v>22</v>
      </c>
      <c r="N186" s="30" t="str">
        <f>VLOOKUP(M186,[11]OPERACIONAL!$A$1:$C$12,2,FALSE)</f>
        <v>EQUIPAMENTOS E MATERIAL PERMANENTE</v>
      </c>
    </row>
    <row r="187" spans="2:14">
      <c r="B187" s="23" t="str">
        <f t="shared" si="5"/>
        <v>23</v>
      </c>
      <c r="C187" s="24" t="s">
        <v>1072</v>
      </c>
      <c r="D187" s="147" t="s">
        <v>1164</v>
      </c>
      <c r="E187" s="69" t="s">
        <v>1126</v>
      </c>
      <c r="F187" s="24" t="s">
        <v>18</v>
      </c>
      <c r="G187" s="136">
        <v>1</v>
      </c>
      <c r="H187" s="45">
        <v>45292</v>
      </c>
      <c r="I187" s="137">
        <v>3000</v>
      </c>
      <c r="J187" s="28">
        <f t="shared" si="6"/>
        <v>3000</v>
      </c>
      <c r="K187" s="29" t="s">
        <v>50</v>
      </c>
      <c r="L187" s="29" t="s">
        <v>69</v>
      </c>
      <c r="M187" s="29" t="s">
        <v>31</v>
      </c>
      <c r="N187" s="30" t="str">
        <f>VLOOKUP(M187,[11]OPERACIONAL!$A$1:$C$12,2,FALSE)</f>
        <v>MATERIAL DE CONSUMO</v>
      </c>
    </row>
    <row r="188" spans="2:14">
      <c r="B188" s="23" t="str">
        <f t="shared" si="5"/>
        <v>23</v>
      </c>
      <c r="C188" s="24" t="s">
        <v>1072</v>
      </c>
      <c r="D188" s="147" t="s">
        <v>1165</v>
      </c>
      <c r="E188" s="69" t="s">
        <v>1126</v>
      </c>
      <c r="F188" s="24" t="s">
        <v>18</v>
      </c>
      <c r="G188" s="136">
        <v>1</v>
      </c>
      <c r="H188" s="45">
        <v>45292</v>
      </c>
      <c r="I188" s="137">
        <v>5000</v>
      </c>
      <c r="J188" s="28">
        <f t="shared" si="6"/>
        <v>5000</v>
      </c>
      <c r="K188" s="29" t="s">
        <v>50</v>
      </c>
      <c r="L188" s="29" t="s">
        <v>69</v>
      </c>
      <c r="M188" s="29" t="s">
        <v>22</v>
      </c>
      <c r="N188" s="30" t="str">
        <f>VLOOKUP(M188,[11]OPERACIONAL!$A$1:$C$12,2,FALSE)</f>
        <v>EQUIPAMENTOS E MATERIAL PERMANENTE</v>
      </c>
    </row>
    <row r="189" spans="2:14">
      <c r="B189" s="23" t="str">
        <f t="shared" si="5"/>
        <v>23</v>
      </c>
      <c r="C189" s="24" t="s">
        <v>1072</v>
      </c>
      <c r="D189" s="147" t="s">
        <v>1166</v>
      </c>
      <c r="E189" s="69" t="s">
        <v>1126</v>
      </c>
      <c r="F189" s="24" t="s">
        <v>18</v>
      </c>
      <c r="G189" s="136">
        <v>1</v>
      </c>
      <c r="H189" s="45">
        <v>45292</v>
      </c>
      <c r="I189" s="137">
        <v>2000</v>
      </c>
      <c r="J189" s="28">
        <f t="shared" si="6"/>
        <v>2000</v>
      </c>
      <c r="K189" s="29" t="s">
        <v>50</v>
      </c>
      <c r="L189" s="29" t="s">
        <v>69</v>
      </c>
      <c r="M189" s="29" t="s">
        <v>31</v>
      </c>
      <c r="N189" s="30" t="str">
        <f>VLOOKUP(M189,[11]OPERACIONAL!$A$1:$C$12,2,FALSE)</f>
        <v>MATERIAL DE CONSUMO</v>
      </c>
    </row>
    <row r="190" spans="2:14" ht="15" customHeight="1">
      <c r="B190" s="23" t="str">
        <f t="shared" si="5"/>
        <v>23</v>
      </c>
      <c r="C190" s="24" t="s">
        <v>1072</v>
      </c>
      <c r="D190" s="147" t="s">
        <v>1167</v>
      </c>
      <c r="E190" s="69" t="s">
        <v>1126</v>
      </c>
      <c r="F190" s="24" t="s">
        <v>18</v>
      </c>
      <c r="G190" s="136">
        <v>1</v>
      </c>
      <c r="H190" s="45">
        <v>45292</v>
      </c>
      <c r="I190" s="137">
        <v>3000</v>
      </c>
      <c r="J190" s="28">
        <f t="shared" si="6"/>
        <v>3000</v>
      </c>
      <c r="K190" s="29" t="s">
        <v>50</v>
      </c>
      <c r="L190" s="29" t="s">
        <v>69</v>
      </c>
      <c r="M190" s="29" t="s">
        <v>31</v>
      </c>
      <c r="N190" s="30" t="str">
        <f>VLOOKUP(M190,[11]OPERACIONAL!$A$1:$C$12,2,FALSE)</f>
        <v>MATERIAL DE CONSUMO</v>
      </c>
    </row>
    <row r="191" spans="2:14" ht="12.75" customHeight="1">
      <c r="B191" s="23" t="str">
        <f t="shared" si="5"/>
        <v>23</v>
      </c>
      <c r="C191" s="24" t="s">
        <v>1072</v>
      </c>
      <c r="D191" s="147" t="s">
        <v>1168</v>
      </c>
      <c r="E191" s="69" t="s">
        <v>1126</v>
      </c>
      <c r="F191" s="24" t="s">
        <v>18</v>
      </c>
      <c r="G191" s="136">
        <v>1</v>
      </c>
      <c r="H191" s="45">
        <v>45292</v>
      </c>
      <c r="I191" s="137">
        <v>2000</v>
      </c>
      <c r="J191" s="28">
        <f t="shared" si="6"/>
        <v>2000</v>
      </c>
      <c r="K191" s="29" t="s">
        <v>50</v>
      </c>
      <c r="L191" s="29" t="s">
        <v>69</v>
      </c>
      <c r="M191" s="29" t="s">
        <v>22</v>
      </c>
      <c r="N191" s="30" t="str">
        <f>VLOOKUP(M191,[11]OPERACIONAL!$A$1:$C$12,2,FALSE)</f>
        <v>EQUIPAMENTOS E MATERIAL PERMANENTE</v>
      </c>
    </row>
    <row r="192" spans="2:14" ht="12.75" customHeight="1">
      <c r="B192" s="23" t="str">
        <f t="shared" si="5"/>
        <v>23</v>
      </c>
      <c r="C192" s="24" t="s">
        <v>1072</v>
      </c>
      <c r="D192" s="147" t="s">
        <v>1169</v>
      </c>
      <c r="E192" s="69" t="s">
        <v>1126</v>
      </c>
      <c r="F192" s="24" t="s">
        <v>18</v>
      </c>
      <c r="G192" s="136">
        <v>1</v>
      </c>
      <c r="H192" s="45">
        <v>45292</v>
      </c>
      <c r="I192" s="137">
        <v>3000</v>
      </c>
      <c r="J192" s="28">
        <f t="shared" si="6"/>
        <v>3000</v>
      </c>
      <c r="K192" s="29" t="s">
        <v>50</v>
      </c>
      <c r="L192" s="29" t="s">
        <v>69</v>
      </c>
      <c r="M192" s="29" t="s">
        <v>34</v>
      </c>
      <c r="N192" s="30" t="str">
        <f>VLOOKUP(M192,[11]OPERACIONAL!$A$1:$C$12,2,FALSE)</f>
        <v>OUTROS SERVIÇOS DE TERCEIROS - PESSOA JURÍDICA</v>
      </c>
    </row>
    <row r="193" spans="2:14">
      <c r="B193" s="23" t="str">
        <f t="shared" si="5"/>
        <v>23</v>
      </c>
      <c r="C193" s="24" t="s">
        <v>1072</v>
      </c>
      <c r="D193" s="147" t="s">
        <v>1170</v>
      </c>
      <c r="E193" s="69" t="s">
        <v>1126</v>
      </c>
      <c r="F193" s="24" t="s">
        <v>18</v>
      </c>
      <c r="G193" s="136">
        <v>1</v>
      </c>
      <c r="H193" s="45">
        <v>45292</v>
      </c>
      <c r="I193" s="137">
        <v>4000</v>
      </c>
      <c r="J193" s="28">
        <f t="shared" si="6"/>
        <v>4000</v>
      </c>
      <c r="K193" s="29" t="s">
        <v>50</v>
      </c>
      <c r="L193" s="29" t="s">
        <v>69</v>
      </c>
      <c r="M193" s="29" t="s">
        <v>22</v>
      </c>
      <c r="N193" s="30" t="str">
        <f>VLOOKUP(M193,[11]OPERACIONAL!$A$1:$C$12,2,FALSE)</f>
        <v>EQUIPAMENTOS E MATERIAL PERMANENTE</v>
      </c>
    </row>
    <row r="194" spans="2:14">
      <c r="B194" s="23" t="str">
        <f t="shared" si="5"/>
        <v>23</v>
      </c>
      <c r="C194" s="24" t="s">
        <v>1072</v>
      </c>
      <c r="D194" s="147" t="s">
        <v>1171</v>
      </c>
      <c r="E194" s="69" t="s">
        <v>1126</v>
      </c>
      <c r="F194" s="24" t="s">
        <v>18</v>
      </c>
      <c r="G194" s="136">
        <v>1</v>
      </c>
      <c r="H194" s="45">
        <v>45292</v>
      </c>
      <c r="I194" s="137">
        <v>10000</v>
      </c>
      <c r="J194" s="28">
        <f t="shared" si="6"/>
        <v>10000</v>
      </c>
      <c r="K194" s="29" t="s">
        <v>50</v>
      </c>
      <c r="L194" s="29" t="s">
        <v>69</v>
      </c>
      <c r="M194" s="29" t="s">
        <v>22</v>
      </c>
      <c r="N194" s="30" t="str">
        <f>VLOOKUP(M194,[11]OPERACIONAL!$A$1:$C$12,2,FALSE)</f>
        <v>EQUIPAMENTOS E MATERIAL PERMANENTE</v>
      </c>
    </row>
    <row r="195" spans="2:14" ht="15.75" customHeight="1">
      <c r="B195" s="23" t="str">
        <f t="shared" si="5"/>
        <v>23</v>
      </c>
      <c r="C195" s="24" t="s">
        <v>1072</v>
      </c>
      <c r="D195" s="154" t="s">
        <v>999</v>
      </c>
      <c r="E195" s="69" t="s">
        <v>1126</v>
      </c>
      <c r="F195" s="24" t="s">
        <v>18</v>
      </c>
      <c r="G195" s="136">
        <v>1</v>
      </c>
      <c r="H195" s="45">
        <v>45292</v>
      </c>
      <c r="I195" s="137">
        <v>3000</v>
      </c>
      <c r="J195" s="28">
        <f t="shared" si="6"/>
        <v>3000</v>
      </c>
      <c r="K195" s="29" t="s">
        <v>50</v>
      </c>
      <c r="L195" s="29" t="s">
        <v>69</v>
      </c>
      <c r="M195" s="29" t="s">
        <v>31</v>
      </c>
      <c r="N195" s="30" t="str">
        <f>VLOOKUP(M195,[11]OPERACIONAL!$A$1:$C$12,2,FALSE)</f>
        <v>MATERIAL DE CONSUMO</v>
      </c>
    </row>
    <row r="196" spans="2:14">
      <c r="B196" s="23" t="str">
        <f t="shared" si="5"/>
        <v>23</v>
      </c>
      <c r="C196" s="24" t="s">
        <v>1072</v>
      </c>
      <c r="D196" s="147" t="s">
        <v>1172</v>
      </c>
      <c r="E196" s="69" t="s">
        <v>1126</v>
      </c>
      <c r="F196" s="24" t="s">
        <v>18</v>
      </c>
      <c r="G196" s="136">
        <v>1</v>
      </c>
      <c r="H196" s="45">
        <v>45292</v>
      </c>
      <c r="I196" s="137">
        <v>4000</v>
      </c>
      <c r="J196" s="28">
        <f t="shared" si="6"/>
        <v>4000</v>
      </c>
      <c r="K196" s="29" t="s">
        <v>50</v>
      </c>
      <c r="L196" s="29" t="s">
        <v>69</v>
      </c>
      <c r="M196" s="29" t="s">
        <v>22</v>
      </c>
      <c r="N196" s="30" t="str">
        <f>VLOOKUP(M196,[11]OPERACIONAL!$A$1:$C$12,2,FALSE)</f>
        <v>EQUIPAMENTOS E MATERIAL PERMANENTE</v>
      </c>
    </row>
    <row r="197" spans="2:14">
      <c r="B197" s="23" t="str">
        <f t="shared" ref="B197:B206" si="7">MID(C197,1,2)</f>
        <v>23</v>
      </c>
      <c r="C197" s="24" t="s">
        <v>1072</v>
      </c>
      <c r="D197" s="147" t="s">
        <v>1173</v>
      </c>
      <c r="E197" s="69" t="s">
        <v>1126</v>
      </c>
      <c r="F197" s="24" t="s">
        <v>18</v>
      </c>
      <c r="G197" s="136">
        <v>1</v>
      </c>
      <c r="H197" s="45">
        <v>45292</v>
      </c>
      <c r="I197" s="137">
        <v>2000</v>
      </c>
      <c r="J197" s="28">
        <f t="shared" si="6"/>
        <v>2000</v>
      </c>
      <c r="K197" s="29" t="s">
        <v>50</v>
      </c>
      <c r="L197" s="29" t="s">
        <v>69</v>
      </c>
      <c r="M197" s="29" t="s">
        <v>22</v>
      </c>
      <c r="N197" s="30" t="str">
        <f>VLOOKUP(M197,[11]OPERACIONAL!$A$1:$C$12,2,FALSE)</f>
        <v>EQUIPAMENTOS E MATERIAL PERMANENTE</v>
      </c>
    </row>
    <row r="198" spans="2:14">
      <c r="B198" s="23" t="str">
        <f t="shared" si="7"/>
        <v>23</v>
      </c>
      <c r="C198" s="24" t="s">
        <v>1072</v>
      </c>
      <c r="D198" s="147" t="s">
        <v>1174</v>
      </c>
      <c r="E198" s="69" t="s">
        <v>1126</v>
      </c>
      <c r="F198" s="24" t="s">
        <v>18</v>
      </c>
      <c r="G198" s="136">
        <v>1</v>
      </c>
      <c r="H198" s="45">
        <v>45292</v>
      </c>
      <c r="I198" s="137">
        <v>2000</v>
      </c>
      <c r="J198" s="28">
        <f t="shared" si="6"/>
        <v>2000</v>
      </c>
      <c r="K198" s="29" t="s">
        <v>50</v>
      </c>
      <c r="L198" s="29" t="s">
        <v>69</v>
      </c>
      <c r="M198" s="29" t="s">
        <v>22</v>
      </c>
      <c r="N198" s="30" t="str">
        <f>VLOOKUP(M198,[11]OPERACIONAL!$A$1:$C$12,2,FALSE)</f>
        <v>EQUIPAMENTOS E MATERIAL PERMANENTE</v>
      </c>
    </row>
    <row r="199" spans="2:14">
      <c r="B199" s="23" t="str">
        <f t="shared" si="7"/>
        <v>23</v>
      </c>
      <c r="C199" s="24" t="s">
        <v>1072</v>
      </c>
      <c r="D199" s="147" t="s">
        <v>1175</v>
      </c>
      <c r="E199" s="69" t="s">
        <v>1126</v>
      </c>
      <c r="F199" s="24" t="s">
        <v>18</v>
      </c>
      <c r="G199" s="136">
        <v>1</v>
      </c>
      <c r="H199" s="45">
        <v>45292</v>
      </c>
      <c r="I199" s="137">
        <v>2000</v>
      </c>
      <c r="J199" s="28">
        <f t="shared" ref="J199:J206" si="8">G199*I199</f>
        <v>2000</v>
      </c>
      <c r="K199" s="29" t="s">
        <v>50</v>
      </c>
      <c r="L199" s="29" t="s">
        <v>69</v>
      </c>
      <c r="M199" s="29" t="s">
        <v>22</v>
      </c>
      <c r="N199" s="30" t="str">
        <f>VLOOKUP(M199,[11]OPERACIONAL!$A$1:$C$12,2,FALSE)</f>
        <v>EQUIPAMENTOS E MATERIAL PERMANENTE</v>
      </c>
    </row>
    <row r="200" spans="2:14" ht="14.25" customHeight="1">
      <c r="B200" s="23" t="str">
        <f t="shared" si="7"/>
        <v>23</v>
      </c>
      <c r="C200" s="24" t="s">
        <v>1072</v>
      </c>
      <c r="D200" s="147" t="s">
        <v>1176</v>
      </c>
      <c r="E200" s="69" t="s">
        <v>1126</v>
      </c>
      <c r="F200" s="24" t="s">
        <v>18</v>
      </c>
      <c r="G200" s="136">
        <v>1</v>
      </c>
      <c r="H200" s="45">
        <v>45292</v>
      </c>
      <c r="I200" s="137">
        <v>1000</v>
      </c>
      <c r="J200" s="28">
        <f t="shared" si="8"/>
        <v>1000</v>
      </c>
      <c r="K200" s="29" t="s">
        <v>50</v>
      </c>
      <c r="L200" s="29" t="s">
        <v>69</v>
      </c>
      <c r="M200" s="29" t="s">
        <v>31</v>
      </c>
      <c r="N200" s="30" t="str">
        <f>VLOOKUP(M200,[11]OPERACIONAL!$A$1:$C$12,2,FALSE)</f>
        <v>MATERIAL DE CONSUMO</v>
      </c>
    </row>
    <row r="201" spans="2:14">
      <c r="B201" s="23" t="str">
        <f t="shared" si="7"/>
        <v>23</v>
      </c>
      <c r="C201" s="24" t="s">
        <v>1072</v>
      </c>
      <c r="D201" s="147" t="s">
        <v>1177</v>
      </c>
      <c r="E201" s="69" t="s">
        <v>1126</v>
      </c>
      <c r="F201" s="24" t="s">
        <v>18</v>
      </c>
      <c r="G201" s="136">
        <v>1</v>
      </c>
      <c r="H201" s="45">
        <v>45292</v>
      </c>
      <c r="I201" s="137">
        <v>9000</v>
      </c>
      <c r="J201" s="28">
        <f t="shared" si="8"/>
        <v>9000</v>
      </c>
      <c r="K201" s="29" t="s">
        <v>50</v>
      </c>
      <c r="L201" s="29" t="s">
        <v>69</v>
      </c>
      <c r="M201" s="29" t="s">
        <v>22</v>
      </c>
      <c r="N201" s="30" t="str">
        <f>VLOOKUP(M201,[11]OPERACIONAL!$A$1:$C$12,2,FALSE)</f>
        <v>EQUIPAMENTOS E MATERIAL PERMANENTE</v>
      </c>
    </row>
    <row r="202" spans="2:14">
      <c r="B202" s="23" t="str">
        <f t="shared" si="7"/>
        <v>23</v>
      </c>
      <c r="C202" s="24" t="s">
        <v>1072</v>
      </c>
      <c r="D202" s="147" t="s">
        <v>1178</v>
      </c>
      <c r="E202" s="69" t="s">
        <v>1126</v>
      </c>
      <c r="F202" s="24" t="s">
        <v>18</v>
      </c>
      <c r="G202" s="136">
        <v>1</v>
      </c>
      <c r="H202" s="45">
        <v>45292</v>
      </c>
      <c r="I202" s="137">
        <v>2000</v>
      </c>
      <c r="J202" s="28">
        <f t="shared" si="8"/>
        <v>2000</v>
      </c>
      <c r="K202" s="29" t="s">
        <v>50</v>
      </c>
      <c r="L202" s="29" t="s">
        <v>69</v>
      </c>
      <c r="M202" s="29" t="s">
        <v>31</v>
      </c>
      <c r="N202" s="30" t="str">
        <f>VLOOKUP(M202,[11]OPERACIONAL!$A$1:$C$12,2,FALSE)</f>
        <v>MATERIAL DE CONSUMO</v>
      </c>
    </row>
    <row r="203" spans="2:14">
      <c r="B203" s="23" t="str">
        <f t="shared" si="7"/>
        <v>23</v>
      </c>
      <c r="C203" s="24" t="s">
        <v>1072</v>
      </c>
      <c r="D203" s="147" t="s">
        <v>1179</v>
      </c>
      <c r="E203" s="69" t="s">
        <v>1126</v>
      </c>
      <c r="F203" s="24" t="s">
        <v>18</v>
      </c>
      <c r="G203" s="136">
        <v>1</v>
      </c>
      <c r="H203" s="45">
        <v>45292</v>
      </c>
      <c r="I203" s="137">
        <v>2000</v>
      </c>
      <c r="J203" s="28">
        <f t="shared" si="8"/>
        <v>2000</v>
      </c>
      <c r="K203" s="29" t="s">
        <v>50</v>
      </c>
      <c r="L203" s="29" t="s">
        <v>69</v>
      </c>
      <c r="M203" s="29" t="s">
        <v>31</v>
      </c>
      <c r="N203" s="30" t="str">
        <f>VLOOKUP(M203,[11]OPERACIONAL!$A$1:$C$12,2,FALSE)</f>
        <v>MATERIAL DE CONSUMO</v>
      </c>
    </row>
    <row r="204" spans="2:14">
      <c r="B204" s="23" t="str">
        <f t="shared" si="7"/>
        <v>23</v>
      </c>
      <c r="C204" s="24" t="s">
        <v>1072</v>
      </c>
      <c r="D204" s="147" t="s">
        <v>1180</v>
      </c>
      <c r="E204" s="69" t="s">
        <v>1126</v>
      </c>
      <c r="F204" s="24" t="s">
        <v>18</v>
      </c>
      <c r="G204" s="136">
        <v>1</v>
      </c>
      <c r="H204" s="45">
        <v>45292</v>
      </c>
      <c r="I204" s="137">
        <v>5000</v>
      </c>
      <c r="J204" s="28">
        <f t="shared" si="8"/>
        <v>5000</v>
      </c>
      <c r="K204" s="29" t="s">
        <v>50</v>
      </c>
      <c r="L204" s="29" t="s">
        <v>69</v>
      </c>
      <c r="M204" s="29" t="s">
        <v>22</v>
      </c>
      <c r="N204" s="30" t="str">
        <f>VLOOKUP(M204,[11]OPERACIONAL!$A$1:$C$12,2,FALSE)</f>
        <v>EQUIPAMENTOS E MATERIAL PERMANENTE</v>
      </c>
    </row>
    <row r="205" spans="2:14">
      <c r="B205" s="23" t="str">
        <f t="shared" si="7"/>
        <v>23</v>
      </c>
      <c r="C205" s="24" t="s">
        <v>1072</v>
      </c>
      <c r="D205" s="147" t="s">
        <v>1181</v>
      </c>
      <c r="E205" s="69" t="s">
        <v>1126</v>
      </c>
      <c r="F205" s="24" t="s">
        <v>18</v>
      </c>
      <c r="G205" s="136">
        <v>1</v>
      </c>
      <c r="H205" s="45">
        <v>45292</v>
      </c>
      <c r="I205" s="137">
        <v>4000</v>
      </c>
      <c r="J205" s="28">
        <f t="shared" si="8"/>
        <v>4000</v>
      </c>
      <c r="K205" s="29" t="s">
        <v>50</v>
      </c>
      <c r="L205" s="29" t="s">
        <v>69</v>
      </c>
      <c r="M205" s="29" t="s">
        <v>31</v>
      </c>
      <c r="N205" s="30" t="str">
        <f>VLOOKUP(M205,[11]OPERACIONAL!$A$1:$C$12,2,FALSE)</f>
        <v>MATERIAL DE CONSUMO</v>
      </c>
    </row>
    <row r="206" spans="2:14" ht="12.75" customHeight="1">
      <c r="B206" s="23" t="str">
        <f t="shared" si="7"/>
        <v>23</v>
      </c>
      <c r="C206" s="24" t="s">
        <v>1072</v>
      </c>
      <c r="D206" s="147" t="s">
        <v>1182</v>
      </c>
      <c r="E206" s="69" t="s">
        <v>1126</v>
      </c>
      <c r="F206" s="24" t="s">
        <v>18</v>
      </c>
      <c r="G206" s="136">
        <v>1</v>
      </c>
      <c r="H206" s="45">
        <v>45292</v>
      </c>
      <c r="I206" s="137">
        <v>7000</v>
      </c>
      <c r="J206" s="28">
        <f t="shared" si="8"/>
        <v>7000</v>
      </c>
      <c r="K206" s="29" t="s">
        <v>50</v>
      </c>
      <c r="L206" s="29" t="s">
        <v>69</v>
      </c>
      <c r="M206" s="29" t="s">
        <v>22</v>
      </c>
      <c r="N206" s="30" t="str">
        <f>VLOOKUP(M206,[11]OPERACIONAL!$A$1:$C$12,2,FALSE)</f>
        <v>EQUIPAMENTOS E MATERIAL PERMANENTE</v>
      </c>
    </row>
    <row r="207" spans="2:14">
      <c r="H207" s="1"/>
    </row>
    <row r="208" spans="2:14">
      <c r="H208" s="1"/>
    </row>
    <row r="209" spans="8:8">
      <c r="H209" s="1"/>
    </row>
    <row r="210" spans="8:8">
      <c r="H210" s="1"/>
    </row>
    <row r="211" spans="8:8">
      <c r="H211" s="1"/>
    </row>
    <row r="212" spans="8:8">
      <c r="H212" s="1"/>
    </row>
    <row r="213" spans="8:8">
      <c r="H213" s="1"/>
    </row>
    <row r="214" spans="8:8">
      <c r="H214" s="1"/>
    </row>
    <row r="215" spans="8:8">
      <c r="H215" s="1"/>
    </row>
    <row r="216" spans="8:8">
      <c r="H216" s="1"/>
    </row>
    <row r="217" spans="8:8">
      <c r="H217" s="1"/>
    </row>
    <row r="218" spans="8:8">
      <c r="H218" s="1"/>
    </row>
    <row r="219" spans="8:8">
      <c r="H219" s="1"/>
    </row>
    <row r="220" spans="8:8">
      <c r="H220" s="1"/>
    </row>
    <row r="221" spans="8:8">
      <c r="H221" s="1"/>
    </row>
    <row r="222" spans="8:8">
      <c r="H222" s="1"/>
    </row>
    <row r="223" spans="8:8">
      <c r="H223" s="1"/>
    </row>
    <row r="224" spans="8:8">
      <c r="H224" s="1"/>
    </row>
    <row r="225" spans="8:8">
      <c r="H225" s="1"/>
    </row>
    <row r="226" spans="8:8">
      <c r="H226" s="1"/>
    </row>
    <row r="227" spans="8:8">
      <c r="H227" s="1"/>
    </row>
    <row r="228" spans="8:8">
      <c r="H228" s="1"/>
    </row>
    <row r="229" spans="8:8">
      <c r="H229" s="1"/>
    </row>
    <row r="230" spans="8:8">
      <c r="H230" s="1"/>
    </row>
    <row r="231" spans="8:8">
      <c r="H231" s="1"/>
    </row>
    <row r="232" spans="8:8">
      <c r="H232" s="1"/>
    </row>
    <row r="233" spans="8:8">
      <c r="H233" s="1"/>
    </row>
    <row r="234" spans="8:8">
      <c r="H234" s="1"/>
    </row>
    <row r="235" spans="8:8">
      <c r="H235" s="1"/>
    </row>
    <row r="236" spans="8:8">
      <c r="H236" s="1"/>
    </row>
    <row r="237" spans="8:8">
      <c r="H237" s="1"/>
    </row>
    <row r="238" spans="8:8">
      <c r="H238" s="1"/>
    </row>
    <row r="239" spans="8:8">
      <c r="H239" s="1"/>
    </row>
    <row r="240" spans="8:8">
      <c r="H240" s="1"/>
    </row>
    <row r="241" spans="8:8">
      <c r="H241" s="1"/>
    </row>
    <row r="242" spans="8:8">
      <c r="H242" s="1"/>
    </row>
    <row r="243" spans="8:8">
      <c r="H243" s="1"/>
    </row>
    <row r="244" spans="8:8">
      <c r="H244" s="1"/>
    </row>
    <row r="245" spans="8:8">
      <c r="H245" s="1"/>
    </row>
    <row r="246" spans="8:8">
      <c r="H246" s="1"/>
    </row>
    <row r="247" spans="8:8">
      <c r="H247" s="1"/>
    </row>
    <row r="248" spans="8:8">
      <c r="H248" s="1"/>
    </row>
    <row r="249" spans="8:8">
      <c r="H249" s="1"/>
    </row>
    <row r="250" spans="8:8">
      <c r="H250" s="1"/>
    </row>
    <row r="251" spans="8:8">
      <c r="H251" s="1"/>
    </row>
    <row r="252" spans="8:8">
      <c r="H252" s="1"/>
    </row>
    <row r="253" spans="8:8">
      <c r="H253" s="1"/>
    </row>
    <row r="254" spans="8:8">
      <c r="H254" s="1"/>
    </row>
    <row r="255" spans="8:8">
      <c r="H255" s="1"/>
    </row>
    <row r="256" spans="8:8">
      <c r="H256" s="1"/>
    </row>
    <row r="257" spans="8:8">
      <c r="H257" s="1"/>
    </row>
    <row r="258" spans="8:8">
      <c r="H258" s="1"/>
    </row>
    <row r="259" spans="8:8">
      <c r="H259" s="1"/>
    </row>
    <row r="260" spans="8:8">
      <c r="H260" s="1"/>
    </row>
    <row r="261" spans="8:8">
      <c r="H261" s="1"/>
    </row>
    <row r="262" spans="8:8">
      <c r="H262" s="1"/>
    </row>
    <row r="263" spans="8:8">
      <c r="H263" s="1"/>
    </row>
    <row r="264" spans="8:8">
      <c r="H264" s="1"/>
    </row>
    <row r="265" spans="8:8">
      <c r="H265" s="1"/>
    </row>
    <row r="266" spans="8:8">
      <c r="H266" s="1"/>
    </row>
    <row r="267" spans="8:8">
      <c r="H267" s="1"/>
    </row>
    <row r="268" spans="8:8">
      <c r="H268" s="1"/>
    </row>
    <row r="269" spans="8:8">
      <c r="H269" s="1"/>
    </row>
    <row r="270" spans="8:8">
      <c r="H270" s="1"/>
    </row>
    <row r="271" spans="8:8">
      <c r="H271" s="1"/>
    </row>
    <row r="272" spans="8:8">
      <c r="H272" s="1"/>
    </row>
    <row r="273" spans="8:8">
      <c r="H273" s="1"/>
    </row>
    <row r="274" spans="8:8">
      <c r="H274" s="1"/>
    </row>
    <row r="275" spans="8:8">
      <c r="H275" s="1"/>
    </row>
    <row r="276" spans="8:8">
      <c r="H276" s="1"/>
    </row>
    <row r="277" spans="8:8">
      <c r="H277" s="1"/>
    </row>
    <row r="278" spans="8:8">
      <c r="H278" s="1"/>
    </row>
    <row r="279" spans="8:8">
      <c r="H279" s="1"/>
    </row>
    <row r="280" spans="8:8">
      <c r="H280" s="1"/>
    </row>
    <row r="281" spans="8:8">
      <c r="H281" s="1"/>
    </row>
    <row r="282" spans="8:8">
      <c r="H282" s="1"/>
    </row>
    <row r="283" spans="8:8">
      <c r="H283" s="1"/>
    </row>
    <row r="284" spans="8:8">
      <c r="H284" s="1"/>
    </row>
    <row r="285" spans="8:8">
      <c r="H285" s="1"/>
    </row>
    <row r="286" spans="8:8">
      <c r="H286" s="1"/>
    </row>
    <row r="287" spans="8:8">
      <c r="H287" s="1"/>
    </row>
    <row r="288" spans="8:8">
      <c r="H288" s="1"/>
    </row>
    <row r="289" spans="8:8">
      <c r="H289" s="1"/>
    </row>
    <row r="290" spans="8:8">
      <c r="H290" s="1"/>
    </row>
    <row r="291" spans="8:8">
      <c r="H291" s="1"/>
    </row>
    <row r="292" spans="8:8">
      <c r="H292" s="1"/>
    </row>
    <row r="293" spans="8:8">
      <c r="H293" s="1"/>
    </row>
    <row r="294" spans="8:8">
      <c r="H294" s="1"/>
    </row>
    <row r="295" spans="8:8">
      <c r="H295" s="1"/>
    </row>
    <row r="296" spans="8:8">
      <c r="H296" s="1"/>
    </row>
    <row r="297" spans="8:8">
      <c r="H297" s="1"/>
    </row>
    <row r="298" spans="8:8">
      <c r="H298" s="1"/>
    </row>
    <row r="299" spans="8:8">
      <c r="H299" s="1"/>
    </row>
    <row r="300" spans="8:8">
      <c r="H300" s="1"/>
    </row>
    <row r="301" spans="8:8">
      <c r="H301" s="1"/>
    </row>
    <row r="302" spans="8:8">
      <c r="H302" s="1"/>
    </row>
    <row r="303" spans="8:8">
      <c r="H303" s="1"/>
    </row>
    <row r="304" spans="8:8">
      <c r="H304" s="1"/>
    </row>
    <row r="305" spans="8:8">
      <c r="H305" s="1"/>
    </row>
    <row r="306" spans="8:8">
      <c r="H306" s="1"/>
    </row>
    <row r="307" spans="8:8">
      <c r="H307" s="1"/>
    </row>
    <row r="308" spans="8:8">
      <c r="H308" s="1"/>
    </row>
    <row r="309" spans="8:8">
      <c r="H309" s="1"/>
    </row>
    <row r="310" spans="8:8">
      <c r="H310" s="1"/>
    </row>
    <row r="311" spans="8:8">
      <c r="H311" s="1"/>
    </row>
    <row r="312" spans="8:8">
      <c r="H312" s="1"/>
    </row>
    <row r="313" spans="8:8">
      <c r="H313" s="1"/>
    </row>
    <row r="314" spans="8:8">
      <c r="H314" s="1"/>
    </row>
    <row r="315" spans="8:8">
      <c r="H315" s="1"/>
    </row>
    <row r="316" spans="8:8">
      <c r="H316" s="1"/>
    </row>
    <row r="317" spans="8:8">
      <c r="H317" s="1"/>
    </row>
    <row r="318" spans="8:8">
      <c r="H318" s="1"/>
    </row>
    <row r="319" spans="8:8">
      <c r="H319" s="1"/>
    </row>
    <row r="320" spans="8:8">
      <c r="H320" s="1"/>
    </row>
    <row r="321" spans="8:8">
      <c r="H321" s="1"/>
    </row>
    <row r="322" spans="8:8">
      <c r="H322" s="1"/>
    </row>
    <row r="323" spans="8:8">
      <c r="H323" s="1"/>
    </row>
    <row r="324" spans="8:8">
      <c r="H324" s="1"/>
    </row>
    <row r="325" spans="8:8">
      <c r="H325" s="1"/>
    </row>
    <row r="326" spans="8:8">
      <c r="H326" s="1"/>
    </row>
    <row r="327" spans="8:8">
      <c r="H327" s="1"/>
    </row>
    <row r="328" spans="8:8">
      <c r="H328" s="1"/>
    </row>
    <row r="329" spans="8:8">
      <c r="H329" s="1"/>
    </row>
    <row r="330" spans="8:8">
      <c r="H330" s="1"/>
    </row>
    <row r="331" spans="8:8">
      <c r="H331" s="1"/>
    </row>
    <row r="332" spans="8:8">
      <c r="H332" s="1"/>
    </row>
    <row r="333" spans="8:8">
      <c r="H333" s="1"/>
    </row>
    <row r="334" spans="8:8">
      <c r="H334" s="1"/>
    </row>
    <row r="335" spans="8:8">
      <c r="H335" s="1"/>
    </row>
    <row r="336" spans="8:8">
      <c r="H336" s="1"/>
    </row>
    <row r="337" spans="8:8">
      <c r="H337" s="1"/>
    </row>
    <row r="338" spans="8:8">
      <c r="H338" s="1"/>
    </row>
    <row r="339" spans="8:8">
      <c r="H339" s="1"/>
    </row>
    <row r="340" spans="8:8">
      <c r="H340" s="1"/>
    </row>
    <row r="341" spans="8:8">
      <c r="H341" s="1"/>
    </row>
    <row r="342" spans="8:8">
      <c r="H342" s="1"/>
    </row>
    <row r="343" spans="8:8">
      <c r="H343" s="1"/>
    </row>
    <row r="344" spans="8:8">
      <c r="H344" s="1"/>
    </row>
    <row r="345" spans="8:8">
      <c r="H345" s="1"/>
    </row>
    <row r="346" spans="8:8">
      <c r="H346" s="1"/>
    </row>
    <row r="347" spans="8:8">
      <c r="H347" s="1"/>
    </row>
    <row r="348" spans="8:8">
      <c r="H348" s="1"/>
    </row>
    <row r="349" spans="8:8">
      <c r="H349" s="1"/>
    </row>
    <row r="350" spans="8:8">
      <c r="H350" s="1"/>
    </row>
    <row r="351" spans="8:8">
      <c r="H351" s="1"/>
    </row>
    <row r="352" spans="8:8">
      <c r="H352" s="1"/>
    </row>
    <row r="353" spans="8:8">
      <c r="H353" s="1"/>
    </row>
    <row r="354" spans="8:8">
      <c r="H354" s="1"/>
    </row>
    <row r="355" spans="8:8">
      <c r="H355" s="1"/>
    </row>
    <row r="356" spans="8:8">
      <c r="H356" s="1"/>
    </row>
    <row r="357" spans="8:8">
      <c r="H357" s="1"/>
    </row>
    <row r="358" spans="8:8">
      <c r="H358" s="1"/>
    </row>
    <row r="359" spans="8:8">
      <c r="H359" s="1"/>
    </row>
    <row r="360" spans="8:8">
      <c r="H360" s="1"/>
    </row>
    <row r="361" spans="8:8">
      <c r="H361" s="1"/>
    </row>
    <row r="362" spans="8:8">
      <c r="H362" s="1"/>
    </row>
    <row r="363" spans="8:8">
      <c r="H363" s="1"/>
    </row>
    <row r="364" spans="8:8">
      <c r="H364" s="1"/>
    </row>
    <row r="365" spans="8:8">
      <c r="H365" s="1"/>
    </row>
    <row r="366" spans="8:8">
      <c r="H366" s="1"/>
    </row>
    <row r="367" spans="8:8">
      <c r="H367" s="1"/>
    </row>
    <row r="368" spans="8:8">
      <c r="H368" s="1"/>
    </row>
    <row r="369" spans="8:8">
      <c r="H369" s="1"/>
    </row>
    <row r="370" spans="8:8">
      <c r="H370" s="1"/>
    </row>
    <row r="371" spans="8:8">
      <c r="H371" s="1"/>
    </row>
    <row r="372" spans="8:8">
      <c r="H372" s="1"/>
    </row>
    <row r="373" spans="8:8">
      <c r="H373" s="1"/>
    </row>
    <row r="374" spans="8:8">
      <c r="H374" s="1"/>
    </row>
    <row r="375" spans="8:8">
      <c r="H375" s="1"/>
    </row>
    <row r="376" spans="8:8">
      <c r="H376" s="1"/>
    </row>
    <row r="377" spans="8:8">
      <c r="H377" s="1"/>
    </row>
    <row r="378" spans="8:8">
      <c r="H378" s="1"/>
    </row>
    <row r="379" spans="8:8">
      <c r="H379" s="1"/>
    </row>
    <row r="380" spans="8:8">
      <c r="H380" s="1"/>
    </row>
    <row r="381" spans="8:8">
      <c r="H381" s="1"/>
    </row>
    <row r="382" spans="8:8">
      <c r="H382" s="1"/>
    </row>
    <row r="383" spans="8:8">
      <c r="H383" s="1"/>
    </row>
    <row r="384" spans="8:8">
      <c r="H384" s="1"/>
    </row>
    <row r="385" spans="8:8">
      <c r="H385" s="1"/>
    </row>
    <row r="386" spans="8:8">
      <c r="H386" s="1"/>
    </row>
    <row r="387" spans="8:8">
      <c r="H387" s="1"/>
    </row>
    <row r="388" spans="8:8">
      <c r="H388" s="1"/>
    </row>
    <row r="389" spans="8:8">
      <c r="H389" s="1"/>
    </row>
    <row r="390" spans="8:8">
      <c r="H390" s="1"/>
    </row>
    <row r="391" spans="8:8">
      <c r="H391" s="1"/>
    </row>
    <row r="392" spans="8:8">
      <c r="H392" s="1"/>
    </row>
    <row r="393" spans="8:8">
      <c r="H393" s="1"/>
    </row>
    <row r="394" spans="8:8">
      <c r="H394" s="1"/>
    </row>
    <row r="395" spans="8:8">
      <c r="H395" s="1"/>
    </row>
    <row r="396" spans="8:8">
      <c r="H396" s="1"/>
    </row>
    <row r="397" spans="8:8">
      <c r="H397" s="1"/>
    </row>
    <row r="398" spans="8:8">
      <c r="H398" s="1"/>
    </row>
    <row r="399" spans="8:8">
      <c r="H399" s="1"/>
    </row>
    <row r="400" spans="8:8">
      <c r="H400" s="1"/>
    </row>
    <row r="401" spans="8:8">
      <c r="H401" s="1"/>
    </row>
    <row r="402" spans="8:8">
      <c r="H402" s="1"/>
    </row>
    <row r="403" spans="8:8">
      <c r="H403" s="1"/>
    </row>
    <row r="404" spans="8:8">
      <c r="H404" s="1"/>
    </row>
    <row r="405" spans="8:8">
      <c r="H405" s="1"/>
    </row>
    <row r="406" spans="8:8">
      <c r="H406" s="1"/>
    </row>
    <row r="407" spans="8:8">
      <c r="H407" s="1"/>
    </row>
    <row r="408" spans="8:8">
      <c r="H408" s="1"/>
    </row>
    <row r="409" spans="8:8">
      <c r="H409" s="1"/>
    </row>
    <row r="410" spans="8:8">
      <c r="H410" s="1"/>
    </row>
    <row r="411" spans="8:8">
      <c r="H411" s="1"/>
    </row>
    <row r="412" spans="8:8">
      <c r="H412" s="1"/>
    </row>
    <row r="413" spans="8:8">
      <c r="H413" s="1"/>
    </row>
    <row r="414" spans="8:8">
      <c r="H414" s="1"/>
    </row>
    <row r="415" spans="8:8">
      <c r="H415" s="1"/>
    </row>
    <row r="416" spans="8:8">
      <c r="H416" s="1"/>
    </row>
    <row r="417" spans="8:8">
      <c r="H417" s="1"/>
    </row>
    <row r="418" spans="8:8">
      <c r="H418" s="1"/>
    </row>
    <row r="419" spans="8:8">
      <c r="H419" s="1"/>
    </row>
    <row r="420" spans="8:8">
      <c r="H420" s="1"/>
    </row>
    <row r="421" spans="8:8">
      <c r="H421" s="1"/>
    </row>
    <row r="422" spans="8:8">
      <c r="H422" s="1"/>
    </row>
    <row r="423" spans="8:8">
      <c r="H423" s="1"/>
    </row>
    <row r="424" spans="8:8">
      <c r="H424" s="1"/>
    </row>
    <row r="425" spans="8:8">
      <c r="H425" s="1"/>
    </row>
    <row r="426" spans="8:8">
      <c r="H426" s="1"/>
    </row>
    <row r="427" spans="8:8">
      <c r="H427" s="1"/>
    </row>
    <row r="428" spans="8:8">
      <c r="H428" s="1"/>
    </row>
    <row r="429" spans="8:8">
      <c r="H429" s="1"/>
    </row>
    <row r="430" spans="8:8">
      <c r="H430" s="1"/>
    </row>
    <row r="431" spans="8:8">
      <c r="H431" s="1"/>
    </row>
    <row r="432" spans="8:8">
      <c r="H432" s="1"/>
    </row>
    <row r="433" spans="8:8">
      <c r="H433" s="1"/>
    </row>
    <row r="434" spans="8:8">
      <c r="H434" s="1"/>
    </row>
    <row r="435" spans="8:8">
      <c r="H435" s="1"/>
    </row>
    <row r="436" spans="8:8">
      <c r="H436" s="1"/>
    </row>
    <row r="437" spans="8:8">
      <c r="H437" s="1"/>
    </row>
    <row r="438" spans="8:8">
      <c r="H438" s="1"/>
    </row>
    <row r="439" spans="8:8">
      <c r="H439" s="1"/>
    </row>
    <row r="440" spans="8:8">
      <c r="H440" s="1"/>
    </row>
    <row r="441" spans="8:8">
      <c r="H441" s="1"/>
    </row>
    <row r="442" spans="8:8">
      <c r="H442" s="1"/>
    </row>
    <row r="443" spans="8:8">
      <c r="H443" s="1"/>
    </row>
    <row r="444" spans="8:8">
      <c r="H444" s="1"/>
    </row>
    <row r="445" spans="8:8">
      <c r="H445" s="1"/>
    </row>
    <row r="446" spans="8:8">
      <c r="H446" s="1"/>
    </row>
    <row r="447" spans="8:8">
      <c r="H447" s="1"/>
    </row>
    <row r="448" spans="8:8">
      <c r="H448" s="1"/>
    </row>
    <row r="449" spans="8:8">
      <c r="H449" s="1"/>
    </row>
    <row r="450" spans="8:8">
      <c r="H450" s="1"/>
    </row>
    <row r="451" spans="8:8">
      <c r="H451" s="1"/>
    </row>
    <row r="452" spans="8:8">
      <c r="H452" s="1"/>
    </row>
    <row r="453" spans="8:8">
      <c r="H453" s="1"/>
    </row>
    <row r="454" spans="8:8">
      <c r="H454" s="1"/>
    </row>
    <row r="455" spans="8:8">
      <c r="H455" s="1"/>
    </row>
    <row r="456" spans="8:8">
      <c r="H456" s="1"/>
    </row>
    <row r="457" spans="8:8">
      <c r="H457" s="1"/>
    </row>
    <row r="458" spans="8:8">
      <c r="H458" s="1"/>
    </row>
    <row r="459" spans="8:8">
      <c r="H459" s="1"/>
    </row>
    <row r="460" spans="8:8">
      <c r="H460" s="1"/>
    </row>
    <row r="461" spans="8:8">
      <c r="H461" s="1"/>
    </row>
    <row r="462" spans="8:8">
      <c r="H462" s="1"/>
    </row>
    <row r="463" spans="8:8">
      <c r="H463" s="1"/>
    </row>
    <row r="464" spans="8:8">
      <c r="H464" s="1"/>
    </row>
    <row r="465" spans="8:8">
      <c r="H465" s="1"/>
    </row>
    <row r="466" spans="8:8">
      <c r="H466" s="1"/>
    </row>
    <row r="467" spans="8:8">
      <c r="H467" s="1"/>
    </row>
    <row r="468" spans="8:8">
      <c r="H468" s="1"/>
    </row>
    <row r="469" spans="8:8">
      <c r="H469" s="1"/>
    </row>
    <row r="470" spans="8:8">
      <c r="H470" s="1"/>
    </row>
    <row r="471" spans="8:8">
      <c r="H471" s="1"/>
    </row>
    <row r="472" spans="8:8">
      <c r="H472" s="1"/>
    </row>
    <row r="473" spans="8:8">
      <c r="H473" s="1"/>
    </row>
    <row r="474" spans="8:8">
      <c r="H474" s="1"/>
    </row>
    <row r="475" spans="8:8">
      <c r="H475" s="1"/>
    </row>
    <row r="476" spans="8:8">
      <c r="H476" s="1"/>
    </row>
    <row r="477" spans="8:8">
      <c r="H477" s="1"/>
    </row>
    <row r="478" spans="8:8">
      <c r="H478" s="1"/>
    </row>
    <row r="479" spans="8:8">
      <c r="H479" s="1"/>
    </row>
    <row r="480" spans="8:8">
      <c r="H480" s="1"/>
    </row>
    <row r="481" spans="8:8">
      <c r="H481" s="1"/>
    </row>
    <row r="482" spans="8:8">
      <c r="H482" s="1"/>
    </row>
    <row r="483" spans="8:8">
      <c r="H483" s="1"/>
    </row>
    <row r="484" spans="8:8">
      <c r="H484" s="1"/>
    </row>
    <row r="485" spans="8:8">
      <c r="H485" s="1"/>
    </row>
    <row r="486" spans="8:8">
      <c r="H486" s="1"/>
    </row>
    <row r="487" spans="8:8">
      <c r="H487" s="1"/>
    </row>
    <row r="488" spans="8:8">
      <c r="H488" s="1"/>
    </row>
    <row r="489" spans="8:8">
      <c r="H489" s="1"/>
    </row>
    <row r="490" spans="8:8">
      <c r="H490" s="1"/>
    </row>
    <row r="491" spans="8:8">
      <c r="H491" s="1"/>
    </row>
    <row r="492" spans="8:8">
      <c r="H492" s="1"/>
    </row>
    <row r="493" spans="8:8">
      <c r="H493" s="1"/>
    </row>
    <row r="494" spans="8:8">
      <c r="H494" s="1"/>
    </row>
    <row r="495" spans="8:8">
      <c r="H495" s="1"/>
    </row>
    <row r="496" spans="8:8">
      <c r="H496" s="1"/>
    </row>
    <row r="497" spans="8:8">
      <c r="H497" s="1"/>
    </row>
    <row r="498" spans="8:8">
      <c r="H498" s="1"/>
    </row>
    <row r="499" spans="8:8">
      <c r="H499" s="1"/>
    </row>
    <row r="500" spans="8:8">
      <c r="H500" s="1"/>
    </row>
    <row r="501" spans="8:8">
      <c r="H501" s="1"/>
    </row>
    <row r="502" spans="8:8">
      <c r="H502" s="1"/>
    </row>
    <row r="503" spans="8:8">
      <c r="H503" s="1"/>
    </row>
    <row r="504" spans="8:8">
      <c r="H504" s="1"/>
    </row>
    <row r="505" spans="8:8">
      <c r="H505" s="1"/>
    </row>
    <row r="506" spans="8:8">
      <c r="H506" s="1"/>
    </row>
    <row r="507" spans="8:8">
      <c r="H507" s="1"/>
    </row>
    <row r="508" spans="8:8">
      <c r="H508" s="1"/>
    </row>
    <row r="509" spans="8:8">
      <c r="H509" s="1"/>
    </row>
    <row r="510" spans="8:8">
      <c r="H510" s="1"/>
    </row>
    <row r="511" spans="8:8">
      <c r="H511" s="1"/>
    </row>
    <row r="512" spans="8:8">
      <c r="H512" s="1"/>
    </row>
    <row r="513" spans="8:8">
      <c r="H513" s="1"/>
    </row>
    <row r="514" spans="8:8">
      <c r="H514" s="1"/>
    </row>
    <row r="515" spans="8:8">
      <c r="H515" s="1"/>
    </row>
    <row r="516" spans="8:8">
      <c r="H516" s="1"/>
    </row>
    <row r="517" spans="8:8">
      <c r="H517" s="1"/>
    </row>
    <row r="518" spans="8:8">
      <c r="H518" s="1"/>
    </row>
    <row r="519" spans="8:8">
      <c r="H519" s="1"/>
    </row>
    <row r="520" spans="8:8">
      <c r="H520" s="1"/>
    </row>
    <row r="521" spans="8:8">
      <c r="H521" s="1"/>
    </row>
    <row r="522" spans="8:8">
      <c r="H522" s="1"/>
    </row>
    <row r="523" spans="8:8">
      <c r="H523" s="1"/>
    </row>
    <row r="524" spans="8:8">
      <c r="H524" s="1"/>
    </row>
    <row r="525" spans="8:8">
      <c r="H525" s="1"/>
    </row>
    <row r="526" spans="8:8">
      <c r="H526" s="1"/>
    </row>
    <row r="527" spans="8:8">
      <c r="H527" s="1"/>
    </row>
    <row r="528" spans="8:8">
      <c r="H528" s="1"/>
    </row>
    <row r="529" spans="8:8">
      <c r="H529" s="1"/>
    </row>
    <row r="530" spans="8:8">
      <c r="H530" s="1"/>
    </row>
    <row r="531" spans="8:8">
      <c r="H531" s="1"/>
    </row>
    <row r="532" spans="8:8">
      <c r="H532" s="1"/>
    </row>
    <row r="533" spans="8:8">
      <c r="H533" s="1"/>
    </row>
    <row r="534" spans="8:8">
      <c r="H534" s="1"/>
    </row>
    <row r="535" spans="8:8">
      <c r="H535" s="1"/>
    </row>
    <row r="536" spans="8:8">
      <c r="H536" s="1"/>
    </row>
    <row r="537" spans="8:8">
      <c r="H537" s="1"/>
    </row>
    <row r="538" spans="8:8">
      <c r="H538" s="1"/>
    </row>
    <row r="539" spans="8:8">
      <c r="H539" s="1"/>
    </row>
    <row r="540" spans="8:8">
      <c r="H540" s="1"/>
    </row>
    <row r="541" spans="8:8">
      <c r="H541" s="1"/>
    </row>
    <row r="542" spans="8:8">
      <c r="H542" s="1"/>
    </row>
    <row r="543" spans="8:8">
      <c r="H543" s="1"/>
    </row>
    <row r="544" spans="8:8">
      <c r="H544" s="1"/>
    </row>
    <row r="545" spans="8:8">
      <c r="H545" s="1"/>
    </row>
    <row r="546" spans="8:8">
      <c r="H546" s="1"/>
    </row>
    <row r="547" spans="8:8">
      <c r="H547" s="1"/>
    </row>
    <row r="548" spans="8:8">
      <c r="H548" s="1"/>
    </row>
    <row r="549" spans="8:8">
      <c r="H549" s="1"/>
    </row>
    <row r="550" spans="8:8">
      <c r="H550" s="1"/>
    </row>
    <row r="551" spans="8:8">
      <c r="H551" s="1"/>
    </row>
    <row r="552" spans="8:8">
      <c r="H552" s="1"/>
    </row>
    <row r="553" spans="8:8">
      <c r="H553" s="1"/>
    </row>
    <row r="554" spans="8:8">
      <c r="H554" s="1"/>
    </row>
    <row r="555" spans="8:8">
      <c r="H555" s="1"/>
    </row>
    <row r="556" spans="8:8">
      <c r="H556" s="1"/>
    </row>
    <row r="557" spans="8:8">
      <c r="H557" s="1"/>
    </row>
    <row r="558" spans="8:8">
      <c r="H558" s="1"/>
    </row>
    <row r="559" spans="8:8">
      <c r="H559" s="1"/>
    </row>
    <row r="560" spans="8:8">
      <c r="H560" s="1"/>
    </row>
    <row r="561" spans="8:8">
      <c r="H561" s="1"/>
    </row>
    <row r="562" spans="8:8">
      <c r="H562" s="1"/>
    </row>
    <row r="563" spans="8:8">
      <c r="H563" s="1"/>
    </row>
    <row r="564" spans="8:8">
      <c r="H564" s="1"/>
    </row>
    <row r="565" spans="8:8">
      <c r="H565" s="1"/>
    </row>
    <row r="566" spans="8:8">
      <c r="H566" s="1"/>
    </row>
    <row r="567" spans="8:8">
      <c r="H567" s="1"/>
    </row>
    <row r="568" spans="8:8">
      <c r="H568" s="1"/>
    </row>
    <row r="569" spans="8:8">
      <c r="H569" s="1"/>
    </row>
    <row r="570" spans="8:8">
      <c r="H570" s="1"/>
    </row>
    <row r="571" spans="8:8">
      <c r="H571" s="1"/>
    </row>
    <row r="572" spans="8:8">
      <c r="H572" s="1"/>
    </row>
    <row r="573" spans="8:8">
      <c r="H573" s="1"/>
    </row>
    <row r="574" spans="8:8">
      <c r="H574" s="1"/>
    </row>
    <row r="575" spans="8:8">
      <c r="H575" s="1"/>
    </row>
    <row r="576" spans="8:8">
      <c r="H576" s="1"/>
    </row>
    <row r="577" spans="8:8">
      <c r="H577" s="1"/>
    </row>
    <row r="578" spans="8:8">
      <c r="H578" s="1"/>
    </row>
    <row r="579" spans="8:8">
      <c r="H579" s="1"/>
    </row>
    <row r="580" spans="8:8">
      <c r="H580" s="1"/>
    </row>
    <row r="581" spans="8:8">
      <c r="H581" s="1"/>
    </row>
    <row r="582" spans="8:8">
      <c r="H582" s="1"/>
    </row>
    <row r="583" spans="8:8">
      <c r="H583" s="1"/>
    </row>
    <row r="584" spans="8:8">
      <c r="H584" s="1"/>
    </row>
    <row r="585" spans="8:8">
      <c r="H585" s="1"/>
    </row>
    <row r="586" spans="8:8">
      <c r="H586" s="1"/>
    </row>
    <row r="587" spans="8:8">
      <c r="H587" s="1"/>
    </row>
    <row r="588" spans="8:8">
      <c r="H588" s="1"/>
    </row>
    <row r="589" spans="8:8">
      <c r="H589" s="1"/>
    </row>
    <row r="590" spans="8:8">
      <c r="H590" s="1"/>
    </row>
    <row r="591" spans="8:8">
      <c r="H591" s="1"/>
    </row>
    <row r="592" spans="8:8">
      <c r="H592" s="1"/>
    </row>
    <row r="593" spans="8:8">
      <c r="H593" s="1"/>
    </row>
    <row r="594" spans="8:8">
      <c r="H594" s="1"/>
    </row>
    <row r="595" spans="8:8">
      <c r="H595" s="1"/>
    </row>
    <row r="596" spans="8:8">
      <c r="H596" s="1"/>
    </row>
    <row r="597" spans="8:8">
      <c r="H597" s="1"/>
    </row>
    <row r="598" spans="8:8">
      <c r="H598" s="1"/>
    </row>
    <row r="599" spans="8:8">
      <c r="H599" s="1"/>
    </row>
    <row r="600" spans="8:8">
      <c r="H600" s="1"/>
    </row>
    <row r="601" spans="8:8">
      <c r="H601" s="1"/>
    </row>
    <row r="602" spans="8:8">
      <c r="H602" s="1"/>
    </row>
    <row r="603" spans="8:8">
      <c r="H603" s="1"/>
    </row>
    <row r="604" spans="8:8">
      <c r="H604" s="1"/>
    </row>
    <row r="605" spans="8:8">
      <c r="H605" s="1"/>
    </row>
    <row r="606" spans="8:8">
      <c r="H606" s="1"/>
    </row>
    <row r="607" spans="8:8">
      <c r="H607" s="1"/>
    </row>
    <row r="608" spans="8:8">
      <c r="H608" s="1"/>
    </row>
    <row r="609" spans="8:8">
      <c r="H609" s="1"/>
    </row>
    <row r="610" spans="8:8">
      <c r="H610" s="1"/>
    </row>
    <row r="611" spans="8:8">
      <c r="H611" s="1"/>
    </row>
    <row r="612" spans="8:8">
      <c r="H612" s="1"/>
    </row>
    <row r="613" spans="8:8">
      <c r="H613" s="1"/>
    </row>
    <row r="614" spans="8:8">
      <c r="H614" s="1"/>
    </row>
    <row r="615" spans="8:8">
      <c r="H615" s="1"/>
    </row>
    <row r="616" spans="8:8">
      <c r="H616" s="1"/>
    </row>
    <row r="617" spans="8:8">
      <c r="H617" s="1"/>
    </row>
    <row r="618" spans="8:8">
      <c r="H618" s="1"/>
    </row>
    <row r="619" spans="8:8">
      <c r="H619" s="1"/>
    </row>
    <row r="620" spans="8:8">
      <c r="H620" s="1"/>
    </row>
    <row r="621" spans="8:8">
      <c r="H621" s="1"/>
    </row>
    <row r="622" spans="8:8">
      <c r="H622" s="1"/>
    </row>
    <row r="623" spans="8:8">
      <c r="H623" s="1"/>
    </row>
    <row r="624" spans="8:8">
      <c r="H624" s="1"/>
    </row>
    <row r="625" spans="8:8">
      <c r="H625" s="1"/>
    </row>
    <row r="626" spans="8:8">
      <c r="H626" s="1"/>
    </row>
    <row r="627" spans="8:8">
      <c r="H627" s="1"/>
    </row>
    <row r="628" spans="8:8">
      <c r="H628" s="1"/>
    </row>
    <row r="629" spans="8:8">
      <c r="H629" s="1"/>
    </row>
    <row r="630" spans="8:8">
      <c r="H630" s="1"/>
    </row>
    <row r="631" spans="8:8">
      <c r="H631" s="1"/>
    </row>
    <row r="632" spans="8:8">
      <c r="H632" s="1"/>
    </row>
    <row r="633" spans="8:8">
      <c r="H633" s="1"/>
    </row>
    <row r="634" spans="8:8">
      <c r="H634" s="1"/>
    </row>
    <row r="635" spans="8:8">
      <c r="H635" s="1"/>
    </row>
    <row r="636" spans="8:8">
      <c r="H636" s="1"/>
    </row>
    <row r="637" spans="8:8">
      <c r="H637" s="1"/>
    </row>
    <row r="638" spans="8:8">
      <c r="H638" s="1"/>
    </row>
    <row r="639" spans="8:8">
      <c r="H639" s="1"/>
    </row>
    <row r="640" spans="8:8">
      <c r="H640" s="1"/>
    </row>
    <row r="641" spans="8:8">
      <c r="H641" s="1"/>
    </row>
    <row r="642" spans="8:8">
      <c r="H642" s="1"/>
    </row>
    <row r="643" spans="8:8">
      <c r="H643" s="1"/>
    </row>
    <row r="644" spans="8:8">
      <c r="H644" s="1"/>
    </row>
    <row r="645" spans="8:8">
      <c r="H645" s="1"/>
    </row>
    <row r="646" spans="8:8">
      <c r="H646" s="1"/>
    </row>
    <row r="647" spans="8:8">
      <c r="H647" s="1"/>
    </row>
    <row r="648" spans="8:8">
      <c r="H648" s="1"/>
    </row>
    <row r="649" spans="8:8">
      <c r="H649" s="1"/>
    </row>
    <row r="650" spans="8:8">
      <c r="H650" s="1"/>
    </row>
    <row r="651" spans="8:8">
      <c r="H651" s="1"/>
    </row>
    <row r="652" spans="8:8">
      <c r="H652" s="1"/>
    </row>
    <row r="653" spans="8:8">
      <c r="H653" s="1"/>
    </row>
    <row r="654" spans="8:8">
      <c r="H654" s="1"/>
    </row>
    <row r="655" spans="8:8">
      <c r="H655" s="1"/>
    </row>
    <row r="656" spans="8:8">
      <c r="H656" s="1"/>
    </row>
    <row r="657" spans="8:8">
      <c r="H657" s="1"/>
    </row>
    <row r="658" spans="8:8">
      <c r="H658" s="1"/>
    </row>
    <row r="659" spans="8:8">
      <c r="H659" s="1"/>
    </row>
    <row r="660" spans="8:8">
      <c r="H660" s="1"/>
    </row>
    <row r="661" spans="8:8">
      <c r="H661" s="1"/>
    </row>
    <row r="662" spans="8:8">
      <c r="H662" s="1"/>
    </row>
    <row r="663" spans="8:8">
      <c r="H663" s="1"/>
    </row>
    <row r="664" spans="8:8">
      <c r="H664" s="1"/>
    </row>
    <row r="665" spans="8:8">
      <c r="H665" s="1"/>
    </row>
    <row r="666" spans="8:8">
      <c r="H666" s="1"/>
    </row>
    <row r="667" spans="8:8">
      <c r="H667" s="1"/>
    </row>
    <row r="668" spans="8:8">
      <c r="H668" s="1"/>
    </row>
    <row r="669" spans="8:8">
      <c r="H669" s="1"/>
    </row>
    <row r="670" spans="8:8">
      <c r="H670" s="1"/>
    </row>
    <row r="671" spans="8:8">
      <c r="H671" s="1"/>
    </row>
    <row r="672" spans="8:8">
      <c r="H672" s="1"/>
    </row>
    <row r="673" spans="8:8">
      <c r="H673" s="1"/>
    </row>
    <row r="674" spans="8:8">
      <c r="H674" s="1"/>
    </row>
    <row r="675" spans="8:8">
      <c r="H675" s="1"/>
    </row>
    <row r="676" spans="8:8">
      <c r="H676" s="1"/>
    </row>
    <row r="677" spans="8:8">
      <c r="H677" s="1"/>
    </row>
    <row r="678" spans="8:8">
      <c r="H678" s="1"/>
    </row>
    <row r="679" spans="8:8">
      <c r="H679" s="1"/>
    </row>
    <row r="680" spans="8:8">
      <c r="H680" s="1"/>
    </row>
    <row r="681" spans="8:8">
      <c r="H681" s="1"/>
    </row>
    <row r="682" spans="8:8">
      <c r="H682" s="1"/>
    </row>
    <row r="683" spans="8:8">
      <c r="H683" s="1"/>
    </row>
    <row r="684" spans="8:8">
      <c r="H684" s="1"/>
    </row>
    <row r="685" spans="8:8">
      <c r="H685" s="1"/>
    </row>
    <row r="686" spans="8:8">
      <c r="H686" s="1"/>
    </row>
    <row r="687" spans="8:8">
      <c r="H687" s="1"/>
    </row>
    <row r="688" spans="8:8">
      <c r="H688" s="1"/>
    </row>
    <row r="689" spans="8:8">
      <c r="H689" s="1"/>
    </row>
    <row r="690" spans="8:8">
      <c r="H690" s="1"/>
    </row>
    <row r="691" spans="8:8">
      <c r="H691" s="1"/>
    </row>
    <row r="692" spans="8:8">
      <c r="H692" s="1"/>
    </row>
    <row r="693" spans="8:8">
      <c r="H693" s="1"/>
    </row>
    <row r="694" spans="8:8">
      <c r="H694" s="1"/>
    </row>
    <row r="695" spans="8:8">
      <c r="H695" s="1"/>
    </row>
    <row r="696" spans="8:8">
      <c r="H696" s="1"/>
    </row>
    <row r="697" spans="8:8">
      <c r="H697" s="1"/>
    </row>
    <row r="698" spans="8:8">
      <c r="H698" s="1"/>
    </row>
    <row r="699" spans="8:8">
      <c r="H699" s="1"/>
    </row>
    <row r="700" spans="8:8">
      <c r="H700" s="1"/>
    </row>
    <row r="701" spans="8:8">
      <c r="H701" s="1"/>
    </row>
    <row r="702" spans="8:8">
      <c r="H702" s="1"/>
    </row>
    <row r="703" spans="8:8">
      <c r="H703" s="1"/>
    </row>
    <row r="704" spans="8:8">
      <c r="H704" s="1"/>
    </row>
    <row r="705" spans="8:8">
      <c r="H705" s="1"/>
    </row>
    <row r="706" spans="8:8">
      <c r="H706" s="1"/>
    </row>
    <row r="707" spans="8:8">
      <c r="H707" s="1"/>
    </row>
    <row r="708" spans="8:8">
      <c r="H708" s="1"/>
    </row>
    <row r="709" spans="8:8">
      <c r="H709" s="1"/>
    </row>
    <row r="710" spans="8:8">
      <c r="H710" s="1"/>
    </row>
    <row r="711" spans="8:8">
      <c r="H711" s="1"/>
    </row>
    <row r="712" spans="8:8">
      <c r="H712" s="1"/>
    </row>
    <row r="713" spans="8:8">
      <c r="H713" s="1"/>
    </row>
    <row r="714" spans="8:8">
      <c r="H714" s="1"/>
    </row>
    <row r="715" spans="8:8">
      <c r="H715" s="1"/>
    </row>
    <row r="716" spans="8:8">
      <c r="H716" s="1"/>
    </row>
    <row r="717" spans="8:8">
      <c r="H717" s="1"/>
    </row>
    <row r="718" spans="8:8">
      <c r="H718" s="1"/>
    </row>
    <row r="719" spans="8:8">
      <c r="H719" s="1"/>
    </row>
    <row r="720" spans="8:8">
      <c r="H720" s="1"/>
    </row>
    <row r="721" spans="8:8">
      <c r="H721" s="1"/>
    </row>
    <row r="722" spans="8:8">
      <c r="H722" s="1"/>
    </row>
    <row r="723" spans="8:8">
      <c r="H723" s="1"/>
    </row>
    <row r="724" spans="8:8">
      <c r="H724" s="1"/>
    </row>
    <row r="725" spans="8:8">
      <c r="H725" s="1"/>
    </row>
    <row r="726" spans="8:8">
      <c r="H726" s="1"/>
    </row>
    <row r="727" spans="8:8">
      <c r="H727" s="1"/>
    </row>
    <row r="728" spans="8:8">
      <c r="H728" s="1"/>
    </row>
    <row r="729" spans="8:8">
      <c r="H729" s="1"/>
    </row>
    <row r="730" spans="8:8">
      <c r="H730" s="1"/>
    </row>
    <row r="731" spans="8:8">
      <c r="H731" s="1"/>
    </row>
    <row r="732" spans="8:8">
      <c r="H732" s="1"/>
    </row>
    <row r="733" spans="8:8">
      <c r="H733" s="1"/>
    </row>
    <row r="734" spans="8:8">
      <c r="H734" s="1"/>
    </row>
    <row r="735" spans="8:8">
      <c r="H735" s="1"/>
    </row>
    <row r="736" spans="8:8">
      <c r="H736" s="1"/>
    </row>
    <row r="737" spans="8:8">
      <c r="H737" s="1"/>
    </row>
    <row r="738" spans="8:8">
      <c r="H738" s="1"/>
    </row>
    <row r="739" spans="8:8">
      <c r="H739" s="1"/>
    </row>
    <row r="740" spans="8:8">
      <c r="H740" s="1"/>
    </row>
    <row r="741" spans="8:8">
      <c r="H741" s="1"/>
    </row>
    <row r="742" spans="8:8">
      <c r="H742" s="1"/>
    </row>
    <row r="743" spans="8:8">
      <c r="H743" s="1"/>
    </row>
    <row r="744" spans="8:8">
      <c r="H744" s="1"/>
    </row>
    <row r="745" spans="8:8">
      <c r="H745" s="1"/>
    </row>
    <row r="746" spans="8:8">
      <c r="H746" s="1"/>
    </row>
    <row r="747" spans="8:8">
      <c r="H747" s="1"/>
    </row>
    <row r="748" spans="8:8">
      <c r="H748" s="1"/>
    </row>
    <row r="749" spans="8:8">
      <c r="H749" s="1"/>
    </row>
    <row r="750" spans="8:8">
      <c r="H750" s="1"/>
    </row>
    <row r="751" spans="8:8">
      <c r="H751" s="1"/>
    </row>
    <row r="752" spans="8:8">
      <c r="H752" s="1"/>
    </row>
    <row r="753" spans="8:8">
      <c r="H753" s="1"/>
    </row>
    <row r="754" spans="8:8">
      <c r="H754" s="1"/>
    </row>
    <row r="755" spans="8:8">
      <c r="H755" s="1"/>
    </row>
    <row r="756" spans="8:8">
      <c r="H756" s="1"/>
    </row>
    <row r="757" spans="8:8">
      <c r="H757" s="1"/>
    </row>
    <row r="758" spans="8:8">
      <c r="H758" s="1"/>
    </row>
    <row r="759" spans="8:8">
      <c r="H759" s="1"/>
    </row>
    <row r="760" spans="8:8">
      <c r="H760" s="1"/>
    </row>
    <row r="761" spans="8:8">
      <c r="H761" s="1"/>
    </row>
    <row r="762" spans="8:8">
      <c r="H762" s="1"/>
    </row>
    <row r="763" spans="8:8">
      <c r="H763" s="1"/>
    </row>
    <row r="764" spans="8:8">
      <c r="H764" s="1"/>
    </row>
    <row r="765" spans="8:8">
      <c r="H765" s="1"/>
    </row>
    <row r="766" spans="8:8">
      <c r="H766" s="1"/>
    </row>
    <row r="767" spans="8:8">
      <c r="H767" s="1"/>
    </row>
    <row r="768" spans="8:8">
      <c r="H768" s="1"/>
    </row>
    <row r="769" spans="8:8">
      <c r="H769" s="1"/>
    </row>
    <row r="770" spans="8:8">
      <c r="H770" s="1"/>
    </row>
    <row r="771" spans="8:8">
      <c r="H771" s="1"/>
    </row>
    <row r="772" spans="8:8">
      <c r="H772" s="1"/>
    </row>
    <row r="773" spans="8:8">
      <c r="H773" s="1"/>
    </row>
    <row r="774" spans="8:8">
      <c r="H774" s="1"/>
    </row>
    <row r="775" spans="8:8">
      <c r="H775" s="1"/>
    </row>
    <row r="776" spans="8:8">
      <c r="H776" s="1"/>
    </row>
    <row r="777" spans="8:8">
      <c r="H777" s="1"/>
    </row>
    <row r="778" spans="8:8">
      <c r="H778" s="1"/>
    </row>
    <row r="779" spans="8:8">
      <c r="H779" s="1"/>
    </row>
    <row r="780" spans="8:8">
      <c r="H780" s="1"/>
    </row>
    <row r="781" spans="8:8">
      <c r="H781" s="1"/>
    </row>
    <row r="782" spans="8:8">
      <c r="H782" s="1"/>
    </row>
    <row r="783" spans="8:8">
      <c r="H783" s="1"/>
    </row>
    <row r="784" spans="8:8">
      <c r="H784" s="1"/>
    </row>
    <row r="785" spans="8:8">
      <c r="H785" s="1"/>
    </row>
    <row r="786" spans="8:8">
      <c r="H786" s="1"/>
    </row>
    <row r="787" spans="8:8">
      <c r="H787" s="1"/>
    </row>
    <row r="788" spans="8:8">
      <c r="H788" s="1"/>
    </row>
    <row r="789" spans="8:8">
      <c r="H789" s="1"/>
    </row>
    <row r="790" spans="8:8">
      <c r="H790" s="1"/>
    </row>
    <row r="791" spans="8:8">
      <c r="H791" s="1"/>
    </row>
    <row r="792" spans="8:8">
      <c r="H792" s="1"/>
    </row>
    <row r="793" spans="8:8">
      <c r="H793" s="1"/>
    </row>
    <row r="794" spans="8:8">
      <c r="H794" s="1"/>
    </row>
    <row r="795" spans="8:8">
      <c r="H795" s="1"/>
    </row>
    <row r="796" spans="8:8">
      <c r="H796" s="1"/>
    </row>
    <row r="797" spans="8:8">
      <c r="H797" s="1"/>
    </row>
    <row r="798" spans="8:8">
      <c r="H798" s="1"/>
    </row>
    <row r="799" spans="8:8">
      <c r="H799" s="1"/>
    </row>
    <row r="800" spans="8:8">
      <c r="H800" s="1"/>
    </row>
    <row r="801" spans="8:8">
      <c r="H801" s="1"/>
    </row>
    <row r="802" spans="8:8">
      <c r="H802" s="1"/>
    </row>
    <row r="803" spans="8:8">
      <c r="H803" s="1"/>
    </row>
    <row r="804" spans="8:8">
      <c r="H804" s="1"/>
    </row>
    <row r="805" spans="8:8">
      <c r="H805" s="1"/>
    </row>
    <row r="806" spans="8:8">
      <c r="H806" s="1"/>
    </row>
    <row r="807" spans="8:8">
      <c r="H807" s="1"/>
    </row>
    <row r="808" spans="8:8">
      <c r="H808" s="1"/>
    </row>
    <row r="809" spans="8:8">
      <c r="H809" s="1"/>
    </row>
    <row r="810" spans="8:8">
      <c r="H810" s="1"/>
    </row>
    <row r="811" spans="8:8">
      <c r="H811" s="1"/>
    </row>
    <row r="812" spans="8:8">
      <c r="H812" s="1"/>
    </row>
    <row r="813" spans="8:8">
      <c r="H813" s="1"/>
    </row>
    <row r="814" spans="8:8">
      <c r="H814" s="1"/>
    </row>
    <row r="815" spans="8:8">
      <c r="H815" s="1"/>
    </row>
    <row r="816" spans="8:8">
      <c r="H816" s="1"/>
    </row>
    <row r="817" spans="8:8">
      <c r="H817" s="1"/>
    </row>
    <row r="818" spans="8:8">
      <c r="H818" s="1"/>
    </row>
    <row r="819" spans="8:8">
      <c r="H819" s="1"/>
    </row>
    <row r="820" spans="8:8">
      <c r="H820" s="1"/>
    </row>
    <row r="821" spans="8:8">
      <c r="H821" s="1"/>
    </row>
    <row r="822" spans="8:8">
      <c r="H822" s="1"/>
    </row>
    <row r="823" spans="8:8">
      <c r="H823" s="1"/>
    </row>
    <row r="824" spans="8:8">
      <c r="H824" s="1"/>
    </row>
    <row r="825" spans="8:8">
      <c r="H825" s="1"/>
    </row>
    <row r="826" spans="8:8">
      <c r="H826" s="1"/>
    </row>
    <row r="827" spans="8:8">
      <c r="H827" s="1"/>
    </row>
    <row r="828" spans="8:8">
      <c r="H828" s="1"/>
    </row>
    <row r="829" spans="8:8">
      <c r="H829" s="1"/>
    </row>
    <row r="830" spans="8:8">
      <c r="H830" s="1"/>
    </row>
    <row r="831" spans="8:8">
      <c r="H831" s="1"/>
    </row>
    <row r="832" spans="8:8">
      <c r="H832" s="1"/>
    </row>
    <row r="833" spans="8:8">
      <c r="H833" s="1"/>
    </row>
    <row r="834" spans="8:8">
      <c r="H834" s="1"/>
    </row>
    <row r="835" spans="8:8">
      <c r="H835" s="1"/>
    </row>
    <row r="836" spans="8:8">
      <c r="H836" s="1"/>
    </row>
    <row r="837" spans="8:8">
      <c r="H837" s="1"/>
    </row>
    <row r="838" spans="8:8">
      <c r="H838" s="1"/>
    </row>
    <row r="839" spans="8:8">
      <c r="H839" s="1"/>
    </row>
    <row r="840" spans="8:8">
      <c r="H840" s="1"/>
    </row>
    <row r="841" spans="8:8">
      <c r="H841" s="1"/>
    </row>
    <row r="842" spans="8:8">
      <c r="H842" s="1"/>
    </row>
    <row r="843" spans="8:8">
      <c r="H843" s="1"/>
    </row>
    <row r="844" spans="8:8">
      <c r="H844" s="1"/>
    </row>
    <row r="845" spans="8:8">
      <c r="H845" s="1"/>
    </row>
    <row r="846" spans="8:8">
      <c r="H846" s="1"/>
    </row>
    <row r="847" spans="8:8">
      <c r="H847" s="1"/>
    </row>
    <row r="848" spans="8:8">
      <c r="H848" s="1"/>
    </row>
    <row r="849" spans="8:8">
      <c r="H849" s="1"/>
    </row>
    <row r="850" spans="8:8">
      <c r="H850" s="1"/>
    </row>
    <row r="851" spans="8:8">
      <c r="H851" s="1"/>
    </row>
    <row r="852" spans="8:8">
      <c r="H852" s="1"/>
    </row>
    <row r="853" spans="8:8">
      <c r="H853" s="1"/>
    </row>
    <row r="854" spans="8:8">
      <c r="H854" s="1"/>
    </row>
    <row r="855" spans="8:8">
      <c r="H855" s="1"/>
    </row>
    <row r="856" spans="8:8">
      <c r="H856" s="1"/>
    </row>
    <row r="857" spans="8:8">
      <c r="H857" s="1"/>
    </row>
    <row r="858" spans="8:8">
      <c r="H858" s="1"/>
    </row>
    <row r="859" spans="8:8">
      <c r="H859" s="1"/>
    </row>
    <row r="860" spans="8:8">
      <c r="H860" s="1"/>
    </row>
    <row r="861" spans="8:8">
      <c r="H861" s="1"/>
    </row>
    <row r="862" spans="8:8">
      <c r="H862" s="1"/>
    </row>
    <row r="863" spans="8:8">
      <c r="H863" s="1"/>
    </row>
    <row r="864" spans="8:8">
      <c r="H864" s="1"/>
    </row>
    <row r="865" spans="8:8">
      <c r="H865" s="1"/>
    </row>
    <row r="866" spans="8:8">
      <c r="H866" s="1"/>
    </row>
    <row r="867" spans="8:8">
      <c r="H867" s="1"/>
    </row>
    <row r="868" spans="8:8">
      <c r="H868" s="1"/>
    </row>
    <row r="869" spans="8:8">
      <c r="H869" s="1"/>
    </row>
    <row r="870" spans="8:8">
      <c r="H870" s="1"/>
    </row>
    <row r="871" spans="8:8">
      <c r="H871" s="1"/>
    </row>
    <row r="872" spans="8:8">
      <c r="H872" s="1"/>
    </row>
    <row r="873" spans="8:8">
      <c r="H873" s="1"/>
    </row>
    <row r="874" spans="8:8">
      <c r="H874" s="1"/>
    </row>
    <row r="875" spans="8:8">
      <c r="H875" s="1"/>
    </row>
    <row r="876" spans="8:8">
      <c r="H876" s="1"/>
    </row>
    <row r="877" spans="8:8">
      <c r="H877" s="1"/>
    </row>
    <row r="878" spans="8:8">
      <c r="H878" s="1"/>
    </row>
    <row r="879" spans="8:8">
      <c r="H879" s="1"/>
    </row>
    <row r="880" spans="8:8">
      <c r="H880" s="1"/>
    </row>
    <row r="881" spans="8:8">
      <c r="H881" s="1"/>
    </row>
    <row r="882" spans="8:8">
      <c r="H882" s="1"/>
    </row>
    <row r="883" spans="8:8">
      <c r="H883" s="1"/>
    </row>
    <row r="884" spans="8:8">
      <c r="H884" s="1"/>
    </row>
    <row r="885" spans="8:8">
      <c r="H885" s="1"/>
    </row>
    <row r="886" spans="8:8">
      <c r="H886" s="1"/>
    </row>
    <row r="887" spans="8:8">
      <c r="H887" s="1"/>
    </row>
    <row r="888" spans="8:8">
      <c r="H888" s="1"/>
    </row>
    <row r="889" spans="8:8">
      <c r="H889" s="1"/>
    </row>
    <row r="890" spans="8:8">
      <c r="H890" s="1"/>
    </row>
    <row r="891" spans="8:8">
      <c r="H891" s="1"/>
    </row>
    <row r="892" spans="8:8">
      <c r="H892" s="1"/>
    </row>
    <row r="893" spans="8:8">
      <c r="H893" s="1"/>
    </row>
    <row r="894" spans="8:8">
      <c r="H894" s="1"/>
    </row>
    <row r="895" spans="8:8">
      <c r="H895" s="1"/>
    </row>
    <row r="896" spans="8:8">
      <c r="H896" s="1"/>
    </row>
    <row r="897" spans="8:8">
      <c r="H897" s="1"/>
    </row>
    <row r="898" spans="8:8">
      <c r="H898" s="1"/>
    </row>
    <row r="899" spans="8:8">
      <c r="H899" s="1"/>
    </row>
    <row r="900" spans="8:8">
      <c r="H900" s="1"/>
    </row>
    <row r="901" spans="8:8">
      <c r="H901" s="1"/>
    </row>
    <row r="902" spans="8:8">
      <c r="H902" s="1"/>
    </row>
    <row r="903" spans="8:8">
      <c r="H903" s="1"/>
    </row>
    <row r="904" spans="8:8">
      <c r="H904" s="1"/>
    </row>
    <row r="905" spans="8:8">
      <c r="H905" s="1"/>
    </row>
    <row r="906" spans="8:8">
      <c r="H906" s="1"/>
    </row>
    <row r="907" spans="8:8">
      <c r="H907" s="1"/>
    </row>
    <row r="908" spans="8:8">
      <c r="H908" s="1"/>
    </row>
    <row r="909" spans="8:8">
      <c r="H909" s="1"/>
    </row>
    <row r="910" spans="8:8">
      <c r="H910" s="1"/>
    </row>
    <row r="911" spans="8:8">
      <c r="H911" s="1"/>
    </row>
    <row r="912" spans="8:8">
      <c r="H912" s="1"/>
    </row>
    <row r="913" spans="8:8">
      <c r="H913" s="1"/>
    </row>
    <row r="914" spans="8:8">
      <c r="H914" s="1"/>
    </row>
    <row r="915" spans="8:8">
      <c r="H915" s="1"/>
    </row>
    <row r="916" spans="8:8">
      <c r="H916" s="1"/>
    </row>
    <row r="917" spans="8:8">
      <c r="H917" s="1"/>
    </row>
    <row r="918" spans="8:8">
      <c r="H918" s="1"/>
    </row>
    <row r="919" spans="8:8">
      <c r="H919" s="1"/>
    </row>
    <row r="920" spans="8:8">
      <c r="H920" s="1"/>
    </row>
    <row r="921" spans="8:8">
      <c r="H921" s="1"/>
    </row>
    <row r="922" spans="8:8">
      <c r="H922" s="1"/>
    </row>
    <row r="923" spans="8:8">
      <c r="H923" s="1"/>
    </row>
    <row r="924" spans="8:8">
      <c r="H924" s="1"/>
    </row>
    <row r="925" spans="8:8">
      <c r="H925" s="1"/>
    </row>
    <row r="926" spans="8:8">
      <c r="H926" s="1"/>
    </row>
    <row r="927" spans="8:8">
      <c r="H927" s="1"/>
    </row>
    <row r="928" spans="8:8">
      <c r="H928" s="1"/>
    </row>
    <row r="929" spans="8:8">
      <c r="H929" s="1"/>
    </row>
    <row r="930" spans="8:8">
      <c r="H930" s="1"/>
    </row>
    <row r="931" spans="8:8">
      <c r="H931" s="1"/>
    </row>
    <row r="932" spans="8:8">
      <c r="H932" s="1"/>
    </row>
    <row r="933" spans="8:8">
      <c r="H933" s="1"/>
    </row>
    <row r="934" spans="8:8">
      <c r="H934" s="1"/>
    </row>
    <row r="935" spans="8:8">
      <c r="H935" s="1"/>
    </row>
    <row r="936" spans="8:8">
      <c r="H936" s="1"/>
    </row>
    <row r="937" spans="8:8">
      <c r="H937" s="1"/>
    </row>
    <row r="938" spans="8:8">
      <c r="H938" s="1"/>
    </row>
    <row r="939" spans="8:8">
      <c r="H939" s="1"/>
    </row>
    <row r="940" spans="8:8">
      <c r="H940" s="1"/>
    </row>
    <row r="941" spans="8:8">
      <c r="H941" s="1"/>
    </row>
    <row r="942" spans="8:8">
      <c r="H942" s="1"/>
    </row>
    <row r="943" spans="8:8">
      <c r="H943" s="1"/>
    </row>
    <row r="944" spans="8:8">
      <c r="H944" s="1"/>
    </row>
    <row r="945" spans="8:8">
      <c r="H945" s="1"/>
    </row>
    <row r="946" spans="8:8">
      <c r="H946" s="1"/>
    </row>
    <row r="947" spans="8:8">
      <c r="H947" s="1"/>
    </row>
    <row r="948" spans="8:8">
      <c r="H948" s="1"/>
    </row>
    <row r="949" spans="8:8">
      <c r="H949" s="1"/>
    </row>
    <row r="950" spans="8:8">
      <c r="H950" s="1"/>
    </row>
    <row r="951" spans="8:8">
      <c r="H951" s="1"/>
    </row>
    <row r="952" spans="8:8">
      <c r="H952" s="1"/>
    </row>
    <row r="953" spans="8:8">
      <c r="H953" s="1"/>
    </row>
    <row r="954" spans="8:8">
      <c r="H954" s="1"/>
    </row>
    <row r="955" spans="8:8">
      <c r="H955" s="1"/>
    </row>
    <row r="956" spans="8:8">
      <c r="H956" s="1"/>
    </row>
    <row r="957" spans="8:8">
      <c r="H957" s="1"/>
    </row>
    <row r="958" spans="8:8">
      <c r="H958" s="1"/>
    </row>
    <row r="959" spans="8:8">
      <c r="H959" s="1"/>
    </row>
    <row r="960" spans="8:8">
      <c r="H960" s="1"/>
    </row>
    <row r="961" spans="8:8">
      <c r="H961" s="1"/>
    </row>
    <row r="962" spans="8:8">
      <c r="H962" s="1"/>
    </row>
    <row r="963" spans="8:8">
      <c r="H963" s="1"/>
    </row>
    <row r="964" spans="8:8">
      <c r="H964" s="1"/>
    </row>
    <row r="965" spans="8:8">
      <c r="H965" s="1"/>
    </row>
    <row r="966" spans="8:8">
      <c r="H966" s="1"/>
    </row>
    <row r="967" spans="8:8">
      <c r="H967" s="1"/>
    </row>
    <row r="968" spans="8:8">
      <c r="H968" s="1"/>
    </row>
    <row r="969" spans="8:8">
      <c r="H969" s="1"/>
    </row>
    <row r="970" spans="8:8">
      <c r="H970" s="1"/>
    </row>
    <row r="971" spans="8:8">
      <c r="H971" s="1"/>
    </row>
    <row r="972" spans="8:8">
      <c r="H972" s="1"/>
    </row>
    <row r="973" spans="8:8">
      <c r="H973" s="1"/>
    </row>
    <row r="974" spans="8:8">
      <c r="H974" s="1"/>
    </row>
    <row r="975" spans="8:8">
      <c r="H975" s="1"/>
    </row>
    <row r="976" spans="8:8">
      <c r="H976" s="1"/>
    </row>
    <row r="977" spans="8:8">
      <c r="H977" s="1"/>
    </row>
    <row r="978" spans="8:8">
      <c r="H978" s="1"/>
    </row>
    <row r="979" spans="8:8">
      <c r="H979" s="1"/>
    </row>
    <row r="980" spans="8:8">
      <c r="H980" s="1"/>
    </row>
    <row r="981" spans="8:8">
      <c r="H981" s="1"/>
    </row>
    <row r="982" spans="8:8">
      <c r="H982" s="1"/>
    </row>
    <row r="983" spans="8:8">
      <c r="H983" s="1"/>
    </row>
    <row r="984" spans="8:8">
      <c r="H984" s="1"/>
    </row>
    <row r="985" spans="8:8">
      <c r="H985" s="1"/>
    </row>
    <row r="986" spans="8:8">
      <c r="H986" s="1"/>
    </row>
    <row r="987" spans="8:8">
      <c r="H987" s="1"/>
    </row>
    <row r="988" spans="8:8">
      <c r="H988" s="1"/>
    </row>
    <row r="989" spans="8:8">
      <c r="H989" s="1"/>
    </row>
    <row r="990" spans="8:8">
      <c r="H990" s="1"/>
    </row>
    <row r="991" spans="8:8">
      <c r="H991" s="1"/>
    </row>
    <row r="992" spans="8:8">
      <c r="H992" s="1"/>
    </row>
    <row r="993" spans="8:8">
      <c r="H993" s="1"/>
    </row>
    <row r="994" spans="8:8">
      <c r="H994" s="1"/>
    </row>
    <row r="995" spans="8:8">
      <c r="H995" s="1"/>
    </row>
    <row r="996" spans="8:8">
      <c r="H996" s="1"/>
    </row>
    <row r="997" spans="8:8">
      <c r="H997" s="1"/>
    </row>
    <row r="998" spans="8:8">
      <c r="H998" s="1"/>
    </row>
    <row r="999" spans="8:8">
      <c r="H999" s="1"/>
    </row>
    <row r="1000" spans="8:8">
      <c r="H1000" s="1"/>
    </row>
    <row r="1001" spans="8:8">
      <c r="H1001" s="1"/>
    </row>
    <row r="1002" spans="8:8">
      <c r="H1002" s="1"/>
    </row>
    <row r="1003" spans="8:8">
      <c r="H1003" s="1"/>
    </row>
    <row r="1004" spans="8:8">
      <c r="H1004" s="1"/>
    </row>
    <row r="1005" spans="8:8">
      <c r="H1005" s="1"/>
    </row>
    <row r="1006" spans="8:8">
      <c r="H1006" s="1"/>
    </row>
    <row r="1007" spans="8:8">
      <c r="H1007" s="1"/>
    </row>
    <row r="1008" spans="8:8">
      <c r="H1008" s="1"/>
    </row>
    <row r="1009" spans="8:8">
      <c r="H1009" s="1"/>
    </row>
    <row r="1010" spans="8:8">
      <c r="H1010" s="1"/>
    </row>
    <row r="1011" spans="8:8">
      <c r="H1011" s="1"/>
    </row>
    <row r="1012" spans="8:8">
      <c r="H1012" s="1"/>
    </row>
    <row r="1013" spans="8:8">
      <c r="H1013" s="1"/>
    </row>
    <row r="1014" spans="8:8">
      <c r="H1014" s="1"/>
    </row>
    <row r="1015" spans="8:8">
      <c r="H1015" s="1"/>
    </row>
    <row r="1016" spans="8:8">
      <c r="H1016" s="1"/>
    </row>
    <row r="1017" spans="8:8">
      <c r="H1017" s="1"/>
    </row>
    <row r="1018" spans="8:8">
      <c r="H1018" s="1"/>
    </row>
    <row r="1019" spans="8:8">
      <c r="H1019" s="1"/>
    </row>
    <row r="1020" spans="8:8">
      <c r="H1020" s="1"/>
    </row>
    <row r="1021" spans="8:8">
      <c r="H1021" s="1"/>
    </row>
    <row r="1022" spans="8:8">
      <c r="H1022" s="1"/>
    </row>
    <row r="1023" spans="8:8">
      <c r="H1023" s="1"/>
    </row>
    <row r="1024" spans="8:8">
      <c r="H1024" s="1"/>
    </row>
    <row r="1025" spans="8:8">
      <c r="H1025" s="1"/>
    </row>
    <row r="1026" spans="8:8">
      <c r="H1026" s="1"/>
    </row>
    <row r="1027" spans="8:8">
      <c r="H1027" s="1"/>
    </row>
    <row r="1028" spans="8:8">
      <c r="H1028" s="1"/>
    </row>
    <row r="1029" spans="8:8">
      <c r="H1029" s="1"/>
    </row>
    <row r="1030" spans="8:8">
      <c r="H1030" s="1"/>
    </row>
    <row r="1031" spans="8:8">
      <c r="H1031" s="1"/>
    </row>
    <row r="1032" spans="8:8">
      <c r="H1032" s="1"/>
    </row>
    <row r="1033" spans="8:8">
      <c r="H1033" s="1"/>
    </row>
    <row r="1034" spans="8:8">
      <c r="H1034" s="1"/>
    </row>
    <row r="1035" spans="8:8">
      <c r="H1035" s="1"/>
    </row>
    <row r="1036" spans="8:8">
      <c r="H1036" s="1"/>
    </row>
    <row r="1037" spans="8:8">
      <c r="H1037" s="1"/>
    </row>
    <row r="1038" spans="8:8">
      <c r="H1038" s="1"/>
    </row>
    <row r="1039" spans="8:8">
      <c r="H1039" s="1"/>
    </row>
    <row r="1040" spans="8:8">
      <c r="H1040" s="1"/>
    </row>
    <row r="1041" spans="8:8">
      <c r="H1041" s="1"/>
    </row>
    <row r="1042" spans="8:8">
      <c r="H1042" s="1"/>
    </row>
    <row r="1043" spans="8:8">
      <c r="H1043" s="1"/>
    </row>
    <row r="1044" spans="8:8">
      <c r="H1044" s="1"/>
    </row>
    <row r="1045" spans="8:8">
      <c r="H1045" s="1"/>
    </row>
    <row r="1046" spans="8:8">
      <c r="H1046" s="1"/>
    </row>
    <row r="1047" spans="8:8">
      <c r="H1047" s="1"/>
    </row>
    <row r="1048" spans="8:8">
      <c r="H1048" s="1"/>
    </row>
    <row r="1049" spans="8:8">
      <c r="H1049" s="1"/>
    </row>
    <row r="1050" spans="8:8">
      <c r="H1050" s="1"/>
    </row>
    <row r="1051" spans="8:8">
      <c r="H1051" s="1"/>
    </row>
    <row r="1052" spans="8:8">
      <c r="H1052" s="1"/>
    </row>
    <row r="1053" spans="8:8">
      <c r="H1053" s="1"/>
    </row>
    <row r="1054" spans="8:8">
      <c r="H1054" s="1"/>
    </row>
    <row r="1055" spans="8:8">
      <c r="H1055" s="1"/>
    </row>
    <row r="1056" spans="8:8">
      <c r="H1056" s="1"/>
    </row>
    <row r="1057" spans="8:8">
      <c r="H1057" s="1"/>
    </row>
    <row r="1058" spans="8:8">
      <c r="H1058" s="1"/>
    </row>
    <row r="1059" spans="8:8">
      <c r="H1059" s="1"/>
    </row>
    <row r="1060" spans="8:8">
      <c r="H1060" s="1"/>
    </row>
    <row r="1061" spans="8:8">
      <c r="H1061" s="1"/>
    </row>
    <row r="1062" spans="8:8">
      <c r="H1062" s="1"/>
    </row>
    <row r="1063" spans="8:8">
      <c r="H1063" s="1"/>
    </row>
    <row r="1064" spans="8:8">
      <c r="H1064" s="1"/>
    </row>
    <row r="1065" spans="8:8">
      <c r="H1065" s="1"/>
    </row>
    <row r="1066" spans="8:8">
      <c r="H1066" s="1"/>
    </row>
    <row r="1067" spans="8:8">
      <c r="H1067" s="1"/>
    </row>
    <row r="1068" spans="8:8">
      <c r="H1068" s="1"/>
    </row>
    <row r="1069" spans="8:8">
      <c r="H1069" s="1"/>
    </row>
    <row r="1070" spans="8:8">
      <c r="H1070" s="1"/>
    </row>
    <row r="1071" spans="8:8">
      <c r="H1071" s="1"/>
    </row>
    <row r="1072" spans="8:8">
      <c r="H1072" s="1"/>
    </row>
    <row r="1073" spans="8:8">
      <c r="H1073" s="1"/>
    </row>
    <row r="1074" spans="8:8">
      <c r="H1074" s="1"/>
    </row>
    <row r="1075" spans="8:8">
      <c r="H1075" s="1"/>
    </row>
    <row r="1076" spans="8:8">
      <c r="H1076" s="1"/>
    </row>
    <row r="1077" spans="8:8">
      <c r="H1077" s="1"/>
    </row>
    <row r="1078" spans="8:8">
      <c r="H1078" s="1"/>
    </row>
    <row r="1079" spans="8:8">
      <c r="H1079" s="1"/>
    </row>
    <row r="1080" spans="8:8">
      <c r="H1080" s="1"/>
    </row>
    <row r="1081" spans="8:8">
      <c r="H1081" s="1"/>
    </row>
    <row r="1082" spans="8:8">
      <c r="H1082" s="1"/>
    </row>
    <row r="1083" spans="8:8">
      <c r="H1083" s="1"/>
    </row>
    <row r="1084" spans="8:8">
      <c r="H1084" s="1"/>
    </row>
    <row r="1085" spans="8:8">
      <c r="H1085" s="1"/>
    </row>
    <row r="1086" spans="8:8">
      <c r="H1086" s="1"/>
    </row>
    <row r="1087" spans="8:8">
      <c r="H1087" s="1"/>
    </row>
    <row r="1088" spans="8:8">
      <c r="H1088" s="1"/>
    </row>
    <row r="1089" spans="8:8">
      <c r="H1089" s="1"/>
    </row>
    <row r="1090" spans="8:8">
      <c r="H1090" s="1"/>
    </row>
    <row r="1091" spans="8:8">
      <c r="H1091" s="1"/>
    </row>
    <row r="1092" spans="8:8">
      <c r="H1092" s="1"/>
    </row>
    <row r="1093" spans="8:8">
      <c r="H1093" s="1"/>
    </row>
    <row r="1094" spans="8:8">
      <c r="H1094" s="1"/>
    </row>
    <row r="1095" spans="8:8">
      <c r="H1095" s="1"/>
    </row>
    <row r="1096" spans="8:8">
      <c r="H1096" s="1"/>
    </row>
    <row r="1097" spans="8:8">
      <c r="H1097" s="1"/>
    </row>
    <row r="1098" spans="8:8">
      <c r="H1098" s="1"/>
    </row>
    <row r="1099" spans="8:8">
      <c r="H1099" s="1"/>
    </row>
    <row r="1100" spans="8:8">
      <c r="H1100" s="1"/>
    </row>
    <row r="1101" spans="8:8">
      <c r="H1101" s="1"/>
    </row>
    <row r="1102" spans="8:8">
      <c r="H1102" s="1"/>
    </row>
    <row r="1103" spans="8:8">
      <c r="H1103" s="1"/>
    </row>
    <row r="1104" spans="8:8">
      <c r="H1104" s="1"/>
    </row>
    <row r="1105" spans="8:8">
      <c r="H1105" s="1"/>
    </row>
    <row r="1106" spans="8:8">
      <c r="H1106" s="1"/>
    </row>
    <row r="1107" spans="8:8">
      <c r="H1107" s="1"/>
    </row>
    <row r="1108" spans="8:8">
      <c r="H1108" s="1"/>
    </row>
    <row r="1109" spans="8:8">
      <c r="H1109" s="1"/>
    </row>
    <row r="1110" spans="8:8">
      <c r="H1110" s="1"/>
    </row>
    <row r="1111" spans="8:8">
      <c r="H1111" s="1"/>
    </row>
    <row r="1112" spans="8:8">
      <c r="H1112" s="1"/>
    </row>
    <row r="1113" spans="8:8">
      <c r="H1113" s="1"/>
    </row>
    <row r="1114" spans="8:8">
      <c r="H1114" s="1"/>
    </row>
    <row r="1115" spans="8:8">
      <c r="H1115" s="1"/>
    </row>
    <row r="1116" spans="8:8">
      <c r="H1116" s="1"/>
    </row>
    <row r="1117" spans="8:8">
      <c r="H1117" s="1"/>
    </row>
    <row r="1118" spans="8:8">
      <c r="H1118" s="1"/>
    </row>
    <row r="1119" spans="8:8">
      <c r="H1119" s="1"/>
    </row>
    <row r="1120" spans="8:8">
      <c r="H1120" s="1"/>
    </row>
    <row r="1121" spans="8:8">
      <c r="H1121" s="1"/>
    </row>
    <row r="1122" spans="8:8">
      <c r="H1122" s="1"/>
    </row>
    <row r="1123" spans="8:8">
      <c r="H1123" s="1"/>
    </row>
    <row r="1124" spans="8:8">
      <c r="H1124" s="1"/>
    </row>
    <row r="1125" spans="8:8">
      <c r="H1125" s="1"/>
    </row>
    <row r="1126" spans="8:8">
      <c r="H1126" s="1"/>
    </row>
    <row r="1127" spans="8:8">
      <c r="H1127" s="1"/>
    </row>
    <row r="1128" spans="8:8">
      <c r="H1128" s="1"/>
    </row>
    <row r="1129" spans="8:8">
      <c r="H1129" s="1"/>
    </row>
    <row r="1130" spans="8:8">
      <c r="H1130" s="1"/>
    </row>
    <row r="1131" spans="8:8">
      <c r="H1131" s="1"/>
    </row>
    <row r="1132" spans="8:8">
      <c r="H1132" s="1"/>
    </row>
    <row r="1133" spans="8:8">
      <c r="H1133" s="1"/>
    </row>
    <row r="1134" spans="8:8">
      <c r="H1134" s="1"/>
    </row>
    <row r="1135" spans="8:8">
      <c r="H1135" s="1"/>
    </row>
    <row r="1136" spans="8:8">
      <c r="H1136" s="1"/>
    </row>
    <row r="1137" spans="8:8">
      <c r="H1137" s="1"/>
    </row>
    <row r="1138" spans="8:8">
      <c r="H1138" s="1"/>
    </row>
    <row r="1139" spans="8:8">
      <c r="H1139" s="1"/>
    </row>
    <row r="1140" spans="8:8">
      <c r="H1140" s="1"/>
    </row>
    <row r="1141" spans="8:8">
      <c r="H1141" s="1"/>
    </row>
    <row r="1142" spans="8:8">
      <c r="H1142" s="1"/>
    </row>
    <row r="1143" spans="8:8">
      <c r="H1143" s="1"/>
    </row>
    <row r="1144" spans="8:8">
      <c r="H1144" s="1"/>
    </row>
    <row r="1145" spans="8:8">
      <c r="H1145" s="1"/>
    </row>
    <row r="1146" spans="8:8">
      <c r="H1146" s="1"/>
    </row>
    <row r="1147" spans="8:8">
      <c r="H1147" s="1"/>
    </row>
    <row r="1148" spans="8:8">
      <c r="H1148" s="1"/>
    </row>
    <row r="1149" spans="8:8">
      <c r="H1149" s="1"/>
    </row>
    <row r="1150" spans="8:8">
      <c r="H1150" s="1"/>
    </row>
    <row r="1151" spans="8:8">
      <c r="H1151" s="1"/>
    </row>
    <row r="1152" spans="8:8">
      <c r="H1152" s="1"/>
    </row>
    <row r="1153" spans="8:8">
      <c r="H1153" s="1"/>
    </row>
    <row r="1154" spans="8:8">
      <c r="H1154" s="1"/>
    </row>
    <row r="1155" spans="8:8">
      <c r="H1155" s="1"/>
    </row>
    <row r="1156" spans="8:8">
      <c r="H1156" s="1"/>
    </row>
    <row r="1157" spans="8:8">
      <c r="H1157" s="1"/>
    </row>
    <row r="1158" spans="8:8">
      <c r="H1158" s="1"/>
    </row>
    <row r="1159" spans="8:8">
      <c r="H1159" s="1"/>
    </row>
    <row r="1160" spans="8:8">
      <c r="H1160" s="1"/>
    </row>
    <row r="1161" spans="8:8">
      <c r="H1161" s="1"/>
    </row>
    <row r="1162" spans="8:8">
      <c r="H1162" s="1"/>
    </row>
    <row r="1163" spans="8:8">
      <c r="H1163" s="1"/>
    </row>
    <row r="1164" spans="8:8">
      <c r="H1164" s="1"/>
    </row>
    <row r="1165" spans="8:8">
      <c r="H1165" s="1"/>
    </row>
    <row r="1166" spans="8:8">
      <c r="H1166" s="1"/>
    </row>
    <row r="1167" spans="8:8">
      <c r="H1167" s="1"/>
    </row>
    <row r="1168" spans="8:8">
      <c r="H1168" s="1"/>
    </row>
    <row r="1169" spans="8:8">
      <c r="H1169" s="1"/>
    </row>
    <row r="1170" spans="8:8">
      <c r="H1170" s="1"/>
    </row>
    <row r="1171" spans="8:8">
      <c r="H1171" s="1"/>
    </row>
    <row r="1172" spans="8:8">
      <c r="H1172" s="1"/>
    </row>
    <row r="1173" spans="8:8">
      <c r="H1173" s="1"/>
    </row>
    <row r="1174" spans="8:8">
      <c r="H1174" s="1"/>
    </row>
    <row r="1175" spans="8:8">
      <c r="H1175" s="1"/>
    </row>
    <row r="1176" spans="8:8">
      <c r="H1176" s="1"/>
    </row>
    <row r="1177" spans="8:8">
      <c r="H1177" s="1"/>
    </row>
    <row r="1178" spans="8:8">
      <c r="H1178" s="1"/>
    </row>
    <row r="1179" spans="8:8">
      <c r="H1179" s="1"/>
    </row>
    <row r="1180" spans="8:8">
      <c r="H1180" s="1"/>
    </row>
    <row r="1181" spans="8:8">
      <c r="H1181" s="1"/>
    </row>
    <row r="1182" spans="8:8">
      <c r="H1182" s="1"/>
    </row>
    <row r="1183" spans="8:8">
      <c r="H1183" s="1"/>
    </row>
    <row r="1184" spans="8:8">
      <c r="H1184" s="1"/>
    </row>
    <row r="1185" spans="8:8">
      <c r="H1185" s="1"/>
    </row>
    <row r="1186" spans="8:8">
      <c r="H1186" s="1"/>
    </row>
    <row r="1187" spans="8:8">
      <c r="H1187" s="1"/>
    </row>
    <row r="1188" spans="8:8">
      <c r="H1188" s="1"/>
    </row>
    <row r="1189" spans="8:8">
      <c r="H1189" s="1"/>
    </row>
    <row r="1190" spans="8:8">
      <c r="H1190" s="1"/>
    </row>
    <row r="1191" spans="8:8">
      <c r="H1191" s="1"/>
    </row>
    <row r="1192" spans="8:8">
      <c r="H1192" s="1"/>
    </row>
    <row r="1193" spans="8:8">
      <c r="H1193" s="1"/>
    </row>
    <row r="1194" spans="8:8">
      <c r="H1194" s="1"/>
    </row>
    <row r="1195" spans="8:8">
      <c r="H1195" s="1"/>
    </row>
    <row r="1196" spans="8:8">
      <c r="H1196" s="1"/>
    </row>
    <row r="1197" spans="8:8">
      <c r="H1197" s="1"/>
    </row>
    <row r="1198" spans="8:8">
      <c r="H1198" s="1"/>
    </row>
    <row r="1199" spans="8:8">
      <c r="H1199" s="1"/>
    </row>
    <row r="1200" spans="8:8">
      <c r="H1200" s="1"/>
    </row>
    <row r="1201" spans="8:8">
      <c r="H1201" s="1"/>
    </row>
    <row r="1202" spans="8:8">
      <c r="H1202" s="1"/>
    </row>
    <row r="1203" spans="8:8">
      <c r="H1203" s="1"/>
    </row>
    <row r="1204" spans="8:8">
      <c r="H1204" s="1"/>
    </row>
    <row r="1205" spans="8:8">
      <c r="H1205" s="1"/>
    </row>
    <row r="1206" spans="8:8">
      <c r="H1206" s="1"/>
    </row>
    <row r="1207" spans="8:8">
      <c r="H1207" s="1"/>
    </row>
    <row r="1208" spans="8:8">
      <c r="H1208" s="1"/>
    </row>
    <row r="1209" spans="8:8">
      <c r="H1209" s="1"/>
    </row>
    <row r="1210" spans="8:8">
      <c r="H1210" s="1"/>
    </row>
    <row r="1211" spans="8:8">
      <c r="H1211" s="1"/>
    </row>
    <row r="1212" spans="8:8">
      <c r="H1212" s="1"/>
    </row>
    <row r="1213" spans="8:8">
      <c r="H1213" s="1"/>
    </row>
    <row r="1214" spans="8:8">
      <c r="H1214" s="1"/>
    </row>
    <row r="1215" spans="8:8">
      <c r="H1215" s="1"/>
    </row>
    <row r="1216" spans="8:8">
      <c r="H1216" s="1"/>
    </row>
    <row r="1217" spans="8:8">
      <c r="H1217" s="1"/>
    </row>
    <row r="1218" spans="8:8">
      <c r="H1218" s="1"/>
    </row>
    <row r="1219" spans="8:8">
      <c r="H1219" s="1"/>
    </row>
    <row r="1220" spans="8:8">
      <c r="H1220" s="1"/>
    </row>
    <row r="1221" spans="8:8">
      <c r="H1221" s="1"/>
    </row>
    <row r="1222" spans="8:8">
      <c r="H1222" s="1"/>
    </row>
    <row r="1223" spans="8:8">
      <c r="H1223" s="1"/>
    </row>
    <row r="1224" spans="8:8">
      <c r="H1224" s="1"/>
    </row>
    <row r="1225" spans="8:8">
      <c r="H1225" s="1"/>
    </row>
    <row r="1226" spans="8:8">
      <c r="H1226" s="1"/>
    </row>
    <row r="1227" spans="8:8">
      <c r="H1227" s="1"/>
    </row>
    <row r="1228" spans="8:8">
      <c r="H1228" s="1"/>
    </row>
    <row r="1229" spans="8:8">
      <c r="H1229" s="1"/>
    </row>
    <row r="1230" spans="8:8">
      <c r="H1230" s="1"/>
    </row>
    <row r="1231" spans="8:8">
      <c r="H1231" s="1"/>
    </row>
    <row r="1232" spans="8:8">
      <c r="H1232" s="1"/>
    </row>
    <row r="1233" spans="8:8">
      <c r="H1233" s="1"/>
    </row>
    <row r="1234" spans="8:8">
      <c r="H1234" s="1"/>
    </row>
    <row r="1235" spans="8:8">
      <c r="H1235" s="1"/>
    </row>
    <row r="1236" spans="8:8">
      <c r="H1236" s="1"/>
    </row>
    <row r="1237" spans="8:8">
      <c r="H1237" s="1"/>
    </row>
    <row r="1238" spans="8:8">
      <c r="H1238" s="1"/>
    </row>
    <row r="1239" spans="8:8">
      <c r="H1239" s="1"/>
    </row>
    <row r="1240" spans="8:8">
      <c r="H1240" s="1"/>
    </row>
    <row r="1241" spans="8:8">
      <c r="H1241" s="1"/>
    </row>
    <row r="1242" spans="8:8">
      <c r="H1242" s="1"/>
    </row>
    <row r="1243" spans="8:8">
      <c r="H1243" s="1"/>
    </row>
    <row r="1244" spans="8:8">
      <c r="H1244" s="1"/>
    </row>
    <row r="1245" spans="8:8">
      <c r="H1245" s="1"/>
    </row>
    <row r="1246" spans="8:8">
      <c r="H1246" s="1"/>
    </row>
    <row r="1247" spans="8:8">
      <c r="H1247" s="1"/>
    </row>
    <row r="1248" spans="8:8">
      <c r="H1248" s="1"/>
    </row>
    <row r="1249" spans="8:8">
      <c r="H1249" s="1"/>
    </row>
    <row r="1250" spans="8:8">
      <c r="H1250" s="1"/>
    </row>
    <row r="1251" spans="8:8">
      <c r="H1251" s="1"/>
    </row>
    <row r="1252" spans="8:8">
      <c r="H1252" s="1"/>
    </row>
    <row r="1253" spans="8:8">
      <c r="H1253" s="1"/>
    </row>
    <row r="1254" spans="8:8">
      <c r="H1254" s="1"/>
    </row>
    <row r="1255" spans="8:8">
      <c r="H1255" s="1"/>
    </row>
    <row r="1256" spans="8:8">
      <c r="H1256" s="1"/>
    </row>
    <row r="1257" spans="8:8">
      <c r="H1257" s="1"/>
    </row>
    <row r="1258" spans="8:8">
      <c r="H1258" s="1"/>
    </row>
    <row r="1259" spans="8:8">
      <c r="H1259" s="1"/>
    </row>
    <row r="1260" spans="8:8">
      <c r="H1260" s="1"/>
    </row>
    <row r="1261" spans="8:8">
      <c r="H1261" s="1"/>
    </row>
    <row r="1262" spans="8:8">
      <c r="H1262" s="1"/>
    </row>
    <row r="1263" spans="8:8">
      <c r="H1263" s="1"/>
    </row>
    <row r="1264" spans="8:8">
      <c r="H1264" s="1"/>
    </row>
    <row r="1265" spans="8:8">
      <c r="H1265" s="1"/>
    </row>
    <row r="1266" spans="8:8">
      <c r="H1266" s="1"/>
    </row>
    <row r="1267" spans="8:8">
      <c r="H1267" s="1"/>
    </row>
    <row r="1268" spans="8:8">
      <c r="H1268" s="1"/>
    </row>
    <row r="1269" spans="8:8">
      <c r="H1269" s="1"/>
    </row>
    <row r="1270" spans="8:8">
      <c r="H1270" s="1"/>
    </row>
    <row r="1271" spans="8:8">
      <c r="H1271" s="1"/>
    </row>
    <row r="1272" spans="8:8">
      <c r="H1272" s="1"/>
    </row>
    <row r="1273" spans="8:8">
      <c r="H1273" s="1"/>
    </row>
    <row r="1274" spans="8:8">
      <c r="H1274" s="1"/>
    </row>
    <row r="1275" spans="8:8">
      <c r="H1275" s="1"/>
    </row>
    <row r="1276" spans="8:8">
      <c r="H1276" s="1"/>
    </row>
    <row r="1277" spans="8:8">
      <c r="H1277" s="1"/>
    </row>
    <row r="1278" spans="8:8">
      <c r="H1278" s="1"/>
    </row>
    <row r="1279" spans="8:8">
      <c r="H1279" s="1"/>
    </row>
    <row r="1280" spans="8:8">
      <c r="H1280" s="1"/>
    </row>
    <row r="1281" spans="8:8">
      <c r="H1281" s="1"/>
    </row>
    <row r="1282" spans="8:8">
      <c r="H1282" s="1"/>
    </row>
    <row r="1283" spans="8:8">
      <c r="H1283" s="1"/>
    </row>
    <row r="1284" spans="8:8">
      <c r="H1284" s="1"/>
    </row>
    <row r="1285" spans="8:8">
      <c r="H1285" s="1"/>
    </row>
    <row r="1286" spans="8:8">
      <c r="H1286" s="1"/>
    </row>
    <row r="1287" spans="8:8">
      <c r="H1287" s="1"/>
    </row>
    <row r="1288" spans="8:8">
      <c r="H1288" s="1"/>
    </row>
    <row r="1289" spans="8:8">
      <c r="H1289" s="1"/>
    </row>
    <row r="1290" spans="8:8">
      <c r="H1290" s="1"/>
    </row>
    <row r="1291" spans="8:8">
      <c r="H1291" s="1"/>
    </row>
    <row r="1292" spans="8:8">
      <c r="H1292" s="1"/>
    </row>
    <row r="1293" spans="8:8">
      <c r="H1293" s="1"/>
    </row>
    <row r="1294" spans="8:8">
      <c r="H1294" s="1"/>
    </row>
    <row r="1295" spans="8:8">
      <c r="H1295" s="1"/>
    </row>
    <row r="1296" spans="8:8">
      <c r="H1296" s="1"/>
    </row>
    <row r="1297" spans="8:8">
      <c r="H1297" s="1"/>
    </row>
    <row r="1298" spans="8:8">
      <c r="H1298" s="1"/>
    </row>
    <row r="1299" spans="8:8">
      <c r="H1299" s="1"/>
    </row>
    <row r="1300" spans="8:8">
      <c r="H1300" s="1"/>
    </row>
    <row r="1301" spans="8:8">
      <c r="H1301" s="1"/>
    </row>
    <row r="1302" spans="8:8">
      <c r="H1302" s="1"/>
    </row>
    <row r="1303" spans="8:8">
      <c r="H1303" s="1"/>
    </row>
    <row r="1304" spans="8:8">
      <c r="H1304" s="1"/>
    </row>
    <row r="1305" spans="8:8">
      <c r="H1305" s="1"/>
    </row>
    <row r="1306" spans="8:8">
      <c r="H1306" s="1"/>
    </row>
    <row r="1307" spans="8:8">
      <c r="H1307" s="1"/>
    </row>
    <row r="1308" spans="8:8">
      <c r="H1308" s="1"/>
    </row>
    <row r="1309" spans="8:8">
      <c r="H1309" s="1"/>
    </row>
    <row r="1310" spans="8:8">
      <c r="H1310" s="1"/>
    </row>
    <row r="1311" spans="8:8">
      <c r="H1311" s="1"/>
    </row>
    <row r="1312" spans="8:8">
      <c r="H1312" s="1"/>
    </row>
    <row r="1313" spans="8:8">
      <c r="H1313" s="1"/>
    </row>
    <row r="1314" spans="8:8">
      <c r="H1314" s="1"/>
    </row>
    <row r="1315" spans="8:8">
      <c r="H1315" s="1"/>
    </row>
    <row r="1316" spans="8:8">
      <c r="H1316" s="1"/>
    </row>
    <row r="1317" spans="8:8">
      <c r="H1317" s="1"/>
    </row>
    <row r="1318" spans="8:8">
      <c r="H1318" s="1"/>
    </row>
    <row r="1319" spans="8:8">
      <c r="H1319" s="1"/>
    </row>
    <row r="1320" spans="8:8">
      <c r="H1320" s="1"/>
    </row>
    <row r="1321" spans="8:8">
      <c r="H1321" s="1"/>
    </row>
    <row r="1322" spans="8:8">
      <c r="H1322" s="1"/>
    </row>
    <row r="1323" spans="8:8">
      <c r="H1323" s="1"/>
    </row>
    <row r="1324" spans="8:8">
      <c r="H1324" s="1"/>
    </row>
    <row r="1325" spans="8:8">
      <c r="H1325" s="1"/>
    </row>
    <row r="1326" spans="8:8">
      <c r="H1326" s="1"/>
    </row>
    <row r="1327" spans="8:8">
      <c r="H1327" s="1"/>
    </row>
    <row r="1328" spans="8:8">
      <c r="H1328" s="1"/>
    </row>
    <row r="1329" spans="8:8">
      <c r="H1329" s="1"/>
    </row>
    <row r="1330" spans="8:8">
      <c r="H1330" s="1"/>
    </row>
    <row r="1331" spans="8:8">
      <c r="H1331" s="1"/>
    </row>
    <row r="1332" spans="8:8">
      <c r="H1332" s="1"/>
    </row>
    <row r="1333" spans="8:8">
      <c r="H1333" s="1"/>
    </row>
    <row r="1334" spans="8:8">
      <c r="H1334" s="1"/>
    </row>
    <row r="1335" spans="8:8">
      <c r="H1335" s="1"/>
    </row>
    <row r="1336" spans="8:8">
      <c r="H1336" s="1"/>
    </row>
    <row r="1337" spans="8:8">
      <c r="H1337" s="1"/>
    </row>
    <row r="1338" spans="8:8">
      <c r="H1338" s="1"/>
    </row>
    <row r="1339" spans="8:8">
      <c r="H1339" s="1"/>
    </row>
    <row r="1340" spans="8:8">
      <c r="H1340" s="1"/>
    </row>
    <row r="1341" spans="8:8">
      <c r="H1341" s="1"/>
    </row>
    <row r="1342" spans="8:8">
      <c r="H1342" s="1"/>
    </row>
    <row r="1343" spans="8:8">
      <c r="H1343" s="1"/>
    </row>
    <row r="1344" spans="8:8">
      <c r="H1344" s="1"/>
    </row>
    <row r="1345" spans="8:8">
      <c r="H1345" s="1"/>
    </row>
    <row r="1346" spans="8:8">
      <c r="H1346" s="1"/>
    </row>
    <row r="1347" spans="8:8">
      <c r="H1347" s="1"/>
    </row>
    <row r="1348" spans="8:8">
      <c r="H1348" s="1"/>
    </row>
    <row r="1349" spans="8:8">
      <c r="H1349" s="1"/>
    </row>
    <row r="1350" spans="8:8">
      <c r="H1350" s="1"/>
    </row>
    <row r="1351" spans="8:8">
      <c r="H1351" s="1"/>
    </row>
    <row r="1352" spans="8:8">
      <c r="H1352" s="1"/>
    </row>
    <row r="1353" spans="8:8">
      <c r="H1353" s="1"/>
    </row>
    <row r="1354" spans="8:8">
      <c r="H1354" s="1"/>
    </row>
    <row r="1355" spans="8:8">
      <c r="H1355" s="1"/>
    </row>
    <row r="1356" spans="8:8">
      <c r="H1356" s="1"/>
    </row>
    <row r="1357" spans="8:8">
      <c r="H1357" s="1"/>
    </row>
    <row r="1358" spans="8:8">
      <c r="H1358" s="1"/>
    </row>
    <row r="1359" spans="8:8">
      <c r="H1359" s="1"/>
    </row>
    <row r="1360" spans="8:8">
      <c r="H1360" s="1"/>
    </row>
    <row r="1361" spans="8:8">
      <c r="H1361" s="1"/>
    </row>
    <row r="1362" spans="8:8">
      <c r="H1362" s="1"/>
    </row>
    <row r="1363" spans="8:8">
      <c r="H1363" s="1"/>
    </row>
    <row r="1364" spans="8:8">
      <c r="H1364" s="1"/>
    </row>
    <row r="1365" spans="8:8">
      <c r="H1365" s="1"/>
    </row>
    <row r="1366" spans="8:8">
      <c r="H1366" s="1"/>
    </row>
    <row r="1367" spans="8:8">
      <c r="H1367" s="1"/>
    </row>
    <row r="1368" spans="8:8">
      <c r="H1368" s="1"/>
    </row>
    <row r="1369" spans="8:8">
      <c r="H1369" s="1"/>
    </row>
    <row r="1370" spans="8:8">
      <c r="H1370" s="1"/>
    </row>
    <row r="1371" spans="8:8">
      <c r="H1371" s="1"/>
    </row>
    <row r="1372" spans="8:8">
      <c r="H1372" s="1"/>
    </row>
    <row r="1373" spans="8:8">
      <c r="H1373" s="1"/>
    </row>
    <row r="1374" spans="8:8">
      <c r="H1374" s="1"/>
    </row>
    <row r="1375" spans="8:8">
      <c r="H1375" s="1"/>
    </row>
    <row r="1376" spans="8:8">
      <c r="H1376" s="1"/>
    </row>
    <row r="1377" spans="8:8">
      <c r="H1377" s="1"/>
    </row>
    <row r="1378" spans="8:8">
      <c r="H1378" s="1"/>
    </row>
    <row r="1379" spans="8:8">
      <c r="H1379" s="1"/>
    </row>
    <row r="1380" spans="8:8">
      <c r="H1380" s="1"/>
    </row>
    <row r="1381" spans="8:8">
      <c r="H1381" s="1"/>
    </row>
    <row r="1382" spans="8:8">
      <c r="H1382" s="1"/>
    </row>
    <row r="1383" spans="8:8">
      <c r="H1383" s="1"/>
    </row>
    <row r="1384" spans="8:8">
      <c r="H1384" s="1"/>
    </row>
    <row r="1385" spans="8:8">
      <c r="H1385" s="1"/>
    </row>
    <row r="1386" spans="8:8">
      <c r="H1386" s="1"/>
    </row>
    <row r="1387" spans="8:8">
      <c r="H1387" s="1"/>
    </row>
    <row r="1388" spans="8:8">
      <c r="H1388" s="1"/>
    </row>
    <row r="1389" spans="8:8">
      <c r="H1389" s="1"/>
    </row>
    <row r="1390" spans="8:8">
      <c r="H1390" s="1"/>
    </row>
    <row r="1391" spans="8:8">
      <c r="H1391" s="1"/>
    </row>
    <row r="1392" spans="8:8">
      <c r="H1392" s="1"/>
    </row>
    <row r="1393" spans="8:8">
      <c r="H1393" s="1"/>
    </row>
    <row r="1394" spans="8:8">
      <c r="H1394" s="1"/>
    </row>
    <row r="1395" spans="8:8">
      <c r="H1395" s="1"/>
    </row>
    <row r="1396" spans="8:8">
      <c r="H1396" s="1"/>
    </row>
    <row r="1397" spans="8:8">
      <c r="H1397" s="1"/>
    </row>
    <row r="1398" spans="8:8">
      <c r="H1398" s="1"/>
    </row>
    <row r="1399" spans="8:8">
      <c r="H1399" s="1"/>
    </row>
    <row r="1400" spans="8:8">
      <c r="H1400" s="1"/>
    </row>
    <row r="1401" spans="8:8">
      <c r="H1401" s="1"/>
    </row>
    <row r="1402" spans="8:8">
      <c r="H1402" s="1"/>
    </row>
    <row r="1403" spans="8:8">
      <c r="H1403" s="1"/>
    </row>
    <row r="1404" spans="8:8">
      <c r="H1404" s="1"/>
    </row>
    <row r="1405" spans="8:8">
      <c r="H1405" s="1"/>
    </row>
    <row r="1406" spans="8:8">
      <c r="H1406" s="1"/>
    </row>
    <row r="1407" spans="8:8">
      <c r="H1407" s="1"/>
    </row>
    <row r="1408" spans="8:8">
      <c r="H1408" s="1"/>
    </row>
    <row r="1409" spans="8:8">
      <c r="H1409" s="1"/>
    </row>
    <row r="1410" spans="8:8">
      <c r="H1410" s="1"/>
    </row>
    <row r="1411" spans="8:8">
      <c r="H1411" s="1"/>
    </row>
    <row r="1412" spans="8:8">
      <c r="H1412" s="1"/>
    </row>
    <row r="1413" spans="8:8">
      <c r="H1413" s="1"/>
    </row>
    <row r="1414" spans="8:8">
      <c r="H1414" s="1"/>
    </row>
    <row r="1415" spans="8:8">
      <c r="H1415" s="1"/>
    </row>
    <row r="1416" spans="8:8">
      <c r="H1416" s="1"/>
    </row>
    <row r="1417" spans="8:8">
      <c r="H1417" s="1"/>
    </row>
    <row r="1418" spans="8:8">
      <c r="H1418" s="1"/>
    </row>
    <row r="1419" spans="8:8">
      <c r="H1419" s="1"/>
    </row>
    <row r="1420" spans="8:8">
      <c r="H1420" s="1"/>
    </row>
    <row r="1421" spans="8:8">
      <c r="H1421" s="1"/>
    </row>
    <row r="1422" spans="8:8">
      <c r="H1422" s="1"/>
    </row>
    <row r="1423" spans="8:8">
      <c r="H1423" s="1"/>
    </row>
    <row r="1424" spans="8:8">
      <c r="H1424" s="1"/>
    </row>
    <row r="1425" spans="8:8">
      <c r="H1425" s="1"/>
    </row>
    <row r="1426" spans="8:8">
      <c r="H1426" s="1"/>
    </row>
    <row r="1427" spans="8:8">
      <c r="H1427" s="1"/>
    </row>
    <row r="1428" spans="8:8">
      <c r="H1428" s="1"/>
    </row>
    <row r="1429" spans="8:8">
      <c r="H1429" s="1"/>
    </row>
    <row r="1430" spans="8:8">
      <c r="H1430" s="1"/>
    </row>
    <row r="1431" spans="8:8">
      <c r="H1431" s="1"/>
    </row>
    <row r="1432" spans="8:8">
      <c r="H1432" s="1"/>
    </row>
    <row r="1433" spans="8:8">
      <c r="H1433" s="1"/>
    </row>
    <row r="1434" spans="8:8">
      <c r="H1434" s="1"/>
    </row>
    <row r="1435" spans="8:8">
      <c r="H1435" s="1"/>
    </row>
    <row r="1436" spans="8:8">
      <c r="H1436" s="1"/>
    </row>
    <row r="1437" spans="8:8">
      <c r="H1437" s="1"/>
    </row>
    <row r="1438" spans="8:8">
      <c r="H1438" s="1"/>
    </row>
    <row r="1439" spans="8:8">
      <c r="H1439" s="1"/>
    </row>
    <row r="1440" spans="8:8">
      <c r="H1440" s="1"/>
    </row>
    <row r="1441" spans="8:8">
      <c r="H1441" s="1"/>
    </row>
    <row r="1442" spans="8:8">
      <c r="H1442" s="1"/>
    </row>
    <row r="1443" spans="8:8">
      <c r="H1443" s="1"/>
    </row>
    <row r="1444" spans="8:8">
      <c r="H1444" s="1"/>
    </row>
    <row r="1445" spans="8:8">
      <c r="H1445" s="1"/>
    </row>
    <row r="1446" spans="8:8">
      <c r="H1446" s="1"/>
    </row>
    <row r="1447" spans="8:8">
      <c r="H1447" s="1"/>
    </row>
    <row r="1448" spans="8:8">
      <c r="H1448" s="1"/>
    </row>
    <row r="1449" spans="8:8">
      <c r="H1449" s="1"/>
    </row>
    <row r="1450" spans="8:8">
      <c r="H1450" s="1"/>
    </row>
    <row r="1451" spans="8:8">
      <c r="H1451" s="1"/>
    </row>
    <row r="1452" spans="8:8">
      <c r="H1452" s="1"/>
    </row>
    <row r="1453" spans="8:8">
      <c r="H1453" s="1"/>
    </row>
    <row r="1454" spans="8:8">
      <c r="H1454" s="1"/>
    </row>
    <row r="1455" spans="8:8">
      <c r="H1455" s="1"/>
    </row>
    <row r="1456" spans="8:8">
      <c r="H1456" s="1"/>
    </row>
    <row r="1457" spans="8:8">
      <c r="H1457" s="1"/>
    </row>
    <row r="1458" spans="8:8">
      <c r="H1458" s="1"/>
    </row>
    <row r="1459" spans="8:8">
      <c r="H1459" s="1"/>
    </row>
    <row r="1460" spans="8:8">
      <c r="H1460" s="1"/>
    </row>
    <row r="1461" spans="8:8">
      <c r="H1461" s="1"/>
    </row>
    <row r="1462" spans="8:8">
      <c r="H1462" s="1"/>
    </row>
    <row r="1463" spans="8:8">
      <c r="H1463" s="1"/>
    </row>
    <row r="1464" spans="8:8">
      <c r="H1464" s="1"/>
    </row>
    <row r="1465" spans="8:8">
      <c r="H1465" s="1"/>
    </row>
    <row r="1466" spans="8:8">
      <c r="H1466" s="1"/>
    </row>
    <row r="1467" spans="8:8">
      <c r="H1467" s="1"/>
    </row>
    <row r="1468" spans="8:8">
      <c r="H1468" s="1"/>
    </row>
    <row r="1469" spans="8:8">
      <c r="H1469" s="1"/>
    </row>
    <row r="1470" spans="8:8">
      <c r="H1470" s="1"/>
    </row>
    <row r="1471" spans="8:8">
      <c r="H1471" s="1"/>
    </row>
    <row r="1472" spans="8:8">
      <c r="H1472" s="1"/>
    </row>
    <row r="1473" spans="8:8">
      <c r="H1473" s="1"/>
    </row>
    <row r="1474" spans="8:8">
      <c r="H1474" s="1"/>
    </row>
    <row r="1475" spans="8:8">
      <c r="H1475" s="1"/>
    </row>
    <row r="1476" spans="8:8">
      <c r="H1476" s="1"/>
    </row>
    <row r="1477" spans="8:8">
      <c r="H1477" s="1"/>
    </row>
    <row r="1478" spans="8:8">
      <c r="H1478" s="1"/>
    </row>
    <row r="1479" spans="8:8">
      <c r="H1479" s="1"/>
    </row>
    <row r="1480" spans="8:8">
      <c r="H1480" s="1"/>
    </row>
    <row r="1481" spans="8:8">
      <c r="H1481" s="1"/>
    </row>
    <row r="1482" spans="8:8">
      <c r="H1482" s="1"/>
    </row>
    <row r="1483" spans="8:8">
      <c r="H1483" s="1"/>
    </row>
    <row r="1484" spans="8:8">
      <c r="H1484" s="1"/>
    </row>
    <row r="1485" spans="8:8">
      <c r="H1485" s="1"/>
    </row>
    <row r="1486" spans="8:8">
      <c r="H1486" s="1"/>
    </row>
    <row r="1487" spans="8:8">
      <c r="H1487" s="1"/>
    </row>
    <row r="1488" spans="8:8">
      <c r="H1488" s="1"/>
    </row>
    <row r="1489" spans="8:8">
      <c r="H1489" s="1"/>
    </row>
    <row r="1490" spans="8:8">
      <c r="H1490" s="1"/>
    </row>
    <row r="1491" spans="8:8">
      <c r="H1491" s="1"/>
    </row>
    <row r="1492" spans="8:8">
      <c r="H1492" s="1"/>
    </row>
    <row r="1493" spans="8:8">
      <c r="H1493" s="1"/>
    </row>
    <row r="1494" spans="8:8">
      <c r="H1494" s="1"/>
    </row>
    <row r="1495" spans="8:8">
      <c r="H1495" s="1"/>
    </row>
    <row r="1496" spans="8:8">
      <c r="H1496" s="1"/>
    </row>
    <row r="1497" spans="8:8">
      <c r="H1497" s="1"/>
    </row>
    <row r="1498" spans="8:8">
      <c r="H1498" s="1"/>
    </row>
    <row r="1499" spans="8:8">
      <c r="H1499" s="1"/>
    </row>
    <row r="1500" spans="8:8">
      <c r="H1500" s="1"/>
    </row>
    <row r="1501" spans="8:8">
      <c r="H1501" s="1"/>
    </row>
    <row r="1502" spans="8:8">
      <c r="H1502" s="1"/>
    </row>
    <row r="1503" spans="8:8">
      <c r="H1503" s="1"/>
    </row>
    <row r="1504" spans="8:8">
      <c r="H1504" s="1"/>
    </row>
    <row r="1505" spans="8:8">
      <c r="H1505" s="1"/>
    </row>
    <row r="1506" spans="8:8">
      <c r="H1506" s="1"/>
    </row>
    <row r="1507" spans="8:8">
      <c r="H1507" s="1"/>
    </row>
    <row r="1508" spans="8:8">
      <c r="H1508" s="1"/>
    </row>
    <row r="1509" spans="8:8">
      <c r="H1509" s="1"/>
    </row>
    <row r="1510" spans="8:8">
      <c r="H1510" s="1"/>
    </row>
    <row r="1511" spans="8:8">
      <c r="H1511" s="1"/>
    </row>
    <row r="1512" spans="8:8">
      <c r="H1512" s="1"/>
    </row>
    <row r="1513" spans="8:8">
      <c r="H1513" s="1"/>
    </row>
    <row r="1514" spans="8:8">
      <c r="H1514" s="1"/>
    </row>
    <row r="1515" spans="8:8">
      <c r="H1515" s="1"/>
    </row>
    <row r="1516" spans="8:8">
      <c r="H1516" s="1"/>
    </row>
    <row r="1517" spans="8:8">
      <c r="H1517" s="1"/>
    </row>
    <row r="1518" spans="8:8">
      <c r="H1518" s="1"/>
    </row>
    <row r="1519" spans="8:8">
      <c r="H1519" s="1"/>
    </row>
    <row r="1520" spans="8:8">
      <c r="H1520" s="1"/>
    </row>
    <row r="1521" spans="8:8">
      <c r="H1521" s="1"/>
    </row>
    <row r="1522" spans="8:8">
      <c r="H1522" s="1"/>
    </row>
    <row r="1523" spans="8:8">
      <c r="H1523" s="1"/>
    </row>
    <row r="1524" spans="8:8">
      <c r="H1524" s="1"/>
    </row>
    <row r="1525" spans="8:8">
      <c r="H1525" s="1"/>
    </row>
    <row r="1526" spans="8:8">
      <c r="H1526" s="1"/>
    </row>
    <row r="1527" spans="8:8">
      <c r="H1527" s="1"/>
    </row>
    <row r="1528" spans="8:8">
      <c r="H1528" s="1"/>
    </row>
    <row r="1529" spans="8:8">
      <c r="H1529" s="1"/>
    </row>
    <row r="1530" spans="8:8">
      <c r="H1530" s="1"/>
    </row>
    <row r="1531" spans="8:8">
      <c r="H1531" s="1"/>
    </row>
    <row r="1532" spans="8:8">
      <c r="H1532" s="1"/>
    </row>
    <row r="1533" spans="8:8">
      <c r="H1533" s="1"/>
    </row>
    <row r="1534" spans="8:8">
      <c r="H1534" s="1"/>
    </row>
    <row r="1535" spans="8:8">
      <c r="H1535" s="1"/>
    </row>
    <row r="1536" spans="8:8">
      <c r="H1536" s="1"/>
    </row>
    <row r="1537" spans="8:8">
      <c r="H1537" s="1"/>
    </row>
    <row r="1538" spans="8:8">
      <c r="H1538" s="1"/>
    </row>
    <row r="1539" spans="8:8">
      <c r="H1539" s="1"/>
    </row>
    <row r="1540" spans="8:8">
      <c r="H1540" s="1"/>
    </row>
    <row r="1541" spans="8:8">
      <c r="H1541" s="1"/>
    </row>
    <row r="1542" spans="8:8">
      <c r="H1542" s="1"/>
    </row>
    <row r="1543" spans="8:8">
      <c r="H1543" s="1"/>
    </row>
    <row r="1544" spans="8:8">
      <c r="H1544" s="1"/>
    </row>
    <row r="1545" spans="8:8">
      <c r="H1545" s="1"/>
    </row>
    <row r="1546" spans="8:8">
      <c r="H1546" s="1"/>
    </row>
    <row r="1547" spans="8:8">
      <c r="H1547" s="1"/>
    </row>
    <row r="1548" spans="8:8">
      <c r="H1548" s="1"/>
    </row>
    <row r="1549" spans="8:8">
      <c r="H1549" s="1"/>
    </row>
    <row r="1550" spans="8:8">
      <c r="H1550" s="1"/>
    </row>
    <row r="1551" spans="8:8">
      <c r="H1551" s="1"/>
    </row>
    <row r="1552" spans="8:8">
      <c r="H1552" s="1"/>
    </row>
    <row r="1553" spans="8:8">
      <c r="H1553" s="1"/>
    </row>
    <row r="1554" spans="8:8">
      <c r="H1554" s="1"/>
    </row>
    <row r="1555" spans="8:8">
      <c r="H1555" s="1"/>
    </row>
    <row r="1556" spans="8:8">
      <c r="H1556" s="1"/>
    </row>
    <row r="1557" spans="8:8">
      <c r="H1557" s="1"/>
    </row>
    <row r="1558" spans="8:8">
      <c r="H1558" s="1"/>
    </row>
    <row r="1559" spans="8:8">
      <c r="H1559" s="1"/>
    </row>
    <row r="1560" spans="8:8">
      <c r="H1560" s="1"/>
    </row>
    <row r="1561" spans="8:8">
      <c r="H1561" s="1"/>
    </row>
    <row r="1562" spans="8:8">
      <c r="H1562" s="1"/>
    </row>
    <row r="1563" spans="8:8">
      <c r="H1563" s="1"/>
    </row>
    <row r="1564" spans="8:8">
      <c r="H1564" s="1"/>
    </row>
    <row r="1565" spans="8:8">
      <c r="H1565" s="1"/>
    </row>
    <row r="1566" spans="8:8">
      <c r="H1566" s="1"/>
    </row>
    <row r="1567" spans="8:8">
      <c r="H1567" s="1"/>
    </row>
    <row r="1568" spans="8:8">
      <c r="H1568" s="1"/>
    </row>
    <row r="1569" spans="8:8">
      <c r="H1569" s="1"/>
    </row>
    <row r="1570" spans="8:8">
      <c r="H1570" s="1"/>
    </row>
    <row r="1571" spans="8:8">
      <c r="H1571" s="1"/>
    </row>
    <row r="1572" spans="8:8">
      <c r="H1572" s="1"/>
    </row>
    <row r="1573" spans="8:8">
      <c r="H1573" s="1"/>
    </row>
    <row r="1574" spans="8:8">
      <c r="H1574" s="1"/>
    </row>
    <row r="1575" spans="8:8">
      <c r="H1575" s="1"/>
    </row>
    <row r="1576" spans="8:8">
      <c r="H1576" s="1"/>
    </row>
    <row r="1577" spans="8:8">
      <c r="H1577" s="1"/>
    </row>
    <row r="1578" spans="8:8">
      <c r="H1578" s="1"/>
    </row>
    <row r="1579" spans="8:8">
      <c r="H1579" s="1"/>
    </row>
    <row r="1580" spans="8:8">
      <c r="H1580" s="1"/>
    </row>
    <row r="1581" spans="8:8">
      <c r="H1581" s="1"/>
    </row>
    <row r="1582" spans="8:8">
      <c r="H1582" s="1"/>
    </row>
    <row r="1583" spans="8:8">
      <c r="H1583" s="1"/>
    </row>
    <row r="1584" spans="8:8">
      <c r="H1584" s="1"/>
    </row>
    <row r="1585" spans="8:8">
      <c r="H1585" s="1"/>
    </row>
    <row r="1586" spans="8:8">
      <c r="H1586" s="1"/>
    </row>
    <row r="1587" spans="8:8">
      <c r="H1587" s="1"/>
    </row>
    <row r="1588" spans="8:8">
      <c r="H1588" s="1"/>
    </row>
    <row r="1589" spans="8:8">
      <c r="H1589" s="1"/>
    </row>
    <row r="1590" spans="8:8">
      <c r="H1590" s="1"/>
    </row>
    <row r="1591" spans="8:8">
      <c r="H1591" s="1"/>
    </row>
    <row r="1592" spans="8:8">
      <c r="H1592" s="1"/>
    </row>
    <row r="1593" spans="8:8">
      <c r="H1593" s="1"/>
    </row>
    <row r="1594" spans="8:8">
      <c r="H1594" s="1"/>
    </row>
    <row r="1595" spans="8:8">
      <c r="H1595" s="1"/>
    </row>
    <row r="1596" spans="8:8">
      <c r="H1596" s="1"/>
    </row>
    <row r="1597" spans="8:8">
      <c r="H1597" s="1"/>
    </row>
    <row r="1598" spans="8:8">
      <c r="H1598" s="1"/>
    </row>
    <row r="1599" spans="8:8">
      <c r="H1599" s="1"/>
    </row>
    <row r="1600" spans="8:8">
      <c r="H1600" s="1"/>
    </row>
    <row r="1601" spans="8:8">
      <c r="H1601" s="1"/>
    </row>
    <row r="1602" spans="8:8">
      <c r="H1602" s="1"/>
    </row>
    <row r="1603" spans="8:8">
      <c r="H1603" s="1"/>
    </row>
    <row r="1604" spans="8:8">
      <c r="H1604" s="1"/>
    </row>
    <row r="1605" spans="8:8">
      <c r="H1605" s="1"/>
    </row>
    <row r="1606" spans="8:8">
      <c r="H1606" s="1"/>
    </row>
    <row r="1607" spans="8:8">
      <c r="H1607" s="1"/>
    </row>
    <row r="1608" spans="8:8">
      <c r="H1608" s="1"/>
    </row>
    <row r="1609" spans="8:8">
      <c r="H1609" s="1"/>
    </row>
    <row r="1610" spans="8:8">
      <c r="H1610" s="1"/>
    </row>
    <row r="1611" spans="8:8">
      <c r="H1611" s="1"/>
    </row>
    <row r="1612" spans="8:8">
      <c r="H1612" s="1"/>
    </row>
    <row r="1613" spans="8:8">
      <c r="H1613" s="1"/>
    </row>
    <row r="1614" spans="8:8">
      <c r="H1614" s="1"/>
    </row>
    <row r="1615" spans="8:8">
      <c r="H1615" s="1"/>
    </row>
    <row r="1616" spans="8:8">
      <c r="H1616" s="1"/>
    </row>
    <row r="1617" spans="8:8">
      <c r="H1617" s="1"/>
    </row>
    <row r="1618" spans="8:8">
      <c r="H1618" s="1"/>
    </row>
    <row r="1619" spans="8:8">
      <c r="H1619" s="1"/>
    </row>
    <row r="1620" spans="8:8">
      <c r="H1620" s="1"/>
    </row>
    <row r="1621" spans="8:8">
      <c r="H1621" s="1"/>
    </row>
    <row r="1622" spans="8:8">
      <c r="H1622" s="1"/>
    </row>
    <row r="1623" spans="8:8">
      <c r="H1623" s="1"/>
    </row>
    <row r="1624" spans="8:8">
      <c r="H1624" s="1"/>
    </row>
    <row r="1625" spans="8:8">
      <c r="H1625" s="1"/>
    </row>
    <row r="1626" spans="8:8">
      <c r="H1626" s="1"/>
    </row>
    <row r="1627" spans="8:8">
      <c r="H1627" s="1"/>
    </row>
    <row r="1628" spans="8:8">
      <c r="H1628" s="1"/>
    </row>
    <row r="1629" spans="8:8">
      <c r="H1629" s="1"/>
    </row>
    <row r="1630" spans="8:8">
      <c r="H1630" s="1"/>
    </row>
    <row r="1631" spans="8:8">
      <c r="H1631" s="1"/>
    </row>
    <row r="1632" spans="8:8">
      <c r="H1632" s="1"/>
    </row>
    <row r="1633" spans="8:8">
      <c r="H1633" s="1"/>
    </row>
    <row r="1634" spans="8:8">
      <c r="H1634" s="1"/>
    </row>
    <row r="1635" spans="8:8">
      <c r="H1635" s="1"/>
    </row>
    <row r="1636" spans="8:8">
      <c r="H1636" s="1"/>
    </row>
    <row r="1637" spans="8:8">
      <c r="H1637" s="1"/>
    </row>
    <row r="1638" spans="8:8">
      <c r="H1638" s="1"/>
    </row>
    <row r="1639" spans="8:8">
      <c r="H1639" s="1"/>
    </row>
    <row r="1640" spans="8:8">
      <c r="H1640" s="1"/>
    </row>
    <row r="1641" spans="8:8">
      <c r="H1641" s="1"/>
    </row>
    <row r="1642" spans="8:8">
      <c r="H1642" s="1"/>
    </row>
    <row r="1643" spans="8:8">
      <c r="H1643" s="1"/>
    </row>
    <row r="1644" spans="8:8">
      <c r="H1644" s="1"/>
    </row>
    <row r="1645" spans="8:8">
      <c r="H1645" s="1"/>
    </row>
    <row r="1646" spans="8:8">
      <c r="H1646" s="1"/>
    </row>
    <row r="1647" spans="8:8">
      <c r="H1647" s="1"/>
    </row>
    <row r="1648" spans="8:8">
      <c r="H1648" s="1"/>
    </row>
    <row r="1649" spans="8:8">
      <c r="H1649" s="1"/>
    </row>
    <row r="1650" spans="8:8">
      <c r="H1650" s="1"/>
    </row>
    <row r="1651" spans="8:8">
      <c r="H1651" s="1"/>
    </row>
    <row r="1652" spans="8:8">
      <c r="H1652" s="1"/>
    </row>
    <row r="1653" spans="8:8">
      <c r="H1653" s="1"/>
    </row>
    <row r="1654" spans="8:8">
      <c r="H1654" s="1"/>
    </row>
    <row r="1655" spans="8:8">
      <c r="H1655" s="1"/>
    </row>
    <row r="1656" spans="8:8">
      <c r="H1656" s="1"/>
    </row>
    <row r="1657" spans="8:8">
      <c r="H1657" s="1"/>
    </row>
    <row r="1658" spans="8:8">
      <c r="H1658" s="1"/>
    </row>
    <row r="1659" spans="8:8">
      <c r="H1659" s="1"/>
    </row>
    <row r="1660" spans="8:8">
      <c r="H1660" s="1"/>
    </row>
    <row r="1661" spans="8:8">
      <c r="H1661" s="1"/>
    </row>
    <row r="1662" spans="8:8">
      <c r="H1662" s="1"/>
    </row>
    <row r="1663" spans="8:8">
      <c r="H1663" s="1"/>
    </row>
    <row r="1664" spans="8:8">
      <c r="H1664" s="1"/>
    </row>
    <row r="1665" spans="8:8">
      <c r="H1665" s="1"/>
    </row>
    <row r="1666" spans="8:8">
      <c r="H1666" s="1"/>
    </row>
    <row r="1667" spans="8:8">
      <c r="H1667" s="1"/>
    </row>
    <row r="1668" spans="8:8">
      <c r="H1668" s="1"/>
    </row>
    <row r="1669" spans="8:8">
      <c r="H1669" s="1"/>
    </row>
    <row r="1670" spans="8:8">
      <c r="H1670" s="1"/>
    </row>
    <row r="1671" spans="8:8">
      <c r="H1671" s="1"/>
    </row>
    <row r="1672" spans="8:8">
      <c r="H1672" s="1"/>
    </row>
    <row r="1673" spans="8:8">
      <c r="H1673" s="1"/>
    </row>
    <row r="1674" spans="8:8">
      <c r="H1674" s="1"/>
    </row>
    <row r="1675" spans="8:8">
      <c r="H1675" s="1"/>
    </row>
    <row r="1676" spans="8:8">
      <c r="H1676" s="1"/>
    </row>
    <row r="1677" spans="8:8">
      <c r="H1677" s="1"/>
    </row>
    <row r="1678" spans="8:8">
      <c r="H1678" s="1"/>
    </row>
    <row r="1679" spans="8:8">
      <c r="H1679" s="1"/>
    </row>
    <row r="1680" spans="8:8">
      <c r="H1680" s="1"/>
    </row>
    <row r="1681" spans="8:8">
      <c r="H1681" s="1"/>
    </row>
    <row r="1682" spans="8:8">
      <c r="H1682" s="1"/>
    </row>
    <row r="1683" spans="8:8">
      <c r="H1683" s="1"/>
    </row>
    <row r="1684" spans="8:8">
      <c r="H1684" s="1"/>
    </row>
    <row r="1685" spans="8:8">
      <c r="H1685" s="1"/>
    </row>
    <row r="1686" spans="8:8">
      <c r="H1686" s="1"/>
    </row>
    <row r="1687" spans="8:8">
      <c r="H1687" s="1"/>
    </row>
    <row r="1688" spans="8:8">
      <c r="H1688" s="1"/>
    </row>
    <row r="1689" spans="8:8">
      <c r="H1689" s="1"/>
    </row>
    <row r="1690" spans="8:8">
      <c r="H1690" s="1"/>
    </row>
    <row r="1691" spans="8:8">
      <c r="H1691" s="1"/>
    </row>
    <row r="1692" spans="8:8">
      <c r="H1692" s="1"/>
    </row>
    <row r="1693" spans="8:8">
      <c r="H1693" s="1"/>
    </row>
    <row r="1694" spans="8:8">
      <c r="H1694" s="1"/>
    </row>
    <row r="1695" spans="8:8">
      <c r="H1695" s="1"/>
    </row>
    <row r="1696" spans="8:8">
      <c r="H1696" s="1"/>
    </row>
    <row r="1697" spans="8:8">
      <c r="H1697" s="1"/>
    </row>
    <row r="1698" spans="8:8">
      <c r="H1698" s="1"/>
    </row>
    <row r="1699" spans="8:8">
      <c r="H1699" s="1"/>
    </row>
    <row r="1700" spans="8:8">
      <c r="H1700" s="1"/>
    </row>
    <row r="1701" spans="8:8">
      <c r="H1701" s="1"/>
    </row>
    <row r="1702" spans="8:8">
      <c r="H1702" s="1"/>
    </row>
    <row r="1703" spans="8:8">
      <c r="H1703" s="1"/>
    </row>
    <row r="1704" spans="8:8">
      <c r="H1704" s="1"/>
    </row>
    <row r="1705" spans="8:8">
      <c r="H1705" s="1"/>
    </row>
    <row r="1706" spans="8:8">
      <c r="H1706" s="1"/>
    </row>
    <row r="1707" spans="8:8">
      <c r="H1707" s="1"/>
    </row>
    <row r="1708" spans="8:8">
      <c r="H1708" s="1"/>
    </row>
    <row r="1709" spans="8:8">
      <c r="H1709" s="1"/>
    </row>
    <row r="1710" spans="8:8">
      <c r="H1710" s="1"/>
    </row>
    <row r="1711" spans="8:8">
      <c r="H1711" s="1"/>
    </row>
    <row r="1712" spans="8:8">
      <c r="H1712" s="1"/>
    </row>
    <row r="1713" spans="8:8">
      <c r="H1713" s="1"/>
    </row>
    <row r="1714" spans="8:8">
      <c r="H1714" s="1"/>
    </row>
    <row r="1715" spans="8:8">
      <c r="H1715" s="1"/>
    </row>
    <row r="1716" spans="8:8">
      <c r="H1716" s="1"/>
    </row>
    <row r="1717" spans="8:8">
      <c r="H1717" s="1"/>
    </row>
    <row r="1718" spans="8:8">
      <c r="H1718" s="1"/>
    </row>
    <row r="1719" spans="8:8">
      <c r="H1719" s="1"/>
    </row>
    <row r="1720" spans="8:8">
      <c r="H1720" s="1"/>
    </row>
    <row r="1721" spans="8:8">
      <c r="H1721" s="1"/>
    </row>
    <row r="1722" spans="8:8">
      <c r="H1722" s="1"/>
    </row>
    <row r="1723" spans="8:8">
      <c r="H1723" s="1"/>
    </row>
    <row r="1724" spans="8:8">
      <c r="H1724" s="1"/>
    </row>
    <row r="1725" spans="8:8">
      <c r="H1725" s="1"/>
    </row>
    <row r="1726" spans="8:8">
      <c r="H1726" s="1"/>
    </row>
    <row r="1727" spans="8:8">
      <c r="H1727" s="1"/>
    </row>
    <row r="1728" spans="8:8">
      <c r="H1728" s="1"/>
    </row>
    <row r="1729" spans="8:8">
      <c r="H1729" s="1"/>
    </row>
    <row r="1730" spans="8:8">
      <c r="H1730" s="1"/>
    </row>
    <row r="1731" spans="8:8">
      <c r="H1731" s="1"/>
    </row>
    <row r="1732" spans="8:8">
      <c r="H1732" s="1"/>
    </row>
    <row r="1733" spans="8:8">
      <c r="H1733" s="1"/>
    </row>
    <row r="1734" spans="8:8">
      <c r="H1734" s="1"/>
    </row>
    <row r="1735" spans="8:8">
      <c r="H1735" s="1"/>
    </row>
    <row r="1736" spans="8:8">
      <c r="H1736" s="1"/>
    </row>
    <row r="1737" spans="8:8">
      <c r="H1737" s="1"/>
    </row>
    <row r="1738" spans="8:8">
      <c r="H1738" s="1"/>
    </row>
    <row r="1739" spans="8:8">
      <c r="H1739" s="1"/>
    </row>
    <row r="1740" spans="8:8">
      <c r="H1740" s="1"/>
    </row>
    <row r="1741" spans="8:8">
      <c r="H1741" s="1"/>
    </row>
    <row r="1742" spans="8:8">
      <c r="H1742" s="1"/>
    </row>
    <row r="1743" spans="8:8">
      <c r="H1743" s="1"/>
    </row>
    <row r="1744" spans="8:8">
      <c r="H1744" s="1"/>
    </row>
    <row r="1745" spans="8:8">
      <c r="H1745" s="1"/>
    </row>
    <row r="1746" spans="8:8">
      <c r="H1746" s="1"/>
    </row>
    <row r="1747" spans="8:8">
      <c r="H1747" s="1"/>
    </row>
    <row r="1748" spans="8:8">
      <c r="H1748" s="1"/>
    </row>
    <row r="1749" spans="8:8">
      <c r="H1749" s="1"/>
    </row>
    <row r="1750" spans="8:8">
      <c r="H1750" s="1"/>
    </row>
    <row r="1751" spans="8:8">
      <c r="H1751" s="1"/>
    </row>
    <row r="1752" spans="8:8">
      <c r="H1752" s="1"/>
    </row>
    <row r="1753" spans="8:8">
      <c r="H1753" s="1"/>
    </row>
    <row r="1754" spans="8:8">
      <c r="H1754" s="1"/>
    </row>
    <row r="1755" spans="8:8">
      <c r="H1755" s="1"/>
    </row>
    <row r="1756" spans="8:8">
      <c r="H1756" s="1"/>
    </row>
    <row r="1757" spans="8:8">
      <c r="H1757" s="1"/>
    </row>
    <row r="1758" spans="8:8">
      <c r="H1758" s="1"/>
    </row>
    <row r="1759" spans="8:8">
      <c r="H1759" s="1"/>
    </row>
    <row r="1760" spans="8:8">
      <c r="H1760" s="1"/>
    </row>
    <row r="1761" spans="8:8">
      <c r="H1761" s="1"/>
    </row>
    <row r="1762" spans="8:8">
      <c r="H1762" s="1"/>
    </row>
    <row r="1763" spans="8:8">
      <c r="H1763" s="1"/>
    </row>
    <row r="1764" spans="8:8">
      <c r="H1764" s="1"/>
    </row>
    <row r="1765" spans="8:8">
      <c r="H1765" s="1"/>
    </row>
    <row r="1766" spans="8:8">
      <c r="H1766" s="1"/>
    </row>
    <row r="1767" spans="8:8">
      <c r="H1767" s="1"/>
    </row>
    <row r="1768" spans="8:8">
      <c r="H1768" s="1"/>
    </row>
    <row r="1769" spans="8:8">
      <c r="H1769" s="1"/>
    </row>
    <row r="1770" spans="8:8">
      <c r="H1770" s="1"/>
    </row>
    <row r="1771" spans="8:8">
      <c r="H1771" s="1"/>
    </row>
    <row r="1772" spans="8:8">
      <c r="H1772" s="1"/>
    </row>
    <row r="1773" spans="8:8">
      <c r="H1773" s="1"/>
    </row>
    <row r="1774" spans="8:8">
      <c r="H1774" s="1"/>
    </row>
    <row r="1775" spans="8:8">
      <c r="H1775" s="1"/>
    </row>
    <row r="1776" spans="8:8">
      <c r="H1776" s="1"/>
    </row>
    <row r="1777" spans="8:8">
      <c r="H1777" s="1"/>
    </row>
    <row r="1778" spans="8:8">
      <c r="H1778" s="1"/>
    </row>
    <row r="1779" spans="8:8">
      <c r="H1779" s="1"/>
    </row>
    <row r="1780" spans="8:8">
      <c r="H1780" s="1"/>
    </row>
    <row r="1781" spans="8:8">
      <c r="H1781" s="1"/>
    </row>
    <row r="1782" spans="8:8">
      <c r="H1782" s="1"/>
    </row>
    <row r="1783" spans="8:8">
      <c r="H1783" s="1"/>
    </row>
    <row r="1784" spans="8:8">
      <c r="H1784" s="1"/>
    </row>
    <row r="1785" spans="8:8">
      <c r="H1785" s="1"/>
    </row>
    <row r="1786" spans="8:8">
      <c r="H1786" s="1"/>
    </row>
    <row r="1787" spans="8:8">
      <c r="H1787" s="1"/>
    </row>
    <row r="1788" spans="8:8">
      <c r="H1788" s="1"/>
    </row>
    <row r="1789" spans="8:8">
      <c r="H1789" s="1"/>
    </row>
    <row r="1790" spans="8:8">
      <c r="H1790" s="1"/>
    </row>
    <row r="1791" spans="8:8">
      <c r="H1791" s="1"/>
    </row>
    <row r="1792" spans="8:8">
      <c r="H1792" s="1"/>
    </row>
    <row r="1793" spans="8:8">
      <c r="H1793" s="1"/>
    </row>
    <row r="1794" spans="8:8">
      <c r="H1794" s="1"/>
    </row>
    <row r="1795" spans="8:8">
      <c r="H1795" s="1"/>
    </row>
    <row r="1796" spans="8:8">
      <c r="H1796" s="1"/>
    </row>
    <row r="1797" spans="8:8">
      <c r="H1797" s="1"/>
    </row>
    <row r="1798" spans="8:8">
      <c r="H1798" s="1"/>
    </row>
    <row r="1799" spans="8:8">
      <c r="H1799" s="1"/>
    </row>
    <row r="1800" spans="8:8">
      <c r="H1800" s="1"/>
    </row>
    <row r="1801" spans="8:8">
      <c r="H1801" s="1"/>
    </row>
    <row r="1802" spans="8:8">
      <c r="H1802" s="1"/>
    </row>
    <row r="1803" spans="8:8">
      <c r="H1803" s="1"/>
    </row>
    <row r="1804" spans="8:8">
      <c r="H1804" s="1"/>
    </row>
    <row r="1805" spans="8:8">
      <c r="H1805" s="1"/>
    </row>
    <row r="1806" spans="8:8">
      <c r="H1806" s="1"/>
    </row>
    <row r="1807" spans="8:8">
      <c r="H1807" s="1"/>
    </row>
    <row r="1808" spans="8:8">
      <c r="H1808" s="1"/>
    </row>
    <row r="1809" spans="8:8">
      <c r="H1809" s="1"/>
    </row>
    <row r="1810" spans="8:8">
      <c r="H1810" s="1"/>
    </row>
    <row r="1811" spans="8:8">
      <c r="H1811" s="1"/>
    </row>
    <row r="1812" spans="8:8">
      <c r="H1812" s="1"/>
    </row>
    <row r="1813" spans="8:8">
      <c r="H1813" s="1"/>
    </row>
    <row r="1814" spans="8:8">
      <c r="H1814" s="1"/>
    </row>
    <row r="1815" spans="8:8">
      <c r="H1815" s="1"/>
    </row>
    <row r="1816" spans="8:8">
      <c r="H1816" s="1"/>
    </row>
    <row r="1817" spans="8:8">
      <c r="H1817" s="1"/>
    </row>
    <row r="1818" spans="8:8">
      <c r="H1818" s="1"/>
    </row>
    <row r="1819" spans="8:8">
      <c r="H1819" s="1"/>
    </row>
    <row r="1820" spans="8:8">
      <c r="H1820" s="1"/>
    </row>
    <row r="1821" spans="8:8">
      <c r="H1821" s="1"/>
    </row>
    <row r="1822" spans="8:8">
      <c r="H1822" s="1"/>
    </row>
    <row r="1823" spans="8:8">
      <c r="H1823" s="1"/>
    </row>
    <row r="1824" spans="8:8">
      <c r="H1824" s="1"/>
    </row>
    <row r="1825" spans="8:8">
      <c r="H1825" s="1"/>
    </row>
    <row r="1826" spans="8:8">
      <c r="H1826" s="1"/>
    </row>
    <row r="1827" spans="8:8">
      <c r="H1827" s="1"/>
    </row>
    <row r="1828" spans="8:8">
      <c r="H1828" s="1"/>
    </row>
    <row r="1829" spans="8:8">
      <c r="H1829" s="1"/>
    </row>
    <row r="1830" spans="8:8">
      <c r="H1830" s="1"/>
    </row>
    <row r="1831" spans="8:8">
      <c r="H1831" s="1"/>
    </row>
    <row r="1832" spans="8:8">
      <c r="H1832" s="1"/>
    </row>
    <row r="1833" spans="8:8">
      <c r="H1833" s="1"/>
    </row>
    <row r="1834" spans="8:8">
      <c r="H1834" s="1"/>
    </row>
    <row r="1835" spans="8:8">
      <c r="H1835" s="1"/>
    </row>
    <row r="1836" spans="8:8">
      <c r="H1836" s="1"/>
    </row>
    <row r="1837" spans="8:8">
      <c r="H1837" s="1"/>
    </row>
    <row r="1838" spans="8:8">
      <c r="H1838" s="1"/>
    </row>
    <row r="1839" spans="8:8">
      <c r="H1839" s="1"/>
    </row>
    <row r="1840" spans="8:8">
      <c r="H1840" s="1"/>
    </row>
    <row r="1841" spans="8:8">
      <c r="H1841" s="1"/>
    </row>
    <row r="1842" spans="8:8">
      <c r="H1842" s="1"/>
    </row>
    <row r="1843" spans="8:8">
      <c r="H1843" s="1"/>
    </row>
    <row r="1844" spans="8:8">
      <c r="H1844" s="1"/>
    </row>
    <row r="1845" spans="8:8">
      <c r="H1845" s="1"/>
    </row>
    <row r="1846" spans="8:8">
      <c r="H1846" s="1"/>
    </row>
    <row r="1847" spans="8:8">
      <c r="H1847" s="1"/>
    </row>
    <row r="1848" spans="8:8">
      <c r="H1848" s="1"/>
    </row>
    <row r="1849" spans="8:8">
      <c r="H1849" s="1"/>
    </row>
    <row r="1850" spans="8:8">
      <c r="H1850" s="1"/>
    </row>
    <row r="1851" spans="8:8">
      <c r="H1851" s="1"/>
    </row>
    <row r="1852" spans="8:8">
      <c r="H1852" s="1"/>
    </row>
    <row r="1853" spans="8:8">
      <c r="H1853" s="1"/>
    </row>
    <row r="1854" spans="8:8">
      <c r="H1854" s="1"/>
    </row>
    <row r="1855" spans="8:8">
      <c r="H1855" s="1"/>
    </row>
    <row r="1856" spans="8:8">
      <c r="H1856" s="1"/>
    </row>
    <row r="1857" spans="8:8">
      <c r="H1857" s="1"/>
    </row>
    <row r="1858" spans="8:8">
      <c r="H1858" s="1"/>
    </row>
    <row r="1859" spans="8:8">
      <c r="H1859" s="1"/>
    </row>
    <row r="1860" spans="8:8">
      <c r="H1860" s="1"/>
    </row>
    <row r="1861" spans="8:8">
      <c r="H1861" s="1"/>
    </row>
    <row r="1862" spans="8:8">
      <c r="H1862" s="1"/>
    </row>
    <row r="1863" spans="8:8">
      <c r="H1863" s="1"/>
    </row>
    <row r="1864" spans="8:8">
      <c r="H1864" s="1"/>
    </row>
    <row r="1865" spans="8:8">
      <c r="H1865" s="1"/>
    </row>
    <row r="1866" spans="8:8">
      <c r="H1866" s="1"/>
    </row>
    <row r="1867" spans="8:8">
      <c r="H1867" s="1"/>
    </row>
    <row r="1868" spans="8:8">
      <c r="H1868" s="1"/>
    </row>
    <row r="1869" spans="8:8">
      <c r="H1869" s="1"/>
    </row>
    <row r="1870" spans="8:8">
      <c r="H1870" s="1"/>
    </row>
    <row r="1871" spans="8:8">
      <c r="H1871" s="1"/>
    </row>
    <row r="1872" spans="8:8">
      <c r="H1872" s="1"/>
    </row>
    <row r="1873" spans="8:8">
      <c r="H1873" s="1"/>
    </row>
    <row r="1874" spans="8:8">
      <c r="H1874" s="1"/>
    </row>
    <row r="1875" spans="8:8">
      <c r="H1875" s="1"/>
    </row>
    <row r="1876" spans="8:8">
      <c r="H1876" s="1"/>
    </row>
    <row r="1877" spans="8:8">
      <c r="H1877" s="1"/>
    </row>
    <row r="1878" spans="8:8">
      <c r="H1878" s="1"/>
    </row>
    <row r="1879" spans="8:8">
      <c r="H1879" s="1"/>
    </row>
    <row r="1880" spans="8:8">
      <c r="H1880" s="1"/>
    </row>
    <row r="1881" spans="8:8">
      <c r="H1881" s="1"/>
    </row>
    <row r="1882" spans="8:8">
      <c r="H1882" s="1"/>
    </row>
    <row r="1883" spans="8:8">
      <c r="H1883" s="1"/>
    </row>
    <row r="1884" spans="8:8">
      <c r="H1884" s="1"/>
    </row>
    <row r="1885" spans="8:8">
      <c r="H1885" s="1"/>
    </row>
    <row r="1886" spans="8:8">
      <c r="H1886" s="1"/>
    </row>
    <row r="1887" spans="8:8">
      <c r="H1887" s="1"/>
    </row>
    <row r="1888" spans="8:8">
      <c r="H1888" s="1"/>
    </row>
    <row r="1889" spans="8:8">
      <c r="H1889" s="1"/>
    </row>
    <row r="1890" spans="8:8">
      <c r="H1890" s="1"/>
    </row>
    <row r="1891" spans="8:8">
      <c r="H1891" s="1"/>
    </row>
    <row r="1892" spans="8:8">
      <c r="H1892" s="1"/>
    </row>
    <row r="1893" spans="8:8">
      <c r="H1893" s="1"/>
    </row>
    <row r="1894" spans="8:8">
      <c r="H1894" s="1"/>
    </row>
    <row r="1895" spans="8:8">
      <c r="H1895" s="1"/>
    </row>
    <row r="1896" spans="8:8">
      <c r="H1896" s="1"/>
    </row>
    <row r="1897" spans="8:8">
      <c r="H1897" s="1"/>
    </row>
    <row r="1898" spans="8:8">
      <c r="H1898" s="1"/>
    </row>
    <row r="1899" spans="8:8">
      <c r="H1899" s="1"/>
    </row>
    <row r="1900" spans="8:8">
      <c r="H1900" s="1"/>
    </row>
    <row r="1901" spans="8:8">
      <c r="H1901" s="1"/>
    </row>
    <row r="1902" spans="8:8">
      <c r="H1902" s="1"/>
    </row>
    <row r="1903" spans="8:8">
      <c r="H1903" s="1"/>
    </row>
    <row r="1904" spans="8:8">
      <c r="H1904" s="1"/>
    </row>
    <row r="1905" spans="8:8">
      <c r="H1905" s="1"/>
    </row>
    <row r="1906" spans="8:8">
      <c r="H1906" s="1"/>
    </row>
    <row r="1907" spans="8:8">
      <c r="H1907" s="1"/>
    </row>
    <row r="1908" spans="8:8">
      <c r="H1908" s="1"/>
    </row>
    <row r="1909" spans="8:8">
      <c r="H1909" s="1"/>
    </row>
    <row r="1910" spans="8:8">
      <c r="H1910" s="1"/>
    </row>
    <row r="1911" spans="8:8">
      <c r="H1911" s="1"/>
    </row>
    <row r="1912" spans="8:8">
      <c r="H1912" s="1"/>
    </row>
    <row r="1913" spans="8:8">
      <c r="H1913" s="1"/>
    </row>
    <row r="1914" spans="8:8">
      <c r="H1914" s="1"/>
    </row>
    <row r="1915" spans="8:8">
      <c r="H1915" s="1"/>
    </row>
    <row r="1916" spans="8:8">
      <c r="H1916" s="1"/>
    </row>
    <row r="1917" spans="8:8">
      <c r="H1917" s="1"/>
    </row>
    <row r="1918" spans="8:8">
      <c r="H1918" s="1"/>
    </row>
    <row r="1919" spans="8:8">
      <c r="H1919" s="1"/>
    </row>
    <row r="1920" spans="8:8">
      <c r="H1920" s="1"/>
    </row>
    <row r="1921" spans="8:8">
      <c r="H1921" s="1"/>
    </row>
    <row r="1922" spans="8:8">
      <c r="H1922" s="1"/>
    </row>
    <row r="1923" spans="8:8">
      <c r="H1923" s="1"/>
    </row>
    <row r="1924" spans="8:8">
      <c r="H1924" s="1"/>
    </row>
    <row r="1925" spans="8:8">
      <c r="H1925" s="1"/>
    </row>
    <row r="1926" spans="8:8">
      <c r="H1926" s="1"/>
    </row>
    <row r="1927" spans="8:8">
      <c r="H1927" s="1"/>
    </row>
    <row r="1928" spans="8:8">
      <c r="H1928" s="1"/>
    </row>
    <row r="1929" spans="8:8">
      <c r="H1929" s="1"/>
    </row>
    <row r="1930" spans="8:8">
      <c r="H1930" s="1"/>
    </row>
    <row r="1931" spans="8:8">
      <c r="H1931" s="1"/>
    </row>
    <row r="1932" spans="8:8">
      <c r="H1932" s="1"/>
    </row>
    <row r="1933" spans="8:8">
      <c r="H1933" s="1"/>
    </row>
    <row r="1934" spans="8:8">
      <c r="H1934" s="1"/>
    </row>
    <row r="1935" spans="8:8">
      <c r="H1935" s="1"/>
    </row>
    <row r="1936" spans="8:8">
      <c r="H1936" s="1"/>
    </row>
    <row r="1937" spans="8:8">
      <c r="H1937" s="1"/>
    </row>
    <row r="1938" spans="8:8">
      <c r="H1938" s="1"/>
    </row>
    <row r="1939" spans="8:8">
      <c r="H1939" s="1"/>
    </row>
    <row r="1940" spans="8:8">
      <c r="H1940" s="1"/>
    </row>
    <row r="1941" spans="8:8">
      <c r="H1941" s="1"/>
    </row>
    <row r="1942" spans="8:8">
      <c r="H1942" s="1"/>
    </row>
    <row r="1943" spans="8:8">
      <c r="H1943" s="1"/>
    </row>
    <row r="1944" spans="8:8">
      <c r="H1944" s="1"/>
    </row>
    <row r="1945" spans="8:8">
      <c r="H1945" s="1"/>
    </row>
    <row r="1946" spans="8:8">
      <c r="H1946" s="1"/>
    </row>
    <row r="1947" spans="8:8">
      <c r="H1947" s="1"/>
    </row>
    <row r="1948" spans="8:8">
      <c r="H1948" s="1"/>
    </row>
    <row r="1949" spans="8:8">
      <c r="H1949" s="1"/>
    </row>
    <row r="1950" spans="8:8">
      <c r="H1950" s="1"/>
    </row>
    <row r="1951" spans="8:8">
      <c r="H1951" s="1"/>
    </row>
    <row r="1952" spans="8:8">
      <c r="H1952" s="1"/>
    </row>
    <row r="1953" spans="8:8">
      <c r="H1953" s="1"/>
    </row>
    <row r="1954" spans="8:8">
      <c r="H1954" s="1"/>
    </row>
    <row r="1955" spans="8:8">
      <c r="H1955" s="1"/>
    </row>
    <row r="1956" spans="8:8">
      <c r="H1956" s="1"/>
    </row>
    <row r="1957" spans="8:8">
      <c r="H1957" s="1"/>
    </row>
    <row r="1958" spans="8:8">
      <c r="H1958" s="1"/>
    </row>
    <row r="1959" spans="8:8">
      <c r="H1959" s="1"/>
    </row>
    <row r="1960" spans="8:8">
      <c r="H1960" s="1"/>
    </row>
    <row r="1961" spans="8:8">
      <c r="H1961" s="1"/>
    </row>
    <row r="1962" spans="8:8">
      <c r="H1962" s="1"/>
    </row>
    <row r="1963" spans="8:8">
      <c r="H1963" s="1"/>
    </row>
    <row r="1964" spans="8:8">
      <c r="H1964" s="1"/>
    </row>
    <row r="1965" spans="8:8">
      <c r="H1965" s="1"/>
    </row>
    <row r="1966" spans="8:8">
      <c r="H1966" s="1"/>
    </row>
    <row r="1967" spans="8:8">
      <c r="H1967" s="1"/>
    </row>
    <row r="1968" spans="8:8">
      <c r="H1968" s="1"/>
    </row>
    <row r="1969" spans="8:8">
      <c r="H1969" s="1"/>
    </row>
    <row r="1970" spans="8:8">
      <c r="H1970" s="1"/>
    </row>
    <row r="1971" spans="8:8">
      <c r="H1971" s="1"/>
    </row>
    <row r="1972" spans="8:8">
      <c r="H1972" s="1"/>
    </row>
    <row r="1973" spans="8:8">
      <c r="H1973" s="1"/>
    </row>
    <row r="1974" spans="8:8">
      <c r="H1974" s="1"/>
    </row>
    <row r="1975" spans="8:8">
      <c r="H1975" s="1"/>
    </row>
    <row r="1976" spans="8:8">
      <c r="H1976" s="1"/>
    </row>
    <row r="1977" spans="8:8">
      <c r="H1977" s="1"/>
    </row>
    <row r="1978" spans="8:8">
      <c r="H1978" s="1"/>
    </row>
    <row r="1979" spans="8:8">
      <c r="H1979" s="1"/>
    </row>
    <row r="1980" spans="8:8">
      <c r="H1980" s="1"/>
    </row>
    <row r="1981" spans="8:8">
      <c r="H1981" s="1"/>
    </row>
    <row r="1982" spans="8:8">
      <c r="H1982" s="1"/>
    </row>
    <row r="1983" spans="8:8">
      <c r="H1983" s="1"/>
    </row>
    <row r="1984" spans="8:8">
      <c r="H1984" s="1"/>
    </row>
    <row r="1985" spans="8:8">
      <c r="H1985" s="1"/>
    </row>
    <row r="1986" spans="8:8">
      <c r="H1986" s="1"/>
    </row>
    <row r="1987" spans="8:8">
      <c r="H1987" s="1"/>
    </row>
    <row r="1988" spans="8:8">
      <c r="H1988" s="1"/>
    </row>
    <row r="1989" spans="8:8">
      <c r="H1989" s="1"/>
    </row>
    <row r="1990" spans="8:8">
      <c r="H1990" s="1"/>
    </row>
    <row r="1991" spans="8:8">
      <c r="H1991" s="1"/>
    </row>
    <row r="1992" spans="8:8">
      <c r="H1992" s="1"/>
    </row>
    <row r="1993" spans="8:8">
      <c r="H1993" s="1"/>
    </row>
    <row r="1994" spans="8:8">
      <c r="H1994" s="1"/>
    </row>
    <row r="1995" spans="8:8">
      <c r="H1995" s="1"/>
    </row>
    <row r="1996" spans="8:8">
      <c r="H1996" s="1"/>
    </row>
    <row r="1997" spans="8:8">
      <c r="H1997" s="1"/>
    </row>
    <row r="1998" spans="8:8">
      <c r="H1998" s="1"/>
    </row>
    <row r="1999" spans="8:8">
      <c r="H1999" s="1"/>
    </row>
    <row r="2000" spans="8:8">
      <c r="H2000" s="1"/>
    </row>
    <row r="2001" spans="8:8">
      <c r="H2001" s="1"/>
    </row>
    <row r="2002" spans="8:8">
      <c r="H2002" s="1"/>
    </row>
    <row r="2003" spans="8:8">
      <c r="H2003" s="1"/>
    </row>
    <row r="2004" spans="8:8">
      <c r="H2004" s="1"/>
    </row>
    <row r="2005" spans="8:8">
      <c r="H2005" s="1"/>
    </row>
    <row r="2006" spans="8:8">
      <c r="H2006" s="1"/>
    </row>
    <row r="2007" spans="8:8">
      <c r="H2007" s="1"/>
    </row>
    <row r="2008" spans="8:8">
      <c r="H2008" s="1"/>
    </row>
    <row r="2009" spans="8:8">
      <c r="H2009" s="1"/>
    </row>
    <row r="2010" spans="8:8">
      <c r="H2010" s="1"/>
    </row>
    <row r="2011" spans="8:8">
      <c r="H2011" s="1"/>
    </row>
    <row r="2012" spans="8:8">
      <c r="H2012" s="1"/>
    </row>
    <row r="2013" spans="8:8">
      <c r="H2013" s="1"/>
    </row>
    <row r="2014" spans="8:8">
      <c r="H2014" s="1"/>
    </row>
    <row r="2015" spans="8:8">
      <c r="H2015" s="1"/>
    </row>
    <row r="2016" spans="8:8">
      <c r="H2016" s="1"/>
    </row>
    <row r="2017" spans="8:8">
      <c r="H2017" s="1"/>
    </row>
    <row r="2018" spans="8:8">
      <c r="H2018" s="1"/>
    </row>
    <row r="2019" spans="8:8">
      <c r="H2019" s="1"/>
    </row>
    <row r="2020" spans="8:8">
      <c r="H2020" s="1"/>
    </row>
    <row r="2021" spans="8:8">
      <c r="H2021" s="1"/>
    </row>
    <row r="2022" spans="8:8">
      <c r="H2022" s="1"/>
    </row>
    <row r="2023" spans="8:8">
      <c r="H2023" s="1"/>
    </row>
    <row r="2024" spans="8:8">
      <c r="H2024" s="1"/>
    </row>
    <row r="2025" spans="8:8">
      <c r="H2025" s="1"/>
    </row>
    <row r="2026" spans="8:8">
      <c r="H2026" s="1"/>
    </row>
    <row r="2027" spans="8:8">
      <c r="H2027" s="1"/>
    </row>
    <row r="2028" spans="8:8">
      <c r="H2028" s="1"/>
    </row>
    <row r="2029" spans="8:8">
      <c r="H2029" s="1"/>
    </row>
    <row r="2030" spans="8:8">
      <c r="H2030" s="1"/>
    </row>
    <row r="2031" spans="8:8">
      <c r="H2031" s="1"/>
    </row>
    <row r="2032" spans="8:8">
      <c r="H2032" s="1"/>
    </row>
    <row r="2033" spans="8:8">
      <c r="H2033" s="1"/>
    </row>
    <row r="2034" spans="8:8">
      <c r="H2034" s="1"/>
    </row>
    <row r="2035" spans="8:8">
      <c r="H2035" s="1"/>
    </row>
    <row r="2036" spans="8:8">
      <c r="H2036" s="1"/>
    </row>
    <row r="2037" spans="8:8">
      <c r="H2037" s="1"/>
    </row>
    <row r="2038" spans="8:8">
      <c r="H2038" s="1"/>
    </row>
    <row r="2039" spans="8:8">
      <c r="H2039" s="1"/>
    </row>
    <row r="2040" spans="8:8">
      <c r="H2040" s="1"/>
    </row>
    <row r="2041" spans="8:8">
      <c r="H2041" s="1"/>
    </row>
    <row r="2042" spans="8:8">
      <c r="H2042" s="1"/>
    </row>
    <row r="2043" spans="8:8">
      <c r="H2043" s="1"/>
    </row>
    <row r="2044" spans="8:8">
      <c r="H2044" s="1"/>
    </row>
    <row r="2045" spans="8:8">
      <c r="H2045" s="1"/>
    </row>
    <row r="2046" spans="8:8">
      <c r="H2046" s="1"/>
    </row>
    <row r="2047" spans="8:8">
      <c r="H2047" s="1"/>
    </row>
    <row r="2048" spans="8:8">
      <c r="H2048" s="1"/>
    </row>
    <row r="2049" spans="8:8">
      <c r="H2049" s="1"/>
    </row>
    <row r="2050" spans="8:8">
      <c r="H2050" s="1"/>
    </row>
    <row r="2051" spans="8:8">
      <c r="H2051" s="1"/>
    </row>
    <row r="2052" spans="8:8">
      <c r="H2052" s="1"/>
    </row>
    <row r="2053" spans="8:8">
      <c r="H2053" s="1"/>
    </row>
    <row r="2054" spans="8:8">
      <c r="H2054" s="1"/>
    </row>
    <row r="2055" spans="8:8">
      <c r="H2055" s="1"/>
    </row>
    <row r="2056" spans="8:8">
      <c r="H2056" s="1"/>
    </row>
    <row r="2057" spans="8:8">
      <c r="H2057" s="1"/>
    </row>
    <row r="2058" spans="8:8">
      <c r="H2058" s="1"/>
    </row>
    <row r="2059" spans="8:8">
      <c r="H2059" s="1"/>
    </row>
    <row r="2060" spans="8:8">
      <c r="H2060" s="1"/>
    </row>
    <row r="2061" spans="8:8">
      <c r="H2061" s="1"/>
    </row>
    <row r="2062" spans="8:8">
      <c r="H2062" s="1"/>
    </row>
    <row r="2063" spans="8:8">
      <c r="H2063" s="1"/>
    </row>
    <row r="2064" spans="8:8">
      <c r="H2064" s="1"/>
    </row>
    <row r="2065" spans="8:8">
      <c r="H2065" s="1"/>
    </row>
    <row r="2066" spans="8:8">
      <c r="H2066" s="1"/>
    </row>
    <row r="2067" spans="8:8">
      <c r="H2067" s="1"/>
    </row>
    <row r="2068" spans="8:8">
      <c r="H2068" s="1"/>
    </row>
    <row r="2069" spans="8:8">
      <c r="H2069" s="1"/>
    </row>
    <row r="2070" spans="8:8">
      <c r="H2070" s="1"/>
    </row>
    <row r="2071" spans="8:8">
      <c r="H2071" s="1"/>
    </row>
    <row r="2072" spans="8:8">
      <c r="H2072" s="1"/>
    </row>
    <row r="2073" spans="8:8">
      <c r="H2073" s="1"/>
    </row>
    <row r="2074" spans="8:8">
      <c r="H2074" s="1"/>
    </row>
    <row r="2075" spans="8:8">
      <c r="H2075" s="1"/>
    </row>
    <row r="2076" spans="8:8">
      <c r="H2076" s="1"/>
    </row>
    <row r="2077" spans="8:8">
      <c r="H2077" s="1"/>
    </row>
    <row r="2078" spans="8:8">
      <c r="H2078" s="1"/>
    </row>
    <row r="2079" spans="8:8">
      <c r="H2079" s="1"/>
    </row>
    <row r="2080" spans="8:8">
      <c r="H2080" s="1"/>
    </row>
    <row r="2081" spans="8:8">
      <c r="H2081" s="1"/>
    </row>
    <row r="2082" spans="8:8">
      <c r="H2082" s="1"/>
    </row>
    <row r="2083" spans="8:8">
      <c r="H2083" s="1"/>
    </row>
    <row r="2084" spans="8:8">
      <c r="H2084" s="1"/>
    </row>
    <row r="2085" spans="8:8">
      <c r="H2085" s="1"/>
    </row>
    <row r="2086" spans="8:8">
      <c r="H2086" s="1"/>
    </row>
    <row r="2087" spans="8:8">
      <c r="H2087" s="1"/>
    </row>
    <row r="2088" spans="8:8">
      <c r="H2088" s="1"/>
    </row>
    <row r="2089" spans="8:8">
      <c r="H2089" s="1"/>
    </row>
    <row r="2090" spans="8:8">
      <c r="H2090" s="1"/>
    </row>
    <row r="2091" spans="8:8">
      <c r="H2091" s="1"/>
    </row>
    <row r="2092" spans="8:8">
      <c r="H2092" s="1"/>
    </row>
    <row r="2093" spans="8:8">
      <c r="H2093" s="1"/>
    </row>
    <row r="2094" spans="8:8">
      <c r="H2094" s="1"/>
    </row>
    <row r="2095" spans="8:8">
      <c r="H2095" s="1"/>
    </row>
    <row r="2096" spans="8:8">
      <c r="H2096" s="1"/>
    </row>
    <row r="2097" spans="8:8">
      <c r="H2097" s="1"/>
    </row>
    <row r="2098" spans="8:8">
      <c r="H2098" s="1"/>
    </row>
    <row r="2099" spans="8:8">
      <c r="H2099" s="1"/>
    </row>
    <row r="2100" spans="8:8">
      <c r="H2100" s="1"/>
    </row>
    <row r="2101" spans="8:8">
      <c r="H2101" s="1"/>
    </row>
    <row r="2102" spans="8:8">
      <c r="H2102" s="1"/>
    </row>
    <row r="2103" spans="8:8">
      <c r="H2103" s="1"/>
    </row>
    <row r="2104" spans="8:8">
      <c r="H2104" s="1"/>
    </row>
    <row r="2105" spans="8:8">
      <c r="H2105" s="1"/>
    </row>
    <row r="2106" spans="8:8">
      <c r="H2106" s="1"/>
    </row>
    <row r="2107" spans="8:8">
      <c r="H2107" s="1"/>
    </row>
    <row r="2108" spans="8:8">
      <c r="H2108" s="1"/>
    </row>
    <row r="2109" spans="8:8">
      <c r="H2109" s="1"/>
    </row>
    <row r="2110" spans="8:8">
      <c r="H2110" s="1"/>
    </row>
    <row r="2111" spans="8:8">
      <c r="H2111" s="1"/>
    </row>
    <row r="2112" spans="8:8">
      <c r="H2112" s="1"/>
    </row>
    <row r="2113" spans="8:8">
      <c r="H2113" s="1"/>
    </row>
    <row r="2114" spans="8:8">
      <c r="H2114" s="1"/>
    </row>
    <row r="2115" spans="8:8">
      <c r="H2115" s="1"/>
    </row>
    <row r="2116" spans="8:8">
      <c r="H2116" s="1"/>
    </row>
    <row r="2117" spans="8:8">
      <c r="H2117" s="1"/>
    </row>
    <row r="2118" spans="8:8">
      <c r="H2118" s="1"/>
    </row>
    <row r="2119" spans="8:8">
      <c r="H2119" s="1"/>
    </row>
    <row r="2120" spans="8:8">
      <c r="H2120" s="1"/>
    </row>
    <row r="2121" spans="8:8">
      <c r="H2121" s="1"/>
    </row>
    <row r="2122" spans="8:8">
      <c r="H2122" s="1"/>
    </row>
    <row r="2123" spans="8:8">
      <c r="H2123" s="1"/>
    </row>
    <row r="2124" spans="8:8">
      <c r="H2124" s="1"/>
    </row>
    <row r="2125" spans="8:8">
      <c r="H2125" s="1"/>
    </row>
    <row r="2126" spans="8:8">
      <c r="H2126" s="1"/>
    </row>
    <row r="2127" spans="8:8">
      <c r="H2127" s="1"/>
    </row>
    <row r="2128" spans="8:8">
      <c r="H2128" s="1"/>
    </row>
    <row r="2129" spans="8:8">
      <c r="H2129" s="1"/>
    </row>
    <row r="2130" spans="8:8">
      <c r="H2130" s="1"/>
    </row>
    <row r="2131" spans="8:8">
      <c r="H2131" s="1"/>
    </row>
    <row r="2132" spans="8:8">
      <c r="H2132" s="1"/>
    </row>
    <row r="2133" spans="8:8">
      <c r="H2133" s="1"/>
    </row>
    <row r="2134" spans="8:8">
      <c r="H2134" s="1"/>
    </row>
    <row r="2135" spans="8:8">
      <c r="H2135" s="1"/>
    </row>
    <row r="2136" spans="8:8">
      <c r="H2136" s="1"/>
    </row>
    <row r="2137" spans="8:8">
      <c r="H2137" s="1"/>
    </row>
    <row r="2138" spans="8:8">
      <c r="H2138" s="1"/>
    </row>
    <row r="2139" spans="8:8">
      <c r="H2139" s="1"/>
    </row>
    <row r="2140" spans="8:8">
      <c r="H2140" s="1"/>
    </row>
    <row r="2141" spans="8:8">
      <c r="H2141" s="1"/>
    </row>
    <row r="2142" spans="8:8">
      <c r="H2142" s="1"/>
    </row>
    <row r="2143" spans="8:8">
      <c r="H2143" s="1"/>
    </row>
    <row r="2144" spans="8:8">
      <c r="H2144" s="1"/>
    </row>
    <row r="2145" spans="8:8">
      <c r="H2145" s="1"/>
    </row>
    <row r="2146" spans="8:8">
      <c r="H2146" s="1"/>
    </row>
    <row r="2147" spans="8:8">
      <c r="H2147" s="1"/>
    </row>
    <row r="2148" spans="8:8">
      <c r="H2148" s="1"/>
    </row>
    <row r="2149" spans="8:8">
      <c r="H2149" s="1"/>
    </row>
    <row r="2150" spans="8:8">
      <c r="H2150" s="1"/>
    </row>
    <row r="2151" spans="8:8">
      <c r="H2151" s="1"/>
    </row>
    <row r="2152" spans="8:8">
      <c r="H2152" s="1"/>
    </row>
    <row r="2153" spans="8:8">
      <c r="H2153" s="1"/>
    </row>
    <row r="2154" spans="8:8">
      <c r="H2154" s="1"/>
    </row>
    <row r="2155" spans="8:8">
      <c r="H2155" s="1"/>
    </row>
    <row r="2156" spans="8:8">
      <c r="H2156" s="1"/>
    </row>
    <row r="2157" spans="8:8">
      <c r="H2157" s="1"/>
    </row>
    <row r="2158" spans="8:8">
      <c r="H2158" s="1"/>
    </row>
    <row r="2159" spans="8:8">
      <c r="H2159" s="1"/>
    </row>
    <row r="2160" spans="8:8">
      <c r="H2160" s="1"/>
    </row>
    <row r="2161" spans="8:8">
      <c r="H2161" s="1"/>
    </row>
    <row r="2162" spans="8:8">
      <c r="H2162" s="1"/>
    </row>
    <row r="2163" spans="8:8">
      <c r="H2163" s="1"/>
    </row>
    <row r="2164" spans="8:8">
      <c r="H2164" s="1"/>
    </row>
    <row r="2165" spans="8:8">
      <c r="H2165" s="1"/>
    </row>
    <row r="2166" spans="8:8">
      <c r="H2166" s="1"/>
    </row>
    <row r="2167" spans="8:8">
      <c r="H2167" s="1"/>
    </row>
    <row r="2168" spans="8:8">
      <c r="H2168" s="1"/>
    </row>
    <row r="2169" spans="8:8">
      <c r="H2169" s="1"/>
    </row>
    <row r="2170" spans="8:8">
      <c r="H2170" s="1"/>
    </row>
    <row r="2171" spans="8:8">
      <c r="H2171" s="1"/>
    </row>
    <row r="2172" spans="8:8">
      <c r="H2172" s="1"/>
    </row>
    <row r="2173" spans="8:8">
      <c r="H2173" s="1"/>
    </row>
    <row r="2174" spans="8:8">
      <c r="H2174" s="1"/>
    </row>
    <row r="2175" spans="8:8">
      <c r="H2175" s="1"/>
    </row>
    <row r="2176" spans="8:8">
      <c r="H2176" s="1"/>
    </row>
    <row r="2177" spans="8:8">
      <c r="H2177" s="1"/>
    </row>
    <row r="2178" spans="8:8">
      <c r="H2178" s="1"/>
    </row>
    <row r="2179" spans="8:8">
      <c r="H2179" s="1"/>
    </row>
    <row r="2180" spans="8:8">
      <c r="H2180" s="1"/>
    </row>
    <row r="2181" spans="8:8">
      <c r="H2181" s="1"/>
    </row>
    <row r="2182" spans="8:8">
      <c r="H2182" s="1"/>
    </row>
    <row r="2183" spans="8:8">
      <c r="H2183" s="1"/>
    </row>
    <row r="2184" spans="8:8">
      <c r="H2184" s="1"/>
    </row>
    <row r="2185" spans="8:8">
      <c r="H2185" s="1"/>
    </row>
    <row r="2186" spans="8:8">
      <c r="H2186" s="1"/>
    </row>
    <row r="2187" spans="8:8">
      <c r="H2187" s="1"/>
    </row>
    <row r="2188" spans="8:8">
      <c r="H2188" s="1"/>
    </row>
    <row r="2189" spans="8:8">
      <c r="H2189" s="1"/>
    </row>
    <row r="2190" spans="8:8">
      <c r="H2190" s="1"/>
    </row>
    <row r="2191" spans="8:8">
      <c r="H2191" s="1"/>
    </row>
    <row r="2192" spans="8:8">
      <c r="H2192" s="1"/>
    </row>
    <row r="2193" spans="8:8">
      <c r="H2193" s="1"/>
    </row>
    <row r="2194" spans="8:8">
      <c r="H2194" s="1"/>
    </row>
    <row r="2195" spans="8:8">
      <c r="H2195" s="1"/>
    </row>
    <row r="2196" spans="8:8">
      <c r="H2196" s="1"/>
    </row>
    <row r="2197" spans="8:8">
      <c r="H2197" s="1"/>
    </row>
    <row r="2198" spans="8:8">
      <c r="H2198" s="1"/>
    </row>
    <row r="2199" spans="8:8">
      <c r="H2199" s="1"/>
    </row>
    <row r="2200" spans="8:8">
      <c r="H2200" s="1"/>
    </row>
    <row r="2201" spans="8:8">
      <c r="H2201" s="1"/>
    </row>
    <row r="2202" spans="8:8">
      <c r="H2202" s="1"/>
    </row>
    <row r="2203" spans="8:8">
      <c r="H2203" s="1"/>
    </row>
    <row r="2204" spans="8:8">
      <c r="H2204" s="1"/>
    </row>
    <row r="2205" spans="8:8">
      <c r="H2205" s="1"/>
    </row>
    <row r="2206" spans="8:8">
      <c r="H2206" s="1"/>
    </row>
    <row r="2207" spans="8:8">
      <c r="H2207" s="1"/>
    </row>
    <row r="2208" spans="8:8">
      <c r="H2208" s="1"/>
    </row>
    <row r="2209" spans="8:8">
      <c r="H2209" s="1"/>
    </row>
    <row r="2210" spans="8:8">
      <c r="H2210" s="1"/>
    </row>
    <row r="2211" spans="8:8">
      <c r="H2211" s="1"/>
    </row>
    <row r="2212" spans="8:8">
      <c r="H2212" s="1"/>
    </row>
    <row r="2213" spans="8:8">
      <c r="H2213" s="1"/>
    </row>
    <row r="2214" spans="8:8">
      <c r="H2214" s="1"/>
    </row>
    <row r="2215" spans="8:8">
      <c r="H2215" s="1"/>
    </row>
    <row r="2216" spans="8:8">
      <c r="H2216" s="1"/>
    </row>
    <row r="2217" spans="8:8">
      <c r="H2217" s="1"/>
    </row>
    <row r="2218" spans="8:8">
      <c r="H2218" s="1"/>
    </row>
    <row r="2219" spans="8:8">
      <c r="H2219" s="1"/>
    </row>
    <row r="2220" spans="8:8">
      <c r="H2220" s="1"/>
    </row>
    <row r="2221" spans="8:8">
      <c r="H2221" s="1"/>
    </row>
    <row r="2222" spans="8:8">
      <c r="H2222" s="1"/>
    </row>
    <row r="2223" spans="8:8">
      <c r="H2223" s="1"/>
    </row>
    <row r="2224" spans="8:8">
      <c r="H2224" s="1"/>
    </row>
    <row r="2225" spans="8:8">
      <c r="H2225" s="1"/>
    </row>
    <row r="2226" spans="8:8">
      <c r="H2226" s="1"/>
    </row>
    <row r="2227" spans="8:8">
      <c r="H2227" s="1"/>
    </row>
    <row r="2228" spans="8:8">
      <c r="H2228" s="1"/>
    </row>
    <row r="2229" spans="8:8">
      <c r="H2229" s="1"/>
    </row>
    <row r="2230" spans="8:8">
      <c r="H2230" s="1"/>
    </row>
    <row r="2231" spans="8:8">
      <c r="H2231" s="1"/>
    </row>
    <row r="2232" spans="8:8">
      <c r="H2232" s="1"/>
    </row>
    <row r="2233" spans="8:8">
      <c r="H2233" s="1"/>
    </row>
    <row r="2234" spans="8:8">
      <c r="H2234" s="1"/>
    </row>
    <row r="2235" spans="8:8">
      <c r="H2235" s="1"/>
    </row>
    <row r="2236" spans="8:8">
      <c r="H2236" s="1"/>
    </row>
    <row r="2237" spans="8:8">
      <c r="H2237" s="1"/>
    </row>
    <row r="2238" spans="8:8">
      <c r="H2238" s="1"/>
    </row>
    <row r="2239" spans="8:8">
      <c r="H2239" s="1"/>
    </row>
    <row r="2240" spans="8:8">
      <c r="H2240" s="1"/>
    </row>
    <row r="2241" spans="8:8">
      <c r="H2241" s="1"/>
    </row>
    <row r="2242" spans="8:8">
      <c r="H2242" s="1"/>
    </row>
    <row r="2243" spans="8:8">
      <c r="H2243" s="1"/>
    </row>
    <row r="2244" spans="8:8">
      <c r="H2244" s="1"/>
    </row>
    <row r="2245" spans="8:8">
      <c r="H2245" s="1"/>
    </row>
    <row r="2246" spans="8:8">
      <c r="H2246" s="1"/>
    </row>
    <row r="2247" spans="8:8">
      <c r="H2247" s="1"/>
    </row>
    <row r="2248" spans="8:8">
      <c r="H2248" s="1"/>
    </row>
    <row r="2249" spans="8:8">
      <c r="H2249" s="1"/>
    </row>
    <row r="2250" spans="8:8">
      <c r="H2250" s="1"/>
    </row>
    <row r="2251" spans="8:8">
      <c r="H2251" s="1"/>
    </row>
    <row r="2252" spans="8:8">
      <c r="H2252" s="1"/>
    </row>
    <row r="2253" spans="8:8">
      <c r="H2253" s="1"/>
    </row>
    <row r="2254" spans="8:8">
      <c r="H2254" s="1"/>
    </row>
    <row r="2255" spans="8:8">
      <c r="H2255" s="1"/>
    </row>
    <row r="2256" spans="8:8">
      <c r="H2256" s="1"/>
    </row>
    <row r="2257" spans="8:8">
      <c r="H2257" s="1"/>
    </row>
    <row r="2258" spans="8:8">
      <c r="H2258" s="1"/>
    </row>
    <row r="2259" spans="8:8">
      <c r="H2259" s="1"/>
    </row>
    <row r="2260" spans="8:8">
      <c r="H2260" s="1"/>
    </row>
    <row r="2261" spans="8:8">
      <c r="H2261" s="1"/>
    </row>
    <row r="2262" spans="8:8">
      <c r="H2262" s="1"/>
    </row>
    <row r="2263" spans="8:8">
      <c r="H2263" s="1"/>
    </row>
    <row r="2264" spans="8:8">
      <c r="H2264" s="1"/>
    </row>
    <row r="2265" spans="8:8">
      <c r="H2265" s="1"/>
    </row>
    <row r="2266" spans="8:8">
      <c r="H2266" s="1"/>
    </row>
    <row r="2267" spans="8:8">
      <c r="H2267" s="1"/>
    </row>
    <row r="2268" spans="8:8">
      <c r="H2268" s="1"/>
    </row>
    <row r="2269" spans="8:8">
      <c r="H2269" s="1"/>
    </row>
    <row r="2270" spans="8:8">
      <c r="H2270" s="1"/>
    </row>
    <row r="2271" spans="8:8">
      <c r="H2271" s="1"/>
    </row>
    <row r="2272" spans="8:8">
      <c r="H2272" s="1"/>
    </row>
    <row r="2273" spans="8:8">
      <c r="H2273" s="1"/>
    </row>
    <row r="2274" spans="8:8">
      <c r="H2274" s="1"/>
    </row>
    <row r="2275" spans="8:8">
      <c r="H2275" s="1"/>
    </row>
    <row r="2276" spans="8:8">
      <c r="H2276" s="1"/>
    </row>
    <row r="2277" spans="8:8">
      <c r="H2277" s="1"/>
    </row>
    <row r="2278" spans="8:8">
      <c r="H2278" s="1"/>
    </row>
    <row r="2279" spans="8:8">
      <c r="H2279" s="1"/>
    </row>
    <row r="2280" spans="8:8">
      <c r="H2280" s="1"/>
    </row>
    <row r="2281" spans="8:8">
      <c r="H2281" s="1"/>
    </row>
    <row r="2282" spans="8:8">
      <c r="H2282" s="1"/>
    </row>
    <row r="2283" spans="8:8">
      <c r="H2283" s="1"/>
    </row>
    <row r="2284" spans="8:8">
      <c r="H2284" s="1"/>
    </row>
    <row r="2285" spans="8:8">
      <c r="H2285" s="1"/>
    </row>
    <row r="2286" spans="8:8">
      <c r="H2286" s="1"/>
    </row>
    <row r="2287" spans="8:8">
      <c r="H2287" s="1"/>
    </row>
    <row r="2288" spans="8:8">
      <c r="H2288" s="1"/>
    </row>
    <row r="2289" spans="8:8">
      <c r="H2289" s="1"/>
    </row>
    <row r="2290" spans="8:8">
      <c r="H2290" s="1"/>
    </row>
    <row r="2291" spans="8:8">
      <c r="H2291" s="1"/>
    </row>
    <row r="2292" spans="8:8">
      <c r="H2292" s="1"/>
    </row>
    <row r="2293" spans="8:8">
      <c r="H2293" s="1"/>
    </row>
    <row r="2294" spans="8:8">
      <c r="H2294" s="1"/>
    </row>
    <row r="2295" spans="8:8">
      <c r="H2295" s="1"/>
    </row>
    <row r="2296" spans="8:8">
      <c r="H2296" s="1"/>
    </row>
    <row r="2297" spans="8:8">
      <c r="H2297" s="1"/>
    </row>
    <row r="2298" spans="8:8">
      <c r="H2298" s="1"/>
    </row>
    <row r="2299" spans="8:8">
      <c r="H2299" s="1"/>
    </row>
    <row r="2300" spans="8:8">
      <c r="H2300" s="1"/>
    </row>
    <row r="2301" spans="8:8">
      <c r="H2301" s="1"/>
    </row>
    <row r="2302" spans="8:8">
      <c r="H2302" s="1"/>
    </row>
    <row r="2303" spans="8:8">
      <c r="H2303" s="1"/>
    </row>
    <row r="2304" spans="8:8">
      <c r="H2304" s="1"/>
    </row>
    <row r="2305" spans="8:8">
      <c r="H2305" s="1"/>
    </row>
    <row r="2306" spans="8:8">
      <c r="H2306" s="1"/>
    </row>
    <row r="2307" spans="8:8">
      <c r="H2307" s="1"/>
    </row>
    <row r="2308" spans="8:8">
      <c r="H2308" s="1"/>
    </row>
    <row r="2309" spans="8:8">
      <c r="H2309" s="1"/>
    </row>
    <row r="2310" spans="8:8">
      <c r="H2310" s="1"/>
    </row>
    <row r="2311" spans="8:8">
      <c r="H2311" s="1"/>
    </row>
    <row r="2312" spans="8:8">
      <c r="H2312" s="1"/>
    </row>
    <row r="2313" spans="8:8">
      <c r="H2313" s="1"/>
    </row>
    <row r="2314" spans="8:8">
      <c r="H2314" s="1"/>
    </row>
    <row r="2315" spans="8:8">
      <c r="H2315" s="1"/>
    </row>
    <row r="2316" spans="8:8">
      <c r="H2316" s="1"/>
    </row>
    <row r="2317" spans="8:8">
      <c r="H2317" s="1"/>
    </row>
    <row r="2318" spans="8:8">
      <c r="H2318" s="1"/>
    </row>
    <row r="2319" spans="8:8">
      <c r="H2319" s="1"/>
    </row>
    <row r="2320" spans="8:8">
      <c r="H2320" s="1"/>
    </row>
    <row r="2321" spans="8:8">
      <c r="H2321" s="1"/>
    </row>
    <row r="2322" spans="8:8">
      <c r="H2322" s="1"/>
    </row>
    <row r="2323" spans="8:8">
      <c r="H2323" s="1"/>
    </row>
    <row r="2324" spans="8:8">
      <c r="H2324" s="1"/>
    </row>
    <row r="2325" spans="8:8">
      <c r="H2325" s="1"/>
    </row>
    <row r="2326" spans="8:8">
      <c r="H2326" s="1"/>
    </row>
    <row r="2327" spans="8:8">
      <c r="H2327" s="1"/>
    </row>
    <row r="2328" spans="8:8">
      <c r="H2328" s="1"/>
    </row>
    <row r="2329" spans="8:8">
      <c r="H2329" s="1"/>
    </row>
    <row r="2330" spans="8:8">
      <c r="H2330" s="1"/>
    </row>
    <row r="2331" spans="8:8">
      <c r="H2331" s="1"/>
    </row>
    <row r="2332" spans="8:8">
      <c r="H2332" s="1"/>
    </row>
    <row r="2333" spans="8:8">
      <c r="H2333" s="1"/>
    </row>
    <row r="2334" spans="8:8">
      <c r="H2334" s="1"/>
    </row>
    <row r="2335" spans="8:8">
      <c r="H2335" s="1"/>
    </row>
    <row r="2336" spans="8:8">
      <c r="H2336" s="1"/>
    </row>
    <row r="2337" spans="8:8">
      <c r="H2337" s="1"/>
    </row>
    <row r="2338" spans="8:8">
      <c r="H2338" s="1"/>
    </row>
    <row r="2339" spans="8:8">
      <c r="H2339" s="1"/>
    </row>
    <row r="2340" spans="8:8">
      <c r="H2340" s="1"/>
    </row>
    <row r="2341" spans="8:8">
      <c r="H2341" s="1"/>
    </row>
    <row r="2342" spans="8:8">
      <c r="H2342" s="1"/>
    </row>
    <row r="2343" spans="8:8">
      <c r="H2343" s="1"/>
    </row>
    <row r="2344" spans="8:8">
      <c r="H2344" s="1"/>
    </row>
    <row r="2345" spans="8:8">
      <c r="H2345" s="1"/>
    </row>
    <row r="2346" spans="8:8">
      <c r="H2346" s="1"/>
    </row>
    <row r="2347" spans="8:8">
      <c r="H2347" s="1"/>
    </row>
    <row r="2348" spans="8:8">
      <c r="H2348" s="1"/>
    </row>
    <row r="2349" spans="8:8">
      <c r="H2349" s="1"/>
    </row>
    <row r="2350" spans="8:8">
      <c r="H2350" s="1"/>
    </row>
    <row r="2351" spans="8:8">
      <c r="H2351" s="1"/>
    </row>
    <row r="2352" spans="8:8">
      <c r="H2352" s="1"/>
    </row>
    <row r="2353" spans="8:8">
      <c r="H2353" s="1"/>
    </row>
    <row r="2354" spans="8:8">
      <c r="H2354" s="1"/>
    </row>
    <row r="2355" spans="8:8">
      <c r="H2355" s="1"/>
    </row>
    <row r="2356" spans="8:8">
      <c r="H2356" s="1"/>
    </row>
    <row r="2357" spans="8:8">
      <c r="H2357" s="1"/>
    </row>
    <row r="2358" spans="8:8">
      <c r="H2358" s="1"/>
    </row>
    <row r="2359" spans="8:8">
      <c r="H2359" s="1"/>
    </row>
    <row r="2360" spans="8:8">
      <c r="H2360" s="1"/>
    </row>
    <row r="2361" spans="8:8">
      <c r="H2361" s="1"/>
    </row>
    <row r="2362" spans="8:8">
      <c r="H2362" s="1"/>
    </row>
    <row r="2363" spans="8:8">
      <c r="H2363" s="1"/>
    </row>
    <row r="2364" spans="8:8">
      <c r="H2364" s="1"/>
    </row>
    <row r="2365" spans="8:8">
      <c r="H2365" s="1"/>
    </row>
    <row r="2366" spans="8:8">
      <c r="H2366" s="1"/>
    </row>
    <row r="2367" spans="8:8">
      <c r="H2367" s="1"/>
    </row>
    <row r="2368" spans="8:8">
      <c r="H2368" s="1"/>
    </row>
    <row r="2369" spans="8:8">
      <c r="H2369" s="1"/>
    </row>
    <row r="2370" spans="8:8">
      <c r="H2370" s="1"/>
    </row>
    <row r="2371" spans="8:8">
      <c r="H2371" s="1"/>
    </row>
    <row r="2372" spans="8:8">
      <c r="H2372" s="1"/>
    </row>
    <row r="2373" spans="8:8">
      <c r="H2373" s="1"/>
    </row>
    <row r="2374" spans="8:8">
      <c r="H2374" s="1"/>
    </row>
    <row r="2375" spans="8:8">
      <c r="H2375" s="1"/>
    </row>
    <row r="2376" spans="8:8">
      <c r="H2376" s="1"/>
    </row>
    <row r="2377" spans="8:8">
      <c r="H2377" s="1"/>
    </row>
    <row r="2378" spans="8:8">
      <c r="H2378" s="1"/>
    </row>
    <row r="2379" spans="8:8">
      <c r="H2379" s="1"/>
    </row>
    <row r="2380" spans="8:8">
      <c r="H2380" s="1"/>
    </row>
    <row r="2381" spans="8:8">
      <c r="H2381" s="1"/>
    </row>
    <row r="2382" spans="8:8">
      <c r="H2382" s="1"/>
    </row>
    <row r="2383" spans="8:8">
      <c r="H2383" s="1"/>
    </row>
    <row r="2384" spans="8:8">
      <c r="H2384" s="1"/>
    </row>
    <row r="2385" spans="8:8">
      <c r="H2385" s="1"/>
    </row>
    <row r="2386" spans="8:8">
      <c r="H2386" s="1"/>
    </row>
    <row r="2387" spans="8:8">
      <c r="H2387" s="1"/>
    </row>
    <row r="2388" spans="8:8">
      <c r="H2388" s="1"/>
    </row>
    <row r="2389" spans="8:8">
      <c r="H2389" s="1"/>
    </row>
    <row r="2390" spans="8:8">
      <c r="H2390" s="1"/>
    </row>
    <row r="2391" spans="8:8">
      <c r="H2391" s="1"/>
    </row>
    <row r="2392" spans="8:8">
      <c r="H2392" s="1"/>
    </row>
    <row r="2393" spans="8:8">
      <c r="H2393" s="1"/>
    </row>
    <row r="2394" spans="8:8">
      <c r="H2394" s="1"/>
    </row>
    <row r="2395" spans="8:8">
      <c r="H2395" s="1"/>
    </row>
    <row r="2396" spans="8:8">
      <c r="H2396" s="1"/>
    </row>
    <row r="2397" spans="8:8">
      <c r="H2397" s="1"/>
    </row>
    <row r="2398" spans="8:8">
      <c r="H2398" s="1"/>
    </row>
    <row r="2399" spans="8:8">
      <c r="H2399" s="1"/>
    </row>
    <row r="2400" spans="8:8">
      <c r="H2400" s="1"/>
    </row>
    <row r="2401" spans="8:8">
      <c r="H2401" s="1"/>
    </row>
    <row r="2402" spans="8:8">
      <c r="H2402" s="1"/>
    </row>
    <row r="2403" spans="8:8">
      <c r="H2403" s="1"/>
    </row>
    <row r="2404" spans="8:8">
      <c r="H2404" s="1"/>
    </row>
    <row r="2405" spans="8:8">
      <c r="H2405" s="1"/>
    </row>
    <row r="2406" spans="8:8">
      <c r="H2406" s="1"/>
    </row>
    <row r="2407" spans="8:8">
      <c r="H2407" s="1"/>
    </row>
    <row r="2408" spans="8:8">
      <c r="H2408" s="1"/>
    </row>
    <row r="2409" spans="8:8">
      <c r="H2409" s="1"/>
    </row>
    <row r="2410" spans="8:8">
      <c r="H2410" s="1"/>
    </row>
    <row r="2411" spans="8:8">
      <c r="H2411" s="1"/>
    </row>
    <row r="2412" spans="8:8">
      <c r="H2412" s="1"/>
    </row>
    <row r="2413" spans="8:8">
      <c r="H2413" s="1"/>
    </row>
    <row r="2414" spans="8:8">
      <c r="H2414" s="1"/>
    </row>
    <row r="2415" spans="8:8">
      <c r="H2415" s="1"/>
    </row>
    <row r="2416" spans="8:8">
      <c r="H2416" s="1"/>
    </row>
    <row r="2417" spans="8:8">
      <c r="H2417" s="1"/>
    </row>
    <row r="2418" spans="8:8">
      <c r="H2418" s="1"/>
    </row>
    <row r="2419" spans="8:8">
      <c r="H2419" s="1"/>
    </row>
    <row r="2420" spans="8:8">
      <c r="H2420" s="1"/>
    </row>
    <row r="2421" spans="8:8">
      <c r="H2421" s="1"/>
    </row>
    <row r="2422" spans="8:8">
      <c r="H2422" s="1"/>
    </row>
    <row r="2423" spans="8:8">
      <c r="H2423" s="1"/>
    </row>
    <row r="2424" spans="8:8">
      <c r="H2424" s="1"/>
    </row>
    <row r="2425" spans="8:8">
      <c r="H2425" s="1"/>
    </row>
    <row r="2426" spans="8:8">
      <c r="H2426" s="1"/>
    </row>
    <row r="2427" spans="8:8">
      <c r="H2427" s="1"/>
    </row>
    <row r="2428" spans="8:8">
      <c r="H2428" s="1"/>
    </row>
    <row r="2429" spans="8:8">
      <c r="H2429" s="1"/>
    </row>
    <row r="2430" spans="8:8">
      <c r="H2430" s="1"/>
    </row>
    <row r="2431" spans="8:8">
      <c r="H2431" s="1"/>
    </row>
    <row r="2432" spans="8:8">
      <c r="H2432" s="1"/>
    </row>
    <row r="2433" spans="8:8">
      <c r="H2433" s="1"/>
    </row>
    <row r="2434" spans="8:8">
      <c r="H2434" s="1"/>
    </row>
    <row r="2435" spans="8:8">
      <c r="H2435" s="1"/>
    </row>
    <row r="2436" spans="8:8">
      <c r="H2436" s="1"/>
    </row>
    <row r="2437" spans="8:8">
      <c r="H2437" s="1"/>
    </row>
    <row r="2438" spans="8:8">
      <c r="H2438" s="1"/>
    </row>
    <row r="2439" spans="8:8">
      <c r="H2439" s="1"/>
    </row>
    <row r="2440" spans="8:8">
      <c r="H2440" s="1"/>
    </row>
    <row r="2441" spans="8:8">
      <c r="H2441" s="1"/>
    </row>
    <row r="2442" spans="8:8">
      <c r="H2442" s="1"/>
    </row>
    <row r="2443" spans="8:8">
      <c r="H2443" s="1"/>
    </row>
    <row r="2444" spans="8:8">
      <c r="H2444" s="1"/>
    </row>
    <row r="2445" spans="8:8">
      <c r="H2445" s="1"/>
    </row>
    <row r="2446" spans="8:8">
      <c r="H2446" s="1"/>
    </row>
    <row r="2447" spans="8:8">
      <c r="H2447" s="1"/>
    </row>
    <row r="2448" spans="8:8">
      <c r="H2448" s="1"/>
    </row>
    <row r="2449" spans="8:8">
      <c r="H2449" s="1"/>
    </row>
    <row r="2450" spans="8:8">
      <c r="H2450" s="1"/>
    </row>
    <row r="2451" spans="8:8">
      <c r="H2451" s="1"/>
    </row>
    <row r="2452" spans="8:8">
      <c r="H2452" s="1"/>
    </row>
    <row r="2453" spans="8:8">
      <c r="H2453" s="1"/>
    </row>
    <row r="2454" spans="8:8">
      <c r="H2454" s="1"/>
    </row>
    <row r="2455" spans="8:8">
      <c r="H2455" s="1"/>
    </row>
    <row r="2456" spans="8:8">
      <c r="H2456" s="1"/>
    </row>
    <row r="2457" spans="8:8">
      <c r="H2457" s="1"/>
    </row>
    <row r="2458" spans="8:8">
      <c r="H2458" s="1"/>
    </row>
    <row r="2459" spans="8:8">
      <c r="H2459" s="1"/>
    </row>
    <row r="2460" spans="8:8">
      <c r="H2460" s="1"/>
    </row>
    <row r="2461" spans="8:8">
      <c r="H2461" s="1"/>
    </row>
    <row r="2462" spans="8:8">
      <c r="H2462" s="1"/>
    </row>
    <row r="2463" spans="8:8">
      <c r="H2463" s="1"/>
    </row>
    <row r="2464" spans="8:8">
      <c r="H2464" s="1"/>
    </row>
    <row r="2465" spans="8:8">
      <c r="H2465" s="1"/>
    </row>
    <row r="2466" spans="8:8">
      <c r="H2466" s="1"/>
    </row>
    <row r="2467" spans="8:8">
      <c r="H2467" s="1"/>
    </row>
    <row r="2468" spans="8:8">
      <c r="H2468" s="1"/>
    </row>
    <row r="2469" spans="8:8">
      <c r="H2469" s="1"/>
    </row>
    <row r="2470" spans="8:8">
      <c r="H2470" s="1"/>
    </row>
    <row r="2471" spans="8:8">
      <c r="H2471" s="1"/>
    </row>
    <row r="2472" spans="8:8">
      <c r="H2472" s="1"/>
    </row>
    <row r="2473" spans="8:8">
      <c r="H2473" s="1"/>
    </row>
    <row r="2474" spans="8:8">
      <c r="H2474" s="1"/>
    </row>
    <row r="2475" spans="8:8">
      <c r="H2475" s="1"/>
    </row>
    <row r="2476" spans="8:8">
      <c r="H2476" s="1"/>
    </row>
    <row r="2477" spans="8:8">
      <c r="H2477" s="1"/>
    </row>
    <row r="2478" spans="8:8">
      <c r="H2478" s="1"/>
    </row>
    <row r="2479" spans="8:8">
      <c r="H2479" s="1"/>
    </row>
    <row r="2480" spans="8:8">
      <c r="H2480" s="1"/>
    </row>
    <row r="2481" spans="8:8">
      <c r="H2481" s="1"/>
    </row>
    <row r="2482" spans="8:8">
      <c r="H2482" s="1"/>
    </row>
    <row r="2483" spans="8:8">
      <c r="H2483" s="1"/>
    </row>
    <row r="2484" spans="8:8">
      <c r="H2484" s="1"/>
    </row>
    <row r="2485" spans="8:8">
      <c r="H2485" s="1"/>
    </row>
    <row r="2486" spans="8:8">
      <c r="H2486" s="1"/>
    </row>
    <row r="2487" spans="8:8">
      <c r="H2487" s="1"/>
    </row>
    <row r="2488" spans="8:8">
      <c r="H2488" s="1"/>
    </row>
    <row r="2489" spans="8:8">
      <c r="H2489" s="1"/>
    </row>
    <row r="2490" spans="8:8">
      <c r="H2490" s="1"/>
    </row>
    <row r="2491" spans="8:8">
      <c r="H2491" s="1"/>
    </row>
    <row r="2492" spans="8:8">
      <c r="H2492" s="1"/>
    </row>
    <row r="2493" spans="8:8">
      <c r="H2493" s="1"/>
    </row>
    <row r="2494" spans="8:8">
      <c r="H2494" s="1"/>
    </row>
    <row r="2495" spans="8:8">
      <c r="H2495" s="1"/>
    </row>
    <row r="2496" spans="8:8">
      <c r="H2496" s="1"/>
    </row>
    <row r="2497" spans="8:8">
      <c r="H2497" s="1"/>
    </row>
    <row r="2498" spans="8:8">
      <c r="H2498" s="1"/>
    </row>
    <row r="2499" spans="8:8">
      <c r="H2499" s="1"/>
    </row>
    <row r="2500" spans="8:8">
      <c r="H2500" s="1"/>
    </row>
    <row r="2501" spans="8:8">
      <c r="H2501" s="1"/>
    </row>
    <row r="2502" spans="8:8">
      <c r="H2502" s="1"/>
    </row>
    <row r="2503" spans="8:8">
      <c r="H2503" s="1"/>
    </row>
    <row r="2504" spans="8:8">
      <c r="H2504" s="1"/>
    </row>
    <row r="2505" spans="8:8">
      <c r="H2505" s="1"/>
    </row>
    <row r="2506" spans="8:8">
      <c r="H2506" s="1"/>
    </row>
    <row r="2507" spans="8:8">
      <c r="H2507" s="1"/>
    </row>
    <row r="2508" spans="8:8">
      <c r="H2508" s="1"/>
    </row>
    <row r="2509" spans="8:8">
      <c r="H2509" s="1"/>
    </row>
    <row r="2510" spans="8:8">
      <c r="H2510" s="1"/>
    </row>
    <row r="2511" spans="8:8">
      <c r="H2511" s="1"/>
    </row>
    <row r="2512" spans="8:8">
      <c r="H2512" s="1"/>
    </row>
    <row r="2513" spans="8:8">
      <c r="H2513" s="1"/>
    </row>
    <row r="2514" spans="8:8">
      <c r="H2514" s="1"/>
    </row>
    <row r="2515" spans="8:8">
      <c r="H2515" s="1"/>
    </row>
    <row r="2516" spans="8:8">
      <c r="H2516" s="1"/>
    </row>
    <row r="2517" spans="8:8">
      <c r="H2517" s="1"/>
    </row>
    <row r="2518" spans="8:8">
      <c r="H2518" s="1"/>
    </row>
    <row r="2519" spans="8:8">
      <c r="H2519" s="1"/>
    </row>
    <row r="2520" spans="8:8">
      <c r="H2520" s="1"/>
    </row>
    <row r="2521" spans="8:8">
      <c r="H2521" s="1"/>
    </row>
    <row r="2522" spans="8:8">
      <c r="H2522" s="1"/>
    </row>
    <row r="2523" spans="8:8">
      <c r="H2523" s="1"/>
    </row>
    <row r="2524" spans="8:8">
      <c r="H2524" s="1"/>
    </row>
    <row r="2525" spans="8:8">
      <c r="H2525" s="1"/>
    </row>
    <row r="2526" spans="8:8">
      <c r="H2526" s="1"/>
    </row>
    <row r="2527" spans="8:8">
      <c r="H2527" s="1"/>
    </row>
    <row r="2528" spans="8:8">
      <c r="H2528" s="1"/>
    </row>
    <row r="2529" spans="8:8">
      <c r="H2529" s="1"/>
    </row>
    <row r="2530" spans="8:8">
      <c r="H2530" s="1"/>
    </row>
    <row r="2531" spans="8:8">
      <c r="H2531" s="1"/>
    </row>
    <row r="2532" spans="8:8">
      <c r="H2532" s="1"/>
    </row>
    <row r="2533" spans="8:8">
      <c r="H2533" s="1"/>
    </row>
    <row r="2534" spans="8:8">
      <c r="H2534" s="1"/>
    </row>
    <row r="2535" spans="8:8">
      <c r="H2535" s="1"/>
    </row>
    <row r="2536" spans="8:8">
      <c r="H2536" s="1"/>
    </row>
    <row r="2537" spans="8:8">
      <c r="H2537" s="1"/>
    </row>
    <row r="2538" spans="8:8">
      <c r="H2538" s="1"/>
    </row>
    <row r="2539" spans="8:8">
      <c r="H2539" s="1"/>
    </row>
    <row r="2540" spans="8:8">
      <c r="H2540" s="1"/>
    </row>
    <row r="2541" spans="8:8">
      <c r="H2541" s="1"/>
    </row>
    <row r="2542" spans="8:8">
      <c r="H2542" s="1"/>
    </row>
    <row r="2543" spans="8:8">
      <c r="H2543" s="1"/>
    </row>
    <row r="2544" spans="8:8">
      <c r="H2544" s="1"/>
    </row>
    <row r="2545" spans="8:8">
      <c r="H2545" s="1"/>
    </row>
    <row r="2546" spans="8:8">
      <c r="H2546" s="1"/>
    </row>
    <row r="2547" spans="8:8">
      <c r="H2547" s="1"/>
    </row>
    <row r="2548" spans="8:8">
      <c r="H2548" s="1"/>
    </row>
    <row r="2549" spans="8:8">
      <c r="H2549" s="1"/>
    </row>
    <row r="2550" spans="8:8">
      <c r="H2550" s="1"/>
    </row>
    <row r="2551" spans="8:8">
      <c r="H2551" s="1"/>
    </row>
    <row r="2552" spans="8:8">
      <c r="H2552" s="1"/>
    </row>
    <row r="2553" spans="8:8">
      <c r="H2553" s="1"/>
    </row>
    <row r="2554" spans="8:8">
      <c r="H2554" s="1"/>
    </row>
    <row r="2555" spans="8:8">
      <c r="H2555" s="1"/>
    </row>
    <row r="2556" spans="8:8">
      <c r="H2556" s="1"/>
    </row>
    <row r="2557" spans="8:8">
      <c r="H2557" s="1"/>
    </row>
    <row r="2558" spans="8:8">
      <c r="H2558" s="1"/>
    </row>
    <row r="2559" spans="8:8">
      <c r="H2559" s="1"/>
    </row>
    <row r="2560" spans="8:8">
      <c r="H2560" s="1"/>
    </row>
    <row r="2561" spans="8:8">
      <c r="H2561" s="1"/>
    </row>
    <row r="2562" spans="8:8">
      <c r="H2562" s="1"/>
    </row>
    <row r="2563" spans="8:8">
      <c r="H2563" s="1"/>
    </row>
    <row r="2564" spans="8:8">
      <c r="H2564" s="1"/>
    </row>
    <row r="2565" spans="8:8">
      <c r="H2565" s="1"/>
    </row>
    <row r="2566" spans="8:8">
      <c r="H2566" s="1"/>
    </row>
    <row r="2567" spans="8:8">
      <c r="H2567" s="1"/>
    </row>
    <row r="2568" spans="8:8">
      <c r="H2568" s="1"/>
    </row>
    <row r="2569" spans="8:8">
      <c r="H2569" s="1"/>
    </row>
    <row r="2570" spans="8:8">
      <c r="H2570" s="1"/>
    </row>
    <row r="2571" spans="8:8">
      <c r="H2571" s="1"/>
    </row>
    <row r="2572" spans="8:8">
      <c r="H2572" s="1"/>
    </row>
    <row r="2573" spans="8:8">
      <c r="H2573" s="1"/>
    </row>
    <row r="2574" spans="8:8">
      <c r="H2574" s="1"/>
    </row>
    <row r="2575" spans="8:8">
      <c r="H2575" s="1"/>
    </row>
    <row r="2576" spans="8:8">
      <c r="H2576" s="1"/>
    </row>
    <row r="2577" spans="8:8">
      <c r="H2577" s="1"/>
    </row>
    <row r="2578" spans="8:8">
      <c r="H2578" s="1"/>
    </row>
    <row r="2579" spans="8:8">
      <c r="H2579" s="1"/>
    </row>
    <row r="2580" spans="8:8">
      <c r="H2580" s="1"/>
    </row>
    <row r="2581" spans="8:8">
      <c r="H2581" s="1"/>
    </row>
    <row r="2582" spans="8:8">
      <c r="H2582" s="1"/>
    </row>
    <row r="2583" spans="8:8">
      <c r="H2583" s="1"/>
    </row>
    <row r="2584" spans="8:8">
      <c r="H2584" s="1"/>
    </row>
    <row r="2585" spans="8:8">
      <c r="H2585" s="1"/>
    </row>
    <row r="2586" spans="8:8">
      <c r="H2586" s="1"/>
    </row>
    <row r="2587" spans="8:8">
      <c r="H2587" s="1"/>
    </row>
    <row r="2588" spans="8:8">
      <c r="H2588" s="1"/>
    </row>
    <row r="2589" spans="8:8">
      <c r="H2589" s="1"/>
    </row>
    <row r="2590" spans="8:8">
      <c r="H2590" s="1"/>
    </row>
    <row r="2591" spans="8:8">
      <c r="H2591" s="1"/>
    </row>
    <row r="2592" spans="8:8">
      <c r="H2592" s="1"/>
    </row>
    <row r="2593" spans="8:8">
      <c r="H2593" s="1"/>
    </row>
    <row r="2594" spans="8:8">
      <c r="H2594" s="1"/>
    </row>
    <row r="2595" spans="8:8">
      <c r="H2595" s="1"/>
    </row>
    <row r="2596" spans="8:8">
      <c r="H2596" s="1"/>
    </row>
    <row r="2597" spans="8:8">
      <c r="H2597" s="1"/>
    </row>
    <row r="2598" spans="8:8">
      <c r="H2598" s="1"/>
    </row>
    <row r="2599" spans="8:8">
      <c r="H2599" s="1"/>
    </row>
    <row r="2600" spans="8:8">
      <c r="H2600" s="1"/>
    </row>
    <row r="2601" spans="8:8">
      <c r="H2601" s="1"/>
    </row>
    <row r="2602" spans="8:8">
      <c r="H2602" s="1"/>
    </row>
    <row r="2603" spans="8:8">
      <c r="H2603" s="1"/>
    </row>
    <row r="2604" spans="8:8">
      <c r="H2604" s="1"/>
    </row>
    <row r="2605" spans="8:8">
      <c r="H2605" s="1"/>
    </row>
    <row r="2606" spans="8:8">
      <c r="H2606" s="1"/>
    </row>
    <row r="2607" spans="8:8">
      <c r="H2607" s="1"/>
    </row>
    <row r="2608" spans="8:8">
      <c r="H2608" s="1"/>
    </row>
    <row r="2609" spans="8:8">
      <c r="H2609" s="1"/>
    </row>
    <row r="2610" spans="8:8">
      <c r="H2610" s="1"/>
    </row>
    <row r="2611" spans="8:8">
      <c r="H2611" s="1"/>
    </row>
    <row r="2612" spans="8:8">
      <c r="H2612" s="1"/>
    </row>
    <row r="2613" spans="8:8">
      <c r="H2613" s="1"/>
    </row>
    <row r="2614" spans="8:8">
      <c r="H2614" s="1"/>
    </row>
    <row r="2615" spans="8:8">
      <c r="H2615" s="1"/>
    </row>
    <row r="2616" spans="8:8">
      <c r="H2616" s="1"/>
    </row>
    <row r="2617" spans="8:8">
      <c r="H2617" s="1"/>
    </row>
    <row r="2618" spans="8:8">
      <c r="H2618" s="1"/>
    </row>
    <row r="2619" spans="8:8">
      <c r="H2619" s="1"/>
    </row>
    <row r="2620" spans="8:8">
      <c r="H2620" s="1"/>
    </row>
    <row r="2621" spans="8:8">
      <c r="H2621" s="1"/>
    </row>
    <row r="2622" spans="8:8">
      <c r="H2622" s="1"/>
    </row>
    <row r="2623" spans="8:8">
      <c r="H2623" s="1"/>
    </row>
    <row r="2624" spans="8:8">
      <c r="H2624" s="1"/>
    </row>
    <row r="2625" spans="8:8">
      <c r="H2625" s="1"/>
    </row>
    <row r="2626" spans="8:8">
      <c r="H2626" s="1"/>
    </row>
    <row r="2627" spans="8:8">
      <c r="H2627" s="1"/>
    </row>
    <row r="2628" spans="8:8">
      <c r="H2628" s="1"/>
    </row>
    <row r="2629" spans="8:8">
      <c r="H2629" s="1"/>
    </row>
    <row r="2630" spans="8:8">
      <c r="H2630" s="1"/>
    </row>
    <row r="2631" spans="8:8">
      <c r="H2631" s="1"/>
    </row>
    <row r="2632" spans="8:8">
      <c r="H2632" s="1"/>
    </row>
    <row r="2633" spans="8:8">
      <c r="H2633" s="1"/>
    </row>
    <row r="2634" spans="8:8">
      <c r="H2634" s="1"/>
    </row>
    <row r="2635" spans="8:8">
      <c r="H2635" s="1"/>
    </row>
    <row r="2636" spans="8:8">
      <c r="H2636" s="1"/>
    </row>
    <row r="2637" spans="8:8">
      <c r="H2637" s="1"/>
    </row>
    <row r="2638" spans="8:8">
      <c r="H2638" s="1"/>
    </row>
    <row r="2639" spans="8:8">
      <c r="H2639" s="1"/>
    </row>
    <row r="2640" spans="8:8">
      <c r="H2640" s="1"/>
    </row>
    <row r="2641" spans="8:8">
      <c r="H2641" s="1"/>
    </row>
    <row r="2642" spans="8:8">
      <c r="H2642" s="1"/>
    </row>
    <row r="2643" spans="8:8">
      <c r="H2643" s="1"/>
    </row>
    <row r="2644" spans="8:8">
      <c r="H2644" s="1"/>
    </row>
    <row r="2645" spans="8:8">
      <c r="H2645" s="1"/>
    </row>
    <row r="2646" spans="8:8">
      <c r="H2646" s="1"/>
    </row>
    <row r="2647" spans="8:8">
      <c r="H2647" s="1"/>
    </row>
    <row r="2648" spans="8:8">
      <c r="H2648" s="1"/>
    </row>
    <row r="2649" spans="8:8">
      <c r="H2649" s="1"/>
    </row>
    <row r="2650" spans="8:8">
      <c r="H2650" s="1"/>
    </row>
    <row r="2651" spans="8:8">
      <c r="H2651" s="1"/>
    </row>
    <row r="2652" spans="8:8">
      <c r="H2652" s="1"/>
    </row>
    <row r="2653" spans="8:8">
      <c r="H2653" s="1"/>
    </row>
    <row r="2654" spans="8:8">
      <c r="H2654" s="1"/>
    </row>
    <row r="2655" spans="8:8">
      <c r="H2655" s="1"/>
    </row>
    <row r="2656" spans="8:8">
      <c r="H2656" s="1"/>
    </row>
    <row r="2657" spans="8:8">
      <c r="H2657" s="1"/>
    </row>
    <row r="2658" spans="8:8">
      <c r="H2658" s="1"/>
    </row>
    <row r="2659" spans="8:8">
      <c r="H2659" s="1"/>
    </row>
    <row r="2660" spans="8:8">
      <c r="H2660" s="1"/>
    </row>
    <row r="2661" spans="8:8">
      <c r="H2661" s="1"/>
    </row>
    <row r="2662" spans="8:8">
      <c r="H2662" s="1"/>
    </row>
    <row r="2663" spans="8:8">
      <c r="H2663" s="1"/>
    </row>
    <row r="2664" spans="8:8">
      <c r="H2664" s="1"/>
    </row>
    <row r="2665" spans="8:8">
      <c r="H2665" s="1"/>
    </row>
    <row r="2666" spans="8:8">
      <c r="H2666" s="1"/>
    </row>
    <row r="2667" spans="8:8">
      <c r="H2667" s="1"/>
    </row>
    <row r="2668" spans="8:8">
      <c r="H2668" s="1"/>
    </row>
    <row r="2669" spans="8:8">
      <c r="H2669" s="1"/>
    </row>
    <row r="2670" spans="8:8">
      <c r="H2670" s="1"/>
    </row>
    <row r="2671" spans="8:8">
      <c r="H2671" s="1"/>
    </row>
    <row r="2672" spans="8:8">
      <c r="H2672" s="1"/>
    </row>
    <row r="2673" spans="8:8">
      <c r="H2673" s="1"/>
    </row>
    <row r="2674" spans="8:8">
      <c r="H2674" s="1"/>
    </row>
    <row r="2675" spans="8:8">
      <c r="H2675" s="1"/>
    </row>
    <row r="2676" spans="8:8">
      <c r="H2676" s="1"/>
    </row>
    <row r="2677" spans="8:8">
      <c r="H2677" s="1"/>
    </row>
    <row r="2678" spans="8:8">
      <c r="H2678" s="1"/>
    </row>
    <row r="2679" spans="8:8">
      <c r="H2679" s="1"/>
    </row>
    <row r="2680" spans="8:8">
      <c r="H2680" s="1"/>
    </row>
    <row r="2681" spans="8:8">
      <c r="H2681" s="1"/>
    </row>
    <row r="2682" spans="8:8">
      <c r="H2682" s="1"/>
    </row>
    <row r="2683" spans="8:8">
      <c r="H2683" s="1"/>
    </row>
    <row r="2684" spans="8:8">
      <c r="H2684" s="1"/>
    </row>
    <row r="2685" spans="8:8">
      <c r="H2685" s="1"/>
    </row>
    <row r="2686" spans="8:8">
      <c r="H2686" s="1"/>
    </row>
    <row r="2687" spans="8:8">
      <c r="H2687" s="1"/>
    </row>
    <row r="2688" spans="8:8">
      <c r="H2688" s="1"/>
    </row>
    <row r="2689" spans="8:8">
      <c r="H2689" s="1"/>
    </row>
    <row r="2690" spans="8:8">
      <c r="H2690" s="1"/>
    </row>
    <row r="2691" spans="8:8">
      <c r="H2691" s="1"/>
    </row>
    <row r="2692" spans="8:8">
      <c r="H2692" s="1"/>
    </row>
    <row r="2693" spans="8:8">
      <c r="H2693" s="1"/>
    </row>
    <row r="2694" spans="8:8">
      <c r="H2694" s="1"/>
    </row>
    <row r="2695" spans="8:8">
      <c r="H2695" s="1"/>
    </row>
    <row r="2696" spans="8:8">
      <c r="H2696" s="1"/>
    </row>
    <row r="2697" spans="8:8">
      <c r="H2697" s="1"/>
    </row>
    <row r="2698" spans="8:8">
      <c r="H2698" s="1"/>
    </row>
    <row r="2699" spans="8:8">
      <c r="H2699" s="1"/>
    </row>
    <row r="2700" spans="8:8">
      <c r="H2700" s="1"/>
    </row>
    <row r="2701" spans="8:8">
      <c r="H2701" s="1"/>
    </row>
    <row r="2702" spans="8:8">
      <c r="H2702" s="1"/>
    </row>
    <row r="2703" spans="8:8">
      <c r="H2703" s="1"/>
    </row>
    <row r="2704" spans="8:8">
      <c r="H2704" s="1"/>
    </row>
    <row r="2705" spans="8:8">
      <c r="H2705" s="1"/>
    </row>
    <row r="2706" spans="8:8">
      <c r="H2706" s="1"/>
    </row>
    <row r="2707" spans="8:8">
      <c r="H2707" s="1"/>
    </row>
    <row r="2708" spans="8:8">
      <c r="H2708" s="1"/>
    </row>
    <row r="2709" spans="8:8">
      <c r="H2709" s="1"/>
    </row>
    <row r="2710" spans="8:8">
      <c r="H2710" s="1"/>
    </row>
    <row r="2711" spans="8:8">
      <c r="H2711" s="1"/>
    </row>
    <row r="2712" spans="8:8">
      <c r="H2712" s="1"/>
    </row>
    <row r="2713" spans="8:8">
      <c r="H2713" s="1"/>
    </row>
    <row r="2714" spans="8:8">
      <c r="H2714" s="1"/>
    </row>
    <row r="2715" spans="8:8">
      <c r="H2715" s="1"/>
    </row>
    <row r="2716" spans="8:8">
      <c r="H2716" s="1"/>
    </row>
    <row r="2717" spans="8:8">
      <c r="H2717" s="1"/>
    </row>
    <row r="2718" spans="8:8">
      <c r="H2718" s="1"/>
    </row>
    <row r="2719" spans="8:8">
      <c r="H2719" s="1"/>
    </row>
    <row r="2720" spans="8:8">
      <c r="H2720" s="1"/>
    </row>
    <row r="2721" spans="8:8">
      <c r="H2721" s="1"/>
    </row>
    <row r="2722" spans="8:8">
      <c r="H2722" s="1"/>
    </row>
    <row r="2723" spans="8:8">
      <c r="H2723" s="1"/>
    </row>
    <row r="2724" spans="8:8">
      <c r="H2724" s="1"/>
    </row>
    <row r="2725" spans="8:8">
      <c r="H2725" s="1"/>
    </row>
    <row r="2726" spans="8:8">
      <c r="H2726" s="1"/>
    </row>
    <row r="2727" spans="8:8">
      <c r="H2727" s="1"/>
    </row>
    <row r="2728" spans="8:8">
      <c r="H2728" s="1"/>
    </row>
    <row r="2729" spans="8:8">
      <c r="H2729" s="1"/>
    </row>
    <row r="2730" spans="8:8">
      <c r="H2730" s="1"/>
    </row>
    <row r="2731" spans="8:8">
      <c r="H2731" s="1"/>
    </row>
    <row r="2732" spans="8:8">
      <c r="H2732" s="1"/>
    </row>
    <row r="2733" spans="8:8">
      <c r="H2733" s="1"/>
    </row>
    <row r="2734" spans="8:8">
      <c r="H2734" s="1"/>
    </row>
    <row r="2735" spans="8:8">
      <c r="H2735" s="1"/>
    </row>
    <row r="2736" spans="8:8">
      <c r="H2736" s="1"/>
    </row>
    <row r="2737" spans="8:8">
      <c r="H2737" s="1"/>
    </row>
    <row r="2738" spans="8:8">
      <c r="H2738" s="1"/>
    </row>
    <row r="2739" spans="8:8">
      <c r="H2739" s="1"/>
    </row>
    <row r="2740" spans="8:8">
      <c r="H2740" s="1"/>
    </row>
    <row r="2741" spans="8:8">
      <c r="H2741" s="1"/>
    </row>
    <row r="2742" spans="8:8">
      <c r="H2742" s="1"/>
    </row>
    <row r="2743" spans="8:8">
      <c r="H2743" s="1"/>
    </row>
    <row r="2744" spans="8:8">
      <c r="H2744" s="1"/>
    </row>
    <row r="2745" spans="8:8">
      <c r="H2745" s="1"/>
    </row>
    <row r="2746" spans="8:8">
      <c r="H2746" s="1"/>
    </row>
    <row r="2747" spans="8:8">
      <c r="H2747" s="1"/>
    </row>
    <row r="2748" spans="8:8">
      <c r="H2748" s="1"/>
    </row>
    <row r="2749" spans="8:8">
      <c r="H2749" s="1"/>
    </row>
    <row r="2750" spans="8:8">
      <c r="H2750" s="1"/>
    </row>
    <row r="2751" spans="8:8">
      <c r="H2751" s="1"/>
    </row>
    <row r="2752" spans="8:8">
      <c r="H2752" s="1"/>
    </row>
    <row r="2753" spans="8:8">
      <c r="H2753" s="1"/>
    </row>
    <row r="2754" spans="8:8">
      <c r="H2754" s="1"/>
    </row>
    <row r="2755" spans="8:8">
      <c r="H2755" s="1"/>
    </row>
    <row r="2756" spans="8:8">
      <c r="H2756" s="1"/>
    </row>
    <row r="2757" spans="8:8">
      <c r="H2757" s="1"/>
    </row>
    <row r="2758" spans="8:8">
      <c r="H2758" s="1"/>
    </row>
    <row r="2759" spans="8:8">
      <c r="H2759" s="1"/>
    </row>
    <row r="2760" spans="8:8">
      <c r="H2760" s="1"/>
    </row>
    <row r="2761" spans="8:8">
      <c r="H2761" s="1"/>
    </row>
    <row r="2762" spans="8:8">
      <c r="H2762" s="1"/>
    </row>
    <row r="2763" spans="8:8">
      <c r="H2763" s="1"/>
    </row>
    <row r="2764" spans="8:8">
      <c r="H2764" s="1"/>
    </row>
    <row r="2765" spans="8:8">
      <c r="H2765" s="1"/>
    </row>
    <row r="2766" spans="8:8">
      <c r="H2766" s="1"/>
    </row>
    <row r="2767" spans="8:8">
      <c r="H2767" s="1"/>
    </row>
    <row r="2768" spans="8:8">
      <c r="H2768" s="1"/>
    </row>
    <row r="2769" spans="8:8">
      <c r="H2769" s="1"/>
    </row>
    <row r="2770" spans="8:8">
      <c r="H2770" s="1"/>
    </row>
    <row r="2771" spans="8:8">
      <c r="H2771" s="1"/>
    </row>
    <row r="2772" spans="8:8">
      <c r="H2772" s="1"/>
    </row>
    <row r="2773" spans="8:8">
      <c r="H2773" s="1"/>
    </row>
    <row r="2774" spans="8:8">
      <c r="H2774" s="1"/>
    </row>
    <row r="2775" spans="8:8">
      <c r="H2775" s="1"/>
    </row>
    <row r="2776" spans="8:8">
      <c r="H2776" s="1"/>
    </row>
    <row r="2777" spans="8:8">
      <c r="H2777" s="1"/>
    </row>
    <row r="2778" spans="8:8">
      <c r="H2778" s="1"/>
    </row>
    <row r="2779" spans="8:8">
      <c r="H2779" s="1"/>
    </row>
    <row r="2780" spans="8:8">
      <c r="H2780" s="1"/>
    </row>
    <row r="2781" spans="8:8">
      <c r="H2781" s="1"/>
    </row>
    <row r="2782" spans="8:8">
      <c r="H2782" s="1"/>
    </row>
    <row r="2783" spans="8:8">
      <c r="H2783" s="1"/>
    </row>
    <row r="2784" spans="8:8">
      <c r="H2784" s="1"/>
    </row>
    <row r="2785" spans="8:8">
      <c r="H2785" s="1"/>
    </row>
    <row r="2786" spans="8:8">
      <c r="H2786" s="1"/>
    </row>
    <row r="2787" spans="8:8">
      <c r="H2787" s="1"/>
    </row>
    <row r="2788" spans="8:8">
      <c r="H2788" s="1"/>
    </row>
    <row r="2789" spans="8:8">
      <c r="H2789" s="1"/>
    </row>
    <row r="2790" spans="8:8">
      <c r="H2790" s="1"/>
    </row>
    <row r="2791" spans="8:8">
      <c r="H2791" s="1"/>
    </row>
    <row r="2792" spans="8:8">
      <c r="H2792" s="1"/>
    </row>
    <row r="2793" spans="8:8">
      <c r="H2793" s="1"/>
    </row>
    <row r="2794" spans="8:8">
      <c r="H2794" s="1"/>
    </row>
    <row r="2795" spans="8:8">
      <c r="H2795" s="1"/>
    </row>
    <row r="2796" spans="8:8">
      <c r="H2796" s="1"/>
    </row>
    <row r="2797" spans="8:8">
      <c r="H2797" s="1"/>
    </row>
    <row r="2798" spans="8:8">
      <c r="H2798" s="1"/>
    </row>
    <row r="2799" spans="8:8">
      <c r="H2799" s="1"/>
    </row>
    <row r="2800" spans="8:8">
      <c r="H2800" s="1"/>
    </row>
    <row r="2801" spans="8:8">
      <c r="H2801" s="1"/>
    </row>
    <row r="2802" spans="8:8">
      <c r="H2802" s="1"/>
    </row>
    <row r="2803" spans="8:8">
      <c r="H2803" s="1"/>
    </row>
    <row r="2804" spans="8:8">
      <c r="H2804" s="1"/>
    </row>
    <row r="2805" spans="8:8">
      <c r="H2805" s="1"/>
    </row>
    <row r="2806" spans="8:8">
      <c r="H2806" s="1"/>
    </row>
    <row r="2807" spans="8:8">
      <c r="H2807" s="1"/>
    </row>
    <row r="2808" spans="8:8">
      <c r="H2808" s="1"/>
    </row>
    <row r="2809" spans="8:8">
      <c r="H2809" s="1"/>
    </row>
    <row r="2810" spans="8:8">
      <c r="H2810" s="1"/>
    </row>
    <row r="2811" spans="8:8">
      <c r="H2811" s="1"/>
    </row>
    <row r="2812" spans="8:8">
      <c r="H2812" s="1"/>
    </row>
    <row r="2813" spans="8:8">
      <c r="H2813" s="1"/>
    </row>
    <row r="2814" spans="8:8">
      <c r="H2814" s="1"/>
    </row>
    <row r="2815" spans="8:8">
      <c r="H2815" s="1"/>
    </row>
    <row r="2816" spans="8:8">
      <c r="H2816" s="1"/>
    </row>
    <row r="2817" spans="8:8">
      <c r="H2817" s="1"/>
    </row>
    <row r="2818" spans="8:8">
      <c r="H2818" s="1"/>
    </row>
    <row r="2819" spans="8:8">
      <c r="H2819" s="1"/>
    </row>
    <row r="2820" spans="8:8">
      <c r="H2820" s="1"/>
    </row>
    <row r="2821" spans="8:8">
      <c r="H2821" s="1"/>
    </row>
    <row r="2822" spans="8:8">
      <c r="H2822" s="1"/>
    </row>
    <row r="2823" spans="8:8">
      <c r="H2823" s="1"/>
    </row>
    <row r="2824" spans="8:8">
      <c r="H2824" s="1"/>
    </row>
    <row r="2825" spans="8:8">
      <c r="H2825" s="1"/>
    </row>
    <row r="2826" spans="8:8">
      <c r="H2826" s="1"/>
    </row>
    <row r="2827" spans="8:8">
      <c r="H2827" s="1"/>
    </row>
    <row r="2828" spans="8:8">
      <c r="H2828" s="1"/>
    </row>
    <row r="2829" spans="8:8">
      <c r="H2829" s="1"/>
    </row>
    <row r="2830" spans="8:8">
      <c r="H2830" s="1"/>
    </row>
    <row r="2831" spans="8:8">
      <c r="H2831" s="1"/>
    </row>
    <row r="2832" spans="8:8">
      <c r="H2832" s="1"/>
    </row>
    <row r="2833" spans="8:8">
      <c r="H2833" s="1"/>
    </row>
    <row r="2834" spans="8:8">
      <c r="H2834" s="1"/>
    </row>
    <row r="2835" spans="8:8">
      <c r="H2835" s="1"/>
    </row>
    <row r="2836" spans="8:8">
      <c r="H2836" s="1"/>
    </row>
    <row r="2837" spans="8:8">
      <c r="H2837" s="1"/>
    </row>
    <row r="2838" spans="8:8">
      <c r="H2838" s="1"/>
    </row>
    <row r="2839" spans="8:8">
      <c r="H2839" s="1"/>
    </row>
    <row r="2840" spans="8:8">
      <c r="H2840" s="1"/>
    </row>
    <row r="2841" spans="8:8">
      <c r="H2841" s="1"/>
    </row>
    <row r="2842" spans="8:8">
      <c r="H2842" s="1"/>
    </row>
    <row r="2843" spans="8:8">
      <c r="H2843" s="1"/>
    </row>
    <row r="2844" spans="8:8">
      <c r="H2844" s="1"/>
    </row>
    <row r="2845" spans="8:8">
      <c r="H2845" s="1"/>
    </row>
    <row r="2846" spans="8:8">
      <c r="H2846" s="1"/>
    </row>
    <row r="2847" spans="8:8">
      <c r="H2847" s="1"/>
    </row>
    <row r="2848" spans="8:8">
      <c r="H2848" s="1"/>
    </row>
    <row r="2849" spans="8:8">
      <c r="H2849" s="1"/>
    </row>
    <row r="2850" spans="8:8">
      <c r="H2850" s="1"/>
    </row>
    <row r="2851" spans="8:8">
      <c r="H2851" s="1"/>
    </row>
    <row r="2852" spans="8:8">
      <c r="H2852" s="1"/>
    </row>
    <row r="2853" spans="8:8">
      <c r="H2853" s="1"/>
    </row>
    <row r="2854" spans="8:8">
      <c r="H2854" s="1"/>
    </row>
    <row r="2855" spans="8:8">
      <c r="H2855" s="1"/>
    </row>
    <row r="2856" spans="8:8">
      <c r="H2856" s="1"/>
    </row>
    <row r="2857" spans="8:8">
      <c r="H2857" s="1"/>
    </row>
    <row r="2858" spans="8:8">
      <c r="H2858" s="1"/>
    </row>
    <row r="2859" spans="8:8">
      <c r="H2859" s="1"/>
    </row>
    <row r="2860" spans="8:8">
      <c r="H2860" s="1"/>
    </row>
    <row r="2861" spans="8:8">
      <c r="H2861" s="1"/>
    </row>
    <row r="2862" spans="8:8">
      <c r="H2862" s="1"/>
    </row>
    <row r="2863" spans="8:8">
      <c r="H2863" s="1"/>
    </row>
    <row r="2864" spans="8:8">
      <c r="H2864" s="1"/>
    </row>
    <row r="2865" spans="8:8">
      <c r="H2865" s="1"/>
    </row>
    <row r="2866" spans="8:8">
      <c r="H2866" s="1"/>
    </row>
    <row r="2867" spans="8:8">
      <c r="H2867" s="1"/>
    </row>
    <row r="2868" spans="8:8">
      <c r="H2868" s="1"/>
    </row>
    <row r="2869" spans="8:8">
      <c r="H2869" s="1"/>
    </row>
    <row r="2870" spans="8:8">
      <c r="H2870" s="1"/>
    </row>
    <row r="2871" spans="8:8">
      <c r="H2871" s="1"/>
    </row>
    <row r="2872" spans="8:8">
      <c r="H2872" s="1"/>
    </row>
    <row r="2873" spans="8:8">
      <c r="H2873" s="1"/>
    </row>
    <row r="2874" spans="8:8">
      <c r="H2874" s="1"/>
    </row>
    <row r="2875" spans="8:8">
      <c r="H2875" s="1"/>
    </row>
    <row r="2876" spans="8:8">
      <c r="H2876" s="1"/>
    </row>
    <row r="2877" spans="8:8">
      <c r="H2877" s="1"/>
    </row>
    <row r="2878" spans="8:8">
      <c r="H2878" s="1"/>
    </row>
    <row r="2879" spans="8:8">
      <c r="H2879" s="1"/>
    </row>
    <row r="2880" spans="8:8">
      <c r="H2880" s="1"/>
    </row>
    <row r="2881" spans="8:8">
      <c r="H2881" s="1"/>
    </row>
    <row r="2882" spans="8:8">
      <c r="H2882" s="1"/>
    </row>
    <row r="2883" spans="8:8">
      <c r="H2883" s="1"/>
    </row>
    <row r="2884" spans="8:8">
      <c r="H2884" s="1"/>
    </row>
    <row r="2885" spans="8:8">
      <c r="H2885" s="1"/>
    </row>
    <row r="2886" spans="8:8">
      <c r="H2886" s="1"/>
    </row>
    <row r="2887" spans="8:8">
      <c r="H2887" s="1"/>
    </row>
    <row r="2888" spans="8:8">
      <c r="H2888" s="1"/>
    </row>
    <row r="2889" spans="8:8">
      <c r="H2889" s="1"/>
    </row>
    <row r="2890" spans="8:8">
      <c r="H2890" s="1"/>
    </row>
    <row r="2891" spans="8:8">
      <c r="H2891" s="1"/>
    </row>
    <row r="2892" spans="8:8">
      <c r="H2892" s="1"/>
    </row>
    <row r="2893" spans="8:8">
      <c r="H2893" s="1"/>
    </row>
    <row r="2894" spans="8:8">
      <c r="H2894" s="1"/>
    </row>
    <row r="2895" spans="8:8">
      <c r="H2895" s="1"/>
    </row>
    <row r="2896" spans="8:8">
      <c r="H2896" s="1"/>
    </row>
    <row r="2897" spans="8:8">
      <c r="H2897" s="1"/>
    </row>
    <row r="2898" spans="8:8">
      <c r="H2898" s="1"/>
    </row>
    <row r="2899" spans="8:8">
      <c r="H2899" s="1"/>
    </row>
    <row r="2900" spans="8:8">
      <c r="H2900" s="1"/>
    </row>
    <row r="2901" spans="8:8">
      <c r="H2901" s="1"/>
    </row>
    <row r="2902" spans="8:8">
      <c r="H2902" s="1"/>
    </row>
    <row r="2903" spans="8:8">
      <c r="H2903" s="1"/>
    </row>
    <row r="2904" spans="8:8">
      <c r="H2904" s="1"/>
    </row>
    <row r="2905" spans="8:8">
      <c r="H2905" s="1"/>
    </row>
    <row r="2906" spans="8:8">
      <c r="H2906" s="1"/>
    </row>
    <row r="2907" spans="8:8">
      <c r="H2907" s="1"/>
    </row>
    <row r="2908" spans="8:8">
      <c r="H2908" s="1"/>
    </row>
    <row r="2909" spans="8:8">
      <c r="H2909" s="1"/>
    </row>
    <row r="2910" spans="8:8">
      <c r="H2910" s="1"/>
    </row>
    <row r="2911" spans="8:8">
      <c r="H2911" s="1"/>
    </row>
    <row r="2912" spans="8:8">
      <c r="H2912" s="1"/>
    </row>
    <row r="2913" spans="8:8">
      <c r="H2913" s="1"/>
    </row>
    <row r="2914" spans="8:8">
      <c r="H2914" s="1"/>
    </row>
    <row r="2915" spans="8:8">
      <c r="H2915" s="1"/>
    </row>
    <row r="2916" spans="8:8">
      <c r="H2916" s="1"/>
    </row>
    <row r="2917" spans="8:8">
      <c r="H2917" s="1"/>
    </row>
    <row r="2918" spans="8:8">
      <c r="H2918" s="1"/>
    </row>
    <row r="2919" spans="8:8">
      <c r="H2919" s="1"/>
    </row>
    <row r="2920" spans="8:8">
      <c r="H2920" s="1"/>
    </row>
    <row r="2921" spans="8:8">
      <c r="H2921" s="1"/>
    </row>
    <row r="2922" spans="8:8">
      <c r="H2922" s="1"/>
    </row>
    <row r="2923" spans="8:8">
      <c r="H2923" s="1"/>
    </row>
    <row r="2924" spans="8:8">
      <c r="H2924" s="1"/>
    </row>
    <row r="2925" spans="8:8">
      <c r="H2925" s="1"/>
    </row>
    <row r="2926" spans="8:8">
      <c r="H2926" s="1"/>
    </row>
    <row r="2927" spans="8:8">
      <c r="H2927" s="1"/>
    </row>
    <row r="2928" spans="8:8">
      <c r="H2928" s="1"/>
    </row>
    <row r="2929" spans="8:8">
      <c r="H2929" s="1"/>
    </row>
    <row r="2930" spans="8:8">
      <c r="H2930" s="1"/>
    </row>
    <row r="2931" spans="8:8">
      <c r="H2931" s="1"/>
    </row>
    <row r="2932" spans="8:8">
      <c r="H2932" s="1"/>
    </row>
    <row r="2933" spans="8:8">
      <c r="H2933" s="1"/>
    </row>
    <row r="2934" spans="8:8">
      <c r="H2934" s="1"/>
    </row>
    <row r="2935" spans="8:8">
      <c r="H2935" s="1"/>
    </row>
    <row r="2936" spans="8:8">
      <c r="H2936" s="1"/>
    </row>
    <row r="2937" spans="8:8">
      <c r="H2937" s="1"/>
    </row>
    <row r="2938" spans="8:8">
      <c r="H2938" s="1"/>
    </row>
    <row r="2939" spans="8:8">
      <c r="H2939" s="1"/>
    </row>
    <row r="2940" spans="8:8">
      <c r="H2940" s="1"/>
    </row>
    <row r="2941" spans="8:8">
      <c r="H2941" s="1"/>
    </row>
    <row r="2942" spans="8:8">
      <c r="H2942" s="1"/>
    </row>
    <row r="2943" spans="8:8">
      <c r="H2943" s="1"/>
    </row>
    <row r="2944" spans="8:8">
      <c r="H2944" s="1"/>
    </row>
    <row r="2945" spans="8:8">
      <c r="H2945" s="1"/>
    </row>
    <row r="2946" spans="8:8">
      <c r="H2946" s="1"/>
    </row>
    <row r="2947" spans="8:8">
      <c r="H2947" s="1"/>
    </row>
    <row r="2948" spans="8:8">
      <c r="H2948" s="1"/>
    </row>
    <row r="2949" spans="8:8">
      <c r="H2949" s="1"/>
    </row>
    <row r="2950" spans="8:8">
      <c r="H2950" s="1"/>
    </row>
    <row r="2951" spans="8:8">
      <c r="H2951" s="1"/>
    </row>
    <row r="2952" spans="8:8">
      <c r="H2952" s="1"/>
    </row>
    <row r="2953" spans="8:8">
      <c r="H2953" s="1"/>
    </row>
    <row r="2954" spans="8:8">
      <c r="H2954" s="1"/>
    </row>
    <row r="2955" spans="8:8">
      <c r="H2955" s="1"/>
    </row>
    <row r="2956" spans="8:8">
      <c r="H2956" s="1"/>
    </row>
    <row r="2957" spans="8:8">
      <c r="H2957" s="1"/>
    </row>
    <row r="2958" spans="8:8">
      <c r="H2958" s="1"/>
    </row>
    <row r="2959" spans="8:8">
      <c r="H2959" s="1"/>
    </row>
    <row r="2960" spans="8:8">
      <c r="H2960" s="1"/>
    </row>
    <row r="2961" spans="8:8">
      <c r="H2961" s="1"/>
    </row>
    <row r="2962" spans="8:8">
      <c r="H2962" s="1"/>
    </row>
    <row r="2963" spans="8:8">
      <c r="H2963" s="1"/>
    </row>
    <row r="2964" spans="8:8">
      <c r="H2964" s="1"/>
    </row>
    <row r="2965" spans="8:8">
      <c r="H2965" s="1"/>
    </row>
    <row r="2966" spans="8:8">
      <c r="H2966" s="1"/>
    </row>
    <row r="2967" spans="8:8">
      <c r="H2967" s="1"/>
    </row>
    <row r="2968" spans="8:8">
      <c r="H2968" s="1"/>
    </row>
    <row r="2969" spans="8:8">
      <c r="H2969" s="1"/>
    </row>
    <row r="2970" spans="8:8">
      <c r="H2970" s="1"/>
    </row>
    <row r="2971" spans="8:8">
      <c r="H2971" s="1"/>
    </row>
    <row r="2972" spans="8:8">
      <c r="H2972" s="1"/>
    </row>
    <row r="2973" spans="8:8">
      <c r="H2973" s="1"/>
    </row>
    <row r="2974" spans="8:8">
      <c r="H2974" s="1"/>
    </row>
    <row r="2975" spans="8:8">
      <c r="H2975" s="1"/>
    </row>
    <row r="2976" spans="8:8">
      <c r="H2976" s="1"/>
    </row>
    <row r="2977" spans="8:8">
      <c r="H2977" s="1"/>
    </row>
    <row r="2978" spans="8:8">
      <c r="H2978" s="1"/>
    </row>
    <row r="2979" spans="8:8">
      <c r="H2979" s="1"/>
    </row>
    <row r="2980" spans="8:8">
      <c r="H2980" s="1"/>
    </row>
    <row r="2981" spans="8:8">
      <c r="H2981" s="1"/>
    </row>
    <row r="2982" spans="8:8">
      <c r="H2982" s="1"/>
    </row>
    <row r="2983" spans="8:8">
      <c r="H2983" s="1"/>
    </row>
    <row r="2984" spans="8:8">
      <c r="H2984" s="1"/>
    </row>
    <row r="2985" spans="8:8">
      <c r="H2985" s="1"/>
    </row>
    <row r="2986" spans="8:8">
      <c r="H2986" s="1"/>
    </row>
    <row r="2987" spans="8:8">
      <c r="H2987" s="1"/>
    </row>
    <row r="2988" spans="8:8">
      <c r="H2988" s="1"/>
    </row>
    <row r="2989" spans="8:8">
      <c r="H2989" s="1"/>
    </row>
    <row r="2990" spans="8:8">
      <c r="H2990" s="1"/>
    </row>
    <row r="2991" spans="8:8">
      <c r="H2991" s="1"/>
    </row>
    <row r="2992" spans="8:8">
      <c r="H2992" s="1"/>
    </row>
    <row r="2993" spans="8:8">
      <c r="H2993" s="1"/>
    </row>
    <row r="2994" spans="8:8">
      <c r="H2994" s="1"/>
    </row>
    <row r="2995" spans="8:8">
      <c r="H2995" s="1"/>
    </row>
    <row r="2996" spans="8:8">
      <c r="H2996" s="1"/>
    </row>
    <row r="2997" spans="8:8">
      <c r="H2997" s="1"/>
    </row>
    <row r="2998" spans="8:8">
      <c r="H2998" s="1"/>
    </row>
    <row r="2999" spans="8:8">
      <c r="H2999" s="1"/>
    </row>
    <row r="3000" spans="8:8">
      <c r="H3000" s="1"/>
    </row>
    <row r="3001" spans="8:8">
      <c r="H3001" s="1"/>
    </row>
    <row r="3002" spans="8:8">
      <c r="H3002" s="1"/>
    </row>
    <row r="3003" spans="8:8">
      <c r="H3003" s="1"/>
    </row>
    <row r="3004" spans="8:8">
      <c r="H3004" s="1"/>
    </row>
    <row r="3005" spans="8:8">
      <c r="H3005" s="1"/>
    </row>
    <row r="3006" spans="8:8">
      <c r="H3006" s="1"/>
    </row>
    <row r="3007" spans="8:8">
      <c r="H3007" s="1"/>
    </row>
    <row r="3008" spans="8:8">
      <c r="H3008" s="1"/>
    </row>
    <row r="3009" spans="8:8">
      <c r="H3009" s="1"/>
    </row>
    <row r="3010" spans="8:8">
      <c r="H3010" s="1"/>
    </row>
    <row r="3011" spans="8:8">
      <c r="H3011" s="1"/>
    </row>
    <row r="3012" spans="8:8">
      <c r="H3012" s="1"/>
    </row>
    <row r="3013" spans="8:8">
      <c r="H3013" s="1"/>
    </row>
    <row r="3014" spans="8:8">
      <c r="H3014" s="1"/>
    </row>
    <row r="3015" spans="8:8">
      <c r="H3015" s="1"/>
    </row>
    <row r="3016" spans="8:8">
      <c r="H3016" s="1"/>
    </row>
    <row r="3017" spans="8:8">
      <c r="H3017" s="1"/>
    </row>
    <row r="3018" spans="8:8">
      <c r="H3018" s="1"/>
    </row>
    <row r="3019" spans="8:8">
      <c r="H3019" s="1"/>
    </row>
    <row r="3020" spans="8:8">
      <c r="H3020" s="1"/>
    </row>
    <row r="3021" spans="8:8">
      <c r="H3021" s="1"/>
    </row>
    <row r="3022" spans="8:8">
      <c r="H3022" s="1"/>
    </row>
    <row r="3023" spans="8:8">
      <c r="H3023" s="1"/>
    </row>
    <row r="3024" spans="8:8">
      <c r="H3024" s="1"/>
    </row>
    <row r="3025" spans="8:8">
      <c r="H3025" s="1"/>
    </row>
    <row r="3026" spans="8:8">
      <c r="H3026" s="1"/>
    </row>
    <row r="3027" spans="8:8">
      <c r="H3027" s="1"/>
    </row>
    <row r="3028" spans="8:8">
      <c r="H3028" s="1"/>
    </row>
    <row r="3029" spans="8:8">
      <c r="H3029" s="1"/>
    </row>
    <row r="3030" spans="8:8">
      <c r="H3030" s="1"/>
    </row>
    <row r="3031" spans="8:8">
      <c r="H3031" s="1"/>
    </row>
    <row r="3032" spans="8:8">
      <c r="H3032" s="1"/>
    </row>
    <row r="3033" spans="8:8">
      <c r="H3033" s="1"/>
    </row>
    <row r="3034" spans="8:8">
      <c r="H3034" s="1"/>
    </row>
    <row r="3035" spans="8:8">
      <c r="H3035" s="1"/>
    </row>
    <row r="3036" spans="8:8">
      <c r="H3036" s="1"/>
    </row>
    <row r="3037" spans="8:8">
      <c r="H3037" s="1"/>
    </row>
    <row r="3038" spans="8:8">
      <c r="H3038" s="1"/>
    </row>
    <row r="3039" spans="8:8">
      <c r="H3039" s="1"/>
    </row>
    <row r="3040" spans="8:8">
      <c r="H3040" s="1"/>
    </row>
    <row r="3041" spans="8:8">
      <c r="H3041" s="1"/>
    </row>
    <row r="3042" spans="8:8">
      <c r="H3042" s="1"/>
    </row>
    <row r="3043" spans="8:8">
      <c r="H3043" s="1"/>
    </row>
    <row r="3044" spans="8:8">
      <c r="H3044" s="1"/>
    </row>
    <row r="3045" spans="8:8">
      <c r="H3045" s="1"/>
    </row>
    <row r="3046" spans="8:8">
      <c r="H3046" s="1"/>
    </row>
    <row r="3047" spans="8:8">
      <c r="H3047" s="1"/>
    </row>
    <row r="3048" spans="8:8">
      <c r="H3048" s="1"/>
    </row>
    <row r="3049" spans="8:8">
      <c r="H3049" s="1"/>
    </row>
    <row r="3050" spans="8:8">
      <c r="H3050" s="1"/>
    </row>
    <row r="3051" spans="8:8">
      <c r="H3051" s="1"/>
    </row>
    <row r="3052" spans="8:8">
      <c r="H3052" s="1"/>
    </row>
    <row r="3053" spans="8:8">
      <c r="H3053" s="1"/>
    </row>
    <row r="3054" spans="8:8">
      <c r="H3054" s="1"/>
    </row>
    <row r="3055" spans="8:8">
      <c r="H3055" s="1"/>
    </row>
    <row r="3056" spans="8:8">
      <c r="H3056" s="1"/>
    </row>
    <row r="3057" spans="8:8">
      <c r="H3057" s="1"/>
    </row>
    <row r="3058" spans="8:8">
      <c r="H3058" s="1"/>
    </row>
    <row r="3059" spans="8:8">
      <c r="H3059" s="1"/>
    </row>
    <row r="3060" spans="8:8">
      <c r="H3060" s="1"/>
    </row>
    <row r="3061" spans="8:8">
      <c r="H3061" s="1"/>
    </row>
    <row r="3062" spans="8:8">
      <c r="H3062" s="1"/>
    </row>
    <row r="3063" spans="8:8">
      <c r="H3063" s="1"/>
    </row>
    <row r="3064" spans="8:8">
      <c r="H3064" s="1"/>
    </row>
    <row r="3065" spans="8:8">
      <c r="H3065" s="1"/>
    </row>
    <row r="3066" spans="8:8">
      <c r="H3066" s="1"/>
    </row>
    <row r="3067" spans="8:8">
      <c r="H3067" s="1"/>
    </row>
    <row r="3068" spans="8:8">
      <c r="H3068" s="1"/>
    </row>
    <row r="3069" spans="8:8">
      <c r="H3069" s="1"/>
    </row>
    <row r="3070" spans="8:8">
      <c r="H3070" s="1"/>
    </row>
    <row r="3071" spans="8:8">
      <c r="H3071" s="1"/>
    </row>
    <row r="3072" spans="8:8">
      <c r="H3072" s="1"/>
    </row>
    <row r="3073" spans="8:8">
      <c r="H3073" s="1"/>
    </row>
    <row r="3074" spans="8:8">
      <c r="H3074" s="1"/>
    </row>
    <row r="3075" spans="8:8">
      <c r="H3075" s="1"/>
    </row>
    <row r="3076" spans="8:8">
      <c r="H3076" s="1"/>
    </row>
    <row r="3077" spans="8:8">
      <c r="H3077" s="1"/>
    </row>
    <row r="3078" spans="8:8">
      <c r="H3078" s="1"/>
    </row>
    <row r="3079" spans="8:8">
      <c r="H3079" s="1"/>
    </row>
    <row r="3080" spans="8:8">
      <c r="H3080" s="1"/>
    </row>
    <row r="3081" spans="8:8">
      <c r="H3081" s="1"/>
    </row>
    <row r="3082" spans="8:8">
      <c r="H3082" s="1"/>
    </row>
    <row r="3083" spans="8:8">
      <c r="H3083" s="1"/>
    </row>
    <row r="3084" spans="8:8">
      <c r="H3084" s="1"/>
    </row>
    <row r="3085" spans="8:8">
      <c r="H3085" s="1"/>
    </row>
    <row r="3086" spans="8:8">
      <c r="H3086" s="1"/>
    </row>
    <row r="3087" spans="8:8">
      <c r="H3087" s="1"/>
    </row>
    <row r="3088" spans="8:8">
      <c r="H3088" s="1"/>
    </row>
    <row r="3089" spans="8:8">
      <c r="H3089" s="1"/>
    </row>
    <row r="3090" spans="8:8">
      <c r="H3090" s="1"/>
    </row>
    <row r="3091" spans="8:8">
      <c r="H3091" s="1"/>
    </row>
    <row r="3092" spans="8:8">
      <c r="H3092" s="1"/>
    </row>
    <row r="3093" spans="8:8">
      <c r="H3093" s="1"/>
    </row>
    <row r="3094" spans="8:8">
      <c r="H3094" s="1"/>
    </row>
    <row r="3095" spans="8:8">
      <c r="H3095" s="1"/>
    </row>
    <row r="3096" spans="8:8">
      <c r="H3096" s="1"/>
    </row>
    <row r="3097" spans="8:8">
      <c r="H3097" s="1"/>
    </row>
    <row r="3098" spans="8:8">
      <c r="H3098" s="1"/>
    </row>
    <row r="3099" spans="8:8">
      <c r="H3099" s="1"/>
    </row>
    <row r="3100" spans="8:8">
      <c r="H3100" s="1"/>
    </row>
    <row r="3101" spans="8:8">
      <c r="H3101" s="1"/>
    </row>
    <row r="3102" spans="8:8">
      <c r="H3102" s="1"/>
    </row>
    <row r="3103" spans="8:8">
      <c r="H3103" s="1"/>
    </row>
    <row r="3104" spans="8:8">
      <c r="H3104" s="1"/>
    </row>
    <row r="3105" spans="8:8">
      <c r="H3105" s="1"/>
    </row>
    <row r="3106" spans="8:8">
      <c r="H3106" s="1"/>
    </row>
    <row r="3107" spans="8:8">
      <c r="H3107" s="1"/>
    </row>
    <row r="3108" spans="8:8">
      <c r="H3108" s="1"/>
    </row>
    <row r="3109" spans="8:8">
      <c r="H3109" s="1"/>
    </row>
    <row r="3110" spans="8:8">
      <c r="H3110" s="1"/>
    </row>
    <row r="3111" spans="8:8">
      <c r="H3111" s="1"/>
    </row>
    <row r="3112" spans="8:8">
      <c r="H3112" s="1"/>
    </row>
    <row r="3113" spans="8:8">
      <c r="H3113" s="1"/>
    </row>
    <row r="3114" spans="8:8">
      <c r="H3114" s="1"/>
    </row>
    <row r="3115" spans="8:8">
      <c r="H3115" s="1"/>
    </row>
    <row r="3116" spans="8:8">
      <c r="H3116" s="1"/>
    </row>
    <row r="3117" spans="8:8">
      <c r="H3117" s="1"/>
    </row>
    <row r="3118" spans="8:8">
      <c r="H3118" s="1"/>
    </row>
    <row r="3119" spans="8:8">
      <c r="H3119" s="1"/>
    </row>
    <row r="3120" spans="8:8">
      <c r="H3120" s="1"/>
    </row>
    <row r="3121" spans="8:8">
      <c r="H3121" s="1"/>
    </row>
    <row r="3122" spans="8:8">
      <c r="H3122" s="1"/>
    </row>
    <row r="3123" spans="8:8">
      <c r="H3123" s="1"/>
    </row>
    <row r="3124" spans="8:8">
      <c r="H3124" s="1"/>
    </row>
    <row r="3125" spans="8:8">
      <c r="H3125" s="1"/>
    </row>
    <row r="3126" spans="8:8">
      <c r="H3126" s="1"/>
    </row>
    <row r="3127" spans="8:8">
      <c r="H3127" s="1"/>
    </row>
    <row r="3128" spans="8:8">
      <c r="H3128" s="1"/>
    </row>
    <row r="3129" spans="8:8">
      <c r="H3129" s="1"/>
    </row>
    <row r="3130" spans="8:8">
      <c r="H3130" s="1"/>
    </row>
    <row r="3131" spans="8:8">
      <c r="H3131" s="1"/>
    </row>
    <row r="3132" spans="8:8">
      <c r="H3132" s="1"/>
    </row>
    <row r="3133" spans="8:8">
      <c r="H3133" s="1"/>
    </row>
    <row r="3134" spans="8:8">
      <c r="H3134" s="1"/>
    </row>
    <row r="3135" spans="8:8">
      <c r="H3135" s="1"/>
    </row>
    <row r="3136" spans="8:8">
      <c r="H3136" s="1"/>
    </row>
    <row r="3137" spans="8:8">
      <c r="H3137" s="1"/>
    </row>
    <row r="3138" spans="8:8">
      <c r="H3138" s="1"/>
    </row>
    <row r="3139" spans="8:8">
      <c r="H3139" s="1"/>
    </row>
    <row r="3140" spans="8:8">
      <c r="H3140" s="1"/>
    </row>
    <row r="3141" spans="8:8">
      <c r="H3141" s="1"/>
    </row>
    <row r="3142" spans="8:8">
      <c r="H3142" s="1"/>
    </row>
    <row r="3143" spans="8:8">
      <c r="H3143" s="1"/>
    </row>
    <row r="3144" spans="8:8">
      <c r="H3144" s="1"/>
    </row>
    <row r="3145" spans="8:8">
      <c r="H3145" s="1"/>
    </row>
    <row r="3146" spans="8:8">
      <c r="H3146" s="1"/>
    </row>
    <row r="3147" spans="8:8">
      <c r="H3147" s="1"/>
    </row>
    <row r="3148" spans="8:8">
      <c r="H3148" s="1"/>
    </row>
    <row r="3149" spans="8:8">
      <c r="H3149" s="1"/>
    </row>
    <row r="3150" spans="8:8">
      <c r="H3150" s="1"/>
    </row>
    <row r="3151" spans="8:8">
      <c r="H3151" s="1"/>
    </row>
    <row r="3152" spans="8:8">
      <c r="H3152" s="1"/>
    </row>
    <row r="3153" spans="8:8">
      <c r="H3153" s="1"/>
    </row>
    <row r="3154" spans="8:8">
      <c r="H3154" s="1"/>
    </row>
    <row r="3155" spans="8:8">
      <c r="H3155" s="1"/>
    </row>
    <row r="3156" spans="8:8">
      <c r="H3156" s="1"/>
    </row>
    <row r="3157" spans="8:8">
      <c r="H3157" s="1"/>
    </row>
    <row r="3158" spans="8:8">
      <c r="H3158" s="1"/>
    </row>
    <row r="3159" spans="8:8">
      <c r="H3159" s="1"/>
    </row>
    <row r="3160" spans="8:8">
      <c r="H3160" s="1"/>
    </row>
    <row r="3161" spans="8:8">
      <c r="H3161" s="1"/>
    </row>
    <row r="3162" spans="8:8">
      <c r="H3162" s="1"/>
    </row>
    <row r="3163" spans="8:8">
      <c r="H3163" s="1"/>
    </row>
    <row r="3164" spans="8:8">
      <c r="H3164" s="1"/>
    </row>
    <row r="3165" spans="8:8">
      <c r="H3165" s="1"/>
    </row>
    <row r="3166" spans="8:8">
      <c r="H3166" s="1"/>
    </row>
    <row r="3167" spans="8:8">
      <c r="H3167" s="1"/>
    </row>
    <row r="3168" spans="8:8">
      <c r="H3168" s="1"/>
    </row>
    <row r="3169" spans="8:8">
      <c r="H3169" s="1"/>
    </row>
    <row r="3170" spans="8:8">
      <c r="H3170" s="1"/>
    </row>
    <row r="3171" spans="8:8">
      <c r="H3171" s="1"/>
    </row>
    <row r="3172" spans="8:8">
      <c r="H3172" s="1"/>
    </row>
    <row r="3173" spans="8:8">
      <c r="H3173" s="1"/>
    </row>
    <row r="3174" spans="8:8">
      <c r="H3174" s="1"/>
    </row>
    <row r="3175" spans="8:8">
      <c r="H3175" s="1"/>
    </row>
    <row r="3176" spans="8:8">
      <c r="H3176" s="1"/>
    </row>
    <row r="3177" spans="8:8">
      <c r="H3177" s="1"/>
    </row>
    <row r="3178" spans="8:8">
      <c r="H3178" s="1"/>
    </row>
    <row r="3179" spans="8:8">
      <c r="H3179" s="1"/>
    </row>
    <row r="3180" spans="8:8">
      <c r="H3180" s="1"/>
    </row>
    <row r="3181" spans="8:8">
      <c r="H3181" s="1"/>
    </row>
    <row r="3182" spans="8:8">
      <c r="H3182" s="1"/>
    </row>
    <row r="3183" spans="8:8">
      <c r="H3183" s="1"/>
    </row>
    <row r="3184" spans="8:8">
      <c r="H3184" s="1"/>
    </row>
    <row r="3185" spans="8:8">
      <c r="H3185" s="1"/>
    </row>
    <row r="3186" spans="8:8">
      <c r="H3186" s="1"/>
    </row>
    <row r="3187" spans="8:8">
      <c r="H3187" s="1"/>
    </row>
    <row r="3188" spans="8:8">
      <c r="H3188" s="1"/>
    </row>
    <row r="3189" spans="8:8">
      <c r="H3189" s="1"/>
    </row>
    <row r="3190" spans="8:8">
      <c r="H3190" s="1"/>
    </row>
    <row r="3191" spans="8:8">
      <c r="H3191" s="1"/>
    </row>
    <row r="3192" spans="8:8">
      <c r="H3192" s="1"/>
    </row>
    <row r="3193" spans="8:8">
      <c r="H3193" s="1"/>
    </row>
    <row r="3194" spans="8:8">
      <c r="H3194" s="1"/>
    </row>
    <row r="3195" spans="8:8">
      <c r="H3195" s="1"/>
    </row>
    <row r="3196" spans="8:8">
      <c r="H3196" s="1"/>
    </row>
    <row r="3197" spans="8:8">
      <c r="H3197" s="1"/>
    </row>
    <row r="3198" spans="8:8">
      <c r="H3198" s="1"/>
    </row>
    <row r="3199" spans="8:8">
      <c r="H3199" s="1"/>
    </row>
    <row r="3200" spans="8:8">
      <c r="H3200" s="1"/>
    </row>
    <row r="3201" spans="8:8">
      <c r="H3201" s="1"/>
    </row>
    <row r="3202" spans="8:8">
      <c r="H3202" s="1"/>
    </row>
    <row r="3203" spans="8:8">
      <c r="H3203" s="1"/>
    </row>
    <row r="3204" spans="8:8">
      <c r="H3204" s="1"/>
    </row>
    <row r="3205" spans="8:8">
      <c r="H3205" s="1"/>
    </row>
    <row r="3206" spans="8:8">
      <c r="H3206" s="1"/>
    </row>
    <row r="3207" spans="8:8">
      <c r="H3207" s="1"/>
    </row>
    <row r="3208" spans="8:8">
      <c r="H3208" s="1"/>
    </row>
    <row r="3209" spans="8:8">
      <c r="H3209" s="1"/>
    </row>
    <row r="3210" spans="8:8">
      <c r="H3210" s="1"/>
    </row>
    <row r="3211" spans="8:8">
      <c r="H3211" s="1"/>
    </row>
    <row r="3212" spans="8:8">
      <c r="H3212" s="1"/>
    </row>
    <row r="3213" spans="8:8">
      <c r="H3213" s="1"/>
    </row>
    <row r="3214" spans="8:8">
      <c r="H3214" s="1"/>
    </row>
    <row r="3215" spans="8:8">
      <c r="H3215" s="1"/>
    </row>
    <row r="3216" spans="8:8">
      <c r="H3216" s="1"/>
    </row>
    <row r="3217" spans="8:8">
      <c r="H3217" s="1"/>
    </row>
    <row r="3218" spans="8:8">
      <c r="H3218" s="1"/>
    </row>
    <row r="3219" spans="8:8">
      <c r="H3219" s="1"/>
    </row>
    <row r="3220" spans="8:8">
      <c r="H3220" s="1"/>
    </row>
    <row r="3221" spans="8:8">
      <c r="H3221" s="1"/>
    </row>
    <row r="3222" spans="8:8">
      <c r="H3222" s="1"/>
    </row>
    <row r="3223" spans="8:8">
      <c r="H3223" s="1"/>
    </row>
    <row r="3224" spans="8:8">
      <c r="H3224" s="1"/>
    </row>
    <row r="3225" spans="8:8">
      <c r="H3225" s="1"/>
    </row>
    <row r="3226" spans="8:8">
      <c r="H3226" s="1"/>
    </row>
    <row r="3227" spans="8:8">
      <c r="H3227" s="1"/>
    </row>
    <row r="3228" spans="8:8">
      <c r="H3228" s="1"/>
    </row>
    <row r="3229" spans="8:8">
      <c r="H3229" s="1"/>
    </row>
    <row r="3230" spans="8:8">
      <c r="H3230" s="1"/>
    </row>
    <row r="3231" spans="8:8">
      <c r="H3231" s="1"/>
    </row>
    <row r="3232" spans="8:8">
      <c r="H3232" s="1"/>
    </row>
    <row r="3233" spans="8:8">
      <c r="H3233" s="1"/>
    </row>
    <row r="3234" spans="8:8">
      <c r="H3234" s="1"/>
    </row>
    <row r="3235" spans="8:8">
      <c r="H3235" s="1"/>
    </row>
    <row r="3236" spans="8:8">
      <c r="H3236" s="1"/>
    </row>
    <row r="3237" spans="8:8">
      <c r="H3237" s="1"/>
    </row>
    <row r="3238" spans="8:8">
      <c r="H3238" s="1"/>
    </row>
    <row r="3239" spans="8:8">
      <c r="H3239" s="1"/>
    </row>
    <row r="3240" spans="8:8">
      <c r="H3240" s="1"/>
    </row>
    <row r="3241" spans="8:8">
      <c r="H3241" s="1"/>
    </row>
    <row r="3242" spans="8:8">
      <c r="H3242" s="1"/>
    </row>
    <row r="3243" spans="8:8">
      <c r="H3243" s="1"/>
    </row>
    <row r="3244" spans="8:8">
      <c r="H3244" s="1"/>
    </row>
    <row r="3245" spans="8:8">
      <c r="H3245" s="1"/>
    </row>
    <row r="3246" spans="8:8">
      <c r="H3246" s="1"/>
    </row>
    <row r="3247" spans="8:8">
      <c r="H3247" s="1"/>
    </row>
    <row r="3248" spans="8:8">
      <c r="H3248" s="1"/>
    </row>
    <row r="3249" spans="8:8">
      <c r="H3249" s="1"/>
    </row>
    <row r="3250" spans="8:8">
      <c r="H3250" s="1"/>
    </row>
    <row r="3251" spans="8:8">
      <c r="H3251" s="1"/>
    </row>
    <row r="3252" spans="8:8">
      <c r="H3252" s="1"/>
    </row>
    <row r="3253" spans="8:8">
      <c r="H3253" s="1"/>
    </row>
    <row r="3254" spans="8:8">
      <c r="H3254" s="1"/>
    </row>
    <row r="3255" spans="8:8">
      <c r="H3255" s="1"/>
    </row>
    <row r="3256" spans="8:8">
      <c r="H3256" s="1"/>
    </row>
    <row r="3257" spans="8:8">
      <c r="H3257" s="1"/>
    </row>
    <row r="3258" spans="8:8">
      <c r="H3258" s="1"/>
    </row>
    <row r="3259" spans="8:8">
      <c r="H3259" s="1"/>
    </row>
    <row r="3260" spans="8:8">
      <c r="H3260" s="1"/>
    </row>
    <row r="3261" spans="8:8">
      <c r="H3261" s="1"/>
    </row>
    <row r="3262" spans="8:8">
      <c r="H3262" s="1"/>
    </row>
    <row r="3263" spans="8:8">
      <c r="H3263" s="1"/>
    </row>
    <row r="3264" spans="8:8">
      <c r="H3264" s="1"/>
    </row>
    <row r="3265" spans="8:8">
      <c r="H3265" s="1"/>
    </row>
    <row r="3266" spans="8:8">
      <c r="H3266" s="1"/>
    </row>
    <row r="3267" spans="8:8">
      <c r="H3267" s="1"/>
    </row>
    <row r="3268" spans="8:8">
      <c r="H3268" s="1"/>
    </row>
    <row r="3269" spans="8:8">
      <c r="H3269" s="1"/>
    </row>
    <row r="3270" spans="8:8">
      <c r="H3270" s="155"/>
    </row>
  </sheetData>
  <autoFilter ref="B3:N206" xr:uid="{00000000-0009-0000-0000-000000000000}">
    <filterColumn colId="4">
      <filters>
        <filter val="Unid."/>
      </filters>
    </filterColumn>
    <filterColumn colId="12">
      <filters blank="1">
        <filter val="EQUIPAMENTOS E MATERIAL PERMANENTE"/>
        <filter val="MATERIAL DE CONSUMO"/>
        <filter val="MATERIAL, BEM OU SERVIÇO PARA DISTRIBUIÇÃO GRATUITA"/>
        <filter val="OUTROS SERVIÇOS DE TERCEIROS - PESSOA FÍSICA"/>
        <filter val="OUTROS SERVIÇOS DE TERCEIROS - PESSOA JURÍDICA"/>
        <filter val="SELECIONAR"/>
        <filter val="SERVIÇOS DE TECNOLOGIA DA INFORMAÇÃO E COMUNICAÇÃO - PESSOA JURÍDICA"/>
      </filters>
    </filterColumn>
  </autoFilter>
  <mergeCells count="3">
    <mergeCell ref="C76:N76"/>
    <mergeCell ref="B83:N83"/>
    <mergeCell ref="B111:N111"/>
  </mergeCells>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D6803-F82C-447D-95B6-AAAD4C2F3782}">
  <dimension ref="B1:N1049"/>
  <sheetViews>
    <sheetView topLeftCell="A10" zoomScale="85" zoomScaleNormal="85" workbookViewId="0">
      <selection activeCell="K4" sqref="K4:M13"/>
    </sheetView>
  </sheetViews>
  <sheetFormatPr defaultRowHeight="12"/>
  <cols>
    <col min="1" max="1" width="9.140625" style="1"/>
    <col min="2" max="2" width="4.140625" style="1" bestFit="1" customWidth="1"/>
    <col min="3" max="3" width="6" style="1" bestFit="1" customWidth="1"/>
    <col min="4" max="4" width="14.42578125" style="2" customWidth="1"/>
    <col min="5" max="5" width="18" style="2" customWidth="1"/>
    <col min="6" max="6" width="7.7109375" style="1" bestFit="1" customWidth="1"/>
    <col min="7" max="7" width="9.42578125" style="1" customWidth="1"/>
    <col min="8" max="8" width="11.5703125" style="1" bestFit="1" customWidth="1"/>
    <col min="9" max="9" width="15.7109375" style="1" bestFit="1" customWidth="1"/>
    <col min="10" max="10" width="20" style="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SUBTOTAL(9,J4:J1049)</f>
        <v>1775735.3</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56" t="s">
        <v>12</v>
      </c>
      <c r="L3" s="156" t="s">
        <v>13</v>
      </c>
      <c r="M3" s="12" t="s">
        <v>14</v>
      </c>
      <c r="N3" s="13" t="s">
        <v>15</v>
      </c>
    </row>
    <row r="4" spans="2:14" ht="111.75" customHeight="1">
      <c r="B4" s="14" t="str">
        <f>MID(C4,1,2)</f>
        <v>U.</v>
      </c>
      <c r="C4" s="15" t="s">
        <v>4</v>
      </c>
      <c r="D4" s="16" t="s">
        <v>1183</v>
      </c>
      <c r="E4" s="16" t="s">
        <v>1184</v>
      </c>
      <c r="F4" s="15" t="s">
        <v>18</v>
      </c>
      <c r="G4" s="17">
        <v>1</v>
      </c>
      <c r="H4" s="18">
        <v>45294</v>
      </c>
      <c r="I4" s="19">
        <v>89627.36</v>
      </c>
      <c r="J4" s="20">
        <v>1075528.32</v>
      </c>
      <c r="K4" s="157" t="s">
        <v>1185</v>
      </c>
      <c r="L4" s="157" t="s">
        <v>152</v>
      </c>
      <c r="M4" s="21" t="s">
        <v>28</v>
      </c>
      <c r="N4" s="22" t="str">
        <f>VLOOKUP(M4,[12]OPERACIONAL!$A$1:$C$12,2,FALSE)</f>
        <v>SERVIÇOS DE TECNOLOGIA DA INFORMAÇÃO E COMUNICAÇÃO - PESSOA JURÍDICA</v>
      </c>
    </row>
    <row r="5" spans="2:14" ht="249.75" customHeight="1">
      <c r="B5" s="23" t="str">
        <f t="shared" ref="B5:B68" si="0">MID(C5,1,2)</f>
        <v>U.</v>
      </c>
      <c r="C5" s="24" t="s">
        <v>4</v>
      </c>
      <c r="D5" s="48" t="s">
        <v>1186</v>
      </c>
      <c r="E5" s="48" t="s">
        <v>1187</v>
      </c>
      <c r="F5" s="24" t="s">
        <v>18</v>
      </c>
      <c r="G5" s="26">
        <v>1</v>
      </c>
      <c r="H5" s="45">
        <v>45379</v>
      </c>
      <c r="I5" s="27">
        <v>1917.27</v>
      </c>
      <c r="J5" s="28">
        <v>23007.24</v>
      </c>
      <c r="K5" s="29" t="s">
        <v>1185</v>
      </c>
      <c r="L5" s="29" t="s">
        <v>152</v>
      </c>
      <c r="M5" s="29" t="s">
        <v>28</v>
      </c>
      <c r="N5" s="30" t="str">
        <f>VLOOKUP(M5,[12]OPERACIONAL!$A$1:$C$12,2,FALSE)</f>
        <v>SERVIÇOS DE TECNOLOGIA DA INFORMAÇÃO E COMUNICAÇÃO - PESSOA JURÍDICA</v>
      </c>
    </row>
    <row r="6" spans="2:14" ht="119.25" customHeight="1">
      <c r="B6" s="23" t="str">
        <f t="shared" si="0"/>
        <v>U.</v>
      </c>
      <c r="C6" s="24" t="s">
        <v>4</v>
      </c>
      <c r="D6" s="25" t="s">
        <v>1188</v>
      </c>
      <c r="E6" s="25" t="s">
        <v>1189</v>
      </c>
      <c r="F6" s="24" t="s">
        <v>18</v>
      </c>
      <c r="G6" s="26">
        <v>1</v>
      </c>
      <c r="H6" s="45">
        <v>45527</v>
      </c>
      <c r="I6" s="27">
        <v>25000</v>
      </c>
      <c r="J6" s="28">
        <v>300000</v>
      </c>
      <c r="K6" s="29" t="s">
        <v>1185</v>
      </c>
      <c r="L6" s="29" t="s">
        <v>152</v>
      </c>
      <c r="M6" s="29" t="s">
        <v>34</v>
      </c>
      <c r="N6" s="30" t="str">
        <f>VLOOKUP(M6,[12]OPERACIONAL!$A$1:$C$12,2,FALSE)</f>
        <v>OUTROS SERVIÇOS DE TERCEIROS - PESSOA JURÍDICA</v>
      </c>
    </row>
    <row r="7" spans="2:14" ht="114.75" customHeight="1">
      <c r="B7" s="23" t="str">
        <f t="shared" si="0"/>
        <v>U.</v>
      </c>
      <c r="C7" s="24" t="s">
        <v>4</v>
      </c>
      <c r="D7" s="25" t="s">
        <v>1190</v>
      </c>
      <c r="E7" s="25" t="s">
        <v>1191</v>
      </c>
      <c r="F7" s="24" t="s">
        <v>18</v>
      </c>
      <c r="G7" s="26">
        <v>1</v>
      </c>
      <c r="H7" s="45">
        <v>45440</v>
      </c>
      <c r="I7" s="27">
        <v>5251.75</v>
      </c>
      <c r="J7" s="28">
        <v>63021.05</v>
      </c>
      <c r="K7" s="29" t="s">
        <v>1185</v>
      </c>
      <c r="L7" s="29" t="s">
        <v>152</v>
      </c>
      <c r="M7" s="29" t="s">
        <v>28</v>
      </c>
      <c r="N7" s="30" t="str">
        <f>VLOOKUP(M7,[12]OPERACIONAL!$A$1:$C$12,2,FALSE)</f>
        <v>SERVIÇOS DE TECNOLOGIA DA INFORMAÇÃO E COMUNICAÇÃO - PESSOA JURÍDICA</v>
      </c>
    </row>
    <row r="8" spans="2:14" ht="84">
      <c r="B8" s="23" t="str">
        <f t="shared" si="0"/>
        <v>U.</v>
      </c>
      <c r="C8" s="24" t="s">
        <v>4</v>
      </c>
      <c r="D8" s="25" t="s">
        <v>1192</v>
      </c>
      <c r="E8" s="25" t="s">
        <v>1193</v>
      </c>
      <c r="F8" s="24" t="s">
        <v>18</v>
      </c>
      <c r="G8" s="26">
        <v>1</v>
      </c>
      <c r="H8" s="45">
        <v>45454</v>
      </c>
      <c r="I8" s="27">
        <v>1041.19</v>
      </c>
      <c r="J8" s="28">
        <v>12494.37</v>
      </c>
      <c r="K8" s="29" t="s">
        <v>1185</v>
      </c>
      <c r="L8" s="29" t="s">
        <v>1194</v>
      </c>
      <c r="M8" s="29" t="s">
        <v>34</v>
      </c>
      <c r="N8" s="30" t="str">
        <f>VLOOKUP(M8,[12]OPERACIONAL!$A$1:$C$12,2,FALSE)</f>
        <v>OUTROS SERVIÇOS DE TERCEIROS - PESSOA JURÍDICA</v>
      </c>
    </row>
    <row r="9" spans="2:14" ht="156">
      <c r="B9" s="23" t="str">
        <f t="shared" si="0"/>
        <v>U.</v>
      </c>
      <c r="C9" s="24" t="s">
        <v>4</v>
      </c>
      <c r="D9" s="25" t="s">
        <v>1195</v>
      </c>
      <c r="E9" s="25" t="s">
        <v>1196</v>
      </c>
      <c r="F9" s="24" t="s">
        <v>18</v>
      </c>
      <c r="G9" s="26">
        <v>1</v>
      </c>
      <c r="H9" s="45">
        <v>45358</v>
      </c>
      <c r="I9" s="27">
        <v>106.91</v>
      </c>
      <c r="J9" s="28">
        <v>1282.92</v>
      </c>
      <c r="K9" s="29" t="s">
        <v>1185</v>
      </c>
      <c r="L9" s="29" t="s">
        <v>152</v>
      </c>
      <c r="M9" s="29" t="s">
        <v>28</v>
      </c>
      <c r="N9" s="30" t="str">
        <f>VLOOKUP(M9,[12]OPERACIONAL!$A$1:$C$12,2,FALSE)</f>
        <v>SERVIÇOS DE TECNOLOGIA DA INFORMAÇÃO E COMUNICAÇÃO - PESSOA JURÍDICA</v>
      </c>
    </row>
    <row r="10" spans="2:14" ht="137.25" customHeight="1">
      <c r="B10" s="23" t="str">
        <f t="shared" si="0"/>
        <v>U.</v>
      </c>
      <c r="C10" s="24" t="s">
        <v>4</v>
      </c>
      <c r="D10" s="25" t="s">
        <v>1197</v>
      </c>
      <c r="E10" s="25" t="s">
        <v>1198</v>
      </c>
      <c r="F10" s="24" t="s">
        <v>18</v>
      </c>
      <c r="G10" s="26">
        <v>1</v>
      </c>
      <c r="H10" s="45">
        <v>45288</v>
      </c>
      <c r="I10" s="27">
        <v>12258.45</v>
      </c>
      <c r="J10" s="28">
        <v>147101.4</v>
      </c>
      <c r="K10" s="29" t="s">
        <v>1185</v>
      </c>
      <c r="L10" s="29" t="s">
        <v>152</v>
      </c>
      <c r="M10" s="29" t="s">
        <v>28</v>
      </c>
      <c r="N10" s="30" t="str">
        <f>VLOOKUP(M10,[12]OPERACIONAL!$A$1:$C$12,2,FALSE)</f>
        <v>SERVIÇOS DE TECNOLOGIA DA INFORMAÇÃO E COMUNICAÇÃO - PESSOA JURÍDICA</v>
      </c>
    </row>
    <row r="11" spans="2:14" ht="120">
      <c r="B11" s="23" t="str">
        <f t="shared" si="0"/>
        <v>U.</v>
      </c>
      <c r="C11" s="24" t="s">
        <v>4</v>
      </c>
      <c r="D11" s="25" t="s">
        <v>1199</v>
      </c>
      <c r="E11" s="25" t="s">
        <v>1200</v>
      </c>
      <c r="F11" s="24" t="s">
        <v>18</v>
      </c>
      <c r="G11" s="26">
        <v>1</v>
      </c>
      <c r="H11" s="45">
        <v>45383</v>
      </c>
      <c r="I11" s="27">
        <v>2000</v>
      </c>
      <c r="J11" s="28">
        <f t="shared" ref="J11:J74" si="1">G11*I11</f>
        <v>2000</v>
      </c>
      <c r="K11" s="157" t="s">
        <v>1185</v>
      </c>
      <c r="L11" s="157" t="s">
        <v>1194</v>
      </c>
      <c r="M11" s="29" t="s">
        <v>34</v>
      </c>
      <c r="N11" s="30" t="str">
        <f>VLOOKUP(M11,[12]OPERACIONAL!$A$1:$C$12,2,FALSE)</f>
        <v>OUTROS SERVIÇOS DE TERCEIROS - PESSOA JURÍDICA</v>
      </c>
    </row>
    <row r="12" spans="2:14" ht="144">
      <c r="B12" s="23" t="str">
        <f t="shared" si="0"/>
        <v>U.</v>
      </c>
      <c r="C12" s="24" t="s">
        <v>4</v>
      </c>
      <c r="D12" s="25" t="s">
        <v>1201</v>
      </c>
      <c r="E12" s="25" t="s">
        <v>1202</v>
      </c>
      <c r="F12" s="24" t="s">
        <v>18</v>
      </c>
      <c r="G12" s="26">
        <v>1</v>
      </c>
      <c r="H12" s="45">
        <v>45413</v>
      </c>
      <c r="I12" s="27">
        <v>1300</v>
      </c>
      <c r="J12" s="28">
        <f t="shared" si="1"/>
        <v>1300</v>
      </c>
      <c r="K12" s="29" t="s">
        <v>1185</v>
      </c>
      <c r="L12" s="29" t="s">
        <v>1194</v>
      </c>
      <c r="M12" s="29" t="s">
        <v>31</v>
      </c>
      <c r="N12" s="30" t="str">
        <f>VLOOKUP(M12,[12]OPERACIONAL!$A$1:$C$12,2,FALSE)</f>
        <v>MATERIAL DE CONSUMO</v>
      </c>
    </row>
    <row r="13" spans="2:14" ht="144">
      <c r="B13" s="23" t="str">
        <f t="shared" si="0"/>
        <v>U.</v>
      </c>
      <c r="C13" s="24" t="s">
        <v>4</v>
      </c>
      <c r="D13" s="25" t="s">
        <v>1203</v>
      </c>
      <c r="E13" s="25" t="s">
        <v>1204</v>
      </c>
      <c r="F13" s="24" t="s">
        <v>18</v>
      </c>
      <c r="G13" s="26">
        <v>1</v>
      </c>
      <c r="H13" s="45">
        <v>45352</v>
      </c>
      <c r="I13" s="27">
        <v>150000</v>
      </c>
      <c r="J13" s="28">
        <f t="shared" si="1"/>
        <v>150000</v>
      </c>
      <c r="K13" s="29" t="s">
        <v>1205</v>
      </c>
      <c r="L13" s="29" t="s">
        <v>152</v>
      </c>
      <c r="M13" s="29" t="s">
        <v>22</v>
      </c>
      <c r="N13" s="30" t="str">
        <f>VLOOKUP(M13,[12]OPERACIONAL!$A$1:$C$12,2,FALSE)</f>
        <v>EQUIPAMENTOS E MATERIAL PERMANENTE</v>
      </c>
    </row>
    <row r="14" spans="2:14">
      <c r="B14" s="23" t="str">
        <f t="shared" si="0"/>
        <v>U.</v>
      </c>
      <c r="C14" s="24" t="s">
        <v>4</v>
      </c>
      <c r="D14" s="25"/>
      <c r="E14" s="25"/>
      <c r="F14" s="24" t="s">
        <v>18</v>
      </c>
      <c r="G14" s="26">
        <v>1</v>
      </c>
      <c r="H14" s="31"/>
      <c r="I14" s="27">
        <v>0</v>
      </c>
      <c r="J14" s="28">
        <f t="shared" si="1"/>
        <v>0</v>
      </c>
      <c r="K14" s="29" t="s">
        <v>50</v>
      </c>
      <c r="L14" s="29" t="s">
        <v>45</v>
      </c>
      <c r="M14" s="29" t="s">
        <v>51</v>
      </c>
      <c r="N14" s="30" t="str">
        <f>VLOOKUP(M14,[12]OPERACIONAL!$A$1:$C$12,2,FALSE)</f>
        <v>SELECIONAR</v>
      </c>
    </row>
    <row r="15" spans="2:14">
      <c r="B15" s="23" t="str">
        <f t="shared" si="0"/>
        <v>U.</v>
      </c>
      <c r="C15" s="24" t="s">
        <v>4</v>
      </c>
      <c r="D15" s="25"/>
      <c r="E15" s="25"/>
      <c r="F15" s="24" t="s">
        <v>18</v>
      </c>
      <c r="G15" s="26">
        <v>1</v>
      </c>
      <c r="H15" s="31"/>
      <c r="I15" s="27">
        <v>0</v>
      </c>
      <c r="J15" s="28">
        <f t="shared" si="1"/>
        <v>0</v>
      </c>
      <c r="K15" s="29" t="s">
        <v>50</v>
      </c>
      <c r="L15" s="29" t="s">
        <v>45</v>
      </c>
      <c r="M15" s="29" t="s">
        <v>51</v>
      </c>
      <c r="N15" s="30" t="str">
        <f>VLOOKUP(M15,[12]OPERACIONAL!$A$1:$C$12,2,FALSE)</f>
        <v>SELECIONAR</v>
      </c>
    </row>
    <row r="16" spans="2:14">
      <c r="B16" s="23" t="str">
        <f t="shared" si="0"/>
        <v>U.</v>
      </c>
      <c r="C16" s="24" t="s">
        <v>4</v>
      </c>
      <c r="D16" s="25"/>
      <c r="E16" s="25"/>
      <c r="F16" s="24" t="s">
        <v>18</v>
      </c>
      <c r="G16" s="26">
        <v>1</v>
      </c>
      <c r="H16" s="31"/>
      <c r="I16" s="27">
        <v>0</v>
      </c>
      <c r="J16" s="28">
        <f t="shared" si="1"/>
        <v>0</v>
      </c>
      <c r="K16" s="29" t="s">
        <v>50</v>
      </c>
      <c r="L16" s="29" t="s">
        <v>45</v>
      </c>
      <c r="M16" s="29" t="s">
        <v>51</v>
      </c>
      <c r="N16" s="30" t="str">
        <f>VLOOKUP(M16,[12]OPERACIONAL!$A$1:$C$12,2,FALSE)</f>
        <v>SELECIONAR</v>
      </c>
    </row>
    <row r="17" spans="2:14">
      <c r="B17" s="23" t="str">
        <f t="shared" si="0"/>
        <v>U.</v>
      </c>
      <c r="C17" s="24" t="s">
        <v>4</v>
      </c>
      <c r="D17" s="25"/>
      <c r="E17" s="25"/>
      <c r="F17" s="24" t="s">
        <v>18</v>
      </c>
      <c r="G17" s="26">
        <v>1</v>
      </c>
      <c r="H17" s="31"/>
      <c r="I17" s="27">
        <v>0</v>
      </c>
      <c r="J17" s="28">
        <f t="shared" si="1"/>
        <v>0</v>
      </c>
      <c r="K17" s="29" t="s">
        <v>50</v>
      </c>
      <c r="L17" s="29" t="s">
        <v>45</v>
      </c>
      <c r="M17" s="29" t="s">
        <v>51</v>
      </c>
      <c r="N17" s="30" t="str">
        <f>VLOOKUP(M17,[12]OPERACIONAL!$A$1:$C$12,2,FALSE)</f>
        <v>SELECIONAR</v>
      </c>
    </row>
    <row r="18" spans="2:14">
      <c r="B18" s="23" t="str">
        <f t="shared" si="0"/>
        <v>U.</v>
      </c>
      <c r="C18" s="24" t="s">
        <v>4</v>
      </c>
      <c r="D18" s="25"/>
      <c r="E18" s="25"/>
      <c r="F18" s="24" t="s">
        <v>18</v>
      </c>
      <c r="G18" s="26">
        <v>1</v>
      </c>
      <c r="H18" s="31"/>
      <c r="I18" s="27">
        <v>0</v>
      </c>
      <c r="J18" s="28">
        <f t="shared" si="1"/>
        <v>0</v>
      </c>
      <c r="K18" s="29" t="s">
        <v>50</v>
      </c>
      <c r="L18" s="29" t="s">
        <v>45</v>
      </c>
      <c r="M18" s="29" t="s">
        <v>51</v>
      </c>
      <c r="N18" s="30" t="str">
        <f>VLOOKUP(M18,[12]OPERACIONAL!$A$1:$C$12,2,FALSE)</f>
        <v>SELECIONAR</v>
      </c>
    </row>
    <row r="19" spans="2:14">
      <c r="B19" s="23" t="str">
        <f t="shared" si="0"/>
        <v>U.</v>
      </c>
      <c r="C19" s="24" t="s">
        <v>4</v>
      </c>
      <c r="D19" s="25"/>
      <c r="E19" s="25"/>
      <c r="F19" s="24" t="s">
        <v>18</v>
      </c>
      <c r="G19" s="26">
        <v>1</v>
      </c>
      <c r="H19" s="31"/>
      <c r="I19" s="27">
        <v>0</v>
      </c>
      <c r="J19" s="28">
        <f t="shared" si="1"/>
        <v>0</v>
      </c>
      <c r="K19" s="29" t="s">
        <v>50</v>
      </c>
      <c r="L19" s="29" t="s">
        <v>45</v>
      </c>
      <c r="M19" s="29" t="s">
        <v>51</v>
      </c>
      <c r="N19" s="30" t="str">
        <f>VLOOKUP(M19,[12]OPERACIONAL!$A$1:$C$12,2,FALSE)</f>
        <v>SELECIONAR</v>
      </c>
    </row>
    <row r="20" spans="2:14">
      <c r="B20" s="23" t="str">
        <f t="shared" si="0"/>
        <v>U.</v>
      </c>
      <c r="C20" s="24" t="s">
        <v>4</v>
      </c>
      <c r="D20" s="25"/>
      <c r="E20" s="25"/>
      <c r="F20" s="24" t="s">
        <v>18</v>
      </c>
      <c r="G20" s="26">
        <v>1</v>
      </c>
      <c r="H20" s="31"/>
      <c r="I20" s="27">
        <v>0</v>
      </c>
      <c r="J20" s="28">
        <f t="shared" si="1"/>
        <v>0</v>
      </c>
      <c r="K20" s="29" t="s">
        <v>50</v>
      </c>
      <c r="L20" s="29" t="s">
        <v>45</v>
      </c>
      <c r="M20" s="29" t="s">
        <v>51</v>
      </c>
      <c r="N20" s="30" t="str">
        <f>VLOOKUP(M20,[12]OPERACIONAL!$A$1:$C$12,2,FALSE)</f>
        <v>SELECIONAR</v>
      </c>
    </row>
    <row r="21" spans="2:14">
      <c r="B21" s="23" t="str">
        <f t="shared" si="0"/>
        <v>U.</v>
      </c>
      <c r="C21" s="24" t="s">
        <v>4</v>
      </c>
      <c r="D21" s="25"/>
      <c r="E21" s="25"/>
      <c r="F21" s="24" t="s">
        <v>18</v>
      </c>
      <c r="G21" s="26">
        <v>1</v>
      </c>
      <c r="H21" s="31"/>
      <c r="I21" s="27">
        <v>0</v>
      </c>
      <c r="J21" s="28">
        <f t="shared" si="1"/>
        <v>0</v>
      </c>
      <c r="K21" s="29" t="s">
        <v>50</v>
      </c>
      <c r="L21" s="29" t="s">
        <v>45</v>
      </c>
      <c r="M21" s="29" t="s">
        <v>51</v>
      </c>
      <c r="N21" s="30" t="str">
        <f>VLOOKUP(M21,[12]OPERACIONAL!$A$1:$C$12,2,FALSE)</f>
        <v>SELECIONAR</v>
      </c>
    </row>
    <row r="22" spans="2:14">
      <c r="B22" s="23" t="str">
        <f t="shared" si="0"/>
        <v>U.</v>
      </c>
      <c r="C22" s="24" t="s">
        <v>4</v>
      </c>
      <c r="D22" s="25"/>
      <c r="E22" s="25"/>
      <c r="F22" s="24" t="s">
        <v>18</v>
      </c>
      <c r="G22" s="26">
        <v>1</v>
      </c>
      <c r="H22" s="31"/>
      <c r="I22" s="27">
        <v>0</v>
      </c>
      <c r="J22" s="28">
        <f t="shared" si="1"/>
        <v>0</v>
      </c>
      <c r="K22" s="29" t="s">
        <v>50</v>
      </c>
      <c r="L22" s="29" t="s">
        <v>45</v>
      </c>
      <c r="M22" s="29" t="s">
        <v>51</v>
      </c>
      <c r="N22" s="30" t="str">
        <f>VLOOKUP(M22,[12]OPERACIONAL!$A$1:$C$12,2,FALSE)</f>
        <v>SELECIONAR</v>
      </c>
    </row>
    <row r="23" spans="2:14">
      <c r="B23" s="23" t="str">
        <f t="shared" si="0"/>
        <v>U.</v>
      </c>
      <c r="C23" s="24" t="s">
        <v>4</v>
      </c>
      <c r="D23" s="25"/>
      <c r="E23" s="25"/>
      <c r="F23" s="24" t="s">
        <v>18</v>
      </c>
      <c r="G23" s="26">
        <v>1</v>
      </c>
      <c r="H23" s="31"/>
      <c r="I23" s="27">
        <v>0</v>
      </c>
      <c r="J23" s="28">
        <f t="shared" si="1"/>
        <v>0</v>
      </c>
      <c r="K23" s="29" t="s">
        <v>50</v>
      </c>
      <c r="L23" s="29" t="s">
        <v>45</v>
      </c>
      <c r="M23" s="29" t="s">
        <v>51</v>
      </c>
      <c r="N23" s="30" t="str">
        <f>VLOOKUP(M23,[12]OPERACIONAL!$A$1:$C$12,2,FALSE)</f>
        <v>SELECIONAR</v>
      </c>
    </row>
    <row r="24" spans="2:14">
      <c r="B24" s="23" t="str">
        <f t="shared" si="0"/>
        <v>U.</v>
      </c>
      <c r="C24" s="24" t="s">
        <v>4</v>
      </c>
      <c r="D24" s="25"/>
      <c r="E24" s="25"/>
      <c r="F24" s="24" t="s">
        <v>18</v>
      </c>
      <c r="G24" s="26">
        <v>1</v>
      </c>
      <c r="H24" s="31"/>
      <c r="I24" s="27">
        <v>0</v>
      </c>
      <c r="J24" s="28">
        <f t="shared" si="1"/>
        <v>0</v>
      </c>
      <c r="K24" s="29" t="s">
        <v>50</v>
      </c>
      <c r="L24" s="29" t="s">
        <v>45</v>
      </c>
      <c r="M24" s="29" t="s">
        <v>51</v>
      </c>
      <c r="N24" s="30" t="str">
        <f>VLOOKUP(M24,[12]OPERACIONAL!$A$1:$C$12,2,FALSE)</f>
        <v>SELECIONAR</v>
      </c>
    </row>
    <row r="25" spans="2:14">
      <c r="B25" s="23" t="str">
        <f t="shared" si="0"/>
        <v>U.</v>
      </c>
      <c r="C25" s="24" t="s">
        <v>4</v>
      </c>
      <c r="D25" s="25"/>
      <c r="E25" s="25"/>
      <c r="F25" s="24" t="s">
        <v>18</v>
      </c>
      <c r="G25" s="26">
        <v>1</v>
      </c>
      <c r="H25" s="31"/>
      <c r="I25" s="27">
        <v>0</v>
      </c>
      <c r="J25" s="28">
        <f t="shared" si="1"/>
        <v>0</v>
      </c>
      <c r="K25" s="29" t="s">
        <v>50</v>
      </c>
      <c r="L25" s="29" t="s">
        <v>45</v>
      </c>
      <c r="M25" s="29" t="s">
        <v>51</v>
      </c>
      <c r="N25" s="30" t="str">
        <f>VLOOKUP(M25,[12]OPERACIONAL!$A$1:$C$12,2,FALSE)</f>
        <v>SELECIONAR</v>
      </c>
    </row>
    <row r="26" spans="2:14">
      <c r="B26" s="23" t="str">
        <f t="shared" si="0"/>
        <v>U.</v>
      </c>
      <c r="C26" s="24" t="s">
        <v>4</v>
      </c>
      <c r="D26" s="25"/>
      <c r="E26" s="25"/>
      <c r="F26" s="24" t="s">
        <v>18</v>
      </c>
      <c r="G26" s="26">
        <v>1</v>
      </c>
      <c r="H26" s="31"/>
      <c r="I26" s="27">
        <v>0</v>
      </c>
      <c r="J26" s="28">
        <f t="shared" si="1"/>
        <v>0</v>
      </c>
      <c r="K26" s="29" t="s">
        <v>50</v>
      </c>
      <c r="L26" s="29" t="s">
        <v>45</v>
      </c>
      <c r="M26" s="29" t="s">
        <v>51</v>
      </c>
      <c r="N26" s="30" t="str">
        <f>VLOOKUP(M26,[12]OPERACIONAL!$A$1:$C$12,2,FALSE)</f>
        <v>SELECIONAR</v>
      </c>
    </row>
    <row r="27" spans="2:14">
      <c r="B27" s="23" t="str">
        <f t="shared" si="0"/>
        <v>U.</v>
      </c>
      <c r="C27" s="24" t="s">
        <v>4</v>
      </c>
      <c r="D27" s="25"/>
      <c r="E27" s="25"/>
      <c r="F27" s="24" t="s">
        <v>18</v>
      </c>
      <c r="G27" s="26">
        <v>1</v>
      </c>
      <c r="H27" s="31"/>
      <c r="I27" s="27">
        <v>0</v>
      </c>
      <c r="J27" s="28">
        <f t="shared" si="1"/>
        <v>0</v>
      </c>
      <c r="K27" s="29" t="s">
        <v>50</v>
      </c>
      <c r="L27" s="29" t="s">
        <v>45</v>
      </c>
      <c r="M27" s="29" t="s">
        <v>51</v>
      </c>
      <c r="N27" s="30" t="str">
        <f>VLOOKUP(M27,[12]OPERACIONAL!$A$1:$C$12,2,FALSE)</f>
        <v>SELECIONAR</v>
      </c>
    </row>
    <row r="28" spans="2:14">
      <c r="B28" s="23" t="str">
        <f t="shared" si="0"/>
        <v>U.</v>
      </c>
      <c r="C28" s="24" t="s">
        <v>4</v>
      </c>
      <c r="D28" s="25"/>
      <c r="E28" s="25"/>
      <c r="F28" s="24" t="s">
        <v>18</v>
      </c>
      <c r="G28" s="26">
        <v>1</v>
      </c>
      <c r="H28" s="31"/>
      <c r="I28" s="27">
        <v>0</v>
      </c>
      <c r="J28" s="28">
        <f t="shared" si="1"/>
        <v>0</v>
      </c>
      <c r="K28" s="29" t="s">
        <v>50</v>
      </c>
      <c r="L28" s="29" t="s">
        <v>45</v>
      </c>
      <c r="M28" s="29" t="s">
        <v>51</v>
      </c>
      <c r="N28" s="30" t="str">
        <f>VLOOKUP(M28,[12]OPERACIONAL!$A$1:$C$12,2,FALSE)</f>
        <v>SELECIONAR</v>
      </c>
    </row>
    <row r="29" spans="2:14">
      <c r="B29" s="23" t="str">
        <f t="shared" si="0"/>
        <v>U.</v>
      </c>
      <c r="C29" s="24" t="s">
        <v>4</v>
      </c>
      <c r="D29" s="25"/>
      <c r="E29" s="25"/>
      <c r="F29" s="24" t="s">
        <v>18</v>
      </c>
      <c r="G29" s="26">
        <v>1</v>
      </c>
      <c r="H29" s="31"/>
      <c r="I29" s="27">
        <v>0</v>
      </c>
      <c r="J29" s="28">
        <f t="shared" si="1"/>
        <v>0</v>
      </c>
      <c r="K29" s="29" t="s">
        <v>50</v>
      </c>
      <c r="L29" s="29" t="s">
        <v>45</v>
      </c>
      <c r="M29" s="29" t="s">
        <v>51</v>
      </c>
      <c r="N29" s="30" t="str">
        <f>VLOOKUP(M29,[12]OPERACIONAL!$A$1:$C$12,2,FALSE)</f>
        <v>SELECIONAR</v>
      </c>
    </row>
    <row r="30" spans="2:14">
      <c r="B30" s="23" t="str">
        <f t="shared" si="0"/>
        <v>U.</v>
      </c>
      <c r="C30" s="24" t="s">
        <v>4</v>
      </c>
      <c r="D30" s="25"/>
      <c r="E30" s="25"/>
      <c r="F30" s="24" t="s">
        <v>18</v>
      </c>
      <c r="G30" s="26">
        <v>1</v>
      </c>
      <c r="H30" s="31"/>
      <c r="I30" s="27">
        <v>0</v>
      </c>
      <c r="J30" s="28">
        <f t="shared" si="1"/>
        <v>0</v>
      </c>
      <c r="K30" s="29" t="s">
        <v>50</v>
      </c>
      <c r="L30" s="29" t="s">
        <v>45</v>
      </c>
      <c r="M30" s="29" t="s">
        <v>51</v>
      </c>
      <c r="N30" s="30" t="str">
        <f>VLOOKUP(M30,[12]OPERACIONAL!$A$1:$C$12,2,FALSE)</f>
        <v>SELECIONAR</v>
      </c>
    </row>
    <row r="31" spans="2:14">
      <c r="B31" s="23" t="str">
        <f t="shared" si="0"/>
        <v>U.</v>
      </c>
      <c r="C31" s="24" t="s">
        <v>4</v>
      </c>
      <c r="D31" s="25"/>
      <c r="E31" s="25"/>
      <c r="F31" s="24" t="s">
        <v>18</v>
      </c>
      <c r="G31" s="26">
        <v>1</v>
      </c>
      <c r="H31" s="31"/>
      <c r="I31" s="27">
        <v>0</v>
      </c>
      <c r="J31" s="28">
        <f t="shared" si="1"/>
        <v>0</v>
      </c>
      <c r="K31" s="29" t="s">
        <v>50</v>
      </c>
      <c r="L31" s="29" t="s">
        <v>45</v>
      </c>
      <c r="M31" s="29" t="s">
        <v>51</v>
      </c>
      <c r="N31" s="30" t="str">
        <f>VLOOKUP(M31,[12]OPERACIONAL!$A$1:$C$12,2,FALSE)</f>
        <v>SELECIONAR</v>
      </c>
    </row>
    <row r="32" spans="2:14">
      <c r="B32" s="23" t="str">
        <f t="shared" si="0"/>
        <v>U.</v>
      </c>
      <c r="C32" s="24" t="s">
        <v>4</v>
      </c>
      <c r="D32" s="25"/>
      <c r="E32" s="25"/>
      <c r="F32" s="24" t="s">
        <v>18</v>
      </c>
      <c r="G32" s="26">
        <v>1</v>
      </c>
      <c r="H32" s="31"/>
      <c r="I32" s="27">
        <v>0</v>
      </c>
      <c r="J32" s="28">
        <f t="shared" si="1"/>
        <v>0</v>
      </c>
      <c r="K32" s="29" t="s">
        <v>50</v>
      </c>
      <c r="L32" s="29" t="s">
        <v>45</v>
      </c>
      <c r="M32" s="29" t="s">
        <v>51</v>
      </c>
      <c r="N32" s="30" t="str">
        <f>VLOOKUP(M32,[12]OPERACIONAL!$A$1:$C$12,2,FALSE)</f>
        <v>SELECIONAR</v>
      </c>
    </row>
    <row r="33" spans="2:14">
      <c r="B33" s="23" t="str">
        <f t="shared" si="0"/>
        <v>U.</v>
      </c>
      <c r="C33" s="24" t="s">
        <v>4</v>
      </c>
      <c r="D33" s="25"/>
      <c r="E33" s="25"/>
      <c r="F33" s="24" t="s">
        <v>18</v>
      </c>
      <c r="G33" s="26">
        <v>1</v>
      </c>
      <c r="H33" s="31"/>
      <c r="I33" s="27">
        <v>0</v>
      </c>
      <c r="J33" s="28">
        <f t="shared" si="1"/>
        <v>0</v>
      </c>
      <c r="K33" s="29" t="s">
        <v>50</v>
      </c>
      <c r="L33" s="29" t="s">
        <v>45</v>
      </c>
      <c r="M33" s="29" t="s">
        <v>51</v>
      </c>
      <c r="N33" s="30" t="str">
        <f>VLOOKUP(M33,[12]OPERACIONAL!$A$1:$C$12,2,FALSE)</f>
        <v>SELECIONAR</v>
      </c>
    </row>
    <row r="34" spans="2:14">
      <c r="B34" s="23" t="str">
        <f t="shared" si="0"/>
        <v>U.</v>
      </c>
      <c r="C34" s="24" t="s">
        <v>4</v>
      </c>
      <c r="D34" s="25"/>
      <c r="E34" s="25"/>
      <c r="F34" s="24" t="s">
        <v>18</v>
      </c>
      <c r="G34" s="26">
        <v>1</v>
      </c>
      <c r="H34" s="31"/>
      <c r="I34" s="27">
        <v>0</v>
      </c>
      <c r="J34" s="28">
        <f t="shared" si="1"/>
        <v>0</v>
      </c>
      <c r="K34" s="29" t="s">
        <v>50</v>
      </c>
      <c r="L34" s="29" t="s">
        <v>45</v>
      </c>
      <c r="M34" s="29" t="s">
        <v>51</v>
      </c>
      <c r="N34" s="30" t="str">
        <f>VLOOKUP(M34,[12]OPERACIONAL!$A$1:$C$12,2,FALSE)</f>
        <v>SELECIONAR</v>
      </c>
    </row>
    <row r="35" spans="2:14">
      <c r="B35" s="23" t="str">
        <f t="shared" si="0"/>
        <v>U.</v>
      </c>
      <c r="C35" s="24" t="s">
        <v>4</v>
      </c>
      <c r="D35" s="25"/>
      <c r="E35" s="25"/>
      <c r="F35" s="24" t="s">
        <v>18</v>
      </c>
      <c r="G35" s="26">
        <v>1</v>
      </c>
      <c r="H35" s="31"/>
      <c r="I35" s="27">
        <v>0</v>
      </c>
      <c r="J35" s="28">
        <f t="shared" si="1"/>
        <v>0</v>
      </c>
      <c r="K35" s="29" t="s">
        <v>50</v>
      </c>
      <c r="L35" s="29" t="s">
        <v>45</v>
      </c>
      <c r="M35" s="29" t="s">
        <v>51</v>
      </c>
      <c r="N35" s="30" t="str">
        <f>VLOOKUP(M35,[12]OPERACIONAL!$A$1:$C$12,2,FALSE)</f>
        <v>SELECIONAR</v>
      </c>
    </row>
    <row r="36" spans="2:14">
      <c r="B36" s="23" t="str">
        <f t="shared" si="0"/>
        <v>U.</v>
      </c>
      <c r="C36" s="24" t="s">
        <v>4</v>
      </c>
      <c r="D36" s="25"/>
      <c r="E36" s="25"/>
      <c r="F36" s="24" t="s">
        <v>18</v>
      </c>
      <c r="G36" s="26">
        <v>1</v>
      </c>
      <c r="H36" s="31"/>
      <c r="I36" s="27">
        <v>0</v>
      </c>
      <c r="J36" s="28">
        <f t="shared" si="1"/>
        <v>0</v>
      </c>
      <c r="K36" s="29" t="s">
        <v>50</v>
      </c>
      <c r="L36" s="29" t="s">
        <v>45</v>
      </c>
      <c r="M36" s="29" t="s">
        <v>51</v>
      </c>
      <c r="N36" s="30" t="str">
        <f>VLOOKUP(M36,[12]OPERACIONAL!$A$1:$C$12,2,FALSE)</f>
        <v>SELECIONAR</v>
      </c>
    </row>
    <row r="37" spans="2:14">
      <c r="B37" s="23" t="str">
        <f t="shared" si="0"/>
        <v>U.</v>
      </c>
      <c r="C37" s="24" t="s">
        <v>4</v>
      </c>
      <c r="D37" s="25"/>
      <c r="E37" s="25"/>
      <c r="F37" s="24" t="s">
        <v>18</v>
      </c>
      <c r="G37" s="26">
        <v>1</v>
      </c>
      <c r="H37" s="31"/>
      <c r="I37" s="27">
        <v>0</v>
      </c>
      <c r="J37" s="28">
        <f t="shared" si="1"/>
        <v>0</v>
      </c>
      <c r="K37" s="29" t="s">
        <v>50</v>
      </c>
      <c r="L37" s="29" t="s">
        <v>45</v>
      </c>
      <c r="M37" s="29" t="s">
        <v>51</v>
      </c>
      <c r="N37" s="30" t="str">
        <f>VLOOKUP(M37,[12]OPERACIONAL!$A$1:$C$12,2,FALSE)</f>
        <v>SELECIONAR</v>
      </c>
    </row>
    <row r="38" spans="2:14">
      <c r="B38" s="23" t="str">
        <f t="shared" si="0"/>
        <v>U.</v>
      </c>
      <c r="C38" s="24" t="s">
        <v>4</v>
      </c>
      <c r="D38" s="25"/>
      <c r="E38" s="25"/>
      <c r="F38" s="24" t="s">
        <v>18</v>
      </c>
      <c r="G38" s="26">
        <v>1</v>
      </c>
      <c r="H38" s="31"/>
      <c r="I38" s="27">
        <v>0</v>
      </c>
      <c r="J38" s="28">
        <f t="shared" si="1"/>
        <v>0</v>
      </c>
      <c r="K38" s="29" t="s">
        <v>50</v>
      </c>
      <c r="L38" s="29" t="s">
        <v>45</v>
      </c>
      <c r="M38" s="29" t="s">
        <v>51</v>
      </c>
      <c r="N38" s="30" t="str">
        <f>VLOOKUP(M38,[12]OPERACIONAL!$A$1:$C$12,2,FALSE)</f>
        <v>SELECIONAR</v>
      </c>
    </row>
    <row r="39" spans="2:14">
      <c r="B39" s="23" t="str">
        <f t="shared" si="0"/>
        <v>U.</v>
      </c>
      <c r="C39" s="24" t="s">
        <v>4</v>
      </c>
      <c r="D39" s="25"/>
      <c r="E39" s="25"/>
      <c r="F39" s="24" t="s">
        <v>18</v>
      </c>
      <c r="G39" s="26">
        <v>1</v>
      </c>
      <c r="H39" s="31"/>
      <c r="I39" s="27">
        <v>0</v>
      </c>
      <c r="J39" s="28">
        <f t="shared" si="1"/>
        <v>0</v>
      </c>
      <c r="K39" s="29" t="s">
        <v>50</v>
      </c>
      <c r="L39" s="29" t="s">
        <v>45</v>
      </c>
      <c r="M39" s="29" t="s">
        <v>51</v>
      </c>
      <c r="N39" s="30" t="str">
        <f>VLOOKUP(M39,[12]OPERACIONAL!$A$1:$C$12,2,FALSE)</f>
        <v>SELECIONAR</v>
      </c>
    </row>
    <row r="40" spans="2:14">
      <c r="B40" s="23" t="str">
        <f t="shared" si="0"/>
        <v>U.</v>
      </c>
      <c r="C40" s="24" t="s">
        <v>4</v>
      </c>
      <c r="D40" s="25"/>
      <c r="E40" s="25"/>
      <c r="F40" s="24" t="s">
        <v>18</v>
      </c>
      <c r="G40" s="26">
        <v>1</v>
      </c>
      <c r="H40" s="31"/>
      <c r="I40" s="27">
        <v>0</v>
      </c>
      <c r="J40" s="28">
        <f t="shared" si="1"/>
        <v>0</v>
      </c>
      <c r="K40" s="29" t="s">
        <v>50</v>
      </c>
      <c r="L40" s="29" t="s">
        <v>45</v>
      </c>
      <c r="M40" s="29" t="s">
        <v>51</v>
      </c>
      <c r="N40" s="30" t="str">
        <f>VLOOKUP(M40,[12]OPERACIONAL!$A$1:$C$12,2,FALSE)</f>
        <v>SELECIONAR</v>
      </c>
    </row>
    <row r="41" spans="2:14">
      <c r="B41" s="23" t="str">
        <f t="shared" si="0"/>
        <v>U.</v>
      </c>
      <c r="C41" s="24" t="s">
        <v>4</v>
      </c>
      <c r="D41" s="25"/>
      <c r="E41" s="25"/>
      <c r="F41" s="24" t="s">
        <v>18</v>
      </c>
      <c r="G41" s="26">
        <v>1</v>
      </c>
      <c r="H41" s="31"/>
      <c r="I41" s="27">
        <v>0</v>
      </c>
      <c r="J41" s="28">
        <f t="shared" si="1"/>
        <v>0</v>
      </c>
      <c r="K41" s="29" t="s">
        <v>50</v>
      </c>
      <c r="L41" s="29" t="s">
        <v>45</v>
      </c>
      <c r="M41" s="29" t="s">
        <v>51</v>
      </c>
      <c r="N41" s="30" t="str">
        <f>VLOOKUP(M41,[12]OPERACIONAL!$A$1:$C$12,2,FALSE)</f>
        <v>SELECIONAR</v>
      </c>
    </row>
    <row r="42" spans="2:14">
      <c r="B42" s="23" t="str">
        <f t="shared" si="0"/>
        <v>U.</v>
      </c>
      <c r="C42" s="24" t="s">
        <v>4</v>
      </c>
      <c r="D42" s="25"/>
      <c r="E42" s="25"/>
      <c r="F42" s="24" t="s">
        <v>18</v>
      </c>
      <c r="G42" s="26">
        <v>1</v>
      </c>
      <c r="H42" s="31"/>
      <c r="I42" s="27">
        <v>0</v>
      </c>
      <c r="J42" s="28">
        <f t="shared" si="1"/>
        <v>0</v>
      </c>
      <c r="K42" s="29" t="s">
        <v>50</v>
      </c>
      <c r="L42" s="29" t="s">
        <v>45</v>
      </c>
      <c r="M42" s="29" t="s">
        <v>51</v>
      </c>
      <c r="N42" s="30" t="str">
        <f>VLOOKUP(M42,[12]OPERACIONAL!$A$1:$C$12,2,FALSE)</f>
        <v>SELECIONAR</v>
      </c>
    </row>
    <row r="43" spans="2:14">
      <c r="B43" s="23" t="str">
        <f t="shared" si="0"/>
        <v>U.</v>
      </c>
      <c r="C43" s="24" t="s">
        <v>4</v>
      </c>
      <c r="D43" s="25"/>
      <c r="E43" s="25"/>
      <c r="F43" s="24" t="s">
        <v>18</v>
      </c>
      <c r="G43" s="26">
        <v>1</v>
      </c>
      <c r="H43" s="31"/>
      <c r="I43" s="27">
        <v>0</v>
      </c>
      <c r="J43" s="28">
        <f t="shared" si="1"/>
        <v>0</v>
      </c>
      <c r="K43" s="29" t="s">
        <v>50</v>
      </c>
      <c r="L43" s="29" t="s">
        <v>45</v>
      </c>
      <c r="M43" s="29" t="s">
        <v>51</v>
      </c>
      <c r="N43" s="30" t="str">
        <f>VLOOKUP(M43,[12]OPERACIONAL!$A$1:$C$12,2,FALSE)</f>
        <v>SELECIONAR</v>
      </c>
    </row>
    <row r="44" spans="2:14">
      <c r="B44" s="23" t="str">
        <f t="shared" si="0"/>
        <v>U.</v>
      </c>
      <c r="C44" s="24" t="s">
        <v>4</v>
      </c>
      <c r="D44" s="25"/>
      <c r="E44" s="25"/>
      <c r="F44" s="24" t="s">
        <v>18</v>
      </c>
      <c r="G44" s="26">
        <v>1</v>
      </c>
      <c r="H44" s="31"/>
      <c r="I44" s="27">
        <v>0</v>
      </c>
      <c r="J44" s="28">
        <f t="shared" si="1"/>
        <v>0</v>
      </c>
      <c r="K44" s="29" t="s">
        <v>50</v>
      </c>
      <c r="L44" s="29" t="s">
        <v>45</v>
      </c>
      <c r="M44" s="29" t="s">
        <v>51</v>
      </c>
      <c r="N44" s="30" t="str">
        <f>VLOOKUP(M44,[12]OPERACIONAL!$A$1:$C$12,2,FALSE)</f>
        <v>SELECIONAR</v>
      </c>
    </row>
    <row r="45" spans="2:14">
      <c r="B45" s="23" t="str">
        <f t="shared" si="0"/>
        <v>U.</v>
      </c>
      <c r="C45" s="24" t="s">
        <v>4</v>
      </c>
      <c r="D45" s="25"/>
      <c r="E45" s="25"/>
      <c r="F45" s="24" t="s">
        <v>18</v>
      </c>
      <c r="G45" s="26">
        <v>1</v>
      </c>
      <c r="H45" s="31"/>
      <c r="I45" s="27">
        <v>0</v>
      </c>
      <c r="J45" s="28">
        <f t="shared" si="1"/>
        <v>0</v>
      </c>
      <c r="K45" s="29" t="s">
        <v>50</v>
      </c>
      <c r="L45" s="29" t="s">
        <v>45</v>
      </c>
      <c r="M45" s="29" t="s">
        <v>51</v>
      </c>
      <c r="N45" s="30" t="str">
        <f>VLOOKUP(M45,[12]OPERACIONAL!$A$1:$C$12,2,FALSE)</f>
        <v>SELECIONAR</v>
      </c>
    </row>
    <row r="46" spans="2:14">
      <c r="B46" s="23" t="str">
        <f t="shared" si="0"/>
        <v>U.</v>
      </c>
      <c r="C46" s="24" t="s">
        <v>4</v>
      </c>
      <c r="D46" s="25"/>
      <c r="E46" s="25"/>
      <c r="F46" s="24" t="s">
        <v>18</v>
      </c>
      <c r="G46" s="26">
        <v>1</v>
      </c>
      <c r="H46" s="31"/>
      <c r="I46" s="27">
        <v>0</v>
      </c>
      <c r="J46" s="28">
        <f t="shared" si="1"/>
        <v>0</v>
      </c>
      <c r="K46" s="29" t="s">
        <v>50</v>
      </c>
      <c r="L46" s="29" t="s">
        <v>45</v>
      </c>
      <c r="M46" s="29" t="s">
        <v>51</v>
      </c>
      <c r="N46" s="30" t="str">
        <f>VLOOKUP(M46,[12]OPERACIONAL!$A$1:$C$12,2,FALSE)</f>
        <v>SELECIONAR</v>
      </c>
    </row>
    <row r="47" spans="2:14">
      <c r="B47" s="23" t="str">
        <f t="shared" si="0"/>
        <v>U.</v>
      </c>
      <c r="C47" s="24" t="s">
        <v>4</v>
      </c>
      <c r="D47" s="25"/>
      <c r="E47" s="25"/>
      <c r="F47" s="24" t="s">
        <v>18</v>
      </c>
      <c r="G47" s="26">
        <v>1</v>
      </c>
      <c r="H47" s="31"/>
      <c r="I47" s="27">
        <v>0</v>
      </c>
      <c r="J47" s="28">
        <f t="shared" si="1"/>
        <v>0</v>
      </c>
      <c r="K47" s="29" t="s">
        <v>50</v>
      </c>
      <c r="L47" s="29" t="s">
        <v>45</v>
      </c>
      <c r="M47" s="29" t="s">
        <v>51</v>
      </c>
      <c r="N47" s="30" t="str">
        <f>VLOOKUP(M47,[12]OPERACIONAL!$A$1:$C$12,2,FALSE)</f>
        <v>SELECIONAR</v>
      </c>
    </row>
    <row r="48" spans="2:14">
      <c r="B48" s="23" t="str">
        <f t="shared" si="0"/>
        <v>U.</v>
      </c>
      <c r="C48" s="24" t="s">
        <v>4</v>
      </c>
      <c r="D48" s="25"/>
      <c r="E48" s="25"/>
      <c r="F48" s="24" t="s">
        <v>18</v>
      </c>
      <c r="G48" s="26">
        <v>1</v>
      </c>
      <c r="H48" s="31"/>
      <c r="I48" s="27">
        <v>0</v>
      </c>
      <c r="J48" s="28">
        <f t="shared" si="1"/>
        <v>0</v>
      </c>
      <c r="K48" s="29" t="s">
        <v>50</v>
      </c>
      <c r="L48" s="29" t="s">
        <v>45</v>
      </c>
      <c r="M48" s="29" t="s">
        <v>51</v>
      </c>
      <c r="N48" s="30" t="str">
        <f>VLOOKUP(M48,[12]OPERACIONAL!$A$1:$C$12,2,FALSE)</f>
        <v>SELECIONAR</v>
      </c>
    </row>
    <row r="49" spans="2:14">
      <c r="B49" s="23" t="str">
        <f t="shared" si="0"/>
        <v>U.</v>
      </c>
      <c r="C49" s="24" t="s">
        <v>4</v>
      </c>
      <c r="D49" s="25"/>
      <c r="E49" s="25"/>
      <c r="F49" s="24" t="s">
        <v>18</v>
      </c>
      <c r="G49" s="26">
        <v>1</v>
      </c>
      <c r="H49" s="31"/>
      <c r="I49" s="27">
        <v>0</v>
      </c>
      <c r="J49" s="28">
        <f t="shared" si="1"/>
        <v>0</v>
      </c>
      <c r="K49" s="29" t="s">
        <v>50</v>
      </c>
      <c r="L49" s="29" t="s">
        <v>45</v>
      </c>
      <c r="M49" s="29" t="s">
        <v>51</v>
      </c>
      <c r="N49" s="30" t="str">
        <f>VLOOKUP(M49,[12]OPERACIONAL!$A$1:$C$12,2,FALSE)</f>
        <v>SELECIONAR</v>
      </c>
    </row>
    <row r="50" spans="2:14">
      <c r="B50" s="23" t="str">
        <f t="shared" si="0"/>
        <v>U.</v>
      </c>
      <c r="C50" s="24" t="s">
        <v>4</v>
      </c>
      <c r="D50" s="25"/>
      <c r="E50" s="25"/>
      <c r="F50" s="24" t="s">
        <v>18</v>
      </c>
      <c r="G50" s="26">
        <v>1</v>
      </c>
      <c r="H50" s="31"/>
      <c r="I50" s="27">
        <v>0</v>
      </c>
      <c r="J50" s="28">
        <f t="shared" si="1"/>
        <v>0</v>
      </c>
      <c r="K50" s="29" t="s">
        <v>50</v>
      </c>
      <c r="L50" s="29" t="s">
        <v>45</v>
      </c>
      <c r="M50" s="29" t="s">
        <v>51</v>
      </c>
      <c r="N50" s="30" t="str">
        <f>VLOOKUP(M50,[12]OPERACIONAL!$A$1:$C$12,2,FALSE)</f>
        <v>SELECIONAR</v>
      </c>
    </row>
    <row r="51" spans="2:14">
      <c r="B51" s="23" t="str">
        <f t="shared" si="0"/>
        <v>U.</v>
      </c>
      <c r="C51" s="24" t="s">
        <v>4</v>
      </c>
      <c r="D51" s="25"/>
      <c r="E51" s="25"/>
      <c r="F51" s="24" t="s">
        <v>18</v>
      </c>
      <c r="G51" s="26">
        <v>1</v>
      </c>
      <c r="H51" s="31"/>
      <c r="I51" s="27">
        <v>0</v>
      </c>
      <c r="J51" s="28">
        <f t="shared" si="1"/>
        <v>0</v>
      </c>
      <c r="K51" s="29" t="s">
        <v>50</v>
      </c>
      <c r="L51" s="29" t="s">
        <v>45</v>
      </c>
      <c r="M51" s="29" t="s">
        <v>51</v>
      </c>
      <c r="N51" s="30" t="str">
        <f>VLOOKUP(M51,[12]OPERACIONAL!$A$1:$C$12,2,FALSE)</f>
        <v>SELECIONAR</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VLOOKUP(M52,[12]OPERACIONAL!$A$1:$C$12,2,FALSE)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VLOOKUP(M53,[12]OPERACIONAL!$A$1:$C$12,2,FALSE)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VLOOKUP(M54,[12]OPERACIONAL!$A$1:$C$12,2,FALSE)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VLOOKUP(M55,[12]OPERACIONAL!$A$1:$C$12,2,FALSE)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VLOOKUP(M56,[12]OPERACIONAL!$A$1:$C$12,2,FALSE)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VLOOKUP(M57,[12]OPERACIONAL!$A$1:$C$12,2,FALSE)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VLOOKUP(M58,[12]OPERACIONAL!$A$1:$C$12,2,FALSE)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VLOOKUP(M59,[12]OPERACIONAL!$A$1:$C$12,2,FALSE)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VLOOKUP(M60,[12]OPERACIONAL!$A$1:$C$12,2,FALSE)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VLOOKUP(M61,[12]OPERACIONAL!$A$1:$C$12,2,FALSE)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VLOOKUP(M62,[12]OPERACIONAL!$A$1:$C$12,2,FALSE)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VLOOKUP(M63,[12]OPERACIONAL!$A$1:$C$12,2,FALSE)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VLOOKUP(M64,[12]OPERACIONAL!$A$1:$C$12,2,FALSE)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VLOOKUP(M65,[12]OPERACIONAL!$A$1:$C$12,2,FALSE)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VLOOKUP(M66,[12]OPERACIONAL!$A$1:$C$12,2,FALSE)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VLOOKUP(M67,[12]OPERACIONAL!$A$1:$C$12,2,FALSE)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VLOOKUP(M68,[12]OPERACIONAL!$A$1:$C$12,2,FALSE)</f>
        <v>SELECIONAR</v>
      </c>
    </row>
    <row r="69" spans="2:14">
      <c r="B69" s="23" t="str">
        <f t="shared" ref="B69:B132" si="2">MID(C69,1,2)</f>
        <v>U.</v>
      </c>
      <c r="C69" s="24" t="s">
        <v>4</v>
      </c>
      <c r="D69" s="25"/>
      <c r="E69" s="25"/>
      <c r="F69" s="24" t="s">
        <v>18</v>
      </c>
      <c r="G69" s="26">
        <v>1</v>
      </c>
      <c r="H69" s="31"/>
      <c r="I69" s="27">
        <v>0</v>
      </c>
      <c r="J69" s="28">
        <f t="shared" si="1"/>
        <v>0</v>
      </c>
      <c r="K69" s="29" t="s">
        <v>50</v>
      </c>
      <c r="L69" s="29" t="s">
        <v>45</v>
      </c>
      <c r="M69" s="29" t="s">
        <v>51</v>
      </c>
      <c r="N69" s="30" t="str">
        <f>VLOOKUP(M69,[12]OPERACIONAL!$A$1:$C$12,2,FALSE)</f>
        <v>SELECIONAR</v>
      </c>
    </row>
    <row r="70" spans="2:14">
      <c r="B70" s="23" t="str">
        <f t="shared" si="2"/>
        <v>U.</v>
      </c>
      <c r="C70" s="24" t="s">
        <v>4</v>
      </c>
      <c r="D70" s="25"/>
      <c r="E70" s="25"/>
      <c r="F70" s="24" t="s">
        <v>18</v>
      </c>
      <c r="G70" s="26">
        <v>1</v>
      </c>
      <c r="H70" s="31"/>
      <c r="I70" s="27">
        <v>0</v>
      </c>
      <c r="J70" s="28">
        <f t="shared" si="1"/>
        <v>0</v>
      </c>
      <c r="K70" s="29" t="s">
        <v>50</v>
      </c>
      <c r="L70" s="29" t="s">
        <v>45</v>
      </c>
      <c r="M70" s="29" t="s">
        <v>51</v>
      </c>
      <c r="N70" s="30" t="str">
        <f>VLOOKUP(M70,[12]OPERACIONAL!$A$1:$C$12,2,FALSE)</f>
        <v>SELECIONAR</v>
      </c>
    </row>
    <row r="71" spans="2:14">
      <c r="B71" s="23" t="str">
        <f t="shared" si="2"/>
        <v>U.</v>
      </c>
      <c r="C71" s="24" t="s">
        <v>4</v>
      </c>
      <c r="D71" s="25"/>
      <c r="E71" s="25"/>
      <c r="F71" s="24" t="s">
        <v>18</v>
      </c>
      <c r="G71" s="26">
        <v>1</v>
      </c>
      <c r="H71" s="31"/>
      <c r="I71" s="27">
        <v>0</v>
      </c>
      <c r="J71" s="28">
        <f t="shared" si="1"/>
        <v>0</v>
      </c>
      <c r="K71" s="29" t="s">
        <v>50</v>
      </c>
      <c r="L71" s="29" t="s">
        <v>45</v>
      </c>
      <c r="M71" s="29" t="s">
        <v>51</v>
      </c>
      <c r="N71" s="30" t="str">
        <f>VLOOKUP(M71,[12]OPERACIONAL!$A$1:$C$12,2,FALSE)</f>
        <v>SELECIONAR</v>
      </c>
    </row>
    <row r="72" spans="2:14">
      <c r="B72" s="23" t="str">
        <f t="shared" si="2"/>
        <v>U.</v>
      </c>
      <c r="C72" s="24" t="s">
        <v>4</v>
      </c>
      <c r="D72" s="25"/>
      <c r="E72" s="25"/>
      <c r="F72" s="24" t="s">
        <v>18</v>
      </c>
      <c r="G72" s="26">
        <v>1</v>
      </c>
      <c r="H72" s="31"/>
      <c r="I72" s="27">
        <v>0</v>
      </c>
      <c r="J72" s="28">
        <f t="shared" si="1"/>
        <v>0</v>
      </c>
      <c r="K72" s="29" t="s">
        <v>50</v>
      </c>
      <c r="L72" s="29" t="s">
        <v>45</v>
      </c>
      <c r="M72" s="29" t="s">
        <v>51</v>
      </c>
      <c r="N72" s="30" t="str">
        <f>VLOOKUP(M72,[12]OPERACIONAL!$A$1:$C$12,2,FALSE)</f>
        <v>SELECIONAR</v>
      </c>
    </row>
    <row r="73" spans="2:14">
      <c r="B73" s="23" t="str">
        <f t="shared" si="2"/>
        <v>U.</v>
      </c>
      <c r="C73" s="24" t="s">
        <v>4</v>
      </c>
      <c r="D73" s="25"/>
      <c r="E73" s="25"/>
      <c r="F73" s="24" t="s">
        <v>18</v>
      </c>
      <c r="G73" s="26">
        <v>1</v>
      </c>
      <c r="H73" s="31"/>
      <c r="I73" s="27">
        <v>0</v>
      </c>
      <c r="J73" s="28">
        <f t="shared" si="1"/>
        <v>0</v>
      </c>
      <c r="K73" s="29" t="s">
        <v>50</v>
      </c>
      <c r="L73" s="29" t="s">
        <v>45</v>
      </c>
      <c r="M73" s="29" t="s">
        <v>51</v>
      </c>
      <c r="N73" s="30" t="str">
        <f>VLOOKUP(M73,[12]OPERACIONAL!$A$1:$C$12,2,FALSE)</f>
        <v>SELECIONAR</v>
      </c>
    </row>
    <row r="74" spans="2:14">
      <c r="B74" s="23" t="str">
        <f t="shared" si="2"/>
        <v>U.</v>
      </c>
      <c r="C74" s="24" t="s">
        <v>4</v>
      </c>
      <c r="D74" s="25"/>
      <c r="E74" s="25"/>
      <c r="F74" s="24" t="s">
        <v>18</v>
      </c>
      <c r="G74" s="26">
        <v>1</v>
      </c>
      <c r="H74" s="31"/>
      <c r="I74" s="27">
        <v>0</v>
      </c>
      <c r="J74" s="28">
        <f t="shared" si="1"/>
        <v>0</v>
      </c>
      <c r="K74" s="29" t="s">
        <v>50</v>
      </c>
      <c r="L74" s="29" t="s">
        <v>45</v>
      </c>
      <c r="M74" s="29" t="s">
        <v>51</v>
      </c>
      <c r="N74" s="30" t="str">
        <f>VLOOKUP(M74,[12]OPERACIONAL!$A$1:$C$12,2,FALSE)</f>
        <v>SELECIONAR</v>
      </c>
    </row>
    <row r="75" spans="2:14">
      <c r="B75" s="23" t="str">
        <f t="shared" si="2"/>
        <v>U.</v>
      </c>
      <c r="C75" s="24" t="s">
        <v>4</v>
      </c>
      <c r="D75" s="25"/>
      <c r="E75" s="25"/>
      <c r="F75" s="24" t="s">
        <v>18</v>
      </c>
      <c r="G75" s="26">
        <v>1</v>
      </c>
      <c r="H75" s="31"/>
      <c r="I75" s="27">
        <v>0</v>
      </c>
      <c r="J75" s="28">
        <f t="shared" ref="J75:J138" si="3">G75*I75</f>
        <v>0</v>
      </c>
      <c r="K75" s="29" t="s">
        <v>50</v>
      </c>
      <c r="L75" s="29" t="s">
        <v>45</v>
      </c>
      <c r="M75" s="29" t="s">
        <v>51</v>
      </c>
      <c r="N75" s="30" t="str">
        <f>VLOOKUP(M75,[12]OPERACIONAL!$A$1:$C$12,2,FALSE)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VLOOKUP(M76,[12]OPERACIONAL!$A$1:$C$12,2,FALSE)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VLOOKUP(M77,[12]OPERACIONAL!$A$1:$C$12,2,FALSE)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VLOOKUP(M78,[12]OPERACIONAL!$A$1:$C$12,2,FALSE)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VLOOKUP(M79,[12]OPERACIONAL!$A$1:$C$12,2,FALSE)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VLOOKUP(M80,[12]OPERACIONAL!$A$1:$C$12,2,FALSE)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VLOOKUP(M81,[12]OPERACIONAL!$A$1:$C$12,2,FALSE)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VLOOKUP(M82,[12]OPERACIONAL!$A$1:$C$12,2,FALSE)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VLOOKUP(M83,[12]OPERACIONAL!$A$1:$C$12,2,FALSE)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VLOOKUP(M84,[12]OPERACIONAL!$A$1:$C$12,2,FALSE)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VLOOKUP(M85,[12]OPERACIONAL!$A$1:$C$12,2,FALSE)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VLOOKUP(M86,[12]OPERACIONAL!$A$1:$C$12,2,FALSE)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VLOOKUP(M87,[12]OPERACIONAL!$A$1:$C$12,2,FALSE)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VLOOKUP(M88,[12]OPERACIONAL!$A$1:$C$12,2,FALSE)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VLOOKUP(M89,[12]OPERACIONAL!$A$1:$C$12,2,FALSE)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VLOOKUP(M90,[12]OPERACIONAL!$A$1:$C$12,2,FALSE)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VLOOKUP(M91,[12]OPERACIONAL!$A$1:$C$12,2,FALSE)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VLOOKUP(M92,[12]OPERACIONAL!$A$1:$C$12,2,FALSE)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VLOOKUP(M93,[12]OPERACIONAL!$A$1:$C$12,2,FALSE)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VLOOKUP(M94,[12]OPERACIONAL!$A$1:$C$12,2,FALSE)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VLOOKUP(M95,[12]OPERACIONAL!$A$1:$C$12,2,FALSE)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VLOOKUP(M96,[12]OPERACIONAL!$A$1:$C$12,2,FALSE)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VLOOKUP(M97,[12]OPERACIONAL!$A$1:$C$12,2,FALSE)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VLOOKUP(M98,[12]OPERACIONAL!$A$1:$C$12,2,FALSE)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VLOOKUP(M99,[12]OPERACIONAL!$A$1:$C$12,2,FALSE)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VLOOKUP(M100,[12]OPERACIONAL!$A$1:$C$12,2,FALSE)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VLOOKUP(M101,[12]OPERACIONAL!$A$1:$C$12,2,FALSE)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VLOOKUP(M102,[12]OPERACIONAL!$A$1:$C$12,2,FALSE)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VLOOKUP(M103,[12]OPERACIONAL!$A$1:$C$12,2,FALSE)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VLOOKUP(M104,[12]OPERACIONAL!$A$1:$C$12,2,FALSE)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VLOOKUP(M105,[12]OPERACIONAL!$A$1:$C$12,2,FALSE)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VLOOKUP(M106,[12]OPERACIONAL!$A$1:$C$12,2,FALSE)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VLOOKUP(M107,[12]OPERACIONAL!$A$1:$C$12,2,FALSE)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VLOOKUP(M108,[12]OPERACIONAL!$A$1:$C$12,2,FALSE)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VLOOKUP(M109,[12]OPERACIONAL!$A$1:$C$12,2,FALSE)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VLOOKUP(M110,[12]OPERACIONAL!$A$1:$C$12,2,FALSE)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VLOOKUP(M111,[12]OPERACIONAL!$A$1:$C$12,2,FALSE)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VLOOKUP(M112,[12]OPERACIONAL!$A$1:$C$12,2,FALSE)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VLOOKUP(M113,[12]OPERACIONAL!$A$1:$C$12,2,FALSE)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VLOOKUP(M114,[12]OPERACIONAL!$A$1:$C$12,2,FALSE)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VLOOKUP(M115,[12]OPERACIONAL!$A$1:$C$12,2,FALSE)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VLOOKUP(M116,[12]OPERACIONAL!$A$1:$C$12,2,FALSE)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VLOOKUP(M117,[12]OPERACIONAL!$A$1:$C$12,2,FALSE)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VLOOKUP(M118,[12]OPERACIONAL!$A$1:$C$12,2,FALSE)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VLOOKUP(M119,[12]OPERACIONAL!$A$1:$C$12,2,FALSE)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VLOOKUP(M120,[12]OPERACIONAL!$A$1:$C$12,2,FALSE)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VLOOKUP(M121,[12]OPERACIONAL!$A$1:$C$12,2,FALSE)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VLOOKUP(M122,[12]OPERACIONAL!$A$1:$C$12,2,FALSE)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VLOOKUP(M123,[12]OPERACIONAL!$A$1:$C$12,2,FALSE)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VLOOKUP(M124,[12]OPERACIONAL!$A$1:$C$12,2,FALSE)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VLOOKUP(M125,[12]OPERACIONAL!$A$1:$C$12,2,FALSE)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VLOOKUP(M126,[12]OPERACIONAL!$A$1:$C$12,2,FALSE)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VLOOKUP(M127,[12]OPERACIONAL!$A$1:$C$12,2,FALSE)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VLOOKUP(M128,[12]OPERACIONAL!$A$1:$C$12,2,FALSE)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VLOOKUP(M129,[12]OPERACIONAL!$A$1:$C$12,2,FALSE)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VLOOKUP(M130,[12]OPERACIONAL!$A$1:$C$12,2,FALSE)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VLOOKUP(M131,[12]OPERACIONAL!$A$1:$C$12,2,FALSE)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VLOOKUP(M132,[12]OPERACIONAL!$A$1:$C$12,2,FALSE)</f>
        <v>SELECIONAR</v>
      </c>
    </row>
    <row r="133" spans="2:14">
      <c r="B133" s="23" t="str">
        <f t="shared" ref="B133:B196" si="4">MID(C133,1,2)</f>
        <v>U.</v>
      </c>
      <c r="C133" s="24" t="s">
        <v>4</v>
      </c>
      <c r="D133" s="25"/>
      <c r="E133" s="25"/>
      <c r="F133" s="24" t="s">
        <v>18</v>
      </c>
      <c r="G133" s="26">
        <v>1</v>
      </c>
      <c r="H133" s="31"/>
      <c r="I133" s="27">
        <v>0</v>
      </c>
      <c r="J133" s="28">
        <f t="shared" si="3"/>
        <v>0</v>
      </c>
      <c r="K133" s="29" t="s">
        <v>50</v>
      </c>
      <c r="L133" s="29" t="s">
        <v>45</v>
      </c>
      <c r="M133" s="29" t="s">
        <v>51</v>
      </c>
      <c r="N133" s="30" t="str">
        <f>VLOOKUP(M133,[12]OPERACIONAL!$A$1:$C$12,2,FALSE)</f>
        <v>SELECIONAR</v>
      </c>
    </row>
    <row r="134" spans="2:14">
      <c r="B134" s="23" t="str">
        <f t="shared" si="4"/>
        <v>U.</v>
      </c>
      <c r="C134" s="24" t="s">
        <v>4</v>
      </c>
      <c r="D134" s="25"/>
      <c r="E134" s="25"/>
      <c r="F134" s="24" t="s">
        <v>18</v>
      </c>
      <c r="G134" s="26">
        <v>1</v>
      </c>
      <c r="H134" s="31"/>
      <c r="I134" s="27">
        <v>0</v>
      </c>
      <c r="J134" s="28">
        <f t="shared" si="3"/>
        <v>0</v>
      </c>
      <c r="K134" s="29" t="s">
        <v>50</v>
      </c>
      <c r="L134" s="29" t="s">
        <v>45</v>
      </c>
      <c r="M134" s="29" t="s">
        <v>51</v>
      </c>
      <c r="N134" s="30" t="str">
        <f>VLOOKUP(M134,[12]OPERACIONAL!$A$1:$C$12,2,FALSE)</f>
        <v>SELECIONAR</v>
      </c>
    </row>
    <row r="135" spans="2:14">
      <c r="B135" s="23" t="str">
        <f t="shared" si="4"/>
        <v>U.</v>
      </c>
      <c r="C135" s="24" t="s">
        <v>4</v>
      </c>
      <c r="D135" s="25"/>
      <c r="E135" s="25"/>
      <c r="F135" s="24" t="s">
        <v>18</v>
      </c>
      <c r="G135" s="26">
        <v>1</v>
      </c>
      <c r="H135" s="31"/>
      <c r="I135" s="27">
        <v>0</v>
      </c>
      <c r="J135" s="28">
        <f t="shared" si="3"/>
        <v>0</v>
      </c>
      <c r="K135" s="29" t="s">
        <v>50</v>
      </c>
      <c r="L135" s="29" t="s">
        <v>45</v>
      </c>
      <c r="M135" s="29" t="s">
        <v>51</v>
      </c>
      <c r="N135" s="30" t="str">
        <f>VLOOKUP(M135,[12]OPERACIONAL!$A$1:$C$12,2,FALSE)</f>
        <v>SELECIONAR</v>
      </c>
    </row>
    <row r="136" spans="2:14">
      <c r="B136" s="23" t="str">
        <f t="shared" si="4"/>
        <v>U.</v>
      </c>
      <c r="C136" s="24" t="s">
        <v>4</v>
      </c>
      <c r="D136" s="25"/>
      <c r="E136" s="25"/>
      <c r="F136" s="24" t="s">
        <v>18</v>
      </c>
      <c r="G136" s="26">
        <v>1</v>
      </c>
      <c r="H136" s="31"/>
      <c r="I136" s="27">
        <v>0</v>
      </c>
      <c r="J136" s="28">
        <f t="shared" si="3"/>
        <v>0</v>
      </c>
      <c r="K136" s="29" t="s">
        <v>50</v>
      </c>
      <c r="L136" s="29" t="s">
        <v>45</v>
      </c>
      <c r="M136" s="29" t="s">
        <v>51</v>
      </c>
      <c r="N136" s="30" t="str">
        <f>VLOOKUP(M136,[12]OPERACIONAL!$A$1:$C$12,2,FALSE)</f>
        <v>SELECIONAR</v>
      </c>
    </row>
    <row r="137" spans="2:14">
      <c r="B137" s="23" t="str">
        <f t="shared" si="4"/>
        <v>U.</v>
      </c>
      <c r="C137" s="24" t="s">
        <v>4</v>
      </c>
      <c r="D137" s="25"/>
      <c r="E137" s="25"/>
      <c r="F137" s="24" t="s">
        <v>18</v>
      </c>
      <c r="G137" s="26">
        <v>1</v>
      </c>
      <c r="H137" s="31"/>
      <c r="I137" s="27">
        <v>0</v>
      </c>
      <c r="J137" s="28">
        <f t="shared" si="3"/>
        <v>0</v>
      </c>
      <c r="K137" s="29" t="s">
        <v>50</v>
      </c>
      <c r="L137" s="29" t="s">
        <v>45</v>
      </c>
      <c r="M137" s="29" t="s">
        <v>51</v>
      </c>
      <c r="N137" s="30" t="str">
        <f>VLOOKUP(M137,[12]OPERACIONAL!$A$1:$C$12,2,FALSE)</f>
        <v>SELECIONAR</v>
      </c>
    </row>
    <row r="138" spans="2:14">
      <c r="B138" s="23" t="str">
        <f t="shared" si="4"/>
        <v>U.</v>
      </c>
      <c r="C138" s="24" t="s">
        <v>4</v>
      </c>
      <c r="D138" s="25"/>
      <c r="E138" s="25"/>
      <c r="F138" s="24" t="s">
        <v>18</v>
      </c>
      <c r="G138" s="26">
        <v>1</v>
      </c>
      <c r="H138" s="31"/>
      <c r="I138" s="27">
        <v>0</v>
      </c>
      <c r="J138" s="28">
        <f t="shared" si="3"/>
        <v>0</v>
      </c>
      <c r="K138" s="29" t="s">
        <v>50</v>
      </c>
      <c r="L138" s="29" t="s">
        <v>45</v>
      </c>
      <c r="M138" s="29" t="s">
        <v>51</v>
      </c>
      <c r="N138" s="30" t="str">
        <f>VLOOKUP(M138,[12]OPERACIONAL!$A$1:$C$12,2,FALSE)</f>
        <v>SELECIONAR</v>
      </c>
    </row>
    <row r="139" spans="2:14">
      <c r="B139" s="23" t="str">
        <f t="shared" si="4"/>
        <v>U.</v>
      </c>
      <c r="C139" s="24" t="s">
        <v>4</v>
      </c>
      <c r="D139" s="25"/>
      <c r="E139" s="25"/>
      <c r="F139" s="24" t="s">
        <v>18</v>
      </c>
      <c r="G139" s="26">
        <v>1</v>
      </c>
      <c r="H139" s="31"/>
      <c r="I139" s="27">
        <v>0</v>
      </c>
      <c r="J139" s="28">
        <f t="shared" ref="J139:J202" si="5">G139*I139</f>
        <v>0</v>
      </c>
      <c r="K139" s="29" t="s">
        <v>50</v>
      </c>
      <c r="L139" s="29" t="s">
        <v>45</v>
      </c>
      <c r="M139" s="29" t="s">
        <v>51</v>
      </c>
      <c r="N139" s="30" t="str">
        <f>VLOOKUP(M139,[12]OPERACIONAL!$A$1:$C$12,2,FALSE)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VLOOKUP(M140,[12]OPERACIONAL!$A$1:$C$12,2,FALSE)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VLOOKUP(M141,[12]OPERACIONAL!$A$1:$C$12,2,FALSE)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VLOOKUP(M142,[12]OPERACIONAL!$A$1:$C$12,2,FALSE)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VLOOKUP(M143,[12]OPERACIONAL!$A$1:$C$12,2,FALSE)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VLOOKUP(M144,[12]OPERACIONAL!$A$1:$C$12,2,FALSE)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VLOOKUP(M145,[12]OPERACIONAL!$A$1:$C$12,2,FALSE)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VLOOKUP(M146,[12]OPERACIONAL!$A$1:$C$12,2,FALSE)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VLOOKUP(M147,[12]OPERACIONAL!$A$1:$C$12,2,FALSE)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VLOOKUP(M148,[12]OPERACIONAL!$A$1:$C$12,2,FALSE)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VLOOKUP(M149,[12]OPERACIONAL!$A$1:$C$12,2,FALSE)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VLOOKUP(M150,[12]OPERACIONAL!$A$1:$C$12,2,FALSE)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VLOOKUP(M151,[12]OPERACIONAL!$A$1:$C$12,2,FALSE)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VLOOKUP(M152,[12]OPERACIONAL!$A$1:$C$12,2,FALSE)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VLOOKUP(M153,[12]OPERACIONAL!$A$1:$C$12,2,FALSE)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VLOOKUP(M154,[12]OPERACIONAL!$A$1:$C$12,2,FALSE)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VLOOKUP(M155,[12]OPERACIONAL!$A$1:$C$12,2,FALSE)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VLOOKUP(M156,[12]OPERACIONAL!$A$1:$C$12,2,FALSE)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VLOOKUP(M157,[12]OPERACIONAL!$A$1:$C$12,2,FALSE)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VLOOKUP(M158,[12]OPERACIONAL!$A$1:$C$12,2,FALSE)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VLOOKUP(M159,[12]OPERACIONAL!$A$1:$C$12,2,FALSE)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VLOOKUP(M160,[12]OPERACIONAL!$A$1:$C$12,2,FALSE)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VLOOKUP(M161,[12]OPERACIONAL!$A$1:$C$12,2,FALSE)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VLOOKUP(M162,[12]OPERACIONAL!$A$1:$C$12,2,FALSE)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VLOOKUP(M163,[12]OPERACIONAL!$A$1:$C$12,2,FALSE)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VLOOKUP(M164,[12]OPERACIONAL!$A$1:$C$12,2,FALSE)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VLOOKUP(M165,[12]OPERACIONAL!$A$1:$C$12,2,FALSE)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VLOOKUP(M166,[12]OPERACIONAL!$A$1:$C$12,2,FALSE)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VLOOKUP(M167,[12]OPERACIONAL!$A$1:$C$12,2,FALSE)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VLOOKUP(M168,[12]OPERACIONAL!$A$1:$C$12,2,FALSE)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VLOOKUP(M169,[12]OPERACIONAL!$A$1:$C$12,2,FALSE)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VLOOKUP(M170,[12]OPERACIONAL!$A$1:$C$12,2,FALSE)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VLOOKUP(M171,[12]OPERACIONAL!$A$1:$C$12,2,FALSE)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VLOOKUP(M172,[12]OPERACIONAL!$A$1:$C$12,2,FALSE)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VLOOKUP(M173,[12]OPERACIONAL!$A$1:$C$12,2,FALSE)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VLOOKUP(M174,[12]OPERACIONAL!$A$1:$C$12,2,FALSE)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VLOOKUP(M175,[12]OPERACIONAL!$A$1:$C$12,2,FALSE)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VLOOKUP(M176,[12]OPERACIONAL!$A$1:$C$12,2,FALSE)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VLOOKUP(M177,[12]OPERACIONAL!$A$1:$C$12,2,FALSE)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VLOOKUP(M178,[12]OPERACIONAL!$A$1:$C$12,2,FALSE)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VLOOKUP(M179,[12]OPERACIONAL!$A$1:$C$12,2,FALSE)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VLOOKUP(M180,[12]OPERACIONAL!$A$1:$C$12,2,FALSE)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VLOOKUP(M181,[12]OPERACIONAL!$A$1:$C$12,2,FALSE)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VLOOKUP(M182,[12]OPERACIONAL!$A$1:$C$12,2,FALSE)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VLOOKUP(M183,[12]OPERACIONAL!$A$1:$C$12,2,FALSE)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VLOOKUP(M184,[12]OPERACIONAL!$A$1:$C$12,2,FALSE)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VLOOKUP(M185,[12]OPERACIONAL!$A$1:$C$12,2,FALSE)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VLOOKUP(M186,[12]OPERACIONAL!$A$1:$C$12,2,FALSE)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VLOOKUP(M187,[12]OPERACIONAL!$A$1:$C$12,2,FALSE)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VLOOKUP(M188,[12]OPERACIONAL!$A$1:$C$12,2,FALSE)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VLOOKUP(M189,[12]OPERACIONAL!$A$1:$C$12,2,FALSE)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VLOOKUP(M190,[12]OPERACIONAL!$A$1:$C$12,2,FALSE)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VLOOKUP(M191,[12]OPERACIONAL!$A$1:$C$12,2,FALSE)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VLOOKUP(M192,[12]OPERACIONAL!$A$1:$C$12,2,FALSE)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VLOOKUP(M193,[12]OPERACIONAL!$A$1:$C$12,2,FALSE)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VLOOKUP(M194,[12]OPERACIONAL!$A$1:$C$12,2,FALSE)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VLOOKUP(M195,[12]OPERACIONAL!$A$1:$C$12,2,FALSE)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VLOOKUP(M196,[12]OPERACIONAL!$A$1:$C$12,2,FALSE)</f>
        <v>SELECIONAR</v>
      </c>
    </row>
    <row r="197" spans="2:14">
      <c r="B197" s="23" t="str">
        <f t="shared" ref="B197:B260" si="6">MID(C197,1,2)</f>
        <v>U.</v>
      </c>
      <c r="C197" s="24" t="s">
        <v>4</v>
      </c>
      <c r="D197" s="25"/>
      <c r="E197" s="25"/>
      <c r="F197" s="24" t="s">
        <v>18</v>
      </c>
      <c r="G197" s="26">
        <v>1</v>
      </c>
      <c r="H197" s="31"/>
      <c r="I197" s="27">
        <v>0</v>
      </c>
      <c r="J197" s="28">
        <f t="shared" si="5"/>
        <v>0</v>
      </c>
      <c r="K197" s="29" t="s">
        <v>50</v>
      </c>
      <c r="L197" s="29" t="s">
        <v>45</v>
      </c>
      <c r="M197" s="29" t="s">
        <v>51</v>
      </c>
      <c r="N197" s="30" t="str">
        <f>VLOOKUP(M197,[12]OPERACIONAL!$A$1:$C$12,2,FALSE)</f>
        <v>SELECIONAR</v>
      </c>
    </row>
    <row r="198" spans="2:14">
      <c r="B198" s="23" t="str">
        <f t="shared" si="6"/>
        <v>U.</v>
      </c>
      <c r="C198" s="24" t="s">
        <v>4</v>
      </c>
      <c r="D198" s="25"/>
      <c r="E198" s="25"/>
      <c r="F198" s="24" t="s">
        <v>18</v>
      </c>
      <c r="G198" s="26">
        <v>1</v>
      </c>
      <c r="H198" s="31"/>
      <c r="I198" s="27">
        <v>0</v>
      </c>
      <c r="J198" s="28">
        <f t="shared" si="5"/>
        <v>0</v>
      </c>
      <c r="K198" s="29" t="s">
        <v>50</v>
      </c>
      <c r="L198" s="29" t="s">
        <v>45</v>
      </c>
      <c r="M198" s="29" t="s">
        <v>51</v>
      </c>
      <c r="N198" s="30" t="str">
        <f>VLOOKUP(M198,[12]OPERACIONAL!$A$1:$C$12,2,FALSE)</f>
        <v>SELECIONAR</v>
      </c>
    </row>
    <row r="199" spans="2:14">
      <c r="B199" s="23" t="str">
        <f t="shared" si="6"/>
        <v>U.</v>
      </c>
      <c r="C199" s="24" t="s">
        <v>4</v>
      </c>
      <c r="D199" s="25"/>
      <c r="E199" s="25"/>
      <c r="F199" s="24" t="s">
        <v>18</v>
      </c>
      <c r="G199" s="26">
        <v>1</v>
      </c>
      <c r="H199" s="31"/>
      <c r="I199" s="27">
        <v>0</v>
      </c>
      <c r="J199" s="28">
        <f t="shared" si="5"/>
        <v>0</v>
      </c>
      <c r="K199" s="29" t="s">
        <v>50</v>
      </c>
      <c r="L199" s="29" t="s">
        <v>45</v>
      </c>
      <c r="M199" s="29" t="s">
        <v>51</v>
      </c>
      <c r="N199" s="30" t="str">
        <f>VLOOKUP(M199,[12]OPERACIONAL!$A$1:$C$12,2,FALSE)</f>
        <v>SELECIONAR</v>
      </c>
    </row>
    <row r="200" spans="2:14">
      <c r="B200" s="23" t="str">
        <f t="shared" si="6"/>
        <v>U.</v>
      </c>
      <c r="C200" s="24" t="s">
        <v>4</v>
      </c>
      <c r="D200" s="25"/>
      <c r="E200" s="25"/>
      <c r="F200" s="24" t="s">
        <v>18</v>
      </c>
      <c r="G200" s="26">
        <v>1</v>
      </c>
      <c r="H200" s="31"/>
      <c r="I200" s="27">
        <v>0</v>
      </c>
      <c r="J200" s="28">
        <f t="shared" si="5"/>
        <v>0</v>
      </c>
      <c r="K200" s="29" t="s">
        <v>50</v>
      </c>
      <c r="L200" s="29" t="s">
        <v>45</v>
      </c>
      <c r="M200" s="29" t="s">
        <v>51</v>
      </c>
      <c r="N200" s="30" t="str">
        <f>VLOOKUP(M200,[12]OPERACIONAL!$A$1:$C$12,2,FALSE)</f>
        <v>SELECIONAR</v>
      </c>
    </row>
    <row r="201" spans="2:14">
      <c r="B201" s="23" t="str">
        <f t="shared" si="6"/>
        <v>U.</v>
      </c>
      <c r="C201" s="24" t="s">
        <v>4</v>
      </c>
      <c r="D201" s="25"/>
      <c r="E201" s="25"/>
      <c r="F201" s="24" t="s">
        <v>18</v>
      </c>
      <c r="G201" s="26">
        <v>1</v>
      </c>
      <c r="H201" s="31"/>
      <c r="I201" s="27">
        <v>0</v>
      </c>
      <c r="J201" s="28">
        <f t="shared" si="5"/>
        <v>0</v>
      </c>
      <c r="K201" s="29" t="s">
        <v>50</v>
      </c>
      <c r="L201" s="29" t="s">
        <v>45</v>
      </c>
      <c r="M201" s="29" t="s">
        <v>51</v>
      </c>
      <c r="N201" s="30" t="str">
        <f>VLOOKUP(M201,[12]OPERACIONAL!$A$1:$C$12,2,FALSE)</f>
        <v>SELECIONAR</v>
      </c>
    </row>
    <row r="202" spans="2:14">
      <c r="B202" s="23" t="str">
        <f t="shared" si="6"/>
        <v>U.</v>
      </c>
      <c r="C202" s="24" t="s">
        <v>4</v>
      </c>
      <c r="D202" s="25"/>
      <c r="E202" s="25"/>
      <c r="F202" s="24" t="s">
        <v>18</v>
      </c>
      <c r="G202" s="26">
        <v>1</v>
      </c>
      <c r="H202" s="31"/>
      <c r="I202" s="27">
        <v>0</v>
      </c>
      <c r="J202" s="28">
        <f t="shared" si="5"/>
        <v>0</v>
      </c>
      <c r="K202" s="29" t="s">
        <v>50</v>
      </c>
      <c r="L202" s="29" t="s">
        <v>45</v>
      </c>
      <c r="M202" s="29" t="s">
        <v>51</v>
      </c>
      <c r="N202" s="30" t="str">
        <f>VLOOKUP(M202,[12]OPERACIONAL!$A$1:$C$12,2,FALSE)</f>
        <v>SELECIONAR</v>
      </c>
    </row>
    <row r="203" spans="2:14">
      <c r="B203" s="23" t="str">
        <f t="shared" si="6"/>
        <v>U.</v>
      </c>
      <c r="C203" s="24" t="s">
        <v>4</v>
      </c>
      <c r="D203" s="25"/>
      <c r="E203" s="25"/>
      <c r="F203" s="24" t="s">
        <v>18</v>
      </c>
      <c r="G203" s="26">
        <v>1</v>
      </c>
      <c r="H203" s="31"/>
      <c r="I203" s="27">
        <v>0</v>
      </c>
      <c r="J203" s="28">
        <f t="shared" ref="J203:J266" si="7">G203*I203</f>
        <v>0</v>
      </c>
      <c r="K203" s="29" t="s">
        <v>50</v>
      </c>
      <c r="L203" s="29" t="s">
        <v>45</v>
      </c>
      <c r="M203" s="29" t="s">
        <v>51</v>
      </c>
      <c r="N203" s="30" t="str">
        <f>VLOOKUP(M203,[12]OPERACIONAL!$A$1:$C$12,2,FALSE)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VLOOKUP(M204,[12]OPERACIONAL!$A$1:$C$12,2,FALSE)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VLOOKUP(M205,[12]OPERACIONAL!$A$1:$C$12,2,FALSE)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VLOOKUP(M206,[12]OPERACIONAL!$A$1:$C$12,2,FALSE)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VLOOKUP(M207,[12]OPERACIONAL!$A$1:$C$12,2,FALSE)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VLOOKUP(M208,[12]OPERACIONAL!$A$1:$C$12,2,FALSE)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VLOOKUP(M209,[12]OPERACIONAL!$A$1:$C$12,2,FALSE)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VLOOKUP(M210,[12]OPERACIONAL!$A$1:$C$12,2,FALSE)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VLOOKUP(M211,[12]OPERACIONAL!$A$1:$C$12,2,FALSE)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VLOOKUP(M212,[12]OPERACIONAL!$A$1:$C$12,2,FALSE)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VLOOKUP(M213,[12]OPERACIONAL!$A$1:$C$12,2,FALSE)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VLOOKUP(M214,[12]OPERACIONAL!$A$1:$C$12,2,FALSE)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VLOOKUP(M215,[12]OPERACIONAL!$A$1:$C$12,2,FALSE)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VLOOKUP(M216,[12]OPERACIONAL!$A$1:$C$12,2,FALSE)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VLOOKUP(M217,[12]OPERACIONAL!$A$1:$C$12,2,FALSE)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VLOOKUP(M218,[12]OPERACIONAL!$A$1:$C$12,2,FALSE)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VLOOKUP(M219,[12]OPERACIONAL!$A$1:$C$12,2,FALSE)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VLOOKUP(M220,[12]OPERACIONAL!$A$1:$C$12,2,FALSE)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VLOOKUP(M221,[12]OPERACIONAL!$A$1:$C$12,2,FALSE)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VLOOKUP(M222,[12]OPERACIONAL!$A$1:$C$12,2,FALSE)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VLOOKUP(M223,[12]OPERACIONAL!$A$1:$C$12,2,FALSE)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VLOOKUP(M224,[12]OPERACIONAL!$A$1:$C$12,2,FALSE)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VLOOKUP(M225,[12]OPERACIONAL!$A$1:$C$12,2,FALSE)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VLOOKUP(M226,[12]OPERACIONAL!$A$1:$C$12,2,FALSE)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VLOOKUP(M227,[12]OPERACIONAL!$A$1:$C$12,2,FALSE)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VLOOKUP(M228,[12]OPERACIONAL!$A$1:$C$12,2,FALSE)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VLOOKUP(M229,[12]OPERACIONAL!$A$1:$C$12,2,FALSE)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VLOOKUP(M230,[12]OPERACIONAL!$A$1:$C$12,2,FALSE)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VLOOKUP(M231,[12]OPERACIONAL!$A$1:$C$12,2,FALSE)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VLOOKUP(M232,[12]OPERACIONAL!$A$1:$C$12,2,FALSE)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VLOOKUP(M233,[12]OPERACIONAL!$A$1:$C$12,2,FALSE)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VLOOKUP(M234,[12]OPERACIONAL!$A$1:$C$12,2,FALSE)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VLOOKUP(M235,[12]OPERACIONAL!$A$1:$C$12,2,FALSE)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VLOOKUP(M236,[12]OPERACIONAL!$A$1:$C$12,2,FALSE)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VLOOKUP(M237,[12]OPERACIONAL!$A$1:$C$12,2,FALSE)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VLOOKUP(M238,[12]OPERACIONAL!$A$1:$C$12,2,FALSE)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VLOOKUP(M239,[12]OPERACIONAL!$A$1:$C$12,2,FALSE)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VLOOKUP(M240,[12]OPERACIONAL!$A$1:$C$12,2,FALSE)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VLOOKUP(M241,[12]OPERACIONAL!$A$1:$C$12,2,FALSE)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VLOOKUP(M242,[12]OPERACIONAL!$A$1:$C$12,2,FALSE)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VLOOKUP(M243,[12]OPERACIONAL!$A$1:$C$12,2,FALSE)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VLOOKUP(M244,[12]OPERACIONAL!$A$1:$C$12,2,FALSE)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VLOOKUP(M245,[12]OPERACIONAL!$A$1:$C$12,2,FALSE)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VLOOKUP(M246,[12]OPERACIONAL!$A$1:$C$12,2,FALSE)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VLOOKUP(M247,[12]OPERACIONAL!$A$1:$C$12,2,FALSE)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VLOOKUP(M248,[12]OPERACIONAL!$A$1:$C$12,2,FALSE)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VLOOKUP(M249,[12]OPERACIONAL!$A$1:$C$12,2,FALSE)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VLOOKUP(M250,[12]OPERACIONAL!$A$1:$C$12,2,FALSE)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VLOOKUP(M251,[12]OPERACIONAL!$A$1:$C$12,2,FALSE)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VLOOKUP(M252,[12]OPERACIONAL!$A$1:$C$12,2,FALSE)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VLOOKUP(M253,[12]OPERACIONAL!$A$1:$C$12,2,FALSE)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VLOOKUP(M254,[12]OPERACIONAL!$A$1:$C$12,2,FALSE)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VLOOKUP(M255,[12]OPERACIONAL!$A$1:$C$12,2,FALSE)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VLOOKUP(M256,[12]OPERACIONAL!$A$1:$C$12,2,FALSE)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VLOOKUP(M257,[12]OPERACIONAL!$A$1:$C$12,2,FALSE)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VLOOKUP(M258,[12]OPERACIONAL!$A$1:$C$12,2,FALSE)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VLOOKUP(M259,[12]OPERACIONAL!$A$1:$C$12,2,FALSE)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VLOOKUP(M260,[12]OPERACIONAL!$A$1:$C$12,2,FALSE)</f>
        <v>SELECIONAR</v>
      </c>
    </row>
    <row r="261" spans="2:14">
      <c r="B261" s="23" t="str">
        <f t="shared" ref="B261:B324" si="8">MID(C261,1,2)</f>
        <v>U.</v>
      </c>
      <c r="C261" s="24" t="s">
        <v>4</v>
      </c>
      <c r="D261" s="25"/>
      <c r="E261" s="25"/>
      <c r="F261" s="24" t="s">
        <v>18</v>
      </c>
      <c r="G261" s="26">
        <v>1</v>
      </c>
      <c r="H261" s="31"/>
      <c r="I261" s="27">
        <v>0</v>
      </c>
      <c r="J261" s="28">
        <f t="shared" si="7"/>
        <v>0</v>
      </c>
      <c r="K261" s="29" t="s">
        <v>50</v>
      </c>
      <c r="L261" s="29" t="s">
        <v>45</v>
      </c>
      <c r="M261" s="29" t="s">
        <v>51</v>
      </c>
      <c r="N261" s="30" t="str">
        <f>VLOOKUP(M261,[12]OPERACIONAL!$A$1:$C$12,2,FALSE)</f>
        <v>SELECIONAR</v>
      </c>
    </row>
    <row r="262" spans="2:14">
      <c r="B262" s="23" t="str">
        <f t="shared" si="8"/>
        <v>U.</v>
      </c>
      <c r="C262" s="24" t="s">
        <v>4</v>
      </c>
      <c r="D262" s="25"/>
      <c r="E262" s="25"/>
      <c r="F262" s="24" t="s">
        <v>18</v>
      </c>
      <c r="G262" s="26">
        <v>1</v>
      </c>
      <c r="H262" s="31"/>
      <c r="I262" s="27">
        <v>0</v>
      </c>
      <c r="J262" s="28">
        <f t="shared" si="7"/>
        <v>0</v>
      </c>
      <c r="K262" s="29" t="s">
        <v>50</v>
      </c>
      <c r="L262" s="29" t="s">
        <v>45</v>
      </c>
      <c r="M262" s="29" t="s">
        <v>51</v>
      </c>
      <c r="N262" s="30" t="str">
        <f>VLOOKUP(M262,[12]OPERACIONAL!$A$1:$C$12,2,FALSE)</f>
        <v>SELECIONAR</v>
      </c>
    </row>
    <row r="263" spans="2:14">
      <c r="B263" s="23" t="str">
        <f t="shared" si="8"/>
        <v>U.</v>
      </c>
      <c r="C263" s="24" t="s">
        <v>4</v>
      </c>
      <c r="D263" s="25"/>
      <c r="E263" s="25"/>
      <c r="F263" s="24" t="s">
        <v>18</v>
      </c>
      <c r="G263" s="26">
        <v>1</v>
      </c>
      <c r="H263" s="31"/>
      <c r="I263" s="27">
        <v>0</v>
      </c>
      <c r="J263" s="28">
        <f t="shared" si="7"/>
        <v>0</v>
      </c>
      <c r="K263" s="29" t="s">
        <v>50</v>
      </c>
      <c r="L263" s="29" t="s">
        <v>45</v>
      </c>
      <c r="M263" s="29" t="s">
        <v>51</v>
      </c>
      <c r="N263" s="30" t="str">
        <f>VLOOKUP(M263,[12]OPERACIONAL!$A$1:$C$12,2,FALSE)</f>
        <v>SELECIONAR</v>
      </c>
    </row>
    <row r="264" spans="2:14">
      <c r="B264" s="23" t="str">
        <f t="shared" si="8"/>
        <v>U.</v>
      </c>
      <c r="C264" s="24" t="s">
        <v>4</v>
      </c>
      <c r="D264" s="25"/>
      <c r="E264" s="25"/>
      <c r="F264" s="24" t="s">
        <v>18</v>
      </c>
      <c r="G264" s="26">
        <v>1</v>
      </c>
      <c r="H264" s="31"/>
      <c r="I264" s="27">
        <v>0</v>
      </c>
      <c r="J264" s="28">
        <f t="shared" si="7"/>
        <v>0</v>
      </c>
      <c r="K264" s="29" t="s">
        <v>50</v>
      </c>
      <c r="L264" s="29" t="s">
        <v>45</v>
      </c>
      <c r="M264" s="29" t="s">
        <v>51</v>
      </c>
      <c r="N264" s="30" t="str">
        <f>VLOOKUP(M264,[12]OPERACIONAL!$A$1:$C$12,2,FALSE)</f>
        <v>SELECIONAR</v>
      </c>
    </row>
    <row r="265" spans="2:14">
      <c r="B265" s="23" t="str">
        <f t="shared" si="8"/>
        <v>U.</v>
      </c>
      <c r="C265" s="24" t="s">
        <v>4</v>
      </c>
      <c r="D265" s="25"/>
      <c r="E265" s="25"/>
      <c r="F265" s="24" t="s">
        <v>18</v>
      </c>
      <c r="G265" s="26">
        <v>1</v>
      </c>
      <c r="H265" s="31"/>
      <c r="I265" s="27">
        <v>0</v>
      </c>
      <c r="J265" s="28">
        <f t="shared" si="7"/>
        <v>0</v>
      </c>
      <c r="K265" s="29" t="s">
        <v>50</v>
      </c>
      <c r="L265" s="29" t="s">
        <v>45</v>
      </c>
      <c r="M265" s="29" t="s">
        <v>51</v>
      </c>
      <c r="N265" s="30" t="str">
        <f>VLOOKUP(M265,[12]OPERACIONAL!$A$1:$C$12,2,FALSE)</f>
        <v>SELECIONAR</v>
      </c>
    </row>
    <row r="266" spans="2:14">
      <c r="B266" s="23" t="str">
        <f t="shared" si="8"/>
        <v>U.</v>
      </c>
      <c r="C266" s="24" t="s">
        <v>4</v>
      </c>
      <c r="D266" s="25"/>
      <c r="E266" s="25"/>
      <c r="F266" s="24" t="s">
        <v>18</v>
      </c>
      <c r="G266" s="26">
        <v>1</v>
      </c>
      <c r="H266" s="31"/>
      <c r="I266" s="27">
        <v>0</v>
      </c>
      <c r="J266" s="28">
        <f t="shared" si="7"/>
        <v>0</v>
      </c>
      <c r="K266" s="29" t="s">
        <v>50</v>
      </c>
      <c r="L266" s="29" t="s">
        <v>45</v>
      </c>
      <c r="M266" s="29" t="s">
        <v>51</v>
      </c>
      <c r="N266" s="30" t="str">
        <f>VLOOKUP(M266,[12]OPERACIONAL!$A$1:$C$12,2,FALSE)</f>
        <v>SELECIONAR</v>
      </c>
    </row>
    <row r="267" spans="2:14">
      <c r="B267" s="23" t="str">
        <f t="shared" si="8"/>
        <v>U.</v>
      </c>
      <c r="C267" s="24" t="s">
        <v>4</v>
      </c>
      <c r="D267" s="25"/>
      <c r="E267" s="25"/>
      <c r="F267" s="24" t="s">
        <v>18</v>
      </c>
      <c r="G267" s="26">
        <v>1</v>
      </c>
      <c r="H267" s="31"/>
      <c r="I267" s="27">
        <v>0</v>
      </c>
      <c r="J267" s="28">
        <f t="shared" ref="J267:J330" si="9">G267*I267</f>
        <v>0</v>
      </c>
      <c r="K267" s="29" t="s">
        <v>50</v>
      </c>
      <c r="L267" s="29" t="s">
        <v>45</v>
      </c>
      <c r="M267" s="29" t="s">
        <v>51</v>
      </c>
      <c r="N267" s="30" t="str">
        <f>VLOOKUP(M267,[12]OPERACIONAL!$A$1:$C$12,2,FALSE)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VLOOKUP(M268,[12]OPERACIONAL!$A$1:$C$12,2,FALSE)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VLOOKUP(M269,[12]OPERACIONAL!$A$1:$C$12,2,FALSE)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VLOOKUP(M270,[12]OPERACIONAL!$A$1:$C$12,2,FALSE)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VLOOKUP(M271,[12]OPERACIONAL!$A$1:$C$12,2,FALSE)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VLOOKUP(M272,[12]OPERACIONAL!$A$1:$C$12,2,FALSE)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VLOOKUP(M273,[12]OPERACIONAL!$A$1:$C$12,2,FALSE)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VLOOKUP(M274,[12]OPERACIONAL!$A$1:$C$12,2,FALSE)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VLOOKUP(M275,[12]OPERACIONAL!$A$1:$C$12,2,FALSE)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VLOOKUP(M276,[12]OPERACIONAL!$A$1:$C$12,2,FALSE)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VLOOKUP(M277,[12]OPERACIONAL!$A$1:$C$12,2,FALSE)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VLOOKUP(M278,[12]OPERACIONAL!$A$1:$C$12,2,FALSE)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VLOOKUP(M279,[12]OPERACIONAL!$A$1:$C$12,2,FALSE)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VLOOKUP(M280,[12]OPERACIONAL!$A$1:$C$12,2,FALSE)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VLOOKUP(M281,[12]OPERACIONAL!$A$1:$C$12,2,FALSE)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VLOOKUP(M282,[12]OPERACIONAL!$A$1:$C$12,2,FALSE)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VLOOKUP(M283,[12]OPERACIONAL!$A$1:$C$12,2,FALSE)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VLOOKUP(M284,[12]OPERACIONAL!$A$1:$C$12,2,FALSE)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VLOOKUP(M285,[12]OPERACIONAL!$A$1:$C$12,2,FALSE)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VLOOKUP(M286,[12]OPERACIONAL!$A$1:$C$12,2,FALSE)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VLOOKUP(M287,[12]OPERACIONAL!$A$1:$C$12,2,FALSE)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VLOOKUP(M288,[12]OPERACIONAL!$A$1:$C$12,2,FALSE)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VLOOKUP(M289,[12]OPERACIONAL!$A$1:$C$12,2,FALSE)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VLOOKUP(M290,[12]OPERACIONAL!$A$1:$C$12,2,FALSE)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VLOOKUP(M291,[12]OPERACIONAL!$A$1:$C$12,2,FALSE)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VLOOKUP(M292,[12]OPERACIONAL!$A$1:$C$12,2,FALSE)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VLOOKUP(M293,[12]OPERACIONAL!$A$1:$C$12,2,FALSE)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VLOOKUP(M294,[12]OPERACIONAL!$A$1:$C$12,2,FALSE)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VLOOKUP(M295,[12]OPERACIONAL!$A$1:$C$12,2,FALSE)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VLOOKUP(M296,[12]OPERACIONAL!$A$1:$C$12,2,FALSE)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VLOOKUP(M297,[12]OPERACIONAL!$A$1:$C$12,2,FALSE)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VLOOKUP(M298,[12]OPERACIONAL!$A$1:$C$12,2,FALSE)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VLOOKUP(M299,[12]OPERACIONAL!$A$1:$C$12,2,FALSE)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VLOOKUP(M300,[12]OPERACIONAL!$A$1:$C$12,2,FALSE)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VLOOKUP(M301,[12]OPERACIONAL!$A$1:$C$12,2,FALSE)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VLOOKUP(M302,[12]OPERACIONAL!$A$1:$C$12,2,FALSE)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VLOOKUP(M303,[12]OPERACIONAL!$A$1:$C$12,2,FALSE)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VLOOKUP(M304,[12]OPERACIONAL!$A$1:$C$12,2,FALSE)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VLOOKUP(M305,[12]OPERACIONAL!$A$1:$C$12,2,FALSE)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VLOOKUP(M306,[12]OPERACIONAL!$A$1:$C$12,2,FALSE)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VLOOKUP(M307,[12]OPERACIONAL!$A$1:$C$12,2,FALSE)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VLOOKUP(M308,[12]OPERACIONAL!$A$1:$C$12,2,FALSE)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VLOOKUP(M309,[12]OPERACIONAL!$A$1:$C$12,2,FALSE)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VLOOKUP(M310,[12]OPERACIONAL!$A$1:$C$12,2,FALSE)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VLOOKUP(M311,[12]OPERACIONAL!$A$1:$C$12,2,FALSE)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VLOOKUP(M312,[12]OPERACIONAL!$A$1:$C$12,2,FALSE)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VLOOKUP(M313,[12]OPERACIONAL!$A$1:$C$12,2,FALSE)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VLOOKUP(M314,[12]OPERACIONAL!$A$1:$C$12,2,FALSE)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VLOOKUP(M315,[12]OPERACIONAL!$A$1:$C$12,2,FALSE)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VLOOKUP(M316,[12]OPERACIONAL!$A$1:$C$12,2,FALSE)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VLOOKUP(M317,[12]OPERACIONAL!$A$1:$C$12,2,FALSE)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VLOOKUP(M318,[12]OPERACIONAL!$A$1:$C$12,2,FALSE)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VLOOKUP(M319,[12]OPERACIONAL!$A$1:$C$12,2,FALSE)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VLOOKUP(M320,[12]OPERACIONAL!$A$1:$C$12,2,FALSE)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VLOOKUP(M321,[12]OPERACIONAL!$A$1:$C$12,2,FALSE)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VLOOKUP(M322,[12]OPERACIONAL!$A$1:$C$12,2,FALSE)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VLOOKUP(M323,[12]OPERACIONAL!$A$1:$C$12,2,FALSE)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VLOOKUP(M324,[12]OPERACIONAL!$A$1:$C$12,2,FALSE)</f>
        <v>SELECIONAR</v>
      </c>
    </row>
    <row r="325" spans="2:14">
      <c r="B325" s="23" t="str">
        <f t="shared" ref="B325:B388" si="10">MID(C325,1,2)</f>
        <v>U.</v>
      </c>
      <c r="C325" s="24" t="s">
        <v>4</v>
      </c>
      <c r="D325" s="25"/>
      <c r="E325" s="25"/>
      <c r="F325" s="24" t="s">
        <v>18</v>
      </c>
      <c r="G325" s="26">
        <v>1</v>
      </c>
      <c r="H325" s="31"/>
      <c r="I325" s="27">
        <v>0</v>
      </c>
      <c r="J325" s="28">
        <f t="shared" si="9"/>
        <v>0</v>
      </c>
      <c r="K325" s="29" t="s">
        <v>50</v>
      </c>
      <c r="L325" s="29" t="s">
        <v>45</v>
      </c>
      <c r="M325" s="29" t="s">
        <v>51</v>
      </c>
      <c r="N325" s="30" t="str">
        <f>VLOOKUP(M325,[12]OPERACIONAL!$A$1:$C$12,2,FALSE)</f>
        <v>SELECIONAR</v>
      </c>
    </row>
    <row r="326" spans="2:14">
      <c r="B326" s="23" t="str">
        <f t="shared" si="10"/>
        <v>U.</v>
      </c>
      <c r="C326" s="24" t="s">
        <v>4</v>
      </c>
      <c r="D326" s="25"/>
      <c r="E326" s="25"/>
      <c r="F326" s="24" t="s">
        <v>18</v>
      </c>
      <c r="G326" s="26">
        <v>1</v>
      </c>
      <c r="H326" s="31"/>
      <c r="I326" s="27">
        <v>0</v>
      </c>
      <c r="J326" s="28">
        <f t="shared" si="9"/>
        <v>0</v>
      </c>
      <c r="K326" s="29" t="s">
        <v>50</v>
      </c>
      <c r="L326" s="29" t="s">
        <v>45</v>
      </c>
      <c r="M326" s="29" t="s">
        <v>51</v>
      </c>
      <c r="N326" s="30" t="str">
        <f>VLOOKUP(M326,[12]OPERACIONAL!$A$1:$C$12,2,FALSE)</f>
        <v>SELECIONAR</v>
      </c>
    </row>
    <row r="327" spans="2:14">
      <c r="B327" s="23" t="str">
        <f t="shared" si="10"/>
        <v>U.</v>
      </c>
      <c r="C327" s="24" t="s">
        <v>4</v>
      </c>
      <c r="D327" s="25"/>
      <c r="E327" s="25"/>
      <c r="F327" s="24" t="s">
        <v>18</v>
      </c>
      <c r="G327" s="26">
        <v>1</v>
      </c>
      <c r="H327" s="31"/>
      <c r="I327" s="27">
        <v>0</v>
      </c>
      <c r="J327" s="28">
        <f t="shared" si="9"/>
        <v>0</v>
      </c>
      <c r="K327" s="29" t="s">
        <v>50</v>
      </c>
      <c r="L327" s="29" t="s">
        <v>45</v>
      </c>
      <c r="M327" s="29" t="s">
        <v>51</v>
      </c>
      <c r="N327" s="30" t="str">
        <f>VLOOKUP(M327,[12]OPERACIONAL!$A$1:$C$12,2,FALSE)</f>
        <v>SELECIONAR</v>
      </c>
    </row>
    <row r="328" spans="2:14">
      <c r="B328" s="23" t="str">
        <f t="shared" si="10"/>
        <v>U.</v>
      </c>
      <c r="C328" s="24" t="s">
        <v>4</v>
      </c>
      <c r="D328" s="25"/>
      <c r="E328" s="25"/>
      <c r="F328" s="24" t="s">
        <v>18</v>
      </c>
      <c r="G328" s="26">
        <v>1</v>
      </c>
      <c r="H328" s="31"/>
      <c r="I328" s="27">
        <v>0</v>
      </c>
      <c r="J328" s="28">
        <f t="shared" si="9"/>
        <v>0</v>
      </c>
      <c r="K328" s="29" t="s">
        <v>50</v>
      </c>
      <c r="L328" s="29" t="s">
        <v>45</v>
      </c>
      <c r="M328" s="29" t="s">
        <v>51</v>
      </c>
      <c r="N328" s="30" t="str">
        <f>VLOOKUP(M328,[12]OPERACIONAL!$A$1:$C$12,2,FALSE)</f>
        <v>SELECIONAR</v>
      </c>
    </row>
    <row r="329" spans="2:14">
      <c r="B329" s="23" t="str">
        <f t="shared" si="10"/>
        <v>U.</v>
      </c>
      <c r="C329" s="24" t="s">
        <v>4</v>
      </c>
      <c r="D329" s="25"/>
      <c r="E329" s="25"/>
      <c r="F329" s="24" t="s">
        <v>18</v>
      </c>
      <c r="G329" s="26">
        <v>1</v>
      </c>
      <c r="H329" s="31"/>
      <c r="I329" s="27">
        <v>0</v>
      </c>
      <c r="J329" s="28">
        <f t="shared" si="9"/>
        <v>0</v>
      </c>
      <c r="K329" s="29" t="s">
        <v>50</v>
      </c>
      <c r="L329" s="29" t="s">
        <v>45</v>
      </c>
      <c r="M329" s="29" t="s">
        <v>51</v>
      </c>
      <c r="N329" s="30" t="str">
        <f>VLOOKUP(M329,[12]OPERACIONAL!$A$1:$C$12,2,FALSE)</f>
        <v>SELECIONAR</v>
      </c>
    </row>
    <row r="330" spans="2:14">
      <c r="B330" s="23" t="str">
        <f t="shared" si="10"/>
        <v>U.</v>
      </c>
      <c r="C330" s="24" t="s">
        <v>4</v>
      </c>
      <c r="D330" s="25"/>
      <c r="E330" s="25"/>
      <c r="F330" s="24" t="s">
        <v>18</v>
      </c>
      <c r="G330" s="26">
        <v>1</v>
      </c>
      <c r="H330" s="31"/>
      <c r="I330" s="27">
        <v>0</v>
      </c>
      <c r="J330" s="28">
        <f t="shared" si="9"/>
        <v>0</v>
      </c>
      <c r="K330" s="29" t="s">
        <v>50</v>
      </c>
      <c r="L330" s="29" t="s">
        <v>45</v>
      </c>
      <c r="M330" s="29" t="s">
        <v>51</v>
      </c>
      <c r="N330" s="30" t="str">
        <f>VLOOKUP(M330,[12]OPERACIONAL!$A$1:$C$12,2,FALSE)</f>
        <v>SELECIONAR</v>
      </c>
    </row>
    <row r="331" spans="2:14">
      <c r="B331" s="23" t="str">
        <f t="shared" si="10"/>
        <v>U.</v>
      </c>
      <c r="C331" s="24" t="s">
        <v>4</v>
      </c>
      <c r="D331" s="25"/>
      <c r="E331" s="25"/>
      <c r="F331" s="24" t="s">
        <v>18</v>
      </c>
      <c r="G331" s="26">
        <v>1</v>
      </c>
      <c r="H331" s="31"/>
      <c r="I331" s="27">
        <v>0</v>
      </c>
      <c r="J331" s="28">
        <f t="shared" ref="J331:J394" si="11">G331*I331</f>
        <v>0</v>
      </c>
      <c r="K331" s="29" t="s">
        <v>50</v>
      </c>
      <c r="L331" s="29" t="s">
        <v>45</v>
      </c>
      <c r="M331" s="29" t="s">
        <v>51</v>
      </c>
      <c r="N331" s="30" t="str">
        <f>VLOOKUP(M331,[12]OPERACIONAL!$A$1:$C$12,2,FALSE)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VLOOKUP(M332,[12]OPERACIONAL!$A$1:$C$12,2,FALSE)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VLOOKUP(M333,[12]OPERACIONAL!$A$1:$C$12,2,FALSE)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VLOOKUP(M334,[12]OPERACIONAL!$A$1:$C$12,2,FALSE)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VLOOKUP(M335,[12]OPERACIONAL!$A$1:$C$12,2,FALSE)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VLOOKUP(M336,[12]OPERACIONAL!$A$1:$C$12,2,FALSE)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VLOOKUP(M337,[12]OPERACIONAL!$A$1:$C$12,2,FALSE)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VLOOKUP(M338,[12]OPERACIONAL!$A$1:$C$12,2,FALSE)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VLOOKUP(M339,[12]OPERACIONAL!$A$1:$C$12,2,FALSE)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VLOOKUP(M340,[12]OPERACIONAL!$A$1:$C$12,2,FALSE)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VLOOKUP(M341,[12]OPERACIONAL!$A$1:$C$12,2,FALSE)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VLOOKUP(M342,[12]OPERACIONAL!$A$1:$C$12,2,FALSE)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VLOOKUP(M343,[12]OPERACIONAL!$A$1:$C$12,2,FALSE)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VLOOKUP(M344,[12]OPERACIONAL!$A$1:$C$12,2,FALSE)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VLOOKUP(M345,[12]OPERACIONAL!$A$1:$C$12,2,FALSE)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VLOOKUP(M346,[12]OPERACIONAL!$A$1:$C$12,2,FALSE)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VLOOKUP(M347,[12]OPERACIONAL!$A$1:$C$12,2,FALSE)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VLOOKUP(M348,[12]OPERACIONAL!$A$1:$C$12,2,FALSE)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VLOOKUP(M349,[12]OPERACIONAL!$A$1:$C$12,2,FALSE)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VLOOKUP(M350,[12]OPERACIONAL!$A$1:$C$12,2,FALSE)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VLOOKUP(M351,[12]OPERACIONAL!$A$1:$C$12,2,FALSE)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VLOOKUP(M352,[12]OPERACIONAL!$A$1:$C$12,2,FALSE)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VLOOKUP(M353,[12]OPERACIONAL!$A$1:$C$12,2,FALSE)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VLOOKUP(M354,[12]OPERACIONAL!$A$1:$C$12,2,FALSE)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VLOOKUP(M355,[12]OPERACIONAL!$A$1:$C$12,2,FALSE)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VLOOKUP(M356,[12]OPERACIONAL!$A$1:$C$12,2,FALSE)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VLOOKUP(M357,[12]OPERACIONAL!$A$1:$C$12,2,FALSE)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VLOOKUP(M358,[12]OPERACIONAL!$A$1:$C$12,2,FALSE)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VLOOKUP(M359,[12]OPERACIONAL!$A$1:$C$12,2,FALSE)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VLOOKUP(M360,[12]OPERACIONAL!$A$1:$C$12,2,FALSE)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VLOOKUP(M361,[12]OPERACIONAL!$A$1:$C$12,2,FALSE)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VLOOKUP(M362,[12]OPERACIONAL!$A$1:$C$12,2,FALSE)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VLOOKUP(M363,[12]OPERACIONAL!$A$1:$C$12,2,FALSE)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VLOOKUP(M364,[12]OPERACIONAL!$A$1:$C$12,2,FALSE)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VLOOKUP(M365,[12]OPERACIONAL!$A$1:$C$12,2,FALSE)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VLOOKUP(M366,[12]OPERACIONAL!$A$1:$C$12,2,FALSE)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VLOOKUP(M367,[12]OPERACIONAL!$A$1:$C$12,2,FALSE)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VLOOKUP(M368,[12]OPERACIONAL!$A$1:$C$12,2,FALSE)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VLOOKUP(M369,[12]OPERACIONAL!$A$1:$C$12,2,FALSE)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VLOOKUP(M370,[12]OPERACIONAL!$A$1:$C$12,2,FALSE)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VLOOKUP(M371,[12]OPERACIONAL!$A$1:$C$12,2,FALSE)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VLOOKUP(M372,[12]OPERACIONAL!$A$1:$C$12,2,FALSE)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VLOOKUP(M373,[12]OPERACIONAL!$A$1:$C$12,2,FALSE)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VLOOKUP(M374,[12]OPERACIONAL!$A$1:$C$12,2,FALSE)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VLOOKUP(M375,[12]OPERACIONAL!$A$1:$C$12,2,FALSE)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VLOOKUP(M376,[12]OPERACIONAL!$A$1:$C$12,2,FALSE)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VLOOKUP(M377,[12]OPERACIONAL!$A$1:$C$12,2,FALSE)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VLOOKUP(M378,[12]OPERACIONAL!$A$1:$C$12,2,FALSE)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VLOOKUP(M379,[12]OPERACIONAL!$A$1:$C$12,2,FALSE)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VLOOKUP(M380,[12]OPERACIONAL!$A$1:$C$12,2,FALSE)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VLOOKUP(M381,[12]OPERACIONAL!$A$1:$C$12,2,FALSE)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VLOOKUP(M382,[12]OPERACIONAL!$A$1:$C$12,2,FALSE)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VLOOKUP(M383,[12]OPERACIONAL!$A$1:$C$12,2,FALSE)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VLOOKUP(M384,[12]OPERACIONAL!$A$1:$C$12,2,FALSE)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VLOOKUP(M385,[12]OPERACIONAL!$A$1:$C$12,2,FALSE)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VLOOKUP(M386,[12]OPERACIONAL!$A$1:$C$12,2,FALSE)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VLOOKUP(M387,[12]OPERACIONAL!$A$1:$C$12,2,FALSE)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VLOOKUP(M388,[12]OPERACIONAL!$A$1:$C$12,2,FALSE)</f>
        <v>SELECIONAR</v>
      </c>
    </row>
    <row r="389" spans="2:14">
      <c r="B389" s="23" t="str">
        <f t="shared" ref="B389:B452" si="12">MID(C389,1,2)</f>
        <v>U.</v>
      </c>
      <c r="C389" s="24" t="s">
        <v>4</v>
      </c>
      <c r="D389" s="25"/>
      <c r="E389" s="25"/>
      <c r="F389" s="24" t="s">
        <v>18</v>
      </c>
      <c r="G389" s="26">
        <v>1</v>
      </c>
      <c r="H389" s="31"/>
      <c r="I389" s="27">
        <v>0</v>
      </c>
      <c r="J389" s="28">
        <f t="shared" si="11"/>
        <v>0</v>
      </c>
      <c r="K389" s="29" t="s">
        <v>50</v>
      </c>
      <c r="L389" s="29" t="s">
        <v>45</v>
      </c>
      <c r="M389" s="29" t="s">
        <v>51</v>
      </c>
      <c r="N389" s="30" t="str">
        <f>VLOOKUP(M389,[12]OPERACIONAL!$A$1:$C$12,2,FALSE)</f>
        <v>SELECIONAR</v>
      </c>
    </row>
    <row r="390" spans="2:14">
      <c r="B390" s="23" t="str">
        <f t="shared" si="12"/>
        <v>U.</v>
      </c>
      <c r="C390" s="24" t="s">
        <v>4</v>
      </c>
      <c r="D390" s="25"/>
      <c r="E390" s="25"/>
      <c r="F390" s="24" t="s">
        <v>18</v>
      </c>
      <c r="G390" s="26">
        <v>1</v>
      </c>
      <c r="H390" s="31"/>
      <c r="I390" s="27">
        <v>0</v>
      </c>
      <c r="J390" s="28">
        <f t="shared" si="11"/>
        <v>0</v>
      </c>
      <c r="K390" s="29" t="s">
        <v>50</v>
      </c>
      <c r="L390" s="29" t="s">
        <v>45</v>
      </c>
      <c r="M390" s="29" t="s">
        <v>51</v>
      </c>
      <c r="N390" s="30" t="str">
        <f>VLOOKUP(M390,[12]OPERACIONAL!$A$1:$C$12,2,FALSE)</f>
        <v>SELECIONAR</v>
      </c>
    </row>
    <row r="391" spans="2:14">
      <c r="B391" s="23" t="str">
        <f t="shared" si="12"/>
        <v>U.</v>
      </c>
      <c r="C391" s="24" t="s">
        <v>4</v>
      </c>
      <c r="D391" s="25"/>
      <c r="E391" s="25"/>
      <c r="F391" s="24" t="s">
        <v>18</v>
      </c>
      <c r="G391" s="26">
        <v>1</v>
      </c>
      <c r="H391" s="31"/>
      <c r="I391" s="27">
        <v>0</v>
      </c>
      <c r="J391" s="28">
        <f t="shared" si="11"/>
        <v>0</v>
      </c>
      <c r="K391" s="29" t="s">
        <v>50</v>
      </c>
      <c r="L391" s="29" t="s">
        <v>45</v>
      </c>
      <c r="M391" s="29" t="s">
        <v>51</v>
      </c>
      <c r="N391" s="30" t="str">
        <f>VLOOKUP(M391,[12]OPERACIONAL!$A$1:$C$12,2,FALSE)</f>
        <v>SELECIONAR</v>
      </c>
    </row>
    <row r="392" spans="2:14">
      <c r="B392" s="23" t="str">
        <f t="shared" si="12"/>
        <v>U.</v>
      </c>
      <c r="C392" s="24" t="s">
        <v>4</v>
      </c>
      <c r="D392" s="25"/>
      <c r="E392" s="25"/>
      <c r="F392" s="24" t="s">
        <v>18</v>
      </c>
      <c r="G392" s="26">
        <v>1</v>
      </c>
      <c r="H392" s="31"/>
      <c r="I392" s="27">
        <v>0</v>
      </c>
      <c r="J392" s="28">
        <f t="shared" si="11"/>
        <v>0</v>
      </c>
      <c r="K392" s="29" t="s">
        <v>50</v>
      </c>
      <c r="L392" s="29" t="s">
        <v>45</v>
      </c>
      <c r="M392" s="29" t="s">
        <v>51</v>
      </c>
      <c r="N392" s="30" t="str">
        <f>VLOOKUP(M392,[12]OPERACIONAL!$A$1:$C$12,2,FALSE)</f>
        <v>SELECIONAR</v>
      </c>
    </row>
    <row r="393" spans="2:14">
      <c r="B393" s="23" t="str">
        <f t="shared" si="12"/>
        <v>U.</v>
      </c>
      <c r="C393" s="24" t="s">
        <v>4</v>
      </c>
      <c r="D393" s="25"/>
      <c r="E393" s="25"/>
      <c r="F393" s="24" t="s">
        <v>18</v>
      </c>
      <c r="G393" s="26">
        <v>1</v>
      </c>
      <c r="H393" s="31"/>
      <c r="I393" s="27">
        <v>0</v>
      </c>
      <c r="J393" s="28">
        <f t="shared" si="11"/>
        <v>0</v>
      </c>
      <c r="K393" s="29" t="s">
        <v>50</v>
      </c>
      <c r="L393" s="29" t="s">
        <v>45</v>
      </c>
      <c r="M393" s="29" t="s">
        <v>51</v>
      </c>
      <c r="N393" s="30" t="str">
        <f>VLOOKUP(M393,[12]OPERACIONAL!$A$1:$C$12,2,FALSE)</f>
        <v>SELECIONAR</v>
      </c>
    </row>
    <row r="394" spans="2:14">
      <c r="B394" s="23" t="str">
        <f t="shared" si="12"/>
        <v>U.</v>
      </c>
      <c r="C394" s="24" t="s">
        <v>4</v>
      </c>
      <c r="D394" s="25"/>
      <c r="E394" s="25"/>
      <c r="F394" s="24" t="s">
        <v>18</v>
      </c>
      <c r="G394" s="26">
        <v>1</v>
      </c>
      <c r="H394" s="31"/>
      <c r="I394" s="27">
        <v>0</v>
      </c>
      <c r="J394" s="28">
        <f t="shared" si="11"/>
        <v>0</v>
      </c>
      <c r="K394" s="29" t="s">
        <v>50</v>
      </c>
      <c r="L394" s="29" t="s">
        <v>45</v>
      </c>
      <c r="M394" s="29" t="s">
        <v>51</v>
      </c>
      <c r="N394" s="30" t="str">
        <f>VLOOKUP(M394,[12]OPERACIONAL!$A$1:$C$12,2,FALSE)</f>
        <v>SELECIONAR</v>
      </c>
    </row>
    <row r="395" spans="2:14">
      <c r="B395" s="23" t="str">
        <f t="shared" si="12"/>
        <v>U.</v>
      </c>
      <c r="C395" s="24" t="s">
        <v>4</v>
      </c>
      <c r="D395" s="25"/>
      <c r="E395" s="25"/>
      <c r="F395" s="24" t="s">
        <v>18</v>
      </c>
      <c r="G395" s="26">
        <v>1</v>
      </c>
      <c r="H395" s="31"/>
      <c r="I395" s="27">
        <v>0</v>
      </c>
      <c r="J395" s="28">
        <f t="shared" ref="J395:J458" si="13">G395*I395</f>
        <v>0</v>
      </c>
      <c r="K395" s="29" t="s">
        <v>50</v>
      </c>
      <c r="L395" s="29" t="s">
        <v>45</v>
      </c>
      <c r="M395" s="29" t="s">
        <v>51</v>
      </c>
      <c r="N395" s="30" t="str">
        <f>VLOOKUP(M395,[12]OPERACIONAL!$A$1:$C$12,2,FALSE)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VLOOKUP(M396,[12]OPERACIONAL!$A$1:$C$12,2,FALSE)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VLOOKUP(M397,[12]OPERACIONAL!$A$1:$C$12,2,FALSE)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VLOOKUP(M398,[12]OPERACIONAL!$A$1:$C$12,2,FALSE)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VLOOKUP(M399,[12]OPERACIONAL!$A$1:$C$12,2,FALSE)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VLOOKUP(M400,[12]OPERACIONAL!$A$1:$C$12,2,FALSE)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VLOOKUP(M401,[12]OPERACIONAL!$A$1:$C$12,2,FALSE)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VLOOKUP(M402,[12]OPERACIONAL!$A$1:$C$12,2,FALSE)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VLOOKUP(M403,[12]OPERACIONAL!$A$1:$C$12,2,FALSE)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VLOOKUP(M404,[12]OPERACIONAL!$A$1:$C$12,2,FALSE)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VLOOKUP(M405,[12]OPERACIONAL!$A$1:$C$12,2,FALSE)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VLOOKUP(M406,[12]OPERACIONAL!$A$1:$C$12,2,FALSE)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VLOOKUP(M407,[12]OPERACIONAL!$A$1:$C$12,2,FALSE)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VLOOKUP(M408,[12]OPERACIONAL!$A$1:$C$12,2,FALSE)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VLOOKUP(M409,[12]OPERACIONAL!$A$1:$C$12,2,FALSE)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VLOOKUP(M410,[12]OPERACIONAL!$A$1:$C$12,2,FALSE)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VLOOKUP(M411,[12]OPERACIONAL!$A$1:$C$12,2,FALSE)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VLOOKUP(M412,[12]OPERACIONAL!$A$1:$C$12,2,FALSE)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VLOOKUP(M413,[12]OPERACIONAL!$A$1:$C$12,2,FALSE)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VLOOKUP(M414,[12]OPERACIONAL!$A$1:$C$12,2,FALSE)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VLOOKUP(M415,[12]OPERACIONAL!$A$1:$C$12,2,FALSE)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VLOOKUP(M416,[12]OPERACIONAL!$A$1:$C$12,2,FALSE)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VLOOKUP(M417,[12]OPERACIONAL!$A$1:$C$12,2,FALSE)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VLOOKUP(M418,[12]OPERACIONAL!$A$1:$C$12,2,FALSE)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VLOOKUP(M419,[12]OPERACIONAL!$A$1:$C$12,2,FALSE)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VLOOKUP(M420,[12]OPERACIONAL!$A$1:$C$12,2,FALSE)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VLOOKUP(M421,[12]OPERACIONAL!$A$1:$C$12,2,FALSE)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VLOOKUP(M422,[12]OPERACIONAL!$A$1:$C$12,2,FALSE)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VLOOKUP(M423,[12]OPERACIONAL!$A$1:$C$12,2,FALSE)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VLOOKUP(M424,[12]OPERACIONAL!$A$1:$C$12,2,FALSE)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VLOOKUP(M425,[12]OPERACIONAL!$A$1:$C$12,2,FALSE)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VLOOKUP(M426,[12]OPERACIONAL!$A$1:$C$12,2,FALSE)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VLOOKUP(M427,[12]OPERACIONAL!$A$1:$C$12,2,FALSE)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VLOOKUP(M428,[12]OPERACIONAL!$A$1:$C$12,2,FALSE)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VLOOKUP(M429,[12]OPERACIONAL!$A$1:$C$12,2,FALSE)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VLOOKUP(M430,[12]OPERACIONAL!$A$1:$C$12,2,FALSE)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VLOOKUP(M431,[12]OPERACIONAL!$A$1:$C$12,2,FALSE)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VLOOKUP(M432,[12]OPERACIONAL!$A$1:$C$12,2,FALSE)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VLOOKUP(M433,[12]OPERACIONAL!$A$1:$C$12,2,FALSE)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VLOOKUP(M434,[12]OPERACIONAL!$A$1:$C$12,2,FALSE)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VLOOKUP(M435,[12]OPERACIONAL!$A$1:$C$12,2,FALSE)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VLOOKUP(M436,[12]OPERACIONAL!$A$1:$C$12,2,FALSE)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VLOOKUP(M437,[12]OPERACIONAL!$A$1:$C$12,2,FALSE)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VLOOKUP(M438,[12]OPERACIONAL!$A$1:$C$12,2,FALSE)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VLOOKUP(M439,[12]OPERACIONAL!$A$1:$C$12,2,FALSE)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VLOOKUP(M440,[12]OPERACIONAL!$A$1:$C$12,2,FALSE)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VLOOKUP(M441,[12]OPERACIONAL!$A$1:$C$12,2,FALSE)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VLOOKUP(M442,[12]OPERACIONAL!$A$1:$C$12,2,FALSE)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VLOOKUP(M443,[12]OPERACIONAL!$A$1:$C$12,2,FALSE)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VLOOKUP(M444,[12]OPERACIONAL!$A$1:$C$12,2,FALSE)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VLOOKUP(M445,[12]OPERACIONAL!$A$1:$C$12,2,FALSE)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VLOOKUP(M446,[12]OPERACIONAL!$A$1:$C$12,2,FALSE)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VLOOKUP(M447,[12]OPERACIONAL!$A$1:$C$12,2,FALSE)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VLOOKUP(M448,[12]OPERACIONAL!$A$1:$C$12,2,FALSE)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VLOOKUP(M449,[12]OPERACIONAL!$A$1:$C$12,2,FALSE)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VLOOKUP(M450,[12]OPERACIONAL!$A$1:$C$12,2,FALSE)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VLOOKUP(M451,[12]OPERACIONAL!$A$1:$C$12,2,FALSE)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VLOOKUP(M452,[12]OPERACIONAL!$A$1:$C$12,2,FALSE)</f>
        <v>SELECIONAR</v>
      </c>
    </row>
    <row r="453" spans="2:14">
      <c r="B453" s="23" t="str">
        <f t="shared" ref="B453:B516" si="14">MID(C453,1,2)</f>
        <v>U.</v>
      </c>
      <c r="C453" s="24" t="s">
        <v>4</v>
      </c>
      <c r="D453" s="25"/>
      <c r="E453" s="25"/>
      <c r="F453" s="24" t="s">
        <v>18</v>
      </c>
      <c r="G453" s="26">
        <v>1</v>
      </c>
      <c r="H453" s="31"/>
      <c r="I453" s="27">
        <v>0</v>
      </c>
      <c r="J453" s="28">
        <f t="shared" si="13"/>
        <v>0</v>
      </c>
      <c r="K453" s="29" t="s">
        <v>50</v>
      </c>
      <c r="L453" s="29" t="s">
        <v>45</v>
      </c>
      <c r="M453" s="29" t="s">
        <v>51</v>
      </c>
      <c r="N453" s="30" t="str">
        <f>VLOOKUP(M453,[12]OPERACIONAL!$A$1:$C$12,2,FALSE)</f>
        <v>SELECIONAR</v>
      </c>
    </row>
    <row r="454" spans="2:14">
      <c r="B454" s="23" t="str">
        <f t="shared" si="14"/>
        <v>U.</v>
      </c>
      <c r="C454" s="24" t="s">
        <v>4</v>
      </c>
      <c r="D454" s="25"/>
      <c r="E454" s="25"/>
      <c r="F454" s="24" t="s">
        <v>18</v>
      </c>
      <c r="G454" s="26">
        <v>1</v>
      </c>
      <c r="H454" s="31"/>
      <c r="I454" s="27">
        <v>0</v>
      </c>
      <c r="J454" s="28">
        <f t="shared" si="13"/>
        <v>0</v>
      </c>
      <c r="K454" s="29" t="s">
        <v>50</v>
      </c>
      <c r="L454" s="29" t="s">
        <v>45</v>
      </c>
      <c r="M454" s="29" t="s">
        <v>51</v>
      </c>
      <c r="N454" s="30" t="str">
        <f>VLOOKUP(M454,[12]OPERACIONAL!$A$1:$C$12,2,FALSE)</f>
        <v>SELECIONAR</v>
      </c>
    </row>
    <row r="455" spans="2:14">
      <c r="B455" s="23" t="str">
        <f t="shared" si="14"/>
        <v>U.</v>
      </c>
      <c r="C455" s="24" t="s">
        <v>4</v>
      </c>
      <c r="D455" s="25"/>
      <c r="E455" s="25"/>
      <c r="F455" s="24" t="s">
        <v>18</v>
      </c>
      <c r="G455" s="26">
        <v>1</v>
      </c>
      <c r="H455" s="31"/>
      <c r="I455" s="27">
        <v>0</v>
      </c>
      <c r="J455" s="28">
        <f t="shared" si="13"/>
        <v>0</v>
      </c>
      <c r="K455" s="29" t="s">
        <v>50</v>
      </c>
      <c r="L455" s="29" t="s">
        <v>45</v>
      </c>
      <c r="M455" s="29" t="s">
        <v>51</v>
      </c>
      <c r="N455" s="30" t="str">
        <f>VLOOKUP(M455,[12]OPERACIONAL!$A$1:$C$12,2,FALSE)</f>
        <v>SELECIONAR</v>
      </c>
    </row>
    <row r="456" spans="2:14">
      <c r="B456" s="23" t="str">
        <f t="shared" si="14"/>
        <v>U.</v>
      </c>
      <c r="C456" s="24" t="s">
        <v>4</v>
      </c>
      <c r="D456" s="25"/>
      <c r="E456" s="25"/>
      <c r="F456" s="24" t="s">
        <v>18</v>
      </c>
      <c r="G456" s="26">
        <v>1</v>
      </c>
      <c r="H456" s="31"/>
      <c r="I456" s="27">
        <v>0</v>
      </c>
      <c r="J456" s="28">
        <f t="shared" si="13"/>
        <v>0</v>
      </c>
      <c r="K456" s="29" t="s">
        <v>50</v>
      </c>
      <c r="L456" s="29" t="s">
        <v>45</v>
      </c>
      <c r="M456" s="29" t="s">
        <v>51</v>
      </c>
      <c r="N456" s="30" t="str">
        <f>VLOOKUP(M456,[12]OPERACIONAL!$A$1:$C$12,2,FALSE)</f>
        <v>SELECIONAR</v>
      </c>
    </row>
    <row r="457" spans="2:14">
      <c r="B457" s="23" t="str">
        <f t="shared" si="14"/>
        <v>U.</v>
      </c>
      <c r="C457" s="24" t="s">
        <v>4</v>
      </c>
      <c r="D457" s="25"/>
      <c r="E457" s="25"/>
      <c r="F457" s="24" t="s">
        <v>18</v>
      </c>
      <c r="G457" s="26">
        <v>1</v>
      </c>
      <c r="H457" s="31"/>
      <c r="I457" s="27">
        <v>0</v>
      </c>
      <c r="J457" s="28">
        <f t="shared" si="13"/>
        <v>0</v>
      </c>
      <c r="K457" s="29" t="s">
        <v>50</v>
      </c>
      <c r="L457" s="29" t="s">
        <v>45</v>
      </c>
      <c r="M457" s="29" t="s">
        <v>51</v>
      </c>
      <c r="N457" s="30" t="str">
        <f>VLOOKUP(M457,[12]OPERACIONAL!$A$1:$C$12,2,FALSE)</f>
        <v>SELECIONAR</v>
      </c>
    </row>
    <row r="458" spans="2:14">
      <c r="B458" s="23" t="str">
        <f t="shared" si="14"/>
        <v>U.</v>
      </c>
      <c r="C458" s="24" t="s">
        <v>4</v>
      </c>
      <c r="D458" s="25"/>
      <c r="E458" s="25"/>
      <c r="F458" s="24" t="s">
        <v>18</v>
      </c>
      <c r="G458" s="26">
        <v>1</v>
      </c>
      <c r="H458" s="31"/>
      <c r="I458" s="27">
        <v>0</v>
      </c>
      <c r="J458" s="28">
        <f t="shared" si="13"/>
        <v>0</v>
      </c>
      <c r="K458" s="29" t="s">
        <v>50</v>
      </c>
      <c r="L458" s="29" t="s">
        <v>45</v>
      </c>
      <c r="M458" s="29" t="s">
        <v>51</v>
      </c>
      <c r="N458" s="30" t="str">
        <f>VLOOKUP(M458,[12]OPERACIONAL!$A$1:$C$12,2,FALSE)</f>
        <v>SELECIONAR</v>
      </c>
    </row>
    <row r="459" spans="2:14">
      <c r="B459" s="23" t="str">
        <f t="shared" si="14"/>
        <v>U.</v>
      </c>
      <c r="C459" s="24" t="s">
        <v>4</v>
      </c>
      <c r="D459" s="25"/>
      <c r="E459" s="25"/>
      <c r="F459" s="24" t="s">
        <v>18</v>
      </c>
      <c r="G459" s="26">
        <v>1</v>
      </c>
      <c r="H459" s="31"/>
      <c r="I459" s="27">
        <v>0</v>
      </c>
      <c r="J459" s="28">
        <f t="shared" ref="J459:J522" si="15">G459*I459</f>
        <v>0</v>
      </c>
      <c r="K459" s="29" t="s">
        <v>50</v>
      </c>
      <c r="L459" s="29" t="s">
        <v>45</v>
      </c>
      <c r="M459" s="29" t="s">
        <v>51</v>
      </c>
      <c r="N459" s="30" t="str">
        <f>VLOOKUP(M459,[12]OPERACIONAL!$A$1:$C$12,2,FALSE)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VLOOKUP(M460,[12]OPERACIONAL!$A$1:$C$12,2,FALSE)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VLOOKUP(M461,[12]OPERACIONAL!$A$1:$C$12,2,FALSE)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VLOOKUP(M462,[12]OPERACIONAL!$A$1:$C$12,2,FALSE)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VLOOKUP(M463,[12]OPERACIONAL!$A$1:$C$12,2,FALSE)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VLOOKUP(M464,[12]OPERACIONAL!$A$1:$C$12,2,FALSE)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VLOOKUP(M465,[12]OPERACIONAL!$A$1:$C$12,2,FALSE)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VLOOKUP(M466,[12]OPERACIONAL!$A$1:$C$12,2,FALSE)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VLOOKUP(M467,[12]OPERACIONAL!$A$1:$C$12,2,FALSE)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VLOOKUP(M468,[12]OPERACIONAL!$A$1:$C$12,2,FALSE)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VLOOKUP(M469,[12]OPERACIONAL!$A$1:$C$12,2,FALSE)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VLOOKUP(M470,[12]OPERACIONAL!$A$1:$C$12,2,FALSE)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VLOOKUP(M471,[12]OPERACIONAL!$A$1:$C$12,2,FALSE)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VLOOKUP(M472,[12]OPERACIONAL!$A$1:$C$12,2,FALSE)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VLOOKUP(M473,[12]OPERACIONAL!$A$1:$C$12,2,FALSE)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VLOOKUP(M474,[12]OPERACIONAL!$A$1:$C$12,2,FALSE)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VLOOKUP(M475,[12]OPERACIONAL!$A$1:$C$12,2,FALSE)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VLOOKUP(M476,[12]OPERACIONAL!$A$1:$C$12,2,FALSE)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VLOOKUP(M477,[12]OPERACIONAL!$A$1:$C$12,2,FALSE)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VLOOKUP(M478,[12]OPERACIONAL!$A$1:$C$12,2,FALSE)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VLOOKUP(M479,[12]OPERACIONAL!$A$1:$C$12,2,FALSE)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VLOOKUP(M480,[12]OPERACIONAL!$A$1:$C$12,2,FALSE)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VLOOKUP(M481,[12]OPERACIONAL!$A$1:$C$12,2,FALSE)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VLOOKUP(M482,[12]OPERACIONAL!$A$1:$C$12,2,FALSE)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VLOOKUP(M483,[12]OPERACIONAL!$A$1:$C$12,2,FALSE)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VLOOKUP(M484,[12]OPERACIONAL!$A$1:$C$12,2,FALSE)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VLOOKUP(M485,[12]OPERACIONAL!$A$1:$C$12,2,FALSE)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VLOOKUP(M486,[12]OPERACIONAL!$A$1:$C$12,2,FALSE)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VLOOKUP(M487,[12]OPERACIONAL!$A$1:$C$12,2,FALSE)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VLOOKUP(M488,[12]OPERACIONAL!$A$1:$C$12,2,FALSE)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VLOOKUP(M489,[12]OPERACIONAL!$A$1:$C$12,2,FALSE)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VLOOKUP(M490,[12]OPERACIONAL!$A$1:$C$12,2,FALSE)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VLOOKUP(M491,[12]OPERACIONAL!$A$1:$C$12,2,FALSE)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VLOOKUP(M492,[12]OPERACIONAL!$A$1:$C$12,2,FALSE)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VLOOKUP(M493,[12]OPERACIONAL!$A$1:$C$12,2,FALSE)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VLOOKUP(M494,[12]OPERACIONAL!$A$1:$C$12,2,FALSE)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VLOOKUP(M495,[12]OPERACIONAL!$A$1:$C$12,2,FALSE)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VLOOKUP(M496,[12]OPERACIONAL!$A$1:$C$12,2,FALSE)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VLOOKUP(M497,[12]OPERACIONAL!$A$1:$C$12,2,FALSE)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VLOOKUP(M498,[12]OPERACIONAL!$A$1:$C$12,2,FALSE)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VLOOKUP(M499,[12]OPERACIONAL!$A$1:$C$12,2,FALSE)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VLOOKUP(M500,[12]OPERACIONAL!$A$1:$C$12,2,FALSE)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VLOOKUP(M501,[12]OPERACIONAL!$A$1:$C$12,2,FALSE)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VLOOKUP(M502,[12]OPERACIONAL!$A$1:$C$12,2,FALSE)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VLOOKUP(M503,[12]OPERACIONAL!$A$1:$C$12,2,FALSE)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VLOOKUP(M504,[12]OPERACIONAL!$A$1:$C$12,2,FALSE)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VLOOKUP(M505,[12]OPERACIONAL!$A$1:$C$12,2,FALSE)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VLOOKUP(M506,[12]OPERACIONAL!$A$1:$C$12,2,FALSE)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VLOOKUP(M507,[12]OPERACIONAL!$A$1:$C$12,2,FALSE)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VLOOKUP(M508,[12]OPERACIONAL!$A$1:$C$12,2,FALSE)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VLOOKUP(M509,[12]OPERACIONAL!$A$1:$C$12,2,FALSE)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VLOOKUP(M510,[12]OPERACIONAL!$A$1:$C$12,2,FALSE)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VLOOKUP(M511,[12]OPERACIONAL!$A$1:$C$12,2,FALSE)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VLOOKUP(M512,[12]OPERACIONAL!$A$1:$C$12,2,FALSE)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VLOOKUP(M513,[12]OPERACIONAL!$A$1:$C$12,2,FALSE)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VLOOKUP(M514,[12]OPERACIONAL!$A$1:$C$12,2,FALSE)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VLOOKUP(M515,[12]OPERACIONAL!$A$1:$C$12,2,FALSE)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VLOOKUP(M516,[12]OPERACIONAL!$A$1:$C$12,2,FALSE)</f>
        <v>SELECIONAR</v>
      </c>
    </row>
    <row r="517" spans="2:14">
      <c r="B517" s="23" t="str">
        <f t="shared" ref="B517:B580" si="16">MID(C517,1,2)</f>
        <v>U.</v>
      </c>
      <c r="C517" s="24" t="s">
        <v>4</v>
      </c>
      <c r="D517" s="25"/>
      <c r="E517" s="25"/>
      <c r="F517" s="24" t="s">
        <v>18</v>
      </c>
      <c r="G517" s="26">
        <v>1</v>
      </c>
      <c r="H517" s="31"/>
      <c r="I517" s="27">
        <v>0</v>
      </c>
      <c r="J517" s="28">
        <f t="shared" si="15"/>
        <v>0</v>
      </c>
      <c r="K517" s="29" t="s">
        <v>50</v>
      </c>
      <c r="L517" s="29" t="s">
        <v>45</v>
      </c>
      <c r="M517" s="29" t="s">
        <v>51</v>
      </c>
      <c r="N517" s="30" t="str">
        <f>VLOOKUP(M517,[12]OPERACIONAL!$A$1:$C$12,2,FALSE)</f>
        <v>SELECIONAR</v>
      </c>
    </row>
    <row r="518" spans="2:14">
      <c r="B518" s="23" t="str">
        <f t="shared" si="16"/>
        <v>U.</v>
      </c>
      <c r="C518" s="24" t="s">
        <v>4</v>
      </c>
      <c r="D518" s="25"/>
      <c r="E518" s="25"/>
      <c r="F518" s="24" t="s">
        <v>18</v>
      </c>
      <c r="G518" s="26">
        <v>1</v>
      </c>
      <c r="H518" s="31"/>
      <c r="I518" s="27">
        <v>0</v>
      </c>
      <c r="J518" s="28">
        <f t="shared" si="15"/>
        <v>0</v>
      </c>
      <c r="K518" s="29" t="s">
        <v>50</v>
      </c>
      <c r="L518" s="29" t="s">
        <v>45</v>
      </c>
      <c r="M518" s="29" t="s">
        <v>51</v>
      </c>
      <c r="N518" s="30" t="str">
        <f>VLOOKUP(M518,[12]OPERACIONAL!$A$1:$C$12,2,FALSE)</f>
        <v>SELECIONAR</v>
      </c>
    </row>
    <row r="519" spans="2:14">
      <c r="B519" s="23" t="str">
        <f t="shared" si="16"/>
        <v>U.</v>
      </c>
      <c r="C519" s="24" t="s">
        <v>4</v>
      </c>
      <c r="D519" s="25"/>
      <c r="E519" s="25"/>
      <c r="F519" s="24" t="s">
        <v>18</v>
      </c>
      <c r="G519" s="26">
        <v>1</v>
      </c>
      <c r="H519" s="31"/>
      <c r="I519" s="27">
        <v>0</v>
      </c>
      <c r="J519" s="28">
        <f t="shared" si="15"/>
        <v>0</v>
      </c>
      <c r="K519" s="29" t="s">
        <v>50</v>
      </c>
      <c r="L519" s="29" t="s">
        <v>45</v>
      </c>
      <c r="M519" s="29" t="s">
        <v>51</v>
      </c>
      <c r="N519" s="30" t="str">
        <f>VLOOKUP(M519,[12]OPERACIONAL!$A$1:$C$12,2,FALSE)</f>
        <v>SELECIONAR</v>
      </c>
    </row>
    <row r="520" spans="2:14">
      <c r="B520" s="23" t="str">
        <f t="shared" si="16"/>
        <v>U.</v>
      </c>
      <c r="C520" s="24" t="s">
        <v>4</v>
      </c>
      <c r="D520" s="25"/>
      <c r="E520" s="25"/>
      <c r="F520" s="24" t="s">
        <v>18</v>
      </c>
      <c r="G520" s="26">
        <v>1</v>
      </c>
      <c r="H520" s="31"/>
      <c r="I520" s="27">
        <v>0</v>
      </c>
      <c r="J520" s="28">
        <f t="shared" si="15"/>
        <v>0</v>
      </c>
      <c r="K520" s="29" t="s">
        <v>50</v>
      </c>
      <c r="L520" s="29" t="s">
        <v>45</v>
      </c>
      <c r="M520" s="29" t="s">
        <v>51</v>
      </c>
      <c r="N520" s="30" t="str">
        <f>VLOOKUP(M520,[12]OPERACIONAL!$A$1:$C$12,2,FALSE)</f>
        <v>SELECIONAR</v>
      </c>
    </row>
    <row r="521" spans="2:14">
      <c r="B521" s="23" t="str">
        <f t="shared" si="16"/>
        <v>U.</v>
      </c>
      <c r="C521" s="24" t="s">
        <v>4</v>
      </c>
      <c r="D521" s="25"/>
      <c r="E521" s="25"/>
      <c r="F521" s="24" t="s">
        <v>18</v>
      </c>
      <c r="G521" s="26">
        <v>1</v>
      </c>
      <c r="H521" s="31"/>
      <c r="I521" s="27">
        <v>0</v>
      </c>
      <c r="J521" s="28">
        <f t="shared" si="15"/>
        <v>0</v>
      </c>
      <c r="K521" s="29" t="s">
        <v>50</v>
      </c>
      <c r="L521" s="29" t="s">
        <v>45</v>
      </c>
      <c r="M521" s="29" t="s">
        <v>51</v>
      </c>
      <c r="N521" s="30" t="str">
        <f>VLOOKUP(M521,[12]OPERACIONAL!$A$1:$C$12,2,FALSE)</f>
        <v>SELECIONAR</v>
      </c>
    </row>
    <row r="522" spans="2:14">
      <c r="B522" s="23" t="str">
        <f t="shared" si="16"/>
        <v>U.</v>
      </c>
      <c r="C522" s="24" t="s">
        <v>4</v>
      </c>
      <c r="D522" s="25"/>
      <c r="E522" s="25"/>
      <c r="F522" s="24" t="s">
        <v>18</v>
      </c>
      <c r="G522" s="26">
        <v>1</v>
      </c>
      <c r="H522" s="31"/>
      <c r="I522" s="27">
        <v>0</v>
      </c>
      <c r="J522" s="28">
        <f t="shared" si="15"/>
        <v>0</v>
      </c>
      <c r="K522" s="29" t="s">
        <v>50</v>
      </c>
      <c r="L522" s="29" t="s">
        <v>45</v>
      </c>
      <c r="M522" s="29" t="s">
        <v>51</v>
      </c>
      <c r="N522" s="30" t="str">
        <f>VLOOKUP(M522,[12]OPERACIONAL!$A$1:$C$12,2,FALSE)</f>
        <v>SELECIONAR</v>
      </c>
    </row>
    <row r="523" spans="2:14">
      <c r="B523" s="23" t="str">
        <f t="shared" si="16"/>
        <v>U.</v>
      </c>
      <c r="C523" s="24" t="s">
        <v>4</v>
      </c>
      <c r="D523" s="25"/>
      <c r="E523" s="25"/>
      <c r="F523" s="24" t="s">
        <v>18</v>
      </c>
      <c r="G523" s="26">
        <v>1</v>
      </c>
      <c r="H523" s="31"/>
      <c r="I523" s="27">
        <v>0</v>
      </c>
      <c r="J523" s="28">
        <f t="shared" ref="J523:J586" si="17">G523*I523</f>
        <v>0</v>
      </c>
      <c r="K523" s="29" t="s">
        <v>50</v>
      </c>
      <c r="L523" s="29" t="s">
        <v>45</v>
      </c>
      <c r="M523" s="29" t="s">
        <v>51</v>
      </c>
      <c r="N523" s="30" t="str">
        <f>VLOOKUP(M523,[12]OPERACIONAL!$A$1:$C$12,2,FALSE)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VLOOKUP(M524,[12]OPERACIONAL!$A$1:$C$12,2,FALSE)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VLOOKUP(M525,[12]OPERACIONAL!$A$1:$C$12,2,FALSE)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VLOOKUP(M526,[12]OPERACIONAL!$A$1:$C$12,2,FALSE)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VLOOKUP(M527,[12]OPERACIONAL!$A$1:$C$12,2,FALSE)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VLOOKUP(M528,[12]OPERACIONAL!$A$1:$C$12,2,FALSE)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VLOOKUP(M529,[12]OPERACIONAL!$A$1:$C$12,2,FALSE)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VLOOKUP(M530,[12]OPERACIONAL!$A$1:$C$12,2,FALSE)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VLOOKUP(M531,[12]OPERACIONAL!$A$1:$C$12,2,FALSE)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VLOOKUP(M532,[12]OPERACIONAL!$A$1:$C$12,2,FALSE)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VLOOKUP(M533,[12]OPERACIONAL!$A$1:$C$12,2,FALSE)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VLOOKUP(M534,[12]OPERACIONAL!$A$1:$C$12,2,FALSE)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VLOOKUP(M535,[12]OPERACIONAL!$A$1:$C$12,2,FALSE)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VLOOKUP(M536,[12]OPERACIONAL!$A$1:$C$12,2,FALSE)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VLOOKUP(M537,[12]OPERACIONAL!$A$1:$C$12,2,FALSE)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VLOOKUP(M538,[12]OPERACIONAL!$A$1:$C$12,2,FALSE)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VLOOKUP(M539,[12]OPERACIONAL!$A$1:$C$12,2,FALSE)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VLOOKUP(M540,[12]OPERACIONAL!$A$1:$C$12,2,FALSE)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VLOOKUP(M541,[12]OPERACIONAL!$A$1:$C$12,2,FALSE)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VLOOKUP(M542,[12]OPERACIONAL!$A$1:$C$12,2,FALSE)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VLOOKUP(M543,[12]OPERACIONAL!$A$1:$C$12,2,FALSE)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VLOOKUP(M544,[12]OPERACIONAL!$A$1:$C$12,2,FALSE)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VLOOKUP(M545,[12]OPERACIONAL!$A$1:$C$12,2,FALSE)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VLOOKUP(M546,[12]OPERACIONAL!$A$1:$C$12,2,FALSE)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VLOOKUP(M547,[12]OPERACIONAL!$A$1:$C$12,2,FALSE)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VLOOKUP(M548,[12]OPERACIONAL!$A$1:$C$12,2,FALSE)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VLOOKUP(M549,[12]OPERACIONAL!$A$1:$C$12,2,FALSE)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VLOOKUP(M550,[12]OPERACIONAL!$A$1:$C$12,2,FALSE)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VLOOKUP(M551,[12]OPERACIONAL!$A$1:$C$12,2,FALSE)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VLOOKUP(M552,[12]OPERACIONAL!$A$1:$C$12,2,FALSE)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VLOOKUP(M553,[12]OPERACIONAL!$A$1:$C$12,2,FALSE)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VLOOKUP(M554,[12]OPERACIONAL!$A$1:$C$12,2,FALSE)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VLOOKUP(M555,[12]OPERACIONAL!$A$1:$C$12,2,FALSE)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VLOOKUP(M556,[12]OPERACIONAL!$A$1:$C$12,2,FALSE)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VLOOKUP(M557,[12]OPERACIONAL!$A$1:$C$12,2,FALSE)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VLOOKUP(M558,[12]OPERACIONAL!$A$1:$C$12,2,FALSE)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VLOOKUP(M559,[12]OPERACIONAL!$A$1:$C$12,2,FALSE)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VLOOKUP(M560,[12]OPERACIONAL!$A$1:$C$12,2,FALSE)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VLOOKUP(M561,[12]OPERACIONAL!$A$1:$C$12,2,FALSE)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VLOOKUP(M562,[12]OPERACIONAL!$A$1:$C$12,2,FALSE)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VLOOKUP(M563,[12]OPERACIONAL!$A$1:$C$12,2,FALSE)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VLOOKUP(M564,[12]OPERACIONAL!$A$1:$C$12,2,FALSE)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VLOOKUP(M565,[12]OPERACIONAL!$A$1:$C$12,2,FALSE)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VLOOKUP(M566,[12]OPERACIONAL!$A$1:$C$12,2,FALSE)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VLOOKUP(M567,[12]OPERACIONAL!$A$1:$C$12,2,FALSE)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VLOOKUP(M568,[12]OPERACIONAL!$A$1:$C$12,2,FALSE)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VLOOKUP(M569,[12]OPERACIONAL!$A$1:$C$12,2,FALSE)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VLOOKUP(M570,[12]OPERACIONAL!$A$1:$C$12,2,FALSE)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VLOOKUP(M571,[12]OPERACIONAL!$A$1:$C$12,2,FALSE)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VLOOKUP(M572,[12]OPERACIONAL!$A$1:$C$12,2,FALSE)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VLOOKUP(M573,[12]OPERACIONAL!$A$1:$C$12,2,FALSE)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VLOOKUP(M574,[12]OPERACIONAL!$A$1:$C$12,2,FALSE)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VLOOKUP(M575,[12]OPERACIONAL!$A$1:$C$12,2,FALSE)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VLOOKUP(M576,[12]OPERACIONAL!$A$1:$C$12,2,FALSE)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VLOOKUP(M577,[12]OPERACIONAL!$A$1:$C$12,2,FALSE)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VLOOKUP(M578,[12]OPERACIONAL!$A$1:$C$12,2,FALSE)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VLOOKUP(M579,[12]OPERACIONAL!$A$1:$C$12,2,FALSE)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VLOOKUP(M580,[12]OPERACIONAL!$A$1:$C$12,2,FALSE)</f>
        <v>SELECIONAR</v>
      </c>
    </row>
    <row r="581" spans="2:14">
      <c r="B581" s="23" t="str">
        <f t="shared" ref="B581:B644" si="18">MID(C581,1,2)</f>
        <v>U.</v>
      </c>
      <c r="C581" s="24" t="s">
        <v>4</v>
      </c>
      <c r="D581" s="25"/>
      <c r="E581" s="25"/>
      <c r="F581" s="24" t="s">
        <v>18</v>
      </c>
      <c r="G581" s="26">
        <v>1</v>
      </c>
      <c r="H581" s="31"/>
      <c r="I581" s="27">
        <v>0</v>
      </c>
      <c r="J581" s="28">
        <f t="shared" si="17"/>
        <v>0</v>
      </c>
      <c r="K581" s="29" t="s">
        <v>50</v>
      </c>
      <c r="L581" s="29" t="s">
        <v>45</v>
      </c>
      <c r="M581" s="29" t="s">
        <v>51</v>
      </c>
      <c r="N581" s="30" t="str">
        <f>VLOOKUP(M581,[12]OPERACIONAL!$A$1:$C$12,2,FALSE)</f>
        <v>SELECIONAR</v>
      </c>
    </row>
    <row r="582" spans="2:14">
      <c r="B582" s="23" t="str">
        <f t="shared" si="18"/>
        <v>U.</v>
      </c>
      <c r="C582" s="24" t="s">
        <v>4</v>
      </c>
      <c r="D582" s="25"/>
      <c r="E582" s="25"/>
      <c r="F582" s="24" t="s">
        <v>18</v>
      </c>
      <c r="G582" s="26">
        <v>1</v>
      </c>
      <c r="H582" s="31"/>
      <c r="I582" s="27">
        <v>0</v>
      </c>
      <c r="J582" s="28">
        <f t="shared" si="17"/>
        <v>0</v>
      </c>
      <c r="K582" s="29" t="s">
        <v>50</v>
      </c>
      <c r="L582" s="29" t="s">
        <v>45</v>
      </c>
      <c r="M582" s="29" t="s">
        <v>51</v>
      </c>
      <c r="N582" s="30" t="str">
        <f>VLOOKUP(M582,[12]OPERACIONAL!$A$1:$C$12,2,FALSE)</f>
        <v>SELECIONAR</v>
      </c>
    </row>
    <row r="583" spans="2:14">
      <c r="B583" s="23" t="str">
        <f t="shared" si="18"/>
        <v>U.</v>
      </c>
      <c r="C583" s="24" t="s">
        <v>4</v>
      </c>
      <c r="D583" s="25"/>
      <c r="E583" s="25"/>
      <c r="F583" s="24" t="s">
        <v>18</v>
      </c>
      <c r="G583" s="26">
        <v>1</v>
      </c>
      <c r="H583" s="31"/>
      <c r="I583" s="27">
        <v>0</v>
      </c>
      <c r="J583" s="28">
        <f t="shared" si="17"/>
        <v>0</v>
      </c>
      <c r="K583" s="29" t="s">
        <v>50</v>
      </c>
      <c r="L583" s="29" t="s">
        <v>45</v>
      </c>
      <c r="M583" s="29" t="s">
        <v>51</v>
      </c>
      <c r="N583" s="30" t="str">
        <f>VLOOKUP(M583,[12]OPERACIONAL!$A$1:$C$12,2,FALSE)</f>
        <v>SELECIONAR</v>
      </c>
    </row>
    <row r="584" spans="2:14">
      <c r="B584" s="23" t="str">
        <f t="shared" si="18"/>
        <v>U.</v>
      </c>
      <c r="C584" s="24" t="s">
        <v>4</v>
      </c>
      <c r="D584" s="25"/>
      <c r="E584" s="25"/>
      <c r="F584" s="24" t="s">
        <v>18</v>
      </c>
      <c r="G584" s="26">
        <v>1</v>
      </c>
      <c r="H584" s="31"/>
      <c r="I584" s="27">
        <v>0</v>
      </c>
      <c r="J584" s="28">
        <f t="shared" si="17"/>
        <v>0</v>
      </c>
      <c r="K584" s="29" t="s">
        <v>50</v>
      </c>
      <c r="L584" s="29" t="s">
        <v>45</v>
      </c>
      <c r="M584" s="29" t="s">
        <v>51</v>
      </c>
      <c r="N584" s="30" t="str">
        <f>VLOOKUP(M584,[12]OPERACIONAL!$A$1:$C$12,2,FALSE)</f>
        <v>SELECIONAR</v>
      </c>
    </row>
    <row r="585" spans="2:14">
      <c r="B585" s="23" t="str">
        <f t="shared" si="18"/>
        <v>U.</v>
      </c>
      <c r="C585" s="24" t="s">
        <v>4</v>
      </c>
      <c r="D585" s="25"/>
      <c r="E585" s="25"/>
      <c r="F585" s="24" t="s">
        <v>18</v>
      </c>
      <c r="G585" s="26">
        <v>1</v>
      </c>
      <c r="H585" s="31"/>
      <c r="I585" s="27">
        <v>0</v>
      </c>
      <c r="J585" s="28">
        <f t="shared" si="17"/>
        <v>0</v>
      </c>
      <c r="K585" s="29" t="s">
        <v>50</v>
      </c>
      <c r="L585" s="29" t="s">
        <v>45</v>
      </c>
      <c r="M585" s="29" t="s">
        <v>51</v>
      </c>
      <c r="N585" s="30" t="str">
        <f>VLOOKUP(M585,[12]OPERACIONAL!$A$1:$C$12,2,FALSE)</f>
        <v>SELECIONAR</v>
      </c>
    </row>
    <row r="586" spans="2:14">
      <c r="B586" s="23" t="str">
        <f t="shared" si="18"/>
        <v>U.</v>
      </c>
      <c r="C586" s="24" t="s">
        <v>4</v>
      </c>
      <c r="D586" s="25"/>
      <c r="E586" s="25"/>
      <c r="F586" s="24" t="s">
        <v>18</v>
      </c>
      <c r="G586" s="26">
        <v>1</v>
      </c>
      <c r="H586" s="31"/>
      <c r="I586" s="27">
        <v>0</v>
      </c>
      <c r="J586" s="28">
        <f t="shared" si="17"/>
        <v>0</v>
      </c>
      <c r="K586" s="29" t="s">
        <v>50</v>
      </c>
      <c r="L586" s="29" t="s">
        <v>45</v>
      </c>
      <c r="M586" s="29" t="s">
        <v>51</v>
      </c>
      <c r="N586" s="30" t="str">
        <f>VLOOKUP(M586,[12]OPERACIONAL!$A$1:$C$12,2,FALSE)</f>
        <v>SELECIONAR</v>
      </c>
    </row>
    <row r="587" spans="2:14">
      <c r="B587" s="23" t="str">
        <f t="shared" si="18"/>
        <v>U.</v>
      </c>
      <c r="C587" s="24" t="s">
        <v>4</v>
      </c>
      <c r="D587" s="25"/>
      <c r="E587" s="25"/>
      <c r="F587" s="24" t="s">
        <v>18</v>
      </c>
      <c r="G587" s="26">
        <v>1</v>
      </c>
      <c r="H587" s="31"/>
      <c r="I587" s="27">
        <v>0</v>
      </c>
      <c r="J587" s="28">
        <f t="shared" ref="J587:J650" si="19">G587*I587</f>
        <v>0</v>
      </c>
      <c r="K587" s="29" t="s">
        <v>50</v>
      </c>
      <c r="L587" s="29" t="s">
        <v>45</v>
      </c>
      <c r="M587" s="29" t="s">
        <v>51</v>
      </c>
      <c r="N587" s="30" t="str">
        <f>VLOOKUP(M587,[12]OPERACIONAL!$A$1:$C$12,2,FALSE)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VLOOKUP(M588,[12]OPERACIONAL!$A$1:$C$12,2,FALSE)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VLOOKUP(M589,[12]OPERACIONAL!$A$1:$C$12,2,FALSE)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VLOOKUP(M590,[12]OPERACIONAL!$A$1:$C$12,2,FALSE)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VLOOKUP(M591,[12]OPERACIONAL!$A$1:$C$12,2,FALSE)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VLOOKUP(M592,[12]OPERACIONAL!$A$1:$C$12,2,FALSE)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VLOOKUP(M593,[12]OPERACIONAL!$A$1:$C$12,2,FALSE)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VLOOKUP(M594,[12]OPERACIONAL!$A$1:$C$12,2,FALSE)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VLOOKUP(M595,[12]OPERACIONAL!$A$1:$C$12,2,FALSE)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VLOOKUP(M596,[12]OPERACIONAL!$A$1:$C$12,2,FALSE)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VLOOKUP(M597,[12]OPERACIONAL!$A$1:$C$12,2,FALSE)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VLOOKUP(M598,[12]OPERACIONAL!$A$1:$C$12,2,FALSE)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VLOOKUP(M599,[12]OPERACIONAL!$A$1:$C$12,2,FALSE)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VLOOKUP(M600,[12]OPERACIONAL!$A$1:$C$12,2,FALSE)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VLOOKUP(M601,[12]OPERACIONAL!$A$1:$C$12,2,FALSE)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VLOOKUP(M602,[12]OPERACIONAL!$A$1:$C$12,2,FALSE)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VLOOKUP(M603,[12]OPERACIONAL!$A$1:$C$12,2,FALSE)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VLOOKUP(M604,[12]OPERACIONAL!$A$1:$C$12,2,FALSE)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VLOOKUP(M605,[12]OPERACIONAL!$A$1:$C$12,2,FALSE)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VLOOKUP(M606,[12]OPERACIONAL!$A$1:$C$12,2,FALSE)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VLOOKUP(M607,[12]OPERACIONAL!$A$1:$C$12,2,FALSE)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VLOOKUP(M608,[12]OPERACIONAL!$A$1:$C$12,2,FALSE)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VLOOKUP(M609,[12]OPERACIONAL!$A$1:$C$12,2,FALSE)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VLOOKUP(M610,[12]OPERACIONAL!$A$1:$C$12,2,FALSE)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VLOOKUP(M611,[12]OPERACIONAL!$A$1:$C$12,2,FALSE)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VLOOKUP(M612,[12]OPERACIONAL!$A$1:$C$12,2,FALSE)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VLOOKUP(M613,[12]OPERACIONAL!$A$1:$C$12,2,FALSE)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VLOOKUP(M614,[12]OPERACIONAL!$A$1:$C$12,2,FALSE)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VLOOKUP(M615,[12]OPERACIONAL!$A$1:$C$12,2,FALSE)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VLOOKUP(M616,[12]OPERACIONAL!$A$1:$C$12,2,FALSE)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VLOOKUP(M617,[12]OPERACIONAL!$A$1:$C$12,2,FALSE)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VLOOKUP(M618,[12]OPERACIONAL!$A$1:$C$12,2,FALSE)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VLOOKUP(M619,[12]OPERACIONAL!$A$1:$C$12,2,FALSE)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VLOOKUP(M620,[12]OPERACIONAL!$A$1:$C$12,2,FALSE)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VLOOKUP(M621,[12]OPERACIONAL!$A$1:$C$12,2,FALSE)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VLOOKUP(M622,[12]OPERACIONAL!$A$1:$C$12,2,FALSE)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VLOOKUP(M623,[12]OPERACIONAL!$A$1:$C$12,2,FALSE)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VLOOKUP(M624,[12]OPERACIONAL!$A$1:$C$12,2,FALSE)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VLOOKUP(M625,[12]OPERACIONAL!$A$1:$C$12,2,FALSE)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VLOOKUP(M626,[12]OPERACIONAL!$A$1:$C$12,2,FALSE)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VLOOKUP(M627,[12]OPERACIONAL!$A$1:$C$12,2,FALSE)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VLOOKUP(M628,[12]OPERACIONAL!$A$1:$C$12,2,FALSE)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VLOOKUP(M629,[12]OPERACIONAL!$A$1:$C$12,2,FALSE)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VLOOKUP(M630,[12]OPERACIONAL!$A$1:$C$12,2,FALSE)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VLOOKUP(M631,[12]OPERACIONAL!$A$1:$C$12,2,FALSE)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VLOOKUP(M632,[12]OPERACIONAL!$A$1:$C$12,2,FALSE)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VLOOKUP(M633,[12]OPERACIONAL!$A$1:$C$12,2,FALSE)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VLOOKUP(M634,[12]OPERACIONAL!$A$1:$C$12,2,FALSE)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VLOOKUP(M635,[12]OPERACIONAL!$A$1:$C$12,2,FALSE)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VLOOKUP(M636,[12]OPERACIONAL!$A$1:$C$12,2,FALSE)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VLOOKUP(M637,[12]OPERACIONAL!$A$1:$C$12,2,FALSE)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VLOOKUP(M638,[12]OPERACIONAL!$A$1:$C$12,2,FALSE)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VLOOKUP(M639,[12]OPERACIONAL!$A$1:$C$12,2,FALSE)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VLOOKUP(M640,[12]OPERACIONAL!$A$1:$C$12,2,FALSE)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VLOOKUP(M641,[12]OPERACIONAL!$A$1:$C$12,2,FALSE)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VLOOKUP(M642,[12]OPERACIONAL!$A$1:$C$12,2,FALSE)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VLOOKUP(M643,[12]OPERACIONAL!$A$1:$C$12,2,FALSE)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VLOOKUP(M644,[12]OPERACIONAL!$A$1:$C$12,2,FALSE)</f>
        <v>SELECIONAR</v>
      </c>
    </row>
    <row r="645" spans="2:14">
      <c r="B645" s="23" t="str">
        <f t="shared" ref="B645:B708" si="20">MID(C645,1,2)</f>
        <v>U.</v>
      </c>
      <c r="C645" s="24" t="s">
        <v>4</v>
      </c>
      <c r="D645" s="25"/>
      <c r="E645" s="25"/>
      <c r="F645" s="24" t="s">
        <v>18</v>
      </c>
      <c r="G645" s="26">
        <v>1</v>
      </c>
      <c r="H645" s="31"/>
      <c r="I645" s="27">
        <v>0</v>
      </c>
      <c r="J645" s="28">
        <f t="shared" si="19"/>
        <v>0</v>
      </c>
      <c r="K645" s="29" t="s">
        <v>50</v>
      </c>
      <c r="L645" s="29" t="s">
        <v>45</v>
      </c>
      <c r="M645" s="29" t="s">
        <v>51</v>
      </c>
      <c r="N645" s="30" t="str">
        <f>VLOOKUP(M645,[12]OPERACIONAL!$A$1:$C$12,2,FALSE)</f>
        <v>SELECIONAR</v>
      </c>
    </row>
    <row r="646" spans="2:14">
      <c r="B646" s="23" t="str">
        <f t="shared" si="20"/>
        <v>U.</v>
      </c>
      <c r="C646" s="24" t="s">
        <v>4</v>
      </c>
      <c r="D646" s="25"/>
      <c r="E646" s="25"/>
      <c r="F646" s="24" t="s">
        <v>18</v>
      </c>
      <c r="G646" s="26">
        <v>1</v>
      </c>
      <c r="H646" s="31"/>
      <c r="I646" s="27">
        <v>0</v>
      </c>
      <c r="J646" s="28">
        <f t="shared" si="19"/>
        <v>0</v>
      </c>
      <c r="K646" s="29" t="s">
        <v>50</v>
      </c>
      <c r="L646" s="29" t="s">
        <v>45</v>
      </c>
      <c r="M646" s="29" t="s">
        <v>51</v>
      </c>
      <c r="N646" s="30" t="str">
        <f>VLOOKUP(M646,[12]OPERACIONAL!$A$1:$C$12,2,FALSE)</f>
        <v>SELECIONAR</v>
      </c>
    </row>
    <row r="647" spans="2:14">
      <c r="B647" s="23" t="str">
        <f t="shared" si="20"/>
        <v>U.</v>
      </c>
      <c r="C647" s="24" t="s">
        <v>4</v>
      </c>
      <c r="D647" s="25"/>
      <c r="E647" s="25"/>
      <c r="F647" s="24" t="s">
        <v>18</v>
      </c>
      <c r="G647" s="26">
        <v>1</v>
      </c>
      <c r="H647" s="31"/>
      <c r="I647" s="27">
        <v>0</v>
      </c>
      <c r="J647" s="28">
        <f t="shared" si="19"/>
        <v>0</v>
      </c>
      <c r="K647" s="29" t="s">
        <v>50</v>
      </c>
      <c r="L647" s="29" t="s">
        <v>45</v>
      </c>
      <c r="M647" s="29" t="s">
        <v>51</v>
      </c>
      <c r="N647" s="30" t="str">
        <f>VLOOKUP(M647,[12]OPERACIONAL!$A$1:$C$12,2,FALSE)</f>
        <v>SELECIONAR</v>
      </c>
    </row>
    <row r="648" spans="2:14">
      <c r="B648" s="23" t="str">
        <f t="shared" si="20"/>
        <v>U.</v>
      </c>
      <c r="C648" s="24" t="s">
        <v>4</v>
      </c>
      <c r="D648" s="25"/>
      <c r="E648" s="25"/>
      <c r="F648" s="24" t="s">
        <v>18</v>
      </c>
      <c r="G648" s="26">
        <v>1</v>
      </c>
      <c r="H648" s="31"/>
      <c r="I648" s="27">
        <v>0</v>
      </c>
      <c r="J648" s="28">
        <f t="shared" si="19"/>
        <v>0</v>
      </c>
      <c r="K648" s="29" t="s">
        <v>50</v>
      </c>
      <c r="L648" s="29" t="s">
        <v>45</v>
      </c>
      <c r="M648" s="29" t="s">
        <v>51</v>
      </c>
      <c r="N648" s="30" t="str">
        <f>VLOOKUP(M648,[12]OPERACIONAL!$A$1:$C$12,2,FALSE)</f>
        <v>SELECIONAR</v>
      </c>
    </row>
    <row r="649" spans="2:14">
      <c r="B649" s="23" t="str">
        <f t="shared" si="20"/>
        <v>U.</v>
      </c>
      <c r="C649" s="24" t="s">
        <v>4</v>
      </c>
      <c r="D649" s="25"/>
      <c r="E649" s="25"/>
      <c r="F649" s="24" t="s">
        <v>18</v>
      </c>
      <c r="G649" s="26">
        <v>1</v>
      </c>
      <c r="H649" s="31"/>
      <c r="I649" s="27">
        <v>0</v>
      </c>
      <c r="J649" s="28">
        <f t="shared" si="19"/>
        <v>0</v>
      </c>
      <c r="K649" s="29" t="s">
        <v>50</v>
      </c>
      <c r="L649" s="29" t="s">
        <v>45</v>
      </c>
      <c r="M649" s="29" t="s">
        <v>51</v>
      </c>
      <c r="N649" s="30" t="str">
        <f>VLOOKUP(M649,[12]OPERACIONAL!$A$1:$C$12,2,FALSE)</f>
        <v>SELECIONAR</v>
      </c>
    </row>
    <row r="650" spans="2:14">
      <c r="B650" s="23" t="str">
        <f t="shared" si="20"/>
        <v>U.</v>
      </c>
      <c r="C650" s="24" t="s">
        <v>4</v>
      </c>
      <c r="D650" s="25"/>
      <c r="E650" s="25"/>
      <c r="F650" s="24" t="s">
        <v>18</v>
      </c>
      <c r="G650" s="26">
        <v>1</v>
      </c>
      <c r="H650" s="31"/>
      <c r="I650" s="27">
        <v>0</v>
      </c>
      <c r="J650" s="28">
        <f t="shared" si="19"/>
        <v>0</v>
      </c>
      <c r="K650" s="29" t="s">
        <v>50</v>
      </c>
      <c r="L650" s="29" t="s">
        <v>45</v>
      </c>
      <c r="M650" s="29" t="s">
        <v>51</v>
      </c>
      <c r="N650" s="30" t="str">
        <f>VLOOKUP(M650,[12]OPERACIONAL!$A$1:$C$12,2,FALSE)</f>
        <v>SELECIONAR</v>
      </c>
    </row>
    <row r="651" spans="2:14">
      <c r="B651" s="23" t="str">
        <f t="shared" si="20"/>
        <v>U.</v>
      </c>
      <c r="C651" s="24" t="s">
        <v>4</v>
      </c>
      <c r="D651" s="25"/>
      <c r="E651" s="25"/>
      <c r="F651" s="24" t="s">
        <v>18</v>
      </c>
      <c r="G651" s="26">
        <v>1</v>
      </c>
      <c r="H651" s="31"/>
      <c r="I651" s="27">
        <v>0</v>
      </c>
      <c r="J651" s="28">
        <f t="shared" ref="J651:J714" si="21">G651*I651</f>
        <v>0</v>
      </c>
      <c r="K651" s="29" t="s">
        <v>50</v>
      </c>
      <c r="L651" s="29" t="s">
        <v>45</v>
      </c>
      <c r="M651" s="29" t="s">
        <v>51</v>
      </c>
      <c r="N651" s="30" t="str">
        <f>VLOOKUP(M651,[12]OPERACIONAL!$A$1:$C$12,2,FALSE)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VLOOKUP(M652,[12]OPERACIONAL!$A$1:$C$12,2,FALSE)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VLOOKUP(M653,[12]OPERACIONAL!$A$1:$C$12,2,FALSE)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VLOOKUP(M654,[12]OPERACIONAL!$A$1:$C$12,2,FALSE)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VLOOKUP(M655,[12]OPERACIONAL!$A$1:$C$12,2,FALSE)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VLOOKUP(M656,[12]OPERACIONAL!$A$1:$C$12,2,FALSE)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VLOOKUP(M657,[12]OPERACIONAL!$A$1:$C$12,2,FALSE)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VLOOKUP(M658,[12]OPERACIONAL!$A$1:$C$12,2,FALSE)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VLOOKUP(M659,[12]OPERACIONAL!$A$1:$C$12,2,FALSE)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VLOOKUP(M660,[12]OPERACIONAL!$A$1:$C$12,2,FALSE)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VLOOKUP(M661,[12]OPERACIONAL!$A$1:$C$12,2,FALSE)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VLOOKUP(M662,[12]OPERACIONAL!$A$1:$C$12,2,FALSE)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VLOOKUP(M663,[12]OPERACIONAL!$A$1:$C$12,2,FALSE)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VLOOKUP(M664,[12]OPERACIONAL!$A$1:$C$12,2,FALSE)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VLOOKUP(M665,[12]OPERACIONAL!$A$1:$C$12,2,FALSE)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VLOOKUP(M666,[12]OPERACIONAL!$A$1:$C$12,2,FALSE)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VLOOKUP(M667,[12]OPERACIONAL!$A$1:$C$12,2,FALSE)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VLOOKUP(M668,[12]OPERACIONAL!$A$1:$C$12,2,FALSE)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VLOOKUP(M669,[12]OPERACIONAL!$A$1:$C$12,2,FALSE)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VLOOKUP(M670,[12]OPERACIONAL!$A$1:$C$12,2,FALSE)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VLOOKUP(M671,[12]OPERACIONAL!$A$1:$C$12,2,FALSE)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VLOOKUP(M672,[12]OPERACIONAL!$A$1:$C$12,2,FALSE)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VLOOKUP(M673,[12]OPERACIONAL!$A$1:$C$12,2,FALSE)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VLOOKUP(M674,[12]OPERACIONAL!$A$1:$C$12,2,FALSE)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VLOOKUP(M675,[12]OPERACIONAL!$A$1:$C$12,2,FALSE)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VLOOKUP(M676,[12]OPERACIONAL!$A$1:$C$12,2,FALSE)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VLOOKUP(M677,[12]OPERACIONAL!$A$1:$C$12,2,FALSE)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VLOOKUP(M678,[12]OPERACIONAL!$A$1:$C$12,2,FALSE)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VLOOKUP(M679,[12]OPERACIONAL!$A$1:$C$12,2,FALSE)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VLOOKUP(M680,[12]OPERACIONAL!$A$1:$C$12,2,FALSE)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VLOOKUP(M681,[12]OPERACIONAL!$A$1:$C$12,2,FALSE)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VLOOKUP(M682,[12]OPERACIONAL!$A$1:$C$12,2,FALSE)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VLOOKUP(M683,[12]OPERACIONAL!$A$1:$C$12,2,FALSE)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VLOOKUP(M684,[12]OPERACIONAL!$A$1:$C$12,2,FALSE)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VLOOKUP(M685,[12]OPERACIONAL!$A$1:$C$12,2,FALSE)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VLOOKUP(M686,[12]OPERACIONAL!$A$1:$C$12,2,FALSE)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VLOOKUP(M687,[12]OPERACIONAL!$A$1:$C$12,2,FALSE)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VLOOKUP(M688,[12]OPERACIONAL!$A$1:$C$12,2,FALSE)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VLOOKUP(M689,[12]OPERACIONAL!$A$1:$C$12,2,FALSE)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VLOOKUP(M690,[12]OPERACIONAL!$A$1:$C$12,2,FALSE)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VLOOKUP(M691,[12]OPERACIONAL!$A$1:$C$12,2,FALSE)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VLOOKUP(M692,[12]OPERACIONAL!$A$1:$C$12,2,FALSE)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VLOOKUP(M693,[12]OPERACIONAL!$A$1:$C$12,2,FALSE)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VLOOKUP(M694,[12]OPERACIONAL!$A$1:$C$12,2,FALSE)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VLOOKUP(M695,[12]OPERACIONAL!$A$1:$C$12,2,FALSE)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VLOOKUP(M696,[12]OPERACIONAL!$A$1:$C$12,2,FALSE)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VLOOKUP(M697,[12]OPERACIONAL!$A$1:$C$12,2,FALSE)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VLOOKUP(M698,[12]OPERACIONAL!$A$1:$C$12,2,FALSE)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VLOOKUP(M699,[12]OPERACIONAL!$A$1:$C$12,2,FALSE)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VLOOKUP(M700,[12]OPERACIONAL!$A$1:$C$12,2,FALSE)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VLOOKUP(M701,[12]OPERACIONAL!$A$1:$C$12,2,FALSE)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VLOOKUP(M702,[12]OPERACIONAL!$A$1:$C$12,2,FALSE)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VLOOKUP(M703,[12]OPERACIONAL!$A$1:$C$12,2,FALSE)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VLOOKUP(M704,[12]OPERACIONAL!$A$1:$C$12,2,FALSE)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VLOOKUP(M705,[12]OPERACIONAL!$A$1:$C$12,2,FALSE)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VLOOKUP(M706,[12]OPERACIONAL!$A$1:$C$12,2,FALSE)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VLOOKUP(M707,[12]OPERACIONAL!$A$1:$C$12,2,FALSE)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VLOOKUP(M708,[12]OPERACIONAL!$A$1:$C$12,2,FALSE)</f>
        <v>SELECIONAR</v>
      </c>
    </row>
    <row r="709" spans="2:14">
      <c r="B709" s="23" t="str">
        <f t="shared" ref="B709:B772" si="22">MID(C709,1,2)</f>
        <v>U.</v>
      </c>
      <c r="C709" s="24" t="s">
        <v>4</v>
      </c>
      <c r="D709" s="25"/>
      <c r="E709" s="25"/>
      <c r="F709" s="24" t="s">
        <v>18</v>
      </c>
      <c r="G709" s="26">
        <v>1</v>
      </c>
      <c r="H709" s="31"/>
      <c r="I709" s="27">
        <v>0</v>
      </c>
      <c r="J709" s="28">
        <f t="shared" si="21"/>
        <v>0</v>
      </c>
      <c r="K709" s="29" t="s">
        <v>50</v>
      </c>
      <c r="L709" s="29" t="s">
        <v>45</v>
      </c>
      <c r="M709" s="29" t="s">
        <v>51</v>
      </c>
      <c r="N709" s="30" t="str">
        <f>VLOOKUP(M709,[12]OPERACIONAL!$A$1:$C$12,2,FALSE)</f>
        <v>SELECIONAR</v>
      </c>
    </row>
    <row r="710" spans="2:14">
      <c r="B710" s="23" t="str">
        <f t="shared" si="22"/>
        <v>U.</v>
      </c>
      <c r="C710" s="24" t="s">
        <v>4</v>
      </c>
      <c r="D710" s="25"/>
      <c r="E710" s="25"/>
      <c r="F710" s="24" t="s">
        <v>18</v>
      </c>
      <c r="G710" s="26">
        <v>1</v>
      </c>
      <c r="H710" s="31"/>
      <c r="I710" s="27">
        <v>0</v>
      </c>
      <c r="J710" s="28">
        <f t="shared" si="21"/>
        <v>0</v>
      </c>
      <c r="K710" s="29" t="s">
        <v>50</v>
      </c>
      <c r="L710" s="29" t="s">
        <v>45</v>
      </c>
      <c r="M710" s="29" t="s">
        <v>51</v>
      </c>
      <c r="N710" s="30" t="str">
        <f>VLOOKUP(M710,[12]OPERACIONAL!$A$1:$C$12,2,FALSE)</f>
        <v>SELECIONAR</v>
      </c>
    </row>
    <row r="711" spans="2:14">
      <c r="B711" s="23" t="str">
        <f t="shared" si="22"/>
        <v>U.</v>
      </c>
      <c r="C711" s="24" t="s">
        <v>4</v>
      </c>
      <c r="D711" s="25"/>
      <c r="E711" s="25"/>
      <c r="F711" s="24" t="s">
        <v>18</v>
      </c>
      <c r="G711" s="26">
        <v>1</v>
      </c>
      <c r="H711" s="31"/>
      <c r="I711" s="27">
        <v>0</v>
      </c>
      <c r="J711" s="28">
        <f t="shared" si="21"/>
        <v>0</v>
      </c>
      <c r="K711" s="29" t="s">
        <v>50</v>
      </c>
      <c r="L711" s="29" t="s">
        <v>45</v>
      </c>
      <c r="M711" s="29" t="s">
        <v>51</v>
      </c>
      <c r="N711" s="30" t="str">
        <f>VLOOKUP(M711,[12]OPERACIONAL!$A$1:$C$12,2,FALSE)</f>
        <v>SELECIONAR</v>
      </c>
    </row>
    <row r="712" spans="2:14">
      <c r="B712" s="23" t="str">
        <f t="shared" si="22"/>
        <v>U.</v>
      </c>
      <c r="C712" s="24" t="s">
        <v>4</v>
      </c>
      <c r="D712" s="25"/>
      <c r="E712" s="25"/>
      <c r="F712" s="24" t="s">
        <v>18</v>
      </c>
      <c r="G712" s="26">
        <v>1</v>
      </c>
      <c r="H712" s="31"/>
      <c r="I712" s="27">
        <v>0</v>
      </c>
      <c r="J712" s="28">
        <f t="shared" si="21"/>
        <v>0</v>
      </c>
      <c r="K712" s="29" t="s">
        <v>50</v>
      </c>
      <c r="L712" s="29" t="s">
        <v>45</v>
      </c>
      <c r="M712" s="29" t="s">
        <v>51</v>
      </c>
      <c r="N712" s="30" t="str">
        <f>VLOOKUP(M712,[12]OPERACIONAL!$A$1:$C$12,2,FALSE)</f>
        <v>SELECIONAR</v>
      </c>
    </row>
    <row r="713" spans="2:14">
      <c r="B713" s="23" t="str">
        <f t="shared" si="22"/>
        <v>U.</v>
      </c>
      <c r="C713" s="24" t="s">
        <v>4</v>
      </c>
      <c r="D713" s="25"/>
      <c r="E713" s="25"/>
      <c r="F713" s="24" t="s">
        <v>18</v>
      </c>
      <c r="G713" s="26">
        <v>1</v>
      </c>
      <c r="H713" s="31"/>
      <c r="I713" s="27">
        <v>0</v>
      </c>
      <c r="J713" s="28">
        <f t="shared" si="21"/>
        <v>0</v>
      </c>
      <c r="K713" s="29" t="s">
        <v>50</v>
      </c>
      <c r="L713" s="29" t="s">
        <v>45</v>
      </c>
      <c r="M713" s="29" t="s">
        <v>51</v>
      </c>
      <c r="N713" s="30" t="str">
        <f>VLOOKUP(M713,[12]OPERACIONAL!$A$1:$C$12,2,FALSE)</f>
        <v>SELECIONAR</v>
      </c>
    </row>
    <row r="714" spans="2:14">
      <c r="B714" s="23" t="str">
        <f t="shared" si="22"/>
        <v>U.</v>
      </c>
      <c r="C714" s="24" t="s">
        <v>4</v>
      </c>
      <c r="D714" s="25"/>
      <c r="E714" s="25"/>
      <c r="F714" s="24" t="s">
        <v>18</v>
      </c>
      <c r="G714" s="26">
        <v>1</v>
      </c>
      <c r="H714" s="31"/>
      <c r="I714" s="27">
        <v>0</v>
      </c>
      <c r="J714" s="28">
        <f t="shared" si="21"/>
        <v>0</v>
      </c>
      <c r="K714" s="29" t="s">
        <v>50</v>
      </c>
      <c r="L714" s="29" t="s">
        <v>45</v>
      </c>
      <c r="M714" s="29" t="s">
        <v>51</v>
      </c>
      <c r="N714" s="30" t="str">
        <f>VLOOKUP(M714,[12]OPERACIONAL!$A$1:$C$12,2,FALSE)</f>
        <v>SELECIONAR</v>
      </c>
    </row>
    <row r="715" spans="2:14">
      <c r="B715" s="23" t="str">
        <f t="shared" si="22"/>
        <v>U.</v>
      </c>
      <c r="C715" s="24" t="s">
        <v>4</v>
      </c>
      <c r="D715" s="25"/>
      <c r="E715" s="25"/>
      <c r="F715" s="24" t="s">
        <v>18</v>
      </c>
      <c r="G715" s="26">
        <v>1</v>
      </c>
      <c r="H715" s="31"/>
      <c r="I715" s="27">
        <v>0</v>
      </c>
      <c r="J715" s="28">
        <f t="shared" ref="J715:J778" si="23">G715*I715</f>
        <v>0</v>
      </c>
      <c r="K715" s="29" t="s">
        <v>50</v>
      </c>
      <c r="L715" s="29" t="s">
        <v>45</v>
      </c>
      <c r="M715" s="29" t="s">
        <v>51</v>
      </c>
      <c r="N715" s="30" t="str">
        <f>VLOOKUP(M715,[12]OPERACIONAL!$A$1:$C$12,2,FALSE)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VLOOKUP(M716,[12]OPERACIONAL!$A$1:$C$12,2,FALSE)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VLOOKUP(M717,[12]OPERACIONAL!$A$1:$C$12,2,FALSE)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VLOOKUP(M718,[12]OPERACIONAL!$A$1:$C$12,2,FALSE)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VLOOKUP(M719,[12]OPERACIONAL!$A$1:$C$12,2,FALSE)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VLOOKUP(M720,[12]OPERACIONAL!$A$1:$C$12,2,FALSE)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VLOOKUP(M721,[12]OPERACIONAL!$A$1:$C$12,2,FALSE)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VLOOKUP(M722,[12]OPERACIONAL!$A$1:$C$12,2,FALSE)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VLOOKUP(M723,[12]OPERACIONAL!$A$1:$C$12,2,FALSE)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VLOOKUP(M724,[12]OPERACIONAL!$A$1:$C$12,2,FALSE)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VLOOKUP(M725,[12]OPERACIONAL!$A$1:$C$12,2,FALSE)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VLOOKUP(M726,[12]OPERACIONAL!$A$1:$C$12,2,FALSE)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VLOOKUP(M727,[12]OPERACIONAL!$A$1:$C$12,2,FALSE)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VLOOKUP(M728,[12]OPERACIONAL!$A$1:$C$12,2,FALSE)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VLOOKUP(M729,[12]OPERACIONAL!$A$1:$C$12,2,FALSE)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VLOOKUP(M730,[12]OPERACIONAL!$A$1:$C$12,2,FALSE)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VLOOKUP(M731,[12]OPERACIONAL!$A$1:$C$12,2,FALSE)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VLOOKUP(M732,[12]OPERACIONAL!$A$1:$C$12,2,FALSE)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VLOOKUP(M733,[12]OPERACIONAL!$A$1:$C$12,2,FALSE)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VLOOKUP(M734,[12]OPERACIONAL!$A$1:$C$12,2,FALSE)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VLOOKUP(M735,[12]OPERACIONAL!$A$1:$C$12,2,FALSE)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VLOOKUP(M736,[12]OPERACIONAL!$A$1:$C$12,2,FALSE)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VLOOKUP(M737,[12]OPERACIONAL!$A$1:$C$12,2,FALSE)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VLOOKUP(M738,[12]OPERACIONAL!$A$1:$C$12,2,FALSE)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VLOOKUP(M739,[12]OPERACIONAL!$A$1:$C$12,2,FALSE)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VLOOKUP(M740,[12]OPERACIONAL!$A$1:$C$12,2,FALSE)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VLOOKUP(M741,[12]OPERACIONAL!$A$1:$C$12,2,FALSE)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VLOOKUP(M742,[12]OPERACIONAL!$A$1:$C$12,2,FALSE)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VLOOKUP(M743,[12]OPERACIONAL!$A$1:$C$12,2,FALSE)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VLOOKUP(M744,[12]OPERACIONAL!$A$1:$C$12,2,FALSE)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VLOOKUP(M745,[12]OPERACIONAL!$A$1:$C$12,2,FALSE)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VLOOKUP(M746,[12]OPERACIONAL!$A$1:$C$12,2,FALSE)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VLOOKUP(M747,[12]OPERACIONAL!$A$1:$C$12,2,FALSE)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VLOOKUP(M748,[12]OPERACIONAL!$A$1:$C$12,2,FALSE)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VLOOKUP(M749,[12]OPERACIONAL!$A$1:$C$12,2,FALSE)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VLOOKUP(M750,[12]OPERACIONAL!$A$1:$C$12,2,FALSE)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VLOOKUP(M751,[12]OPERACIONAL!$A$1:$C$12,2,FALSE)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VLOOKUP(M752,[12]OPERACIONAL!$A$1:$C$12,2,FALSE)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VLOOKUP(M753,[12]OPERACIONAL!$A$1:$C$12,2,FALSE)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VLOOKUP(M754,[12]OPERACIONAL!$A$1:$C$12,2,FALSE)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VLOOKUP(M755,[12]OPERACIONAL!$A$1:$C$12,2,FALSE)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VLOOKUP(M756,[12]OPERACIONAL!$A$1:$C$12,2,FALSE)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VLOOKUP(M757,[12]OPERACIONAL!$A$1:$C$12,2,FALSE)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VLOOKUP(M758,[12]OPERACIONAL!$A$1:$C$12,2,FALSE)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VLOOKUP(M759,[12]OPERACIONAL!$A$1:$C$12,2,FALSE)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VLOOKUP(M760,[12]OPERACIONAL!$A$1:$C$12,2,FALSE)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VLOOKUP(M761,[12]OPERACIONAL!$A$1:$C$12,2,FALSE)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VLOOKUP(M762,[12]OPERACIONAL!$A$1:$C$12,2,FALSE)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VLOOKUP(M763,[12]OPERACIONAL!$A$1:$C$12,2,FALSE)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VLOOKUP(M764,[12]OPERACIONAL!$A$1:$C$12,2,FALSE)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VLOOKUP(M765,[12]OPERACIONAL!$A$1:$C$12,2,FALSE)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VLOOKUP(M766,[12]OPERACIONAL!$A$1:$C$12,2,FALSE)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VLOOKUP(M767,[12]OPERACIONAL!$A$1:$C$12,2,FALSE)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VLOOKUP(M768,[12]OPERACIONAL!$A$1:$C$12,2,FALSE)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VLOOKUP(M769,[12]OPERACIONAL!$A$1:$C$12,2,FALSE)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VLOOKUP(M770,[12]OPERACIONAL!$A$1:$C$12,2,FALSE)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VLOOKUP(M771,[12]OPERACIONAL!$A$1:$C$12,2,FALSE)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VLOOKUP(M772,[12]OPERACIONAL!$A$1:$C$12,2,FALSE)</f>
        <v>SELECIONAR</v>
      </c>
    </row>
    <row r="773" spans="2:14">
      <c r="B773" s="23" t="str">
        <f t="shared" ref="B773:B836" si="24">MID(C773,1,2)</f>
        <v>U.</v>
      </c>
      <c r="C773" s="24" t="s">
        <v>4</v>
      </c>
      <c r="D773" s="25"/>
      <c r="E773" s="25"/>
      <c r="F773" s="24" t="s">
        <v>18</v>
      </c>
      <c r="G773" s="26">
        <v>1</v>
      </c>
      <c r="H773" s="31"/>
      <c r="I773" s="27">
        <v>0</v>
      </c>
      <c r="J773" s="28">
        <f t="shared" si="23"/>
        <v>0</v>
      </c>
      <c r="K773" s="29" t="s">
        <v>50</v>
      </c>
      <c r="L773" s="29" t="s">
        <v>45</v>
      </c>
      <c r="M773" s="29" t="s">
        <v>51</v>
      </c>
      <c r="N773" s="30" t="str">
        <f>VLOOKUP(M773,[12]OPERACIONAL!$A$1:$C$12,2,FALSE)</f>
        <v>SELECIONAR</v>
      </c>
    </row>
    <row r="774" spans="2:14">
      <c r="B774" s="23" t="str">
        <f t="shared" si="24"/>
        <v>U.</v>
      </c>
      <c r="C774" s="24" t="s">
        <v>4</v>
      </c>
      <c r="D774" s="25"/>
      <c r="E774" s="25"/>
      <c r="F774" s="24" t="s">
        <v>18</v>
      </c>
      <c r="G774" s="26">
        <v>1</v>
      </c>
      <c r="H774" s="31"/>
      <c r="I774" s="27">
        <v>0</v>
      </c>
      <c r="J774" s="28">
        <f t="shared" si="23"/>
        <v>0</v>
      </c>
      <c r="K774" s="29" t="s">
        <v>50</v>
      </c>
      <c r="L774" s="29" t="s">
        <v>45</v>
      </c>
      <c r="M774" s="29" t="s">
        <v>51</v>
      </c>
      <c r="N774" s="30" t="str">
        <f>VLOOKUP(M774,[12]OPERACIONAL!$A$1:$C$12,2,FALSE)</f>
        <v>SELECIONAR</v>
      </c>
    </row>
    <row r="775" spans="2:14">
      <c r="B775" s="23" t="str">
        <f t="shared" si="24"/>
        <v>U.</v>
      </c>
      <c r="C775" s="24" t="s">
        <v>4</v>
      </c>
      <c r="D775" s="25"/>
      <c r="E775" s="25"/>
      <c r="F775" s="24" t="s">
        <v>18</v>
      </c>
      <c r="G775" s="26">
        <v>1</v>
      </c>
      <c r="H775" s="31"/>
      <c r="I775" s="27">
        <v>0</v>
      </c>
      <c r="J775" s="28">
        <f t="shared" si="23"/>
        <v>0</v>
      </c>
      <c r="K775" s="29" t="s">
        <v>50</v>
      </c>
      <c r="L775" s="29" t="s">
        <v>45</v>
      </c>
      <c r="M775" s="29" t="s">
        <v>51</v>
      </c>
      <c r="N775" s="30" t="str">
        <f>VLOOKUP(M775,[12]OPERACIONAL!$A$1:$C$12,2,FALSE)</f>
        <v>SELECIONAR</v>
      </c>
    </row>
    <row r="776" spans="2:14">
      <c r="B776" s="23" t="str">
        <f t="shared" si="24"/>
        <v>U.</v>
      </c>
      <c r="C776" s="24" t="s">
        <v>4</v>
      </c>
      <c r="D776" s="25"/>
      <c r="E776" s="25"/>
      <c r="F776" s="24" t="s">
        <v>18</v>
      </c>
      <c r="G776" s="26">
        <v>1</v>
      </c>
      <c r="H776" s="31"/>
      <c r="I776" s="27">
        <v>0</v>
      </c>
      <c r="J776" s="28">
        <f t="shared" si="23"/>
        <v>0</v>
      </c>
      <c r="K776" s="29" t="s">
        <v>50</v>
      </c>
      <c r="L776" s="29" t="s">
        <v>45</v>
      </c>
      <c r="M776" s="29" t="s">
        <v>51</v>
      </c>
      <c r="N776" s="30" t="str">
        <f>VLOOKUP(M776,[12]OPERACIONAL!$A$1:$C$12,2,FALSE)</f>
        <v>SELECIONAR</v>
      </c>
    </row>
    <row r="777" spans="2:14">
      <c r="B777" s="23" t="str">
        <f t="shared" si="24"/>
        <v>U.</v>
      </c>
      <c r="C777" s="24" t="s">
        <v>4</v>
      </c>
      <c r="D777" s="25"/>
      <c r="E777" s="25"/>
      <c r="F777" s="24" t="s">
        <v>18</v>
      </c>
      <c r="G777" s="26">
        <v>1</v>
      </c>
      <c r="H777" s="31"/>
      <c r="I777" s="27">
        <v>0</v>
      </c>
      <c r="J777" s="28">
        <f t="shared" si="23"/>
        <v>0</v>
      </c>
      <c r="K777" s="29" t="s">
        <v>50</v>
      </c>
      <c r="L777" s="29" t="s">
        <v>45</v>
      </c>
      <c r="M777" s="29" t="s">
        <v>51</v>
      </c>
      <c r="N777" s="30" t="str">
        <f>VLOOKUP(M777,[12]OPERACIONAL!$A$1:$C$12,2,FALSE)</f>
        <v>SELECIONAR</v>
      </c>
    </row>
    <row r="778" spans="2:14">
      <c r="B778" s="23" t="str">
        <f t="shared" si="24"/>
        <v>U.</v>
      </c>
      <c r="C778" s="24" t="s">
        <v>4</v>
      </c>
      <c r="D778" s="25"/>
      <c r="E778" s="25"/>
      <c r="F778" s="24" t="s">
        <v>18</v>
      </c>
      <c r="G778" s="26">
        <v>1</v>
      </c>
      <c r="H778" s="31"/>
      <c r="I778" s="27">
        <v>0</v>
      </c>
      <c r="J778" s="28">
        <f t="shared" si="23"/>
        <v>0</v>
      </c>
      <c r="K778" s="29" t="s">
        <v>50</v>
      </c>
      <c r="L778" s="29" t="s">
        <v>45</v>
      </c>
      <c r="M778" s="29" t="s">
        <v>51</v>
      </c>
      <c r="N778" s="30" t="str">
        <f>VLOOKUP(M778,[12]OPERACIONAL!$A$1:$C$12,2,FALSE)</f>
        <v>SELECIONAR</v>
      </c>
    </row>
    <row r="779" spans="2:14">
      <c r="B779" s="23" t="str">
        <f t="shared" si="24"/>
        <v>U.</v>
      </c>
      <c r="C779" s="24" t="s">
        <v>4</v>
      </c>
      <c r="D779" s="25"/>
      <c r="E779" s="25"/>
      <c r="F779" s="24" t="s">
        <v>18</v>
      </c>
      <c r="G779" s="26">
        <v>1</v>
      </c>
      <c r="H779" s="31"/>
      <c r="I779" s="27">
        <v>0</v>
      </c>
      <c r="J779" s="28">
        <f t="shared" ref="J779:J842" si="25">G779*I779</f>
        <v>0</v>
      </c>
      <c r="K779" s="29" t="s">
        <v>50</v>
      </c>
      <c r="L779" s="29" t="s">
        <v>45</v>
      </c>
      <c r="M779" s="29" t="s">
        <v>51</v>
      </c>
      <c r="N779" s="30" t="str">
        <f>VLOOKUP(M779,[12]OPERACIONAL!$A$1:$C$12,2,FALSE)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VLOOKUP(M780,[12]OPERACIONAL!$A$1:$C$12,2,FALSE)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VLOOKUP(M781,[12]OPERACIONAL!$A$1:$C$12,2,FALSE)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VLOOKUP(M782,[12]OPERACIONAL!$A$1:$C$12,2,FALSE)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VLOOKUP(M783,[12]OPERACIONAL!$A$1:$C$12,2,FALSE)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VLOOKUP(M784,[12]OPERACIONAL!$A$1:$C$12,2,FALSE)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VLOOKUP(M785,[12]OPERACIONAL!$A$1:$C$12,2,FALSE)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VLOOKUP(M786,[12]OPERACIONAL!$A$1:$C$12,2,FALSE)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VLOOKUP(M787,[12]OPERACIONAL!$A$1:$C$12,2,FALSE)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VLOOKUP(M788,[12]OPERACIONAL!$A$1:$C$12,2,FALSE)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VLOOKUP(M789,[12]OPERACIONAL!$A$1:$C$12,2,FALSE)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VLOOKUP(M790,[12]OPERACIONAL!$A$1:$C$12,2,FALSE)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VLOOKUP(M791,[12]OPERACIONAL!$A$1:$C$12,2,FALSE)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VLOOKUP(M792,[12]OPERACIONAL!$A$1:$C$12,2,FALSE)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VLOOKUP(M793,[12]OPERACIONAL!$A$1:$C$12,2,FALSE)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VLOOKUP(M794,[12]OPERACIONAL!$A$1:$C$12,2,FALSE)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VLOOKUP(M795,[12]OPERACIONAL!$A$1:$C$12,2,FALSE)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VLOOKUP(M796,[12]OPERACIONAL!$A$1:$C$12,2,FALSE)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VLOOKUP(M797,[12]OPERACIONAL!$A$1:$C$12,2,FALSE)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VLOOKUP(M798,[12]OPERACIONAL!$A$1:$C$12,2,FALSE)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VLOOKUP(M799,[12]OPERACIONAL!$A$1:$C$12,2,FALSE)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VLOOKUP(M800,[12]OPERACIONAL!$A$1:$C$12,2,FALSE)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VLOOKUP(M801,[12]OPERACIONAL!$A$1:$C$12,2,FALSE)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VLOOKUP(M802,[12]OPERACIONAL!$A$1:$C$12,2,FALSE)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VLOOKUP(M803,[12]OPERACIONAL!$A$1:$C$12,2,FALSE)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VLOOKUP(M804,[12]OPERACIONAL!$A$1:$C$12,2,FALSE)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VLOOKUP(M805,[12]OPERACIONAL!$A$1:$C$12,2,FALSE)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VLOOKUP(M806,[12]OPERACIONAL!$A$1:$C$12,2,FALSE)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VLOOKUP(M807,[12]OPERACIONAL!$A$1:$C$12,2,FALSE)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VLOOKUP(M808,[12]OPERACIONAL!$A$1:$C$12,2,FALSE)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VLOOKUP(M809,[12]OPERACIONAL!$A$1:$C$12,2,FALSE)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VLOOKUP(M810,[12]OPERACIONAL!$A$1:$C$12,2,FALSE)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VLOOKUP(M811,[12]OPERACIONAL!$A$1:$C$12,2,FALSE)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VLOOKUP(M812,[12]OPERACIONAL!$A$1:$C$12,2,FALSE)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VLOOKUP(M813,[12]OPERACIONAL!$A$1:$C$12,2,FALSE)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VLOOKUP(M814,[12]OPERACIONAL!$A$1:$C$12,2,FALSE)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VLOOKUP(M815,[12]OPERACIONAL!$A$1:$C$12,2,FALSE)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VLOOKUP(M816,[12]OPERACIONAL!$A$1:$C$12,2,FALSE)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VLOOKUP(M817,[12]OPERACIONAL!$A$1:$C$12,2,FALSE)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VLOOKUP(M818,[12]OPERACIONAL!$A$1:$C$12,2,FALSE)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VLOOKUP(M819,[12]OPERACIONAL!$A$1:$C$12,2,FALSE)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VLOOKUP(M820,[12]OPERACIONAL!$A$1:$C$12,2,FALSE)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VLOOKUP(M821,[12]OPERACIONAL!$A$1:$C$12,2,FALSE)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VLOOKUP(M822,[12]OPERACIONAL!$A$1:$C$12,2,FALSE)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VLOOKUP(M823,[12]OPERACIONAL!$A$1:$C$12,2,FALSE)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VLOOKUP(M824,[12]OPERACIONAL!$A$1:$C$12,2,FALSE)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VLOOKUP(M825,[12]OPERACIONAL!$A$1:$C$12,2,FALSE)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VLOOKUP(M826,[12]OPERACIONAL!$A$1:$C$12,2,FALSE)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VLOOKUP(M827,[12]OPERACIONAL!$A$1:$C$12,2,FALSE)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VLOOKUP(M828,[12]OPERACIONAL!$A$1:$C$12,2,FALSE)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VLOOKUP(M829,[12]OPERACIONAL!$A$1:$C$12,2,FALSE)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VLOOKUP(M830,[12]OPERACIONAL!$A$1:$C$12,2,FALSE)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VLOOKUP(M831,[12]OPERACIONAL!$A$1:$C$12,2,FALSE)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VLOOKUP(M832,[12]OPERACIONAL!$A$1:$C$12,2,FALSE)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VLOOKUP(M833,[12]OPERACIONAL!$A$1:$C$12,2,FALSE)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VLOOKUP(M834,[12]OPERACIONAL!$A$1:$C$12,2,FALSE)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VLOOKUP(M835,[12]OPERACIONAL!$A$1:$C$12,2,FALSE)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VLOOKUP(M836,[12]OPERACIONAL!$A$1:$C$12,2,FALSE)</f>
        <v>SELECIONAR</v>
      </c>
    </row>
    <row r="837" spans="2:14">
      <c r="B837" s="23" t="str">
        <f t="shared" ref="B837:B900" si="26">MID(C837,1,2)</f>
        <v>U.</v>
      </c>
      <c r="C837" s="24" t="s">
        <v>4</v>
      </c>
      <c r="D837" s="25"/>
      <c r="E837" s="25"/>
      <c r="F837" s="24" t="s">
        <v>18</v>
      </c>
      <c r="G837" s="26">
        <v>1</v>
      </c>
      <c r="H837" s="31"/>
      <c r="I837" s="27">
        <v>0</v>
      </c>
      <c r="J837" s="28">
        <f t="shared" si="25"/>
        <v>0</v>
      </c>
      <c r="K837" s="29" t="s">
        <v>50</v>
      </c>
      <c r="L837" s="29" t="s">
        <v>45</v>
      </c>
      <c r="M837" s="29" t="s">
        <v>51</v>
      </c>
      <c r="N837" s="30" t="str">
        <f>VLOOKUP(M837,[12]OPERACIONAL!$A$1:$C$12,2,FALSE)</f>
        <v>SELECIONAR</v>
      </c>
    </row>
    <row r="838" spans="2:14">
      <c r="B838" s="23" t="str">
        <f t="shared" si="26"/>
        <v>U.</v>
      </c>
      <c r="C838" s="24" t="s">
        <v>4</v>
      </c>
      <c r="D838" s="25"/>
      <c r="E838" s="25"/>
      <c r="F838" s="24" t="s">
        <v>18</v>
      </c>
      <c r="G838" s="26">
        <v>1</v>
      </c>
      <c r="H838" s="31"/>
      <c r="I838" s="27">
        <v>0</v>
      </c>
      <c r="J838" s="28">
        <f t="shared" si="25"/>
        <v>0</v>
      </c>
      <c r="K838" s="29" t="s">
        <v>50</v>
      </c>
      <c r="L838" s="29" t="s">
        <v>45</v>
      </c>
      <c r="M838" s="29" t="s">
        <v>51</v>
      </c>
      <c r="N838" s="30" t="str">
        <f>VLOOKUP(M838,[12]OPERACIONAL!$A$1:$C$12,2,FALSE)</f>
        <v>SELECIONAR</v>
      </c>
    </row>
    <row r="839" spans="2:14">
      <c r="B839" s="23" t="str">
        <f t="shared" si="26"/>
        <v>U.</v>
      </c>
      <c r="C839" s="24" t="s">
        <v>4</v>
      </c>
      <c r="D839" s="25"/>
      <c r="E839" s="25"/>
      <c r="F839" s="24" t="s">
        <v>18</v>
      </c>
      <c r="G839" s="26">
        <v>1</v>
      </c>
      <c r="H839" s="31"/>
      <c r="I839" s="27">
        <v>0</v>
      </c>
      <c r="J839" s="28">
        <f t="shared" si="25"/>
        <v>0</v>
      </c>
      <c r="K839" s="29" t="s">
        <v>50</v>
      </c>
      <c r="L839" s="29" t="s">
        <v>45</v>
      </c>
      <c r="M839" s="29" t="s">
        <v>51</v>
      </c>
      <c r="N839" s="30" t="str">
        <f>VLOOKUP(M839,[12]OPERACIONAL!$A$1:$C$12,2,FALSE)</f>
        <v>SELECIONAR</v>
      </c>
    </row>
    <row r="840" spans="2:14">
      <c r="B840" s="23" t="str">
        <f t="shared" si="26"/>
        <v>U.</v>
      </c>
      <c r="C840" s="24" t="s">
        <v>4</v>
      </c>
      <c r="D840" s="25"/>
      <c r="E840" s="25"/>
      <c r="F840" s="24" t="s">
        <v>18</v>
      </c>
      <c r="G840" s="26">
        <v>1</v>
      </c>
      <c r="H840" s="31"/>
      <c r="I840" s="27">
        <v>0</v>
      </c>
      <c r="J840" s="28">
        <f t="shared" si="25"/>
        <v>0</v>
      </c>
      <c r="K840" s="29" t="s">
        <v>50</v>
      </c>
      <c r="L840" s="29" t="s">
        <v>45</v>
      </c>
      <c r="M840" s="29" t="s">
        <v>51</v>
      </c>
      <c r="N840" s="30" t="str">
        <f>VLOOKUP(M840,[12]OPERACIONAL!$A$1:$C$12,2,FALSE)</f>
        <v>SELECIONAR</v>
      </c>
    </row>
    <row r="841" spans="2:14">
      <c r="B841" s="23" t="str">
        <f t="shared" si="26"/>
        <v>U.</v>
      </c>
      <c r="C841" s="24" t="s">
        <v>4</v>
      </c>
      <c r="D841" s="25"/>
      <c r="E841" s="25"/>
      <c r="F841" s="24" t="s">
        <v>18</v>
      </c>
      <c r="G841" s="26">
        <v>1</v>
      </c>
      <c r="H841" s="31"/>
      <c r="I841" s="27">
        <v>0</v>
      </c>
      <c r="J841" s="28">
        <f t="shared" si="25"/>
        <v>0</v>
      </c>
      <c r="K841" s="29" t="s">
        <v>50</v>
      </c>
      <c r="L841" s="29" t="s">
        <v>45</v>
      </c>
      <c r="M841" s="29" t="s">
        <v>51</v>
      </c>
      <c r="N841" s="30" t="str">
        <f>VLOOKUP(M841,[12]OPERACIONAL!$A$1:$C$12,2,FALSE)</f>
        <v>SELECIONAR</v>
      </c>
    </row>
    <row r="842" spans="2:14">
      <c r="B842" s="23" t="str">
        <f t="shared" si="26"/>
        <v>U.</v>
      </c>
      <c r="C842" s="24" t="s">
        <v>4</v>
      </c>
      <c r="D842" s="25"/>
      <c r="E842" s="25"/>
      <c r="F842" s="24" t="s">
        <v>18</v>
      </c>
      <c r="G842" s="26">
        <v>1</v>
      </c>
      <c r="H842" s="31"/>
      <c r="I842" s="27">
        <v>0</v>
      </c>
      <c r="J842" s="28">
        <f t="shared" si="25"/>
        <v>0</v>
      </c>
      <c r="K842" s="29" t="s">
        <v>50</v>
      </c>
      <c r="L842" s="29" t="s">
        <v>45</v>
      </c>
      <c r="M842" s="29" t="s">
        <v>51</v>
      </c>
      <c r="N842" s="30" t="str">
        <f>VLOOKUP(M842,[12]OPERACIONAL!$A$1:$C$12,2,FALSE)</f>
        <v>SELECIONAR</v>
      </c>
    </row>
    <row r="843" spans="2:14">
      <c r="B843" s="23" t="str">
        <f t="shared" si="26"/>
        <v>U.</v>
      </c>
      <c r="C843" s="24" t="s">
        <v>4</v>
      </c>
      <c r="D843" s="25"/>
      <c r="E843" s="25"/>
      <c r="F843" s="24" t="s">
        <v>18</v>
      </c>
      <c r="G843" s="26">
        <v>1</v>
      </c>
      <c r="H843" s="31"/>
      <c r="I843" s="27">
        <v>0</v>
      </c>
      <c r="J843" s="28">
        <f t="shared" ref="J843:J906" si="27">G843*I843</f>
        <v>0</v>
      </c>
      <c r="K843" s="29" t="s">
        <v>50</v>
      </c>
      <c r="L843" s="29" t="s">
        <v>45</v>
      </c>
      <c r="M843" s="29" t="s">
        <v>51</v>
      </c>
      <c r="N843" s="30" t="str">
        <f>VLOOKUP(M843,[12]OPERACIONAL!$A$1:$C$12,2,FALSE)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VLOOKUP(M844,[12]OPERACIONAL!$A$1:$C$12,2,FALSE)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VLOOKUP(M845,[12]OPERACIONAL!$A$1:$C$12,2,FALSE)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VLOOKUP(M846,[12]OPERACIONAL!$A$1:$C$12,2,FALSE)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VLOOKUP(M847,[12]OPERACIONAL!$A$1:$C$12,2,FALSE)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VLOOKUP(M848,[12]OPERACIONAL!$A$1:$C$12,2,FALSE)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VLOOKUP(M849,[12]OPERACIONAL!$A$1:$C$12,2,FALSE)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VLOOKUP(M850,[12]OPERACIONAL!$A$1:$C$12,2,FALSE)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VLOOKUP(M851,[12]OPERACIONAL!$A$1:$C$12,2,FALSE)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VLOOKUP(M852,[12]OPERACIONAL!$A$1:$C$12,2,FALSE)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VLOOKUP(M853,[12]OPERACIONAL!$A$1:$C$12,2,FALSE)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VLOOKUP(M854,[12]OPERACIONAL!$A$1:$C$12,2,FALSE)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VLOOKUP(M855,[12]OPERACIONAL!$A$1:$C$12,2,FALSE)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VLOOKUP(M856,[12]OPERACIONAL!$A$1:$C$12,2,FALSE)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VLOOKUP(M857,[12]OPERACIONAL!$A$1:$C$12,2,FALSE)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VLOOKUP(M858,[12]OPERACIONAL!$A$1:$C$12,2,FALSE)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VLOOKUP(M859,[12]OPERACIONAL!$A$1:$C$12,2,FALSE)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VLOOKUP(M860,[12]OPERACIONAL!$A$1:$C$12,2,FALSE)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VLOOKUP(M861,[12]OPERACIONAL!$A$1:$C$12,2,FALSE)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VLOOKUP(M862,[12]OPERACIONAL!$A$1:$C$12,2,FALSE)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VLOOKUP(M863,[12]OPERACIONAL!$A$1:$C$12,2,FALSE)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VLOOKUP(M864,[12]OPERACIONAL!$A$1:$C$12,2,FALSE)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VLOOKUP(M865,[12]OPERACIONAL!$A$1:$C$12,2,FALSE)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VLOOKUP(M866,[12]OPERACIONAL!$A$1:$C$12,2,FALSE)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VLOOKUP(M867,[12]OPERACIONAL!$A$1:$C$12,2,FALSE)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VLOOKUP(M868,[12]OPERACIONAL!$A$1:$C$12,2,FALSE)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VLOOKUP(M869,[12]OPERACIONAL!$A$1:$C$12,2,FALSE)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VLOOKUP(M870,[12]OPERACIONAL!$A$1:$C$12,2,FALSE)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VLOOKUP(M871,[12]OPERACIONAL!$A$1:$C$12,2,FALSE)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VLOOKUP(M872,[12]OPERACIONAL!$A$1:$C$12,2,FALSE)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VLOOKUP(M873,[12]OPERACIONAL!$A$1:$C$12,2,FALSE)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VLOOKUP(M874,[12]OPERACIONAL!$A$1:$C$12,2,FALSE)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VLOOKUP(M875,[12]OPERACIONAL!$A$1:$C$12,2,FALSE)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VLOOKUP(M876,[12]OPERACIONAL!$A$1:$C$12,2,FALSE)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VLOOKUP(M877,[12]OPERACIONAL!$A$1:$C$12,2,FALSE)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VLOOKUP(M878,[12]OPERACIONAL!$A$1:$C$12,2,FALSE)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VLOOKUP(M879,[12]OPERACIONAL!$A$1:$C$12,2,FALSE)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VLOOKUP(M880,[12]OPERACIONAL!$A$1:$C$12,2,FALSE)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VLOOKUP(M881,[12]OPERACIONAL!$A$1:$C$12,2,FALSE)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VLOOKUP(M882,[12]OPERACIONAL!$A$1:$C$12,2,FALSE)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VLOOKUP(M883,[12]OPERACIONAL!$A$1:$C$12,2,FALSE)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VLOOKUP(M884,[12]OPERACIONAL!$A$1:$C$12,2,FALSE)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VLOOKUP(M885,[12]OPERACIONAL!$A$1:$C$12,2,FALSE)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VLOOKUP(M886,[12]OPERACIONAL!$A$1:$C$12,2,FALSE)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VLOOKUP(M887,[12]OPERACIONAL!$A$1:$C$12,2,FALSE)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VLOOKUP(M888,[12]OPERACIONAL!$A$1:$C$12,2,FALSE)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VLOOKUP(M889,[12]OPERACIONAL!$A$1:$C$12,2,FALSE)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VLOOKUP(M890,[12]OPERACIONAL!$A$1:$C$12,2,FALSE)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VLOOKUP(M891,[12]OPERACIONAL!$A$1:$C$12,2,FALSE)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VLOOKUP(M892,[12]OPERACIONAL!$A$1:$C$12,2,FALSE)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VLOOKUP(M893,[12]OPERACIONAL!$A$1:$C$12,2,FALSE)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VLOOKUP(M894,[12]OPERACIONAL!$A$1:$C$12,2,FALSE)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VLOOKUP(M895,[12]OPERACIONAL!$A$1:$C$12,2,FALSE)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VLOOKUP(M896,[12]OPERACIONAL!$A$1:$C$12,2,FALSE)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VLOOKUP(M897,[12]OPERACIONAL!$A$1:$C$12,2,FALSE)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VLOOKUP(M898,[12]OPERACIONAL!$A$1:$C$12,2,FALSE)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VLOOKUP(M899,[12]OPERACIONAL!$A$1:$C$12,2,FALSE)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VLOOKUP(M900,[12]OPERACIONAL!$A$1:$C$12,2,FALSE)</f>
        <v>SELECIONAR</v>
      </c>
    </row>
    <row r="901" spans="2:14">
      <c r="B901" s="23" t="str">
        <f t="shared" ref="B901:B964" si="28">MID(C901,1,2)</f>
        <v>U.</v>
      </c>
      <c r="C901" s="24" t="s">
        <v>4</v>
      </c>
      <c r="D901" s="25"/>
      <c r="E901" s="25"/>
      <c r="F901" s="24" t="s">
        <v>18</v>
      </c>
      <c r="G901" s="26">
        <v>1</v>
      </c>
      <c r="H901" s="31"/>
      <c r="I901" s="27">
        <v>0</v>
      </c>
      <c r="J901" s="28">
        <f t="shared" si="27"/>
        <v>0</v>
      </c>
      <c r="K901" s="29" t="s">
        <v>50</v>
      </c>
      <c r="L901" s="29" t="s">
        <v>45</v>
      </c>
      <c r="M901" s="29" t="s">
        <v>51</v>
      </c>
      <c r="N901" s="30" t="str">
        <f>VLOOKUP(M901,[12]OPERACIONAL!$A$1:$C$12,2,FALSE)</f>
        <v>SELECIONAR</v>
      </c>
    </row>
    <row r="902" spans="2:14">
      <c r="B902" s="23" t="str">
        <f t="shared" si="28"/>
        <v>U.</v>
      </c>
      <c r="C902" s="24" t="s">
        <v>4</v>
      </c>
      <c r="D902" s="25"/>
      <c r="E902" s="25"/>
      <c r="F902" s="24" t="s">
        <v>18</v>
      </c>
      <c r="G902" s="26">
        <v>1</v>
      </c>
      <c r="H902" s="31"/>
      <c r="I902" s="27">
        <v>0</v>
      </c>
      <c r="J902" s="28">
        <f t="shared" si="27"/>
        <v>0</v>
      </c>
      <c r="K902" s="29" t="s">
        <v>50</v>
      </c>
      <c r="L902" s="29" t="s">
        <v>45</v>
      </c>
      <c r="M902" s="29" t="s">
        <v>51</v>
      </c>
      <c r="N902" s="30" t="str">
        <f>VLOOKUP(M902,[12]OPERACIONAL!$A$1:$C$12,2,FALSE)</f>
        <v>SELECIONAR</v>
      </c>
    </row>
    <row r="903" spans="2:14">
      <c r="B903" s="23" t="str">
        <f t="shared" si="28"/>
        <v>U.</v>
      </c>
      <c r="C903" s="24" t="s">
        <v>4</v>
      </c>
      <c r="D903" s="25"/>
      <c r="E903" s="25"/>
      <c r="F903" s="24" t="s">
        <v>18</v>
      </c>
      <c r="G903" s="26">
        <v>1</v>
      </c>
      <c r="H903" s="31"/>
      <c r="I903" s="27">
        <v>0</v>
      </c>
      <c r="J903" s="28">
        <f t="shared" si="27"/>
        <v>0</v>
      </c>
      <c r="K903" s="29" t="s">
        <v>50</v>
      </c>
      <c r="L903" s="29" t="s">
        <v>45</v>
      </c>
      <c r="M903" s="29" t="s">
        <v>51</v>
      </c>
      <c r="N903" s="30" t="str">
        <f>VLOOKUP(M903,[12]OPERACIONAL!$A$1:$C$12,2,FALSE)</f>
        <v>SELECIONAR</v>
      </c>
    </row>
    <row r="904" spans="2:14">
      <c r="B904" s="23" t="str">
        <f t="shared" si="28"/>
        <v>U.</v>
      </c>
      <c r="C904" s="24" t="s">
        <v>4</v>
      </c>
      <c r="D904" s="25"/>
      <c r="E904" s="25"/>
      <c r="F904" s="24" t="s">
        <v>18</v>
      </c>
      <c r="G904" s="26">
        <v>1</v>
      </c>
      <c r="H904" s="31"/>
      <c r="I904" s="27">
        <v>0</v>
      </c>
      <c r="J904" s="28">
        <f t="shared" si="27"/>
        <v>0</v>
      </c>
      <c r="K904" s="29" t="s">
        <v>50</v>
      </c>
      <c r="L904" s="29" t="s">
        <v>45</v>
      </c>
      <c r="M904" s="29" t="s">
        <v>51</v>
      </c>
      <c r="N904" s="30" t="str">
        <f>VLOOKUP(M904,[12]OPERACIONAL!$A$1:$C$12,2,FALSE)</f>
        <v>SELECIONAR</v>
      </c>
    </row>
    <row r="905" spans="2:14">
      <c r="B905" s="23" t="str">
        <f t="shared" si="28"/>
        <v>U.</v>
      </c>
      <c r="C905" s="24" t="s">
        <v>4</v>
      </c>
      <c r="D905" s="25"/>
      <c r="E905" s="25"/>
      <c r="F905" s="24" t="s">
        <v>18</v>
      </c>
      <c r="G905" s="26">
        <v>1</v>
      </c>
      <c r="H905" s="31"/>
      <c r="I905" s="27">
        <v>0</v>
      </c>
      <c r="J905" s="28">
        <f t="shared" si="27"/>
        <v>0</v>
      </c>
      <c r="K905" s="29" t="s">
        <v>50</v>
      </c>
      <c r="L905" s="29" t="s">
        <v>45</v>
      </c>
      <c r="M905" s="29" t="s">
        <v>51</v>
      </c>
      <c r="N905" s="30" t="str">
        <f>VLOOKUP(M905,[12]OPERACIONAL!$A$1:$C$12,2,FALSE)</f>
        <v>SELECIONAR</v>
      </c>
    </row>
    <row r="906" spans="2:14">
      <c r="B906" s="23" t="str">
        <f t="shared" si="28"/>
        <v>U.</v>
      </c>
      <c r="C906" s="24" t="s">
        <v>4</v>
      </c>
      <c r="D906" s="25"/>
      <c r="E906" s="25"/>
      <c r="F906" s="24" t="s">
        <v>18</v>
      </c>
      <c r="G906" s="26">
        <v>1</v>
      </c>
      <c r="H906" s="31"/>
      <c r="I906" s="27">
        <v>0</v>
      </c>
      <c r="J906" s="28">
        <f t="shared" si="27"/>
        <v>0</v>
      </c>
      <c r="K906" s="29" t="s">
        <v>50</v>
      </c>
      <c r="L906" s="29" t="s">
        <v>45</v>
      </c>
      <c r="M906" s="29" t="s">
        <v>51</v>
      </c>
      <c r="N906" s="30" t="str">
        <f>VLOOKUP(M906,[12]OPERACIONAL!$A$1:$C$12,2,FALSE)</f>
        <v>SELECIONAR</v>
      </c>
    </row>
    <row r="907" spans="2:14">
      <c r="B907" s="23" t="str">
        <f t="shared" si="28"/>
        <v>U.</v>
      </c>
      <c r="C907" s="24" t="s">
        <v>4</v>
      </c>
      <c r="D907" s="25"/>
      <c r="E907" s="25"/>
      <c r="F907" s="24" t="s">
        <v>18</v>
      </c>
      <c r="G907" s="26">
        <v>1</v>
      </c>
      <c r="H907" s="31"/>
      <c r="I907" s="27">
        <v>0</v>
      </c>
      <c r="J907" s="28">
        <f t="shared" ref="J907:J970" si="29">G907*I907</f>
        <v>0</v>
      </c>
      <c r="K907" s="29" t="s">
        <v>50</v>
      </c>
      <c r="L907" s="29" t="s">
        <v>45</v>
      </c>
      <c r="M907" s="29" t="s">
        <v>51</v>
      </c>
      <c r="N907" s="30" t="str">
        <f>VLOOKUP(M907,[12]OPERACIONAL!$A$1:$C$12,2,FALSE)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VLOOKUP(M908,[12]OPERACIONAL!$A$1:$C$12,2,FALSE)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VLOOKUP(M909,[12]OPERACIONAL!$A$1:$C$12,2,FALSE)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VLOOKUP(M910,[12]OPERACIONAL!$A$1:$C$12,2,FALSE)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VLOOKUP(M911,[12]OPERACIONAL!$A$1:$C$12,2,FALSE)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VLOOKUP(M912,[12]OPERACIONAL!$A$1:$C$12,2,FALSE)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VLOOKUP(M913,[12]OPERACIONAL!$A$1:$C$12,2,FALSE)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VLOOKUP(M914,[12]OPERACIONAL!$A$1:$C$12,2,FALSE)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VLOOKUP(M915,[12]OPERACIONAL!$A$1:$C$12,2,FALSE)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VLOOKUP(M916,[12]OPERACIONAL!$A$1:$C$12,2,FALSE)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VLOOKUP(M917,[12]OPERACIONAL!$A$1:$C$12,2,FALSE)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VLOOKUP(M918,[12]OPERACIONAL!$A$1:$C$12,2,FALSE)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VLOOKUP(M919,[12]OPERACIONAL!$A$1:$C$12,2,FALSE)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VLOOKUP(M920,[12]OPERACIONAL!$A$1:$C$12,2,FALSE)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VLOOKUP(M921,[12]OPERACIONAL!$A$1:$C$12,2,FALSE)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VLOOKUP(M922,[12]OPERACIONAL!$A$1:$C$12,2,FALSE)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VLOOKUP(M923,[12]OPERACIONAL!$A$1:$C$12,2,FALSE)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VLOOKUP(M924,[12]OPERACIONAL!$A$1:$C$12,2,FALSE)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VLOOKUP(M925,[12]OPERACIONAL!$A$1:$C$12,2,FALSE)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VLOOKUP(M926,[12]OPERACIONAL!$A$1:$C$12,2,FALSE)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VLOOKUP(M927,[12]OPERACIONAL!$A$1:$C$12,2,FALSE)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VLOOKUP(M928,[12]OPERACIONAL!$A$1:$C$12,2,FALSE)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VLOOKUP(M929,[12]OPERACIONAL!$A$1:$C$12,2,FALSE)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VLOOKUP(M930,[12]OPERACIONAL!$A$1:$C$12,2,FALSE)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VLOOKUP(M931,[12]OPERACIONAL!$A$1:$C$12,2,FALSE)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VLOOKUP(M932,[12]OPERACIONAL!$A$1:$C$12,2,FALSE)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VLOOKUP(M933,[12]OPERACIONAL!$A$1:$C$12,2,FALSE)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VLOOKUP(M934,[12]OPERACIONAL!$A$1:$C$12,2,FALSE)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VLOOKUP(M935,[12]OPERACIONAL!$A$1:$C$12,2,FALSE)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VLOOKUP(M936,[12]OPERACIONAL!$A$1:$C$12,2,FALSE)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VLOOKUP(M937,[12]OPERACIONAL!$A$1:$C$12,2,FALSE)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VLOOKUP(M938,[12]OPERACIONAL!$A$1:$C$12,2,FALSE)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VLOOKUP(M939,[12]OPERACIONAL!$A$1:$C$12,2,FALSE)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VLOOKUP(M940,[12]OPERACIONAL!$A$1:$C$12,2,FALSE)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VLOOKUP(M941,[12]OPERACIONAL!$A$1:$C$12,2,FALSE)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VLOOKUP(M942,[12]OPERACIONAL!$A$1:$C$12,2,FALSE)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VLOOKUP(M943,[12]OPERACIONAL!$A$1:$C$12,2,FALSE)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VLOOKUP(M944,[12]OPERACIONAL!$A$1:$C$12,2,FALSE)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VLOOKUP(M945,[12]OPERACIONAL!$A$1:$C$12,2,FALSE)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VLOOKUP(M946,[12]OPERACIONAL!$A$1:$C$12,2,FALSE)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VLOOKUP(M947,[12]OPERACIONAL!$A$1:$C$12,2,FALSE)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VLOOKUP(M948,[12]OPERACIONAL!$A$1:$C$12,2,FALSE)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VLOOKUP(M949,[12]OPERACIONAL!$A$1:$C$12,2,FALSE)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VLOOKUP(M950,[12]OPERACIONAL!$A$1:$C$12,2,FALSE)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VLOOKUP(M951,[12]OPERACIONAL!$A$1:$C$12,2,FALSE)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VLOOKUP(M952,[12]OPERACIONAL!$A$1:$C$12,2,FALSE)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VLOOKUP(M953,[12]OPERACIONAL!$A$1:$C$12,2,FALSE)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VLOOKUP(M954,[12]OPERACIONAL!$A$1:$C$12,2,FALSE)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VLOOKUP(M955,[12]OPERACIONAL!$A$1:$C$12,2,FALSE)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VLOOKUP(M956,[12]OPERACIONAL!$A$1:$C$12,2,FALSE)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VLOOKUP(M957,[12]OPERACIONAL!$A$1:$C$12,2,FALSE)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VLOOKUP(M958,[12]OPERACIONAL!$A$1:$C$12,2,FALSE)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VLOOKUP(M959,[12]OPERACIONAL!$A$1:$C$12,2,FALSE)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VLOOKUP(M960,[12]OPERACIONAL!$A$1:$C$12,2,FALSE)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VLOOKUP(M961,[12]OPERACIONAL!$A$1:$C$12,2,FALSE)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VLOOKUP(M962,[12]OPERACIONAL!$A$1:$C$12,2,FALSE)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VLOOKUP(M963,[12]OPERACIONAL!$A$1:$C$12,2,FALSE)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VLOOKUP(M964,[12]OPERACIONAL!$A$1:$C$12,2,FALSE)</f>
        <v>SELECIONAR</v>
      </c>
    </row>
    <row r="965" spans="2:14">
      <c r="B965" s="23" t="str">
        <f t="shared" ref="B965:B1028" si="30">MID(C965,1,2)</f>
        <v>U.</v>
      </c>
      <c r="C965" s="24" t="s">
        <v>4</v>
      </c>
      <c r="D965" s="25"/>
      <c r="E965" s="25"/>
      <c r="F965" s="24" t="s">
        <v>18</v>
      </c>
      <c r="G965" s="26">
        <v>1</v>
      </c>
      <c r="H965" s="31"/>
      <c r="I965" s="27">
        <v>0</v>
      </c>
      <c r="J965" s="28">
        <f t="shared" si="29"/>
        <v>0</v>
      </c>
      <c r="K965" s="29" t="s">
        <v>50</v>
      </c>
      <c r="L965" s="29" t="s">
        <v>45</v>
      </c>
      <c r="M965" s="29" t="s">
        <v>51</v>
      </c>
      <c r="N965" s="30" t="str">
        <f>VLOOKUP(M965,[12]OPERACIONAL!$A$1:$C$12,2,FALSE)</f>
        <v>SELECIONAR</v>
      </c>
    </row>
    <row r="966" spans="2:14">
      <c r="B966" s="23" t="str">
        <f t="shared" si="30"/>
        <v>U.</v>
      </c>
      <c r="C966" s="24" t="s">
        <v>4</v>
      </c>
      <c r="D966" s="25"/>
      <c r="E966" s="25"/>
      <c r="F966" s="24" t="s">
        <v>18</v>
      </c>
      <c r="G966" s="26">
        <v>1</v>
      </c>
      <c r="H966" s="31"/>
      <c r="I966" s="27">
        <v>0</v>
      </c>
      <c r="J966" s="28">
        <f t="shared" si="29"/>
        <v>0</v>
      </c>
      <c r="K966" s="29" t="s">
        <v>50</v>
      </c>
      <c r="L966" s="29" t="s">
        <v>45</v>
      </c>
      <c r="M966" s="29" t="s">
        <v>51</v>
      </c>
      <c r="N966" s="30" t="str">
        <f>VLOOKUP(M966,[12]OPERACIONAL!$A$1:$C$12,2,FALSE)</f>
        <v>SELECIONAR</v>
      </c>
    </row>
    <row r="967" spans="2:14">
      <c r="B967" s="23" t="str">
        <f t="shared" si="30"/>
        <v>U.</v>
      </c>
      <c r="C967" s="24" t="s">
        <v>4</v>
      </c>
      <c r="D967" s="25"/>
      <c r="E967" s="25"/>
      <c r="F967" s="24" t="s">
        <v>18</v>
      </c>
      <c r="G967" s="26">
        <v>1</v>
      </c>
      <c r="H967" s="31"/>
      <c r="I967" s="27">
        <v>0</v>
      </c>
      <c r="J967" s="28">
        <f t="shared" si="29"/>
        <v>0</v>
      </c>
      <c r="K967" s="29" t="s">
        <v>50</v>
      </c>
      <c r="L967" s="29" t="s">
        <v>45</v>
      </c>
      <c r="M967" s="29" t="s">
        <v>51</v>
      </c>
      <c r="N967" s="30" t="str">
        <f>VLOOKUP(M967,[12]OPERACIONAL!$A$1:$C$12,2,FALSE)</f>
        <v>SELECIONAR</v>
      </c>
    </row>
    <row r="968" spans="2:14">
      <c r="B968" s="23" t="str">
        <f t="shared" si="30"/>
        <v>U.</v>
      </c>
      <c r="C968" s="24" t="s">
        <v>4</v>
      </c>
      <c r="D968" s="25"/>
      <c r="E968" s="25"/>
      <c r="F968" s="24" t="s">
        <v>18</v>
      </c>
      <c r="G968" s="26">
        <v>1</v>
      </c>
      <c r="H968" s="31"/>
      <c r="I968" s="27">
        <v>0</v>
      </c>
      <c r="J968" s="28">
        <f t="shared" si="29"/>
        <v>0</v>
      </c>
      <c r="K968" s="29" t="s">
        <v>50</v>
      </c>
      <c r="L968" s="29" t="s">
        <v>45</v>
      </c>
      <c r="M968" s="29" t="s">
        <v>51</v>
      </c>
      <c r="N968" s="30" t="str">
        <f>VLOOKUP(M968,[12]OPERACIONAL!$A$1:$C$12,2,FALSE)</f>
        <v>SELECIONAR</v>
      </c>
    </row>
    <row r="969" spans="2:14">
      <c r="B969" s="23" t="str">
        <f t="shared" si="30"/>
        <v>U.</v>
      </c>
      <c r="C969" s="24" t="s">
        <v>4</v>
      </c>
      <c r="D969" s="25"/>
      <c r="E969" s="25"/>
      <c r="F969" s="24" t="s">
        <v>18</v>
      </c>
      <c r="G969" s="26">
        <v>1</v>
      </c>
      <c r="H969" s="31"/>
      <c r="I969" s="27">
        <v>0</v>
      </c>
      <c r="J969" s="28">
        <f t="shared" si="29"/>
        <v>0</v>
      </c>
      <c r="K969" s="29" t="s">
        <v>50</v>
      </c>
      <c r="L969" s="29" t="s">
        <v>45</v>
      </c>
      <c r="M969" s="29" t="s">
        <v>51</v>
      </c>
      <c r="N969" s="30" t="str">
        <f>VLOOKUP(M969,[12]OPERACIONAL!$A$1:$C$12,2,FALSE)</f>
        <v>SELECIONAR</v>
      </c>
    </row>
    <row r="970" spans="2:14">
      <c r="B970" s="23" t="str">
        <f t="shared" si="30"/>
        <v>U.</v>
      </c>
      <c r="C970" s="24" t="s">
        <v>4</v>
      </c>
      <c r="D970" s="25"/>
      <c r="E970" s="25"/>
      <c r="F970" s="24" t="s">
        <v>18</v>
      </c>
      <c r="G970" s="26">
        <v>1</v>
      </c>
      <c r="H970" s="31"/>
      <c r="I970" s="27">
        <v>0</v>
      </c>
      <c r="J970" s="28">
        <f t="shared" si="29"/>
        <v>0</v>
      </c>
      <c r="K970" s="29" t="s">
        <v>50</v>
      </c>
      <c r="L970" s="29" t="s">
        <v>45</v>
      </c>
      <c r="M970" s="29" t="s">
        <v>51</v>
      </c>
      <c r="N970" s="30" t="str">
        <f>VLOOKUP(M970,[12]OPERACIONAL!$A$1:$C$12,2,FALSE)</f>
        <v>SELECIONAR</v>
      </c>
    </row>
    <row r="971" spans="2:14">
      <c r="B971" s="23" t="str">
        <f t="shared" si="30"/>
        <v>U.</v>
      </c>
      <c r="C971" s="24" t="s">
        <v>4</v>
      </c>
      <c r="D971" s="25"/>
      <c r="E971" s="25"/>
      <c r="F971" s="24" t="s">
        <v>18</v>
      </c>
      <c r="G971" s="26">
        <v>1</v>
      </c>
      <c r="H971" s="31"/>
      <c r="I971" s="27">
        <v>0</v>
      </c>
      <c r="J971" s="28">
        <f t="shared" ref="J971:J1034" si="31">G971*I971</f>
        <v>0</v>
      </c>
      <c r="K971" s="29" t="s">
        <v>50</v>
      </c>
      <c r="L971" s="29" t="s">
        <v>45</v>
      </c>
      <c r="M971" s="29" t="s">
        <v>51</v>
      </c>
      <c r="N971" s="30" t="str">
        <f>VLOOKUP(M971,[12]OPERACIONAL!$A$1:$C$12,2,FALSE)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VLOOKUP(M972,[12]OPERACIONAL!$A$1:$C$12,2,FALSE)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VLOOKUP(M973,[12]OPERACIONAL!$A$1:$C$12,2,FALSE)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VLOOKUP(M974,[12]OPERACIONAL!$A$1:$C$12,2,FALSE)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VLOOKUP(M975,[12]OPERACIONAL!$A$1:$C$12,2,FALSE)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VLOOKUP(M976,[12]OPERACIONAL!$A$1:$C$12,2,FALSE)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VLOOKUP(M977,[12]OPERACIONAL!$A$1:$C$12,2,FALSE)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VLOOKUP(M978,[12]OPERACIONAL!$A$1:$C$12,2,FALSE)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VLOOKUP(M979,[12]OPERACIONAL!$A$1:$C$12,2,FALSE)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VLOOKUP(M980,[12]OPERACIONAL!$A$1:$C$12,2,FALSE)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VLOOKUP(M981,[12]OPERACIONAL!$A$1:$C$12,2,FALSE)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VLOOKUP(M982,[12]OPERACIONAL!$A$1:$C$12,2,FALSE)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VLOOKUP(M983,[12]OPERACIONAL!$A$1:$C$12,2,FALSE)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VLOOKUP(M984,[12]OPERACIONAL!$A$1:$C$12,2,FALSE)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VLOOKUP(M985,[12]OPERACIONAL!$A$1:$C$12,2,FALSE)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VLOOKUP(M986,[12]OPERACIONAL!$A$1:$C$12,2,FALSE)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VLOOKUP(M987,[12]OPERACIONAL!$A$1:$C$12,2,FALSE)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VLOOKUP(M988,[12]OPERACIONAL!$A$1:$C$12,2,FALSE)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VLOOKUP(M989,[12]OPERACIONAL!$A$1:$C$12,2,FALSE)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VLOOKUP(M990,[12]OPERACIONAL!$A$1:$C$12,2,FALSE)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VLOOKUP(M991,[12]OPERACIONAL!$A$1:$C$12,2,FALSE)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VLOOKUP(M992,[12]OPERACIONAL!$A$1:$C$12,2,FALSE)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VLOOKUP(M993,[12]OPERACIONAL!$A$1:$C$12,2,FALSE)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VLOOKUP(M994,[12]OPERACIONAL!$A$1:$C$12,2,FALSE)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VLOOKUP(M995,[12]OPERACIONAL!$A$1:$C$12,2,FALSE)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VLOOKUP(M996,[12]OPERACIONAL!$A$1:$C$12,2,FALSE)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VLOOKUP(M997,[12]OPERACIONAL!$A$1:$C$12,2,FALSE)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VLOOKUP(M998,[12]OPERACIONAL!$A$1:$C$12,2,FALSE)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VLOOKUP(M999,[12]OPERACIONAL!$A$1:$C$12,2,FALSE)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VLOOKUP(M1000,[12]OPERACIONAL!$A$1:$C$12,2,FALSE)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VLOOKUP(M1001,[12]OPERACIONAL!$A$1:$C$12,2,FALSE)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VLOOKUP(M1002,[12]OPERACIONAL!$A$1:$C$12,2,FALSE)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VLOOKUP(M1003,[12]OPERACIONAL!$A$1:$C$12,2,FALSE)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VLOOKUP(M1004,[12]OPERACIONAL!$A$1:$C$12,2,FALSE)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VLOOKUP(M1005,[12]OPERACIONAL!$A$1:$C$12,2,FALSE)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VLOOKUP(M1006,[12]OPERACIONAL!$A$1:$C$12,2,FALSE)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VLOOKUP(M1007,[12]OPERACIONAL!$A$1:$C$12,2,FALSE)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VLOOKUP(M1008,[12]OPERACIONAL!$A$1:$C$12,2,FALSE)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VLOOKUP(M1009,[12]OPERACIONAL!$A$1:$C$12,2,FALSE)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VLOOKUP(M1010,[12]OPERACIONAL!$A$1:$C$12,2,FALSE)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VLOOKUP(M1011,[12]OPERACIONAL!$A$1:$C$12,2,FALSE)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VLOOKUP(M1012,[12]OPERACIONAL!$A$1:$C$12,2,FALSE)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VLOOKUP(M1013,[12]OPERACIONAL!$A$1:$C$12,2,FALSE)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VLOOKUP(M1014,[12]OPERACIONAL!$A$1:$C$12,2,FALSE)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VLOOKUP(M1015,[12]OPERACIONAL!$A$1:$C$12,2,FALSE)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VLOOKUP(M1016,[12]OPERACIONAL!$A$1:$C$12,2,FALSE)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VLOOKUP(M1017,[12]OPERACIONAL!$A$1:$C$12,2,FALSE)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VLOOKUP(M1018,[12]OPERACIONAL!$A$1:$C$12,2,FALSE)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VLOOKUP(M1019,[12]OPERACIONAL!$A$1:$C$12,2,FALSE)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VLOOKUP(M1020,[12]OPERACIONAL!$A$1:$C$12,2,FALSE)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VLOOKUP(M1021,[12]OPERACIONAL!$A$1:$C$12,2,FALSE)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VLOOKUP(M1022,[12]OPERACIONAL!$A$1:$C$12,2,FALSE)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VLOOKUP(M1023,[12]OPERACIONAL!$A$1:$C$12,2,FALSE)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VLOOKUP(M1024,[12]OPERACIONAL!$A$1:$C$12,2,FALSE)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VLOOKUP(M1025,[12]OPERACIONAL!$A$1:$C$12,2,FALSE)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VLOOKUP(M1026,[12]OPERACIONAL!$A$1:$C$12,2,FALSE)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VLOOKUP(M1027,[12]OPERACIONAL!$A$1:$C$12,2,FALSE)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VLOOKUP(M1028,[12]OPERACIONAL!$A$1:$C$12,2,FALSE)</f>
        <v>SELECIONAR</v>
      </c>
    </row>
    <row r="1029" spans="2:14">
      <c r="B1029" s="23" t="str">
        <f t="shared" ref="B1029:B1049" si="32">MID(C1029,1,2)</f>
        <v>U.</v>
      </c>
      <c r="C1029" s="24" t="s">
        <v>4</v>
      </c>
      <c r="D1029" s="25"/>
      <c r="E1029" s="25"/>
      <c r="F1029" s="24" t="s">
        <v>18</v>
      </c>
      <c r="G1029" s="26">
        <v>1</v>
      </c>
      <c r="H1029" s="31"/>
      <c r="I1029" s="27">
        <v>0</v>
      </c>
      <c r="J1029" s="28">
        <f t="shared" si="31"/>
        <v>0</v>
      </c>
      <c r="K1029" s="29" t="s">
        <v>50</v>
      </c>
      <c r="L1029" s="29" t="s">
        <v>45</v>
      </c>
      <c r="M1029" s="29" t="s">
        <v>51</v>
      </c>
      <c r="N1029" s="30" t="str">
        <f>VLOOKUP(M1029,[12]OPERACIONAL!$A$1:$C$12,2,FALSE)</f>
        <v>SELECIONAR</v>
      </c>
    </row>
    <row r="1030" spans="2:14">
      <c r="B1030" s="23" t="str">
        <f t="shared" si="32"/>
        <v>U.</v>
      </c>
      <c r="C1030" s="24" t="s">
        <v>4</v>
      </c>
      <c r="D1030" s="25"/>
      <c r="E1030" s="25"/>
      <c r="F1030" s="24" t="s">
        <v>18</v>
      </c>
      <c r="G1030" s="26">
        <v>1</v>
      </c>
      <c r="H1030" s="31"/>
      <c r="I1030" s="27">
        <v>0</v>
      </c>
      <c r="J1030" s="28">
        <f t="shared" si="31"/>
        <v>0</v>
      </c>
      <c r="K1030" s="29" t="s">
        <v>50</v>
      </c>
      <c r="L1030" s="29" t="s">
        <v>45</v>
      </c>
      <c r="M1030" s="29" t="s">
        <v>51</v>
      </c>
      <c r="N1030" s="30" t="str">
        <f>VLOOKUP(M1030,[12]OPERACIONAL!$A$1:$C$12,2,FALSE)</f>
        <v>SELECIONAR</v>
      </c>
    </row>
    <row r="1031" spans="2:14">
      <c r="B1031" s="23" t="str">
        <f t="shared" si="32"/>
        <v>U.</v>
      </c>
      <c r="C1031" s="24" t="s">
        <v>4</v>
      </c>
      <c r="D1031" s="25"/>
      <c r="E1031" s="25"/>
      <c r="F1031" s="24" t="s">
        <v>18</v>
      </c>
      <c r="G1031" s="26">
        <v>1</v>
      </c>
      <c r="H1031" s="31"/>
      <c r="I1031" s="27">
        <v>0</v>
      </c>
      <c r="J1031" s="28">
        <f t="shared" si="31"/>
        <v>0</v>
      </c>
      <c r="K1031" s="29" t="s">
        <v>50</v>
      </c>
      <c r="L1031" s="29" t="s">
        <v>45</v>
      </c>
      <c r="M1031" s="29" t="s">
        <v>51</v>
      </c>
      <c r="N1031" s="30" t="str">
        <f>VLOOKUP(M1031,[12]OPERACIONAL!$A$1:$C$12,2,FALSE)</f>
        <v>SELECIONAR</v>
      </c>
    </row>
    <row r="1032" spans="2:14">
      <c r="B1032" s="23" t="str">
        <f t="shared" si="32"/>
        <v>U.</v>
      </c>
      <c r="C1032" s="24" t="s">
        <v>4</v>
      </c>
      <c r="D1032" s="25"/>
      <c r="E1032" s="25"/>
      <c r="F1032" s="24" t="s">
        <v>18</v>
      </c>
      <c r="G1032" s="26">
        <v>1</v>
      </c>
      <c r="H1032" s="31"/>
      <c r="I1032" s="27">
        <v>0</v>
      </c>
      <c r="J1032" s="28">
        <f t="shared" si="31"/>
        <v>0</v>
      </c>
      <c r="K1032" s="29" t="s">
        <v>50</v>
      </c>
      <c r="L1032" s="29" t="s">
        <v>45</v>
      </c>
      <c r="M1032" s="29" t="s">
        <v>51</v>
      </c>
      <c r="N1032" s="30" t="str">
        <f>VLOOKUP(M1032,[12]OPERACIONAL!$A$1:$C$12,2,FALSE)</f>
        <v>SELECIONAR</v>
      </c>
    </row>
    <row r="1033" spans="2:14">
      <c r="B1033" s="23" t="str">
        <f t="shared" si="32"/>
        <v>U.</v>
      </c>
      <c r="C1033" s="24" t="s">
        <v>4</v>
      </c>
      <c r="D1033" s="25"/>
      <c r="E1033" s="25"/>
      <c r="F1033" s="24" t="s">
        <v>18</v>
      </c>
      <c r="G1033" s="26">
        <v>1</v>
      </c>
      <c r="H1033" s="31"/>
      <c r="I1033" s="27">
        <v>0</v>
      </c>
      <c r="J1033" s="28">
        <f t="shared" si="31"/>
        <v>0</v>
      </c>
      <c r="K1033" s="29" t="s">
        <v>50</v>
      </c>
      <c r="L1033" s="29" t="s">
        <v>45</v>
      </c>
      <c r="M1033" s="29" t="s">
        <v>51</v>
      </c>
      <c r="N1033" s="30" t="str">
        <f>VLOOKUP(M1033,[12]OPERACIONAL!$A$1:$C$12,2,FALSE)</f>
        <v>SELECIONAR</v>
      </c>
    </row>
    <row r="1034" spans="2:14">
      <c r="B1034" s="23" t="str">
        <f t="shared" si="32"/>
        <v>U.</v>
      </c>
      <c r="C1034" s="24" t="s">
        <v>4</v>
      </c>
      <c r="D1034" s="25"/>
      <c r="E1034" s="25"/>
      <c r="F1034" s="24" t="s">
        <v>18</v>
      </c>
      <c r="G1034" s="26">
        <v>1</v>
      </c>
      <c r="H1034" s="31"/>
      <c r="I1034" s="27">
        <v>0</v>
      </c>
      <c r="J1034" s="28">
        <f t="shared" si="31"/>
        <v>0</v>
      </c>
      <c r="K1034" s="29" t="s">
        <v>50</v>
      </c>
      <c r="L1034" s="29" t="s">
        <v>45</v>
      </c>
      <c r="M1034" s="29" t="s">
        <v>51</v>
      </c>
      <c r="N1034" s="30" t="str">
        <f>VLOOKUP(M1034,[12]OPERACIONAL!$A$1:$C$12,2,FALSE)</f>
        <v>SELECIONAR</v>
      </c>
    </row>
    <row r="1035" spans="2:14">
      <c r="B1035" s="23" t="str">
        <f t="shared" si="32"/>
        <v>U.</v>
      </c>
      <c r="C1035" s="24" t="s">
        <v>4</v>
      </c>
      <c r="D1035" s="25"/>
      <c r="E1035" s="25"/>
      <c r="F1035" s="24" t="s">
        <v>18</v>
      </c>
      <c r="G1035" s="26">
        <v>1</v>
      </c>
      <c r="H1035" s="31"/>
      <c r="I1035" s="27">
        <v>0</v>
      </c>
      <c r="J1035" s="28">
        <f t="shared" ref="J1035:J1049" si="33">G1035*I1035</f>
        <v>0</v>
      </c>
      <c r="K1035" s="29" t="s">
        <v>50</v>
      </c>
      <c r="L1035" s="29" t="s">
        <v>45</v>
      </c>
      <c r="M1035" s="29" t="s">
        <v>51</v>
      </c>
      <c r="N1035" s="30" t="str">
        <f>VLOOKUP(M1035,[12]OPERACIONAL!$A$1:$C$12,2,FALSE)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VLOOKUP(M1036,[12]OPERACIONAL!$A$1:$C$12,2,FALSE)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VLOOKUP(M1037,[12]OPERACIONAL!$A$1:$C$12,2,FALSE)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VLOOKUP(M1038,[12]OPERACIONAL!$A$1:$C$12,2,FALSE)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VLOOKUP(M1039,[12]OPERACIONAL!$A$1:$C$12,2,FALSE)</f>
        <v>SELECIONAR</v>
      </c>
    </row>
    <row r="1040" spans="2:14">
      <c r="B1040" s="23" t="str">
        <f t="shared" si="32"/>
        <v>U.</v>
      </c>
      <c r="C1040" s="24" t="s">
        <v>4</v>
      </c>
      <c r="D1040" s="25"/>
      <c r="E1040" s="25"/>
      <c r="F1040" s="24" t="s">
        <v>18</v>
      </c>
      <c r="G1040" s="26">
        <v>1</v>
      </c>
      <c r="H1040" s="31"/>
      <c r="I1040" s="27">
        <v>0</v>
      </c>
      <c r="J1040" s="28">
        <f t="shared" si="33"/>
        <v>0</v>
      </c>
      <c r="K1040" s="29" t="s">
        <v>50</v>
      </c>
      <c r="L1040" s="29" t="s">
        <v>45</v>
      </c>
      <c r="M1040" s="29" t="s">
        <v>51</v>
      </c>
      <c r="N1040" s="30" t="str">
        <f>VLOOKUP(M1040,[12]OPERACIONAL!$A$1:$C$12,2,FALSE)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VLOOKUP(M1041,[12]OPERACIONAL!$A$1:$C$12,2,FALSE)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VLOOKUP(M1042,[12]OPERACIONAL!$A$1:$C$12,2,FALSE)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VLOOKUP(M1043,[12]OPERACIONAL!$A$1:$C$12,2,FALSE)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VLOOKUP(M1044,[12]OPERACIONAL!$A$1:$C$12,2,FALSE)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VLOOKUP(M1045,[12]OPERACIONAL!$A$1:$C$12,2,FALSE)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VLOOKUP(M1046,[12]OPERACIONAL!$A$1:$C$12,2,FALSE)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VLOOKUP(M1047,[12]OPERACIONAL!$A$1:$C$12,2,FALSE)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VLOOKUP(M1048,[12]OPERACIONAL!$A$1:$C$12,2,FALSE)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VLOOKUP(M1049,[12]OPERACIONAL!$A$1:$C$12,2,FALSE)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2137-D99D-43F8-B262-B54AEF6D0520}">
  <dimension ref="B1:N1028"/>
  <sheetViews>
    <sheetView topLeftCell="A82" zoomScaleNormal="100" workbookViewId="0">
      <selection activeCell="K86" sqref="K4:M86"/>
    </sheetView>
  </sheetViews>
  <sheetFormatPr defaultRowHeight="12"/>
  <cols>
    <col min="1" max="1" width="9.140625" style="1"/>
    <col min="2" max="2" width="10.42578125" style="1" bestFit="1" customWidth="1"/>
    <col min="3" max="3" width="10.7109375" style="1" bestFit="1" customWidth="1"/>
    <col min="4" max="4" width="16.5703125" style="158" bestFit="1" customWidth="1"/>
    <col min="5" max="5" width="35.28515625" style="158" bestFit="1" customWidth="1"/>
    <col min="6" max="6" width="20" style="1" bestFit="1" customWidth="1"/>
    <col min="7" max="7" width="16.5703125" style="1" bestFit="1" customWidth="1"/>
    <col min="8" max="8" width="20.28515625" style="1" bestFit="1" customWidth="1"/>
    <col min="9" max="10" width="16.28515625" style="1" bestFit="1" customWidth="1"/>
    <col min="11" max="11" width="16.28515625" style="2" bestFit="1" customWidth="1"/>
    <col min="12" max="12" width="20.7109375" style="2" bestFit="1" customWidth="1"/>
    <col min="13" max="13" width="18.42578125" style="2" bestFit="1" customWidth="1"/>
    <col min="14" max="14" width="75.42578125" style="1" customWidth="1"/>
    <col min="15" max="16384" width="9.140625" style="1"/>
  </cols>
  <sheetData>
    <row r="1" spans="2:14" ht="12.75" thickBot="1">
      <c r="I1" s="3" t="s">
        <v>0</v>
      </c>
      <c r="J1" s="4">
        <f>SUBTOTAL(9,J4:J1028)</f>
        <v>18307198.740000002</v>
      </c>
    </row>
    <row r="2" spans="2:14" ht="12.75" thickBot="1">
      <c r="B2" s="5" t="s">
        <v>1</v>
      </c>
      <c r="C2" s="6" t="s">
        <v>1</v>
      </c>
      <c r="D2" s="159" t="s">
        <v>2</v>
      </c>
      <c r="E2" s="159" t="s">
        <v>2</v>
      </c>
      <c r="F2" s="6" t="s">
        <v>1</v>
      </c>
      <c r="G2" s="6" t="s">
        <v>1</v>
      </c>
      <c r="H2" s="8" t="s">
        <v>2</v>
      </c>
      <c r="I2" s="6" t="s">
        <v>1</v>
      </c>
      <c r="J2" s="8" t="s">
        <v>2</v>
      </c>
      <c r="K2" s="7" t="s">
        <v>2</v>
      </c>
      <c r="L2" s="7" t="s">
        <v>2</v>
      </c>
      <c r="M2" s="7" t="s">
        <v>2</v>
      </c>
      <c r="N2" s="9" t="s">
        <v>1</v>
      </c>
    </row>
    <row r="3" spans="2:14" ht="24">
      <c r="B3" s="10" t="s">
        <v>3</v>
      </c>
      <c r="C3" s="11" t="s">
        <v>4</v>
      </c>
      <c r="D3" s="160" t="s">
        <v>5</v>
      </c>
      <c r="E3" s="160" t="s">
        <v>6</v>
      </c>
      <c r="F3" s="12" t="s">
        <v>7</v>
      </c>
      <c r="G3" s="12" t="s">
        <v>8</v>
      </c>
      <c r="H3" s="12" t="s">
        <v>9</v>
      </c>
      <c r="I3" s="12" t="s">
        <v>10</v>
      </c>
      <c r="J3" s="12" t="s">
        <v>11</v>
      </c>
      <c r="K3" s="12" t="s">
        <v>12</v>
      </c>
      <c r="L3" s="12" t="s">
        <v>13</v>
      </c>
      <c r="M3" s="12" t="s">
        <v>14</v>
      </c>
      <c r="N3" s="13" t="s">
        <v>15</v>
      </c>
    </row>
    <row r="4" spans="2:14" ht="36">
      <c r="B4" s="161">
        <v>27</v>
      </c>
      <c r="C4" s="162" t="s">
        <v>1206</v>
      </c>
      <c r="D4" s="163" t="s">
        <v>1207</v>
      </c>
      <c r="E4" s="163" t="s">
        <v>1208</v>
      </c>
      <c r="F4" s="162" t="s">
        <v>18</v>
      </c>
      <c r="G4" s="164">
        <v>1</v>
      </c>
      <c r="H4" s="165">
        <v>45505</v>
      </c>
      <c r="I4" s="166">
        <v>19400</v>
      </c>
      <c r="J4" s="167">
        <f>G4*I4</f>
        <v>19400</v>
      </c>
      <c r="K4" s="168" t="s">
        <v>20</v>
      </c>
      <c r="L4" s="168" t="s">
        <v>21</v>
      </c>
      <c r="M4" s="168" t="s">
        <v>34</v>
      </c>
      <c r="N4" s="169" t="str">
        <f>VLOOKUP(M4,[13]OPERACIONAL!$A$1:$C$12,2,FALSE)</f>
        <v>OUTROS SERVIÇOS DE TERCEIROS - PESSOA JURÍDICA</v>
      </c>
    </row>
    <row r="5" spans="2:14" ht="36">
      <c r="B5" s="170">
        <v>27</v>
      </c>
      <c r="C5" s="162" t="s">
        <v>1206</v>
      </c>
      <c r="D5" s="163" t="s">
        <v>1209</v>
      </c>
      <c r="E5" s="163" t="s">
        <v>1210</v>
      </c>
      <c r="F5" s="162" t="s">
        <v>18</v>
      </c>
      <c r="G5" s="164">
        <v>1</v>
      </c>
      <c r="H5" s="165">
        <v>45346</v>
      </c>
      <c r="I5" s="166">
        <v>3600</v>
      </c>
      <c r="J5" s="167">
        <f t="shared" ref="J5:J36" si="0">G5*I5</f>
        <v>3600</v>
      </c>
      <c r="K5" s="168" t="s">
        <v>43</v>
      </c>
      <c r="L5" s="168" t="s">
        <v>21</v>
      </c>
      <c r="M5" s="168" t="s">
        <v>34</v>
      </c>
      <c r="N5" s="169" t="str">
        <f>VLOOKUP(M5,[13]OPERACIONAL!$A$1:$C$12,2,FALSE)</f>
        <v>OUTROS SERVIÇOS DE TERCEIROS - PESSOA JURÍDICA</v>
      </c>
    </row>
    <row r="6" spans="2:14" ht="96">
      <c r="B6" s="170">
        <v>27</v>
      </c>
      <c r="C6" s="162" t="s">
        <v>1206</v>
      </c>
      <c r="D6" s="163" t="s">
        <v>1211</v>
      </c>
      <c r="E6" s="163" t="s">
        <v>1212</v>
      </c>
      <c r="F6" s="162" t="s">
        <v>18</v>
      </c>
      <c r="G6" s="164">
        <v>1</v>
      </c>
      <c r="H6" s="165">
        <v>45627</v>
      </c>
      <c r="I6" s="166">
        <v>805000</v>
      </c>
      <c r="J6" s="167">
        <v>805000</v>
      </c>
      <c r="K6" s="168" t="s">
        <v>20</v>
      </c>
      <c r="L6" s="168" t="s">
        <v>21</v>
      </c>
      <c r="M6" s="168" t="s">
        <v>34</v>
      </c>
      <c r="N6" s="169" t="str">
        <f>VLOOKUP(M6,[13]OPERACIONAL!$A$1:$C$12,2,FALSE)</f>
        <v>OUTROS SERVIÇOS DE TERCEIROS - PESSOA JURÍDICA</v>
      </c>
    </row>
    <row r="7" spans="2:14" ht="48">
      <c r="B7" s="170">
        <v>27</v>
      </c>
      <c r="C7" s="162" t="s">
        <v>1206</v>
      </c>
      <c r="D7" s="163" t="s">
        <v>1213</v>
      </c>
      <c r="E7" s="163" t="s">
        <v>1214</v>
      </c>
      <c r="F7" s="162" t="s">
        <v>18</v>
      </c>
      <c r="G7" s="164">
        <v>1</v>
      </c>
      <c r="H7" s="165">
        <v>45627</v>
      </c>
      <c r="I7" s="166">
        <v>2100000</v>
      </c>
      <c r="J7" s="167">
        <f t="shared" si="0"/>
        <v>2100000</v>
      </c>
      <c r="K7" s="168" t="s">
        <v>20</v>
      </c>
      <c r="L7" s="168" t="s">
        <v>21</v>
      </c>
      <c r="M7" s="168" t="s">
        <v>34</v>
      </c>
      <c r="N7" s="169" t="str">
        <f>VLOOKUP(M7,[13]OPERACIONAL!$A$1:$C$12,2,FALSE)</f>
        <v>OUTROS SERVIÇOS DE TERCEIROS - PESSOA JURÍDICA</v>
      </c>
    </row>
    <row r="8" spans="2:14" ht="48">
      <c r="B8" s="170">
        <v>27</v>
      </c>
      <c r="C8" s="162" t="s">
        <v>1206</v>
      </c>
      <c r="D8" s="163" t="s">
        <v>1215</v>
      </c>
      <c r="E8" s="163" t="s">
        <v>1216</v>
      </c>
      <c r="F8" s="162" t="s">
        <v>18</v>
      </c>
      <c r="G8" s="164">
        <v>1</v>
      </c>
      <c r="H8" s="165">
        <v>45627</v>
      </c>
      <c r="I8" s="166">
        <v>75000</v>
      </c>
      <c r="J8" s="167">
        <f t="shared" si="0"/>
        <v>75000</v>
      </c>
      <c r="K8" s="168" t="s">
        <v>20</v>
      </c>
      <c r="L8" s="168" t="s">
        <v>21</v>
      </c>
      <c r="M8" s="168" t="s">
        <v>34</v>
      </c>
      <c r="N8" s="169" t="str">
        <f>VLOOKUP(M8,[13]OPERACIONAL!$A$1:$C$12,2,FALSE)</f>
        <v>OUTROS SERVIÇOS DE TERCEIROS - PESSOA JURÍDICA</v>
      </c>
    </row>
    <row r="9" spans="2:14" ht="36">
      <c r="B9" s="170">
        <v>27</v>
      </c>
      <c r="C9" s="162" t="s">
        <v>1206</v>
      </c>
      <c r="D9" s="163" t="s">
        <v>1217</v>
      </c>
      <c r="E9" s="163" t="s">
        <v>1218</v>
      </c>
      <c r="F9" s="162" t="s">
        <v>241</v>
      </c>
      <c r="G9" s="164">
        <v>1</v>
      </c>
      <c r="H9" s="165">
        <v>45551</v>
      </c>
      <c r="I9" s="166">
        <v>3000</v>
      </c>
      <c r="J9" s="167">
        <v>36000</v>
      </c>
      <c r="K9" s="168" t="s">
        <v>20</v>
      </c>
      <c r="L9" s="168" t="s">
        <v>21</v>
      </c>
      <c r="M9" s="168" t="s">
        <v>28</v>
      </c>
      <c r="N9" s="169" t="str">
        <f>VLOOKUP(M9,[13]OPERACIONAL!$A$1:$C$12,2,FALSE)</f>
        <v>SERVIÇOS DE TECNOLOGIA DA INFORMAÇÃO E COMUNICAÇÃO - PESSOA JURÍDICA</v>
      </c>
    </row>
    <row r="10" spans="2:14" ht="48">
      <c r="B10" s="170">
        <v>27</v>
      </c>
      <c r="C10" s="162" t="s">
        <v>1206</v>
      </c>
      <c r="D10" s="163" t="s">
        <v>1219</v>
      </c>
      <c r="E10" s="163" t="s">
        <v>1220</v>
      </c>
      <c r="F10" s="162" t="s">
        <v>241</v>
      </c>
      <c r="G10" s="164">
        <v>1</v>
      </c>
      <c r="H10" s="165">
        <v>45474</v>
      </c>
      <c r="I10" s="166">
        <v>75098.570000000007</v>
      </c>
      <c r="J10" s="167">
        <v>901182.89</v>
      </c>
      <c r="K10" s="168" t="s">
        <v>20</v>
      </c>
      <c r="L10" s="168" t="s">
        <v>21</v>
      </c>
      <c r="M10" s="168" t="s">
        <v>28</v>
      </c>
      <c r="N10" s="169" t="str">
        <f>VLOOKUP(M10,[13]OPERACIONAL!$A$1:$C$12,2,FALSE)</f>
        <v>SERVIÇOS DE TECNOLOGIA DA INFORMAÇÃO E COMUNICAÇÃO - PESSOA JURÍDICA</v>
      </c>
    </row>
    <row r="11" spans="2:14" ht="48">
      <c r="B11" s="170">
        <v>27</v>
      </c>
      <c r="C11" s="162" t="s">
        <v>1206</v>
      </c>
      <c r="D11" s="163" t="s">
        <v>1221</v>
      </c>
      <c r="E11" s="171" t="s">
        <v>1222</v>
      </c>
      <c r="F11" s="162" t="s">
        <v>241</v>
      </c>
      <c r="G11" s="164">
        <v>1</v>
      </c>
      <c r="H11" s="165">
        <v>45292</v>
      </c>
      <c r="I11" s="166">
        <v>129166.67</v>
      </c>
      <c r="J11" s="167">
        <v>1550000</v>
      </c>
      <c r="K11" s="168" t="s">
        <v>20</v>
      </c>
      <c r="L11" s="168" t="s">
        <v>21</v>
      </c>
      <c r="M11" s="168" t="s">
        <v>34</v>
      </c>
      <c r="N11" s="169" t="str">
        <f>VLOOKUP(M11,[13]OPERACIONAL!$A$1:$C$12,2,FALSE)</f>
        <v>OUTROS SERVIÇOS DE TERCEIROS - PESSOA JURÍDICA</v>
      </c>
    </row>
    <row r="12" spans="2:14" ht="48">
      <c r="B12" s="170">
        <v>27</v>
      </c>
      <c r="C12" s="162" t="s">
        <v>1206</v>
      </c>
      <c r="D12" s="163" t="s">
        <v>1223</v>
      </c>
      <c r="E12" s="171" t="s">
        <v>1222</v>
      </c>
      <c r="F12" s="162" t="s">
        <v>241</v>
      </c>
      <c r="G12" s="164">
        <v>1</v>
      </c>
      <c r="H12" s="165">
        <v>45292</v>
      </c>
      <c r="I12" s="166">
        <v>25833.33</v>
      </c>
      <c r="J12" s="167">
        <v>310000</v>
      </c>
      <c r="K12" s="168" t="s">
        <v>20</v>
      </c>
      <c r="L12" s="168" t="s">
        <v>21</v>
      </c>
      <c r="M12" s="168" t="s">
        <v>34</v>
      </c>
      <c r="N12" s="169" t="str">
        <f>VLOOKUP(M12,[13]OPERACIONAL!$A$1:$C$12,2,FALSE)</f>
        <v>OUTROS SERVIÇOS DE TERCEIROS - PESSOA JURÍDICA</v>
      </c>
    </row>
    <row r="13" spans="2:14" ht="84">
      <c r="B13" s="170">
        <v>27</v>
      </c>
      <c r="C13" s="162" t="s">
        <v>1206</v>
      </c>
      <c r="D13" s="163" t="s">
        <v>1224</v>
      </c>
      <c r="E13" s="172" t="s">
        <v>1225</v>
      </c>
      <c r="F13" s="162" t="s">
        <v>241</v>
      </c>
      <c r="G13" s="164">
        <v>1</v>
      </c>
      <c r="H13" s="165">
        <v>45292</v>
      </c>
      <c r="I13" s="166">
        <v>20000</v>
      </c>
      <c r="J13" s="167">
        <v>240000</v>
      </c>
      <c r="K13" s="168" t="s">
        <v>20</v>
      </c>
      <c r="L13" s="168" t="s">
        <v>21</v>
      </c>
      <c r="M13" s="168" t="s">
        <v>34</v>
      </c>
      <c r="N13" s="169" t="str">
        <f>VLOOKUP(M13,[13]OPERACIONAL!$A$1:$C$12,2,FALSE)</f>
        <v>OUTROS SERVIÇOS DE TERCEIROS - PESSOA JURÍDICA</v>
      </c>
    </row>
    <row r="14" spans="2:14" ht="84">
      <c r="B14" s="170">
        <v>27</v>
      </c>
      <c r="C14" s="162" t="s">
        <v>1206</v>
      </c>
      <c r="D14" s="163" t="s">
        <v>1226</v>
      </c>
      <c r="E14" s="172" t="s">
        <v>1227</v>
      </c>
      <c r="F14" s="162" t="s">
        <v>241</v>
      </c>
      <c r="G14" s="164">
        <v>1</v>
      </c>
      <c r="H14" s="165">
        <v>45292</v>
      </c>
      <c r="I14" s="166">
        <v>6000</v>
      </c>
      <c r="J14" s="167">
        <v>72000</v>
      </c>
      <c r="K14" s="168" t="s">
        <v>20</v>
      </c>
      <c r="L14" s="168" t="s">
        <v>21</v>
      </c>
      <c r="M14" s="168" t="s">
        <v>34</v>
      </c>
      <c r="N14" s="169" t="str">
        <f>VLOOKUP(M14,[13]OPERACIONAL!$A$1:$C$12,2,FALSE)</f>
        <v>OUTROS SERVIÇOS DE TERCEIROS - PESSOA JURÍDICA</v>
      </c>
    </row>
    <row r="15" spans="2:14" ht="108">
      <c r="B15" s="170">
        <v>27</v>
      </c>
      <c r="C15" s="162" t="s">
        <v>1206</v>
      </c>
      <c r="D15" s="163" t="s">
        <v>1228</v>
      </c>
      <c r="E15" s="172" t="s">
        <v>1229</v>
      </c>
      <c r="F15" s="162" t="s">
        <v>18</v>
      </c>
      <c r="G15" s="164">
        <v>1</v>
      </c>
      <c r="H15" s="165">
        <v>45292</v>
      </c>
      <c r="I15" s="166">
        <v>38000</v>
      </c>
      <c r="J15" s="167">
        <v>456000</v>
      </c>
      <c r="K15" s="168" t="s">
        <v>20</v>
      </c>
      <c r="L15" s="168" t="s">
        <v>21</v>
      </c>
      <c r="M15" s="168" t="s">
        <v>34</v>
      </c>
      <c r="N15" s="169" t="str">
        <f>VLOOKUP(M15,[13]OPERACIONAL!$A$1:$C$12,2,FALSE)</f>
        <v>OUTROS SERVIÇOS DE TERCEIROS - PESSOA JURÍDICA</v>
      </c>
    </row>
    <row r="16" spans="2:14" ht="48">
      <c r="B16" s="170">
        <v>27</v>
      </c>
      <c r="C16" s="162" t="s">
        <v>1206</v>
      </c>
      <c r="D16" s="163" t="s">
        <v>1230</v>
      </c>
      <c r="E16" s="163" t="s">
        <v>1231</v>
      </c>
      <c r="F16" s="162" t="s">
        <v>1232</v>
      </c>
      <c r="G16" s="164">
        <v>20</v>
      </c>
      <c r="H16" s="165">
        <v>45292</v>
      </c>
      <c r="I16" s="166">
        <v>40260</v>
      </c>
      <c r="J16" s="167">
        <v>483120</v>
      </c>
      <c r="K16" s="168" t="s">
        <v>20</v>
      </c>
      <c r="L16" s="168" t="s">
        <v>21</v>
      </c>
      <c r="M16" s="168" t="s">
        <v>34</v>
      </c>
      <c r="N16" s="169" t="str">
        <f>VLOOKUP(M16,[13]OPERACIONAL!$A$1:$C$12,2,FALSE)</f>
        <v>OUTROS SERVIÇOS DE TERCEIROS - PESSOA JURÍDICA</v>
      </c>
    </row>
    <row r="17" spans="2:14" ht="142.5" customHeight="1">
      <c r="B17" s="161">
        <v>27</v>
      </c>
      <c r="C17" s="162" t="s">
        <v>1206</v>
      </c>
      <c r="D17" s="173" t="s">
        <v>1233</v>
      </c>
      <c r="E17" s="173" t="s">
        <v>1234</v>
      </c>
      <c r="F17" s="162" t="s">
        <v>18</v>
      </c>
      <c r="G17" s="164">
        <v>1</v>
      </c>
      <c r="H17" s="174">
        <v>45292</v>
      </c>
      <c r="I17" s="175">
        <v>300000</v>
      </c>
      <c r="J17" s="176">
        <f t="shared" si="0"/>
        <v>300000</v>
      </c>
      <c r="K17" s="79" t="s">
        <v>20</v>
      </c>
      <c r="L17" s="79" t="s">
        <v>21</v>
      </c>
      <c r="M17" s="168" t="s">
        <v>34</v>
      </c>
      <c r="N17" s="169" t="str">
        <f>VLOOKUP(M17,[13]OPERACIONAL!$A$1:$C$12,2,FALSE)</f>
        <v>OUTROS SERVIÇOS DE TERCEIROS - PESSOA JURÍDICA</v>
      </c>
    </row>
    <row r="18" spans="2:14" ht="180">
      <c r="B18" s="161">
        <v>27</v>
      </c>
      <c r="C18" s="162" t="s">
        <v>1206</v>
      </c>
      <c r="D18" s="173" t="s">
        <v>1235</v>
      </c>
      <c r="E18" s="173" t="s">
        <v>1236</v>
      </c>
      <c r="F18" s="177" t="s">
        <v>18</v>
      </c>
      <c r="G18" s="178">
        <v>1</v>
      </c>
      <c r="H18" s="174">
        <v>45536</v>
      </c>
      <c r="I18" s="175">
        <v>180000</v>
      </c>
      <c r="J18" s="176">
        <f t="shared" si="0"/>
        <v>180000</v>
      </c>
      <c r="K18" s="79" t="s">
        <v>20</v>
      </c>
      <c r="L18" s="79" t="s">
        <v>21</v>
      </c>
      <c r="M18" s="168" t="s">
        <v>34</v>
      </c>
      <c r="N18" s="169" t="str">
        <f>VLOOKUP(M18,[13]OPERACIONAL!$A$1:$C$12,2,FALSE)</f>
        <v>OUTROS SERVIÇOS DE TERCEIROS - PESSOA JURÍDICA</v>
      </c>
    </row>
    <row r="19" spans="2:14" ht="204">
      <c r="B19" s="161">
        <v>27</v>
      </c>
      <c r="C19" s="162" t="s">
        <v>1206</v>
      </c>
      <c r="D19" s="173" t="s">
        <v>1237</v>
      </c>
      <c r="E19" s="173" t="s">
        <v>1238</v>
      </c>
      <c r="F19" s="177" t="s">
        <v>18</v>
      </c>
      <c r="G19" s="178">
        <v>1</v>
      </c>
      <c r="H19" s="179">
        <v>45536</v>
      </c>
      <c r="I19" s="175">
        <v>220000</v>
      </c>
      <c r="J19" s="176">
        <f t="shared" si="0"/>
        <v>220000</v>
      </c>
      <c r="K19" s="79" t="s">
        <v>20</v>
      </c>
      <c r="L19" s="79" t="s">
        <v>21</v>
      </c>
      <c r="M19" s="168" t="s">
        <v>34</v>
      </c>
      <c r="N19" s="169" t="str">
        <f>VLOOKUP(M19,[13]OPERACIONAL!$A$1:$C$12,2,FALSE)</f>
        <v>OUTROS SERVIÇOS DE TERCEIROS - PESSOA JURÍDICA</v>
      </c>
    </row>
    <row r="20" spans="2:14" ht="108">
      <c r="B20" s="161">
        <v>27</v>
      </c>
      <c r="C20" s="162" t="s">
        <v>1206</v>
      </c>
      <c r="D20" s="173" t="s">
        <v>1239</v>
      </c>
      <c r="E20" s="173" t="s">
        <v>1240</v>
      </c>
      <c r="F20" s="177" t="s">
        <v>18</v>
      </c>
      <c r="G20" s="178">
        <v>9</v>
      </c>
      <c r="H20" s="179">
        <v>45474</v>
      </c>
      <c r="I20" s="175">
        <v>600</v>
      </c>
      <c r="J20" s="176">
        <f t="shared" si="0"/>
        <v>5400</v>
      </c>
      <c r="K20" s="79" t="s">
        <v>189</v>
      </c>
      <c r="L20" s="79" t="s">
        <v>21</v>
      </c>
      <c r="M20" s="168" t="s">
        <v>34</v>
      </c>
      <c r="N20" s="169" t="str">
        <f>VLOOKUP(M20,[13]OPERACIONAL!$A$1:$C$12,2,FALSE)</f>
        <v>OUTROS SERVIÇOS DE TERCEIROS - PESSOA JURÍDICA</v>
      </c>
    </row>
    <row r="21" spans="2:14" ht="72">
      <c r="B21" s="161">
        <v>27</v>
      </c>
      <c r="C21" s="162" t="s">
        <v>1206</v>
      </c>
      <c r="D21" s="173" t="s">
        <v>1241</v>
      </c>
      <c r="E21" s="173" t="s">
        <v>1242</v>
      </c>
      <c r="F21" s="177" t="s">
        <v>18</v>
      </c>
      <c r="G21" s="178">
        <v>1</v>
      </c>
      <c r="H21" s="179">
        <v>45566</v>
      </c>
      <c r="I21" s="175">
        <v>3000000</v>
      </c>
      <c r="J21" s="176">
        <f t="shared" si="0"/>
        <v>3000000</v>
      </c>
      <c r="K21" s="79" t="s">
        <v>20</v>
      </c>
      <c r="L21" s="79" t="s">
        <v>21</v>
      </c>
      <c r="M21" s="168" t="s">
        <v>34</v>
      </c>
      <c r="N21" s="169" t="str">
        <f>VLOOKUP(M21,[13]OPERACIONAL!$A$1:$C$12,2,FALSE)</f>
        <v>OUTROS SERVIÇOS DE TERCEIROS - PESSOA JURÍDICA</v>
      </c>
    </row>
    <row r="22" spans="2:14" ht="120">
      <c r="B22" s="161">
        <v>27</v>
      </c>
      <c r="C22" s="162" t="s">
        <v>1206</v>
      </c>
      <c r="D22" s="173" t="s">
        <v>1243</v>
      </c>
      <c r="E22" s="173" t="s">
        <v>1244</v>
      </c>
      <c r="F22" s="177" t="s">
        <v>18</v>
      </c>
      <c r="G22" s="178">
        <v>1</v>
      </c>
      <c r="H22" s="179">
        <v>45505</v>
      </c>
      <c r="I22" s="175">
        <v>7000</v>
      </c>
      <c r="J22" s="176">
        <f t="shared" si="0"/>
        <v>7000</v>
      </c>
      <c r="K22" s="79" t="s">
        <v>20</v>
      </c>
      <c r="L22" s="79" t="s">
        <v>21</v>
      </c>
      <c r="M22" s="168" t="s">
        <v>34</v>
      </c>
      <c r="N22" s="169" t="str">
        <f>VLOOKUP(M22,[13]OPERACIONAL!$A$1:$C$12,2,FALSE)</f>
        <v>OUTROS SERVIÇOS DE TERCEIROS - PESSOA JURÍDICA</v>
      </c>
    </row>
    <row r="23" spans="2:14" ht="156">
      <c r="B23" s="161">
        <v>27</v>
      </c>
      <c r="C23" s="162" t="s">
        <v>1206</v>
      </c>
      <c r="D23" s="173" t="s">
        <v>1245</v>
      </c>
      <c r="E23" s="173" t="s">
        <v>1246</v>
      </c>
      <c r="F23" s="177" t="s">
        <v>18</v>
      </c>
      <c r="G23" s="178">
        <v>1</v>
      </c>
      <c r="H23" s="179">
        <v>45323</v>
      </c>
      <c r="I23" s="180">
        <v>65000</v>
      </c>
      <c r="J23" s="176">
        <f t="shared" si="0"/>
        <v>65000</v>
      </c>
      <c r="K23" s="79" t="s">
        <v>43</v>
      </c>
      <c r="L23" s="79" t="s">
        <v>21</v>
      </c>
      <c r="M23" s="168" t="s">
        <v>51</v>
      </c>
      <c r="N23" s="169" t="str">
        <f>VLOOKUP(M23,[13]OPERACIONAL!$A$1:$C$12,2,FALSE)</f>
        <v>SELECIONAR</v>
      </c>
    </row>
    <row r="24" spans="2:14" ht="216">
      <c r="B24" s="161">
        <v>27</v>
      </c>
      <c r="C24" s="162" t="s">
        <v>1206</v>
      </c>
      <c r="D24" s="173" t="s">
        <v>1247</v>
      </c>
      <c r="E24" s="173" t="s">
        <v>1248</v>
      </c>
      <c r="F24" s="177" t="s">
        <v>18</v>
      </c>
      <c r="G24" s="178">
        <v>3</v>
      </c>
      <c r="H24" s="179">
        <v>45383</v>
      </c>
      <c r="I24" s="175">
        <v>7000</v>
      </c>
      <c r="J24" s="176">
        <f t="shared" si="0"/>
        <v>21000</v>
      </c>
      <c r="K24" s="79" t="s">
        <v>43</v>
      </c>
      <c r="L24" s="79" t="s">
        <v>21</v>
      </c>
      <c r="M24" s="168" t="s">
        <v>22</v>
      </c>
      <c r="N24" s="169" t="str">
        <f>VLOOKUP(M24,[13]OPERACIONAL!$A$1:$C$12,2,FALSE)</f>
        <v>EQUIPAMENTOS E MATERIAL PERMANENTE</v>
      </c>
    </row>
    <row r="25" spans="2:14" ht="180">
      <c r="B25" s="161">
        <v>27</v>
      </c>
      <c r="C25" s="162" t="s">
        <v>1206</v>
      </c>
      <c r="D25" s="181" t="s">
        <v>1249</v>
      </c>
      <c r="E25" s="173" t="s">
        <v>1250</v>
      </c>
      <c r="F25" s="177" t="s">
        <v>18</v>
      </c>
      <c r="G25" s="178">
        <v>19</v>
      </c>
      <c r="H25" s="179">
        <v>45323</v>
      </c>
      <c r="I25" s="175">
        <v>2500</v>
      </c>
      <c r="J25" s="176">
        <f t="shared" si="0"/>
        <v>47500</v>
      </c>
      <c r="K25" s="79" t="s">
        <v>189</v>
      </c>
      <c r="L25" s="79" t="s">
        <v>21</v>
      </c>
      <c r="M25" s="168" t="s">
        <v>22</v>
      </c>
      <c r="N25" s="169" t="str">
        <f>VLOOKUP(M25,[13]OPERACIONAL!$A$1:$C$12,2,FALSE)</f>
        <v>EQUIPAMENTOS E MATERIAL PERMANENTE</v>
      </c>
    </row>
    <row r="26" spans="2:14" ht="120">
      <c r="B26" s="161">
        <v>27</v>
      </c>
      <c r="C26" s="162" t="s">
        <v>1206</v>
      </c>
      <c r="D26" s="173" t="s">
        <v>1251</v>
      </c>
      <c r="E26" s="173" t="s">
        <v>1252</v>
      </c>
      <c r="F26" s="177" t="s">
        <v>18</v>
      </c>
      <c r="G26" s="178">
        <v>1</v>
      </c>
      <c r="H26" s="179">
        <v>45323</v>
      </c>
      <c r="I26" s="175">
        <v>1500000</v>
      </c>
      <c r="J26" s="176">
        <f t="shared" si="0"/>
        <v>1500000</v>
      </c>
      <c r="K26" s="79" t="s">
        <v>20</v>
      </c>
      <c r="L26" s="79" t="s">
        <v>21</v>
      </c>
      <c r="M26" s="168" t="s">
        <v>109</v>
      </c>
      <c r="N26" s="169" t="str">
        <f>VLOOKUP(M26,[13]OPERACIONAL!$A$1:$C$12,2,FALSE)</f>
        <v>OBRAS E INSTALAÇÕES</v>
      </c>
    </row>
    <row r="27" spans="2:14" ht="60">
      <c r="B27" s="161">
        <v>27</v>
      </c>
      <c r="C27" s="162" t="s">
        <v>1206</v>
      </c>
      <c r="D27" s="173" t="s">
        <v>1253</v>
      </c>
      <c r="E27" s="173" t="s">
        <v>1254</v>
      </c>
      <c r="F27" s="177" t="s">
        <v>18</v>
      </c>
      <c r="G27" s="178">
        <v>1</v>
      </c>
      <c r="H27" s="182"/>
      <c r="I27" s="175">
        <v>40000</v>
      </c>
      <c r="J27" s="176">
        <f t="shared" si="0"/>
        <v>40000</v>
      </c>
      <c r="K27" s="79" t="s">
        <v>43</v>
      </c>
      <c r="L27" s="79" t="s">
        <v>21</v>
      </c>
      <c r="M27" s="168" t="s">
        <v>34</v>
      </c>
      <c r="N27" s="169" t="str">
        <f>VLOOKUP(M27,[13]OPERACIONAL!$A$1:$C$12,2,FALSE)</f>
        <v>OUTROS SERVIÇOS DE TERCEIROS - PESSOA JURÍDICA</v>
      </c>
    </row>
    <row r="28" spans="2:14" ht="60">
      <c r="B28" s="161">
        <v>27</v>
      </c>
      <c r="C28" s="162" t="s">
        <v>1206</v>
      </c>
      <c r="D28" s="173" t="s">
        <v>1255</v>
      </c>
      <c r="E28" s="173" t="s">
        <v>1256</v>
      </c>
      <c r="F28" s="177" t="s">
        <v>18</v>
      </c>
      <c r="G28" s="178">
        <v>8</v>
      </c>
      <c r="H28" s="179">
        <v>45383</v>
      </c>
      <c r="I28" s="175">
        <v>200</v>
      </c>
      <c r="J28" s="176">
        <f t="shared" si="0"/>
        <v>1600</v>
      </c>
      <c r="K28" s="79" t="s">
        <v>189</v>
      </c>
      <c r="L28" s="79" t="s">
        <v>21</v>
      </c>
      <c r="M28" s="168" t="s">
        <v>31</v>
      </c>
      <c r="N28" s="169" t="str">
        <f>VLOOKUP(M28,[13]OPERACIONAL!$A$1:$C$12,2,FALSE)</f>
        <v>MATERIAL DE CONSUMO</v>
      </c>
    </row>
    <row r="29" spans="2:14" ht="132">
      <c r="B29" s="161">
        <v>27</v>
      </c>
      <c r="C29" s="162" t="s">
        <v>1206</v>
      </c>
      <c r="D29" s="173" t="s">
        <v>1257</v>
      </c>
      <c r="E29" s="173" t="s">
        <v>1258</v>
      </c>
      <c r="F29" s="177" t="s">
        <v>18</v>
      </c>
      <c r="G29" s="178">
        <v>1</v>
      </c>
      <c r="H29" s="179">
        <v>45323</v>
      </c>
      <c r="I29" s="175">
        <v>10000</v>
      </c>
      <c r="J29" s="176">
        <f t="shared" si="0"/>
        <v>10000</v>
      </c>
      <c r="K29" s="79" t="s">
        <v>189</v>
      </c>
      <c r="L29" s="79" t="s">
        <v>21</v>
      </c>
      <c r="M29" s="168" t="s">
        <v>34</v>
      </c>
      <c r="N29" s="169" t="str">
        <f>VLOOKUP(M29,[13]OPERACIONAL!$A$1:$C$12,2,FALSE)</f>
        <v>OUTROS SERVIÇOS DE TERCEIROS - PESSOA JURÍDICA</v>
      </c>
    </row>
    <row r="30" spans="2:14" ht="72">
      <c r="B30" s="161">
        <v>27</v>
      </c>
      <c r="C30" s="162" t="s">
        <v>1206</v>
      </c>
      <c r="D30" s="173" t="s">
        <v>1259</v>
      </c>
      <c r="E30" s="173" t="s">
        <v>1260</v>
      </c>
      <c r="F30" s="177" t="s">
        <v>18</v>
      </c>
      <c r="G30" s="178">
        <v>1</v>
      </c>
      <c r="H30" s="179">
        <v>45352</v>
      </c>
      <c r="I30" s="175">
        <v>7000</v>
      </c>
      <c r="J30" s="176">
        <f t="shared" si="0"/>
        <v>7000</v>
      </c>
      <c r="K30" s="79" t="s">
        <v>189</v>
      </c>
      <c r="L30" s="79" t="s">
        <v>21</v>
      </c>
      <c r="M30" s="168" t="s">
        <v>22</v>
      </c>
      <c r="N30" s="169" t="str">
        <f>VLOOKUP(M30,[13]OPERACIONAL!$A$1:$C$12,2,FALSE)</f>
        <v>EQUIPAMENTOS E MATERIAL PERMANENTE</v>
      </c>
    </row>
    <row r="31" spans="2:14" ht="60">
      <c r="B31" s="161">
        <v>27</v>
      </c>
      <c r="C31" s="162" t="s">
        <v>1206</v>
      </c>
      <c r="D31" s="173" t="s">
        <v>1261</v>
      </c>
      <c r="E31" s="173" t="s">
        <v>1262</v>
      </c>
      <c r="F31" s="177" t="s">
        <v>18</v>
      </c>
      <c r="G31" s="178">
        <v>10</v>
      </c>
      <c r="H31" s="179">
        <v>45306</v>
      </c>
      <c r="I31" s="175">
        <v>1500</v>
      </c>
      <c r="J31" s="176">
        <f t="shared" si="0"/>
        <v>15000</v>
      </c>
      <c r="K31" s="79" t="s">
        <v>189</v>
      </c>
      <c r="L31" s="79" t="s">
        <v>21</v>
      </c>
      <c r="M31" s="168" t="s">
        <v>22</v>
      </c>
      <c r="N31" s="169" t="str">
        <f>VLOOKUP(M31,[13]OPERACIONAL!$A$1:$C$12,2,FALSE)</f>
        <v>EQUIPAMENTOS E MATERIAL PERMANENTE</v>
      </c>
    </row>
    <row r="32" spans="2:14" ht="72">
      <c r="B32" s="161">
        <v>27</v>
      </c>
      <c r="C32" s="162" t="s">
        <v>1206</v>
      </c>
      <c r="D32" s="173" t="s">
        <v>1263</v>
      </c>
      <c r="E32" s="173" t="s">
        <v>1264</v>
      </c>
      <c r="F32" s="177" t="s">
        <v>18</v>
      </c>
      <c r="G32" s="178">
        <v>1</v>
      </c>
      <c r="H32" s="179">
        <v>45413</v>
      </c>
      <c r="I32" s="175">
        <v>5000</v>
      </c>
      <c r="J32" s="176">
        <f t="shared" si="0"/>
        <v>5000</v>
      </c>
      <c r="K32" s="79" t="s">
        <v>189</v>
      </c>
      <c r="L32" s="79" t="s">
        <v>21</v>
      </c>
      <c r="M32" s="168" t="s">
        <v>22</v>
      </c>
      <c r="N32" s="169" t="str">
        <f>VLOOKUP(M32,[13]OPERACIONAL!$A$1:$C$12,2,FALSE)</f>
        <v>EQUIPAMENTOS E MATERIAL PERMANENTE</v>
      </c>
    </row>
    <row r="33" spans="2:14" ht="132">
      <c r="B33" s="161">
        <v>27</v>
      </c>
      <c r="C33" s="162" t="s">
        <v>1206</v>
      </c>
      <c r="D33" s="173" t="s">
        <v>1265</v>
      </c>
      <c r="E33" s="173" t="s">
        <v>1266</v>
      </c>
      <c r="F33" s="177" t="s">
        <v>18</v>
      </c>
      <c r="G33" s="178">
        <v>1</v>
      </c>
      <c r="H33" s="179">
        <v>45323</v>
      </c>
      <c r="I33" s="175">
        <v>70000</v>
      </c>
      <c r="J33" s="176">
        <f t="shared" si="0"/>
        <v>70000</v>
      </c>
      <c r="K33" s="79" t="s">
        <v>43</v>
      </c>
      <c r="L33" s="79" t="s">
        <v>21</v>
      </c>
      <c r="M33" s="168" t="s">
        <v>34</v>
      </c>
      <c r="N33" s="169" t="str">
        <f>VLOOKUP(M33,[13]OPERACIONAL!$A$1:$C$12,2,FALSE)</f>
        <v>OUTROS SERVIÇOS DE TERCEIROS - PESSOA JURÍDICA</v>
      </c>
    </row>
    <row r="34" spans="2:14" ht="144">
      <c r="B34" s="161">
        <v>27</v>
      </c>
      <c r="C34" s="162" t="s">
        <v>1206</v>
      </c>
      <c r="D34" s="173" t="s">
        <v>1267</v>
      </c>
      <c r="E34" s="173" t="s">
        <v>1268</v>
      </c>
      <c r="F34" s="177" t="s">
        <v>18</v>
      </c>
      <c r="G34" s="178">
        <v>1</v>
      </c>
      <c r="H34" s="179">
        <v>45323</v>
      </c>
      <c r="I34" s="175">
        <v>12000</v>
      </c>
      <c r="J34" s="176">
        <f t="shared" si="0"/>
        <v>12000</v>
      </c>
      <c r="K34" s="79" t="s">
        <v>43</v>
      </c>
      <c r="L34" s="79" t="s">
        <v>21</v>
      </c>
      <c r="M34" s="168" t="s">
        <v>34</v>
      </c>
      <c r="N34" s="169" t="str">
        <f>VLOOKUP(M34,[13]OPERACIONAL!$A$1:$C$12,2,FALSE)</f>
        <v>OUTROS SERVIÇOS DE TERCEIROS - PESSOA JURÍDICA</v>
      </c>
    </row>
    <row r="35" spans="2:14" ht="132">
      <c r="B35" s="161">
        <v>27</v>
      </c>
      <c r="C35" s="162" t="s">
        <v>1206</v>
      </c>
      <c r="D35" s="173" t="s">
        <v>1269</v>
      </c>
      <c r="E35" s="173" t="s">
        <v>1270</v>
      </c>
      <c r="F35" s="177" t="s">
        <v>18</v>
      </c>
      <c r="G35" s="178">
        <v>1</v>
      </c>
      <c r="H35" s="179">
        <v>45413</v>
      </c>
      <c r="I35" s="175">
        <v>360000</v>
      </c>
      <c r="J35" s="176">
        <f t="shared" si="0"/>
        <v>360000</v>
      </c>
      <c r="K35" s="79" t="s">
        <v>189</v>
      </c>
      <c r="L35" s="79" t="s">
        <v>45</v>
      </c>
      <c r="M35" s="168" t="s">
        <v>34</v>
      </c>
      <c r="N35" s="169" t="str">
        <f>VLOOKUP(M35,[13]OPERACIONAL!$A$1:$C$12,2,FALSE)</f>
        <v>OUTROS SERVIÇOS DE TERCEIROS - PESSOA JURÍDICA</v>
      </c>
    </row>
    <row r="36" spans="2:14" ht="84">
      <c r="B36" s="161">
        <v>27</v>
      </c>
      <c r="C36" s="162" t="s">
        <v>1206</v>
      </c>
      <c r="D36" s="173" t="s">
        <v>1271</v>
      </c>
      <c r="E36" s="173" t="s">
        <v>1272</v>
      </c>
      <c r="F36" s="177" t="s">
        <v>18</v>
      </c>
      <c r="G36" s="178">
        <v>1</v>
      </c>
      <c r="H36" s="179">
        <v>45306</v>
      </c>
      <c r="I36" s="175">
        <v>780000</v>
      </c>
      <c r="J36" s="176">
        <f t="shared" si="0"/>
        <v>780000</v>
      </c>
      <c r="K36" s="79" t="s">
        <v>20</v>
      </c>
      <c r="L36" s="79" t="s">
        <v>21</v>
      </c>
      <c r="M36" s="168" t="s">
        <v>34</v>
      </c>
      <c r="N36" s="169" t="str">
        <f>VLOOKUP(M36,[13]OPERACIONAL!$A$1:$C$12,2,FALSE)</f>
        <v>OUTROS SERVIÇOS DE TERCEIROS - PESSOA JURÍDICA</v>
      </c>
    </row>
    <row r="37" spans="2:14" ht="36">
      <c r="B37" s="170">
        <v>27</v>
      </c>
      <c r="C37" s="162" t="s">
        <v>1206</v>
      </c>
      <c r="D37" s="183" t="s">
        <v>1273</v>
      </c>
      <c r="E37" s="184" t="s">
        <v>1274</v>
      </c>
      <c r="F37" s="185" t="s">
        <v>18</v>
      </c>
      <c r="G37" s="186">
        <v>200</v>
      </c>
      <c r="H37" s="187">
        <v>45474</v>
      </c>
      <c r="I37" s="188">
        <v>6000</v>
      </c>
      <c r="J37" s="189">
        <v>1200000</v>
      </c>
      <c r="K37" s="190" t="s">
        <v>20</v>
      </c>
      <c r="L37" s="190" t="s">
        <v>21</v>
      </c>
      <c r="M37" s="168" t="s">
        <v>22</v>
      </c>
      <c r="N37" s="169" t="str">
        <f>VLOOKUP(M37,[13]OPERACIONAL!$A$1:$C$12,2,FALSE)</f>
        <v>EQUIPAMENTOS E MATERIAL PERMANENTE</v>
      </c>
    </row>
    <row r="38" spans="2:14" ht="48">
      <c r="B38" s="170">
        <v>27</v>
      </c>
      <c r="C38" s="162" t="s">
        <v>1206</v>
      </c>
      <c r="D38" s="183" t="s">
        <v>1275</v>
      </c>
      <c r="E38" s="184" t="s">
        <v>1276</v>
      </c>
      <c r="F38" s="185" t="s">
        <v>18</v>
      </c>
      <c r="G38" s="186">
        <v>5000</v>
      </c>
      <c r="H38" s="191">
        <v>45292</v>
      </c>
      <c r="I38" s="188">
        <v>6</v>
      </c>
      <c r="J38" s="189">
        <v>30000</v>
      </c>
      <c r="K38" s="190" t="s">
        <v>20</v>
      </c>
      <c r="L38" s="190" t="s">
        <v>21</v>
      </c>
      <c r="M38" s="168" t="s">
        <v>31</v>
      </c>
      <c r="N38" s="169" t="str">
        <f>VLOOKUP(M38,[13]OPERACIONAL!$A$1:$C$12,2,FALSE)</f>
        <v>MATERIAL DE CONSUMO</v>
      </c>
    </row>
    <row r="39" spans="2:14" ht="36">
      <c r="B39" s="170">
        <v>27</v>
      </c>
      <c r="C39" s="162" t="s">
        <v>1206</v>
      </c>
      <c r="D39" s="183" t="s">
        <v>1277</v>
      </c>
      <c r="E39" s="184" t="s">
        <v>1278</v>
      </c>
      <c r="F39" s="185" t="s">
        <v>18</v>
      </c>
      <c r="G39" s="192">
        <v>6000</v>
      </c>
      <c r="H39" s="191">
        <v>45292</v>
      </c>
      <c r="I39" s="188">
        <v>6</v>
      </c>
      <c r="J39" s="189">
        <v>36000</v>
      </c>
      <c r="K39" s="190" t="s">
        <v>20</v>
      </c>
      <c r="L39" s="190" t="s">
        <v>21</v>
      </c>
      <c r="M39" s="168" t="s">
        <v>31</v>
      </c>
      <c r="N39" s="169" t="str">
        <f>VLOOKUP(M39,[13]OPERACIONAL!$A$1:$C$12,2,FALSE)</f>
        <v>MATERIAL DE CONSUMO</v>
      </c>
    </row>
    <row r="40" spans="2:14" ht="36">
      <c r="B40" s="170">
        <v>27</v>
      </c>
      <c r="C40" s="162" t="s">
        <v>1206</v>
      </c>
      <c r="D40" s="183" t="s">
        <v>1279</v>
      </c>
      <c r="E40" s="184" t="s">
        <v>1280</v>
      </c>
      <c r="F40" s="185" t="s">
        <v>18</v>
      </c>
      <c r="G40" s="186">
        <v>124000</v>
      </c>
      <c r="H40" s="191">
        <v>45444</v>
      </c>
      <c r="I40" s="188">
        <v>6</v>
      </c>
      <c r="J40" s="189">
        <v>744000</v>
      </c>
      <c r="K40" s="190" t="s">
        <v>43</v>
      </c>
      <c r="L40" s="190" t="s">
        <v>69</v>
      </c>
      <c r="M40" s="168" t="s">
        <v>31</v>
      </c>
      <c r="N40" s="169" t="str">
        <f>VLOOKUP(M40,[13]OPERACIONAL!$A$1:$C$12,2,FALSE)</f>
        <v>MATERIAL DE CONSUMO</v>
      </c>
    </row>
    <row r="41" spans="2:14" ht="36">
      <c r="B41" s="170">
        <v>27</v>
      </c>
      <c r="C41" s="162" t="s">
        <v>1206</v>
      </c>
      <c r="D41" s="183" t="s">
        <v>1279</v>
      </c>
      <c r="E41" s="184" t="s">
        <v>1281</v>
      </c>
      <c r="F41" s="185" t="s">
        <v>18</v>
      </c>
      <c r="G41" s="186">
        <v>20000</v>
      </c>
      <c r="H41" s="191">
        <v>45292</v>
      </c>
      <c r="I41" s="188">
        <v>6</v>
      </c>
      <c r="J41" s="189">
        <v>120000</v>
      </c>
      <c r="K41" s="190" t="s">
        <v>20</v>
      </c>
      <c r="L41" s="190" t="s">
        <v>21</v>
      </c>
      <c r="M41" s="168" t="s">
        <v>31</v>
      </c>
      <c r="N41" s="169" t="str">
        <f>VLOOKUP(M41,[13]OPERACIONAL!$A$1:$C$12,2,FALSE)</f>
        <v>MATERIAL DE CONSUMO</v>
      </c>
    </row>
    <row r="42" spans="2:14" ht="24">
      <c r="B42" s="170">
        <v>27</v>
      </c>
      <c r="C42" s="162" t="s">
        <v>1206</v>
      </c>
      <c r="D42" s="183" t="s">
        <v>1282</v>
      </c>
      <c r="E42" s="184" t="s">
        <v>1283</v>
      </c>
      <c r="F42" s="185" t="s">
        <v>18</v>
      </c>
      <c r="G42" s="186">
        <v>4000</v>
      </c>
      <c r="H42" s="191">
        <v>45292</v>
      </c>
      <c r="I42" s="188">
        <v>6</v>
      </c>
      <c r="J42" s="189" t="s">
        <v>1284</v>
      </c>
      <c r="K42" s="190" t="s">
        <v>20</v>
      </c>
      <c r="L42" s="190" t="s">
        <v>21</v>
      </c>
      <c r="M42" s="168" t="s">
        <v>31</v>
      </c>
      <c r="N42" s="169" t="str">
        <f>VLOOKUP(M42,[13]OPERACIONAL!$A$1:$C$12,2,FALSE)</f>
        <v>MATERIAL DE CONSUMO</v>
      </c>
    </row>
    <row r="43" spans="2:14" ht="24">
      <c r="B43" s="170">
        <v>27</v>
      </c>
      <c r="C43" s="162" t="s">
        <v>1206</v>
      </c>
      <c r="D43" s="183" t="s">
        <v>1282</v>
      </c>
      <c r="E43" s="184" t="s">
        <v>1285</v>
      </c>
      <c r="F43" s="185" t="s">
        <v>18</v>
      </c>
      <c r="G43" s="186">
        <v>24000</v>
      </c>
      <c r="H43" s="191">
        <v>45444</v>
      </c>
      <c r="I43" s="188">
        <v>6</v>
      </c>
      <c r="J43" s="189">
        <v>144000</v>
      </c>
      <c r="K43" s="190" t="s">
        <v>43</v>
      </c>
      <c r="L43" s="190" t="s">
        <v>69</v>
      </c>
      <c r="M43" s="168" t="s">
        <v>31</v>
      </c>
      <c r="N43" s="169" t="str">
        <f>VLOOKUP(M43,[13]OPERACIONAL!$A$1:$C$12,2,FALSE)</f>
        <v>MATERIAL DE CONSUMO</v>
      </c>
    </row>
    <row r="44" spans="2:14" ht="24">
      <c r="B44" s="170">
        <v>27</v>
      </c>
      <c r="C44" s="162" t="s">
        <v>1206</v>
      </c>
      <c r="D44" s="183" t="s">
        <v>1286</v>
      </c>
      <c r="E44" s="184" t="s">
        <v>1287</v>
      </c>
      <c r="F44" s="185" t="s">
        <v>18</v>
      </c>
      <c r="G44" s="186">
        <v>4000</v>
      </c>
      <c r="H44" s="191">
        <v>45292</v>
      </c>
      <c r="I44" s="188">
        <v>7</v>
      </c>
      <c r="J44" s="189">
        <v>28000</v>
      </c>
      <c r="K44" s="190" t="s">
        <v>43</v>
      </c>
      <c r="L44" s="190" t="s">
        <v>69</v>
      </c>
      <c r="M44" s="168" t="s">
        <v>31</v>
      </c>
      <c r="N44" s="169" t="str">
        <f>VLOOKUP(M44,[13]OPERACIONAL!$A$1:$C$12,2,FALSE)</f>
        <v>MATERIAL DE CONSUMO</v>
      </c>
    </row>
    <row r="45" spans="2:14" ht="24">
      <c r="B45" s="170">
        <v>27</v>
      </c>
      <c r="C45" s="162" t="s">
        <v>1206</v>
      </c>
      <c r="D45" s="183" t="s">
        <v>1288</v>
      </c>
      <c r="E45" s="184" t="s">
        <v>1289</v>
      </c>
      <c r="F45" s="185" t="s">
        <v>18</v>
      </c>
      <c r="G45" s="186">
        <v>2000</v>
      </c>
      <c r="H45" s="191">
        <v>45292</v>
      </c>
      <c r="I45" s="188">
        <v>7</v>
      </c>
      <c r="J45" s="189" t="s">
        <v>1290</v>
      </c>
      <c r="K45" s="190" t="s">
        <v>43</v>
      </c>
      <c r="L45" s="190" t="s">
        <v>69</v>
      </c>
      <c r="M45" s="168" t="s">
        <v>31</v>
      </c>
      <c r="N45" s="169" t="str">
        <f>VLOOKUP(M45,[13]OPERACIONAL!$A$1:$C$12,2,FALSE)</f>
        <v>MATERIAL DE CONSUMO</v>
      </c>
    </row>
    <row r="46" spans="2:14" ht="84">
      <c r="B46" s="170">
        <v>27</v>
      </c>
      <c r="C46" s="162" t="s">
        <v>1206</v>
      </c>
      <c r="D46" s="184" t="s">
        <v>1291</v>
      </c>
      <c r="E46" s="184" t="s">
        <v>1292</v>
      </c>
      <c r="F46" s="185" t="s">
        <v>18</v>
      </c>
      <c r="G46" s="186">
        <v>3</v>
      </c>
      <c r="H46" s="191">
        <v>45352</v>
      </c>
      <c r="I46" s="188">
        <v>5400</v>
      </c>
      <c r="J46" s="189">
        <v>16200</v>
      </c>
      <c r="K46" s="190" t="s">
        <v>189</v>
      </c>
      <c r="L46" s="190" t="s">
        <v>21</v>
      </c>
      <c r="M46" s="168" t="s">
        <v>34</v>
      </c>
      <c r="N46" s="169" t="str">
        <f>VLOOKUP(M46,[13]OPERACIONAL!$A$1:$C$12,2,FALSE)</f>
        <v>OUTROS SERVIÇOS DE TERCEIROS - PESSOA JURÍDICA</v>
      </c>
    </row>
    <row r="47" spans="2:14" ht="36">
      <c r="B47" s="170">
        <v>27</v>
      </c>
      <c r="C47" s="162" t="s">
        <v>1206</v>
      </c>
      <c r="D47" s="184" t="s">
        <v>1293</v>
      </c>
      <c r="E47" s="184" t="s">
        <v>1292</v>
      </c>
      <c r="F47" s="185" t="s">
        <v>18</v>
      </c>
      <c r="G47" s="186">
        <v>3</v>
      </c>
      <c r="H47" s="191">
        <v>45353</v>
      </c>
      <c r="I47" s="188">
        <v>2700</v>
      </c>
      <c r="J47" s="189">
        <v>8100</v>
      </c>
      <c r="K47" s="190" t="s">
        <v>189</v>
      </c>
      <c r="L47" s="190" t="s">
        <v>21</v>
      </c>
      <c r="M47" s="168" t="s">
        <v>34</v>
      </c>
      <c r="N47" s="169" t="str">
        <f>VLOOKUP(M47,[13]OPERACIONAL!$A$1:$C$12,2,FALSE)</f>
        <v>OUTROS SERVIÇOS DE TERCEIROS - PESSOA JURÍDICA</v>
      </c>
    </row>
    <row r="48" spans="2:14" ht="36">
      <c r="B48" s="170">
        <v>27</v>
      </c>
      <c r="C48" s="162" t="s">
        <v>1206</v>
      </c>
      <c r="D48" s="184" t="s">
        <v>1294</v>
      </c>
      <c r="E48" s="184" t="s">
        <v>1292</v>
      </c>
      <c r="F48" s="185" t="s">
        <v>18</v>
      </c>
      <c r="G48" s="186">
        <v>3</v>
      </c>
      <c r="H48" s="191">
        <v>45354</v>
      </c>
      <c r="I48" s="188">
        <v>5400</v>
      </c>
      <c r="J48" s="189">
        <v>16200</v>
      </c>
      <c r="K48" s="190" t="s">
        <v>20</v>
      </c>
      <c r="L48" s="190" t="s">
        <v>21</v>
      </c>
      <c r="M48" s="168" t="s">
        <v>34</v>
      </c>
      <c r="N48" s="169" t="str">
        <f>VLOOKUP(M48,[13]OPERACIONAL!$A$1:$C$12,2,FALSE)</f>
        <v>OUTROS SERVIÇOS DE TERCEIROS - PESSOA JURÍDICA</v>
      </c>
    </row>
    <row r="49" spans="2:14">
      <c r="B49" s="170">
        <v>27</v>
      </c>
      <c r="C49" s="162" t="s">
        <v>1206</v>
      </c>
      <c r="D49" s="184" t="s">
        <v>1295</v>
      </c>
      <c r="E49" s="184" t="s">
        <v>1296</v>
      </c>
      <c r="F49" s="185" t="s">
        <v>18</v>
      </c>
      <c r="G49" s="186">
        <v>200</v>
      </c>
      <c r="H49" s="187">
        <v>45292</v>
      </c>
      <c r="I49" s="188">
        <v>1250</v>
      </c>
      <c r="J49" s="189">
        <v>250000</v>
      </c>
      <c r="K49" s="190" t="s">
        <v>20</v>
      </c>
      <c r="L49" s="190" t="s">
        <v>21</v>
      </c>
      <c r="M49" s="168" t="s">
        <v>22</v>
      </c>
      <c r="N49" s="169" t="str">
        <f>VLOOKUP(M49,[13]OPERACIONAL!$A$1:$C$12,2,FALSE)</f>
        <v>EQUIPAMENTOS E MATERIAL PERMANENTE</v>
      </c>
    </row>
    <row r="50" spans="2:14">
      <c r="B50" s="170">
        <v>27</v>
      </c>
      <c r="C50" s="162" t="s">
        <v>1206</v>
      </c>
      <c r="D50" s="184" t="s">
        <v>1297</v>
      </c>
      <c r="E50" s="184" t="s">
        <v>1296</v>
      </c>
      <c r="F50" s="185" t="s">
        <v>18</v>
      </c>
      <c r="G50" s="186">
        <v>200</v>
      </c>
      <c r="H50" s="187">
        <v>45292</v>
      </c>
      <c r="I50" s="188">
        <v>150</v>
      </c>
      <c r="J50" s="189">
        <v>30000</v>
      </c>
      <c r="K50" s="190" t="s">
        <v>20</v>
      </c>
      <c r="L50" s="190" t="s">
        <v>21</v>
      </c>
      <c r="M50" s="168" t="s">
        <v>31</v>
      </c>
      <c r="N50" s="169" t="str">
        <f>VLOOKUP(M50,[13]OPERACIONAL!$A$1:$C$12,2,FALSE)</f>
        <v>MATERIAL DE CONSUMO</v>
      </c>
    </row>
    <row r="51" spans="2:14" ht="24">
      <c r="B51" s="170">
        <v>27</v>
      </c>
      <c r="C51" s="162" t="s">
        <v>1206</v>
      </c>
      <c r="D51" s="184" t="s">
        <v>1298</v>
      </c>
      <c r="E51" s="184" t="s">
        <v>1299</v>
      </c>
      <c r="F51" s="185" t="s">
        <v>18</v>
      </c>
      <c r="G51" s="186">
        <v>20</v>
      </c>
      <c r="H51" s="191">
        <v>45292</v>
      </c>
      <c r="I51" s="188">
        <v>833</v>
      </c>
      <c r="J51" s="189">
        <v>16660</v>
      </c>
      <c r="K51" s="190" t="s">
        <v>43</v>
      </c>
      <c r="L51" s="190" t="s">
        <v>21</v>
      </c>
      <c r="M51" s="168" t="s">
        <v>31</v>
      </c>
      <c r="N51" s="169" t="str">
        <f>VLOOKUP(M51,[13]OPERACIONAL!$A$1:$C$12,2,FALSE)</f>
        <v>MATERIAL DE CONSUMO</v>
      </c>
    </row>
    <row r="52" spans="2:14" ht="36">
      <c r="B52" s="170">
        <v>27</v>
      </c>
      <c r="C52" s="162" t="s">
        <v>1206</v>
      </c>
      <c r="D52" s="184" t="s">
        <v>1300</v>
      </c>
      <c r="E52" s="184" t="s">
        <v>1301</v>
      </c>
      <c r="F52" s="185" t="s">
        <v>18</v>
      </c>
      <c r="G52" s="186">
        <v>20</v>
      </c>
      <c r="H52" s="191">
        <v>45292</v>
      </c>
      <c r="I52" s="188">
        <v>150</v>
      </c>
      <c r="J52" s="189">
        <v>3000</v>
      </c>
      <c r="K52" s="190" t="s">
        <v>43</v>
      </c>
      <c r="L52" s="190" t="s">
        <v>21</v>
      </c>
      <c r="M52" s="168" t="s">
        <v>31</v>
      </c>
      <c r="N52" s="169" t="str">
        <f>VLOOKUP(M52,[13]OPERACIONAL!$A$1:$C$12,2,FALSE)</f>
        <v>MATERIAL DE CONSUMO</v>
      </c>
    </row>
    <row r="53" spans="2:14" ht="24">
      <c r="B53" s="170">
        <v>27</v>
      </c>
      <c r="C53" s="162" t="s">
        <v>1206</v>
      </c>
      <c r="D53" s="184" t="s">
        <v>1302</v>
      </c>
      <c r="E53" s="184" t="s">
        <v>1301</v>
      </c>
      <c r="F53" s="185" t="s">
        <v>18</v>
      </c>
      <c r="G53" s="186">
        <v>40</v>
      </c>
      <c r="H53" s="191">
        <v>45292</v>
      </c>
      <c r="I53" s="188">
        <v>100</v>
      </c>
      <c r="J53" s="189">
        <v>4000</v>
      </c>
      <c r="K53" s="190" t="s">
        <v>43</v>
      </c>
      <c r="L53" s="190" t="s">
        <v>21</v>
      </c>
      <c r="M53" s="168" t="s">
        <v>31</v>
      </c>
      <c r="N53" s="169" t="str">
        <f>VLOOKUP(M53,[13]OPERACIONAL!$A$1:$C$12,2,FALSE)</f>
        <v>MATERIAL DE CONSUMO</v>
      </c>
    </row>
    <row r="54" spans="2:14" ht="24">
      <c r="B54" s="170">
        <v>27</v>
      </c>
      <c r="C54" s="162" t="s">
        <v>1206</v>
      </c>
      <c r="D54" s="184" t="s">
        <v>1303</v>
      </c>
      <c r="E54" s="184" t="s">
        <v>1304</v>
      </c>
      <c r="F54" s="185" t="s">
        <v>18</v>
      </c>
      <c r="G54" s="186">
        <v>36000</v>
      </c>
      <c r="H54" s="191">
        <v>45383</v>
      </c>
      <c r="I54" s="188">
        <v>0.52</v>
      </c>
      <c r="J54" s="189">
        <v>18720</v>
      </c>
      <c r="K54" s="190" t="s">
        <v>20</v>
      </c>
      <c r="L54" s="190" t="s">
        <v>21</v>
      </c>
      <c r="M54" s="168" t="s">
        <v>31</v>
      </c>
      <c r="N54" s="169" t="str">
        <f>VLOOKUP(M54,[13]OPERACIONAL!$A$1:$C$12,2,FALSE)</f>
        <v>MATERIAL DE CONSUMO</v>
      </c>
    </row>
    <row r="55" spans="2:14" ht="24">
      <c r="B55" s="170">
        <v>27</v>
      </c>
      <c r="C55" s="162" t="s">
        <v>1206</v>
      </c>
      <c r="D55" s="184" t="s">
        <v>1305</v>
      </c>
      <c r="E55" s="184" t="s">
        <v>1304</v>
      </c>
      <c r="F55" s="185" t="s">
        <v>18</v>
      </c>
      <c r="G55" s="186">
        <v>300</v>
      </c>
      <c r="H55" s="191">
        <v>45383</v>
      </c>
      <c r="I55" s="188">
        <v>16.8</v>
      </c>
      <c r="J55" s="189">
        <v>5040</v>
      </c>
      <c r="K55" s="190" t="s">
        <v>20</v>
      </c>
      <c r="L55" s="190" t="s">
        <v>21</v>
      </c>
      <c r="M55" s="168" t="s">
        <v>31</v>
      </c>
      <c r="N55" s="169" t="str">
        <f>VLOOKUP(M55,[13]OPERACIONAL!$A$1:$C$12,2,FALSE)</f>
        <v>MATERIAL DE CONSUMO</v>
      </c>
    </row>
    <row r="56" spans="2:14" ht="24">
      <c r="B56" s="170">
        <v>27</v>
      </c>
      <c r="C56" s="162" t="s">
        <v>1206</v>
      </c>
      <c r="D56" s="184" t="s">
        <v>1306</v>
      </c>
      <c r="E56" s="184" t="s">
        <v>1307</v>
      </c>
      <c r="F56" s="185" t="s">
        <v>18</v>
      </c>
      <c r="G56" s="186">
        <v>2</v>
      </c>
      <c r="H56" s="191">
        <v>45352</v>
      </c>
      <c r="I56" s="188">
        <v>2659</v>
      </c>
      <c r="J56" s="189">
        <v>5318</v>
      </c>
      <c r="K56" s="190" t="s">
        <v>43</v>
      </c>
      <c r="L56" s="190" t="s">
        <v>21</v>
      </c>
      <c r="M56" s="168" t="s">
        <v>22</v>
      </c>
      <c r="N56" s="169" t="str">
        <f>VLOOKUP(M56,[13]OPERACIONAL!$A$1:$C$12,2,FALSE)</f>
        <v>EQUIPAMENTOS E MATERIAL PERMANENTE</v>
      </c>
    </row>
    <row r="57" spans="2:14" ht="24">
      <c r="B57" s="170">
        <v>27</v>
      </c>
      <c r="C57" s="162" t="s">
        <v>1206</v>
      </c>
      <c r="D57" s="184" t="s">
        <v>1308</v>
      </c>
      <c r="E57" s="184" t="s">
        <v>1309</v>
      </c>
      <c r="F57" s="185" t="s">
        <v>18</v>
      </c>
      <c r="G57" s="193">
        <v>20</v>
      </c>
      <c r="H57" s="187">
        <v>45352</v>
      </c>
      <c r="I57" s="188">
        <v>1999</v>
      </c>
      <c r="J57" s="189">
        <v>39980</v>
      </c>
      <c r="K57" s="190" t="s">
        <v>43</v>
      </c>
      <c r="L57" s="190" t="s">
        <v>21</v>
      </c>
      <c r="M57" s="168" t="s">
        <v>22</v>
      </c>
      <c r="N57" s="169" t="str">
        <f>VLOOKUP(M57,[13]OPERACIONAL!$A$1:$C$12,2,FALSE)</f>
        <v>EQUIPAMENTOS E MATERIAL PERMANENTE</v>
      </c>
    </row>
    <row r="58" spans="2:14" ht="24">
      <c r="B58" s="170">
        <v>27</v>
      </c>
      <c r="C58" s="162" t="s">
        <v>1206</v>
      </c>
      <c r="D58" s="184" t="s">
        <v>1310</v>
      </c>
      <c r="E58" s="184" t="s">
        <v>1309</v>
      </c>
      <c r="F58" s="185" t="s">
        <v>18</v>
      </c>
      <c r="G58" s="193">
        <v>15</v>
      </c>
      <c r="H58" s="191">
        <v>45352</v>
      </c>
      <c r="I58" s="188">
        <v>1900.05</v>
      </c>
      <c r="J58" s="189">
        <v>28500.75</v>
      </c>
      <c r="K58" s="190" t="s">
        <v>43</v>
      </c>
      <c r="L58" s="190" t="s">
        <v>21</v>
      </c>
      <c r="M58" s="168" t="s">
        <v>22</v>
      </c>
      <c r="N58" s="169" t="str">
        <f>VLOOKUP(M58,[13]OPERACIONAL!$A$1:$C$12,2,FALSE)</f>
        <v>EQUIPAMENTOS E MATERIAL PERMANENTE</v>
      </c>
    </row>
    <row r="59" spans="2:14" ht="24">
      <c r="B59" s="170">
        <v>27</v>
      </c>
      <c r="C59" s="162" t="s">
        <v>1206</v>
      </c>
      <c r="D59" s="184" t="s">
        <v>1311</v>
      </c>
      <c r="E59" s="184" t="s">
        <v>1309</v>
      </c>
      <c r="F59" s="185" t="s">
        <v>18</v>
      </c>
      <c r="G59" s="193">
        <v>150</v>
      </c>
      <c r="H59" s="191">
        <v>45352</v>
      </c>
      <c r="I59" s="188">
        <v>99</v>
      </c>
      <c r="J59" s="189">
        <v>14850</v>
      </c>
      <c r="K59" s="190" t="s">
        <v>43</v>
      </c>
      <c r="L59" s="190" t="s">
        <v>69</v>
      </c>
      <c r="M59" s="168" t="s">
        <v>22</v>
      </c>
      <c r="N59" s="169" t="str">
        <f>VLOOKUP(M59,[13]OPERACIONAL!$A$1:$C$12,2,FALSE)</f>
        <v>EQUIPAMENTOS E MATERIAL PERMANENTE</v>
      </c>
    </row>
    <row r="60" spans="2:14" ht="24">
      <c r="B60" s="170">
        <v>27</v>
      </c>
      <c r="C60" s="162" t="s">
        <v>1206</v>
      </c>
      <c r="D60" s="184" t="s">
        <v>1312</v>
      </c>
      <c r="E60" s="184" t="s">
        <v>1309</v>
      </c>
      <c r="F60" s="185" t="s">
        <v>18</v>
      </c>
      <c r="G60" s="193">
        <v>7</v>
      </c>
      <c r="H60" s="191">
        <v>45352</v>
      </c>
      <c r="I60" s="188">
        <v>1390</v>
      </c>
      <c r="J60" s="189">
        <v>9730</v>
      </c>
      <c r="K60" s="190" t="s">
        <v>43</v>
      </c>
      <c r="L60" s="190" t="s">
        <v>21</v>
      </c>
      <c r="M60" s="168" t="s">
        <v>22</v>
      </c>
      <c r="N60" s="169" t="str">
        <f>VLOOKUP(M60,[13]OPERACIONAL!$A$1:$C$12,2,FALSE)</f>
        <v>EQUIPAMENTOS E MATERIAL PERMANENTE</v>
      </c>
    </row>
    <row r="61" spans="2:14" ht="24">
      <c r="B61" s="170">
        <v>27</v>
      </c>
      <c r="C61" s="162" t="s">
        <v>1206</v>
      </c>
      <c r="D61" s="184" t="s">
        <v>1313</v>
      </c>
      <c r="E61" s="184" t="s">
        <v>1309</v>
      </c>
      <c r="F61" s="185" t="s">
        <v>18</v>
      </c>
      <c r="G61" s="193">
        <v>6</v>
      </c>
      <c r="H61" s="191">
        <v>45352</v>
      </c>
      <c r="I61" s="188">
        <v>890.05</v>
      </c>
      <c r="J61" s="189">
        <v>5340.2999999999993</v>
      </c>
      <c r="K61" s="190" t="s">
        <v>43</v>
      </c>
      <c r="L61" s="190" t="s">
        <v>21</v>
      </c>
      <c r="M61" s="168" t="s">
        <v>22</v>
      </c>
      <c r="N61" s="169" t="str">
        <f>VLOOKUP(M61,[13]OPERACIONAL!$A$1:$C$12,2,FALSE)</f>
        <v>EQUIPAMENTOS E MATERIAL PERMANENTE</v>
      </c>
    </row>
    <row r="62" spans="2:14" ht="24">
      <c r="B62" s="170">
        <v>27</v>
      </c>
      <c r="C62" s="162" t="s">
        <v>1206</v>
      </c>
      <c r="D62" s="184" t="s">
        <v>1314</v>
      </c>
      <c r="E62" s="184" t="s">
        <v>1309</v>
      </c>
      <c r="F62" s="185" t="s">
        <v>18</v>
      </c>
      <c r="G62" s="193">
        <v>12</v>
      </c>
      <c r="H62" s="191">
        <v>45352</v>
      </c>
      <c r="I62" s="188">
        <v>419.9</v>
      </c>
      <c r="J62" s="189">
        <v>5038.7999999999993</v>
      </c>
      <c r="K62" s="190" t="s">
        <v>43</v>
      </c>
      <c r="L62" s="190" t="s">
        <v>21</v>
      </c>
      <c r="M62" s="168" t="s">
        <v>22</v>
      </c>
      <c r="N62" s="169" t="str">
        <f>VLOOKUP(M62,[13]OPERACIONAL!$A$1:$C$12,2,FALSE)</f>
        <v>EQUIPAMENTOS E MATERIAL PERMANENTE</v>
      </c>
    </row>
    <row r="63" spans="2:14" ht="24">
      <c r="B63" s="170">
        <v>27</v>
      </c>
      <c r="C63" s="162" t="s">
        <v>1206</v>
      </c>
      <c r="D63" s="184" t="s">
        <v>1315</v>
      </c>
      <c r="E63" s="184" t="s">
        <v>1309</v>
      </c>
      <c r="F63" s="185" t="s">
        <v>18</v>
      </c>
      <c r="G63" s="193">
        <v>3</v>
      </c>
      <c r="H63" s="191">
        <v>45352</v>
      </c>
      <c r="I63" s="188">
        <v>2500</v>
      </c>
      <c r="J63" s="189">
        <v>7500</v>
      </c>
      <c r="K63" s="194" t="s">
        <v>1316</v>
      </c>
      <c r="L63" s="190" t="s">
        <v>21</v>
      </c>
      <c r="M63" s="168" t="s">
        <v>22</v>
      </c>
      <c r="N63" s="169" t="str">
        <f>VLOOKUP(M63,[13]OPERACIONAL!$A$1:$C$12,2,FALSE)</f>
        <v>EQUIPAMENTOS E MATERIAL PERMANENTE</v>
      </c>
    </row>
    <row r="64" spans="2:14" ht="24">
      <c r="B64" s="170">
        <v>27</v>
      </c>
      <c r="C64" s="162" t="s">
        <v>1206</v>
      </c>
      <c r="D64" s="184" t="s">
        <v>1317</v>
      </c>
      <c r="E64" s="184" t="s">
        <v>1309</v>
      </c>
      <c r="F64" s="185" t="s">
        <v>18</v>
      </c>
      <c r="G64" s="193">
        <v>10</v>
      </c>
      <c r="H64" s="191">
        <v>45352</v>
      </c>
      <c r="I64" s="188">
        <v>800</v>
      </c>
      <c r="J64" s="189">
        <v>8000</v>
      </c>
      <c r="K64" s="190" t="s">
        <v>43</v>
      </c>
      <c r="L64" s="190" t="s">
        <v>21</v>
      </c>
      <c r="M64" s="168" t="s">
        <v>22</v>
      </c>
      <c r="N64" s="169" t="str">
        <f>VLOOKUP(M64,[13]OPERACIONAL!$A$1:$C$12,2,FALSE)</f>
        <v>EQUIPAMENTOS E MATERIAL PERMANENTE</v>
      </c>
    </row>
    <row r="65" spans="2:14">
      <c r="B65" s="170">
        <v>27</v>
      </c>
      <c r="C65" s="162" t="s">
        <v>1206</v>
      </c>
      <c r="D65" s="184" t="s">
        <v>1318</v>
      </c>
      <c r="E65" s="184" t="s">
        <v>1319</v>
      </c>
      <c r="F65" s="185" t="s">
        <v>18</v>
      </c>
      <c r="G65" s="193">
        <v>5</v>
      </c>
      <c r="H65" s="191">
        <v>45352</v>
      </c>
      <c r="I65" s="188">
        <v>300</v>
      </c>
      <c r="J65" s="189">
        <v>1500</v>
      </c>
      <c r="K65" s="190" t="s">
        <v>189</v>
      </c>
      <c r="L65" s="190" t="s">
        <v>21</v>
      </c>
      <c r="M65" s="168" t="s">
        <v>31</v>
      </c>
      <c r="N65" s="169" t="str">
        <f>VLOOKUP(M65,[13]OPERACIONAL!$A$1:$C$12,2,FALSE)</f>
        <v>MATERIAL DE CONSUMO</v>
      </c>
    </row>
    <row r="66" spans="2:14" ht="24">
      <c r="B66" s="170">
        <v>27</v>
      </c>
      <c r="C66" s="162" t="s">
        <v>1206</v>
      </c>
      <c r="D66" s="184" t="s">
        <v>1320</v>
      </c>
      <c r="E66" s="184" t="s">
        <v>1321</v>
      </c>
      <c r="F66" s="185" t="s">
        <v>18</v>
      </c>
      <c r="G66" s="193">
        <v>7</v>
      </c>
      <c r="H66" s="191">
        <v>45352</v>
      </c>
      <c r="I66" s="188">
        <v>650</v>
      </c>
      <c r="J66" s="189">
        <v>4550</v>
      </c>
      <c r="K66" s="190" t="s">
        <v>43</v>
      </c>
      <c r="L66" s="190" t="s">
        <v>21</v>
      </c>
      <c r="M66" s="168" t="s">
        <v>22</v>
      </c>
      <c r="N66" s="169" t="str">
        <f>VLOOKUP(M66,[13]OPERACIONAL!$A$1:$C$12,2,FALSE)</f>
        <v>EQUIPAMENTOS E MATERIAL PERMANENTE</v>
      </c>
    </row>
    <row r="67" spans="2:14" ht="24">
      <c r="B67" s="170">
        <v>27</v>
      </c>
      <c r="C67" s="162" t="s">
        <v>1206</v>
      </c>
      <c r="D67" s="184" t="s">
        <v>1322</v>
      </c>
      <c r="E67" s="184" t="s">
        <v>1323</v>
      </c>
      <c r="F67" s="185" t="s">
        <v>18</v>
      </c>
      <c r="G67" s="193">
        <v>8</v>
      </c>
      <c r="H67" s="191">
        <v>45352</v>
      </c>
      <c r="I67" s="188">
        <v>219.9</v>
      </c>
      <c r="J67" s="189">
        <v>1759.2</v>
      </c>
      <c r="K67" s="190" t="s">
        <v>43</v>
      </c>
      <c r="L67" s="190" t="s">
        <v>21</v>
      </c>
      <c r="M67" s="168" t="s">
        <v>22</v>
      </c>
      <c r="N67" s="169" t="str">
        <f>VLOOKUP(M67,[13]OPERACIONAL!$A$1:$C$12,2,FALSE)</f>
        <v>EQUIPAMENTOS E MATERIAL PERMANENTE</v>
      </c>
    </row>
    <row r="68" spans="2:14" ht="24">
      <c r="B68" s="170">
        <v>27</v>
      </c>
      <c r="C68" s="162" t="s">
        <v>1206</v>
      </c>
      <c r="D68" s="184" t="s">
        <v>1324</v>
      </c>
      <c r="E68" s="184" t="s">
        <v>1309</v>
      </c>
      <c r="F68" s="185" t="s">
        <v>18</v>
      </c>
      <c r="G68" s="193">
        <v>34</v>
      </c>
      <c r="H68" s="191">
        <v>45352</v>
      </c>
      <c r="I68" s="188">
        <v>1890</v>
      </c>
      <c r="J68" s="189">
        <v>64260</v>
      </c>
      <c r="K68" s="190" t="s">
        <v>20</v>
      </c>
      <c r="L68" s="190" t="s">
        <v>21</v>
      </c>
      <c r="M68" s="168" t="s">
        <v>22</v>
      </c>
      <c r="N68" s="169" t="str">
        <f>VLOOKUP(M68,[13]OPERACIONAL!$A$1:$C$12,2,FALSE)</f>
        <v>EQUIPAMENTOS E MATERIAL PERMANENTE</v>
      </c>
    </row>
    <row r="69" spans="2:14" ht="24">
      <c r="B69" s="170">
        <v>27</v>
      </c>
      <c r="C69" s="162" t="s">
        <v>1206</v>
      </c>
      <c r="D69" s="184" t="s">
        <v>1325</v>
      </c>
      <c r="E69" s="184" t="s">
        <v>1309</v>
      </c>
      <c r="F69" s="185" t="s">
        <v>18</v>
      </c>
      <c r="G69" s="186">
        <v>8</v>
      </c>
      <c r="H69" s="191">
        <v>45352</v>
      </c>
      <c r="I69" s="188">
        <v>2100</v>
      </c>
      <c r="J69" s="189">
        <v>16800</v>
      </c>
      <c r="K69" s="190" t="s">
        <v>43</v>
      </c>
      <c r="L69" s="190" t="s">
        <v>21</v>
      </c>
      <c r="M69" s="168" t="s">
        <v>22</v>
      </c>
      <c r="N69" s="169" t="str">
        <f>VLOOKUP(M69,[13]OPERACIONAL!$A$1:$C$12,2,FALSE)</f>
        <v>EQUIPAMENTOS E MATERIAL PERMANENTE</v>
      </c>
    </row>
    <row r="70" spans="2:14">
      <c r="B70" s="170">
        <v>27</v>
      </c>
      <c r="C70" s="162" t="s">
        <v>1206</v>
      </c>
      <c r="D70" s="184" t="s">
        <v>1326</v>
      </c>
      <c r="E70" s="184" t="s">
        <v>1319</v>
      </c>
      <c r="F70" s="185" t="s">
        <v>18</v>
      </c>
      <c r="G70" s="193">
        <v>22</v>
      </c>
      <c r="H70" s="191">
        <v>45352</v>
      </c>
      <c r="I70" s="188">
        <v>900</v>
      </c>
      <c r="J70" s="189">
        <v>19800</v>
      </c>
      <c r="K70" s="190" t="s">
        <v>20</v>
      </c>
      <c r="L70" s="190" t="s">
        <v>21</v>
      </c>
      <c r="M70" s="168" t="s">
        <v>22</v>
      </c>
      <c r="N70" s="169" t="str">
        <f>VLOOKUP(M70,[13]OPERACIONAL!$A$1:$C$12,2,FALSE)</f>
        <v>EQUIPAMENTOS E MATERIAL PERMANENTE</v>
      </c>
    </row>
    <row r="71" spans="2:14" ht="24">
      <c r="B71" s="170">
        <v>27</v>
      </c>
      <c r="C71" s="162" t="s">
        <v>1206</v>
      </c>
      <c r="D71" s="184" t="s">
        <v>1327</v>
      </c>
      <c r="E71" s="184" t="s">
        <v>1328</v>
      </c>
      <c r="F71" s="185" t="s">
        <v>18</v>
      </c>
      <c r="G71" s="193">
        <v>42</v>
      </c>
      <c r="H71" s="191">
        <v>45352</v>
      </c>
      <c r="I71" s="188">
        <v>439.9</v>
      </c>
      <c r="J71" s="189">
        <v>18475.8</v>
      </c>
      <c r="K71" s="190" t="s">
        <v>20</v>
      </c>
      <c r="L71" s="190" t="s">
        <v>21</v>
      </c>
      <c r="M71" s="168" t="s">
        <v>22</v>
      </c>
      <c r="N71" s="169" t="str">
        <f>VLOOKUP(M71,[13]OPERACIONAL!$A$1:$C$12,2,FALSE)</f>
        <v>EQUIPAMENTOS E MATERIAL PERMANENTE</v>
      </c>
    </row>
    <row r="72" spans="2:14">
      <c r="B72" s="170">
        <v>27</v>
      </c>
      <c r="C72" s="162" t="s">
        <v>1206</v>
      </c>
      <c r="D72" s="184" t="s">
        <v>1329</v>
      </c>
      <c r="E72" s="184" t="s">
        <v>1330</v>
      </c>
      <c r="F72" s="185" t="s">
        <v>18</v>
      </c>
      <c r="G72" s="193">
        <v>10</v>
      </c>
      <c r="H72" s="191">
        <v>45352</v>
      </c>
      <c r="I72" s="188">
        <v>789.9</v>
      </c>
      <c r="J72" s="189">
        <v>7899</v>
      </c>
      <c r="K72" s="190" t="s">
        <v>189</v>
      </c>
      <c r="L72" s="190" t="s">
        <v>21</v>
      </c>
      <c r="M72" s="168" t="s">
        <v>22</v>
      </c>
      <c r="N72" s="169" t="str">
        <f>VLOOKUP(M72,[13]OPERACIONAL!$A$1:$C$12,2,FALSE)</f>
        <v>EQUIPAMENTOS E MATERIAL PERMANENTE</v>
      </c>
    </row>
    <row r="73" spans="2:14" ht="24">
      <c r="B73" s="170">
        <v>27</v>
      </c>
      <c r="C73" s="162" t="s">
        <v>1206</v>
      </c>
      <c r="D73" s="184" t="s">
        <v>1331</v>
      </c>
      <c r="E73" s="184" t="s">
        <v>1309</v>
      </c>
      <c r="F73" s="185" t="s">
        <v>18</v>
      </c>
      <c r="G73" s="186">
        <v>12</v>
      </c>
      <c r="H73" s="191">
        <v>45352</v>
      </c>
      <c r="I73" s="188">
        <v>900</v>
      </c>
      <c r="J73" s="189">
        <v>10800</v>
      </c>
      <c r="K73" s="190" t="s">
        <v>189</v>
      </c>
      <c r="L73" s="190" t="s">
        <v>21</v>
      </c>
      <c r="M73" s="168" t="s">
        <v>22</v>
      </c>
      <c r="N73" s="169" t="str">
        <f>VLOOKUP(M73,[13]OPERACIONAL!$A$1:$C$12,2,FALSE)</f>
        <v>EQUIPAMENTOS E MATERIAL PERMANENTE</v>
      </c>
    </row>
    <row r="74" spans="2:14" ht="24">
      <c r="B74" s="170">
        <v>27</v>
      </c>
      <c r="C74" s="162" t="s">
        <v>1206</v>
      </c>
      <c r="D74" s="184" t="s">
        <v>1332</v>
      </c>
      <c r="E74" s="184" t="s">
        <v>1309</v>
      </c>
      <c r="F74" s="185" t="s">
        <v>18</v>
      </c>
      <c r="G74" s="186">
        <v>60</v>
      </c>
      <c r="H74" s="191">
        <v>45352</v>
      </c>
      <c r="I74" s="188">
        <v>2900</v>
      </c>
      <c r="J74" s="189">
        <v>174000</v>
      </c>
      <c r="K74" s="190" t="s">
        <v>20</v>
      </c>
      <c r="L74" s="190" t="s">
        <v>21</v>
      </c>
      <c r="M74" s="168" t="s">
        <v>22</v>
      </c>
      <c r="N74" s="169" t="str">
        <f>VLOOKUP(M74,[13]OPERACIONAL!$A$1:$C$12,2,FALSE)</f>
        <v>EQUIPAMENTOS E MATERIAL PERMANENTE</v>
      </c>
    </row>
    <row r="75" spans="2:14" ht="72">
      <c r="B75" s="170">
        <v>27</v>
      </c>
      <c r="C75" s="162" t="s">
        <v>1206</v>
      </c>
      <c r="D75" s="184" t="s">
        <v>1333</v>
      </c>
      <c r="E75" s="184" t="s">
        <v>1334</v>
      </c>
      <c r="F75" s="185" t="s">
        <v>1335</v>
      </c>
      <c r="G75" s="186">
        <v>1456</v>
      </c>
      <c r="H75" s="191">
        <v>45352</v>
      </c>
      <c r="I75" s="188">
        <v>1050</v>
      </c>
      <c r="J75" s="189">
        <v>50960</v>
      </c>
      <c r="K75" s="190" t="s">
        <v>20</v>
      </c>
      <c r="L75" s="190" t="s">
        <v>69</v>
      </c>
      <c r="M75" s="168" t="s">
        <v>34</v>
      </c>
      <c r="N75" s="169" t="str">
        <f>VLOOKUP(M75,[13]OPERACIONAL!$A$1:$C$12,2,FALSE)</f>
        <v>OUTROS SERVIÇOS DE TERCEIROS - PESSOA JURÍDICA</v>
      </c>
    </row>
    <row r="76" spans="2:14" ht="24">
      <c r="B76" s="170">
        <v>27</v>
      </c>
      <c r="C76" s="162" t="s">
        <v>1206</v>
      </c>
      <c r="D76" s="184" t="s">
        <v>1336</v>
      </c>
      <c r="E76" s="184" t="s">
        <v>1337</v>
      </c>
      <c r="F76" s="185" t="s">
        <v>18</v>
      </c>
      <c r="G76" s="186">
        <v>3</v>
      </c>
      <c r="H76" s="191">
        <v>45352</v>
      </c>
      <c r="I76" s="188">
        <v>2100</v>
      </c>
      <c r="J76" s="189">
        <v>6300</v>
      </c>
      <c r="K76" s="190" t="s">
        <v>20</v>
      </c>
      <c r="L76" s="190" t="s">
        <v>21</v>
      </c>
      <c r="M76" s="168" t="s">
        <v>22</v>
      </c>
      <c r="N76" s="169" t="str">
        <f>VLOOKUP(M76,[13]OPERACIONAL!$A$1:$C$12,2,FALSE)</f>
        <v>EQUIPAMENTOS E MATERIAL PERMANENTE</v>
      </c>
    </row>
    <row r="77" spans="2:14">
      <c r="B77" s="170">
        <v>27</v>
      </c>
      <c r="C77" s="162" t="s">
        <v>1206</v>
      </c>
      <c r="D77" s="184" t="s">
        <v>1338</v>
      </c>
      <c r="E77" s="184" t="s">
        <v>1337</v>
      </c>
      <c r="F77" s="185" t="s">
        <v>18</v>
      </c>
      <c r="G77" s="186">
        <v>3</v>
      </c>
      <c r="H77" s="191">
        <v>45352</v>
      </c>
      <c r="I77" s="188">
        <v>3700</v>
      </c>
      <c r="J77" s="189">
        <v>11100</v>
      </c>
      <c r="K77" s="190" t="s">
        <v>20</v>
      </c>
      <c r="L77" s="190" t="s">
        <v>21</v>
      </c>
      <c r="M77" s="168" t="s">
        <v>22</v>
      </c>
      <c r="N77" s="169" t="str">
        <f>VLOOKUP(M77,[13]OPERACIONAL!$A$1:$C$12,2,FALSE)</f>
        <v>EQUIPAMENTOS E MATERIAL PERMANENTE</v>
      </c>
    </row>
    <row r="78" spans="2:14" ht="36">
      <c r="B78" s="170">
        <v>27</v>
      </c>
      <c r="C78" s="162" t="s">
        <v>1206</v>
      </c>
      <c r="D78" s="184" t="s">
        <v>1339</v>
      </c>
      <c r="E78" s="184" t="s">
        <v>1340</v>
      </c>
      <c r="F78" s="185" t="s">
        <v>241</v>
      </c>
      <c r="G78" s="186">
        <v>12</v>
      </c>
      <c r="H78" s="191">
        <v>45301</v>
      </c>
      <c r="I78" s="188">
        <v>20000</v>
      </c>
      <c r="J78" s="189">
        <v>240000</v>
      </c>
      <c r="K78" s="190" t="s">
        <v>20</v>
      </c>
      <c r="L78" s="190" t="s">
        <v>21</v>
      </c>
      <c r="M78" s="168" t="s">
        <v>37</v>
      </c>
      <c r="N78" s="169" t="str">
        <f>VLOOKUP(M78,[13]OPERACIONAL!$A$1:$C$12,2,FALSE)</f>
        <v>OUTROS SERVIÇOS DE TERCEIROS - PESSOA FÍSICA</v>
      </c>
    </row>
    <row r="79" spans="2:14" ht="24">
      <c r="B79" s="170">
        <v>27</v>
      </c>
      <c r="C79" s="162" t="s">
        <v>1206</v>
      </c>
      <c r="D79" s="184" t="s">
        <v>1341</v>
      </c>
      <c r="E79" s="184" t="s">
        <v>1340</v>
      </c>
      <c r="F79" s="185" t="s">
        <v>241</v>
      </c>
      <c r="G79" s="186">
        <v>12</v>
      </c>
      <c r="H79" s="191">
        <v>45301</v>
      </c>
      <c r="I79" s="188">
        <v>20000</v>
      </c>
      <c r="J79" s="189">
        <v>240000</v>
      </c>
      <c r="K79" s="190" t="s">
        <v>20</v>
      </c>
      <c r="L79" s="190" t="s">
        <v>21</v>
      </c>
      <c r="M79" s="168" t="s">
        <v>37</v>
      </c>
      <c r="N79" s="169" t="str">
        <f>VLOOKUP(M79,[13]OPERACIONAL!$A$1:$C$12,2,FALSE)</f>
        <v>OUTROS SERVIÇOS DE TERCEIROS - PESSOA FÍSICA</v>
      </c>
    </row>
    <row r="80" spans="2:14" ht="24">
      <c r="B80" s="170">
        <v>27</v>
      </c>
      <c r="C80" s="162" t="s">
        <v>1206</v>
      </c>
      <c r="D80" s="184" t="s">
        <v>1342</v>
      </c>
      <c r="E80" s="184" t="s">
        <v>1343</v>
      </c>
      <c r="F80" s="185" t="s">
        <v>241</v>
      </c>
      <c r="G80" s="186">
        <v>12</v>
      </c>
      <c r="H80" s="191">
        <v>45301</v>
      </c>
      <c r="I80" s="188">
        <v>20000</v>
      </c>
      <c r="J80" s="189">
        <v>240000</v>
      </c>
      <c r="K80" s="190" t="s">
        <v>20</v>
      </c>
      <c r="L80" s="190" t="s">
        <v>21</v>
      </c>
      <c r="M80" s="168" t="s">
        <v>37</v>
      </c>
      <c r="N80" s="169" t="str">
        <f>VLOOKUP(M80,[13]OPERACIONAL!$A$1:$C$12,2,FALSE)</f>
        <v>OUTROS SERVIÇOS DE TERCEIROS - PESSOA FÍSICA</v>
      </c>
    </row>
    <row r="81" spans="2:14" ht="24">
      <c r="B81" s="170">
        <v>27</v>
      </c>
      <c r="C81" s="162" t="s">
        <v>1206</v>
      </c>
      <c r="D81" s="184" t="s">
        <v>1344</v>
      </c>
      <c r="E81" s="184" t="s">
        <v>1345</v>
      </c>
      <c r="F81" s="185" t="s">
        <v>18</v>
      </c>
      <c r="G81" s="186">
        <v>1</v>
      </c>
      <c r="H81" s="191">
        <v>44929</v>
      </c>
      <c r="I81" s="188">
        <v>500</v>
      </c>
      <c r="J81" s="189">
        <v>500</v>
      </c>
      <c r="K81" s="190" t="s">
        <v>20</v>
      </c>
      <c r="L81" s="190" t="s">
        <v>69</v>
      </c>
      <c r="M81" s="168" t="s">
        <v>22</v>
      </c>
      <c r="N81" s="169" t="str">
        <f>VLOOKUP(M81,[13]OPERACIONAL!$A$1:$C$12,2,FALSE)</f>
        <v>EQUIPAMENTOS E MATERIAL PERMANENTE</v>
      </c>
    </row>
    <row r="82" spans="2:14" ht="24">
      <c r="B82" s="170">
        <v>27</v>
      </c>
      <c r="C82" s="162" t="s">
        <v>1206</v>
      </c>
      <c r="D82" s="184" t="s">
        <v>1346</v>
      </c>
      <c r="E82" s="184" t="s">
        <v>1347</v>
      </c>
      <c r="F82" s="185" t="s">
        <v>18</v>
      </c>
      <c r="G82" s="186">
        <v>1</v>
      </c>
      <c r="H82" s="191">
        <v>44929</v>
      </c>
      <c r="I82" s="188">
        <v>500</v>
      </c>
      <c r="J82" s="189">
        <v>500</v>
      </c>
      <c r="K82" s="190" t="s">
        <v>43</v>
      </c>
      <c r="L82" s="190" t="s">
        <v>21</v>
      </c>
      <c r="M82" s="168" t="s">
        <v>31</v>
      </c>
      <c r="N82" s="169" t="str">
        <f>VLOOKUP(M82,[13]OPERACIONAL!$A$1:$C$12,2,FALSE)</f>
        <v>MATERIAL DE CONSUMO</v>
      </c>
    </row>
    <row r="83" spans="2:14" ht="24">
      <c r="B83" s="170">
        <v>27</v>
      </c>
      <c r="C83" s="162" t="s">
        <v>1206</v>
      </c>
      <c r="D83" s="184" t="s">
        <v>1348</v>
      </c>
      <c r="E83" s="184" t="s">
        <v>1349</v>
      </c>
      <c r="F83" s="185" t="s">
        <v>18</v>
      </c>
      <c r="G83" s="186">
        <v>1</v>
      </c>
      <c r="H83" s="191">
        <v>44929</v>
      </c>
      <c r="I83" s="188">
        <v>500</v>
      </c>
      <c r="J83" s="189">
        <v>500</v>
      </c>
      <c r="K83" s="190" t="s">
        <v>43</v>
      </c>
      <c r="L83" s="190" t="s">
        <v>21</v>
      </c>
      <c r="M83" s="168" t="s">
        <v>31</v>
      </c>
      <c r="N83" s="169" t="str">
        <f>VLOOKUP(M83,[13]OPERACIONAL!$A$1:$C$12,2,FALSE)</f>
        <v>MATERIAL DE CONSUMO</v>
      </c>
    </row>
    <row r="84" spans="2:14">
      <c r="B84" s="170">
        <v>27</v>
      </c>
      <c r="C84" s="162" t="s">
        <v>1206</v>
      </c>
      <c r="D84" s="184" t="s">
        <v>1350</v>
      </c>
      <c r="E84" s="184" t="s">
        <v>1351</v>
      </c>
      <c r="F84" s="185" t="s">
        <v>18</v>
      </c>
      <c r="G84" s="186">
        <v>7</v>
      </c>
      <c r="H84" s="191">
        <v>45323</v>
      </c>
      <c r="I84" s="188">
        <v>502</v>
      </c>
      <c r="J84" s="189">
        <v>3514</v>
      </c>
      <c r="K84" s="190" t="s">
        <v>43</v>
      </c>
      <c r="L84" s="190" t="s">
        <v>21</v>
      </c>
      <c r="M84" s="168" t="s">
        <v>22</v>
      </c>
      <c r="N84" s="169" t="str">
        <f>VLOOKUP(M84,[13]OPERACIONAL!$A$1:$C$12,2,FALSE)</f>
        <v>EQUIPAMENTOS E MATERIAL PERMANENTE</v>
      </c>
    </row>
    <row r="85" spans="2:14" ht="24">
      <c r="B85" s="170">
        <v>27</v>
      </c>
      <c r="C85" s="162" t="s">
        <v>1206</v>
      </c>
      <c r="D85" s="184" t="s">
        <v>1352</v>
      </c>
      <c r="E85" s="184" t="s">
        <v>1353</v>
      </c>
      <c r="F85" s="185" t="s">
        <v>241</v>
      </c>
      <c r="G85" s="186">
        <v>12</v>
      </c>
      <c r="H85" s="191">
        <v>45323</v>
      </c>
      <c r="I85" s="188">
        <v>55000</v>
      </c>
      <c r="J85" s="189">
        <v>660000</v>
      </c>
      <c r="K85" s="190" t="s">
        <v>43</v>
      </c>
      <c r="L85" s="190" t="s">
        <v>21</v>
      </c>
      <c r="M85" s="168" t="s">
        <v>34</v>
      </c>
      <c r="N85" s="169" t="str">
        <f>VLOOKUP(M85,[13]OPERACIONAL!$A$1:$C$12,2,FALSE)</f>
        <v>OUTROS SERVIÇOS DE TERCEIROS - PESSOA JURÍDICA</v>
      </c>
    </row>
    <row r="86" spans="2:14" ht="24">
      <c r="B86" s="170">
        <v>27</v>
      </c>
      <c r="C86" s="162" t="s">
        <v>1206</v>
      </c>
      <c r="D86" s="184" t="s">
        <v>1354</v>
      </c>
      <c r="E86" s="184" t="s">
        <v>1355</v>
      </c>
      <c r="F86" s="185" t="s">
        <v>1356</v>
      </c>
      <c r="G86" s="186">
        <v>25</v>
      </c>
      <c r="H86" s="191">
        <v>45514</v>
      </c>
      <c r="I86" s="188">
        <v>1680</v>
      </c>
      <c r="J86" s="189">
        <v>42000</v>
      </c>
      <c r="K86" s="190" t="s">
        <v>20</v>
      </c>
      <c r="L86" s="190" t="s">
        <v>21</v>
      </c>
      <c r="M86" s="168" t="s">
        <v>31</v>
      </c>
      <c r="N86" s="169" t="str">
        <f>VLOOKUP(M86,[13]OPERACIONAL!$A$1:$C$12,2,FALSE)</f>
        <v>MATERIAL DE CONSUMO</v>
      </c>
    </row>
    <row r="87" spans="2:14">
      <c r="B87" s="170" t="str">
        <f t="shared" ref="B87:B150" si="1">MID(C87,1,2)</f>
        <v>U.</v>
      </c>
      <c r="C87" s="162" t="s">
        <v>4</v>
      </c>
      <c r="D87" s="163"/>
      <c r="E87" s="163"/>
      <c r="F87" s="162" t="s">
        <v>18</v>
      </c>
      <c r="G87" s="164">
        <v>1</v>
      </c>
      <c r="H87" s="195"/>
      <c r="I87" s="166">
        <v>0</v>
      </c>
      <c r="J87" s="167">
        <f t="shared" ref="J87:J150" si="2">G87*I87</f>
        <v>0</v>
      </c>
      <c r="K87" s="168" t="s">
        <v>50</v>
      </c>
      <c r="L87" s="168" t="s">
        <v>45</v>
      </c>
      <c r="M87" s="168" t="s">
        <v>51</v>
      </c>
      <c r="N87" s="169" t="str">
        <f>VLOOKUP(M87,[13]OPERACIONAL!$A$1:$C$12,2,FALSE)</f>
        <v>SELECIONAR</v>
      </c>
    </row>
    <row r="88" spans="2:14">
      <c r="B88" s="170" t="str">
        <f t="shared" si="1"/>
        <v>U.</v>
      </c>
      <c r="C88" s="162" t="s">
        <v>4</v>
      </c>
      <c r="D88" s="163"/>
      <c r="E88" s="163"/>
      <c r="F88" s="162" t="s">
        <v>18</v>
      </c>
      <c r="G88" s="164">
        <v>1</v>
      </c>
      <c r="H88" s="195"/>
      <c r="I88" s="166">
        <v>0</v>
      </c>
      <c r="J88" s="167">
        <f t="shared" si="2"/>
        <v>0</v>
      </c>
      <c r="K88" s="168" t="s">
        <v>50</v>
      </c>
      <c r="L88" s="168" t="s">
        <v>45</v>
      </c>
      <c r="M88" s="168" t="s">
        <v>51</v>
      </c>
      <c r="N88" s="169" t="str">
        <f>VLOOKUP(M88,[13]OPERACIONAL!$A$1:$C$12,2,FALSE)</f>
        <v>SELECIONAR</v>
      </c>
    </row>
    <row r="89" spans="2:14">
      <c r="B89" s="170" t="str">
        <f t="shared" si="1"/>
        <v>U.</v>
      </c>
      <c r="C89" s="162" t="s">
        <v>4</v>
      </c>
      <c r="D89" s="163"/>
      <c r="E89" s="163"/>
      <c r="F89" s="162" t="s">
        <v>18</v>
      </c>
      <c r="G89" s="164">
        <v>1</v>
      </c>
      <c r="H89" s="195"/>
      <c r="I89" s="166">
        <v>0</v>
      </c>
      <c r="J89" s="167">
        <f t="shared" si="2"/>
        <v>0</v>
      </c>
      <c r="K89" s="168" t="s">
        <v>50</v>
      </c>
      <c r="L89" s="168" t="s">
        <v>45</v>
      </c>
      <c r="M89" s="168" t="s">
        <v>51</v>
      </c>
      <c r="N89" s="169" t="str">
        <f>VLOOKUP(M89,[13]OPERACIONAL!$A$1:$C$12,2,FALSE)</f>
        <v>SELECIONAR</v>
      </c>
    </row>
    <row r="90" spans="2:14">
      <c r="B90" s="170" t="str">
        <f t="shared" si="1"/>
        <v>U.</v>
      </c>
      <c r="C90" s="162" t="s">
        <v>4</v>
      </c>
      <c r="D90" s="163"/>
      <c r="E90" s="163"/>
      <c r="F90" s="162" t="s">
        <v>18</v>
      </c>
      <c r="G90" s="164">
        <v>1</v>
      </c>
      <c r="H90" s="195"/>
      <c r="I90" s="166">
        <v>0</v>
      </c>
      <c r="J90" s="167">
        <f t="shared" si="2"/>
        <v>0</v>
      </c>
      <c r="K90" s="168" t="s">
        <v>50</v>
      </c>
      <c r="L90" s="168" t="s">
        <v>45</v>
      </c>
      <c r="M90" s="168" t="s">
        <v>51</v>
      </c>
      <c r="N90" s="169" t="str">
        <f>VLOOKUP(M90,[13]OPERACIONAL!$A$1:$C$12,2,FALSE)</f>
        <v>SELECIONAR</v>
      </c>
    </row>
    <row r="91" spans="2:14">
      <c r="B91" s="170" t="str">
        <f t="shared" si="1"/>
        <v>U.</v>
      </c>
      <c r="C91" s="162" t="s">
        <v>4</v>
      </c>
      <c r="D91" s="163"/>
      <c r="E91" s="163"/>
      <c r="F91" s="162" t="s">
        <v>18</v>
      </c>
      <c r="G91" s="164">
        <v>1</v>
      </c>
      <c r="H91" s="195"/>
      <c r="I91" s="166">
        <v>0</v>
      </c>
      <c r="J91" s="167">
        <f t="shared" si="2"/>
        <v>0</v>
      </c>
      <c r="K91" s="168" t="s">
        <v>50</v>
      </c>
      <c r="L91" s="168" t="s">
        <v>45</v>
      </c>
      <c r="M91" s="168" t="s">
        <v>51</v>
      </c>
      <c r="N91" s="169" t="str">
        <f>VLOOKUP(M91,[13]OPERACIONAL!$A$1:$C$12,2,FALSE)</f>
        <v>SELECIONAR</v>
      </c>
    </row>
    <row r="92" spans="2:14">
      <c r="B92" s="170" t="str">
        <f t="shared" si="1"/>
        <v>U.</v>
      </c>
      <c r="C92" s="162" t="s">
        <v>4</v>
      </c>
      <c r="D92" s="163"/>
      <c r="E92" s="163"/>
      <c r="F92" s="162" t="s">
        <v>18</v>
      </c>
      <c r="G92" s="164">
        <v>1</v>
      </c>
      <c r="H92" s="195"/>
      <c r="I92" s="166">
        <v>0</v>
      </c>
      <c r="J92" s="167">
        <f t="shared" si="2"/>
        <v>0</v>
      </c>
      <c r="K92" s="168" t="s">
        <v>50</v>
      </c>
      <c r="L92" s="168" t="s">
        <v>45</v>
      </c>
      <c r="M92" s="168" t="s">
        <v>51</v>
      </c>
      <c r="N92" s="169" t="str">
        <f>VLOOKUP(M92,[13]OPERACIONAL!$A$1:$C$12,2,FALSE)</f>
        <v>SELECIONAR</v>
      </c>
    </row>
    <row r="93" spans="2:14">
      <c r="B93" s="170" t="str">
        <f t="shared" si="1"/>
        <v>U.</v>
      </c>
      <c r="C93" s="162" t="s">
        <v>4</v>
      </c>
      <c r="D93" s="163"/>
      <c r="E93" s="163"/>
      <c r="F93" s="162" t="s">
        <v>18</v>
      </c>
      <c r="G93" s="164">
        <v>1</v>
      </c>
      <c r="H93" s="195"/>
      <c r="I93" s="166">
        <v>0</v>
      </c>
      <c r="J93" s="167">
        <f t="shared" si="2"/>
        <v>0</v>
      </c>
      <c r="K93" s="168" t="s">
        <v>50</v>
      </c>
      <c r="L93" s="168" t="s">
        <v>45</v>
      </c>
      <c r="M93" s="168" t="s">
        <v>51</v>
      </c>
      <c r="N93" s="169" t="str">
        <f>VLOOKUP(M93,[13]OPERACIONAL!$A$1:$C$12,2,FALSE)</f>
        <v>SELECIONAR</v>
      </c>
    </row>
    <row r="94" spans="2:14">
      <c r="B94" s="170" t="str">
        <f t="shared" si="1"/>
        <v>U.</v>
      </c>
      <c r="C94" s="162" t="s">
        <v>4</v>
      </c>
      <c r="D94" s="163"/>
      <c r="E94" s="163"/>
      <c r="F94" s="162" t="s">
        <v>18</v>
      </c>
      <c r="G94" s="164">
        <v>1</v>
      </c>
      <c r="H94" s="195"/>
      <c r="I94" s="166">
        <v>0</v>
      </c>
      <c r="J94" s="167">
        <f t="shared" si="2"/>
        <v>0</v>
      </c>
      <c r="K94" s="168" t="s">
        <v>50</v>
      </c>
      <c r="L94" s="168" t="s">
        <v>45</v>
      </c>
      <c r="M94" s="168" t="s">
        <v>51</v>
      </c>
      <c r="N94" s="169" t="str">
        <f>VLOOKUP(M94,[13]OPERACIONAL!$A$1:$C$12,2,FALSE)</f>
        <v>SELECIONAR</v>
      </c>
    </row>
    <row r="95" spans="2:14">
      <c r="B95" s="170" t="str">
        <f t="shared" si="1"/>
        <v>U.</v>
      </c>
      <c r="C95" s="162" t="s">
        <v>4</v>
      </c>
      <c r="D95" s="163"/>
      <c r="E95" s="163"/>
      <c r="F95" s="162" t="s">
        <v>18</v>
      </c>
      <c r="G95" s="164">
        <v>1</v>
      </c>
      <c r="H95" s="195"/>
      <c r="I95" s="166">
        <v>0</v>
      </c>
      <c r="J95" s="167">
        <f t="shared" si="2"/>
        <v>0</v>
      </c>
      <c r="K95" s="168" t="s">
        <v>50</v>
      </c>
      <c r="L95" s="168" t="s">
        <v>45</v>
      </c>
      <c r="M95" s="168" t="s">
        <v>51</v>
      </c>
      <c r="N95" s="169" t="str">
        <f>VLOOKUP(M95,[13]OPERACIONAL!$A$1:$C$12,2,FALSE)</f>
        <v>SELECIONAR</v>
      </c>
    </row>
    <row r="96" spans="2:14">
      <c r="B96" s="170" t="str">
        <f t="shared" si="1"/>
        <v>U.</v>
      </c>
      <c r="C96" s="162" t="s">
        <v>4</v>
      </c>
      <c r="D96" s="163"/>
      <c r="E96" s="163"/>
      <c r="F96" s="162" t="s">
        <v>18</v>
      </c>
      <c r="G96" s="164">
        <v>1</v>
      </c>
      <c r="H96" s="195"/>
      <c r="I96" s="166">
        <v>0</v>
      </c>
      <c r="J96" s="167">
        <f t="shared" si="2"/>
        <v>0</v>
      </c>
      <c r="K96" s="168" t="s">
        <v>50</v>
      </c>
      <c r="L96" s="168" t="s">
        <v>45</v>
      </c>
      <c r="M96" s="168" t="s">
        <v>51</v>
      </c>
      <c r="N96" s="169" t="str">
        <f>VLOOKUP(M96,[13]OPERACIONAL!$A$1:$C$12,2,FALSE)</f>
        <v>SELECIONAR</v>
      </c>
    </row>
    <row r="97" spans="2:14">
      <c r="B97" s="170" t="str">
        <f t="shared" si="1"/>
        <v>U.</v>
      </c>
      <c r="C97" s="162" t="s">
        <v>4</v>
      </c>
      <c r="D97" s="163"/>
      <c r="E97" s="163"/>
      <c r="F97" s="162" t="s">
        <v>18</v>
      </c>
      <c r="G97" s="164">
        <v>1</v>
      </c>
      <c r="H97" s="195"/>
      <c r="I97" s="166">
        <v>0</v>
      </c>
      <c r="J97" s="167">
        <f t="shared" si="2"/>
        <v>0</v>
      </c>
      <c r="K97" s="168" t="s">
        <v>50</v>
      </c>
      <c r="L97" s="168" t="s">
        <v>45</v>
      </c>
      <c r="M97" s="168" t="s">
        <v>51</v>
      </c>
      <c r="N97" s="169" t="str">
        <f>VLOOKUP(M97,[13]OPERACIONAL!$A$1:$C$12,2,FALSE)</f>
        <v>SELECIONAR</v>
      </c>
    </row>
    <row r="98" spans="2:14">
      <c r="B98" s="170" t="str">
        <f t="shared" si="1"/>
        <v>U.</v>
      </c>
      <c r="C98" s="162" t="s">
        <v>4</v>
      </c>
      <c r="D98" s="163"/>
      <c r="E98" s="163"/>
      <c r="F98" s="162" t="s">
        <v>18</v>
      </c>
      <c r="G98" s="164">
        <v>1</v>
      </c>
      <c r="H98" s="195"/>
      <c r="I98" s="166">
        <v>0</v>
      </c>
      <c r="J98" s="167">
        <f t="shared" si="2"/>
        <v>0</v>
      </c>
      <c r="K98" s="168" t="s">
        <v>50</v>
      </c>
      <c r="L98" s="168" t="s">
        <v>45</v>
      </c>
      <c r="M98" s="168" t="s">
        <v>51</v>
      </c>
      <c r="N98" s="169" t="str">
        <f>VLOOKUP(M98,[13]OPERACIONAL!$A$1:$C$12,2,FALSE)</f>
        <v>SELECIONAR</v>
      </c>
    </row>
    <row r="99" spans="2:14">
      <c r="B99" s="170" t="str">
        <f t="shared" si="1"/>
        <v>U.</v>
      </c>
      <c r="C99" s="162" t="s">
        <v>4</v>
      </c>
      <c r="D99" s="163"/>
      <c r="E99" s="163"/>
      <c r="F99" s="162" t="s">
        <v>18</v>
      </c>
      <c r="G99" s="164">
        <v>1</v>
      </c>
      <c r="H99" s="195"/>
      <c r="I99" s="166">
        <v>0</v>
      </c>
      <c r="J99" s="167">
        <f t="shared" si="2"/>
        <v>0</v>
      </c>
      <c r="K99" s="168" t="s">
        <v>50</v>
      </c>
      <c r="L99" s="168" t="s">
        <v>45</v>
      </c>
      <c r="M99" s="168" t="s">
        <v>51</v>
      </c>
      <c r="N99" s="169" t="str">
        <f>VLOOKUP(M99,[13]OPERACIONAL!$A$1:$C$12,2,FALSE)</f>
        <v>SELECIONAR</v>
      </c>
    </row>
    <row r="100" spans="2:14">
      <c r="B100" s="170" t="str">
        <f t="shared" si="1"/>
        <v>U.</v>
      </c>
      <c r="C100" s="162" t="s">
        <v>4</v>
      </c>
      <c r="D100" s="163"/>
      <c r="E100" s="163"/>
      <c r="F100" s="162" t="s">
        <v>18</v>
      </c>
      <c r="G100" s="164">
        <v>1</v>
      </c>
      <c r="H100" s="195"/>
      <c r="I100" s="166">
        <v>0</v>
      </c>
      <c r="J100" s="167">
        <f t="shared" si="2"/>
        <v>0</v>
      </c>
      <c r="K100" s="168" t="s">
        <v>50</v>
      </c>
      <c r="L100" s="168" t="s">
        <v>45</v>
      </c>
      <c r="M100" s="168" t="s">
        <v>51</v>
      </c>
      <c r="N100" s="169" t="str">
        <f>VLOOKUP(M100,[13]OPERACIONAL!$A$1:$C$12,2,FALSE)</f>
        <v>SELECIONAR</v>
      </c>
    </row>
    <row r="101" spans="2:14">
      <c r="B101" s="170" t="str">
        <f t="shared" si="1"/>
        <v>U.</v>
      </c>
      <c r="C101" s="162" t="s">
        <v>4</v>
      </c>
      <c r="D101" s="163"/>
      <c r="E101" s="163"/>
      <c r="F101" s="162" t="s">
        <v>18</v>
      </c>
      <c r="G101" s="164">
        <v>1</v>
      </c>
      <c r="H101" s="195"/>
      <c r="I101" s="166">
        <v>0</v>
      </c>
      <c r="J101" s="167">
        <f t="shared" si="2"/>
        <v>0</v>
      </c>
      <c r="K101" s="168" t="s">
        <v>50</v>
      </c>
      <c r="L101" s="168" t="s">
        <v>45</v>
      </c>
      <c r="M101" s="168" t="s">
        <v>51</v>
      </c>
      <c r="N101" s="169" t="str">
        <f>VLOOKUP(M101,[13]OPERACIONAL!$A$1:$C$12,2,FALSE)</f>
        <v>SELECIONAR</v>
      </c>
    </row>
    <row r="102" spans="2:14">
      <c r="B102" s="170" t="str">
        <f t="shared" si="1"/>
        <v>U.</v>
      </c>
      <c r="C102" s="162" t="s">
        <v>4</v>
      </c>
      <c r="D102" s="163"/>
      <c r="E102" s="163"/>
      <c r="F102" s="162" t="s">
        <v>18</v>
      </c>
      <c r="G102" s="164">
        <v>1</v>
      </c>
      <c r="H102" s="195"/>
      <c r="I102" s="166">
        <v>0</v>
      </c>
      <c r="J102" s="167">
        <f t="shared" si="2"/>
        <v>0</v>
      </c>
      <c r="K102" s="168" t="s">
        <v>50</v>
      </c>
      <c r="L102" s="168" t="s">
        <v>45</v>
      </c>
      <c r="M102" s="168" t="s">
        <v>51</v>
      </c>
      <c r="N102" s="169" t="str">
        <f>VLOOKUP(M102,[13]OPERACIONAL!$A$1:$C$12,2,FALSE)</f>
        <v>SELECIONAR</v>
      </c>
    </row>
    <row r="103" spans="2:14">
      <c r="B103" s="170" t="str">
        <f t="shared" si="1"/>
        <v>U.</v>
      </c>
      <c r="C103" s="162" t="s">
        <v>4</v>
      </c>
      <c r="D103" s="163"/>
      <c r="E103" s="163"/>
      <c r="F103" s="162" t="s">
        <v>18</v>
      </c>
      <c r="G103" s="164">
        <v>1</v>
      </c>
      <c r="H103" s="195"/>
      <c r="I103" s="166">
        <v>0</v>
      </c>
      <c r="J103" s="167">
        <f t="shared" si="2"/>
        <v>0</v>
      </c>
      <c r="K103" s="168" t="s">
        <v>50</v>
      </c>
      <c r="L103" s="168" t="s">
        <v>45</v>
      </c>
      <c r="M103" s="168" t="s">
        <v>51</v>
      </c>
      <c r="N103" s="169" t="str">
        <f>VLOOKUP(M103,[13]OPERACIONAL!$A$1:$C$12,2,FALSE)</f>
        <v>SELECIONAR</v>
      </c>
    </row>
    <row r="104" spans="2:14">
      <c r="B104" s="170" t="str">
        <f t="shared" si="1"/>
        <v>U.</v>
      </c>
      <c r="C104" s="162" t="s">
        <v>4</v>
      </c>
      <c r="D104" s="163"/>
      <c r="E104" s="163"/>
      <c r="F104" s="162" t="s">
        <v>18</v>
      </c>
      <c r="G104" s="164">
        <v>1</v>
      </c>
      <c r="H104" s="195"/>
      <c r="I104" s="166">
        <v>0</v>
      </c>
      <c r="J104" s="167">
        <f t="shared" si="2"/>
        <v>0</v>
      </c>
      <c r="K104" s="168" t="s">
        <v>50</v>
      </c>
      <c r="L104" s="168" t="s">
        <v>45</v>
      </c>
      <c r="M104" s="168" t="s">
        <v>51</v>
      </c>
      <c r="N104" s="169" t="str">
        <f>VLOOKUP(M104,[13]OPERACIONAL!$A$1:$C$12,2,FALSE)</f>
        <v>SELECIONAR</v>
      </c>
    </row>
    <row r="105" spans="2:14">
      <c r="B105" s="170" t="str">
        <f t="shared" si="1"/>
        <v>U.</v>
      </c>
      <c r="C105" s="162" t="s">
        <v>4</v>
      </c>
      <c r="D105" s="163"/>
      <c r="E105" s="163"/>
      <c r="F105" s="162" t="s">
        <v>18</v>
      </c>
      <c r="G105" s="164">
        <v>1</v>
      </c>
      <c r="H105" s="195"/>
      <c r="I105" s="166">
        <v>0</v>
      </c>
      <c r="J105" s="167">
        <f t="shared" si="2"/>
        <v>0</v>
      </c>
      <c r="K105" s="168" t="s">
        <v>50</v>
      </c>
      <c r="L105" s="168" t="s">
        <v>45</v>
      </c>
      <c r="M105" s="168" t="s">
        <v>51</v>
      </c>
      <c r="N105" s="169" t="str">
        <f>VLOOKUP(M105,[13]OPERACIONAL!$A$1:$C$12,2,FALSE)</f>
        <v>SELECIONAR</v>
      </c>
    </row>
    <row r="106" spans="2:14">
      <c r="B106" s="170" t="str">
        <f t="shared" si="1"/>
        <v>U.</v>
      </c>
      <c r="C106" s="162" t="s">
        <v>4</v>
      </c>
      <c r="D106" s="163"/>
      <c r="E106" s="163"/>
      <c r="F106" s="162" t="s">
        <v>18</v>
      </c>
      <c r="G106" s="164">
        <v>1</v>
      </c>
      <c r="H106" s="195"/>
      <c r="I106" s="166">
        <v>0</v>
      </c>
      <c r="J106" s="167">
        <f t="shared" si="2"/>
        <v>0</v>
      </c>
      <c r="K106" s="168" t="s">
        <v>50</v>
      </c>
      <c r="L106" s="168" t="s">
        <v>45</v>
      </c>
      <c r="M106" s="168" t="s">
        <v>51</v>
      </c>
      <c r="N106" s="169" t="str">
        <f>VLOOKUP(M106,[13]OPERACIONAL!$A$1:$C$12,2,FALSE)</f>
        <v>SELECIONAR</v>
      </c>
    </row>
    <row r="107" spans="2:14">
      <c r="B107" s="170" t="str">
        <f t="shared" si="1"/>
        <v>U.</v>
      </c>
      <c r="C107" s="162" t="s">
        <v>4</v>
      </c>
      <c r="D107" s="163"/>
      <c r="E107" s="163"/>
      <c r="F107" s="162" t="s">
        <v>18</v>
      </c>
      <c r="G107" s="164">
        <v>1</v>
      </c>
      <c r="H107" s="195"/>
      <c r="I107" s="166">
        <v>0</v>
      </c>
      <c r="J107" s="167">
        <f t="shared" si="2"/>
        <v>0</v>
      </c>
      <c r="K107" s="168" t="s">
        <v>50</v>
      </c>
      <c r="L107" s="168" t="s">
        <v>45</v>
      </c>
      <c r="M107" s="168" t="s">
        <v>51</v>
      </c>
      <c r="N107" s="169" t="str">
        <f>VLOOKUP(M107,[13]OPERACIONAL!$A$1:$C$12,2,FALSE)</f>
        <v>SELECIONAR</v>
      </c>
    </row>
    <row r="108" spans="2:14">
      <c r="B108" s="23" t="str">
        <f t="shared" si="1"/>
        <v>U.</v>
      </c>
      <c r="C108" s="24" t="s">
        <v>4</v>
      </c>
      <c r="D108" s="48"/>
      <c r="E108" s="48"/>
      <c r="F108" s="24" t="s">
        <v>18</v>
      </c>
      <c r="G108" s="26">
        <v>1</v>
      </c>
      <c r="H108" s="31"/>
      <c r="I108" s="27">
        <v>0</v>
      </c>
      <c r="J108" s="28">
        <f t="shared" si="2"/>
        <v>0</v>
      </c>
      <c r="K108" s="29" t="s">
        <v>50</v>
      </c>
      <c r="L108" s="29" t="s">
        <v>45</v>
      </c>
      <c r="M108" s="29" t="s">
        <v>51</v>
      </c>
      <c r="N108" s="30" t="str">
        <f>VLOOKUP(M108,[13]OPERACIONAL!$A$1:$C$12,2,FALSE)</f>
        <v>SELECIONAR</v>
      </c>
    </row>
    <row r="109" spans="2:14">
      <c r="B109" s="23" t="str">
        <f t="shared" si="1"/>
        <v>U.</v>
      </c>
      <c r="C109" s="24" t="s">
        <v>4</v>
      </c>
      <c r="D109" s="48"/>
      <c r="E109" s="48"/>
      <c r="F109" s="24" t="s">
        <v>18</v>
      </c>
      <c r="G109" s="26">
        <v>1</v>
      </c>
      <c r="H109" s="31"/>
      <c r="I109" s="27">
        <v>0</v>
      </c>
      <c r="J109" s="28">
        <f t="shared" si="2"/>
        <v>0</v>
      </c>
      <c r="K109" s="29" t="s">
        <v>50</v>
      </c>
      <c r="L109" s="29" t="s">
        <v>45</v>
      </c>
      <c r="M109" s="29" t="s">
        <v>51</v>
      </c>
      <c r="N109" s="30" t="str">
        <f>VLOOKUP(M109,[13]OPERACIONAL!$A$1:$C$12,2,FALSE)</f>
        <v>SELECIONAR</v>
      </c>
    </row>
    <row r="110" spans="2:14">
      <c r="B110" s="23" t="str">
        <f t="shared" si="1"/>
        <v>U.</v>
      </c>
      <c r="C110" s="24" t="s">
        <v>4</v>
      </c>
      <c r="D110" s="48"/>
      <c r="E110" s="48"/>
      <c r="F110" s="24" t="s">
        <v>18</v>
      </c>
      <c r="G110" s="26">
        <v>1</v>
      </c>
      <c r="H110" s="31"/>
      <c r="I110" s="27">
        <v>0</v>
      </c>
      <c r="J110" s="28">
        <f t="shared" si="2"/>
        <v>0</v>
      </c>
      <c r="K110" s="29" t="s">
        <v>50</v>
      </c>
      <c r="L110" s="29" t="s">
        <v>45</v>
      </c>
      <c r="M110" s="29" t="s">
        <v>51</v>
      </c>
      <c r="N110" s="30" t="str">
        <f>VLOOKUP(M110,[13]OPERACIONAL!$A$1:$C$12,2,FALSE)</f>
        <v>SELECIONAR</v>
      </c>
    </row>
    <row r="111" spans="2:14">
      <c r="B111" s="23" t="str">
        <f t="shared" si="1"/>
        <v>U.</v>
      </c>
      <c r="C111" s="24" t="s">
        <v>4</v>
      </c>
      <c r="D111" s="48"/>
      <c r="E111" s="48"/>
      <c r="F111" s="24" t="s">
        <v>18</v>
      </c>
      <c r="G111" s="26">
        <v>1</v>
      </c>
      <c r="H111" s="31"/>
      <c r="I111" s="27">
        <v>0</v>
      </c>
      <c r="J111" s="28">
        <f t="shared" si="2"/>
        <v>0</v>
      </c>
      <c r="K111" s="29" t="s">
        <v>50</v>
      </c>
      <c r="L111" s="29" t="s">
        <v>45</v>
      </c>
      <c r="M111" s="29" t="s">
        <v>51</v>
      </c>
      <c r="N111" s="30" t="str">
        <f>VLOOKUP(M111,[13]OPERACIONAL!$A$1:$C$12,2,FALSE)</f>
        <v>SELECIONAR</v>
      </c>
    </row>
    <row r="112" spans="2:14">
      <c r="B112" s="23" t="str">
        <f t="shared" si="1"/>
        <v>U.</v>
      </c>
      <c r="C112" s="24" t="s">
        <v>4</v>
      </c>
      <c r="D112" s="48"/>
      <c r="E112" s="48"/>
      <c r="F112" s="24" t="s">
        <v>18</v>
      </c>
      <c r="G112" s="26">
        <v>1</v>
      </c>
      <c r="H112" s="31"/>
      <c r="I112" s="27">
        <v>0</v>
      </c>
      <c r="J112" s="28">
        <f t="shared" si="2"/>
        <v>0</v>
      </c>
      <c r="K112" s="29" t="s">
        <v>50</v>
      </c>
      <c r="L112" s="29" t="s">
        <v>45</v>
      </c>
      <c r="M112" s="29" t="s">
        <v>51</v>
      </c>
      <c r="N112" s="30" t="str">
        <f>VLOOKUP(M112,[13]OPERACIONAL!$A$1:$C$12,2,FALSE)</f>
        <v>SELECIONAR</v>
      </c>
    </row>
    <row r="113" spans="2:14">
      <c r="B113" s="23" t="str">
        <f t="shared" si="1"/>
        <v>U.</v>
      </c>
      <c r="C113" s="24" t="s">
        <v>4</v>
      </c>
      <c r="D113" s="48"/>
      <c r="E113" s="48"/>
      <c r="F113" s="24" t="s">
        <v>18</v>
      </c>
      <c r="G113" s="26">
        <v>1</v>
      </c>
      <c r="H113" s="31"/>
      <c r="I113" s="27">
        <v>0</v>
      </c>
      <c r="J113" s="28">
        <f t="shared" si="2"/>
        <v>0</v>
      </c>
      <c r="K113" s="29" t="s">
        <v>50</v>
      </c>
      <c r="L113" s="29" t="s">
        <v>45</v>
      </c>
      <c r="M113" s="29" t="s">
        <v>51</v>
      </c>
      <c r="N113" s="30" t="str">
        <f>VLOOKUP(M113,[13]OPERACIONAL!$A$1:$C$12,2,FALSE)</f>
        <v>SELECIONAR</v>
      </c>
    </row>
    <row r="114" spans="2:14">
      <c r="B114" s="23" t="str">
        <f t="shared" si="1"/>
        <v>U.</v>
      </c>
      <c r="C114" s="24" t="s">
        <v>4</v>
      </c>
      <c r="D114" s="48"/>
      <c r="E114" s="48"/>
      <c r="F114" s="24" t="s">
        <v>18</v>
      </c>
      <c r="G114" s="26">
        <v>1</v>
      </c>
      <c r="H114" s="31"/>
      <c r="I114" s="27">
        <v>0</v>
      </c>
      <c r="J114" s="28">
        <f t="shared" si="2"/>
        <v>0</v>
      </c>
      <c r="K114" s="29" t="s">
        <v>50</v>
      </c>
      <c r="L114" s="29" t="s">
        <v>45</v>
      </c>
      <c r="M114" s="29" t="s">
        <v>51</v>
      </c>
      <c r="N114" s="30" t="str">
        <f>VLOOKUP(M114,[13]OPERACIONAL!$A$1:$C$12,2,FALSE)</f>
        <v>SELECIONAR</v>
      </c>
    </row>
    <row r="115" spans="2:14">
      <c r="B115" s="23" t="str">
        <f t="shared" si="1"/>
        <v>U.</v>
      </c>
      <c r="C115" s="24" t="s">
        <v>4</v>
      </c>
      <c r="D115" s="48"/>
      <c r="E115" s="48"/>
      <c r="F115" s="24" t="s">
        <v>18</v>
      </c>
      <c r="G115" s="26">
        <v>1</v>
      </c>
      <c r="H115" s="31"/>
      <c r="I115" s="27">
        <v>0</v>
      </c>
      <c r="J115" s="28">
        <f t="shared" si="2"/>
        <v>0</v>
      </c>
      <c r="K115" s="29" t="s">
        <v>50</v>
      </c>
      <c r="L115" s="29" t="s">
        <v>45</v>
      </c>
      <c r="M115" s="29" t="s">
        <v>51</v>
      </c>
      <c r="N115" s="30" t="str">
        <f>VLOOKUP(M115,[13]OPERACIONAL!$A$1:$C$12,2,FALSE)</f>
        <v>SELECIONAR</v>
      </c>
    </row>
    <row r="116" spans="2:14">
      <c r="B116" s="23" t="str">
        <f t="shared" si="1"/>
        <v>U.</v>
      </c>
      <c r="C116" s="24" t="s">
        <v>4</v>
      </c>
      <c r="D116" s="48"/>
      <c r="E116" s="48"/>
      <c r="F116" s="24" t="s">
        <v>18</v>
      </c>
      <c r="G116" s="26">
        <v>1</v>
      </c>
      <c r="H116" s="31"/>
      <c r="I116" s="27">
        <v>0</v>
      </c>
      <c r="J116" s="28">
        <f t="shared" si="2"/>
        <v>0</v>
      </c>
      <c r="K116" s="29" t="s">
        <v>50</v>
      </c>
      <c r="L116" s="29" t="s">
        <v>45</v>
      </c>
      <c r="M116" s="29" t="s">
        <v>51</v>
      </c>
      <c r="N116" s="30" t="str">
        <f>VLOOKUP(M116,[13]OPERACIONAL!$A$1:$C$12,2,FALSE)</f>
        <v>SELECIONAR</v>
      </c>
    </row>
    <row r="117" spans="2:14">
      <c r="B117" s="23" t="str">
        <f t="shared" si="1"/>
        <v>U.</v>
      </c>
      <c r="C117" s="24" t="s">
        <v>4</v>
      </c>
      <c r="D117" s="48"/>
      <c r="E117" s="48"/>
      <c r="F117" s="24" t="s">
        <v>18</v>
      </c>
      <c r="G117" s="26">
        <v>1</v>
      </c>
      <c r="H117" s="31"/>
      <c r="I117" s="27">
        <v>0</v>
      </c>
      <c r="J117" s="28">
        <f t="shared" si="2"/>
        <v>0</v>
      </c>
      <c r="K117" s="29" t="s">
        <v>50</v>
      </c>
      <c r="L117" s="29" t="s">
        <v>45</v>
      </c>
      <c r="M117" s="29" t="s">
        <v>51</v>
      </c>
      <c r="N117" s="30" t="str">
        <f>VLOOKUP(M117,[13]OPERACIONAL!$A$1:$C$12,2,FALSE)</f>
        <v>SELECIONAR</v>
      </c>
    </row>
    <row r="118" spans="2:14">
      <c r="B118" s="23" t="str">
        <f t="shared" si="1"/>
        <v>U.</v>
      </c>
      <c r="C118" s="24" t="s">
        <v>4</v>
      </c>
      <c r="D118" s="48"/>
      <c r="E118" s="48"/>
      <c r="F118" s="24" t="s">
        <v>18</v>
      </c>
      <c r="G118" s="26">
        <v>1</v>
      </c>
      <c r="H118" s="31"/>
      <c r="I118" s="27">
        <v>0</v>
      </c>
      <c r="J118" s="28">
        <f t="shared" si="2"/>
        <v>0</v>
      </c>
      <c r="K118" s="29" t="s">
        <v>50</v>
      </c>
      <c r="L118" s="29" t="s">
        <v>45</v>
      </c>
      <c r="M118" s="29" t="s">
        <v>51</v>
      </c>
      <c r="N118" s="30" t="str">
        <f>VLOOKUP(M118,[13]OPERACIONAL!$A$1:$C$12,2,FALSE)</f>
        <v>SELECIONAR</v>
      </c>
    </row>
    <row r="119" spans="2:14">
      <c r="B119" s="23" t="str">
        <f t="shared" si="1"/>
        <v>U.</v>
      </c>
      <c r="C119" s="24" t="s">
        <v>4</v>
      </c>
      <c r="D119" s="48"/>
      <c r="E119" s="48"/>
      <c r="F119" s="24" t="s">
        <v>18</v>
      </c>
      <c r="G119" s="26">
        <v>1</v>
      </c>
      <c r="H119" s="31"/>
      <c r="I119" s="27">
        <v>0</v>
      </c>
      <c r="J119" s="28">
        <f t="shared" si="2"/>
        <v>0</v>
      </c>
      <c r="K119" s="29" t="s">
        <v>50</v>
      </c>
      <c r="L119" s="29" t="s">
        <v>45</v>
      </c>
      <c r="M119" s="29" t="s">
        <v>51</v>
      </c>
      <c r="N119" s="30" t="str">
        <f>VLOOKUP(M119,[13]OPERACIONAL!$A$1:$C$12,2,FALSE)</f>
        <v>SELECIONAR</v>
      </c>
    </row>
    <row r="120" spans="2:14">
      <c r="B120" s="23" t="str">
        <f t="shared" si="1"/>
        <v>U.</v>
      </c>
      <c r="C120" s="24" t="s">
        <v>4</v>
      </c>
      <c r="D120" s="48"/>
      <c r="E120" s="48"/>
      <c r="F120" s="24" t="s">
        <v>18</v>
      </c>
      <c r="G120" s="26">
        <v>1</v>
      </c>
      <c r="H120" s="31"/>
      <c r="I120" s="27">
        <v>0</v>
      </c>
      <c r="J120" s="28">
        <f t="shared" si="2"/>
        <v>0</v>
      </c>
      <c r="K120" s="29" t="s">
        <v>50</v>
      </c>
      <c r="L120" s="29" t="s">
        <v>45</v>
      </c>
      <c r="M120" s="29" t="s">
        <v>51</v>
      </c>
      <c r="N120" s="30" t="str">
        <f>VLOOKUP(M120,[13]OPERACIONAL!$A$1:$C$12,2,FALSE)</f>
        <v>SELECIONAR</v>
      </c>
    </row>
    <row r="121" spans="2:14">
      <c r="B121" s="23" t="str">
        <f t="shared" si="1"/>
        <v>U.</v>
      </c>
      <c r="C121" s="24" t="s">
        <v>4</v>
      </c>
      <c r="D121" s="48"/>
      <c r="E121" s="48"/>
      <c r="F121" s="24" t="s">
        <v>18</v>
      </c>
      <c r="G121" s="26">
        <v>1</v>
      </c>
      <c r="H121" s="31"/>
      <c r="I121" s="27">
        <v>0</v>
      </c>
      <c r="J121" s="28">
        <f t="shared" si="2"/>
        <v>0</v>
      </c>
      <c r="K121" s="29" t="s">
        <v>50</v>
      </c>
      <c r="L121" s="29" t="s">
        <v>45</v>
      </c>
      <c r="M121" s="29" t="s">
        <v>51</v>
      </c>
      <c r="N121" s="30" t="str">
        <f>VLOOKUP(M121,[13]OPERACIONAL!$A$1:$C$12,2,FALSE)</f>
        <v>SELECIONAR</v>
      </c>
    </row>
    <row r="122" spans="2:14">
      <c r="B122" s="23" t="str">
        <f t="shared" si="1"/>
        <v>U.</v>
      </c>
      <c r="C122" s="24" t="s">
        <v>4</v>
      </c>
      <c r="D122" s="48"/>
      <c r="E122" s="48"/>
      <c r="F122" s="24" t="s">
        <v>18</v>
      </c>
      <c r="G122" s="26">
        <v>1</v>
      </c>
      <c r="H122" s="31"/>
      <c r="I122" s="27">
        <v>0</v>
      </c>
      <c r="J122" s="28">
        <f t="shared" si="2"/>
        <v>0</v>
      </c>
      <c r="K122" s="29" t="s">
        <v>50</v>
      </c>
      <c r="L122" s="29" t="s">
        <v>45</v>
      </c>
      <c r="M122" s="29" t="s">
        <v>51</v>
      </c>
      <c r="N122" s="30" t="str">
        <f>VLOOKUP(M122,[13]OPERACIONAL!$A$1:$C$12,2,FALSE)</f>
        <v>SELECIONAR</v>
      </c>
    </row>
    <row r="123" spans="2:14">
      <c r="B123" s="23" t="str">
        <f t="shared" si="1"/>
        <v>U.</v>
      </c>
      <c r="C123" s="24" t="s">
        <v>4</v>
      </c>
      <c r="D123" s="48"/>
      <c r="E123" s="48"/>
      <c r="F123" s="24" t="s">
        <v>18</v>
      </c>
      <c r="G123" s="26">
        <v>1</v>
      </c>
      <c r="H123" s="31"/>
      <c r="I123" s="27">
        <v>0</v>
      </c>
      <c r="J123" s="28">
        <f t="shared" si="2"/>
        <v>0</v>
      </c>
      <c r="K123" s="29" t="s">
        <v>50</v>
      </c>
      <c r="L123" s="29" t="s">
        <v>45</v>
      </c>
      <c r="M123" s="29" t="s">
        <v>51</v>
      </c>
      <c r="N123" s="30" t="str">
        <f>VLOOKUP(M123,[13]OPERACIONAL!$A$1:$C$12,2,FALSE)</f>
        <v>SELECIONAR</v>
      </c>
    </row>
    <row r="124" spans="2:14">
      <c r="B124" s="23" t="str">
        <f t="shared" si="1"/>
        <v>U.</v>
      </c>
      <c r="C124" s="24" t="s">
        <v>4</v>
      </c>
      <c r="D124" s="48"/>
      <c r="E124" s="48"/>
      <c r="F124" s="24" t="s">
        <v>18</v>
      </c>
      <c r="G124" s="26">
        <v>1</v>
      </c>
      <c r="H124" s="31"/>
      <c r="I124" s="27">
        <v>0</v>
      </c>
      <c r="J124" s="28">
        <f t="shared" si="2"/>
        <v>0</v>
      </c>
      <c r="K124" s="29" t="s">
        <v>50</v>
      </c>
      <c r="L124" s="29" t="s">
        <v>45</v>
      </c>
      <c r="M124" s="29" t="s">
        <v>51</v>
      </c>
      <c r="N124" s="30" t="str">
        <f>VLOOKUP(M124,[13]OPERACIONAL!$A$1:$C$12,2,FALSE)</f>
        <v>SELECIONAR</v>
      </c>
    </row>
    <row r="125" spans="2:14">
      <c r="B125" s="23" t="str">
        <f t="shared" si="1"/>
        <v>U.</v>
      </c>
      <c r="C125" s="24" t="s">
        <v>4</v>
      </c>
      <c r="D125" s="48"/>
      <c r="E125" s="48"/>
      <c r="F125" s="24" t="s">
        <v>18</v>
      </c>
      <c r="G125" s="26">
        <v>1</v>
      </c>
      <c r="H125" s="31"/>
      <c r="I125" s="27">
        <v>0</v>
      </c>
      <c r="J125" s="28">
        <f t="shared" si="2"/>
        <v>0</v>
      </c>
      <c r="K125" s="29" t="s">
        <v>50</v>
      </c>
      <c r="L125" s="29" t="s">
        <v>45</v>
      </c>
      <c r="M125" s="29" t="s">
        <v>51</v>
      </c>
      <c r="N125" s="30" t="str">
        <f>VLOOKUP(M125,[13]OPERACIONAL!$A$1:$C$12,2,FALSE)</f>
        <v>SELECIONAR</v>
      </c>
    </row>
    <row r="126" spans="2:14">
      <c r="B126" s="23" t="str">
        <f t="shared" si="1"/>
        <v>U.</v>
      </c>
      <c r="C126" s="24" t="s">
        <v>4</v>
      </c>
      <c r="D126" s="48"/>
      <c r="E126" s="48"/>
      <c r="F126" s="24" t="s">
        <v>18</v>
      </c>
      <c r="G126" s="26">
        <v>1</v>
      </c>
      <c r="H126" s="31"/>
      <c r="I126" s="27">
        <v>0</v>
      </c>
      <c r="J126" s="28">
        <f t="shared" si="2"/>
        <v>0</v>
      </c>
      <c r="K126" s="29" t="s">
        <v>50</v>
      </c>
      <c r="L126" s="29" t="s">
        <v>45</v>
      </c>
      <c r="M126" s="29" t="s">
        <v>51</v>
      </c>
      <c r="N126" s="30" t="str">
        <f>VLOOKUP(M126,[13]OPERACIONAL!$A$1:$C$12,2,FALSE)</f>
        <v>SELECIONAR</v>
      </c>
    </row>
    <row r="127" spans="2:14">
      <c r="B127" s="23" t="str">
        <f t="shared" si="1"/>
        <v>U.</v>
      </c>
      <c r="C127" s="24" t="s">
        <v>4</v>
      </c>
      <c r="D127" s="48"/>
      <c r="E127" s="48"/>
      <c r="F127" s="24" t="s">
        <v>18</v>
      </c>
      <c r="G127" s="26">
        <v>1</v>
      </c>
      <c r="H127" s="31"/>
      <c r="I127" s="27">
        <v>0</v>
      </c>
      <c r="J127" s="28">
        <f t="shared" si="2"/>
        <v>0</v>
      </c>
      <c r="K127" s="29" t="s">
        <v>50</v>
      </c>
      <c r="L127" s="29" t="s">
        <v>45</v>
      </c>
      <c r="M127" s="29" t="s">
        <v>51</v>
      </c>
      <c r="N127" s="30" t="str">
        <f>VLOOKUP(M127,[13]OPERACIONAL!$A$1:$C$12,2,FALSE)</f>
        <v>SELECIONAR</v>
      </c>
    </row>
    <row r="128" spans="2:14">
      <c r="B128" s="23" t="str">
        <f t="shared" si="1"/>
        <v>U.</v>
      </c>
      <c r="C128" s="24" t="s">
        <v>4</v>
      </c>
      <c r="D128" s="48"/>
      <c r="E128" s="48"/>
      <c r="F128" s="24" t="s">
        <v>18</v>
      </c>
      <c r="G128" s="26">
        <v>1</v>
      </c>
      <c r="H128" s="31"/>
      <c r="I128" s="27">
        <v>0</v>
      </c>
      <c r="J128" s="28">
        <f t="shared" si="2"/>
        <v>0</v>
      </c>
      <c r="K128" s="29" t="s">
        <v>50</v>
      </c>
      <c r="L128" s="29" t="s">
        <v>45</v>
      </c>
      <c r="M128" s="29" t="s">
        <v>51</v>
      </c>
      <c r="N128" s="30" t="str">
        <f>VLOOKUP(M128,[13]OPERACIONAL!$A$1:$C$12,2,FALSE)</f>
        <v>SELECIONAR</v>
      </c>
    </row>
    <row r="129" spans="2:14">
      <c r="B129" s="23" t="str">
        <f t="shared" si="1"/>
        <v>U.</v>
      </c>
      <c r="C129" s="24" t="s">
        <v>4</v>
      </c>
      <c r="D129" s="48"/>
      <c r="E129" s="48"/>
      <c r="F129" s="24" t="s">
        <v>18</v>
      </c>
      <c r="G129" s="26">
        <v>1</v>
      </c>
      <c r="H129" s="31"/>
      <c r="I129" s="27">
        <v>0</v>
      </c>
      <c r="J129" s="28">
        <f t="shared" si="2"/>
        <v>0</v>
      </c>
      <c r="K129" s="29" t="s">
        <v>50</v>
      </c>
      <c r="L129" s="29" t="s">
        <v>45</v>
      </c>
      <c r="M129" s="29" t="s">
        <v>51</v>
      </c>
      <c r="N129" s="30" t="str">
        <f>VLOOKUP(M129,[13]OPERACIONAL!$A$1:$C$12,2,FALSE)</f>
        <v>SELECIONAR</v>
      </c>
    </row>
    <row r="130" spans="2:14">
      <c r="B130" s="23" t="str">
        <f t="shared" si="1"/>
        <v>U.</v>
      </c>
      <c r="C130" s="24" t="s">
        <v>4</v>
      </c>
      <c r="D130" s="48"/>
      <c r="E130" s="48"/>
      <c r="F130" s="24" t="s">
        <v>18</v>
      </c>
      <c r="G130" s="26">
        <v>1</v>
      </c>
      <c r="H130" s="31"/>
      <c r="I130" s="27">
        <v>0</v>
      </c>
      <c r="J130" s="28">
        <f t="shared" si="2"/>
        <v>0</v>
      </c>
      <c r="K130" s="29" t="s">
        <v>50</v>
      </c>
      <c r="L130" s="29" t="s">
        <v>45</v>
      </c>
      <c r="M130" s="29" t="s">
        <v>51</v>
      </c>
      <c r="N130" s="30" t="str">
        <f>VLOOKUP(M130,[13]OPERACIONAL!$A$1:$C$12,2,FALSE)</f>
        <v>SELECIONAR</v>
      </c>
    </row>
    <row r="131" spans="2:14">
      <c r="B131" s="23" t="str">
        <f t="shared" si="1"/>
        <v>U.</v>
      </c>
      <c r="C131" s="24" t="s">
        <v>4</v>
      </c>
      <c r="D131" s="48"/>
      <c r="E131" s="48"/>
      <c r="F131" s="24" t="s">
        <v>18</v>
      </c>
      <c r="G131" s="26">
        <v>1</v>
      </c>
      <c r="H131" s="31"/>
      <c r="I131" s="27">
        <v>0</v>
      </c>
      <c r="J131" s="28">
        <f t="shared" si="2"/>
        <v>0</v>
      </c>
      <c r="K131" s="29" t="s">
        <v>50</v>
      </c>
      <c r="L131" s="29" t="s">
        <v>45</v>
      </c>
      <c r="M131" s="29" t="s">
        <v>51</v>
      </c>
      <c r="N131" s="30" t="str">
        <f>VLOOKUP(M131,[13]OPERACIONAL!$A$1:$C$12,2,FALSE)</f>
        <v>SELECIONAR</v>
      </c>
    </row>
    <row r="132" spans="2:14">
      <c r="B132" s="23" t="str">
        <f t="shared" si="1"/>
        <v>U.</v>
      </c>
      <c r="C132" s="24" t="s">
        <v>4</v>
      </c>
      <c r="D132" s="48"/>
      <c r="E132" s="48"/>
      <c r="F132" s="24" t="s">
        <v>18</v>
      </c>
      <c r="G132" s="26">
        <v>1</v>
      </c>
      <c r="H132" s="31"/>
      <c r="I132" s="27">
        <v>0</v>
      </c>
      <c r="J132" s="28">
        <f t="shared" si="2"/>
        <v>0</v>
      </c>
      <c r="K132" s="29" t="s">
        <v>50</v>
      </c>
      <c r="L132" s="29" t="s">
        <v>45</v>
      </c>
      <c r="M132" s="29" t="s">
        <v>51</v>
      </c>
      <c r="N132" s="30" t="str">
        <f>VLOOKUP(M132,[13]OPERACIONAL!$A$1:$C$12,2,FALSE)</f>
        <v>SELECIONAR</v>
      </c>
    </row>
    <row r="133" spans="2:14">
      <c r="B133" s="23" t="str">
        <f t="shared" si="1"/>
        <v>U.</v>
      </c>
      <c r="C133" s="24" t="s">
        <v>4</v>
      </c>
      <c r="D133" s="48"/>
      <c r="E133" s="48"/>
      <c r="F133" s="24" t="s">
        <v>18</v>
      </c>
      <c r="G133" s="26">
        <v>1</v>
      </c>
      <c r="H133" s="31"/>
      <c r="I133" s="27">
        <v>0</v>
      </c>
      <c r="J133" s="28">
        <f t="shared" si="2"/>
        <v>0</v>
      </c>
      <c r="K133" s="29" t="s">
        <v>50</v>
      </c>
      <c r="L133" s="29" t="s">
        <v>45</v>
      </c>
      <c r="M133" s="29" t="s">
        <v>51</v>
      </c>
      <c r="N133" s="30" t="str">
        <f>VLOOKUP(M133,[13]OPERACIONAL!$A$1:$C$12,2,FALSE)</f>
        <v>SELECIONAR</v>
      </c>
    </row>
    <row r="134" spans="2:14">
      <c r="B134" s="23" t="str">
        <f t="shared" si="1"/>
        <v>U.</v>
      </c>
      <c r="C134" s="24" t="s">
        <v>4</v>
      </c>
      <c r="D134" s="48"/>
      <c r="E134" s="48"/>
      <c r="F134" s="24" t="s">
        <v>18</v>
      </c>
      <c r="G134" s="26">
        <v>1</v>
      </c>
      <c r="H134" s="31"/>
      <c r="I134" s="27">
        <v>0</v>
      </c>
      <c r="J134" s="28">
        <f t="shared" si="2"/>
        <v>0</v>
      </c>
      <c r="K134" s="29" t="s">
        <v>50</v>
      </c>
      <c r="L134" s="29" t="s">
        <v>45</v>
      </c>
      <c r="M134" s="29" t="s">
        <v>51</v>
      </c>
      <c r="N134" s="30" t="str">
        <f>VLOOKUP(M134,[13]OPERACIONAL!$A$1:$C$12,2,FALSE)</f>
        <v>SELECIONAR</v>
      </c>
    </row>
    <row r="135" spans="2:14">
      <c r="B135" s="23" t="str">
        <f t="shared" si="1"/>
        <v>U.</v>
      </c>
      <c r="C135" s="24" t="s">
        <v>4</v>
      </c>
      <c r="D135" s="48"/>
      <c r="E135" s="48"/>
      <c r="F135" s="24" t="s">
        <v>18</v>
      </c>
      <c r="G135" s="26">
        <v>1</v>
      </c>
      <c r="H135" s="31"/>
      <c r="I135" s="27">
        <v>0</v>
      </c>
      <c r="J135" s="28">
        <f t="shared" si="2"/>
        <v>0</v>
      </c>
      <c r="K135" s="29" t="s">
        <v>50</v>
      </c>
      <c r="L135" s="29" t="s">
        <v>45</v>
      </c>
      <c r="M135" s="29" t="s">
        <v>51</v>
      </c>
      <c r="N135" s="30" t="str">
        <f>VLOOKUP(M135,[13]OPERACIONAL!$A$1:$C$12,2,FALSE)</f>
        <v>SELECIONAR</v>
      </c>
    </row>
    <row r="136" spans="2:14">
      <c r="B136" s="23" t="str">
        <f t="shared" si="1"/>
        <v>U.</v>
      </c>
      <c r="C136" s="24" t="s">
        <v>4</v>
      </c>
      <c r="D136" s="48"/>
      <c r="E136" s="48"/>
      <c r="F136" s="24" t="s">
        <v>18</v>
      </c>
      <c r="G136" s="26">
        <v>1</v>
      </c>
      <c r="H136" s="31"/>
      <c r="I136" s="27">
        <v>0</v>
      </c>
      <c r="J136" s="28">
        <f t="shared" si="2"/>
        <v>0</v>
      </c>
      <c r="K136" s="29" t="s">
        <v>50</v>
      </c>
      <c r="L136" s="29" t="s">
        <v>45</v>
      </c>
      <c r="M136" s="29" t="s">
        <v>51</v>
      </c>
      <c r="N136" s="30" t="str">
        <f>VLOOKUP(M136,[13]OPERACIONAL!$A$1:$C$12,2,FALSE)</f>
        <v>SELECIONAR</v>
      </c>
    </row>
    <row r="137" spans="2:14">
      <c r="B137" s="23" t="str">
        <f t="shared" si="1"/>
        <v>U.</v>
      </c>
      <c r="C137" s="24" t="s">
        <v>4</v>
      </c>
      <c r="D137" s="48"/>
      <c r="E137" s="48"/>
      <c r="F137" s="24" t="s">
        <v>18</v>
      </c>
      <c r="G137" s="26">
        <v>1</v>
      </c>
      <c r="H137" s="31"/>
      <c r="I137" s="27">
        <v>0</v>
      </c>
      <c r="J137" s="28">
        <f t="shared" si="2"/>
        <v>0</v>
      </c>
      <c r="K137" s="29" t="s">
        <v>50</v>
      </c>
      <c r="L137" s="29" t="s">
        <v>45</v>
      </c>
      <c r="M137" s="29" t="s">
        <v>51</v>
      </c>
      <c r="N137" s="30" t="str">
        <f>VLOOKUP(M137,[13]OPERACIONAL!$A$1:$C$12,2,FALSE)</f>
        <v>SELECIONAR</v>
      </c>
    </row>
    <row r="138" spans="2:14">
      <c r="B138" s="23" t="str">
        <f t="shared" si="1"/>
        <v>U.</v>
      </c>
      <c r="C138" s="24" t="s">
        <v>4</v>
      </c>
      <c r="D138" s="48"/>
      <c r="E138" s="48"/>
      <c r="F138" s="24" t="s">
        <v>18</v>
      </c>
      <c r="G138" s="26">
        <v>1</v>
      </c>
      <c r="H138" s="31"/>
      <c r="I138" s="27">
        <v>0</v>
      </c>
      <c r="J138" s="28">
        <f t="shared" si="2"/>
        <v>0</v>
      </c>
      <c r="K138" s="29" t="s">
        <v>50</v>
      </c>
      <c r="L138" s="29" t="s">
        <v>45</v>
      </c>
      <c r="M138" s="29" t="s">
        <v>51</v>
      </c>
      <c r="N138" s="30" t="str">
        <f>VLOOKUP(M138,[13]OPERACIONAL!$A$1:$C$12,2,FALSE)</f>
        <v>SELECIONAR</v>
      </c>
    </row>
    <row r="139" spans="2:14">
      <c r="B139" s="23" t="str">
        <f t="shared" si="1"/>
        <v>U.</v>
      </c>
      <c r="C139" s="24" t="s">
        <v>4</v>
      </c>
      <c r="D139" s="48"/>
      <c r="E139" s="48"/>
      <c r="F139" s="24" t="s">
        <v>18</v>
      </c>
      <c r="G139" s="26">
        <v>1</v>
      </c>
      <c r="H139" s="31"/>
      <c r="I139" s="27">
        <v>0</v>
      </c>
      <c r="J139" s="28">
        <f t="shared" si="2"/>
        <v>0</v>
      </c>
      <c r="K139" s="29" t="s">
        <v>50</v>
      </c>
      <c r="L139" s="29" t="s">
        <v>45</v>
      </c>
      <c r="M139" s="29" t="s">
        <v>51</v>
      </c>
      <c r="N139" s="30" t="str">
        <f>VLOOKUP(M139,[13]OPERACIONAL!$A$1:$C$12,2,FALSE)</f>
        <v>SELECIONAR</v>
      </c>
    </row>
    <row r="140" spans="2:14">
      <c r="B140" s="23" t="str">
        <f t="shared" si="1"/>
        <v>U.</v>
      </c>
      <c r="C140" s="24" t="s">
        <v>4</v>
      </c>
      <c r="D140" s="48"/>
      <c r="E140" s="48"/>
      <c r="F140" s="24" t="s">
        <v>18</v>
      </c>
      <c r="G140" s="26">
        <v>1</v>
      </c>
      <c r="H140" s="31"/>
      <c r="I140" s="27">
        <v>0</v>
      </c>
      <c r="J140" s="28">
        <f t="shared" si="2"/>
        <v>0</v>
      </c>
      <c r="K140" s="29" t="s">
        <v>50</v>
      </c>
      <c r="L140" s="29" t="s">
        <v>45</v>
      </c>
      <c r="M140" s="29" t="s">
        <v>51</v>
      </c>
      <c r="N140" s="30" t="str">
        <f>VLOOKUP(M140,[13]OPERACIONAL!$A$1:$C$12,2,FALSE)</f>
        <v>SELECIONAR</v>
      </c>
    </row>
    <row r="141" spans="2:14">
      <c r="B141" s="23" t="str">
        <f t="shared" si="1"/>
        <v>U.</v>
      </c>
      <c r="C141" s="24" t="s">
        <v>4</v>
      </c>
      <c r="D141" s="48"/>
      <c r="E141" s="48"/>
      <c r="F141" s="24" t="s">
        <v>18</v>
      </c>
      <c r="G141" s="26">
        <v>1</v>
      </c>
      <c r="H141" s="31"/>
      <c r="I141" s="27">
        <v>0</v>
      </c>
      <c r="J141" s="28">
        <f t="shared" si="2"/>
        <v>0</v>
      </c>
      <c r="K141" s="29" t="s">
        <v>50</v>
      </c>
      <c r="L141" s="29" t="s">
        <v>45</v>
      </c>
      <c r="M141" s="29" t="s">
        <v>51</v>
      </c>
      <c r="N141" s="30" t="str">
        <f>VLOOKUP(M141,[13]OPERACIONAL!$A$1:$C$12,2,FALSE)</f>
        <v>SELECIONAR</v>
      </c>
    </row>
    <row r="142" spans="2:14">
      <c r="B142" s="23" t="str">
        <f t="shared" si="1"/>
        <v>U.</v>
      </c>
      <c r="C142" s="24" t="s">
        <v>4</v>
      </c>
      <c r="D142" s="48"/>
      <c r="E142" s="48"/>
      <c r="F142" s="24" t="s">
        <v>18</v>
      </c>
      <c r="G142" s="26">
        <v>1</v>
      </c>
      <c r="H142" s="31"/>
      <c r="I142" s="27">
        <v>0</v>
      </c>
      <c r="J142" s="28">
        <f t="shared" si="2"/>
        <v>0</v>
      </c>
      <c r="K142" s="29" t="s">
        <v>50</v>
      </c>
      <c r="L142" s="29" t="s">
        <v>45</v>
      </c>
      <c r="M142" s="29" t="s">
        <v>51</v>
      </c>
      <c r="N142" s="30" t="str">
        <f>VLOOKUP(M142,[13]OPERACIONAL!$A$1:$C$12,2,FALSE)</f>
        <v>SELECIONAR</v>
      </c>
    </row>
    <row r="143" spans="2:14">
      <c r="B143" s="23" t="str">
        <f t="shared" si="1"/>
        <v>U.</v>
      </c>
      <c r="C143" s="24" t="s">
        <v>4</v>
      </c>
      <c r="D143" s="48"/>
      <c r="E143" s="48"/>
      <c r="F143" s="24" t="s">
        <v>18</v>
      </c>
      <c r="G143" s="26">
        <v>1</v>
      </c>
      <c r="H143" s="31"/>
      <c r="I143" s="27">
        <v>0</v>
      </c>
      <c r="J143" s="28">
        <f t="shared" si="2"/>
        <v>0</v>
      </c>
      <c r="K143" s="29" t="s">
        <v>50</v>
      </c>
      <c r="L143" s="29" t="s">
        <v>45</v>
      </c>
      <c r="M143" s="29" t="s">
        <v>51</v>
      </c>
      <c r="N143" s="30" t="str">
        <f>VLOOKUP(M143,[13]OPERACIONAL!$A$1:$C$12,2,FALSE)</f>
        <v>SELECIONAR</v>
      </c>
    </row>
    <row r="144" spans="2:14">
      <c r="B144" s="23" t="str">
        <f t="shared" si="1"/>
        <v>U.</v>
      </c>
      <c r="C144" s="24" t="s">
        <v>4</v>
      </c>
      <c r="D144" s="48"/>
      <c r="E144" s="48"/>
      <c r="F144" s="24" t="s">
        <v>18</v>
      </c>
      <c r="G144" s="26">
        <v>1</v>
      </c>
      <c r="H144" s="31"/>
      <c r="I144" s="27">
        <v>0</v>
      </c>
      <c r="J144" s="28">
        <f t="shared" si="2"/>
        <v>0</v>
      </c>
      <c r="K144" s="29" t="s">
        <v>50</v>
      </c>
      <c r="L144" s="29" t="s">
        <v>45</v>
      </c>
      <c r="M144" s="29" t="s">
        <v>51</v>
      </c>
      <c r="N144" s="30" t="str">
        <f>VLOOKUP(M144,[13]OPERACIONAL!$A$1:$C$12,2,FALSE)</f>
        <v>SELECIONAR</v>
      </c>
    </row>
    <row r="145" spans="2:14">
      <c r="B145" s="23" t="str">
        <f t="shared" si="1"/>
        <v>U.</v>
      </c>
      <c r="C145" s="24" t="s">
        <v>4</v>
      </c>
      <c r="D145" s="48"/>
      <c r="E145" s="48"/>
      <c r="F145" s="24" t="s">
        <v>18</v>
      </c>
      <c r="G145" s="26">
        <v>1</v>
      </c>
      <c r="H145" s="31"/>
      <c r="I145" s="27">
        <v>0</v>
      </c>
      <c r="J145" s="28">
        <f t="shared" si="2"/>
        <v>0</v>
      </c>
      <c r="K145" s="29" t="s">
        <v>50</v>
      </c>
      <c r="L145" s="29" t="s">
        <v>45</v>
      </c>
      <c r="M145" s="29" t="s">
        <v>51</v>
      </c>
      <c r="N145" s="30" t="str">
        <f>VLOOKUP(M145,[13]OPERACIONAL!$A$1:$C$12,2,FALSE)</f>
        <v>SELECIONAR</v>
      </c>
    </row>
    <row r="146" spans="2:14">
      <c r="B146" s="23" t="str">
        <f t="shared" si="1"/>
        <v>U.</v>
      </c>
      <c r="C146" s="24" t="s">
        <v>4</v>
      </c>
      <c r="D146" s="48"/>
      <c r="E146" s="48"/>
      <c r="F146" s="24" t="s">
        <v>18</v>
      </c>
      <c r="G146" s="26">
        <v>1</v>
      </c>
      <c r="H146" s="31"/>
      <c r="I146" s="27">
        <v>0</v>
      </c>
      <c r="J146" s="28">
        <f t="shared" si="2"/>
        <v>0</v>
      </c>
      <c r="K146" s="29" t="s">
        <v>50</v>
      </c>
      <c r="L146" s="29" t="s">
        <v>45</v>
      </c>
      <c r="M146" s="29" t="s">
        <v>51</v>
      </c>
      <c r="N146" s="30" t="str">
        <f>VLOOKUP(M146,[13]OPERACIONAL!$A$1:$C$12,2,FALSE)</f>
        <v>SELECIONAR</v>
      </c>
    </row>
    <row r="147" spans="2:14">
      <c r="B147" s="23" t="str">
        <f t="shared" si="1"/>
        <v>U.</v>
      </c>
      <c r="C147" s="24" t="s">
        <v>4</v>
      </c>
      <c r="D147" s="48"/>
      <c r="E147" s="48"/>
      <c r="F147" s="24" t="s">
        <v>18</v>
      </c>
      <c r="G147" s="26">
        <v>1</v>
      </c>
      <c r="H147" s="31"/>
      <c r="I147" s="27">
        <v>0</v>
      </c>
      <c r="J147" s="28">
        <f t="shared" si="2"/>
        <v>0</v>
      </c>
      <c r="K147" s="29" t="s">
        <v>50</v>
      </c>
      <c r="L147" s="29" t="s">
        <v>45</v>
      </c>
      <c r="M147" s="29" t="s">
        <v>51</v>
      </c>
      <c r="N147" s="30" t="str">
        <f>VLOOKUP(M147,[13]OPERACIONAL!$A$1:$C$12,2,FALSE)</f>
        <v>SELECIONAR</v>
      </c>
    </row>
    <row r="148" spans="2:14">
      <c r="B148" s="23" t="str">
        <f t="shared" si="1"/>
        <v>U.</v>
      </c>
      <c r="C148" s="24" t="s">
        <v>4</v>
      </c>
      <c r="D148" s="48"/>
      <c r="E148" s="48"/>
      <c r="F148" s="24" t="s">
        <v>18</v>
      </c>
      <c r="G148" s="26">
        <v>1</v>
      </c>
      <c r="H148" s="31"/>
      <c r="I148" s="27">
        <v>0</v>
      </c>
      <c r="J148" s="28">
        <f t="shared" si="2"/>
        <v>0</v>
      </c>
      <c r="K148" s="29" t="s">
        <v>50</v>
      </c>
      <c r="L148" s="29" t="s">
        <v>45</v>
      </c>
      <c r="M148" s="29" t="s">
        <v>51</v>
      </c>
      <c r="N148" s="30" t="str">
        <f>VLOOKUP(M148,[13]OPERACIONAL!$A$1:$C$12,2,FALSE)</f>
        <v>SELECIONAR</v>
      </c>
    </row>
    <row r="149" spans="2:14">
      <c r="B149" s="23" t="str">
        <f t="shared" si="1"/>
        <v>U.</v>
      </c>
      <c r="C149" s="24" t="s">
        <v>4</v>
      </c>
      <c r="D149" s="48"/>
      <c r="E149" s="48"/>
      <c r="F149" s="24" t="s">
        <v>18</v>
      </c>
      <c r="G149" s="26">
        <v>1</v>
      </c>
      <c r="H149" s="31"/>
      <c r="I149" s="27">
        <v>0</v>
      </c>
      <c r="J149" s="28">
        <f t="shared" si="2"/>
        <v>0</v>
      </c>
      <c r="K149" s="29" t="s">
        <v>50</v>
      </c>
      <c r="L149" s="29" t="s">
        <v>45</v>
      </c>
      <c r="M149" s="29" t="s">
        <v>51</v>
      </c>
      <c r="N149" s="30" t="str">
        <f>VLOOKUP(M149,[13]OPERACIONAL!$A$1:$C$12,2,FALSE)</f>
        <v>SELECIONAR</v>
      </c>
    </row>
    <row r="150" spans="2:14">
      <c r="B150" s="23" t="str">
        <f t="shared" si="1"/>
        <v>U.</v>
      </c>
      <c r="C150" s="24" t="s">
        <v>4</v>
      </c>
      <c r="D150" s="48"/>
      <c r="E150" s="48"/>
      <c r="F150" s="24" t="s">
        <v>18</v>
      </c>
      <c r="G150" s="26">
        <v>1</v>
      </c>
      <c r="H150" s="31"/>
      <c r="I150" s="27">
        <v>0</v>
      </c>
      <c r="J150" s="28">
        <f t="shared" si="2"/>
        <v>0</v>
      </c>
      <c r="K150" s="29" t="s">
        <v>50</v>
      </c>
      <c r="L150" s="29" t="s">
        <v>45</v>
      </c>
      <c r="M150" s="29" t="s">
        <v>51</v>
      </c>
      <c r="N150" s="30" t="str">
        <f>VLOOKUP(M150,[13]OPERACIONAL!$A$1:$C$12,2,FALSE)</f>
        <v>SELECIONAR</v>
      </c>
    </row>
    <row r="151" spans="2:14">
      <c r="B151" s="23" t="str">
        <f t="shared" ref="B151:B214" si="3">MID(C151,1,2)</f>
        <v>U.</v>
      </c>
      <c r="C151" s="24" t="s">
        <v>4</v>
      </c>
      <c r="D151" s="48"/>
      <c r="E151" s="48"/>
      <c r="F151" s="24" t="s">
        <v>18</v>
      </c>
      <c r="G151" s="26">
        <v>1</v>
      </c>
      <c r="H151" s="31"/>
      <c r="I151" s="27">
        <v>0</v>
      </c>
      <c r="J151" s="28">
        <f t="shared" ref="J151:J214" si="4">G151*I151</f>
        <v>0</v>
      </c>
      <c r="K151" s="29" t="s">
        <v>50</v>
      </c>
      <c r="L151" s="29" t="s">
        <v>45</v>
      </c>
      <c r="M151" s="29" t="s">
        <v>51</v>
      </c>
      <c r="N151" s="30" t="str">
        <f>VLOOKUP(M151,[13]OPERACIONAL!$A$1:$C$12,2,FALSE)</f>
        <v>SELECIONAR</v>
      </c>
    </row>
    <row r="152" spans="2:14">
      <c r="B152" s="23" t="str">
        <f t="shared" si="3"/>
        <v>U.</v>
      </c>
      <c r="C152" s="24" t="s">
        <v>4</v>
      </c>
      <c r="D152" s="48"/>
      <c r="E152" s="48"/>
      <c r="F152" s="24" t="s">
        <v>18</v>
      </c>
      <c r="G152" s="26">
        <v>1</v>
      </c>
      <c r="H152" s="31"/>
      <c r="I152" s="27">
        <v>0</v>
      </c>
      <c r="J152" s="28">
        <f t="shared" si="4"/>
        <v>0</v>
      </c>
      <c r="K152" s="29" t="s">
        <v>50</v>
      </c>
      <c r="L152" s="29" t="s">
        <v>45</v>
      </c>
      <c r="M152" s="29" t="s">
        <v>51</v>
      </c>
      <c r="N152" s="30" t="str">
        <f>VLOOKUP(M152,[13]OPERACIONAL!$A$1:$C$12,2,FALSE)</f>
        <v>SELECIONAR</v>
      </c>
    </row>
    <row r="153" spans="2:14">
      <c r="B153" s="23" t="str">
        <f t="shared" si="3"/>
        <v>U.</v>
      </c>
      <c r="C153" s="24" t="s">
        <v>4</v>
      </c>
      <c r="D153" s="48"/>
      <c r="E153" s="48"/>
      <c r="F153" s="24" t="s">
        <v>18</v>
      </c>
      <c r="G153" s="26">
        <v>1</v>
      </c>
      <c r="H153" s="31"/>
      <c r="I153" s="27">
        <v>0</v>
      </c>
      <c r="J153" s="28">
        <f t="shared" si="4"/>
        <v>0</v>
      </c>
      <c r="K153" s="29" t="s">
        <v>50</v>
      </c>
      <c r="L153" s="29" t="s">
        <v>45</v>
      </c>
      <c r="M153" s="29" t="s">
        <v>51</v>
      </c>
      <c r="N153" s="30" t="str">
        <f>VLOOKUP(M153,[13]OPERACIONAL!$A$1:$C$12,2,FALSE)</f>
        <v>SELECIONAR</v>
      </c>
    </row>
    <row r="154" spans="2:14">
      <c r="B154" s="23" t="str">
        <f t="shared" si="3"/>
        <v>U.</v>
      </c>
      <c r="C154" s="24" t="s">
        <v>4</v>
      </c>
      <c r="D154" s="48"/>
      <c r="E154" s="48"/>
      <c r="F154" s="24" t="s">
        <v>18</v>
      </c>
      <c r="G154" s="26">
        <v>1</v>
      </c>
      <c r="H154" s="31"/>
      <c r="I154" s="27">
        <v>0</v>
      </c>
      <c r="J154" s="28">
        <f t="shared" si="4"/>
        <v>0</v>
      </c>
      <c r="K154" s="29" t="s">
        <v>50</v>
      </c>
      <c r="L154" s="29" t="s">
        <v>45</v>
      </c>
      <c r="M154" s="29" t="s">
        <v>51</v>
      </c>
      <c r="N154" s="30" t="str">
        <f>VLOOKUP(M154,[13]OPERACIONAL!$A$1:$C$12,2,FALSE)</f>
        <v>SELECIONAR</v>
      </c>
    </row>
    <row r="155" spans="2:14">
      <c r="B155" s="23" t="str">
        <f t="shared" si="3"/>
        <v>U.</v>
      </c>
      <c r="C155" s="24" t="s">
        <v>4</v>
      </c>
      <c r="D155" s="48"/>
      <c r="E155" s="48"/>
      <c r="F155" s="24" t="s">
        <v>18</v>
      </c>
      <c r="G155" s="26">
        <v>1</v>
      </c>
      <c r="H155" s="31"/>
      <c r="I155" s="27">
        <v>0</v>
      </c>
      <c r="J155" s="28">
        <f t="shared" si="4"/>
        <v>0</v>
      </c>
      <c r="K155" s="29" t="s">
        <v>50</v>
      </c>
      <c r="L155" s="29" t="s">
        <v>45</v>
      </c>
      <c r="M155" s="29" t="s">
        <v>51</v>
      </c>
      <c r="N155" s="30" t="str">
        <f>VLOOKUP(M155,[13]OPERACIONAL!$A$1:$C$12,2,FALSE)</f>
        <v>SELECIONAR</v>
      </c>
    </row>
    <row r="156" spans="2:14">
      <c r="B156" s="23" t="str">
        <f t="shared" si="3"/>
        <v>U.</v>
      </c>
      <c r="C156" s="24" t="s">
        <v>4</v>
      </c>
      <c r="D156" s="48"/>
      <c r="E156" s="48"/>
      <c r="F156" s="24" t="s">
        <v>18</v>
      </c>
      <c r="G156" s="26">
        <v>1</v>
      </c>
      <c r="H156" s="31"/>
      <c r="I156" s="27">
        <v>0</v>
      </c>
      <c r="J156" s="28">
        <f t="shared" si="4"/>
        <v>0</v>
      </c>
      <c r="K156" s="29" t="s">
        <v>50</v>
      </c>
      <c r="L156" s="29" t="s">
        <v>45</v>
      </c>
      <c r="M156" s="29" t="s">
        <v>51</v>
      </c>
      <c r="N156" s="30" t="str">
        <f>VLOOKUP(M156,[13]OPERACIONAL!$A$1:$C$12,2,FALSE)</f>
        <v>SELECIONAR</v>
      </c>
    </row>
    <row r="157" spans="2:14">
      <c r="B157" s="23" t="str">
        <f t="shared" si="3"/>
        <v>U.</v>
      </c>
      <c r="C157" s="24" t="s">
        <v>4</v>
      </c>
      <c r="D157" s="48"/>
      <c r="E157" s="48"/>
      <c r="F157" s="24" t="s">
        <v>18</v>
      </c>
      <c r="G157" s="26">
        <v>1</v>
      </c>
      <c r="H157" s="31"/>
      <c r="I157" s="27">
        <v>0</v>
      </c>
      <c r="J157" s="28">
        <f t="shared" si="4"/>
        <v>0</v>
      </c>
      <c r="K157" s="29" t="s">
        <v>50</v>
      </c>
      <c r="L157" s="29" t="s">
        <v>45</v>
      </c>
      <c r="M157" s="29" t="s">
        <v>51</v>
      </c>
      <c r="N157" s="30" t="str">
        <f>VLOOKUP(M157,[13]OPERACIONAL!$A$1:$C$12,2,FALSE)</f>
        <v>SELECIONAR</v>
      </c>
    </row>
    <row r="158" spans="2:14">
      <c r="B158" s="23" t="str">
        <f t="shared" si="3"/>
        <v>U.</v>
      </c>
      <c r="C158" s="24" t="s">
        <v>4</v>
      </c>
      <c r="D158" s="48"/>
      <c r="E158" s="48"/>
      <c r="F158" s="24" t="s">
        <v>18</v>
      </c>
      <c r="G158" s="26">
        <v>1</v>
      </c>
      <c r="H158" s="31"/>
      <c r="I158" s="27">
        <v>0</v>
      </c>
      <c r="J158" s="28">
        <f t="shared" si="4"/>
        <v>0</v>
      </c>
      <c r="K158" s="29" t="s">
        <v>50</v>
      </c>
      <c r="L158" s="29" t="s">
        <v>45</v>
      </c>
      <c r="M158" s="29" t="s">
        <v>51</v>
      </c>
      <c r="N158" s="30" t="str">
        <f>VLOOKUP(M158,[13]OPERACIONAL!$A$1:$C$12,2,FALSE)</f>
        <v>SELECIONAR</v>
      </c>
    </row>
    <row r="159" spans="2:14">
      <c r="B159" s="23" t="str">
        <f t="shared" si="3"/>
        <v>U.</v>
      </c>
      <c r="C159" s="24" t="s">
        <v>4</v>
      </c>
      <c r="D159" s="48"/>
      <c r="E159" s="48"/>
      <c r="F159" s="24" t="s">
        <v>18</v>
      </c>
      <c r="G159" s="26">
        <v>1</v>
      </c>
      <c r="H159" s="31"/>
      <c r="I159" s="27">
        <v>0</v>
      </c>
      <c r="J159" s="28">
        <f t="shared" si="4"/>
        <v>0</v>
      </c>
      <c r="K159" s="29" t="s">
        <v>50</v>
      </c>
      <c r="L159" s="29" t="s">
        <v>45</v>
      </c>
      <c r="M159" s="29" t="s">
        <v>51</v>
      </c>
      <c r="N159" s="30" t="str">
        <f>VLOOKUP(M159,[13]OPERACIONAL!$A$1:$C$12,2,FALSE)</f>
        <v>SELECIONAR</v>
      </c>
    </row>
    <row r="160" spans="2:14">
      <c r="B160" s="23" t="str">
        <f t="shared" si="3"/>
        <v>U.</v>
      </c>
      <c r="C160" s="24" t="s">
        <v>4</v>
      </c>
      <c r="D160" s="48"/>
      <c r="E160" s="48"/>
      <c r="F160" s="24" t="s">
        <v>18</v>
      </c>
      <c r="G160" s="26">
        <v>1</v>
      </c>
      <c r="H160" s="31"/>
      <c r="I160" s="27">
        <v>0</v>
      </c>
      <c r="J160" s="28">
        <f t="shared" si="4"/>
        <v>0</v>
      </c>
      <c r="K160" s="29" t="s">
        <v>50</v>
      </c>
      <c r="L160" s="29" t="s">
        <v>45</v>
      </c>
      <c r="M160" s="29" t="s">
        <v>51</v>
      </c>
      <c r="N160" s="30" t="str">
        <f>VLOOKUP(M160,[13]OPERACIONAL!$A$1:$C$12,2,FALSE)</f>
        <v>SELECIONAR</v>
      </c>
    </row>
    <row r="161" spans="2:14">
      <c r="B161" s="23" t="str">
        <f t="shared" si="3"/>
        <v>U.</v>
      </c>
      <c r="C161" s="24" t="s">
        <v>4</v>
      </c>
      <c r="D161" s="48"/>
      <c r="E161" s="48"/>
      <c r="F161" s="24" t="s">
        <v>18</v>
      </c>
      <c r="G161" s="26">
        <v>1</v>
      </c>
      <c r="H161" s="31"/>
      <c r="I161" s="27">
        <v>0</v>
      </c>
      <c r="J161" s="28">
        <f t="shared" si="4"/>
        <v>0</v>
      </c>
      <c r="K161" s="29" t="s">
        <v>50</v>
      </c>
      <c r="L161" s="29" t="s">
        <v>45</v>
      </c>
      <c r="M161" s="29" t="s">
        <v>51</v>
      </c>
      <c r="N161" s="30" t="str">
        <f>VLOOKUP(M161,[13]OPERACIONAL!$A$1:$C$12,2,FALSE)</f>
        <v>SELECIONAR</v>
      </c>
    </row>
    <row r="162" spans="2:14">
      <c r="B162" s="23" t="str">
        <f t="shared" si="3"/>
        <v>U.</v>
      </c>
      <c r="C162" s="24" t="s">
        <v>4</v>
      </c>
      <c r="D162" s="48"/>
      <c r="E162" s="48"/>
      <c r="F162" s="24" t="s">
        <v>18</v>
      </c>
      <c r="G162" s="26">
        <v>1</v>
      </c>
      <c r="H162" s="31"/>
      <c r="I162" s="27">
        <v>0</v>
      </c>
      <c r="J162" s="28">
        <f t="shared" si="4"/>
        <v>0</v>
      </c>
      <c r="K162" s="29" t="s">
        <v>50</v>
      </c>
      <c r="L162" s="29" t="s">
        <v>45</v>
      </c>
      <c r="M162" s="29" t="s">
        <v>51</v>
      </c>
      <c r="N162" s="30" t="str">
        <f>VLOOKUP(M162,[13]OPERACIONAL!$A$1:$C$12,2,FALSE)</f>
        <v>SELECIONAR</v>
      </c>
    </row>
    <row r="163" spans="2:14">
      <c r="B163" s="23" t="str">
        <f t="shared" si="3"/>
        <v>U.</v>
      </c>
      <c r="C163" s="24" t="s">
        <v>4</v>
      </c>
      <c r="D163" s="48"/>
      <c r="E163" s="48"/>
      <c r="F163" s="24" t="s">
        <v>18</v>
      </c>
      <c r="G163" s="26">
        <v>1</v>
      </c>
      <c r="H163" s="31"/>
      <c r="I163" s="27">
        <v>0</v>
      </c>
      <c r="J163" s="28">
        <f t="shared" si="4"/>
        <v>0</v>
      </c>
      <c r="K163" s="29" t="s">
        <v>50</v>
      </c>
      <c r="L163" s="29" t="s">
        <v>45</v>
      </c>
      <c r="M163" s="29" t="s">
        <v>51</v>
      </c>
      <c r="N163" s="30" t="str">
        <f>VLOOKUP(M163,[13]OPERACIONAL!$A$1:$C$12,2,FALSE)</f>
        <v>SELECIONAR</v>
      </c>
    </row>
    <row r="164" spans="2:14">
      <c r="B164" s="23" t="str">
        <f t="shared" si="3"/>
        <v>U.</v>
      </c>
      <c r="C164" s="24" t="s">
        <v>4</v>
      </c>
      <c r="D164" s="48"/>
      <c r="E164" s="48"/>
      <c r="F164" s="24" t="s">
        <v>18</v>
      </c>
      <c r="G164" s="26">
        <v>1</v>
      </c>
      <c r="H164" s="31"/>
      <c r="I164" s="27">
        <v>0</v>
      </c>
      <c r="J164" s="28">
        <f t="shared" si="4"/>
        <v>0</v>
      </c>
      <c r="K164" s="29" t="s">
        <v>50</v>
      </c>
      <c r="L164" s="29" t="s">
        <v>45</v>
      </c>
      <c r="M164" s="29" t="s">
        <v>51</v>
      </c>
      <c r="N164" s="30" t="str">
        <f>VLOOKUP(M164,[13]OPERACIONAL!$A$1:$C$12,2,FALSE)</f>
        <v>SELECIONAR</v>
      </c>
    </row>
    <row r="165" spans="2:14">
      <c r="B165" s="23" t="str">
        <f t="shared" si="3"/>
        <v>U.</v>
      </c>
      <c r="C165" s="24" t="s">
        <v>4</v>
      </c>
      <c r="D165" s="48"/>
      <c r="E165" s="48"/>
      <c r="F165" s="24" t="s">
        <v>18</v>
      </c>
      <c r="G165" s="26">
        <v>1</v>
      </c>
      <c r="H165" s="31"/>
      <c r="I165" s="27">
        <v>0</v>
      </c>
      <c r="J165" s="28">
        <f t="shared" si="4"/>
        <v>0</v>
      </c>
      <c r="K165" s="29" t="s">
        <v>50</v>
      </c>
      <c r="L165" s="29" t="s">
        <v>45</v>
      </c>
      <c r="M165" s="29" t="s">
        <v>51</v>
      </c>
      <c r="N165" s="30" t="str">
        <f>VLOOKUP(M165,[13]OPERACIONAL!$A$1:$C$12,2,FALSE)</f>
        <v>SELECIONAR</v>
      </c>
    </row>
    <row r="166" spans="2:14">
      <c r="B166" s="23" t="str">
        <f t="shared" si="3"/>
        <v>U.</v>
      </c>
      <c r="C166" s="24" t="s">
        <v>4</v>
      </c>
      <c r="D166" s="48"/>
      <c r="E166" s="48"/>
      <c r="F166" s="24" t="s">
        <v>18</v>
      </c>
      <c r="G166" s="26">
        <v>1</v>
      </c>
      <c r="H166" s="31"/>
      <c r="I166" s="27">
        <v>0</v>
      </c>
      <c r="J166" s="28">
        <f t="shared" si="4"/>
        <v>0</v>
      </c>
      <c r="K166" s="29" t="s">
        <v>50</v>
      </c>
      <c r="L166" s="29" t="s">
        <v>45</v>
      </c>
      <c r="M166" s="29" t="s">
        <v>51</v>
      </c>
      <c r="N166" s="30" t="str">
        <f>VLOOKUP(M166,[13]OPERACIONAL!$A$1:$C$12,2,FALSE)</f>
        <v>SELECIONAR</v>
      </c>
    </row>
    <row r="167" spans="2:14">
      <c r="B167" s="23" t="str">
        <f t="shared" si="3"/>
        <v>U.</v>
      </c>
      <c r="C167" s="24" t="s">
        <v>4</v>
      </c>
      <c r="D167" s="48"/>
      <c r="E167" s="48"/>
      <c r="F167" s="24" t="s">
        <v>18</v>
      </c>
      <c r="G167" s="26">
        <v>1</v>
      </c>
      <c r="H167" s="31"/>
      <c r="I167" s="27">
        <v>0</v>
      </c>
      <c r="J167" s="28">
        <f t="shared" si="4"/>
        <v>0</v>
      </c>
      <c r="K167" s="29" t="s">
        <v>50</v>
      </c>
      <c r="L167" s="29" t="s">
        <v>45</v>
      </c>
      <c r="M167" s="29" t="s">
        <v>51</v>
      </c>
      <c r="N167" s="30" t="str">
        <f>VLOOKUP(M167,[13]OPERACIONAL!$A$1:$C$12,2,FALSE)</f>
        <v>SELECIONAR</v>
      </c>
    </row>
    <row r="168" spans="2:14">
      <c r="B168" s="23" t="str">
        <f t="shared" si="3"/>
        <v>U.</v>
      </c>
      <c r="C168" s="24" t="s">
        <v>4</v>
      </c>
      <c r="D168" s="48"/>
      <c r="E168" s="48"/>
      <c r="F168" s="24" t="s">
        <v>18</v>
      </c>
      <c r="G168" s="26">
        <v>1</v>
      </c>
      <c r="H168" s="31"/>
      <c r="I168" s="27">
        <v>0</v>
      </c>
      <c r="J168" s="28">
        <f t="shared" si="4"/>
        <v>0</v>
      </c>
      <c r="K168" s="29" t="s">
        <v>50</v>
      </c>
      <c r="L168" s="29" t="s">
        <v>45</v>
      </c>
      <c r="M168" s="29" t="s">
        <v>51</v>
      </c>
      <c r="N168" s="30" t="str">
        <f>VLOOKUP(M168,[13]OPERACIONAL!$A$1:$C$12,2,FALSE)</f>
        <v>SELECIONAR</v>
      </c>
    </row>
    <row r="169" spans="2:14">
      <c r="B169" s="23" t="str">
        <f t="shared" si="3"/>
        <v>U.</v>
      </c>
      <c r="C169" s="24" t="s">
        <v>4</v>
      </c>
      <c r="D169" s="48"/>
      <c r="E169" s="48"/>
      <c r="F169" s="24" t="s">
        <v>18</v>
      </c>
      <c r="G169" s="26">
        <v>1</v>
      </c>
      <c r="H169" s="31"/>
      <c r="I169" s="27">
        <v>0</v>
      </c>
      <c r="J169" s="28">
        <f t="shared" si="4"/>
        <v>0</v>
      </c>
      <c r="K169" s="29" t="s">
        <v>50</v>
      </c>
      <c r="L169" s="29" t="s">
        <v>45</v>
      </c>
      <c r="M169" s="29" t="s">
        <v>51</v>
      </c>
      <c r="N169" s="30" t="str">
        <f>VLOOKUP(M169,[13]OPERACIONAL!$A$1:$C$12,2,FALSE)</f>
        <v>SELECIONAR</v>
      </c>
    </row>
    <row r="170" spans="2:14">
      <c r="B170" s="23" t="str">
        <f t="shared" si="3"/>
        <v>U.</v>
      </c>
      <c r="C170" s="24" t="s">
        <v>4</v>
      </c>
      <c r="D170" s="48"/>
      <c r="E170" s="48"/>
      <c r="F170" s="24" t="s">
        <v>18</v>
      </c>
      <c r="G170" s="26">
        <v>1</v>
      </c>
      <c r="H170" s="31"/>
      <c r="I170" s="27">
        <v>0</v>
      </c>
      <c r="J170" s="28">
        <f t="shared" si="4"/>
        <v>0</v>
      </c>
      <c r="K170" s="29" t="s">
        <v>50</v>
      </c>
      <c r="L170" s="29" t="s">
        <v>45</v>
      </c>
      <c r="M170" s="29" t="s">
        <v>51</v>
      </c>
      <c r="N170" s="30" t="str">
        <f>VLOOKUP(M170,[13]OPERACIONAL!$A$1:$C$12,2,FALSE)</f>
        <v>SELECIONAR</v>
      </c>
    </row>
    <row r="171" spans="2:14">
      <c r="B171" s="23" t="str">
        <f t="shared" si="3"/>
        <v>U.</v>
      </c>
      <c r="C171" s="24" t="s">
        <v>4</v>
      </c>
      <c r="D171" s="48"/>
      <c r="E171" s="48"/>
      <c r="F171" s="24" t="s">
        <v>18</v>
      </c>
      <c r="G171" s="26">
        <v>1</v>
      </c>
      <c r="H171" s="31"/>
      <c r="I171" s="27">
        <v>0</v>
      </c>
      <c r="J171" s="28">
        <f t="shared" si="4"/>
        <v>0</v>
      </c>
      <c r="K171" s="29" t="s">
        <v>50</v>
      </c>
      <c r="L171" s="29" t="s">
        <v>45</v>
      </c>
      <c r="M171" s="29" t="s">
        <v>51</v>
      </c>
      <c r="N171" s="30" t="str">
        <f>VLOOKUP(M171,[13]OPERACIONAL!$A$1:$C$12,2,FALSE)</f>
        <v>SELECIONAR</v>
      </c>
    </row>
    <row r="172" spans="2:14">
      <c r="B172" s="23" t="str">
        <f t="shared" si="3"/>
        <v>U.</v>
      </c>
      <c r="C172" s="24" t="s">
        <v>4</v>
      </c>
      <c r="D172" s="48"/>
      <c r="E172" s="48"/>
      <c r="F172" s="24" t="s">
        <v>18</v>
      </c>
      <c r="G172" s="26">
        <v>1</v>
      </c>
      <c r="H172" s="31"/>
      <c r="I172" s="27">
        <v>0</v>
      </c>
      <c r="J172" s="28">
        <f t="shared" si="4"/>
        <v>0</v>
      </c>
      <c r="K172" s="29" t="s">
        <v>50</v>
      </c>
      <c r="L172" s="29" t="s">
        <v>45</v>
      </c>
      <c r="M172" s="29" t="s">
        <v>51</v>
      </c>
      <c r="N172" s="30" t="str">
        <f>VLOOKUP(M172,[13]OPERACIONAL!$A$1:$C$12,2,FALSE)</f>
        <v>SELECIONAR</v>
      </c>
    </row>
    <row r="173" spans="2:14">
      <c r="B173" s="23" t="str">
        <f t="shared" si="3"/>
        <v>U.</v>
      </c>
      <c r="C173" s="24" t="s">
        <v>4</v>
      </c>
      <c r="D173" s="48"/>
      <c r="E173" s="48"/>
      <c r="F173" s="24" t="s">
        <v>18</v>
      </c>
      <c r="G173" s="26">
        <v>1</v>
      </c>
      <c r="H173" s="31"/>
      <c r="I173" s="27">
        <v>0</v>
      </c>
      <c r="J173" s="28">
        <f t="shared" si="4"/>
        <v>0</v>
      </c>
      <c r="K173" s="29" t="s">
        <v>50</v>
      </c>
      <c r="L173" s="29" t="s">
        <v>45</v>
      </c>
      <c r="M173" s="29" t="s">
        <v>51</v>
      </c>
      <c r="N173" s="30" t="str">
        <f>VLOOKUP(M173,[13]OPERACIONAL!$A$1:$C$12,2,FALSE)</f>
        <v>SELECIONAR</v>
      </c>
    </row>
    <row r="174" spans="2:14">
      <c r="B174" s="23" t="str">
        <f t="shared" si="3"/>
        <v>U.</v>
      </c>
      <c r="C174" s="24" t="s">
        <v>4</v>
      </c>
      <c r="D174" s="48"/>
      <c r="E174" s="48"/>
      <c r="F174" s="24" t="s">
        <v>18</v>
      </c>
      <c r="G174" s="26">
        <v>1</v>
      </c>
      <c r="H174" s="31"/>
      <c r="I174" s="27">
        <v>0</v>
      </c>
      <c r="J174" s="28">
        <f t="shared" si="4"/>
        <v>0</v>
      </c>
      <c r="K174" s="29" t="s">
        <v>50</v>
      </c>
      <c r="L174" s="29" t="s">
        <v>45</v>
      </c>
      <c r="M174" s="29" t="s">
        <v>51</v>
      </c>
      <c r="N174" s="30" t="str">
        <f>VLOOKUP(M174,[13]OPERACIONAL!$A$1:$C$12,2,FALSE)</f>
        <v>SELECIONAR</v>
      </c>
    </row>
    <row r="175" spans="2:14">
      <c r="B175" s="23" t="str">
        <f t="shared" si="3"/>
        <v>U.</v>
      </c>
      <c r="C175" s="24" t="s">
        <v>4</v>
      </c>
      <c r="D175" s="48"/>
      <c r="E175" s="48"/>
      <c r="F175" s="24" t="s">
        <v>18</v>
      </c>
      <c r="G175" s="26">
        <v>1</v>
      </c>
      <c r="H175" s="31"/>
      <c r="I175" s="27">
        <v>0</v>
      </c>
      <c r="J175" s="28">
        <f t="shared" si="4"/>
        <v>0</v>
      </c>
      <c r="K175" s="29" t="s">
        <v>50</v>
      </c>
      <c r="L175" s="29" t="s">
        <v>45</v>
      </c>
      <c r="M175" s="29" t="s">
        <v>51</v>
      </c>
      <c r="N175" s="30" t="str">
        <f>VLOOKUP(M175,[13]OPERACIONAL!$A$1:$C$12,2,FALSE)</f>
        <v>SELECIONAR</v>
      </c>
    </row>
    <row r="176" spans="2:14">
      <c r="B176" s="23" t="str">
        <f t="shared" si="3"/>
        <v>U.</v>
      </c>
      <c r="C176" s="24" t="s">
        <v>4</v>
      </c>
      <c r="D176" s="48"/>
      <c r="E176" s="48"/>
      <c r="F176" s="24" t="s">
        <v>18</v>
      </c>
      <c r="G176" s="26">
        <v>1</v>
      </c>
      <c r="H176" s="31"/>
      <c r="I176" s="27">
        <v>0</v>
      </c>
      <c r="J176" s="28">
        <f t="shared" si="4"/>
        <v>0</v>
      </c>
      <c r="K176" s="29" t="s">
        <v>50</v>
      </c>
      <c r="L176" s="29" t="s">
        <v>45</v>
      </c>
      <c r="M176" s="29" t="s">
        <v>51</v>
      </c>
      <c r="N176" s="30" t="str">
        <f>VLOOKUP(M176,[13]OPERACIONAL!$A$1:$C$12,2,FALSE)</f>
        <v>SELECIONAR</v>
      </c>
    </row>
    <row r="177" spans="2:14">
      <c r="B177" s="23" t="str">
        <f t="shared" si="3"/>
        <v>U.</v>
      </c>
      <c r="C177" s="24" t="s">
        <v>4</v>
      </c>
      <c r="D177" s="48"/>
      <c r="E177" s="48"/>
      <c r="F177" s="24" t="s">
        <v>18</v>
      </c>
      <c r="G177" s="26">
        <v>1</v>
      </c>
      <c r="H177" s="31"/>
      <c r="I177" s="27">
        <v>0</v>
      </c>
      <c r="J177" s="28">
        <f t="shared" si="4"/>
        <v>0</v>
      </c>
      <c r="K177" s="29" t="s">
        <v>50</v>
      </c>
      <c r="L177" s="29" t="s">
        <v>45</v>
      </c>
      <c r="M177" s="29" t="s">
        <v>51</v>
      </c>
      <c r="N177" s="30" t="str">
        <f>VLOOKUP(M177,[13]OPERACIONAL!$A$1:$C$12,2,FALSE)</f>
        <v>SELECIONAR</v>
      </c>
    </row>
    <row r="178" spans="2:14">
      <c r="B178" s="23" t="str">
        <f t="shared" si="3"/>
        <v>U.</v>
      </c>
      <c r="C178" s="24" t="s">
        <v>4</v>
      </c>
      <c r="D178" s="48"/>
      <c r="E178" s="48"/>
      <c r="F178" s="24" t="s">
        <v>18</v>
      </c>
      <c r="G178" s="26">
        <v>1</v>
      </c>
      <c r="H178" s="31"/>
      <c r="I178" s="27">
        <v>0</v>
      </c>
      <c r="J178" s="28">
        <f t="shared" si="4"/>
        <v>0</v>
      </c>
      <c r="K178" s="29" t="s">
        <v>50</v>
      </c>
      <c r="L178" s="29" t="s">
        <v>45</v>
      </c>
      <c r="M178" s="29" t="s">
        <v>51</v>
      </c>
      <c r="N178" s="30" t="str">
        <f>VLOOKUP(M178,[13]OPERACIONAL!$A$1:$C$12,2,FALSE)</f>
        <v>SELECIONAR</v>
      </c>
    </row>
    <row r="179" spans="2:14">
      <c r="B179" s="23" t="str">
        <f t="shared" si="3"/>
        <v>U.</v>
      </c>
      <c r="C179" s="24" t="s">
        <v>4</v>
      </c>
      <c r="D179" s="48"/>
      <c r="E179" s="48"/>
      <c r="F179" s="24" t="s">
        <v>18</v>
      </c>
      <c r="G179" s="26">
        <v>1</v>
      </c>
      <c r="H179" s="31"/>
      <c r="I179" s="27">
        <v>0</v>
      </c>
      <c r="J179" s="28">
        <f t="shared" si="4"/>
        <v>0</v>
      </c>
      <c r="K179" s="29" t="s">
        <v>50</v>
      </c>
      <c r="L179" s="29" t="s">
        <v>45</v>
      </c>
      <c r="M179" s="29" t="s">
        <v>51</v>
      </c>
      <c r="N179" s="30" t="str">
        <f>VLOOKUP(M179,[13]OPERACIONAL!$A$1:$C$12,2,FALSE)</f>
        <v>SELECIONAR</v>
      </c>
    </row>
    <row r="180" spans="2:14">
      <c r="B180" s="23" t="str">
        <f t="shared" si="3"/>
        <v>U.</v>
      </c>
      <c r="C180" s="24" t="s">
        <v>4</v>
      </c>
      <c r="D180" s="48"/>
      <c r="E180" s="48"/>
      <c r="F180" s="24" t="s">
        <v>18</v>
      </c>
      <c r="G180" s="26">
        <v>1</v>
      </c>
      <c r="H180" s="31"/>
      <c r="I180" s="27">
        <v>0</v>
      </c>
      <c r="J180" s="28">
        <f t="shared" si="4"/>
        <v>0</v>
      </c>
      <c r="K180" s="29" t="s">
        <v>50</v>
      </c>
      <c r="L180" s="29" t="s">
        <v>45</v>
      </c>
      <c r="M180" s="29" t="s">
        <v>51</v>
      </c>
      <c r="N180" s="30" t="str">
        <f>VLOOKUP(M180,[13]OPERACIONAL!$A$1:$C$12,2,FALSE)</f>
        <v>SELECIONAR</v>
      </c>
    </row>
    <row r="181" spans="2:14">
      <c r="B181" s="23" t="str">
        <f t="shared" si="3"/>
        <v>U.</v>
      </c>
      <c r="C181" s="24" t="s">
        <v>4</v>
      </c>
      <c r="D181" s="48"/>
      <c r="E181" s="48"/>
      <c r="F181" s="24" t="s">
        <v>18</v>
      </c>
      <c r="G181" s="26">
        <v>1</v>
      </c>
      <c r="H181" s="31"/>
      <c r="I181" s="27">
        <v>0</v>
      </c>
      <c r="J181" s="28">
        <f t="shared" si="4"/>
        <v>0</v>
      </c>
      <c r="K181" s="29" t="s">
        <v>50</v>
      </c>
      <c r="L181" s="29" t="s">
        <v>45</v>
      </c>
      <c r="M181" s="29" t="s">
        <v>51</v>
      </c>
      <c r="N181" s="30" t="str">
        <f>VLOOKUP(M181,[13]OPERACIONAL!$A$1:$C$12,2,FALSE)</f>
        <v>SELECIONAR</v>
      </c>
    </row>
    <row r="182" spans="2:14">
      <c r="B182" s="23" t="str">
        <f t="shared" si="3"/>
        <v>U.</v>
      </c>
      <c r="C182" s="24" t="s">
        <v>4</v>
      </c>
      <c r="D182" s="48"/>
      <c r="E182" s="48"/>
      <c r="F182" s="24" t="s">
        <v>18</v>
      </c>
      <c r="G182" s="26">
        <v>1</v>
      </c>
      <c r="H182" s="31"/>
      <c r="I182" s="27">
        <v>0</v>
      </c>
      <c r="J182" s="28">
        <f t="shared" si="4"/>
        <v>0</v>
      </c>
      <c r="K182" s="29" t="s">
        <v>50</v>
      </c>
      <c r="L182" s="29" t="s">
        <v>45</v>
      </c>
      <c r="M182" s="29" t="s">
        <v>51</v>
      </c>
      <c r="N182" s="30" t="str">
        <f>VLOOKUP(M182,[13]OPERACIONAL!$A$1:$C$12,2,FALSE)</f>
        <v>SELECIONAR</v>
      </c>
    </row>
    <row r="183" spans="2:14">
      <c r="B183" s="23" t="str">
        <f t="shared" si="3"/>
        <v>U.</v>
      </c>
      <c r="C183" s="24" t="s">
        <v>4</v>
      </c>
      <c r="D183" s="48"/>
      <c r="E183" s="48"/>
      <c r="F183" s="24" t="s">
        <v>18</v>
      </c>
      <c r="G183" s="26">
        <v>1</v>
      </c>
      <c r="H183" s="31"/>
      <c r="I183" s="27">
        <v>0</v>
      </c>
      <c r="J183" s="28">
        <f t="shared" si="4"/>
        <v>0</v>
      </c>
      <c r="K183" s="29" t="s">
        <v>50</v>
      </c>
      <c r="L183" s="29" t="s">
        <v>45</v>
      </c>
      <c r="M183" s="29" t="s">
        <v>51</v>
      </c>
      <c r="N183" s="30" t="str">
        <f>VLOOKUP(M183,[13]OPERACIONAL!$A$1:$C$12,2,FALSE)</f>
        <v>SELECIONAR</v>
      </c>
    </row>
    <row r="184" spans="2:14">
      <c r="B184" s="23" t="str">
        <f t="shared" si="3"/>
        <v>U.</v>
      </c>
      <c r="C184" s="24" t="s">
        <v>4</v>
      </c>
      <c r="D184" s="48"/>
      <c r="E184" s="48"/>
      <c r="F184" s="24" t="s">
        <v>18</v>
      </c>
      <c r="G184" s="26">
        <v>1</v>
      </c>
      <c r="H184" s="31"/>
      <c r="I184" s="27">
        <v>0</v>
      </c>
      <c r="J184" s="28">
        <f t="shared" si="4"/>
        <v>0</v>
      </c>
      <c r="K184" s="29" t="s">
        <v>50</v>
      </c>
      <c r="L184" s="29" t="s">
        <v>45</v>
      </c>
      <c r="M184" s="29" t="s">
        <v>51</v>
      </c>
      <c r="N184" s="30" t="str">
        <f>VLOOKUP(M184,[13]OPERACIONAL!$A$1:$C$12,2,FALSE)</f>
        <v>SELECIONAR</v>
      </c>
    </row>
    <row r="185" spans="2:14">
      <c r="B185" s="23" t="str">
        <f t="shared" si="3"/>
        <v>U.</v>
      </c>
      <c r="C185" s="24" t="s">
        <v>4</v>
      </c>
      <c r="D185" s="48"/>
      <c r="E185" s="48"/>
      <c r="F185" s="24" t="s">
        <v>18</v>
      </c>
      <c r="G185" s="26">
        <v>1</v>
      </c>
      <c r="H185" s="31"/>
      <c r="I185" s="27">
        <v>0</v>
      </c>
      <c r="J185" s="28">
        <f t="shared" si="4"/>
        <v>0</v>
      </c>
      <c r="K185" s="29" t="s">
        <v>50</v>
      </c>
      <c r="L185" s="29" t="s">
        <v>45</v>
      </c>
      <c r="M185" s="29" t="s">
        <v>51</v>
      </c>
      <c r="N185" s="30" t="str">
        <f>VLOOKUP(M185,[13]OPERACIONAL!$A$1:$C$12,2,FALSE)</f>
        <v>SELECIONAR</v>
      </c>
    </row>
    <row r="186" spans="2:14">
      <c r="B186" s="23" t="str">
        <f t="shared" si="3"/>
        <v>U.</v>
      </c>
      <c r="C186" s="24" t="s">
        <v>4</v>
      </c>
      <c r="D186" s="48"/>
      <c r="E186" s="48"/>
      <c r="F186" s="24" t="s">
        <v>18</v>
      </c>
      <c r="G186" s="26">
        <v>1</v>
      </c>
      <c r="H186" s="31"/>
      <c r="I186" s="27">
        <v>0</v>
      </c>
      <c r="J186" s="28">
        <f t="shared" si="4"/>
        <v>0</v>
      </c>
      <c r="K186" s="29" t="s">
        <v>50</v>
      </c>
      <c r="L186" s="29" t="s">
        <v>45</v>
      </c>
      <c r="M186" s="29" t="s">
        <v>51</v>
      </c>
      <c r="N186" s="30" t="str">
        <f>VLOOKUP(M186,[13]OPERACIONAL!$A$1:$C$12,2,FALSE)</f>
        <v>SELECIONAR</v>
      </c>
    </row>
    <row r="187" spans="2:14">
      <c r="B187" s="23" t="str">
        <f t="shared" si="3"/>
        <v>U.</v>
      </c>
      <c r="C187" s="24" t="s">
        <v>4</v>
      </c>
      <c r="D187" s="48"/>
      <c r="E187" s="48"/>
      <c r="F187" s="24" t="s">
        <v>18</v>
      </c>
      <c r="G187" s="26">
        <v>1</v>
      </c>
      <c r="H187" s="31"/>
      <c r="I187" s="27">
        <v>0</v>
      </c>
      <c r="J187" s="28">
        <f t="shared" si="4"/>
        <v>0</v>
      </c>
      <c r="K187" s="29" t="s">
        <v>50</v>
      </c>
      <c r="L187" s="29" t="s">
        <v>45</v>
      </c>
      <c r="M187" s="29" t="s">
        <v>51</v>
      </c>
      <c r="N187" s="30" t="str">
        <f>VLOOKUP(M187,[13]OPERACIONAL!$A$1:$C$12,2,FALSE)</f>
        <v>SELECIONAR</v>
      </c>
    </row>
    <row r="188" spans="2:14">
      <c r="B188" s="23" t="str">
        <f t="shared" si="3"/>
        <v>U.</v>
      </c>
      <c r="C188" s="24" t="s">
        <v>4</v>
      </c>
      <c r="D188" s="48"/>
      <c r="E188" s="48"/>
      <c r="F188" s="24" t="s">
        <v>18</v>
      </c>
      <c r="G188" s="26">
        <v>1</v>
      </c>
      <c r="H188" s="31"/>
      <c r="I188" s="27">
        <v>0</v>
      </c>
      <c r="J188" s="28">
        <f t="shared" si="4"/>
        <v>0</v>
      </c>
      <c r="K188" s="29" t="s">
        <v>50</v>
      </c>
      <c r="L188" s="29" t="s">
        <v>45</v>
      </c>
      <c r="M188" s="29" t="s">
        <v>51</v>
      </c>
      <c r="N188" s="30" t="str">
        <f>VLOOKUP(M188,[13]OPERACIONAL!$A$1:$C$12,2,FALSE)</f>
        <v>SELECIONAR</v>
      </c>
    </row>
    <row r="189" spans="2:14">
      <c r="B189" s="23" t="str">
        <f t="shared" si="3"/>
        <v>U.</v>
      </c>
      <c r="C189" s="24" t="s">
        <v>4</v>
      </c>
      <c r="D189" s="48"/>
      <c r="E189" s="48"/>
      <c r="F189" s="24" t="s">
        <v>18</v>
      </c>
      <c r="G189" s="26">
        <v>1</v>
      </c>
      <c r="H189" s="31"/>
      <c r="I189" s="27">
        <v>0</v>
      </c>
      <c r="J189" s="28">
        <f t="shared" si="4"/>
        <v>0</v>
      </c>
      <c r="K189" s="29" t="s">
        <v>50</v>
      </c>
      <c r="L189" s="29" t="s">
        <v>45</v>
      </c>
      <c r="M189" s="29" t="s">
        <v>51</v>
      </c>
      <c r="N189" s="30" t="str">
        <f>VLOOKUP(M189,[13]OPERACIONAL!$A$1:$C$12,2,FALSE)</f>
        <v>SELECIONAR</v>
      </c>
    </row>
    <row r="190" spans="2:14">
      <c r="B190" s="23" t="str">
        <f t="shared" si="3"/>
        <v>U.</v>
      </c>
      <c r="C190" s="24" t="s">
        <v>4</v>
      </c>
      <c r="D190" s="48"/>
      <c r="E190" s="48"/>
      <c r="F190" s="24" t="s">
        <v>18</v>
      </c>
      <c r="G190" s="26">
        <v>1</v>
      </c>
      <c r="H190" s="31"/>
      <c r="I190" s="27">
        <v>0</v>
      </c>
      <c r="J190" s="28">
        <f t="shared" si="4"/>
        <v>0</v>
      </c>
      <c r="K190" s="29" t="s">
        <v>50</v>
      </c>
      <c r="L190" s="29" t="s">
        <v>45</v>
      </c>
      <c r="M190" s="29" t="s">
        <v>51</v>
      </c>
      <c r="N190" s="30" t="str">
        <f>VLOOKUP(M190,[13]OPERACIONAL!$A$1:$C$12,2,FALSE)</f>
        <v>SELECIONAR</v>
      </c>
    </row>
    <row r="191" spans="2:14">
      <c r="B191" s="23" t="str">
        <f t="shared" si="3"/>
        <v>U.</v>
      </c>
      <c r="C191" s="24" t="s">
        <v>4</v>
      </c>
      <c r="D191" s="48"/>
      <c r="E191" s="48"/>
      <c r="F191" s="24" t="s">
        <v>18</v>
      </c>
      <c r="G191" s="26">
        <v>1</v>
      </c>
      <c r="H191" s="31"/>
      <c r="I191" s="27">
        <v>0</v>
      </c>
      <c r="J191" s="28">
        <f t="shared" si="4"/>
        <v>0</v>
      </c>
      <c r="K191" s="29" t="s">
        <v>50</v>
      </c>
      <c r="L191" s="29" t="s">
        <v>45</v>
      </c>
      <c r="M191" s="29" t="s">
        <v>51</v>
      </c>
      <c r="N191" s="30" t="str">
        <f>VLOOKUP(M191,[13]OPERACIONAL!$A$1:$C$12,2,FALSE)</f>
        <v>SELECIONAR</v>
      </c>
    </row>
    <row r="192" spans="2:14">
      <c r="B192" s="23" t="str">
        <f t="shared" si="3"/>
        <v>U.</v>
      </c>
      <c r="C192" s="24" t="s">
        <v>4</v>
      </c>
      <c r="D192" s="48"/>
      <c r="E192" s="48"/>
      <c r="F192" s="24" t="s">
        <v>18</v>
      </c>
      <c r="G192" s="26">
        <v>1</v>
      </c>
      <c r="H192" s="31"/>
      <c r="I192" s="27">
        <v>0</v>
      </c>
      <c r="J192" s="28">
        <f t="shared" si="4"/>
        <v>0</v>
      </c>
      <c r="K192" s="29" t="s">
        <v>50</v>
      </c>
      <c r="L192" s="29" t="s">
        <v>45</v>
      </c>
      <c r="M192" s="29" t="s">
        <v>51</v>
      </c>
      <c r="N192" s="30" t="str">
        <f>VLOOKUP(M192,[13]OPERACIONAL!$A$1:$C$12,2,FALSE)</f>
        <v>SELECIONAR</v>
      </c>
    </row>
    <row r="193" spans="2:14">
      <c r="B193" s="23" t="str">
        <f t="shared" si="3"/>
        <v>U.</v>
      </c>
      <c r="C193" s="24" t="s">
        <v>4</v>
      </c>
      <c r="D193" s="48"/>
      <c r="E193" s="48"/>
      <c r="F193" s="24" t="s">
        <v>18</v>
      </c>
      <c r="G193" s="26">
        <v>1</v>
      </c>
      <c r="H193" s="31"/>
      <c r="I193" s="27">
        <v>0</v>
      </c>
      <c r="J193" s="28">
        <f t="shared" si="4"/>
        <v>0</v>
      </c>
      <c r="K193" s="29" t="s">
        <v>50</v>
      </c>
      <c r="L193" s="29" t="s">
        <v>45</v>
      </c>
      <c r="M193" s="29" t="s">
        <v>51</v>
      </c>
      <c r="N193" s="30" t="str">
        <f>VLOOKUP(M193,[13]OPERACIONAL!$A$1:$C$12,2,FALSE)</f>
        <v>SELECIONAR</v>
      </c>
    </row>
    <row r="194" spans="2:14">
      <c r="B194" s="23" t="str">
        <f t="shared" si="3"/>
        <v>U.</v>
      </c>
      <c r="C194" s="24" t="s">
        <v>4</v>
      </c>
      <c r="D194" s="48"/>
      <c r="E194" s="48"/>
      <c r="F194" s="24" t="s">
        <v>18</v>
      </c>
      <c r="G194" s="26">
        <v>1</v>
      </c>
      <c r="H194" s="31"/>
      <c r="I194" s="27">
        <v>0</v>
      </c>
      <c r="J194" s="28">
        <f t="shared" si="4"/>
        <v>0</v>
      </c>
      <c r="K194" s="29" t="s">
        <v>50</v>
      </c>
      <c r="L194" s="29" t="s">
        <v>45</v>
      </c>
      <c r="M194" s="29" t="s">
        <v>51</v>
      </c>
      <c r="N194" s="30" t="str">
        <f>VLOOKUP(M194,[13]OPERACIONAL!$A$1:$C$12,2,FALSE)</f>
        <v>SELECIONAR</v>
      </c>
    </row>
    <row r="195" spans="2:14">
      <c r="B195" s="23" t="str">
        <f t="shared" si="3"/>
        <v>U.</v>
      </c>
      <c r="C195" s="24" t="s">
        <v>4</v>
      </c>
      <c r="D195" s="48"/>
      <c r="E195" s="48"/>
      <c r="F195" s="24" t="s">
        <v>18</v>
      </c>
      <c r="G195" s="26">
        <v>1</v>
      </c>
      <c r="H195" s="31"/>
      <c r="I195" s="27">
        <v>0</v>
      </c>
      <c r="J195" s="28">
        <f t="shared" si="4"/>
        <v>0</v>
      </c>
      <c r="K195" s="29" t="s">
        <v>50</v>
      </c>
      <c r="L195" s="29" t="s">
        <v>45</v>
      </c>
      <c r="M195" s="29" t="s">
        <v>51</v>
      </c>
      <c r="N195" s="30" t="str">
        <f>VLOOKUP(M195,[13]OPERACIONAL!$A$1:$C$12,2,FALSE)</f>
        <v>SELECIONAR</v>
      </c>
    </row>
    <row r="196" spans="2:14">
      <c r="B196" s="23" t="str">
        <f t="shared" si="3"/>
        <v>U.</v>
      </c>
      <c r="C196" s="24" t="s">
        <v>4</v>
      </c>
      <c r="D196" s="48"/>
      <c r="E196" s="48"/>
      <c r="F196" s="24" t="s">
        <v>18</v>
      </c>
      <c r="G196" s="26">
        <v>1</v>
      </c>
      <c r="H196" s="31"/>
      <c r="I196" s="27">
        <v>0</v>
      </c>
      <c r="J196" s="28">
        <f t="shared" si="4"/>
        <v>0</v>
      </c>
      <c r="K196" s="29" t="s">
        <v>50</v>
      </c>
      <c r="L196" s="29" t="s">
        <v>45</v>
      </c>
      <c r="M196" s="29" t="s">
        <v>51</v>
      </c>
      <c r="N196" s="30" t="str">
        <f>VLOOKUP(M196,[13]OPERACIONAL!$A$1:$C$12,2,FALSE)</f>
        <v>SELECIONAR</v>
      </c>
    </row>
    <row r="197" spans="2:14">
      <c r="B197" s="23" t="str">
        <f t="shared" si="3"/>
        <v>U.</v>
      </c>
      <c r="C197" s="24" t="s">
        <v>4</v>
      </c>
      <c r="D197" s="48"/>
      <c r="E197" s="48"/>
      <c r="F197" s="24" t="s">
        <v>18</v>
      </c>
      <c r="G197" s="26">
        <v>1</v>
      </c>
      <c r="H197" s="31"/>
      <c r="I197" s="27">
        <v>0</v>
      </c>
      <c r="J197" s="28">
        <f t="shared" si="4"/>
        <v>0</v>
      </c>
      <c r="K197" s="29" t="s">
        <v>50</v>
      </c>
      <c r="L197" s="29" t="s">
        <v>45</v>
      </c>
      <c r="M197" s="29" t="s">
        <v>51</v>
      </c>
      <c r="N197" s="30" t="str">
        <f>VLOOKUP(M197,[13]OPERACIONAL!$A$1:$C$12,2,FALSE)</f>
        <v>SELECIONAR</v>
      </c>
    </row>
    <row r="198" spans="2:14">
      <c r="B198" s="23" t="str">
        <f t="shared" si="3"/>
        <v>U.</v>
      </c>
      <c r="C198" s="24" t="s">
        <v>4</v>
      </c>
      <c r="D198" s="48"/>
      <c r="E198" s="48"/>
      <c r="F198" s="24" t="s">
        <v>18</v>
      </c>
      <c r="G198" s="26">
        <v>1</v>
      </c>
      <c r="H198" s="31"/>
      <c r="I198" s="27">
        <v>0</v>
      </c>
      <c r="J198" s="28">
        <f t="shared" si="4"/>
        <v>0</v>
      </c>
      <c r="K198" s="29" t="s">
        <v>50</v>
      </c>
      <c r="L198" s="29" t="s">
        <v>45</v>
      </c>
      <c r="M198" s="29" t="s">
        <v>51</v>
      </c>
      <c r="N198" s="30" t="str">
        <f>VLOOKUP(M198,[13]OPERACIONAL!$A$1:$C$12,2,FALSE)</f>
        <v>SELECIONAR</v>
      </c>
    </row>
    <row r="199" spans="2:14">
      <c r="B199" s="23" t="str">
        <f t="shared" si="3"/>
        <v>U.</v>
      </c>
      <c r="C199" s="24" t="s">
        <v>4</v>
      </c>
      <c r="D199" s="48"/>
      <c r="E199" s="48"/>
      <c r="F199" s="24" t="s">
        <v>18</v>
      </c>
      <c r="G199" s="26">
        <v>1</v>
      </c>
      <c r="H199" s="31"/>
      <c r="I199" s="27">
        <v>0</v>
      </c>
      <c r="J199" s="28">
        <f t="shared" si="4"/>
        <v>0</v>
      </c>
      <c r="K199" s="29" t="s">
        <v>50</v>
      </c>
      <c r="L199" s="29" t="s">
        <v>45</v>
      </c>
      <c r="M199" s="29" t="s">
        <v>51</v>
      </c>
      <c r="N199" s="30" t="str">
        <f>VLOOKUP(M199,[13]OPERACIONAL!$A$1:$C$12,2,FALSE)</f>
        <v>SELECIONAR</v>
      </c>
    </row>
    <row r="200" spans="2:14">
      <c r="B200" s="23" t="str">
        <f t="shared" si="3"/>
        <v>U.</v>
      </c>
      <c r="C200" s="24" t="s">
        <v>4</v>
      </c>
      <c r="D200" s="48"/>
      <c r="E200" s="48"/>
      <c r="F200" s="24" t="s">
        <v>18</v>
      </c>
      <c r="G200" s="26">
        <v>1</v>
      </c>
      <c r="H200" s="31"/>
      <c r="I200" s="27">
        <v>0</v>
      </c>
      <c r="J200" s="28">
        <f t="shared" si="4"/>
        <v>0</v>
      </c>
      <c r="K200" s="29" t="s">
        <v>50</v>
      </c>
      <c r="L200" s="29" t="s">
        <v>45</v>
      </c>
      <c r="M200" s="29" t="s">
        <v>51</v>
      </c>
      <c r="N200" s="30" t="str">
        <f>VLOOKUP(M200,[13]OPERACIONAL!$A$1:$C$12,2,FALSE)</f>
        <v>SELECIONAR</v>
      </c>
    </row>
    <row r="201" spans="2:14">
      <c r="B201" s="23" t="str">
        <f t="shared" si="3"/>
        <v>U.</v>
      </c>
      <c r="C201" s="24" t="s">
        <v>4</v>
      </c>
      <c r="D201" s="48"/>
      <c r="E201" s="48"/>
      <c r="F201" s="24" t="s">
        <v>18</v>
      </c>
      <c r="G201" s="26">
        <v>1</v>
      </c>
      <c r="H201" s="31"/>
      <c r="I201" s="27">
        <v>0</v>
      </c>
      <c r="J201" s="28">
        <f t="shared" si="4"/>
        <v>0</v>
      </c>
      <c r="K201" s="29" t="s">
        <v>50</v>
      </c>
      <c r="L201" s="29" t="s">
        <v>45</v>
      </c>
      <c r="M201" s="29" t="s">
        <v>51</v>
      </c>
      <c r="N201" s="30" t="str">
        <f>VLOOKUP(M201,[13]OPERACIONAL!$A$1:$C$12,2,FALSE)</f>
        <v>SELECIONAR</v>
      </c>
    </row>
    <row r="202" spans="2:14">
      <c r="B202" s="23" t="str">
        <f t="shared" si="3"/>
        <v>U.</v>
      </c>
      <c r="C202" s="24" t="s">
        <v>4</v>
      </c>
      <c r="D202" s="48"/>
      <c r="E202" s="48"/>
      <c r="F202" s="24" t="s">
        <v>18</v>
      </c>
      <c r="G202" s="26">
        <v>1</v>
      </c>
      <c r="H202" s="31"/>
      <c r="I202" s="27">
        <v>0</v>
      </c>
      <c r="J202" s="28">
        <f t="shared" si="4"/>
        <v>0</v>
      </c>
      <c r="K202" s="29" t="s">
        <v>50</v>
      </c>
      <c r="L202" s="29" t="s">
        <v>45</v>
      </c>
      <c r="M202" s="29" t="s">
        <v>51</v>
      </c>
      <c r="N202" s="30" t="str">
        <f>VLOOKUP(M202,[13]OPERACIONAL!$A$1:$C$12,2,FALSE)</f>
        <v>SELECIONAR</v>
      </c>
    </row>
    <row r="203" spans="2:14">
      <c r="B203" s="23" t="str">
        <f t="shared" si="3"/>
        <v>U.</v>
      </c>
      <c r="C203" s="24" t="s">
        <v>4</v>
      </c>
      <c r="D203" s="48"/>
      <c r="E203" s="48"/>
      <c r="F203" s="24" t="s">
        <v>18</v>
      </c>
      <c r="G203" s="26">
        <v>1</v>
      </c>
      <c r="H203" s="31"/>
      <c r="I203" s="27">
        <v>0</v>
      </c>
      <c r="J203" s="28">
        <f t="shared" si="4"/>
        <v>0</v>
      </c>
      <c r="K203" s="29" t="s">
        <v>50</v>
      </c>
      <c r="L203" s="29" t="s">
        <v>45</v>
      </c>
      <c r="M203" s="29" t="s">
        <v>51</v>
      </c>
      <c r="N203" s="30" t="str">
        <f>VLOOKUP(M203,[13]OPERACIONAL!$A$1:$C$12,2,FALSE)</f>
        <v>SELECIONAR</v>
      </c>
    </row>
    <row r="204" spans="2:14">
      <c r="B204" s="23" t="str">
        <f t="shared" si="3"/>
        <v>U.</v>
      </c>
      <c r="C204" s="24" t="s">
        <v>4</v>
      </c>
      <c r="D204" s="48"/>
      <c r="E204" s="48"/>
      <c r="F204" s="24" t="s">
        <v>18</v>
      </c>
      <c r="G204" s="26">
        <v>1</v>
      </c>
      <c r="H204" s="31"/>
      <c r="I204" s="27">
        <v>0</v>
      </c>
      <c r="J204" s="28">
        <f t="shared" si="4"/>
        <v>0</v>
      </c>
      <c r="K204" s="29" t="s">
        <v>50</v>
      </c>
      <c r="L204" s="29" t="s">
        <v>45</v>
      </c>
      <c r="M204" s="29" t="s">
        <v>51</v>
      </c>
      <c r="N204" s="30" t="str">
        <f>VLOOKUP(M204,[13]OPERACIONAL!$A$1:$C$12,2,FALSE)</f>
        <v>SELECIONAR</v>
      </c>
    </row>
    <row r="205" spans="2:14">
      <c r="B205" s="23" t="str">
        <f t="shared" si="3"/>
        <v>U.</v>
      </c>
      <c r="C205" s="24" t="s">
        <v>4</v>
      </c>
      <c r="D205" s="48"/>
      <c r="E205" s="48"/>
      <c r="F205" s="24" t="s">
        <v>18</v>
      </c>
      <c r="G205" s="26">
        <v>1</v>
      </c>
      <c r="H205" s="31"/>
      <c r="I205" s="27">
        <v>0</v>
      </c>
      <c r="J205" s="28">
        <f t="shared" si="4"/>
        <v>0</v>
      </c>
      <c r="K205" s="29" t="s">
        <v>50</v>
      </c>
      <c r="L205" s="29" t="s">
        <v>45</v>
      </c>
      <c r="M205" s="29" t="s">
        <v>51</v>
      </c>
      <c r="N205" s="30" t="str">
        <f>VLOOKUP(M205,[13]OPERACIONAL!$A$1:$C$12,2,FALSE)</f>
        <v>SELECIONAR</v>
      </c>
    </row>
    <row r="206" spans="2:14">
      <c r="B206" s="23" t="str">
        <f t="shared" si="3"/>
        <v>U.</v>
      </c>
      <c r="C206" s="24" t="s">
        <v>4</v>
      </c>
      <c r="D206" s="48"/>
      <c r="E206" s="48"/>
      <c r="F206" s="24" t="s">
        <v>18</v>
      </c>
      <c r="G206" s="26">
        <v>1</v>
      </c>
      <c r="H206" s="31"/>
      <c r="I206" s="27">
        <v>0</v>
      </c>
      <c r="J206" s="28">
        <f t="shared" si="4"/>
        <v>0</v>
      </c>
      <c r="K206" s="29" t="s">
        <v>50</v>
      </c>
      <c r="L206" s="29" t="s">
        <v>45</v>
      </c>
      <c r="M206" s="29" t="s">
        <v>51</v>
      </c>
      <c r="N206" s="30" t="str">
        <f>VLOOKUP(M206,[13]OPERACIONAL!$A$1:$C$12,2,FALSE)</f>
        <v>SELECIONAR</v>
      </c>
    </row>
    <row r="207" spans="2:14">
      <c r="B207" s="23" t="str">
        <f t="shared" si="3"/>
        <v>U.</v>
      </c>
      <c r="C207" s="24" t="s">
        <v>4</v>
      </c>
      <c r="D207" s="48"/>
      <c r="E207" s="48"/>
      <c r="F207" s="24" t="s">
        <v>18</v>
      </c>
      <c r="G207" s="26">
        <v>1</v>
      </c>
      <c r="H207" s="31"/>
      <c r="I207" s="27">
        <v>0</v>
      </c>
      <c r="J207" s="28">
        <f t="shared" si="4"/>
        <v>0</v>
      </c>
      <c r="K207" s="29" t="s">
        <v>50</v>
      </c>
      <c r="L207" s="29" t="s">
        <v>45</v>
      </c>
      <c r="M207" s="29" t="s">
        <v>51</v>
      </c>
      <c r="N207" s="30" t="str">
        <f>VLOOKUP(M207,[13]OPERACIONAL!$A$1:$C$12,2,FALSE)</f>
        <v>SELECIONAR</v>
      </c>
    </row>
    <row r="208" spans="2:14">
      <c r="B208" s="23" t="str">
        <f t="shared" si="3"/>
        <v>U.</v>
      </c>
      <c r="C208" s="24" t="s">
        <v>4</v>
      </c>
      <c r="D208" s="48"/>
      <c r="E208" s="48"/>
      <c r="F208" s="24" t="s">
        <v>18</v>
      </c>
      <c r="G208" s="26">
        <v>1</v>
      </c>
      <c r="H208" s="31"/>
      <c r="I208" s="27">
        <v>0</v>
      </c>
      <c r="J208" s="28">
        <f t="shared" si="4"/>
        <v>0</v>
      </c>
      <c r="K208" s="29" t="s">
        <v>50</v>
      </c>
      <c r="L208" s="29" t="s">
        <v>45</v>
      </c>
      <c r="M208" s="29" t="s">
        <v>51</v>
      </c>
      <c r="N208" s="30" t="str">
        <f>VLOOKUP(M208,[13]OPERACIONAL!$A$1:$C$12,2,FALSE)</f>
        <v>SELECIONAR</v>
      </c>
    </row>
    <row r="209" spans="2:14">
      <c r="B209" s="23" t="str">
        <f t="shared" si="3"/>
        <v>U.</v>
      </c>
      <c r="C209" s="24" t="s">
        <v>4</v>
      </c>
      <c r="D209" s="48"/>
      <c r="E209" s="48"/>
      <c r="F209" s="24" t="s">
        <v>18</v>
      </c>
      <c r="G209" s="26">
        <v>1</v>
      </c>
      <c r="H209" s="31"/>
      <c r="I209" s="27">
        <v>0</v>
      </c>
      <c r="J209" s="28">
        <f t="shared" si="4"/>
        <v>0</v>
      </c>
      <c r="K209" s="29" t="s">
        <v>50</v>
      </c>
      <c r="L209" s="29" t="s">
        <v>45</v>
      </c>
      <c r="M209" s="29" t="s">
        <v>51</v>
      </c>
      <c r="N209" s="30" t="str">
        <f>VLOOKUP(M209,[13]OPERACIONAL!$A$1:$C$12,2,FALSE)</f>
        <v>SELECIONAR</v>
      </c>
    </row>
    <row r="210" spans="2:14">
      <c r="B210" s="23" t="str">
        <f t="shared" si="3"/>
        <v>U.</v>
      </c>
      <c r="C210" s="24" t="s">
        <v>4</v>
      </c>
      <c r="D210" s="48"/>
      <c r="E210" s="48"/>
      <c r="F210" s="24" t="s">
        <v>18</v>
      </c>
      <c r="G210" s="26">
        <v>1</v>
      </c>
      <c r="H210" s="31"/>
      <c r="I210" s="27">
        <v>0</v>
      </c>
      <c r="J210" s="28">
        <f t="shared" si="4"/>
        <v>0</v>
      </c>
      <c r="K210" s="29" t="s">
        <v>50</v>
      </c>
      <c r="L210" s="29" t="s">
        <v>45</v>
      </c>
      <c r="M210" s="29" t="s">
        <v>51</v>
      </c>
      <c r="N210" s="30" t="str">
        <f>VLOOKUP(M210,[13]OPERACIONAL!$A$1:$C$12,2,FALSE)</f>
        <v>SELECIONAR</v>
      </c>
    </row>
    <row r="211" spans="2:14">
      <c r="B211" s="23" t="str">
        <f t="shared" si="3"/>
        <v>U.</v>
      </c>
      <c r="C211" s="24" t="s">
        <v>4</v>
      </c>
      <c r="D211" s="48"/>
      <c r="E211" s="48"/>
      <c r="F211" s="24" t="s">
        <v>18</v>
      </c>
      <c r="G211" s="26">
        <v>1</v>
      </c>
      <c r="H211" s="31"/>
      <c r="I211" s="27">
        <v>0</v>
      </c>
      <c r="J211" s="28">
        <f t="shared" si="4"/>
        <v>0</v>
      </c>
      <c r="K211" s="29" t="s">
        <v>50</v>
      </c>
      <c r="L211" s="29" t="s">
        <v>45</v>
      </c>
      <c r="M211" s="29" t="s">
        <v>51</v>
      </c>
      <c r="N211" s="30" t="str">
        <f>VLOOKUP(M211,[13]OPERACIONAL!$A$1:$C$12,2,FALSE)</f>
        <v>SELECIONAR</v>
      </c>
    </row>
    <row r="212" spans="2:14">
      <c r="B212" s="23" t="str">
        <f t="shared" si="3"/>
        <v>U.</v>
      </c>
      <c r="C212" s="24" t="s">
        <v>4</v>
      </c>
      <c r="D212" s="48"/>
      <c r="E212" s="48"/>
      <c r="F212" s="24" t="s">
        <v>18</v>
      </c>
      <c r="G212" s="26">
        <v>1</v>
      </c>
      <c r="H212" s="31"/>
      <c r="I212" s="27">
        <v>0</v>
      </c>
      <c r="J212" s="28">
        <f t="shared" si="4"/>
        <v>0</v>
      </c>
      <c r="K212" s="29" t="s">
        <v>50</v>
      </c>
      <c r="L212" s="29" t="s">
        <v>45</v>
      </c>
      <c r="M212" s="29" t="s">
        <v>51</v>
      </c>
      <c r="N212" s="30" t="str">
        <f>VLOOKUP(M212,[13]OPERACIONAL!$A$1:$C$12,2,FALSE)</f>
        <v>SELECIONAR</v>
      </c>
    </row>
    <row r="213" spans="2:14">
      <c r="B213" s="23" t="str">
        <f t="shared" si="3"/>
        <v>U.</v>
      </c>
      <c r="C213" s="24" t="s">
        <v>4</v>
      </c>
      <c r="D213" s="48"/>
      <c r="E213" s="48"/>
      <c r="F213" s="24" t="s">
        <v>18</v>
      </c>
      <c r="G213" s="26">
        <v>1</v>
      </c>
      <c r="H213" s="31"/>
      <c r="I213" s="27">
        <v>0</v>
      </c>
      <c r="J213" s="28">
        <f t="shared" si="4"/>
        <v>0</v>
      </c>
      <c r="K213" s="29" t="s">
        <v>50</v>
      </c>
      <c r="L213" s="29" t="s">
        <v>45</v>
      </c>
      <c r="M213" s="29" t="s">
        <v>51</v>
      </c>
      <c r="N213" s="30" t="str">
        <f>VLOOKUP(M213,[13]OPERACIONAL!$A$1:$C$12,2,FALSE)</f>
        <v>SELECIONAR</v>
      </c>
    </row>
    <row r="214" spans="2:14">
      <c r="B214" s="23" t="str">
        <f t="shared" si="3"/>
        <v>U.</v>
      </c>
      <c r="C214" s="24" t="s">
        <v>4</v>
      </c>
      <c r="D214" s="48"/>
      <c r="E214" s="48"/>
      <c r="F214" s="24" t="s">
        <v>18</v>
      </c>
      <c r="G214" s="26">
        <v>1</v>
      </c>
      <c r="H214" s="31"/>
      <c r="I214" s="27">
        <v>0</v>
      </c>
      <c r="J214" s="28">
        <f t="shared" si="4"/>
        <v>0</v>
      </c>
      <c r="K214" s="29" t="s">
        <v>50</v>
      </c>
      <c r="L214" s="29" t="s">
        <v>45</v>
      </c>
      <c r="M214" s="29" t="s">
        <v>51</v>
      </c>
      <c r="N214" s="30" t="str">
        <f>VLOOKUP(M214,[13]OPERACIONAL!$A$1:$C$12,2,FALSE)</f>
        <v>SELECIONAR</v>
      </c>
    </row>
    <row r="215" spans="2:14">
      <c r="B215" s="23" t="str">
        <f t="shared" ref="B215:B278" si="5">MID(C215,1,2)</f>
        <v>U.</v>
      </c>
      <c r="C215" s="24" t="s">
        <v>4</v>
      </c>
      <c r="D215" s="48"/>
      <c r="E215" s="48"/>
      <c r="F215" s="24" t="s">
        <v>18</v>
      </c>
      <c r="G215" s="26">
        <v>1</v>
      </c>
      <c r="H215" s="31"/>
      <c r="I215" s="27">
        <v>0</v>
      </c>
      <c r="J215" s="28">
        <f t="shared" ref="J215:J278" si="6">G215*I215</f>
        <v>0</v>
      </c>
      <c r="K215" s="29" t="s">
        <v>50</v>
      </c>
      <c r="L215" s="29" t="s">
        <v>45</v>
      </c>
      <c r="M215" s="29" t="s">
        <v>51</v>
      </c>
      <c r="N215" s="30" t="str">
        <f>VLOOKUP(M215,[13]OPERACIONAL!$A$1:$C$12,2,FALSE)</f>
        <v>SELECIONAR</v>
      </c>
    </row>
    <row r="216" spans="2:14">
      <c r="B216" s="23" t="str">
        <f t="shared" si="5"/>
        <v>U.</v>
      </c>
      <c r="C216" s="24" t="s">
        <v>4</v>
      </c>
      <c r="D216" s="48"/>
      <c r="E216" s="48"/>
      <c r="F216" s="24" t="s">
        <v>18</v>
      </c>
      <c r="G216" s="26">
        <v>1</v>
      </c>
      <c r="H216" s="31"/>
      <c r="I216" s="27">
        <v>0</v>
      </c>
      <c r="J216" s="28">
        <f t="shared" si="6"/>
        <v>0</v>
      </c>
      <c r="K216" s="29" t="s">
        <v>50</v>
      </c>
      <c r="L216" s="29" t="s">
        <v>45</v>
      </c>
      <c r="M216" s="29" t="s">
        <v>51</v>
      </c>
      <c r="N216" s="30" t="str">
        <f>VLOOKUP(M216,[13]OPERACIONAL!$A$1:$C$12,2,FALSE)</f>
        <v>SELECIONAR</v>
      </c>
    </row>
    <row r="217" spans="2:14">
      <c r="B217" s="23" t="str">
        <f t="shared" si="5"/>
        <v>U.</v>
      </c>
      <c r="C217" s="24" t="s">
        <v>4</v>
      </c>
      <c r="D217" s="48"/>
      <c r="E217" s="48"/>
      <c r="F217" s="24" t="s">
        <v>18</v>
      </c>
      <c r="G217" s="26">
        <v>1</v>
      </c>
      <c r="H217" s="31"/>
      <c r="I217" s="27">
        <v>0</v>
      </c>
      <c r="J217" s="28">
        <f t="shared" si="6"/>
        <v>0</v>
      </c>
      <c r="K217" s="29" t="s">
        <v>50</v>
      </c>
      <c r="L217" s="29" t="s">
        <v>45</v>
      </c>
      <c r="M217" s="29" t="s">
        <v>51</v>
      </c>
      <c r="N217" s="30" t="str">
        <f>VLOOKUP(M217,[13]OPERACIONAL!$A$1:$C$12,2,FALSE)</f>
        <v>SELECIONAR</v>
      </c>
    </row>
    <row r="218" spans="2:14">
      <c r="B218" s="23" t="str">
        <f t="shared" si="5"/>
        <v>U.</v>
      </c>
      <c r="C218" s="24" t="s">
        <v>4</v>
      </c>
      <c r="D218" s="48"/>
      <c r="E218" s="48"/>
      <c r="F218" s="24" t="s">
        <v>18</v>
      </c>
      <c r="G218" s="26">
        <v>1</v>
      </c>
      <c r="H218" s="31"/>
      <c r="I218" s="27">
        <v>0</v>
      </c>
      <c r="J218" s="28">
        <f t="shared" si="6"/>
        <v>0</v>
      </c>
      <c r="K218" s="29" t="s">
        <v>50</v>
      </c>
      <c r="L218" s="29" t="s">
        <v>45</v>
      </c>
      <c r="M218" s="29" t="s">
        <v>51</v>
      </c>
      <c r="N218" s="30" t="str">
        <f>VLOOKUP(M218,[13]OPERACIONAL!$A$1:$C$12,2,FALSE)</f>
        <v>SELECIONAR</v>
      </c>
    </row>
    <row r="219" spans="2:14">
      <c r="B219" s="23" t="str">
        <f t="shared" si="5"/>
        <v>U.</v>
      </c>
      <c r="C219" s="24" t="s">
        <v>4</v>
      </c>
      <c r="D219" s="48"/>
      <c r="E219" s="48"/>
      <c r="F219" s="24" t="s">
        <v>18</v>
      </c>
      <c r="G219" s="26">
        <v>1</v>
      </c>
      <c r="H219" s="31"/>
      <c r="I219" s="27">
        <v>0</v>
      </c>
      <c r="J219" s="28">
        <f t="shared" si="6"/>
        <v>0</v>
      </c>
      <c r="K219" s="29" t="s">
        <v>50</v>
      </c>
      <c r="L219" s="29" t="s">
        <v>45</v>
      </c>
      <c r="M219" s="29" t="s">
        <v>51</v>
      </c>
      <c r="N219" s="30" t="str">
        <f>VLOOKUP(M219,[13]OPERACIONAL!$A$1:$C$12,2,FALSE)</f>
        <v>SELECIONAR</v>
      </c>
    </row>
    <row r="220" spans="2:14">
      <c r="B220" s="23" t="str">
        <f t="shared" si="5"/>
        <v>U.</v>
      </c>
      <c r="C220" s="24" t="s">
        <v>4</v>
      </c>
      <c r="D220" s="48"/>
      <c r="E220" s="48"/>
      <c r="F220" s="24" t="s">
        <v>18</v>
      </c>
      <c r="G220" s="26">
        <v>1</v>
      </c>
      <c r="H220" s="31"/>
      <c r="I220" s="27">
        <v>0</v>
      </c>
      <c r="J220" s="28">
        <f t="shared" si="6"/>
        <v>0</v>
      </c>
      <c r="K220" s="29" t="s">
        <v>50</v>
      </c>
      <c r="L220" s="29" t="s">
        <v>45</v>
      </c>
      <c r="M220" s="29" t="s">
        <v>51</v>
      </c>
      <c r="N220" s="30" t="str">
        <f>VLOOKUP(M220,[13]OPERACIONAL!$A$1:$C$12,2,FALSE)</f>
        <v>SELECIONAR</v>
      </c>
    </row>
    <row r="221" spans="2:14">
      <c r="B221" s="23" t="str">
        <f t="shared" si="5"/>
        <v>U.</v>
      </c>
      <c r="C221" s="24" t="s">
        <v>4</v>
      </c>
      <c r="D221" s="48"/>
      <c r="E221" s="48"/>
      <c r="F221" s="24" t="s">
        <v>18</v>
      </c>
      <c r="G221" s="26">
        <v>1</v>
      </c>
      <c r="H221" s="31"/>
      <c r="I221" s="27">
        <v>0</v>
      </c>
      <c r="J221" s="28">
        <f t="shared" si="6"/>
        <v>0</v>
      </c>
      <c r="K221" s="29" t="s">
        <v>50</v>
      </c>
      <c r="L221" s="29" t="s">
        <v>45</v>
      </c>
      <c r="M221" s="29" t="s">
        <v>51</v>
      </c>
      <c r="N221" s="30" t="str">
        <f>VLOOKUP(M221,[13]OPERACIONAL!$A$1:$C$12,2,FALSE)</f>
        <v>SELECIONAR</v>
      </c>
    </row>
    <row r="222" spans="2:14">
      <c r="B222" s="23" t="str">
        <f t="shared" si="5"/>
        <v>U.</v>
      </c>
      <c r="C222" s="24" t="s">
        <v>4</v>
      </c>
      <c r="D222" s="48"/>
      <c r="E222" s="48"/>
      <c r="F222" s="24" t="s">
        <v>18</v>
      </c>
      <c r="G222" s="26">
        <v>1</v>
      </c>
      <c r="H222" s="31"/>
      <c r="I222" s="27">
        <v>0</v>
      </c>
      <c r="J222" s="28">
        <f t="shared" si="6"/>
        <v>0</v>
      </c>
      <c r="K222" s="29" t="s">
        <v>50</v>
      </c>
      <c r="L222" s="29" t="s">
        <v>45</v>
      </c>
      <c r="M222" s="29" t="s">
        <v>51</v>
      </c>
      <c r="N222" s="30" t="str">
        <f>VLOOKUP(M222,[13]OPERACIONAL!$A$1:$C$12,2,FALSE)</f>
        <v>SELECIONAR</v>
      </c>
    </row>
    <row r="223" spans="2:14">
      <c r="B223" s="23" t="str">
        <f t="shared" si="5"/>
        <v>U.</v>
      </c>
      <c r="C223" s="24" t="s">
        <v>4</v>
      </c>
      <c r="D223" s="48"/>
      <c r="E223" s="48"/>
      <c r="F223" s="24" t="s">
        <v>18</v>
      </c>
      <c r="G223" s="26">
        <v>1</v>
      </c>
      <c r="H223" s="31"/>
      <c r="I223" s="27">
        <v>0</v>
      </c>
      <c r="J223" s="28">
        <f t="shared" si="6"/>
        <v>0</v>
      </c>
      <c r="K223" s="29" t="s">
        <v>50</v>
      </c>
      <c r="L223" s="29" t="s">
        <v>45</v>
      </c>
      <c r="M223" s="29" t="s">
        <v>51</v>
      </c>
      <c r="N223" s="30" t="str">
        <f>VLOOKUP(M223,[13]OPERACIONAL!$A$1:$C$12,2,FALSE)</f>
        <v>SELECIONAR</v>
      </c>
    </row>
    <row r="224" spans="2:14">
      <c r="B224" s="23" t="str">
        <f t="shared" si="5"/>
        <v>U.</v>
      </c>
      <c r="C224" s="24" t="s">
        <v>4</v>
      </c>
      <c r="D224" s="48"/>
      <c r="E224" s="48"/>
      <c r="F224" s="24" t="s">
        <v>18</v>
      </c>
      <c r="G224" s="26">
        <v>1</v>
      </c>
      <c r="H224" s="31"/>
      <c r="I224" s="27">
        <v>0</v>
      </c>
      <c r="J224" s="28">
        <f t="shared" si="6"/>
        <v>0</v>
      </c>
      <c r="K224" s="29" t="s">
        <v>50</v>
      </c>
      <c r="L224" s="29" t="s">
        <v>45</v>
      </c>
      <c r="M224" s="29" t="s">
        <v>51</v>
      </c>
      <c r="N224" s="30" t="str">
        <f>VLOOKUP(M224,[13]OPERACIONAL!$A$1:$C$12,2,FALSE)</f>
        <v>SELECIONAR</v>
      </c>
    </row>
    <row r="225" spans="2:14">
      <c r="B225" s="23" t="str">
        <f t="shared" si="5"/>
        <v>U.</v>
      </c>
      <c r="C225" s="24" t="s">
        <v>4</v>
      </c>
      <c r="D225" s="48"/>
      <c r="E225" s="48"/>
      <c r="F225" s="24" t="s">
        <v>18</v>
      </c>
      <c r="G225" s="26">
        <v>1</v>
      </c>
      <c r="H225" s="31"/>
      <c r="I225" s="27">
        <v>0</v>
      </c>
      <c r="J225" s="28">
        <f t="shared" si="6"/>
        <v>0</v>
      </c>
      <c r="K225" s="29" t="s">
        <v>50</v>
      </c>
      <c r="L225" s="29" t="s">
        <v>45</v>
      </c>
      <c r="M225" s="29" t="s">
        <v>51</v>
      </c>
      <c r="N225" s="30" t="str">
        <f>VLOOKUP(M225,[13]OPERACIONAL!$A$1:$C$12,2,FALSE)</f>
        <v>SELECIONAR</v>
      </c>
    </row>
    <row r="226" spans="2:14">
      <c r="B226" s="23" t="str">
        <f t="shared" si="5"/>
        <v>U.</v>
      </c>
      <c r="C226" s="24" t="s">
        <v>4</v>
      </c>
      <c r="D226" s="48"/>
      <c r="E226" s="48"/>
      <c r="F226" s="24" t="s">
        <v>18</v>
      </c>
      <c r="G226" s="26">
        <v>1</v>
      </c>
      <c r="H226" s="31"/>
      <c r="I226" s="27">
        <v>0</v>
      </c>
      <c r="J226" s="28">
        <f t="shared" si="6"/>
        <v>0</v>
      </c>
      <c r="K226" s="29" t="s">
        <v>50</v>
      </c>
      <c r="L226" s="29" t="s">
        <v>45</v>
      </c>
      <c r="M226" s="29" t="s">
        <v>51</v>
      </c>
      <c r="N226" s="30" t="str">
        <f>VLOOKUP(M226,[13]OPERACIONAL!$A$1:$C$12,2,FALSE)</f>
        <v>SELECIONAR</v>
      </c>
    </row>
    <row r="227" spans="2:14">
      <c r="B227" s="23" t="str">
        <f t="shared" si="5"/>
        <v>U.</v>
      </c>
      <c r="C227" s="24" t="s">
        <v>4</v>
      </c>
      <c r="D227" s="48"/>
      <c r="E227" s="48"/>
      <c r="F227" s="24" t="s">
        <v>18</v>
      </c>
      <c r="G227" s="26">
        <v>1</v>
      </c>
      <c r="H227" s="31"/>
      <c r="I227" s="27">
        <v>0</v>
      </c>
      <c r="J227" s="28">
        <f t="shared" si="6"/>
        <v>0</v>
      </c>
      <c r="K227" s="29" t="s">
        <v>50</v>
      </c>
      <c r="L227" s="29" t="s">
        <v>45</v>
      </c>
      <c r="M227" s="29" t="s">
        <v>51</v>
      </c>
      <c r="N227" s="30" t="str">
        <f>VLOOKUP(M227,[13]OPERACIONAL!$A$1:$C$12,2,FALSE)</f>
        <v>SELECIONAR</v>
      </c>
    </row>
    <row r="228" spans="2:14">
      <c r="B228" s="23" t="str">
        <f t="shared" si="5"/>
        <v>U.</v>
      </c>
      <c r="C228" s="24" t="s">
        <v>4</v>
      </c>
      <c r="D228" s="48"/>
      <c r="E228" s="48"/>
      <c r="F228" s="24" t="s">
        <v>18</v>
      </c>
      <c r="G228" s="26">
        <v>1</v>
      </c>
      <c r="H228" s="31"/>
      <c r="I228" s="27">
        <v>0</v>
      </c>
      <c r="J228" s="28">
        <f t="shared" si="6"/>
        <v>0</v>
      </c>
      <c r="K228" s="29" t="s">
        <v>50</v>
      </c>
      <c r="L228" s="29" t="s">
        <v>45</v>
      </c>
      <c r="M228" s="29" t="s">
        <v>51</v>
      </c>
      <c r="N228" s="30" t="str">
        <f>VLOOKUP(M228,[13]OPERACIONAL!$A$1:$C$12,2,FALSE)</f>
        <v>SELECIONAR</v>
      </c>
    </row>
    <row r="229" spans="2:14">
      <c r="B229" s="23" t="str">
        <f t="shared" si="5"/>
        <v>U.</v>
      </c>
      <c r="C229" s="24" t="s">
        <v>4</v>
      </c>
      <c r="D229" s="48"/>
      <c r="E229" s="48"/>
      <c r="F229" s="24" t="s">
        <v>18</v>
      </c>
      <c r="G229" s="26">
        <v>1</v>
      </c>
      <c r="H229" s="31"/>
      <c r="I229" s="27">
        <v>0</v>
      </c>
      <c r="J229" s="28">
        <f t="shared" si="6"/>
        <v>0</v>
      </c>
      <c r="K229" s="29" t="s">
        <v>50</v>
      </c>
      <c r="L229" s="29" t="s">
        <v>45</v>
      </c>
      <c r="M229" s="29" t="s">
        <v>51</v>
      </c>
      <c r="N229" s="30" t="str">
        <f>VLOOKUP(M229,[13]OPERACIONAL!$A$1:$C$12,2,FALSE)</f>
        <v>SELECIONAR</v>
      </c>
    </row>
    <row r="230" spans="2:14">
      <c r="B230" s="23" t="str">
        <f t="shared" si="5"/>
        <v>U.</v>
      </c>
      <c r="C230" s="24" t="s">
        <v>4</v>
      </c>
      <c r="D230" s="48"/>
      <c r="E230" s="48"/>
      <c r="F230" s="24" t="s">
        <v>18</v>
      </c>
      <c r="G230" s="26">
        <v>1</v>
      </c>
      <c r="H230" s="31"/>
      <c r="I230" s="27">
        <v>0</v>
      </c>
      <c r="J230" s="28">
        <f t="shared" si="6"/>
        <v>0</v>
      </c>
      <c r="K230" s="29" t="s">
        <v>50</v>
      </c>
      <c r="L230" s="29" t="s">
        <v>45</v>
      </c>
      <c r="M230" s="29" t="s">
        <v>51</v>
      </c>
      <c r="N230" s="30" t="str">
        <f>VLOOKUP(M230,[13]OPERACIONAL!$A$1:$C$12,2,FALSE)</f>
        <v>SELECIONAR</v>
      </c>
    </row>
    <row r="231" spans="2:14">
      <c r="B231" s="23" t="str">
        <f t="shared" si="5"/>
        <v>U.</v>
      </c>
      <c r="C231" s="24" t="s">
        <v>4</v>
      </c>
      <c r="D231" s="48"/>
      <c r="E231" s="48"/>
      <c r="F231" s="24" t="s">
        <v>18</v>
      </c>
      <c r="G231" s="26">
        <v>1</v>
      </c>
      <c r="H231" s="31"/>
      <c r="I231" s="27">
        <v>0</v>
      </c>
      <c r="J231" s="28">
        <f t="shared" si="6"/>
        <v>0</v>
      </c>
      <c r="K231" s="29" t="s">
        <v>50</v>
      </c>
      <c r="L231" s="29" t="s">
        <v>45</v>
      </c>
      <c r="M231" s="29" t="s">
        <v>51</v>
      </c>
      <c r="N231" s="30" t="str">
        <f>VLOOKUP(M231,[13]OPERACIONAL!$A$1:$C$12,2,FALSE)</f>
        <v>SELECIONAR</v>
      </c>
    </row>
    <row r="232" spans="2:14">
      <c r="B232" s="23" t="str">
        <f t="shared" si="5"/>
        <v>U.</v>
      </c>
      <c r="C232" s="24" t="s">
        <v>4</v>
      </c>
      <c r="D232" s="48"/>
      <c r="E232" s="48"/>
      <c r="F232" s="24" t="s">
        <v>18</v>
      </c>
      <c r="G232" s="26">
        <v>1</v>
      </c>
      <c r="H232" s="31"/>
      <c r="I232" s="27">
        <v>0</v>
      </c>
      <c r="J232" s="28">
        <f t="shared" si="6"/>
        <v>0</v>
      </c>
      <c r="K232" s="29" t="s">
        <v>50</v>
      </c>
      <c r="L232" s="29" t="s">
        <v>45</v>
      </c>
      <c r="M232" s="29" t="s">
        <v>51</v>
      </c>
      <c r="N232" s="30" t="str">
        <f>VLOOKUP(M232,[13]OPERACIONAL!$A$1:$C$12,2,FALSE)</f>
        <v>SELECIONAR</v>
      </c>
    </row>
    <row r="233" spans="2:14">
      <c r="B233" s="23" t="str">
        <f t="shared" si="5"/>
        <v>U.</v>
      </c>
      <c r="C233" s="24" t="s">
        <v>4</v>
      </c>
      <c r="D233" s="48"/>
      <c r="E233" s="48"/>
      <c r="F233" s="24" t="s">
        <v>18</v>
      </c>
      <c r="G233" s="26">
        <v>1</v>
      </c>
      <c r="H233" s="31"/>
      <c r="I233" s="27">
        <v>0</v>
      </c>
      <c r="J233" s="28">
        <f t="shared" si="6"/>
        <v>0</v>
      </c>
      <c r="K233" s="29" t="s">
        <v>50</v>
      </c>
      <c r="L233" s="29" t="s">
        <v>45</v>
      </c>
      <c r="M233" s="29" t="s">
        <v>51</v>
      </c>
      <c r="N233" s="30" t="str">
        <f>VLOOKUP(M233,[13]OPERACIONAL!$A$1:$C$12,2,FALSE)</f>
        <v>SELECIONAR</v>
      </c>
    </row>
    <row r="234" spans="2:14">
      <c r="B234" s="23" t="str">
        <f t="shared" si="5"/>
        <v>U.</v>
      </c>
      <c r="C234" s="24" t="s">
        <v>4</v>
      </c>
      <c r="D234" s="48"/>
      <c r="E234" s="48"/>
      <c r="F234" s="24" t="s">
        <v>18</v>
      </c>
      <c r="G234" s="26">
        <v>1</v>
      </c>
      <c r="H234" s="31"/>
      <c r="I234" s="27">
        <v>0</v>
      </c>
      <c r="J234" s="28">
        <f t="shared" si="6"/>
        <v>0</v>
      </c>
      <c r="K234" s="29" t="s">
        <v>50</v>
      </c>
      <c r="L234" s="29" t="s">
        <v>45</v>
      </c>
      <c r="M234" s="29" t="s">
        <v>51</v>
      </c>
      <c r="N234" s="30" t="str">
        <f>VLOOKUP(M234,[13]OPERACIONAL!$A$1:$C$12,2,FALSE)</f>
        <v>SELECIONAR</v>
      </c>
    </row>
    <row r="235" spans="2:14">
      <c r="B235" s="23" t="str">
        <f t="shared" si="5"/>
        <v>U.</v>
      </c>
      <c r="C235" s="24" t="s">
        <v>4</v>
      </c>
      <c r="D235" s="48"/>
      <c r="E235" s="48"/>
      <c r="F235" s="24" t="s">
        <v>18</v>
      </c>
      <c r="G235" s="26">
        <v>1</v>
      </c>
      <c r="H235" s="31"/>
      <c r="I235" s="27">
        <v>0</v>
      </c>
      <c r="J235" s="28">
        <f t="shared" si="6"/>
        <v>0</v>
      </c>
      <c r="K235" s="29" t="s">
        <v>50</v>
      </c>
      <c r="L235" s="29" t="s">
        <v>45</v>
      </c>
      <c r="M235" s="29" t="s">
        <v>51</v>
      </c>
      <c r="N235" s="30" t="str">
        <f>VLOOKUP(M235,[13]OPERACIONAL!$A$1:$C$12,2,FALSE)</f>
        <v>SELECIONAR</v>
      </c>
    </row>
    <row r="236" spans="2:14">
      <c r="B236" s="23" t="str">
        <f t="shared" si="5"/>
        <v>U.</v>
      </c>
      <c r="C236" s="24" t="s">
        <v>4</v>
      </c>
      <c r="D236" s="48"/>
      <c r="E236" s="48"/>
      <c r="F236" s="24" t="s">
        <v>18</v>
      </c>
      <c r="G236" s="26">
        <v>1</v>
      </c>
      <c r="H236" s="31"/>
      <c r="I236" s="27">
        <v>0</v>
      </c>
      <c r="J236" s="28">
        <f t="shared" si="6"/>
        <v>0</v>
      </c>
      <c r="K236" s="29" t="s">
        <v>50</v>
      </c>
      <c r="L236" s="29" t="s">
        <v>45</v>
      </c>
      <c r="M236" s="29" t="s">
        <v>51</v>
      </c>
      <c r="N236" s="30" t="str">
        <f>VLOOKUP(M236,[13]OPERACIONAL!$A$1:$C$12,2,FALSE)</f>
        <v>SELECIONAR</v>
      </c>
    </row>
    <row r="237" spans="2:14">
      <c r="B237" s="23" t="str">
        <f t="shared" si="5"/>
        <v>U.</v>
      </c>
      <c r="C237" s="24" t="s">
        <v>4</v>
      </c>
      <c r="D237" s="48"/>
      <c r="E237" s="48"/>
      <c r="F237" s="24" t="s">
        <v>18</v>
      </c>
      <c r="G237" s="26">
        <v>1</v>
      </c>
      <c r="H237" s="31"/>
      <c r="I237" s="27">
        <v>0</v>
      </c>
      <c r="J237" s="28">
        <f t="shared" si="6"/>
        <v>0</v>
      </c>
      <c r="K237" s="29" t="s">
        <v>50</v>
      </c>
      <c r="L237" s="29" t="s">
        <v>45</v>
      </c>
      <c r="M237" s="29" t="s">
        <v>51</v>
      </c>
      <c r="N237" s="30" t="str">
        <f>VLOOKUP(M237,[13]OPERACIONAL!$A$1:$C$12,2,FALSE)</f>
        <v>SELECIONAR</v>
      </c>
    </row>
    <row r="238" spans="2:14">
      <c r="B238" s="23" t="str">
        <f t="shared" si="5"/>
        <v>U.</v>
      </c>
      <c r="C238" s="24" t="s">
        <v>4</v>
      </c>
      <c r="D238" s="48"/>
      <c r="E238" s="48"/>
      <c r="F238" s="24" t="s">
        <v>18</v>
      </c>
      <c r="G238" s="26">
        <v>1</v>
      </c>
      <c r="H238" s="31"/>
      <c r="I238" s="27">
        <v>0</v>
      </c>
      <c r="J238" s="28">
        <f t="shared" si="6"/>
        <v>0</v>
      </c>
      <c r="K238" s="29" t="s">
        <v>50</v>
      </c>
      <c r="L238" s="29" t="s">
        <v>45</v>
      </c>
      <c r="M238" s="29" t="s">
        <v>51</v>
      </c>
      <c r="N238" s="30" t="str">
        <f>VLOOKUP(M238,[13]OPERACIONAL!$A$1:$C$12,2,FALSE)</f>
        <v>SELECIONAR</v>
      </c>
    </row>
    <row r="239" spans="2:14">
      <c r="B239" s="23" t="str">
        <f t="shared" si="5"/>
        <v>U.</v>
      </c>
      <c r="C239" s="24" t="s">
        <v>4</v>
      </c>
      <c r="D239" s="48"/>
      <c r="E239" s="48"/>
      <c r="F239" s="24" t="s">
        <v>18</v>
      </c>
      <c r="G239" s="26">
        <v>1</v>
      </c>
      <c r="H239" s="31"/>
      <c r="I239" s="27">
        <v>0</v>
      </c>
      <c r="J239" s="28">
        <f t="shared" si="6"/>
        <v>0</v>
      </c>
      <c r="K239" s="29" t="s">
        <v>50</v>
      </c>
      <c r="L239" s="29" t="s">
        <v>45</v>
      </c>
      <c r="M239" s="29" t="s">
        <v>51</v>
      </c>
      <c r="N239" s="30" t="str">
        <f>VLOOKUP(M239,[13]OPERACIONAL!$A$1:$C$12,2,FALSE)</f>
        <v>SELECIONAR</v>
      </c>
    </row>
    <row r="240" spans="2:14">
      <c r="B240" s="23" t="str">
        <f t="shared" si="5"/>
        <v>U.</v>
      </c>
      <c r="C240" s="24" t="s">
        <v>4</v>
      </c>
      <c r="D240" s="48"/>
      <c r="E240" s="48"/>
      <c r="F240" s="24" t="s">
        <v>18</v>
      </c>
      <c r="G240" s="26">
        <v>1</v>
      </c>
      <c r="H240" s="31"/>
      <c r="I240" s="27">
        <v>0</v>
      </c>
      <c r="J240" s="28">
        <f t="shared" si="6"/>
        <v>0</v>
      </c>
      <c r="K240" s="29" t="s">
        <v>50</v>
      </c>
      <c r="L240" s="29" t="s">
        <v>45</v>
      </c>
      <c r="M240" s="29" t="s">
        <v>51</v>
      </c>
      <c r="N240" s="30" t="str">
        <f>VLOOKUP(M240,[13]OPERACIONAL!$A$1:$C$12,2,FALSE)</f>
        <v>SELECIONAR</v>
      </c>
    </row>
    <row r="241" spans="2:14">
      <c r="B241" s="23" t="str">
        <f t="shared" si="5"/>
        <v>U.</v>
      </c>
      <c r="C241" s="24" t="s">
        <v>4</v>
      </c>
      <c r="D241" s="48"/>
      <c r="E241" s="48"/>
      <c r="F241" s="24" t="s">
        <v>18</v>
      </c>
      <c r="G241" s="26">
        <v>1</v>
      </c>
      <c r="H241" s="31"/>
      <c r="I241" s="27">
        <v>0</v>
      </c>
      <c r="J241" s="28">
        <f t="shared" si="6"/>
        <v>0</v>
      </c>
      <c r="K241" s="29" t="s">
        <v>50</v>
      </c>
      <c r="L241" s="29" t="s">
        <v>45</v>
      </c>
      <c r="M241" s="29" t="s">
        <v>51</v>
      </c>
      <c r="N241" s="30" t="str">
        <f>VLOOKUP(M241,[13]OPERACIONAL!$A$1:$C$12,2,FALSE)</f>
        <v>SELECIONAR</v>
      </c>
    </row>
    <row r="242" spans="2:14">
      <c r="B242" s="23" t="str">
        <f t="shared" si="5"/>
        <v>U.</v>
      </c>
      <c r="C242" s="24" t="s">
        <v>4</v>
      </c>
      <c r="D242" s="48"/>
      <c r="E242" s="48"/>
      <c r="F242" s="24" t="s">
        <v>18</v>
      </c>
      <c r="G242" s="26">
        <v>1</v>
      </c>
      <c r="H242" s="31"/>
      <c r="I242" s="27">
        <v>0</v>
      </c>
      <c r="J242" s="28">
        <f t="shared" si="6"/>
        <v>0</v>
      </c>
      <c r="K242" s="29" t="s">
        <v>50</v>
      </c>
      <c r="L242" s="29" t="s">
        <v>45</v>
      </c>
      <c r="M242" s="29" t="s">
        <v>51</v>
      </c>
      <c r="N242" s="30" t="str">
        <f>VLOOKUP(M242,[13]OPERACIONAL!$A$1:$C$12,2,FALSE)</f>
        <v>SELECIONAR</v>
      </c>
    </row>
    <row r="243" spans="2:14">
      <c r="B243" s="23" t="str">
        <f t="shared" si="5"/>
        <v>U.</v>
      </c>
      <c r="C243" s="24" t="s">
        <v>4</v>
      </c>
      <c r="D243" s="48"/>
      <c r="E243" s="48"/>
      <c r="F243" s="24" t="s">
        <v>18</v>
      </c>
      <c r="G243" s="26">
        <v>1</v>
      </c>
      <c r="H243" s="31"/>
      <c r="I243" s="27">
        <v>0</v>
      </c>
      <c r="J243" s="28">
        <f t="shared" si="6"/>
        <v>0</v>
      </c>
      <c r="K243" s="29" t="s">
        <v>50</v>
      </c>
      <c r="L243" s="29" t="s">
        <v>45</v>
      </c>
      <c r="M243" s="29" t="s">
        <v>51</v>
      </c>
      <c r="N243" s="30" t="str">
        <f>VLOOKUP(M243,[13]OPERACIONAL!$A$1:$C$12,2,FALSE)</f>
        <v>SELECIONAR</v>
      </c>
    </row>
    <row r="244" spans="2:14">
      <c r="B244" s="23" t="str">
        <f t="shared" si="5"/>
        <v>U.</v>
      </c>
      <c r="C244" s="24" t="s">
        <v>4</v>
      </c>
      <c r="D244" s="48"/>
      <c r="E244" s="48"/>
      <c r="F244" s="24" t="s">
        <v>18</v>
      </c>
      <c r="G244" s="26">
        <v>1</v>
      </c>
      <c r="H244" s="31"/>
      <c r="I244" s="27">
        <v>0</v>
      </c>
      <c r="J244" s="28">
        <f t="shared" si="6"/>
        <v>0</v>
      </c>
      <c r="K244" s="29" t="s">
        <v>50</v>
      </c>
      <c r="L244" s="29" t="s">
        <v>45</v>
      </c>
      <c r="M244" s="29" t="s">
        <v>51</v>
      </c>
      <c r="N244" s="30" t="str">
        <f>VLOOKUP(M244,[13]OPERACIONAL!$A$1:$C$12,2,FALSE)</f>
        <v>SELECIONAR</v>
      </c>
    </row>
    <row r="245" spans="2:14">
      <c r="B245" s="23" t="str">
        <f t="shared" si="5"/>
        <v>U.</v>
      </c>
      <c r="C245" s="24" t="s">
        <v>4</v>
      </c>
      <c r="D245" s="48"/>
      <c r="E245" s="48"/>
      <c r="F245" s="24" t="s">
        <v>18</v>
      </c>
      <c r="G245" s="26">
        <v>1</v>
      </c>
      <c r="H245" s="31"/>
      <c r="I245" s="27">
        <v>0</v>
      </c>
      <c r="J245" s="28">
        <f t="shared" si="6"/>
        <v>0</v>
      </c>
      <c r="K245" s="29" t="s">
        <v>50</v>
      </c>
      <c r="L245" s="29" t="s">
        <v>45</v>
      </c>
      <c r="M245" s="29" t="s">
        <v>51</v>
      </c>
      <c r="N245" s="30" t="str">
        <f>VLOOKUP(M245,[13]OPERACIONAL!$A$1:$C$12,2,FALSE)</f>
        <v>SELECIONAR</v>
      </c>
    </row>
    <row r="246" spans="2:14">
      <c r="B246" s="23" t="str">
        <f t="shared" si="5"/>
        <v>U.</v>
      </c>
      <c r="C246" s="24" t="s">
        <v>4</v>
      </c>
      <c r="D246" s="48"/>
      <c r="E246" s="48"/>
      <c r="F246" s="24" t="s">
        <v>18</v>
      </c>
      <c r="G246" s="26">
        <v>1</v>
      </c>
      <c r="H246" s="31"/>
      <c r="I246" s="27">
        <v>0</v>
      </c>
      <c r="J246" s="28">
        <f t="shared" si="6"/>
        <v>0</v>
      </c>
      <c r="K246" s="29" t="s">
        <v>50</v>
      </c>
      <c r="L246" s="29" t="s">
        <v>45</v>
      </c>
      <c r="M246" s="29" t="s">
        <v>51</v>
      </c>
      <c r="N246" s="30" t="str">
        <f>VLOOKUP(M246,[13]OPERACIONAL!$A$1:$C$12,2,FALSE)</f>
        <v>SELECIONAR</v>
      </c>
    </row>
    <row r="247" spans="2:14">
      <c r="B247" s="23" t="str">
        <f t="shared" si="5"/>
        <v>U.</v>
      </c>
      <c r="C247" s="24" t="s">
        <v>4</v>
      </c>
      <c r="D247" s="48"/>
      <c r="E247" s="48"/>
      <c r="F247" s="24" t="s">
        <v>18</v>
      </c>
      <c r="G247" s="26">
        <v>1</v>
      </c>
      <c r="H247" s="31"/>
      <c r="I247" s="27">
        <v>0</v>
      </c>
      <c r="J247" s="28">
        <f t="shared" si="6"/>
        <v>0</v>
      </c>
      <c r="K247" s="29" t="s">
        <v>50</v>
      </c>
      <c r="L247" s="29" t="s">
        <v>45</v>
      </c>
      <c r="M247" s="29" t="s">
        <v>51</v>
      </c>
      <c r="N247" s="30" t="str">
        <f>VLOOKUP(M247,[13]OPERACIONAL!$A$1:$C$12,2,FALSE)</f>
        <v>SELECIONAR</v>
      </c>
    </row>
    <row r="248" spans="2:14">
      <c r="B248" s="23" t="str">
        <f t="shared" si="5"/>
        <v>U.</v>
      </c>
      <c r="C248" s="24" t="s">
        <v>4</v>
      </c>
      <c r="D248" s="48"/>
      <c r="E248" s="48"/>
      <c r="F248" s="24" t="s">
        <v>18</v>
      </c>
      <c r="G248" s="26">
        <v>1</v>
      </c>
      <c r="H248" s="31"/>
      <c r="I248" s="27">
        <v>0</v>
      </c>
      <c r="J248" s="28">
        <f t="shared" si="6"/>
        <v>0</v>
      </c>
      <c r="K248" s="29" t="s">
        <v>50</v>
      </c>
      <c r="L248" s="29" t="s">
        <v>45</v>
      </c>
      <c r="M248" s="29" t="s">
        <v>51</v>
      </c>
      <c r="N248" s="30" t="str">
        <f>VLOOKUP(M248,[13]OPERACIONAL!$A$1:$C$12,2,FALSE)</f>
        <v>SELECIONAR</v>
      </c>
    </row>
    <row r="249" spans="2:14">
      <c r="B249" s="23" t="str">
        <f t="shared" si="5"/>
        <v>U.</v>
      </c>
      <c r="C249" s="24" t="s">
        <v>4</v>
      </c>
      <c r="D249" s="48"/>
      <c r="E249" s="48"/>
      <c r="F249" s="24" t="s">
        <v>18</v>
      </c>
      <c r="G249" s="26">
        <v>1</v>
      </c>
      <c r="H249" s="31"/>
      <c r="I249" s="27">
        <v>0</v>
      </c>
      <c r="J249" s="28">
        <f t="shared" si="6"/>
        <v>0</v>
      </c>
      <c r="K249" s="29" t="s">
        <v>50</v>
      </c>
      <c r="L249" s="29" t="s">
        <v>45</v>
      </c>
      <c r="M249" s="29" t="s">
        <v>51</v>
      </c>
      <c r="N249" s="30" t="str">
        <f>VLOOKUP(M249,[13]OPERACIONAL!$A$1:$C$12,2,FALSE)</f>
        <v>SELECIONAR</v>
      </c>
    </row>
    <row r="250" spans="2:14">
      <c r="B250" s="23" t="str">
        <f t="shared" si="5"/>
        <v>U.</v>
      </c>
      <c r="C250" s="24" t="s">
        <v>4</v>
      </c>
      <c r="D250" s="48"/>
      <c r="E250" s="48"/>
      <c r="F250" s="24" t="s">
        <v>18</v>
      </c>
      <c r="G250" s="26">
        <v>1</v>
      </c>
      <c r="H250" s="31"/>
      <c r="I250" s="27">
        <v>0</v>
      </c>
      <c r="J250" s="28">
        <f t="shared" si="6"/>
        <v>0</v>
      </c>
      <c r="K250" s="29" t="s">
        <v>50</v>
      </c>
      <c r="L250" s="29" t="s">
        <v>45</v>
      </c>
      <c r="M250" s="29" t="s">
        <v>51</v>
      </c>
      <c r="N250" s="30" t="str">
        <f>VLOOKUP(M250,[13]OPERACIONAL!$A$1:$C$12,2,FALSE)</f>
        <v>SELECIONAR</v>
      </c>
    </row>
    <row r="251" spans="2:14">
      <c r="B251" s="23" t="str">
        <f t="shared" si="5"/>
        <v>U.</v>
      </c>
      <c r="C251" s="24" t="s">
        <v>4</v>
      </c>
      <c r="D251" s="48"/>
      <c r="E251" s="48"/>
      <c r="F251" s="24" t="s">
        <v>18</v>
      </c>
      <c r="G251" s="26">
        <v>1</v>
      </c>
      <c r="H251" s="31"/>
      <c r="I251" s="27">
        <v>0</v>
      </c>
      <c r="J251" s="28">
        <f t="shared" si="6"/>
        <v>0</v>
      </c>
      <c r="K251" s="29" t="s">
        <v>50</v>
      </c>
      <c r="L251" s="29" t="s">
        <v>45</v>
      </c>
      <c r="M251" s="29" t="s">
        <v>51</v>
      </c>
      <c r="N251" s="30" t="str">
        <f>VLOOKUP(M251,[13]OPERACIONAL!$A$1:$C$12,2,FALSE)</f>
        <v>SELECIONAR</v>
      </c>
    </row>
    <row r="252" spans="2:14">
      <c r="B252" s="23" t="str">
        <f t="shared" si="5"/>
        <v>U.</v>
      </c>
      <c r="C252" s="24" t="s">
        <v>4</v>
      </c>
      <c r="D252" s="48"/>
      <c r="E252" s="48"/>
      <c r="F252" s="24" t="s">
        <v>18</v>
      </c>
      <c r="G252" s="26">
        <v>1</v>
      </c>
      <c r="H252" s="31"/>
      <c r="I252" s="27">
        <v>0</v>
      </c>
      <c r="J252" s="28">
        <f t="shared" si="6"/>
        <v>0</v>
      </c>
      <c r="K252" s="29" t="s">
        <v>50</v>
      </c>
      <c r="L252" s="29" t="s">
        <v>45</v>
      </c>
      <c r="M252" s="29" t="s">
        <v>51</v>
      </c>
      <c r="N252" s="30" t="str">
        <f>VLOOKUP(M252,[13]OPERACIONAL!$A$1:$C$12,2,FALSE)</f>
        <v>SELECIONAR</v>
      </c>
    </row>
    <row r="253" spans="2:14">
      <c r="B253" s="23" t="str">
        <f t="shared" si="5"/>
        <v>U.</v>
      </c>
      <c r="C253" s="24" t="s">
        <v>4</v>
      </c>
      <c r="D253" s="48"/>
      <c r="E253" s="48"/>
      <c r="F253" s="24" t="s">
        <v>18</v>
      </c>
      <c r="G253" s="26">
        <v>1</v>
      </c>
      <c r="H253" s="31"/>
      <c r="I253" s="27">
        <v>0</v>
      </c>
      <c r="J253" s="28">
        <f t="shared" si="6"/>
        <v>0</v>
      </c>
      <c r="K253" s="29" t="s">
        <v>50</v>
      </c>
      <c r="L253" s="29" t="s">
        <v>45</v>
      </c>
      <c r="M253" s="29" t="s">
        <v>51</v>
      </c>
      <c r="N253" s="30" t="str">
        <f>VLOOKUP(M253,[13]OPERACIONAL!$A$1:$C$12,2,FALSE)</f>
        <v>SELECIONAR</v>
      </c>
    </row>
    <row r="254" spans="2:14">
      <c r="B254" s="23" t="str">
        <f t="shared" si="5"/>
        <v>U.</v>
      </c>
      <c r="C254" s="24" t="s">
        <v>4</v>
      </c>
      <c r="D254" s="48"/>
      <c r="E254" s="48"/>
      <c r="F254" s="24" t="s">
        <v>18</v>
      </c>
      <c r="G254" s="26">
        <v>1</v>
      </c>
      <c r="H254" s="31"/>
      <c r="I254" s="27">
        <v>0</v>
      </c>
      <c r="J254" s="28">
        <f t="shared" si="6"/>
        <v>0</v>
      </c>
      <c r="K254" s="29" t="s">
        <v>50</v>
      </c>
      <c r="L254" s="29" t="s">
        <v>45</v>
      </c>
      <c r="M254" s="29" t="s">
        <v>51</v>
      </c>
      <c r="N254" s="30" t="str">
        <f>VLOOKUP(M254,[13]OPERACIONAL!$A$1:$C$12,2,FALSE)</f>
        <v>SELECIONAR</v>
      </c>
    </row>
    <row r="255" spans="2:14">
      <c r="B255" s="23" t="str">
        <f t="shared" si="5"/>
        <v>U.</v>
      </c>
      <c r="C255" s="24" t="s">
        <v>4</v>
      </c>
      <c r="D255" s="48"/>
      <c r="E255" s="48"/>
      <c r="F255" s="24" t="s">
        <v>18</v>
      </c>
      <c r="G255" s="26">
        <v>1</v>
      </c>
      <c r="H255" s="31"/>
      <c r="I255" s="27">
        <v>0</v>
      </c>
      <c r="J255" s="28">
        <f t="shared" si="6"/>
        <v>0</v>
      </c>
      <c r="K255" s="29" t="s">
        <v>50</v>
      </c>
      <c r="L255" s="29" t="s">
        <v>45</v>
      </c>
      <c r="M255" s="29" t="s">
        <v>51</v>
      </c>
      <c r="N255" s="30" t="str">
        <f>VLOOKUP(M255,[13]OPERACIONAL!$A$1:$C$12,2,FALSE)</f>
        <v>SELECIONAR</v>
      </c>
    </row>
    <row r="256" spans="2:14">
      <c r="B256" s="23" t="str">
        <f t="shared" si="5"/>
        <v>U.</v>
      </c>
      <c r="C256" s="24" t="s">
        <v>4</v>
      </c>
      <c r="D256" s="48"/>
      <c r="E256" s="48"/>
      <c r="F256" s="24" t="s">
        <v>18</v>
      </c>
      <c r="G256" s="26">
        <v>1</v>
      </c>
      <c r="H256" s="31"/>
      <c r="I256" s="27">
        <v>0</v>
      </c>
      <c r="J256" s="28">
        <f t="shared" si="6"/>
        <v>0</v>
      </c>
      <c r="K256" s="29" t="s">
        <v>50</v>
      </c>
      <c r="L256" s="29" t="s">
        <v>45</v>
      </c>
      <c r="M256" s="29" t="s">
        <v>51</v>
      </c>
      <c r="N256" s="30" t="str">
        <f>VLOOKUP(M256,[13]OPERACIONAL!$A$1:$C$12,2,FALSE)</f>
        <v>SELECIONAR</v>
      </c>
    </row>
    <row r="257" spans="2:14">
      <c r="B257" s="23" t="str">
        <f t="shared" si="5"/>
        <v>U.</v>
      </c>
      <c r="C257" s="24" t="s">
        <v>4</v>
      </c>
      <c r="D257" s="48"/>
      <c r="E257" s="48"/>
      <c r="F257" s="24" t="s">
        <v>18</v>
      </c>
      <c r="G257" s="26">
        <v>1</v>
      </c>
      <c r="H257" s="31"/>
      <c r="I257" s="27">
        <v>0</v>
      </c>
      <c r="J257" s="28">
        <f t="shared" si="6"/>
        <v>0</v>
      </c>
      <c r="K257" s="29" t="s">
        <v>50</v>
      </c>
      <c r="L257" s="29" t="s">
        <v>45</v>
      </c>
      <c r="M257" s="29" t="s">
        <v>51</v>
      </c>
      <c r="N257" s="30" t="str">
        <f>VLOOKUP(M257,[13]OPERACIONAL!$A$1:$C$12,2,FALSE)</f>
        <v>SELECIONAR</v>
      </c>
    </row>
    <row r="258" spans="2:14">
      <c r="B258" s="23" t="str">
        <f t="shared" si="5"/>
        <v>U.</v>
      </c>
      <c r="C258" s="24" t="s">
        <v>4</v>
      </c>
      <c r="D258" s="48"/>
      <c r="E258" s="48"/>
      <c r="F258" s="24" t="s">
        <v>18</v>
      </c>
      <c r="G258" s="26">
        <v>1</v>
      </c>
      <c r="H258" s="31"/>
      <c r="I258" s="27">
        <v>0</v>
      </c>
      <c r="J258" s="28">
        <f t="shared" si="6"/>
        <v>0</v>
      </c>
      <c r="K258" s="29" t="s">
        <v>50</v>
      </c>
      <c r="L258" s="29" t="s">
        <v>45</v>
      </c>
      <c r="M258" s="29" t="s">
        <v>51</v>
      </c>
      <c r="N258" s="30" t="str">
        <f>VLOOKUP(M258,[13]OPERACIONAL!$A$1:$C$12,2,FALSE)</f>
        <v>SELECIONAR</v>
      </c>
    </row>
    <row r="259" spans="2:14">
      <c r="B259" s="23" t="str">
        <f t="shared" si="5"/>
        <v>U.</v>
      </c>
      <c r="C259" s="24" t="s">
        <v>4</v>
      </c>
      <c r="D259" s="48"/>
      <c r="E259" s="48"/>
      <c r="F259" s="24" t="s">
        <v>18</v>
      </c>
      <c r="G259" s="26">
        <v>1</v>
      </c>
      <c r="H259" s="31"/>
      <c r="I259" s="27">
        <v>0</v>
      </c>
      <c r="J259" s="28">
        <f t="shared" si="6"/>
        <v>0</v>
      </c>
      <c r="K259" s="29" t="s">
        <v>50</v>
      </c>
      <c r="L259" s="29" t="s">
        <v>45</v>
      </c>
      <c r="M259" s="29" t="s">
        <v>51</v>
      </c>
      <c r="N259" s="30" t="str">
        <f>VLOOKUP(M259,[13]OPERACIONAL!$A$1:$C$12,2,FALSE)</f>
        <v>SELECIONAR</v>
      </c>
    </row>
    <row r="260" spans="2:14">
      <c r="B260" s="23" t="str">
        <f t="shared" si="5"/>
        <v>U.</v>
      </c>
      <c r="C260" s="24" t="s">
        <v>4</v>
      </c>
      <c r="D260" s="48"/>
      <c r="E260" s="48"/>
      <c r="F260" s="24" t="s">
        <v>18</v>
      </c>
      <c r="G260" s="26">
        <v>1</v>
      </c>
      <c r="H260" s="31"/>
      <c r="I260" s="27">
        <v>0</v>
      </c>
      <c r="J260" s="28">
        <f t="shared" si="6"/>
        <v>0</v>
      </c>
      <c r="K260" s="29" t="s">
        <v>50</v>
      </c>
      <c r="L260" s="29" t="s">
        <v>45</v>
      </c>
      <c r="M260" s="29" t="s">
        <v>51</v>
      </c>
      <c r="N260" s="30" t="str">
        <f>VLOOKUP(M260,[13]OPERACIONAL!$A$1:$C$12,2,FALSE)</f>
        <v>SELECIONAR</v>
      </c>
    </row>
    <row r="261" spans="2:14">
      <c r="B261" s="23" t="str">
        <f t="shared" si="5"/>
        <v>U.</v>
      </c>
      <c r="C261" s="24" t="s">
        <v>4</v>
      </c>
      <c r="D261" s="48"/>
      <c r="E261" s="48"/>
      <c r="F261" s="24" t="s">
        <v>18</v>
      </c>
      <c r="G261" s="26">
        <v>1</v>
      </c>
      <c r="H261" s="31"/>
      <c r="I261" s="27">
        <v>0</v>
      </c>
      <c r="J261" s="28">
        <f t="shared" si="6"/>
        <v>0</v>
      </c>
      <c r="K261" s="29" t="s">
        <v>50</v>
      </c>
      <c r="L261" s="29" t="s">
        <v>45</v>
      </c>
      <c r="M261" s="29" t="s">
        <v>51</v>
      </c>
      <c r="N261" s="30" t="str">
        <f>VLOOKUP(M261,[13]OPERACIONAL!$A$1:$C$12,2,FALSE)</f>
        <v>SELECIONAR</v>
      </c>
    </row>
    <row r="262" spans="2:14">
      <c r="B262" s="23" t="str">
        <f t="shared" si="5"/>
        <v>U.</v>
      </c>
      <c r="C262" s="24" t="s">
        <v>4</v>
      </c>
      <c r="D262" s="48"/>
      <c r="E262" s="48"/>
      <c r="F262" s="24" t="s">
        <v>18</v>
      </c>
      <c r="G262" s="26">
        <v>1</v>
      </c>
      <c r="H262" s="31"/>
      <c r="I262" s="27">
        <v>0</v>
      </c>
      <c r="J262" s="28">
        <f t="shared" si="6"/>
        <v>0</v>
      </c>
      <c r="K262" s="29" t="s">
        <v>50</v>
      </c>
      <c r="L262" s="29" t="s">
        <v>45</v>
      </c>
      <c r="M262" s="29" t="s">
        <v>51</v>
      </c>
      <c r="N262" s="30" t="str">
        <f>VLOOKUP(M262,[13]OPERACIONAL!$A$1:$C$12,2,FALSE)</f>
        <v>SELECIONAR</v>
      </c>
    </row>
    <row r="263" spans="2:14">
      <c r="B263" s="23" t="str">
        <f t="shared" si="5"/>
        <v>U.</v>
      </c>
      <c r="C263" s="24" t="s">
        <v>4</v>
      </c>
      <c r="D263" s="48"/>
      <c r="E263" s="48"/>
      <c r="F263" s="24" t="s">
        <v>18</v>
      </c>
      <c r="G263" s="26">
        <v>1</v>
      </c>
      <c r="H263" s="31"/>
      <c r="I263" s="27">
        <v>0</v>
      </c>
      <c r="J263" s="28">
        <f t="shared" si="6"/>
        <v>0</v>
      </c>
      <c r="K263" s="29" t="s">
        <v>50</v>
      </c>
      <c r="L263" s="29" t="s">
        <v>45</v>
      </c>
      <c r="M263" s="29" t="s">
        <v>51</v>
      </c>
      <c r="N263" s="30" t="str">
        <f>VLOOKUP(M263,[13]OPERACIONAL!$A$1:$C$12,2,FALSE)</f>
        <v>SELECIONAR</v>
      </c>
    </row>
    <row r="264" spans="2:14">
      <c r="B264" s="23" t="str">
        <f t="shared" si="5"/>
        <v>U.</v>
      </c>
      <c r="C264" s="24" t="s">
        <v>4</v>
      </c>
      <c r="D264" s="48"/>
      <c r="E264" s="48"/>
      <c r="F264" s="24" t="s">
        <v>18</v>
      </c>
      <c r="G264" s="26">
        <v>1</v>
      </c>
      <c r="H264" s="31"/>
      <c r="I264" s="27">
        <v>0</v>
      </c>
      <c r="J264" s="28">
        <f t="shared" si="6"/>
        <v>0</v>
      </c>
      <c r="K264" s="29" t="s">
        <v>50</v>
      </c>
      <c r="L264" s="29" t="s">
        <v>45</v>
      </c>
      <c r="M264" s="29" t="s">
        <v>51</v>
      </c>
      <c r="N264" s="30" t="str">
        <f>VLOOKUP(M264,[13]OPERACIONAL!$A$1:$C$12,2,FALSE)</f>
        <v>SELECIONAR</v>
      </c>
    </row>
    <row r="265" spans="2:14">
      <c r="B265" s="23" t="str">
        <f t="shared" si="5"/>
        <v>U.</v>
      </c>
      <c r="C265" s="24" t="s">
        <v>4</v>
      </c>
      <c r="D265" s="48"/>
      <c r="E265" s="48"/>
      <c r="F265" s="24" t="s">
        <v>18</v>
      </c>
      <c r="G265" s="26">
        <v>1</v>
      </c>
      <c r="H265" s="31"/>
      <c r="I265" s="27">
        <v>0</v>
      </c>
      <c r="J265" s="28">
        <f t="shared" si="6"/>
        <v>0</v>
      </c>
      <c r="K265" s="29" t="s">
        <v>50</v>
      </c>
      <c r="L265" s="29" t="s">
        <v>45</v>
      </c>
      <c r="M265" s="29" t="s">
        <v>51</v>
      </c>
      <c r="N265" s="30" t="str">
        <f>VLOOKUP(M265,[13]OPERACIONAL!$A$1:$C$12,2,FALSE)</f>
        <v>SELECIONAR</v>
      </c>
    </row>
    <row r="266" spans="2:14">
      <c r="B266" s="23" t="str">
        <f t="shared" si="5"/>
        <v>U.</v>
      </c>
      <c r="C266" s="24" t="s">
        <v>4</v>
      </c>
      <c r="D266" s="48"/>
      <c r="E266" s="48"/>
      <c r="F266" s="24" t="s">
        <v>18</v>
      </c>
      <c r="G266" s="26">
        <v>1</v>
      </c>
      <c r="H266" s="31"/>
      <c r="I266" s="27">
        <v>0</v>
      </c>
      <c r="J266" s="28">
        <f t="shared" si="6"/>
        <v>0</v>
      </c>
      <c r="K266" s="29" t="s">
        <v>50</v>
      </c>
      <c r="L266" s="29" t="s">
        <v>45</v>
      </c>
      <c r="M266" s="29" t="s">
        <v>51</v>
      </c>
      <c r="N266" s="30" t="str">
        <f>VLOOKUP(M266,[13]OPERACIONAL!$A$1:$C$12,2,FALSE)</f>
        <v>SELECIONAR</v>
      </c>
    </row>
    <row r="267" spans="2:14">
      <c r="B267" s="23" t="str">
        <f t="shared" si="5"/>
        <v>U.</v>
      </c>
      <c r="C267" s="24" t="s">
        <v>4</v>
      </c>
      <c r="D267" s="48"/>
      <c r="E267" s="48"/>
      <c r="F267" s="24" t="s">
        <v>18</v>
      </c>
      <c r="G267" s="26">
        <v>1</v>
      </c>
      <c r="H267" s="31"/>
      <c r="I267" s="27">
        <v>0</v>
      </c>
      <c r="J267" s="28">
        <f t="shared" si="6"/>
        <v>0</v>
      </c>
      <c r="K267" s="29" t="s">
        <v>50</v>
      </c>
      <c r="L267" s="29" t="s">
        <v>45</v>
      </c>
      <c r="M267" s="29" t="s">
        <v>51</v>
      </c>
      <c r="N267" s="30" t="str">
        <f>VLOOKUP(M267,[13]OPERACIONAL!$A$1:$C$12,2,FALSE)</f>
        <v>SELECIONAR</v>
      </c>
    </row>
    <row r="268" spans="2:14">
      <c r="B268" s="23" t="str">
        <f t="shared" si="5"/>
        <v>U.</v>
      </c>
      <c r="C268" s="24" t="s">
        <v>4</v>
      </c>
      <c r="D268" s="48"/>
      <c r="E268" s="48"/>
      <c r="F268" s="24" t="s">
        <v>18</v>
      </c>
      <c r="G268" s="26">
        <v>1</v>
      </c>
      <c r="H268" s="31"/>
      <c r="I268" s="27">
        <v>0</v>
      </c>
      <c r="J268" s="28">
        <f t="shared" si="6"/>
        <v>0</v>
      </c>
      <c r="K268" s="29" t="s">
        <v>50</v>
      </c>
      <c r="L268" s="29" t="s">
        <v>45</v>
      </c>
      <c r="M268" s="29" t="s">
        <v>51</v>
      </c>
      <c r="N268" s="30" t="str">
        <f>VLOOKUP(M268,[13]OPERACIONAL!$A$1:$C$12,2,FALSE)</f>
        <v>SELECIONAR</v>
      </c>
    </row>
    <row r="269" spans="2:14">
      <c r="B269" s="23" t="str">
        <f t="shared" si="5"/>
        <v>U.</v>
      </c>
      <c r="C269" s="24" t="s">
        <v>4</v>
      </c>
      <c r="D269" s="48"/>
      <c r="E269" s="48"/>
      <c r="F269" s="24" t="s">
        <v>18</v>
      </c>
      <c r="G269" s="26">
        <v>1</v>
      </c>
      <c r="H269" s="31"/>
      <c r="I269" s="27">
        <v>0</v>
      </c>
      <c r="J269" s="28">
        <f t="shared" si="6"/>
        <v>0</v>
      </c>
      <c r="K269" s="29" t="s">
        <v>50</v>
      </c>
      <c r="L269" s="29" t="s">
        <v>45</v>
      </c>
      <c r="M269" s="29" t="s">
        <v>51</v>
      </c>
      <c r="N269" s="30" t="str">
        <f>VLOOKUP(M269,[13]OPERACIONAL!$A$1:$C$12,2,FALSE)</f>
        <v>SELECIONAR</v>
      </c>
    </row>
    <row r="270" spans="2:14">
      <c r="B270" s="23" t="str">
        <f t="shared" si="5"/>
        <v>U.</v>
      </c>
      <c r="C270" s="24" t="s">
        <v>4</v>
      </c>
      <c r="D270" s="48"/>
      <c r="E270" s="48"/>
      <c r="F270" s="24" t="s">
        <v>18</v>
      </c>
      <c r="G270" s="26">
        <v>1</v>
      </c>
      <c r="H270" s="31"/>
      <c r="I270" s="27">
        <v>0</v>
      </c>
      <c r="J270" s="28">
        <f t="shared" si="6"/>
        <v>0</v>
      </c>
      <c r="K270" s="29" t="s">
        <v>50</v>
      </c>
      <c r="L270" s="29" t="s">
        <v>45</v>
      </c>
      <c r="M270" s="29" t="s">
        <v>51</v>
      </c>
      <c r="N270" s="30" t="str">
        <f>VLOOKUP(M270,[13]OPERACIONAL!$A$1:$C$12,2,FALSE)</f>
        <v>SELECIONAR</v>
      </c>
    </row>
    <row r="271" spans="2:14">
      <c r="B271" s="23" t="str">
        <f t="shared" si="5"/>
        <v>U.</v>
      </c>
      <c r="C271" s="24" t="s">
        <v>4</v>
      </c>
      <c r="D271" s="48"/>
      <c r="E271" s="48"/>
      <c r="F271" s="24" t="s">
        <v>18</v>
      </c>
      <c r="G271" s="26">
        <v>1</v>
      </c>
      <c r="H271" s="31"/>
      <c r="I271" s="27">
        <v>0</v>
      </c>
      <c r="J271" s="28">
        <f t="shared" si="6"/>
        <v>0</v>
      </c>
      <c r="K271" s="29" t="s">
        <v>50</v>
      </c>
      <c r="L271" s="29" t="s">
        <v>45</v>
      </c>
      <c r="M271" s="29" t="s">
        <v>51</v>
      </c>
      <c r="N271" s="30" t="str">
        <f>VLOOKUP(M271,[13]OPERACIONAL!$A$1:$C$12,2,FALSE)</f>
        <v>SELECIONAR</v>
      </c>
    </row>
    <row r="272" spans="2:14">
      <c r="B272" s="23" t="str">
        <f t="shared" si="5"/>
        <v>U.</v>
      </c>
      <c r="C272" s="24" t="s">
        <v>4</v>
      </c>
      <c r="D272" s="48"/>
      <c r="E272" s="48"/>
      <c r="F272" s="24" t="s">
        <v>18</v>
      </c>
      <c r="G272" s="26">
        <v>1</v>
      </c>
      <c r="H272" s="31"/>
      <c r="I272" s="27">
        <v>0</v>
      </c>
      <c r="J272" s="28">
        <f t="shared" si="6"/>
        <v>0</v>
      </c>
      <c r="K272" s="29" t="s">
        <v>50</v>
      </c>
      <c r="L272" s="29" t="s">
        <v>45</v>
      </c>
      <c r="M272" s="29" t="s">
        <v>51</v>
      </c>
      <c r="N272" s="30" t="str">
        <f>VLOOKUP(M272,[13]OPERACIONAL!$A$1:$C$12,2,FALSE)</f>
        <v>SELECIONAR</v>
      </c>
    </row>
    <row r="273" spans="2:14">
      <c r="B273" s="23" t="str">
        <f t="shared" si="5"/>
        <v>U.</v>
      </c>
      <c r="C273" s="24" t="s">
        <v>4</v>
      </c>
      <c r="D273" s="48"/>
      <c r="E273" s="48"/>
      <c r="F273" s="24" t="s">
        <v>18</v>
      </c>
      <c r="G273" s="26">
        <v>1</v>
      </c>
      <c r="H273" s="31"/>
      <c r="I273" s="27">
        <v>0</v>
      </c>
      <c r="J273" s="28">
        <f t="shared" si="6"/>
        <v>0</v>
      </c>
      <c r="K273" s="29" t="s">
        <v>50</v>
      </c>
      <c r="L273" s="29" t="s">
        <v>45</v>
      </c>
      <c r="M273" s="29" t="s">
        <v>51</v>
      </c>
      <c r="N273" s="30" t="str">
        <f>VLOOKUP(M273,[13]OPERACIONAL!$A$1:$C$12,2,FALSE)</f>
        <v>SELECIONAR</v>
      </c>
    </row>
    <row r="274" spans="2:14">
      <c r="B274" s="23" t="str">
        <f t="shared" si="5"/>
        <v>U.</v>
      </c>
      <c r="C274" s="24" t="s">
        <v>4</v>
      </c>
      <c r="D274" s="48"/>
      <c r="E274" s="48"/>
      <c r="F274" s="24" t="s">
        <v>18</v>
      </c>
      <c r="G274" s="26">
        <v>1</v>
      </c>
      <c r="H274" s="31"/>
      <c r="I274" s="27">
        <v>0</v>
      </c>
      <c r="J274" s="28">
        <f t="shared" si="6"/>
        <v>0</v>
      </c>
      <c r="K274" s="29" t="s">
        <v>50</v>
      </c>
      <c r="L274" s="29" t="s">
        <v>45</v>
      </c>
      <c r="M274" s="29" t="s">
        <v>51</v>
      </c>
      <c r="N274" s="30" t="str">
        <f>VLOOKUP(M274,[13]OPERACIONAL!$A$1:$C$12,2,FALSE)</f>
        <v>SELECIONAR</v>
      </c>
    </row>
    <row r="275" spans="2:14">
      <c r="B275" s="23" t="str">
        <f t="shared" si="5"/>
        <v>U.</v>
      </c>
      <c r="C275" s="24" t="s">
        <v>4</v>
      </c>
      <c r="D275" s="48"/>
      <c r="E275" s="48"/>
      <c r="F275" s="24" t="s">
        <v>18</v>
      </c>
      <c r="G275" s="26">
        <v>1</v>
      </c>
      <c r="H275" s="31"/>
      <c r="I275" s="27">
        <v>0</v>
      </c>
      <c r="J275" s="28">
        <f t="shared" si="6"/>
        <v>0</v>
      </c>
      <c r="K275" s="29" t="s">
        <v>50</v>
      </c>
      <c r="L275" s="29" t="s">
        <v>45</v>
      </c>
      <c r="M275" s="29" t="s">
        <v>51</v>
      </c>
      <c r="N275" s="30" t="str">
        <f>VLOOKUP(M275,[13]OPERACIONAL!$A$1:$C$12,2,FALSE)</f>
        <v>SELECIONAR</v>
      </c>
    </row>
    <row r="276" spans="2:14">
      <c r="B276" s="23" t="str">
        <f t="shared" si="5"/>
        <v>U.</v>
      </c>
      <c r="C276" s="24" t="s">
        <v>4</v>
      </c>
      <c r="D276" s="48"/>
      <c r="E276" s="48"/>
      <c r="F276" s="24" t="s">
        <v>18</v>
      </c>
      <c r="G276" s="26">
        <v>1</v>
      </c>
      <c r="H276" s="31"/>
      <c r="I276" s="27">
        <v>0</v>
      </c>
      <c r="J276" s="28">
        <f t="shared" si="6"/>
        <v>0</v>
      </c>
      <c r="K276" s="29" t="s">
        <v>50</v>
      </c>
      <c r="L276" s="29" t="s">
        <v>45</v>
      </c>
      <c r="M276" s="29" t="s">
        <v>51</v>
      </c>
      <c r="N276" s="30" t="str">
        <f>VLOOKUP(M276,[13]OPERACIONAL!$A$1:$C$12,2,FALSE)</f>
        <v>SELECIONAR</v>
      </c>
    </row>
    <row r="277" spans="2:14">
      <c r="B277" s="23" t="str">
        <f t="shared" si="5"/>
        <v>U.</v>
      </c>
      <c r="C277" s="24" t="s">
        <v>4</v>
      </c>
      <c r="D277" s="48"/>
      <c r="E277" s="48"/>
      <c r="F277" s="24" t="s">
        <v>18</v>
      </c>
      <c r="G277" s="26">
        <v>1</v>
      </c>
      <c r="H277" s="31"/>
      <c r="I277" s="27">
        <v>0</v>
      </c>
      <c r="J277" s="28">
        <f t="shared" si="6"/>
        <v>0</v>
      </c>
      <c r="K277" s="29" t="s">
        <v>50</v>
      </c>
      <c r="L277" s="29" t="s">
        <v>45</v>
      </c>
      <c r="M277" s="29" t="s">
        <v>51</v>
      </c>
      <c r="N277" s="30" t="str">
        <f>VLOOKUP(M277,[13]OPERACIONAL!$A$1:$C$12,2,FALSE)</f>
        <v>SELECIONAR</v>
      </c>
    </row>
    <row r="278" spans="2:14">
      <c r="B278" s="23" t="str">
        <f t="shared" si="5"/>
        <v>U.</v>
      </c>
      <c r="C278" s="24" t="s">
        <v>4</v>
      </c>
      <c r="D278" s="48"/>
      <c r="E278" s="48"/>
      <c r="F278" s="24" t="s">
        <v>18</v>
      </c>
      <c r="G278" s="26">
        <v>1</v>
      </c>
      <c r="H278" s="31"/>
      <c r="I278" s="27">
        <v>0</v>
      </c>
      <c r="J278" s="28">
        <f t="shared" si="6"/>
        <v>0</v>
      </c>
      <c r="K278" s="29" t="s">
        <v>50</v>
      </c>
      <c r="L278" s="29" t="s">
        <v>45</v>
      </c>
      <c r="M278" s="29" t="s">
        <v>51</v>
      </c>
      <c r="N278" s="30" t="str">
        <f>VLOOKUP(M278,[13]OPERACIONAL!$A$1:$C$12,2,FALSE)</f>
        <v>SELECIONAR</v>
      </c>
    </row>
    <row r="279" spans="2:14">
      <c r="B279" s="23" t="str">
        <f t="shared" ref="B279:B342" si="7">MID(C279,1,2)</f>
        <v>U.</v>
      </c>
      <c r="C279" s="24" t="s">
        <v>4</v>
      </c>
      <c r="D279" s="48"/>
      <c r="E279" s="48"/>
      <c r="F279" s="24" t="s">
        <v>18</v>
      </c>
      <c r="G279" s="26">
        <v>1</v>
      </c>
      <c r="H279" s="31"/>
      <c r="I279" s="27">
        <v>0</v>
      </c>
      <c r="J279" s="28">
        <f t="shared" ref="J279:J342" si="8">G279*I279</f>
        <v>0</v>
      </c>
      <c r="K279" s="29" t="s">
        <v>50</v>
      </c>
      <c r="L279" s="29" t="s">
        <v>45</v>
      </c>
      <c r="M279" s="29" t="s">
        <v>51</v>
      </c>
      <c r="N279" s="30" t="str">
        <f>VLOOKUP(M279,[13]OPERACIONAL!$A$1:$C$12,2,FALSE)</f>
        <v>SELECIONAR</v>
      </c>
    </row>
    <row r="280" spans="2:14">
      <c r="B280" s="23" t="str">
        <f t="shared" si="7"/>
        <v>U.</v>
      </c>
      <c r="C280" s="24" t="s">
        <v>4</v>
      </c>
      <c r="D280" s="48"/>
      <c r="E280" s="48"/>
      <c r="F280" s="24" t="s">
        <v>18</v>
      </c>
      <c r="G280" s="26">
        <v>1</v>
      </c>
      <c r="H280" s="31"/>
      <c r="I280" s="27">
        <v>0</v>
      </c>
      <c r="J280" s="28">
        <f t="shared" si="8"/>
        <v>0</v>
      </c>
      <c r="K280" s="29" t="s">
        <v>50</v>
      </c>
      <c r="L280" s="29" t="s">
        <v>45</v>
      </c>
      <c r="M280" s="29" t="s">
        <v>51</v>
      </c>
      <c r="N280" s="30" t="str">
        <f>VLOOKUP(M280,[13]OPERACIONAL!$A$1:$C$12,2,FALSE)</f>
        <v>SELECIONAR</v>
      </c>
    </row>
    <row r="281" spans="2:14">
      <c r="B281" s="23" t="str">
        <f t="shared" si="7"/>
        <v>U.</v>
      </c>
      <c r="C281" s="24" t="s">
        <v>4</v>
      </c>
      <c r="D281" s="48"/>
      <c r="E281" s="48"/>
      <c r="F281" s="24" t="s">
        <v>18</v>
      </c>
      <c r="G281" s="26">
        <v>1</v>
      </c>
      <c r="H281" s="31"/>
      <c r="I281" s="27">
        <v>0</v>
      </c>
      <c r="J281" s="28">
        <f t="shared" si="8"/>
        <v>0</v>
      </c>
      <c r="K281" s="29" t="s">
        <v>50</v>
      </c>
      <c r="L281" s="29" t="s">
        <v>45</v>
      </c>
      <c r="M281" s="29" t="s">
        <v>51</v>
      </c>
      <c r="N281" s="30" t="str">
        <f>VLOOKUP(M281,[13]OPERACIONAL!$A$1:$C$12,2,FALSE)</f>
        <v>SELECIONAR</v>
      </c>
    </row>
    <row r="282" spans="2:14">
      <c r="B282" s="23" t="str">
        <f t="shared" si="7"/>
        <v>U.</v>
      </c>
      <c r="C282" s="24" t="s">
        <v>4</v>
      </c>
      <c r="D282" s="48"/>
      <c r="E282" s="48"/>
      <c r="F282" s="24" t="s">
        <v>18</v>
      </c>
      <c r="G282" s="26">
        <v>1</v>
      </c>
      <c r="H282" s="31"/>
      <c r="I282" s="27">
        <v>0</v>
      </c>
      <c r="J282" s="28">
        <f t="shared" si="8"/>
        <v>0</v>
      </c>
      <c r="K282" s="29" t="s">
        <v>50</v>
      </c>
      <c r="L282" s="29" t="s">
        <v>45</v>
      </c>
      <c r="M282" s="29" t="s">
        <v>51</v>
      </c>
      <c r="N282" s="30" t="str">
        <f>VLOOKUP(M282,[13]OPERACIONAL!$A$1:$C$12,2,FALSE)</f>
        <v>SELECIONAR</v>
      </c>
    </row>
    <row r="283" spans="2:14">
      <c r="B283" s="23" t="str">
        <f t="shared" si="7"/>
        <v>U.</v>
      </c>
      <c r="C283" s="24" t="s">
        <v>4</v>
      </c>
      <c r="D283" s="48"/>
      <c r="E283" s="48"/>
      <c r="F283" s="24" t="s">
        <v>18</v>
      </c>
      <c r="G283" s="26">
        <v>1</v>
      </c>
      <c r="H283" s="31"/>
      <c r="I283" s="27">
        <v>0</v>
      </c>
      <c r="J283" s="28">
        <f t="shared" si="8"/>
        <v>0</v>
      </c>
      <c r="K283" s="29" t="s">
        <v>50</v>
      </c>
      <c r="L283" s="29" t="s">
        <v>45</v>
      </c>
      <c r="M283" s="29" t="s">
        <v>51</v>
      </c>
      <c r="N283" s="30" t="str">
        <f>VLOOKUP(M283,[13]OPERACIONAL!$A$1:$C$12,2,FALSE)</f>
        <v>SELECIONAR</v>
      </c>
    </row>
    <row r="284" spans="2:14">
      <c r="B284" s="23" t="str">
        <f t="shared" si="7"/>
        <v>U.</v>
      </c>
      <c r="C284" s="24" t="s">
        <v>4</v>
      </c>
      <c r="D284" s="48"/>
      <c r="E284" s="48"/>
      <c r="F284" s="24" t="s">
        <v>18</v>
      </c>
      <c r="G284" s="26">
        <v>1</v>
      </c>
      <c r="H284" s="31"/>
      <c r="I284" s="27">
        <v>0</v>
      </c>
      <c r="J284" s="28">
        <f t="shared" si="8"/>
        <v>0</v>
      </c>
      <c r="K284" s="29" t="s">
        <v>50</v>
      </c>
      <c r="L284" s="29" t="s">
        <v>45</v>
      </c>
      <c r="M284" s="29" t="s">
        <v>51</v>
      </c>
      <c r="N284" s="30" t="str">
        <f>VLOOKUP(M284,[13]OPERACIONAL!$A$1:$C$12,2,FALSE)</f>
        <v>SELECIONAR</v>
      </c>
    </row>
    <row r="285" spans="2:14">
      <c r="B285" s="23" t="str">
        <f t="shared" si="7"/>
        <v>U.</v>
      </c>
      <c r="C285" s="24" t="s">
        <v>4</v>
      </c>
      <c r="D285" s="48"/>
      <c r="E285" s="48"/>
      <c r="F285" s="24" t="s">
        <v>18</v>
      </c>
      <c r="G285" s="26">
        <v>1</v>
      </c>
      <c r="H285" s="31"/>
      <c r="I285" s="27">
        <v>0</v>
      </c>
      <c r="J285" s="28">
        <f t="shared" si="8"/>
        <v>0</v>
      </c>
      <c r="K285" s="29" t="s">
        <v>50</v>
      </c>
      <c r="L285" s="29" t="s">
        <v>45</v>
      </c>
      <c r="M285" s="29" t="s">
        <v>51</v>
      </c>
      <c r="N285" s="30" t="str">
        <f>VLOOKUP(M285,[13]OPERACIONAL!$A$1:$C$12,2,FALSE)</f>
        <v>SELECIONAR</v>
      </c>
    </row>
    <row r="286" spans="2:14">
      <c r="B286" s="23" t="str">
        <f t="shared" si="7"/>
        <v>U.</v>
      </c>
      <c r="C286" s="24" t="s">
        <v>4</v>
      </c>
      <c r="D286" s="48"/>
      <c r="E286" s="48"/>
      <c r="F286" s="24" t="s">
        <v>18</v>
      </c>
      <c r="G286" s="26">
        <v>1</v>
      </c>
      <c r="H286" s="31"/>
      <c r="I286" s="27">
        <v>0</v>
      </c>
      <c r="J286" s="28">
        <f t="shared" si="8"/>
        <v>0</v>
      </c>
      <c r="K286" s="29" t="s">
        <v>50</v>
      </c>
      <c r="L286" s="29" t="s">
        <v>45</v>
      </c>
      <c r="M286" s="29" t="s">
        <v>51</v>
      </c>
      <c r="N286" s="30" t="str">
        <f>VLOOKUP(M286,[13]OPERACIONAL!$A$1:$C$12,2,FALSE)</f>
        <v>SELECIONAR</v>
      </c>
    </row>
    <row r="287" spans="2:14">
      <c r="B287" s="23" t="str">
        <f t="shared" si="7"/>
        <v>U.</v>
      </c>
      <c r="C287" s="24" t="s">
        <v>4</v>
      </c>
      <c r="D287" s="48"/>
      <c r="E287" s="48"/>
      <c r="F287" s="24" t="s">
        <v>18</v>
      </c>
      <c r="G287" s="26">
        <v>1</v>
      </c>
      <c r="H287" s="31"/>
      <c r="I287" s="27">
        <v>0</v>
      </c>
      <c r="J287" s="28">
        <f t="shared" si="8"/>
        <v>0</v>
      </c>
      <c r="K287" s="29" t="s">
        <v>50</v>
      </c>
      <c r="L287" s="29" t="s">
        <v>45</v>
      </c>
      <c r="M287" s="29" t="s">
        <v>51</v>
      </c>
      <c r="N287" s="30" t="str">
        <f>VLOOKUP(M287,[13]OPERACIONAL!$A$1:$C$12,2,FALSE)</f>
        <v>SELECIONAR</v>
      </c>
    </row>
    <row r="288" spans="2:14">
      <c r="B288" s="23" t="str">
        <f t="shared" si="7"/>
        <v>U.</v>
      </c>
      <c r="C288" s="24" t="s">
        <v>4</v>
      </c>
      <c r="D288" s="48"/>
      <c r="E288" s="48"/>
      <c r="F288" s="24" t="s">
        <v>18</v>
      </c>
      <c r="G288" s="26">
        <v>1</v>
      </c>
      <c r="H288" s="31"/>
      <c r="I288" s="27">
        <v>0</v>
      </c>
      <c r="J288" s="28">
        <f t="shared" si="8"/>
        <v>0</v>
      </c>
      <c r="K288" s="29" t="s">
        <v>50</v>
      </c>
      <c r="L288" s="29" t="s">
        <v>45</v>
      </c>
      <c r="M288" s="29" t="s">
        <v>51</v>
      </c>
      <c r="N288" s="30" t="str">
        <f>VLOOKUP(M288,[13]OPERACIONAL!$A$1:$C$12,2,FALSE)</f>
        <v>SELECIONAR</v>
      </c>
    </row>
    <row r="289" spans="2:14">
      <c r="B289" s="23" t="str">
        <f t="shared" si="7"/>
        <v>U.</v>
      </c>
      <c r="C289" s="24" t="s">
        <v>4</v>
      </c>
      <c r="D289" s="48"/>
      <c r="E289" s="48"/>
      <c r="F289" s="24" t="s">
        <v>18</v>
      </c>
      <c r="G289" s="26">
        <v>1</v>
      </c>
      <c r="H289" s="31"/>
      <c r="I289" s="27">
        <v>0</v>
      </c>
      <c r="J289" s="28">
        <f t="shared" si="8"/>
        <v>0</v>
      </c>
      <c r="K289" s="29" t="s">
        <v>50</v>
      </c>
      <c r="L289" s="29" t="s">
        <v>45</v>
      </c>
      <c r="M289" s="29" t="s">
        <v>51</v>
      </c>
      <c r="N289" s="30" t="str">
        <f>VLOOKUP(M289,[13]OPERACIONAL!$A$1:$C$12,2,FALSE)</f>
        <v>SELECIONAR</v>
      </c>
    </row>
    <row r="290" spans="2:14">
      <c r="B290" s="23" t="str">
        <f t="shared" si="7"/>
        <v>U.</v>
      </c>
      <c r="C290" s="24" t="s">
        <v>4</v>
      </c>
      <c r="D290" s="48"/>
      <c r="E290" s="48"/>
      <c r="F290" s="24" t="s">
        <v>18</v>
      </c>
      <c r="G290" s="26">
        <v>1</v>
      </c>
      <c r="H290" s="31"/>
      <c r="I290" s="27">
        <v>0</v>
      </c>
      <c r="J290" s="28">
        <f t="shared" si="8"/>
        <v>0</v>
      </c>
      <c r="K290" s="29" t="s">
        <v>50</v>
      </c>
      <c r="L290" s="29" t="s">
        <v>45</v>
      </c>
      <c r="M290" s="29" t="s">
        <v>51</v>
      </c>
      <c r="N290" s="30" t="str">
        <f>VLOOKUP(M290,[13]OPERACIONAL!$A$1:$C$12,2,FALSE)</f>
        <v>SELECIONAR</v>
      </c>
    </row>
    <row r="291" spans="2:14">
      <c r="B291" s="23" t="str">
        <f t="shared" si="7"/>
        <v>U.</v>
      </c>
      <c r="C291" s="24" t="s">
        <v>4</v>
      </c>
      <c r="D291" s="48"/>
      <c r="E291" s="48"/>
      <c r="F291" s="24" t="s">
        <v>18</v>
      </c>
      <c r="G291" s="26">
        <v>1</v>
      </c>
      <c r="H291" s="31"/>
      <c r="I291" s="27">
        <v>0</v>
      </c>
      <c r="J291" s="28">
        <f t="shared" si="8"/>
        <v>0</v>
      </c>
      <c r="K291" s="29" t="s">
        <v>50</v>
      </c>
      <c r="L291" s="29" t="s">
        <v>45</v>
      </c>
      <c r="M291" s="29" t="s">
        <v>51</v>
      </c>
      <c r="N291" s="30" t="str">
        <f>VLOOKUP(M291,[13]OPERACIONAL!$A$1:$C$12,2,FALSE)</f>
        <v>SELECIONAR</v>
      </c>
    </row>
    <row r="292" spans="2:14">
      <c r="B292" s="23" t="str">
        <f t="shared" si="7"/>
        <v>U.</v>
      </c>
      <c r="C292" s="24" t="s">
        <v>4</v>
      </c>
      <c r="D292" s="48"/>
      <c r="E292" s="48"/>
      <c r="F292" s="24" t="s">
        <v>18</v>
      </c>
      <c r="G292" s="26">
        <v>1</v>
      </c>
      <c r="H292" s="31"/>
      <c r="I292" s="27">
        <v>0</v>
      </c>
      <c r="J292" s="28">
        <f t="shared" si="8"/>
        <v>0</v>
      </c>
      <c r="K292" s="29" t="s">
        <v>50</v>
      </c>
      <c r="L292" s="29" t="s">
        <v>45</v>
      </c>
      <c r="M292" s="29" t="s">
        <v>51</v>
      </c>
      <c r="N292" s="30" t="str">
        <f>VLOOKUP(M292,[13]OPERACIONAL!$A$1:$C$12,2,FALSE)</f>
        <v>SELECIONAR</v>
      </c>
    </row>
    <row r="293" spans="2:14">
      <c r="B293" s="23" t="str">
        <f t="shared" si="7"/>
        <v>U.</v>
      </c>
      <c r="C293" s="24" t="s">
        <v>4</v>
      </c>
      <c r="D293" s="48"/>
      <c r="E293" s="48"/>
      <c r="F293" s="24" t="s">
        <v>18</v>
      </c>
      <c r="G293" s="26">
        <v>1</v>
      </c>
      <c r="H293" s="31"/>
      <c r="I293" s="27">
        <v>0</v>
      </c>
      <c r="J293" s="28">
        <f t="shared" si="8"/>
        <v>0</v>
      </c>
      <c r="K293" s="29" t="s">
        <v>50</v>
      </c>
      <c r="L293" s="29" t="s">
        <v>45</v>
      </c>
      <c r="M293" s="29" t="s">
        <v>51</v>
      </c>
      <c r="N293" s="30" t="str">
        <f>VLOOKUP(M293,[13]OPERACIONAL!$A$1:$C$12,2,FALSE)</f>
        <v>SELECIONAR</v>
      </c>
    </row>
    <row r="294" spans="2:14">
      <c r="B294" s="23" t="str">
        <f t="shared" si="7"/>
        <v>U.</v>
      </c>
      <c r="C294" s="24" t="s">
        <v>4</v>
      </c>
      <c r="D294" s="48"/>
      <c r="E294" s="48"/>
      <c r="F294" s="24" t="s">
        <v>18</v>
      </c>
      <c r="G294" s="26">
        <v>1</v>
      </c>
      <c r="H294" s="31"/>
      <c r="I294" s="27">
        <v>0</v>
      </c>
      <c r="J294" s="28">
        <f t="shared" si="8"/>
        <v>0</v>
      </c>
      <c r="K294" s="29" t="s">
        <v>50</v>
      </c>
      <c r="L294" s="29" t="s">
        <v>45</v>
      </c>
      <c r="M294" s="29" t="s">
        <v>51</v>
      </c>
      <c r="N294" s="30" t="str">
        <f>VLOOKUP(M294,[13]OPERACIONAL!$A$1:$C$12,2,FALSE)</f>
        <v>SELECIONAR</v>
      </c>
    </row>
    <row r="295" spans="2:14">
      <c r="B295" s="23" t="str">
        <f t="shared" si="7"/>
        <v>U.</v>
      </c>
      <c r="C295" s="24" t="s">
        <v>4</v>
      </c>
      <c r="D295" s="48"/>
      <c r="E295" s="48"/>
      <c r="F295" s="24" t="s">
        <v>18</v>
      </c>
      <c r="G295" s="26">
        <v>1</v>
      </c>
      <c r="H295" s="31"/>
      <c r="I295" s="27">
        <v>0</v>
      </c>
      <c r="J295" s="28">
        <f t="shared" si="8"/>
        <v>0</v>
      </c>
      <c r="K295" s="29" t="s">
        <v>50</v>
      </c>
      <c r="L295" s="29" t="s">
        <v>45</v>
      </c>
      <c r="M295" s="29" t="s">
        <v>51</v>
      </c>
      <c r="N295" s="30" t="str">
        <f>VLOOKUP(M295,[13]OPERACIONAL!$A$1:$C$12,2,FALSE)</f>
        <v>SELECIONAR</v>
      </c>
    </row>
    <row r="296" spans="2:14">
      <c r="B296" s="23" t="str">
        <f t="shared" si="7"/>
        <v>U.</v>
      </c>
      <c r="C296" s="24" t="s">
        <v>4</v>
      </c>
      <c r="D296" s="48"/>
      <c r="E296" s="48"/>
      <c r="F296" s="24" t="s">
        <v>18</v>
      </c>
      <c r="G296" s="26">
        <v>1</v>
      </c>
      <c r="H296" s="31"/>
      <c r="I296" s="27">
        <v>0</v>
      </c>
      <c r="J296" s="28">
        <f t="shared" si="8"/>
        <v>0</v>
      </c>
      <c r="K296" s="29" t="s">
        <v>50</v>
      </c>
      <c r="L296" s="29" t="s">
        <v>45</v>
      </c>
      <c r="M296" s="29" t="s">
        <v>51</v>
      </c>
      <c r="N296" s="30" t="str">
        <f>VLOOKUP(M296,[13]OPERACIONAL!$A$1:$C$12,2,FALSE)</f>
        <v>SELECIONAR</v>
      </c>
    </row>
    <row r="297" spans="2:14">
      <c r="B297" s="23" t="str">
        <f t="shared" si="7"/>
        <v>U.</v>
      </c>
      <c r="C297" s="24" t="s">
        <v>4</v>
      </c>
      <c r="D297" s="48"/>
      <c r="E297" s="48"/>
      <c r="F297" s="24" t="s">
        <v>18</v>
      </c>
      <c r="G297" s="26">
        <v>1</v>
      </c>
      <c r="H297" s="31"/>
      <c r="I297" s="27">
        <v>0</v>
      </c>
      <c r="J297" s="28">
        <f t="shared" si="8"/>
        <v>0</v>
      </c>
      <c r="K297" s="29" t="s">
        <v>50</v>
      </c>
      <c r="L297" s="29" t="s">
        <v>45</v>
      </c>
      <c r="M297" s="29" t="s">
        <v>51</v>
      </c>
      <c r="N297" s="30" t="str">
        <f>VLOOKUP(M297,[13]OPERACIONAL!$A$1:$C$12,2,FALSE)</f>
        <v>SELECIONAR</v>
      </c>
    </row>
    <row r="298" spans="2:14">
      <c r="B298" s="23" t="str">
        <f t="shared" si="7"/>
        <v>U.</v>
      </c>
      <c r="C298" s="24" t="s">
        <v>4</v>
      </c>
      <c r="D298" s="48"/>
      <c r="E298" s="48"/>
      <c r="F298" s="24" t="s">
        <v>18</v>
      </c>
      <c r="G298" s="26">
        <v>1</v>
      </c>
      <c r="H298" s="31"/>
      <c r="I298" s="27">
        <v>0</v>
      </c>
      <c r="J298" s="28">
        <f t="shared" si="8"/>
        <v>0</v>
      </c>
      <c r="K298" s="29" t="s">
        <v>50</v>
      </c>
      <c r="L298" s="29" t="s">
        <v>45</v>
      </c>
      <c r="M298" s="29" t="s">
        <v>51</v>
      </c>
      <c r="N298" s="30" t="str">
        <f>VLOOKUP(M298,[13]OPERACIONAL!$A$1:$C$12,2,FALSE)</f>
        <v>SELECIONAR</v>
      </c>
    </row>
    <row r="299" spans="2:14">
      <c r="B299" s="23" t="str">
        <f t="shared" si="7"/>
        <v>U.</v>
      </c>
      <c r="C299" s="24" t="s">
        <v>4</v>
      </c>
      <c r="D299" s="48"/>
      <c r="E299" s="48"/>
      <c r="F299" s="24" t="s">
        <v>18</v>
      </c>
      <c r="G299" s="26">
        <v>1</v>
      </c>
      <c r="H299" s="31"/>
      <c r="I299" s="27">
        <v>0</v>
      </c>
      <c r="J299" s="28">
        <f t="shared" si="8"/>
        <v>0</v>
      </c>
      <c r="K299" s="29" t="s">
        <v>50</v>
      </c>
      <c r="L299" s="29" t="s">
        <v>45</v>
      </c>
      <c r="M299" s="29" t="s">
        <v>51</v>
      </c>
      <c r="N299" s="30" t="str">
        <f>VLOOKUP(M299,[13]OPERACIONAL!$A$1:$C$12,2,FALSE)</f>
        <v>SELECIONAR</v>
      </c>
    </row>
    <row r="300" spans="2:14">
      <c r="B300" s="23" t="str">
        <f t="shared" si="7"/>
        <v>U.</v>
      </c>
      <c r="C300" s="24" t="s">
        <v>4</v>
      </c>
      <c r="D300" s="48"/>
      <c r="E300" s="48"/>
      <c r="F300" s="24" t="s">
        <v>18</v>
      </c>
      <c r="G300" s="26">
        <v>1</v>
      </c>
      <c r="H300" s="31"/>
      <c r="I300" s="27">
        <v>0</v>
      </c>
      <c r="J300" s="28">
        <f t="shared" si="8"/>
        <v>0</v>
      </c>
      <c r="K300" s="29" t="s">
        <v>50</v>
      </c>
      <c r="L300" s="29" t="s">
        <v>45</v>
      </c>
      <c r="M300" s="29" t="s">
        <v>51</v>
      </c>
      <c r="N300" s="30" t="str">
        <f>VLOOKUP(M300,[13]OPERACIONAL!$A$1:$C$12,2,FALSE)</f>
        <v>SELECIONAR</v>
      </c>
    </row>
    <row r="301" spans="2:14">
      <c r="B301" s="23" t="str">
        <f t="shared" si="7"/>
        <v>U.</v>
      </c>
      <c r="C301" s="24" t="s">
        <v>4</v>
      </c>
      <c r="D301" s="48"/>
      <c r="E301" s="48"/>
      <c r="F301" s="24" t="s">
        <v>18</v>
      </c>
      <c r="G301" s="26">
        <v>1</v>
      </c>
      <c r="H301" s="31"/>
      <c r="I301" s="27">
        <v>0</v>
      </c>
      <c r="J301" s="28">
        <f t="shared" si="8"/>
        <v>0</v>
      </c>
      <c r="K301" s="29" t="s">
        <v>50</v>
      </c>
      <c r="L301" s="29" t="s">
        <v>45</v>
      </c>
      <c r="M301" s="29" t="s">
        <v>51</v>
      </c>
      <c r="N301" s="30" t="str">
        <f>VLOOKUP(M301,[13]OPERACIONAL!$A$1:$C$12,2,FALSE)</f>
        <v>SELECIONAR</v>
      </c>
    </row>
    <row r="302" spans="2:14">
      <c r="B302" s="23" t="str">
        <f t="shared" si="7"/>
        <v>U.</v>
      </c>
      <c r="C302" s="24" t="s">
        <v>4</v>
      </c>
      <c r="D302" s="48"/>
      <c r="E302" s="48"/>
      <c r="F302" s="24" t="s">
        <v>18</v>
      </c>
      <c r="G302" s="26">
        <v>1</v>
      </c>
      <c r="H302" s="31"/>
      <c r="I302" s="27">
        <v>0</v>
      </c>
      <c r="J302" s="28">
        <f t="shared" si="8"/>
        <v>0</v>
      </c>
      <c r="K302" s="29" t="s">
        <v>50</v>
      </c>
      <c r="L302" s="29" t="s">
        <v>45</v>
      </c>
      <c r="M302" s="29" t="s">
        <v>51</v>
      </c>
      <c r="N302" s="30" t="str">
        <f>VLOOKUP(M302,[13]OPERACIONAL!$A$1:$C$12,2,FALSE)</f>
        <v>SELECIONAR</v>
      </c>
    </row>
    <row r="303" spans="2:14">
      <c r="B303" s="23" t="str">
        <f t="shared" si="7"/>
        <v>U.</v>
      </c>
      <c r="C303" s="24" t="s">
        <v>4</v>
      </c>
      <c r="D303" s="48"/>
      <c r="E303" s="48"/>
      <c r="F303" s="24" t="s">
        <v>18</v>
      </c>
      <c r="G303" s="26">
        <v>1</v>
      </c>
      <c r="H303" s="31"/>
      <c r="I303" s="27">
        <v>0</v>
      </c>
      <c r="J303" s="28">
        <f t="shared" si="8"/>
        <v>0</v>
      </c>
      <c r="K303" s="29" t="s">
        <v>50</v>
      </c>
      <c r="L303" s="29" t="s">
        <v>45</v>
      </c>
      <c r="M303" s="29" t="s">
        <v>51</v>
      </c>
      <c r="N303" s="30" t="str">
        <f>VLOOKUP(M303,[13]OPERACIONAL!$A$1:$C$12,2,FALSE)</f>
        <v>SELECIONAR</v>
      </c>
    </row>
    <row r="304" spans="2:14">
      <c r="B304" s="23" t="str">
        <f t="shared" si="7"/>
        <v>U.</v>
      </c>
      <c r="C304" s="24" t="s">
        <v>4</v>
      </c>
      <c r="D304" s="48"/>
      <c r="E304" s="48"/>
      <c r="F304" s="24" t="s">
        <v>18</v>
      </c>
      <c r="G304" s="26">
        <v>1</v>
      </c>
      <c r="H304" s="31"/>
      <c r="I304" s="27">
        <v>0</v>
      </c>
      <c r="J304" s="28">
        <f t="shared" si="8"/>
        <v>0</v>
      </c>
      <c r="K304" s="29" t="s">
        <v>50</v>
      </c>
      <c r="L304" s="29" t="s">
        <v>45</v>
      </c>
      <c r="M304" s="29" t="s">
        <v>51</v>
      </c>
      <c r="N304" s="30" t="str">
        <f>VLOOKUP(M304,[13]OPERACIONAL!$A$1:$C$12,2,FALSE)</f>
        <v>SELECIONAR</v>
      </c>
    </row>
    <row r="305" spans="2:14">
      <c r="B305" s="23" t="str">
        <f t="shared" si="7"/>
        <v>U.</v>
      </c>
      <c r="C305" s="24" t="s">
        <v>4</v>
      </c>
      <c r="D305" s="48"/>
      <c r="E305" s="48"/>
      <c r="F305" s="24" t="s">
        <v>18</v>
      </c>
      <c r="G305" s="26">
        <v>1</v>
      </c>
      <c r="H305" s="31"/>
      <c r="I305" s="27">
        <v>0</v>
      </c>
      <c r="J305" s="28">
        <f t="shared" si="8"/>
        <v>0</v>
      </c>
      <c r="K305" s="29" t="s">
        <v>50</v>
      </c>
      <c r="L305" s="29" t="s">
        <v>45</v>
      </c>
      <c r="M305" s="29" t="s">
        <v>51</v>
      </c>
      <c r="N305" s="30" t="str">
        <f>VLOOKUP(M305,[13]OPERACIONAL!$A$1:$C$12,2,FALSE)</f>
        <v>SELECIONAR</v>
      </c>
    </row>
    <row r="306" spans="2:14">
      <c r="B306" s="23" t="str">
        <f t="shared" si="7"/>
        <v>U.</v>
      </c>
      <c r="C306" s="24" t="s">
        <v>4</v>
      </c>
      <c r="D306" s="48"/>
      <c r="E306" s="48"/>
      <c r="F306" s="24" t="s">
        <v>18</v>
      </c>
      <c r="G306" s="26">
        <v>1</v>
      </c>
      <c r="H306" s="31"/>
      <c r="I306" s="27">
        <v>0</v>
      </c>
      <c r="J306" s="28">
        <f t="shared" si="8"/>
        <v>0</v>
      </c>
      <c r="K306" s="29" t="s">
        <v>50</v>
      </c>
      <c r="L306" s="29" t="s">
        <v>45</v>
      </c>
      <c r="M306" s="29" t="s">
        <v>51</v>
      </c>
      <c r="N306" s="30" t="str">
        <f>VLOOKUP(M306,[13]OPERACIONAL!$A$1:$C$12,2,FALSE)</f>
        <v>SELECIONAR</v>
      </c>
    </row>
    <row r="307" spans="2:14">
      <c r="B307" s="23" t="str">
        <f t="shared" si="7"/>
        <v>U.</v>
      </c>
      <c r="C307" s="24" t="s">
        <v>4</v>
      </c>
      <c r="D307" s="48"/>
      <c r="E307" s="48"/>
      <c r="F307" s="24" t="s">
        <v>18</v>
      </c>
      <c r="G307" s="26">
        <v>1</v>
      </c>
      <c r="H307" s="31"/>
      <c r="I307" s="27">
        <v>0</v>
      </c>
      <c r="J307" s="28">
        <f t="shared" si="8"/>
        <v>0</v>
      </c>
      <c r="K307" s="29" t="s">
        <v>50</v>
      </c>
      <c r="L307" s="29" t="s">
        <v>45</v>
      </c>
      <c r="M307" s="29" t="s">
        <v>51</v>
      </c>
      <c r="N307" s="30" t="str">
        <f>VLOOKUP(M307,[13]OPERACIONAL!$A$1:$C$12,2,FALSE)</f>
        <v>SELECIONAR</v>
      </c>
    </row>
    <row r="308" spans="2:14">
      <c r="B308" s="23" t="str">
        <f t="shared" si="7"/>
        <v>U.</v>
      </c>
      <c r="C308" s="24" t="s">
        <v>4</v>
      </c>
      <c r="D308" s="48"/>
      <c r="E308" s="48"/>
      <c r="F308" s="24" t="s">
        <v>18</v>
      </c>
      <c r="G308" s="26">
        <v>1</v>
      </c>
      <c r="H308" s="31"/>
      <c r="I308" s="27">
        <v>0</v>
      </c>
      <c r="J308" s="28">
        <f t="shared" si="8"/>
        <v>0</v>
      </c>
      <c r="K308" s="29" t="s">
        <v>50</v>
      </c>
      <c r="L308" s="29" t="s">
        <v>45</v>
      </c>
      <c r="M308" s="29" t="s">
        <v>51</v>
      </c>
      <c r="N308" s="30" t="str">
        <f>VLOOKUP(M308,[13]OPERACIONAL!$A$1:$C$12,2,FALSE)</f>
        <v>SELECIONAR</v>
      </c>
    </row>
    <row r="309" spans="2:14">
      <c r="B309" s="23" t="str">
        <f t="shared" si="7"/>
        <v>U.</v>
      </c>
      <c r="C309" s="24" t="s">
        <v>4</v>
      </c>
      <c r="D309" s="48"/>
      <c r="E309" s="48"/>
      <c r="F309" s="24" t="s">
        <v>18</v>
      </c>
      <c r="G309" s="26">
        <v>1</v>
      </c>
      <c r="H309" s="31"/>
      <c r="I309" s="27">
        <v>0</v>
      </c>
      <c r="J309" s="28">
        <f t="shared" si="8"/>
        <v>0</v>
      </c>
      <c r="K309" s="29" t="s">
        <v>50</v>
      </c>
      <c r="L309" s="29" t="s">
        <v>45</v>
      </c>
      <c r="M309" s="29" t="s">
        <v>51</v>
      </c>
      <c r="N309" s="30" t="str">
        <f>VLOOKUP(M309,[13]OPERACIONAL!$A$1:$C$12,2,FALSE)</f>
        <v>SELECIONAR</v>
      </c>
    </row>
    <row r="310" spans="2:14">
      <c r="B310" s="23" t="str">
        <f t="shared" si="7"/>
        <v>U.</v>
      </c>
      <c r="C310" s="24" t="s">
        <v>4</v>
      </c>
      <c r="D310" s="48"/>
      <c r="E310" s="48"/>
      <c r="F310" s="24" t="s">
        <v>18</v>
      </c>
      <c r="G310" s="26">
        <v>1</v>
      </c>
      <c r="H310" s="31"/>
      <c r="I310" s="27">
        <v>0</v>
      </c>
      <c r="J310" s="28">
        <f t="shared" si="8"/>
        <v>0</v>
      </c>
      <c r="K310" s="29" t="s">
        <v>50</v>
      </c>
      <c r="L310" s="29" t="s">
        <v>45</v>
      </c>
      <c r="M310" s="29" t="s">
        <v>51</v>
      </c>
      <c r="N310" s="30" t="str">
        <f>VLOOKUP(M310,[13]OPERACIONAL!$A$1:$C$12,2,FALSE)</f>
        <v>SELECIONAR</v>
      </c>
    </row>
    <row r="311" spans="2:14">
      <c r="B311" s="23" t="str">
        <f t="shared" si="7"/>
        <v>U.</v>
      </c>
      <c r="C311" s="24" t="s">
        <v>4</v>
      </c>
      <c r="D311" s="48"/>
      <c r="E311" s="48"/>
      <c r="F311" s="24" t="s">
        <v>18</v>
      </c>
      <c r="G311" s="26">
        <v>1</v>
      </c>
      <c r="H311" s="31"/>
      <c r="I311" s="27">
        <v>0</v>
      </c>
      <c r="J311" s="28">
        <f t="shared" si="8"/>
        <v>0</v>
      </c>
      <c r="K311" s="29" t="s">
        <v>50</v>
      </c>
      <c r="L311" s="29" t="s">
        <v>45</v>
      </c>
      <c r="M311" s="29" t="s">
        <v>51</v>
      </c>
      <c r="N311" s="30" t="str">
        <f>VLOOKUP(M311,[13]OPERACIONAL!$A$1:$C$12,2,FALSE)</f>
        <v>SELECIONAR</v>
      </c>
    </row>
    <row r="312" spans="2:14">
      <c r="B312" s="23" t="str">
        <f t="shared" si="7"/>
        <v>U.</v>
      </c>
      <c r="C312" s="24" t="s">
        <v>4</v>
      </c>
      <c r="D312" s="48"/>
      <c r="E312" s="48"/>
      <c r="F312" s="24" t="s">
        <v>18</v>
      </c>
      <c r="G312" s="26">
        <v>1</v>
      </c>
      <c r="H312" s="31"/>
      <c r="I312" s="27">
        <v>0</v>
      </c>
      <c r="J312" s="28">
        <f t="shared" si="8"/>
        <v>0</v>
      </c>
      <c r="K312" s="29" t="s">
        <v>50</v>
      </c>
      <c r="L312" s="29" t="s">
        <v>45</v>
      </c>
      <c r="M312" s="29" t="s">
        <v>51</v>
      </c>
      <c r="N312" s="30" t="str">
        <f>VLOOKUP(M312,[13]OPERACIONAL!$A$1:$C$12,2,FALSE)</f>
        <v>SELECIONAR</v>
      </c>
    </row>
    <row r="313" spans="2:14">
      <c r="B313" s="23" t="str">
        <f t="shared" si="7"/>
        <v>U.</v>
      </c>
      <c r="C313" s="24" t="s">
        <v>4</v>
      </c>
      <c r="D313" s="48"/>
      <c r="E313" s="48"/>
      <c r="F313" s="24" t="s">
        <v>18</v>
      </c>
      <c r="G313" s="26">
        <v>1</v>
      </c>
      <c r="H313" s="31"/>
      <c r="I313" s="27">
        <v>0</v>
      </c>
      <c r="J313" s="28">
        <f t="shared" si="8"/>
        <v>0</v>
      </c>
      <c r="K313" s="29" t="s">
        <v>50</v>
      </c>
      <c r="L313" s="29" t="s">
        <v>45</v>
      </c>
      <c r="M313" s="29" t="s">
        <v>51</v>
      </c>
      <c r="N313" s="30" t="str">
        <f>VLOOKUP(M313,[13]OPERACIONAL!$A$1:$C$12,2,FALSE)</f>
        <v>SELECIONAR</v>
      </c>
    </row>
    <row r="314" spans="2:14">
      <c r="B314" s="23" t="str">
        <f t="shared" si="7"/>
        <v>U.</v>
      </c>
      <c r="C314" s="24" t="s">
        <v>4</v>
      </c>
      <c r="D314" s="48"/>
      <c r="E314" s="48"/>
      <c r="F314" s="24" t="s">
        <v>18</v>
      </c>
      <c r="G314" s="26">
        <v>1</v>
      </c>
      <c r="H314" s="31"/>
      <c r="I314" s="27">
        <v>0</v>
      </c>
      <c r="J314" s="28">
        <f t="shared" si="8"/>
        <v>0</v>
      </c>
      <c r="K314" s="29" t="s">
        <v>50</v>
      </c>
      <c r="L314" s="29" t="s">
        <v>45</v>
      </c>
      <c r="M314" s="29" t="s">
        <v>51</v>
      </c>
      <c r="N314" s="30" t="str">
        <f>VLOOKUP(M314,[13]OPERACIONAL!$A$1:$C$12,2,FALSE)</f>
        <v>SELECIONAR</v>
      </c>
    </row>
    <row r="315" spans="2:14">
      <c r="B315" s="23" t="str">
        <f t="shared" si="7"/>
        <v>U.</v>
      </c>
      <c r="C315" s="24" t="s">
        <v>4</v>
      </c>
      <c r="D315" s="48"/>
      <c r="E315" s="48"/>
      <c r="F315" s="24" t="s">
        <v>18</v>
      </c>
      <c r="G315" s="26">
        <v>1</v>
      </c>
      <c r="H315" s="31"/>
      <c r="I315" s="27">
        <v>0</v>
      </c>
      <c r="J315" s="28">
        <f t="shared" si="8"/>
        <v>0</v>
      </c>
      <c r="K315" s="29" t="s">
        <v>50</v>
      </c>
      <c r="L315" s="29" t="s">
        <v>45</v>
      </c>
      <c r="M315" s="29" t="s">
        <v>51</v>
      </c>
      <c r="N315" s="30" t="str">
        <f>VLOOKUP(M315,[13]OPERACIONAL!$A$1:$C$12,2,FALSE)</f>
        <v>SELECIONAR</v>
      </c>
    </row>
    <row r="316" spans="2:14">
      <c r="B316" s="23" t="str">
        <f t="shared" si="7"/>
        <v>U.</v>
      </c>
      <c r="C316" s="24" t="s">
        <v>4</v>
      </c>
      <c r="D316" s="48"/>
      <c r="E316" s="48"/>
      <c r="F316" s="24" t="s">
        <v>18</v>
      </c>
      <c r="G316" s="26">
        <v>1</v>
      </c>
      <c r="H316" s="31"/>
      <c r="I316" s="27">
        <v>0</v>
      </c>
      <c r="J316" s="28">
        <f t="shared" si="8"/>
        <v>0</v>
      </c>
      <c r="K316" s="29" t="s">
        <v>50</v>
      </c>
      <c r="L316" s="29" t="s">
        <v>45</v>
      </c>
      <c r="M316" s="29" t="s">
        <v>51</v>
      </c>
      <c r="N316" s="30" t="str">
        <f>VLOOKUP(M316,[13]OPERACIONAL!$A$1:$C$12,2,FALSE)</f>
        <v>SELECIONAR</v>
      </c>
    </row>
    <row r="317" spans="2:14">
      <c r="B317" s="23" t="str">
        <f t="shared" si="7"/>
        <v>U.</v>
      </c>
      <c r="C317" s="24" t="s">
        <v>4</v>
      </c>
      <c r="D317" s="48"/>
      <c r="E317" s="48"/>
      <c r="F317" s="24" t="s">
        <v>18</v>
      </c>
      <c r="G317" s="26">
        <v>1</v>
      </c>
      <c r="H317" s="31"/>
      <c r="I317" s="27">
        <v>0</v>
      </c>
      <c r="J317" s="28">
        <f t="shared" si="8"/>
        <v>0</v>
      </c>
      <c r="K317" s="29" t="s">
        <v>50</v>
      </c>
      <c r="L317" s="29" t="s">
        <v>45</v>
      </c>
      <c r="M317" s="29" t="s">
        <v>51</v>
      </c>
      <c r="N317" s="30" t="str">
        <f>VLOOKUP(M317,[13]OPERACIONAL!$A$1:$C$12,2,FALSE)</f>
        <v>SELECIONAR</v>
      </c>
    </row>
    <row r="318" spans="2:14">
      <c r="B318" s="23" t="str">
        <f t="shared" si="7"/>
        <v>U.</v>
      </c>
      <c r="C318" s="24" t="s">
        <v>4</v>
      </c>
      <c r="D318" s="48"/>
      <c r="E318" s="48"/>
      <c r="F318" s="24" t="s">
        <v>18</v>
      </c>
      <c r="G318" s="26">
        <v>1</v>
      </c>
      <c r="H318" s="31"/>
      <c r="I318" s="27">
        <v>0</v>
      </c>
      <c r="J318" s="28">
        <f t="shared" si="8"/>
        <v>0</v>
      </c>
      <c r="K318" s="29" t="s">
        <v>50</v>
      </c>
      <c r="L318" s="29" t="s">
        <v>45</v>
      </c>
      <c r="M318" s="29" t="s">
        <v>51</v>
      </c>
      <c r="N318" s="30" t="str">
        <f>VLOOKUP(M318,[13]OPERACIONAL!$A$1:$C$12,2,FALSE)</f>
        <v>SELECIONAR</v>
      </c>
    </row>
    <row r="319" spans="2:14">
      <c r="B319" s="23" t="str">
        <f t="shared" si="7"/>
        <v>U.</v>
      </c>
      <c r="C319" s="24" t="s">
        <v>4</v>
      </c>
      <c r="D319" s="48"/>
      <c r="E319" s="48"/>
      <c r="F319" s="24" t="s">
        <v>18</v>
      </c>
      <c r="G319" s="26">
        <v>1</v>
      </c>
      <c r="H319" s="31"/>
      <c r="I319" s="27">
        <v>0</v>
      </c>
      <c r="J319" s="28">
        <f t="shared" si="8"/>
        <v>0</v>
      </c>
      <c r="K319" s="29" t="s">
        <v>50</v>
      </c>
      <c r="L319" s="29" t="s">
        <v>45</v>
      </c>
      <c r="M319" s="29" t="s">
        <v>51</v>
      </c>
      <c r="N319" s="30" t="str">
        <f>VLOOKUP(M319,[13]OPERACIONAL!$A$1:$C$12,2,FALSE)</f>
        <v>SELECIONAR</v>
      </c>
    </row>
    <row r="320" spans="2:14">
      <c r="B320" s="23" t="str">
        <f t="shared" si="7"/>
        <v>U.</v>
      </c>
      <c r="C320" s="24" t="s">
        <v>4</v>
      </c>
      <c r="D320" s="48"/>
      <c r="E320" s="48"/>
      <c r="F320" s="24" t="s">
        <v>18</v>
      </c>
      <c r="G320" s="26">
        <v>1</v>
      </c>
      <c r="H320" s="31"/>
      <c r="I320" s="27">
        <v>0</v>
      </c>
      <c r="J320" s="28">
        <f t="shared" si="8"/>
        <v>0</v>
      </c>
      <c r="K320" s="29" t="s">
        <v>50</v>
      </c>
      <c r="L320" s="29" t="s">
        <v>45</v>
      </c>
      <c r="M320" s="29" t="s">
        <v>51</v>
      </c>
      <c r="N320" s="30" t="str">
        <f>VLOOKUP(M320,[13]OPERACIONAL!$A$1:$C$12,2,FALSE)</f>
        <v>SELECIONAR</v>
      </c>
    </row>
    <row r="321" spans="2:14">
      <c r="B321" s="23" t="str">
        <f t="shared" si="7"/>
        <v>U.</v>
      </c>
      <c r="C321" s="24" t="s">
        <v>4</v>
      </c>
      <c r="D321" s="48"/>
      <c r="E321" s="48"/>
      <c r="F321" s="24" t="s">
        <v>18</v>
      </c>
      <c r="G321" s="26">
        <v>1</v>
      </c>
      <c r="H321" s="31"/>
      <c r="I321" s="27">
        <v>0</v>
      </c>
      <c r="J321" s="28">
        <f t="shared" si="8"/>
        <v>0</v>
      </c>
      <c r="K321" s="29" t="s">
        <v>50</v>
      </c>
      <c r="L321" s="29" t="s">
        <v>45</v>
      </c>
      <c r="M321" s="29" t="s">
        <v>51</v>
      </c>
      <c r="N321" s="30" t="str">
        <f>VLOOKUP(M321,[13]OPERACIONAL!$A$1:$C$12,2,FALSE)</f>
        <v>SELECIONAR</v>
      </c>
    </row>
    <row r="322" spans="2:14">
      <c r="B322" s="23" t="str">
        <f t="shared" si="7"/>
        <v>U.</v>
      </c>
      <c r="C322" s="24" t="s">
        <v>4</v>
      </c>
      <c r="D322" s="48"/>
      <c r="E322" s="48"/>
      <c r="F322" s="24" t="s">
        <v>18</v>
      </c>
      <c r="G322" s="26">
        <v>1</v>
      </c>
      <c r="H322" s="31"/>
      <c r="I322" s="27">
        <v>0</v>
      </c>
      <c r="J322" s="28">
        <f t="shared" si="8"/>
        <v>0</v>
      </c>
      <c r="K322" s="29" t="s">
        <v>50</v>
      </c>
      <c r="L322" s="29" t="s">
        <v>45</v>
      </c>
      <c r="M322" s="29" t="s">
        <v>51</v>
      </c>
      <c r="N322" s="30" t="str">
        <f>VLOOKUP(M322,[13]OPERACIONAL!$A$1:$C$12,2,FALSE)</f>
        <v>SELECIONAR</v>
      </c>
    </row>
    <row r="323" spans="2:14">
      <c r="B323" s="23" t="str">
        <f t="shared" si="7"/>
        <v>U.</v>
      </c>
      <c r="C323" s="24" t="s">
        <v>4</v>
      </c>
      <c r="D323" s="48"/>
      <c r="E323" s="48"/>
      <c r="F323" s="24" t="s">
        <v>18</v>
      </c>
      <c r="G323" s="26">
        <v>1</v>
      </c>
      <c r="H323" s="31"/>
      <c r="I323" s="27">
        <v>0</v>
      </c>
      <c r="J323" s="28">
        <f t="shared" si="8"/>
        <v>0</v>
      </c>
      <c r="K323" s="29" t="s">
        <v>50</v>
      </c>
      <c r="L323" s="29" t="s">
        <v>45</v>
      </c>
      <c r="M323" s="29" t="s">
        <v>51</v>
      </c>
      <c r="N323" s="30" t="str">
        <f>VLOOKUP(M323,[13]OPERACIONAL!$A$1:$C$12,2,FALSE)</f>
        <v>SELECIONAR</v>
      </c>
    </row>
    <row r="324" spans="2:14">
      <c r="B324" s="23" t="str">
        <f t="shared" si="7"/>
        <v>U.</v>
      </c>
      <c r="C324" s="24" t="s">
        <v>4</v>
      </c>
      <c r="D324" s="48"/>
      <c r="E324" s="48"/>
      <c r="F324" s="24" t="s">
        <v>18</v>
      </c>
      <c r="G324" s="26">
        <v>1</v>
      </c>
      <c r="H324" s="31"/>
      <c r="I324" s="27">
        <v>0</v>
      </c>
      <c r="J324" s="28">
        <f t="shared" si="8"/>
        <v>0</v>
      </c>
      <c r="K324" s="29" t="s">
        <v>50</v>
      </c>
      <c r="L324" s="29" t="s">
        <v>45</v>
      </c>
      <c r="M324" s="29" t="s">
        <v>51</v>
      </c>
      <c r="N324" s="30" t="str">
        <f>VLOOKUP(M324,[13]OPERACIONAL!$A$1:$C$12,2,FALSE)</f>
        <v>SELECIONAR</v>
      </c>
    </row>
    <row r="325" spans="2:14">
      <c r="B325" s="23" t="str">
        <f t="shared" si="7"/>
        <v>U.</v>
      </c>
      <c r="C325" s="24" t="s">
        <v>4</v>
      </c>
      <c r="D325" s="48"/>
      <c r="E325" s="48"/>
      <c r="F325" s="24" t="s">
        <v>18</v>
      </c>
      <c r="G325" s="26">
        <v>1</v>
      </c>
      <c r="H325" s="31"/>
      <c r="I325" s="27">
        <v>0</v>
      </c>
      <c r="J325" s="28">
        <f t="shared" si="8"/>
        <v>0</v>
      </c>
      <c r="K325" s="29" t="s">
        <v>50</v>
      </c>
      <c r="L325" s="29" t="s">
        <v>45</v>
      </c>
      <c r="M325" s="29" t="s">
        <v>51</v>
      </c>
      <c r="N325" s="30" t="str">
        <f>VLOOKUP(M325,[13]OPERACIONAL!$A$1:$C$12,2,FALSE)</f>
        <v>SELECIONAR</v>
      </c>
    </row>
    <row r="326" spans="2:14">
      <c r="B326" s="23" t="str">
        <f t="shared" si="7"/>
        <v>U.</v>
      </c>
      <c r="C326" s="24" t="s">
        <v>4</v>
      </c>
      <c r="D326" s="48"/>
      <c r="E326" s="48"/>
      <c r="F326" s="24" t="s">
        <v>18</v>
      </c>
      <c r="G326" s="26">
        <v>1</v>
      </c>
      <c r="H326" s="31"/>
      <c r="I326" s="27">
        <v>0</v>
      </c>
      <c r="J326" s="28">
        <f t="shared" si="8"/>
        <v>0</v>
      </c>
      <c r="K326" s="29" t="s">
        <v>50</v>
      </c>
      <c r="L326" s="29" t="s">
        <v>45</v>
      </c>
      <c r="M326" s="29" t="s">
        <v>51</v>
      </c>
      <c r="N326" s="30" t="str">
        <f>VLOOKUP(M326,[13]OPERACIONAL!$A$1:$C$12,2,FALSE)</f>
        <v>SELECIONAR</v>
      </c>
    </row>
    <row r="327" spans="2:14">
      <c r="B327" s="23" t="str">
        <f t="shared" si="7"/>
        <v>U.</v>
      </c>
      <c r="C327" s="24" t="s">
        <v>4</v>
      </c>
      <c r="D327" s="48"/>
      <c r="E327" s="48"/>
      <c r="F327" s="24" t="s">
        <v>18</v>
      </c>
      <c r="G327" s="26">
        <v>1</v>
      </c>
      <c r="H327" s="31"/>
      <c r="I327" s="27">
        <v>0</v>
      </c>
      <c r="J327" s="28">
        <f t="shared" si="8"/>
        <v>0</v>
      </c>
      <c r="K327" s="29" t="s">
        <v>50</v>
      </c>
      <c r="L327" s="29" t="s">
        <v>45</v>
      </c>
      <c r="M327" s="29" t="s">
        <v>51</v>
      </c>
      <c r="N327" s="30" t="str">
        <f>VLOOKUP(M327,[13]OPERACIONAL!$A$1:$C$12,2,FALSE)</f>
        <v>SELECIONAR</v>
      </c>
    </row>
    <row r="328" spans="2:14">
      <c r="B328" s="23" t="str">
        <f t="shared" si="7"/>
        <v>U.</v>
      </c>
      <c r="C328" s="24" t="s">
        <v>4</v>
      </c>
      <c r="D328" s="48"/>
      <c r="E328" s="48"/>
      <c r="F328" s="24" t="s">
        <v>18</v>
      </c>
      <c r="G328" s="26">
        <v>1</v>
      </c>
      <c r="H328" s="31"/>
      <c r="I328" s="27">
        <v>0</v>
      </c>
      <c r="J328" s="28">
        <f t="shared" si="8"/>
        <v>0</v>
      </c>
      <c r="K328" s="29" t="s">
        <v>50</v>
      </c>
      <c r="L328" s="29" t="s">
        <v>45</v>
      </c>
      <c r="M328" s="29" t="s">
        <v>51</v>
      </c>
      <c r="N328" s="30" t="str">
        <f>VLOOKUP(M328,[13]OPERACIONAL!$A$1:$C$12,2,FALSE)</f>
        <v>SELECIONAR</v>
      </c>
    </row>
    <row r="329" spans="2:14">
      <c r="B329" s="23" t="str">
        <f t="shared" si="7"/>
        <v>U.</v>
      </c>
      <c r="C329" s="24" t="s">
        <v>4</v>
      </c>
      <c r="D329" s="48"/>
      <c r="E329" s="48"/>
      <c r="F329" s="24" t="s">
        <v>18</v>
      </c>
      <c r="G329" s="26">
        <v>1</v>
      </c>
      <c r="H329" s="31"/>
      <c r="I329" s="27">
        <v>0</v>
      </c>
      <c r="J329" s="28">
        <f t="shared" si="8"/>
        <v>0</v>
      </c>
      <c r="K329" s="29" t="s">
        <v>50</v>
      </c>
      <c r="L329" s="29" t="s">
        <v>45</v>
      </c>
      <c r="M329" s="29" t="s">
        <v>51</v>
      </c>
      <c r="N329" s="30" t="str">
        <f>VLOOKUP(M329,[13]OPERACIONAL!$A$1:$C$12,2,FALSE)</f>
        <v>SELECIONAR</v>
      </c>
    </row>
    <row r="330" spans="2:14">
      <c r="B330" s="23" t="str">
        <f t="shared" si="7"/>
        <v>U.</v>
      </c>
      <c r="C330" s="24" t="s">
        <v>4</v>
      </c>
      <c r="D330" s="48"/>
      <c r="E330" s="48"/>
      <c r="F330" s="24" t="s">
        <v>18</v>
      </c>
      <c r="G330" s="26">
        <v>1</v>
      </c>
      <c r="H330" s="31"/>
      <c r="I330" s="27">
        <v>0</v>
      </c>
      <c r="J330" s="28">
        <f t="shared" si="8"/>
        <v>0</v>
      </c>
      <c r="K330" s="29" t="s">
        <v>50</v>
      </c>
      <c r="L330" s="29" t="s">
        <v>45</v>
      </c>
      <c r="M330" s="29" t="s">
        <v>51</v>
      </c>
      <c r="N330" s="30" t="str">
        <f>VLOOKUP(M330,[13]OPERACIONAL!$A$1:$C$12,2,FALSE)</f>
        <v>SELECIONAR</v>
      </c>
    </row>
    <row r="331" spans="2:14">
      <c r="B331" s="23" t="str">
        <f t="shared" si="7"/>
        <v>U.</v>
      </c>
      <c r="C331" s="24" t="s">
        <v>4</v>
      </c>
      <c r="D331" s="48"/>
      <c r="E331" s="48"/>
      <c r="F331" s="24" t="s">
        <v>18</v>
      </c>
      <c r="G331" s="26">
        <v>1</v>
      </c>
      <c r="H331" s="31"/>
      <c r="I331" s="27">
        <v>0</v>
      </c>
      <c r="J331" s="28">
        <f t="shared" si="8"/>
        <v>0</v>
      </c>
      <c r="K331" s="29" t="s">
        <v>50</v>
      </c>
      <c r="L331" s="29" t="s">
        <v>45</v>
      </c>
      <c r="M331" s="29" t="s">
        <v>51</v>
      </c>
      <c r="N331" s="30" t="str">
        <f>VLOOKUP(M331,[13]OPERACIONAL!$A$1:$C$12,2,FALSE)</f>
        <v>SELECIONAR</v>
      </c>
    </row>
    <row r="332" spans="2:14">
      <c r="B332" s="23" t="str">
        <f t="shared" si="7"/>
        <v>U.</v>
      </c>
      <c r="C332" s="24" t="s">
        <v>4</v>
      </c>
      <c r="D332" s="48"/>
      <c r="E332" s="48"/>
      <c r="F332" s="24" t="s">
        <v>18</v>
      </c>
      <c r="G332" s="26">
        <v>1</v>
      </c>
      <c r="H332" s="31"/>
      <c r="I332" s="27">
        <v>0</v>
      </c>
      <c r="J332" s="28">
        <f t="shared" si="8"/>
        <v>0</v>
      </c>
      <c r="K332" s="29" t="s">
        <v>50</v>
      </c>
      <c r="L332" s="29" t="s">
        <v>45</v>
      </c>
      <c r="M332" s="29" t="s">
        <v>51</v>
      </c>
      <c r="N332" s="30" t="str">
        <f>VLOOKUP(M332,[13]OPERACIONAL!$A$1:$C$12,2,FALSE)</f>
        <v>SELECIONAR</v>
      </c>
    </row>
    <row r="333" spans="2:14">
      <c r="B333" s="23" t="str">
        <f t="shared" si="7"/>
        <v>U.</v>
      </c>
      <c r="C333" s="24" t="s">
        <v>4</v>
      </c>
      <c r="D333" s="48"/>
      <c r="E333" s="48"/>
      <c r="F333" s="24" t="s">
        <v>18</v>
      </c>
      <c r="G333" s="26">
        <v>1</v>
      </c>
      <c r="H333" s="31"/>
      <c r="I333" s="27">
        <v>0</v>
      </c>
      <c r="J333" s="28">
        <f t="shared" si="8"/>
        <v>0</v>
      </c>
      <c r="K333" s="29" t="s">
        <v>50</v>
      </c>
      <c r="L333" s="29" t="s">
        <v>45</v>
      </c>
      <c r="M333" s="29" t="s">
        <v>51</v>
      </c>
      <c r="N333" s="30" t="str">
        <f>VLOOKUP(M333,[13]OPERACIONAL!$A$1:$C$12,2,FALSE)</f>
        <v>SELECIONAR</v>
      </c>
    </row>
    <row r="334" spans="2:14">
      <c r="B334" s="23" t="str">
        <f t="shared" si="7"/>
        <v>U.</v>
      </c>
      <c r="C334" s="24" t="s">
        <v>4</v>
      </c>
      <c r="D334" s="48"/>
      <c r="E334" s="48"/>
      <c r="F334" s="24" t="s">
        <v>18</v>
      </c>
      <c r="G334" s="26">
        <v>1</v>
      </c>
      <c r="H334" s="31"/>
      <c r="I334" s="27">
        <v>0</v>
      </c>
      <c r="J334" s="28">
        <f t="shared" si="8"/>
        <v>0</v>
      </c>
      <c r="K334" s="29" t="s">
        <v>50</v>
      </c>
      <c r="L334" s="29" t="s">
        <v>45</v>
      </c>
      <c r="M334" s="29" t="s">
        <v>51</v>
      </c>
      <c r="N334" s="30" t="str">
        <f>VLOOKUP(M334,[13]OPERACIONAL!$A$1:$C$12,2,FALSE)</f>
        <v>SELECIONAR</v>
      </c>
    </row>
    <row r="335" spans="2:14">
      <c r="B335" s="23" t="str">
        <f t="shared" si="7"/>
        <v>U.</v>
      </c>
      <c r="C335" s="24" t="s">
        <v>4</v>
      </c>
      <c r="D335" s="48"/>
      <c r="E335" s="48"/>
      <c r="F335" s="24" t="s">
        <v>18</v>
      </c>
      <c r="G335" s="26">
        <v>1</v>
      </c>
      <c r="H335" s="31"/>
      <c r="I335" s="27">
        <v>0</v>
      </c>
      <c r="J335" s="28">
        <f t="shared" si="8"/>
        <v>0</v>
      </c>
      <c r="K335" s="29" t="s">
        <v>50</v>
      </c>
      <c r="L335" s="29" t="s">
        <v>45</v>
      </c>
      <c r="M335" s="29" t="s">
        <v>51</v>
      </c>
      <c r="N335" s="30" t="str">
        <f>VLOOKUP(M335,[13]OPERACIONAL!$A$1:$C$12,2,FALSE)</f>
        <v>SELECIONAR</v>
      </c>
    </row>
    <row r="336" spans="2:14">
      <c r="B336" s="23" t="str">
        <f t="shared" si="7"/>
        <v>U.</v>
      </c>
      <c r="C336" s="24" t="s">
        <v>4</v>
      </c>
      <c r="D336" s="48"/>
      <c r="E336" s="48"/>
      <c r="F336" s="24" t="s">
        <v>18</v>
      </c>
      <c r="G336" s="26">
        <v>1</v>
      </c>
      <c r="H336" s="31"/>
      <c r="I336" s="27">
        <v>0</v>
      </c>
      <c r="J336" s="28">
        <f t="shared" si="8"/>
        <v>0</v>
      </c>
      <c r="K336" s="29" t="s">
        <v>50</v>
      </c>
      <c r="L336" s="29" t="s">
        <v>45</v>
      </c>
      <c r="M336" s="29" t="s">
        <v>51</v>
      </c>
      <c r="N336" s="30" t="str">
        <f>VLOOKUP(M336,[13]OPERACIONAL!$A$1:$C$12,2,FALSE)</f>
        <v>SELECIONAR</v>
      </c>
    </row>
    <row r="337" spans="2:14">
      <c r="B337" s="23" t="str">
        <f t="shared" si="7"/>
        <v>U.</v>
      </c>
      <c r="C337" s="24" t="s">
        <v>4</v>
      </c>
      <c r="D337" s="48"/>
      <c r="E337" s="48"/>
      <c r="F337" s="24" t="s">
        <v>18</v>
      </c>
      <c r="G337" s="26">
        <v>1</v>
      </c>
      <c r="H337" s="31"/>
      <c r="I337" s="27">
        <v>0</v>
      </c>
      <c r="J337" s="28">
        <f t="shared" si="8"/>
        <v>0</v>
      </c>
      <c r="K337" s="29" t="s">
        <v>50</v>
      </c>
      <c r="L337" s="29" t="s">
        <v>45</v>
      </c>
      <c r="M337" s="29" t="s">
        <v>51</v>
      </c>
      <c r="N337" s="30" t="str">
        <f>VLOOKUP(M337,[13]OPERACIONAL!$A$1:$C$12,2,FALSE)</f>
        <v>SELECIONAR</v>
      </c>
    </row>
    <row r="338" spans="2:14">
      <c r="B338" s="23" t="str">
        <f t="shared" si="7"/>
        <v>U.</v>
      </c>
      <c r="C338" s="24" t="s">
        <v>4</v>
      </c>
      <c r="D338" s="48"/>
      <c r="E338" s="48"/>
      <c r="F338" s="24" t="s">
        <v>18</v>
      </c>
      <c r="G338" s="26">
        <v>1</v>
      </c>
      <c r="H338" s="31"/>
      <c r="I338" s="27">
        <v>0</v>
      </c>
      <c r="J338" s="28">
        <f t="shared" si="8"/>
        <v>0</v>
      </c>
      <c r="K338" s="29" t="s">
        <v>50</v>
      </c>
      <c r="L338" s="29" t="s">
        <v>45</v>
      </c>
      <c r="M338" s="29" t="s">
        <v>51</v>
      </c>
      <c r="N338" s="30" t="str">
        <f>VLOOKUP(M338,[13]OPERACIONAL!$A$1:$C$12,2,FALSE)</f>
        <v>SELECIONAR</v>
      </c>
    </row>
    <row r="339" spans="2:14">
      <c r="B339" s="23" t="str">
        <f t="shared" si="7"/>
        <v>U.</v>
      </c>
      <c r="C339" s="24" t="s">
        <v>4</v>
      </c>
      <c r="D339" s="48"/>
      <c r="E339" s="48"/>
      <c r="F339" s="24" t="s">
        <v>18</v>
      </c>
      <c r="G339" s="26">
        <v>1</v>
      </c>
      <c r="H339" s="31"/>
      <c r="I339" s="27">
        <v>0</v>
      </c>
      <c r="J339" s="28">
        <f t="shared" si="8"/>
        <v>0</v>
      </c>
      <c r="K339" s="29" t="s">
        <v>50</v>
      </c>
      <c r="L339" s="29" t="s">
        <v>45</v>
      </c>
      <c r="M339" s="29" t="s">
        <v>51</v>
      </c>
      <c r="N339" s="30" t="str">
        <f>VLOOKUP(M339,[13]OPERACIONAL!$A$1:$C$12,2,FALSE)</f>
        <v>SELECIONAR</v>
      </c>
    </row>
    <row r="340" spans="2:14">
      <c r="B340" s="23" t="str">
        <f t="shared" si="7"/>
        <v>U.</v>
      </c>
      <c r="C340" s="24" t="s">
        <v>4</v>
      </c>
      <c r="D340" s="48"/>
      <c r="E340" s="48"/>
      <c r="F340" s="24" t="s">
        <v>18</v>
      </c>
      <c r="G340" s="26">
        <v>1</v>
      </c>
      <c r="H340" s="31"/>
      <c r="I340" s="27">
        <v>0</v>
      </c>
      <c r="J340" s="28">
        <f t="shared" si="8"/>
        <v>0</v>
      </c>
      <c r="K340" s="29" t="s">
        <v>50</v>
      </c>
      <c r="L340" s="29" t="s">
        <v>45</v>
      </c>
      <c r="M340" s="29" t="s">
        <v>51</v>
      </c>
      <c r="N340" s="30" t="str">
        <f>VLOOKUP(M340,[13]OPERACIONAL!$A$1:$C$12,2,FALSE)</f>
        <v>SELECIONAR</v>
      </c>
    </row>
    <row r="341" spans="2:14">
      <c r="B341" s="23" t="str">
        <f t="shared" si="7"/>
        <v>U.</v>
      </c>
      <c r="C341" s="24" t="s">
        <v>4</v>
      </c>
      <c r="D341" s="48"/>
      <c r="E341" s="48"/>
      <c r="F341" s="24" t="s">
        <v>18</v>
      </c>
      <c r="G341" s="26">
        <v>1</v>
      </c>
      <c r="H341" s="31"/>
      <c r="I341" s="27">
        <v>0</v>
      </c>
      <c r="J341" s="28">
        <f t="shared" si="8"/>
        <v>0</v>
      </c>
      <c r="K341" s="29" t="s">
        <v>50</v>
      </c>
      <c r="L341" s="29" t="s">
        <v>45</v>
      </c>
      <c r="M341" s="29" t="s">
        <v>51</v>
      </c>
      <c r="N341" s="30" t="str">
        <f>VLOOKUP(M341,[13]OPERACIONAL!$A$1:$C$12,2,FALSE)</f>
        <v>SELECIONAR</v>
      </c>
    </row>
    <row r="342" spans="2:14">
      <c r="B342" s="23" t="str">
        <f t="shared" si="7"/>
        <v>U.</v>
      </c>
      <c r="C342" s="24" t="s">
        <v>4</v>
      </c>
      <c r="D342" s="48"/>
      <c r="E342" s="48"/>
      <c r="F342" s="24" t="s">
        <v>18</v>
      </c>
      <c r="G342" s="26">
        <v>1</v>
      </c>
      <c r="H342" s="31"/>
      <c r="I342" s="27">
        <v>0</v>
      </c>
      <c r="J342" s="28">
        <f t="shared" si="8"/>
        <v>0</v>
      </c>
      <c r="K342" s="29" t="s">
        <v>50</v>
      </c>
      <c r="L342" s="29" t="s">
        <v>45</v>
      </c>
      <c r="M342" s="29" t="s">
        <v>51</v>
      </c>
      <c r="N342" s="30" t="str">
        <f>VLOOKUP(M342,[13]OPERACIONAL!$A$1:$C$12,2,FALSE)</f>
        <v>SELECIONAR</v>
      </c>
    </row>
    <row r="343" spans="2:14">
      <c r="B343" s="23" t="str">
        <f t="shared" ref="B343:B406" si="9">MID(C343,1,2)</f>
        <v>U.</v>
      </c>
      <c r="C343" s="24" t="s">
        <v>4</v>
      </c>
      <c r="D343" s="48"/>
      <c r="E343" s="48"/>
      <c r="F343" s="24" t="s">
        <v>18</v>
      </c>
      <c r="G343" s="26">
        <v>1</v>
      </c>
      <c r="H343" s="31"/>
      <c r="I343" s="27">
        <v>0</v>
      </c>
      <c r="J343" s="28">
        <f t="shared" ref="J343:J406" si="10">G343*I343</f>
        <v>0</v>
      </c>
      <c r="K343" s="29" t="s">
        <v>50</v>
      </c>
      <c r="L343" s="29" t="s">
        <v>45</v>
      </c>
      <c r="M343" s="29" t="s">
        <v>51</v>
      </c>
      <c r="N343" s="30" t="str">
        <f>VLOOKUP(M343,[13]OPERACIONAL!$A$1:$C$12,2,FALSE)</f>
        <v>SELECIONAR</v>
      </c>
    </row>
    <row r="344" spans="2:14">
      <c r="B344" s="23" t="str">
        <f t="shared" si="9"/>
        <v>U.</v>
      </c>
      <c r="C344" s="24" t="s">
        <v>4</v>
      </c>
      <c r="D344" s="48"/>
      <c r="E344" s="48"/>
      <c r="F344" s="24" t="s">
        <v>18</v>
      </c>
      <c r="G344" s="26">
        <v>1</v>
      </c>
      <c r="H344" s="31"/>
      <c r="I344" s="27">
        <v>0</v>
      </c>
      <c r="J344" s="28">
        <f t="shared" si="10"/>
        <v>0</v>
      </c>
      <c r="K344" s="29" t="s">
        <v>50</v>
      </c>
      <c r="L344" s="29" t="s">
        <v>45</v>
      </c>
      <c r="M344" s="29" t="s">
        <v>51</v>
      </c>
      <c r="N344" s="30" t="str">
        <f>VLOOKUP(M344,[13]OPERACIONAL!$A$1:$C$12,2,FALSE)</f>
        <v>SELECIONAR</v>
      </c>
    </row>
    <row r="345" spans="2:14">
      <c r="B345" s="23" t="str">
        <f t="shared" si="9"/>
        <v>U.</v>
      </c>
      <c r="C345" s="24" t="s">
        <v>4</v>
      </c>
      <c r="D345" s="48"/>
      <c r="E345" s="48"/>
      <c r="F345" s="24" t="s">
        <v>18</v>
      </c>
      <c r="G345" s="26">
        <v>1</v>
      </c>
      <c r="H345" s="31"/>
      <c r="I345" s="27">
        <v>0</v>
      </c>
      <c r="J345" s="28">
        <f t="shared" si="10"/>
        <v>0</v>
      </c>
      <c r="K345" s="29" t="s">
        <v>50</v>
      </c>
      <c r="L345" s="29" t="s">
        <v>45</v>
      </c>
      <c r="M345" s="29" t="s">
        <v>51</v>
      </c>
      <c r="N345" s="30" t="str">
        <f>VLOOKUP(M345,[13]OPERACIONAL!$A$1:$C$12,2,FALSE)</f>
        <v>SELECIONAR</v>
      </c>
    </row>
    <row r="346" spans="2:14">
      <c r="B346" s="23" t="str">
        <f t="shared" si="9"/>
        <v>U.</v>
      </c>
      <c r="C346" s="24" t="s">
        <v>4</v>
      </c>
      <c r="D346" s="48"/>
      <c r="E346" s="48"/>
      <c r="F346" s="24" t="s">
        <v>18</v>
      </c>
      <c r="G346" s="26">
        <v>1</v>
      </c>
      <c r="H346" s="31"/>
      <c r="I346" s="27">
        <v>0</v>
      </c>
      <c r="J346" s="28">
        <f t="shared" si="10"/>
        <v>0</v>
      </c>
      <c r="K346" s="29" t="s">
        <v>50</v>
      </c>
      <c r="L346" s="29" t="s">
        <v>45</v>
      </c>
      <c r="M346" s="29" t="s">
        <v>51</v>
      </c>
      <c r="N346" s="30" t="str">
        <f>VLOOKUP(M346,[13]OPERACIONAL!$A$1:$C$12,2,FALSE)</f>
        <v>SELECIONAR</v>
      </c>
    </row>
    <row r="347" spans="2:14">
      <c r="B347" s="23" t="str">
        <f t="shared" si="9"/>
        <v>U.</v>
      </c>
      <c r="C347" s="24" t="s">
        <v>4</v>
      </c>
      <c r="D347" s="48"/>
      <c r="E347" s="48"/>
      <c r="F347" s="24" t="s">
        <v>18</v>
      </c>
      <c r="G347" s="26">
        <v>1</v>
      </c>
      <c r="H347" s="31"/>
      <c r="I347" s="27">
        <v>0</v>
      </c>
      <c r="J347" s="28">
        <f t="shared" si="10"/>
        <v>0</v>
      </c>
      <c r="K347" s="29" t="s">
        <v>50</v>
      </c>
      <c r="L347" s="29" t="s">
        <v>45</v>
      </c>
      <c r="M347" s="29" t="s">
        <v>51</v>
      </c>
      <c r="N347" s="30" t="str">
        <f>VLOOKUP(M347,[13]OPERACIONAL!$A$1:$C$12,2,FALSE)</f>
        <v>SELECIONAR</v>
      </c>
    </row>
    <row r="348" spans="2:14">
      <c r="B348" s="23" t="str">
        <f t="shared" si="9"/>
        <v>U.</v>
      </c>
      <c r="C348" s="24" t="s">
        <v>4</v>
      </c>
      <c r="D348" s="48"/>
      <c r="E348" s="48"/>
      <c r="F348" s="24" t="s">
        <v>18</v>
      </c>
      <c r="G348" s="26">
        <v>1</v>
      </c>
      <c r="H348" s="31"/>
      <c r="I348" s="27">
        <v>0</v>
      </c>
      <c r="J348" s="28">
        <f t="shared" si="10"/>
        <v>0</v>
      </c>
      <c r="K348" s="29" t="s">
        <v>50</v>
      </c>
      <c r="L348" s="29" t="s">
        <v>45</v>
      </c>
      <c r="M348" s="29" t="s">
        <v>51</v>
      </c>
      <c r="N348" s="30" t="str">
        <f>VLOOKUP(M348,[13]OPERACIONAL!$A$1:$C$12,2,FALSE)</f>
        <v>SELECIONAR</v>
      </c>
    </row>
    <row r="349" spans="2:14">
      <c r="B349" s="23" t="str">
        <f t="shared" si="9"/>
        <v>U.</v>
      </c>
      <c r="C349" s="24" t="s">
        <v>4</v>
      </c>
      <c r="D349" s="48"/>
      <c r="E349" s="48"/>
      <c r="F349" s="24" t="s">
        <v>18</v>
      </c>
      <c r="G349" s="26">
        <v>1</v>
      </c>
      <c r="H349" s="31"/>
      <c r="I349" s="27">
        <v>0</v>
      </c>
      <c r="J349" s="28">
        <f t="shared" si="10"/>
        <v>0</v>
      </c>
      <c r="K349" s="29" t="s">
        <v>50</v>
      </c>
      <c r="L349" s="29" t="s">
        <v>45</v>
      </c>
      <c r="M349" s="29" t="s">
        <v>51</v>
      </c>
      <c r="N349" s="30" t="str">
        <f>VLOOKUP(M349,[13]OPERACIONAL!$A$1:$C$12,2,FALSE)</f>
        <v>SELECIONAR</v>
      </c>
    </row>
    <row r="350" spans="2:14">
      <c r="B350" s="23" t="str">
        <f t="shared" si="9"/>
        <v>U.</v>
      </c>
      <c r="C350" s="24" t="s">
        <v>4</v>
      </c>
      <c r="D350" s="48"/>
      <c r="E350" s="48"/>
      <c r="F350" s="24" t="s">
        <v>18</v>
      </c>
      <c r="G350" s="26">
        <v>1</v>
      </c>
      <c r="H350" s="31"/>
      <c r="I350" s="27">
        <v>0</v>
      </c>
      <c r="J350" s="28">
        <f t="shared" si="10"/>
        <v>0</v>
      </c>
      <c r="K350" s="29" t="s">
        <v>50</v>
      </c>
      <c r="L350" s="29" t="s">
        <v>45</v>
      </c>
      <c r="M350" s="29" t="s">
        <v>51</v>
      </c>
      <c r="N350" s="30" t="str">
        <f>VLOOKUP(M350,[13]OPERACIONAL!$A$1:$C$12,2,FALSE)</f>
        <v>SELECIONAR</v>
      </c>
    </row>
    <row r="351" spans="2:14">
      <c r="B351" s="23" t="str">
        <f t="shared" si="9"/>
        <v>U.</v>
      </c>
      <c r="C351" s="24" t="s">
        <v>4</v>
      </c>
      <c r="D351" s="48"/>
      <c r="E351" s="48"/>
      <c r="F351" s="24" t="s">
        <v>18</v>
      </c>
      <c r="G351" s="26">
        <v>1</v>
      </c>
      <c r="H351" s="31"/>
      <c r="I351" s="27">
        <v>0</v>
      </c>
      <c r="J351" s="28">
        <f t="shared" si="10"/>
        <v>0</v>
      </c>
      <c r="K351" s="29" t="s">
        <v>50</v>
      </c>
      <c r="L351" s="29" t="s">
        <v>45</v>
      </c>
      <c r="M351" s="29" t="s">
        <v>51</v>
      </c>
      <c r="N351" s="30" t="str">
        <f>VLOOKUP(M351,[13]OPERACIONAL!$A$1:$C$12,2,FALSE)</f>
        <v>SELECIONAR</v>
      </c>
    </row>
    <row r="352" spans="2:14">
      <c r="B352" s="23" t="str">
        <f t="shared" si="9"/>
        <v>U.</v>
      </c>
      <c r="C352" s="24" t="s">
        <v>4</v>
      </c>
      <c r="D352" s="48"/>
      <c r="E352" s="48"/>
      <c r="F352" s="24" t="s">
        <v>18</v>
      </c>
      <c r="G352" s="26">
        <v>1</v>
      </c>
      <c r="H352" s="31"/>
      <c r="I352" s="27">
        <v>0</v>
      </c>
      <c r="J352" s="28">
        <f t="shared" si="10"/>
        <v>0</v>
      </c>
      <c r="K352" s="29" t="s">
        <v>50</v>
      </c>
      <c r="L352" s="29" t="s">
        <v>45</v>
      </c>
      <c r="M352" s="29" t="s">
        <v>51</v>
      </c>
      <c r="N352" s="30" t="str">
        <f>VLOOKUP(M352,[13]OPERACIONAL!$A$1:$C$12,2,FALSE)</f>
        <v>SELECIONAR</v>
      </c>
    </row>
    <row r="353" spans="2:14">
      <c r="B353" s="23" t="str">
        <f t="shared" si="9"/>
        <v>U.</v>
      </c>
      <c r="C353" s="24" t="s">
        <v>4</v>
      </c>
      <c r="D353" s="48"/>
      <c r="E353" s="48"/>
      <c r="F353" s="24" t="s">
        <v>18</v>
      </c>
      <c r="G353" s="26">
        <v>1</v>
      </c>
      <c r="H353" s="31"/>
      <c r="I353" s="27">
        <v>0</v>
      </c>
      <c r="J353" s="28">
        <f t="shared" si="10"/>
        <v>0</v>
      </c>
      <c r="K353" s="29" t="s">
        <v>50</v>
      </c>
      <c r="L353" s="29" t="s">
        <v>45</v>
      </c>
      <c r="M353" s="29" t="s">
        <v>51</v>
      </c>
      <c r="N353" s="30" t="str">
        <f>VLOOKUP(M353,[13]OPERACIONAL!$A$1:$C$12,2,FALSE)</f>
        <v>SELECIONAR</v>
      </c>
    </row>
    <row r="354" spans="2:14">
      <c r="B354" s="23" t="str">
        <f t="shared" si="9"/>
        <v>U.</v>
      </c>
      <c r="C354" s="24" t="s">
        <v>4</v>
      </c>
      <c r="D354" s="48"/>
      <c r="E354" s="48"/>
      <c r="F354" s="24" t="s">
        <v>18</v>
      </c>
      <c r="G354" s="26">
        <v>1</v>
      </c>
      <c r="H354" s="31"/>
      <c r="I354" s="27">
        <v>0</v>
      </c>
      <c r="J354" s="28">
        <f t="shared" si="10"/>
        <v>0</v>
      </c>
      <c r="K354" s="29" t="s">
        <v>50</v>
      </c>
      <c r="L354" s="29" t="s">
        <v>45</v>
      </c>
      <c r="M354" s="29" t="s">
        <v>51</v>
      </c>
      <c r="N354" s="30" t="str">
        <f>VLOOKUP(M354,[13]OPERACIONAL!$A$1:$C$12,2,FALSE)</f>
        <v>SELECIONAR</v>
      </c>
    </row>
    <row r="355" spans="2:14">
      <c r="B355" s="23" t="str">
        <f t="shared" si="9"/>
        <v>U.</v>
      </c>
      <c r="C355" s="24" t="s">
        <v>4</v>
      </c>
      <c r="D355" s="48"/>
      <c r="E355" s="48"/>
      <c r="F355" s="24" t="s">
        <v>18</v>
      </c>
      <c r="G355" s="26">
        <v>1</v>
      </c>
      <c r="H355" s="31"/>
      <c r="I355" s="27">
        <v>0</v>
      </c>
      <c r="J355" s="28">
        <f t="shared" si="10"/>
        <v>0</v>
      </c>
      <c r="K355" s="29" t="s">
        <v>50</v>
      </c>
      <c r="L355" s="29" t="s">
        <v>45</v>
      </c>
      <c r="M355" s="29" t="s">
        <v>51</v>
      </c>
      <c r="N355" s="30" t="str">
        <f>VLOOKUP(M355,[13]OPERACIONAL!$A$1:$C$12,2,FALSE)</f>
        <v>SELECIONAR</v>
      </c>
    </row>
    <row r="356" spans="2:14">
      <c r="B356" s="23" t="str">
        <f t="shared" si="9"/>
        <v>U.</v>
      </c>
      <c r="C356" s="24" t="s">
        <v>4</v>
      </c>
      <c r="D356" s="48"/>
      <c r="E356" s="48"/>
      <c r="F356" s="24" t="s">
        <v>18</v>
      </c>
      <c r="G356" s="26">
        <v>1</v>
      </c>
      <c r="H356" s="31"/>
      <c r="I356" s="27">
        <v>0</v>
      </c>
      <c r="J356" s="28">
        <f t="shared" si="10"/>
        <v>0</v>
      </c>
      <c r="K356" s="29" t="s">
        <v>50</v>
      </c>
      <c r="L356" s="29" t="s">
        <v>45</v>
      </c>
      <c r="M356" s="29" t="s">
        <v>51</v>
      </c>
      <c r="N356" s="30" t="str">
        <f>VLOOKUP(M356,[13]OPERACIONAL!$A$1:$C$12,2,FALSE)</f>
        <v>SELECIONAR</v>
      </c>
    </row>
    <row r="357" spans="2:14">
      <c r="B357" s="23" t="str">
        <f t="shared" si="9"/>
        <v>U.</v>
      </c>
      <c r="C357" s="24" t="s">
        <v>4</v>
      </c>
      <c r="D357" s="48"/>
      <c r="E357" s="48"/>
      <c r="F357" s="24" t="s">
        <v>18</v>
      </c>
      <c r="G357" s="26">
        <v>1</v>
      </c>
      <c r="H357" s="31"/>
      <c r="I357" s="27">
        <v>0</v>
      </c>
      <c r="J357" s="28">
        <f t="shared" si="10"/>
        <v>0</v>
      </c>
      <c r="K357" s="29" t="s">
        <v>50</v>
      </c>
      <c r="L357" s="29" t="s">
        <v>45</v>
      </c>
      <c r="M357" s="29" t="s">
        <v>51</v>
      </c>
      <c r="N357" s="30" t="str">
        <f>VLOOKUP(M357,[13]OPERACIONAL!$A$1:$C$12,2,FALSE)</f>
        <v>SELECIONAR</v>
      </c>
    </row>
    <row r="358" spans="2:14">
      <c r="B358" s="23" t="str">
        <f t="shared" si="9"/>
        <v>U.</v>
      </c>
      <c r="C358" s="24" t="s">
        <v>4</v>
      </c>
      <c r="D358" s="48"/>
      <c r="E358" s="48"/>
      <c r="F358" s="24" t="s">
        <v>18</v>
      </c>
      <c r="G358" s="26">
        <v>1</v>
      </c>
      <c r="H358" s="31"/>
      <c r="I358" s="27">
        <v>0</v>
      </c>
      <c r="J358" s="28">
        <f t="shared" si="10"/>
        <v>0</v>
      </c>
      <c r="K358" s="29" t="s">
        <v>50</v>
      </c>
      <c r="L358" s="29" t="s">
        <v>45</v>
      </c>
      <c r="M358" s="29" t="s">
        <v>51</v>
      </c>
      <c r="N358" s="30" t="str">
        <f>VLOOKUP(M358,[13]OPERACIONAL!$A$1:$C$12,2,FALSE)</f>
        <v>SELECIONAR</v>
      </c>
    </row>
    <row r="359" spans="2:14">
      <c r="B359" s="23" t="str">
        <f t="shared" si="9"/>
        <v>U.</v>
      </c>
      <c r="C359" s="24" t="s">
        <v>4</v>
      </c>
      <c r="D359" s="48"/>
      <c r="E359" s="48"/>
      <c r="F359" s="24" t="s">
        <v>18</v>
      </c>
      <c r="G359" s="26">
        <v>1</v>
      </c>
      <c r="H359" s="31"/>
      <c r="I359" s="27">
        <v>0</v>
      </c>
      <c r="J359" s="28">
        <f t="shared" si="10"/>
        <v>0</v>
      </c>
      <c r="K359" s="29" t="s">
        <v>50</v>
      </c>
      <c r="L359" s="29" t="s">
        <v>45</v>
      </c>
      <c r="M359" s="29" t="s">
        <v>51</v>
      </c>
      <c r="N359" s="30" t="str">
        <f>VLOOKUP(M359,[13]OPERACIONAL!$A$1:$C$12,2,FALSE)</f>
        <v>SELECIONAR</v>
      </c>
    </row>
    <row r="360" spans="2:14">
      <c r="B360" s="23" t="str">
        <f t="shared" si="9"/>
        <v>U.</v>
      </c>
      <c r="C360" s="24" t="s">
        <v>4</v>
      </c>
      <c r="D360" s="48"/>
      <c r="E360" s="48"/>
      <c r="F360" s="24" t="s">
        <v>18</v>
      </c>
      <c r="G360" s="26">
        <v>1</v>
      </c>
      <c r="H360" s="31"/>
      <c r="I360" s="27">
        <v>0</v>
      </c>
      <c r="J360" s="28">
        <f t="shared" si="10"/>
        <v>0</v>
      </c>
      <c r="K360" s="29" t="s">
        <v>50</v>
      </c>
      <c r="L360" s="29" t="s">
        <v>45</v>
      </c>
      <c r="M360" s="29" t="s">
        <v>51</v>
      </c>
      <c r="N360" s="30" t="str">
        <f>VLOOKUP(M360,[13]OPERACIONAL!$A$1:$C$12,2,FALSE)</f>
        <v>SELECIONAR</v>
      </c>
    </row>
    <row r="361" spans="2:14">
      <c r="B361" s="23" t="str">
        <f t="shared" si="9"/>
        <v>U.</v>
      </c>
      <c r="C361" s="24" t="s">
        <v>4</v>
      </c>
      <c r="D361" s="48"/>
      <c r="E361" s="48"/>
      <c r="F361" s="24" t="s">
        <v>18</v>
      </c>
      <c r="G361" s="26">
        <v>1</v>
      </c>
      <c r="H361" s="31"/>
      <c r="I361" s="27">
        <v>0</v>
      </c>
      <c r="J361" s="28">
        <f t="shared" si="10"/>
        <v>0</v>
      </c>
      <c r="K361" s="29" t="s">
        <v>50</v>
      </c>
      <c r="L361" s="29" t="s">
        <v>45</v>
      </c>
      <c r="M361" s="29" t="s">
        <v>51</v>
      </c>
      <c r="N361" s="30" t="str">
        <f>VLOOKUP(M361,[13]OPERACIONAL!$A$1:$C$12,2,FALSE)</f>
        <v>SELECIONAR</v>
      </c>
    </row>
    <row r="362" spans="2:14">
      <c r="B362" s="23" t="str">
        <f t="shared" si="9"/>
        <v>U.</v>
      </c>
      <c r="C362" s="24" t="s">
        <v>4</v>
      </c>
      <c r="D362" s="48"/>
      <c r="E362" s="48"/>
      <c r="F362" s="24" t="s">
        <v>18</v>
      </c>
      <c r="G362" s="26">
        <v>1</v>
      </c>
      <c r="H362" s="31"/>
      <c r="I362" s="27">
        <v>0</v>
      </c>
      <c r="J362" s="28">
        <f t="shared" si="10"/>
        <v>0</v>
      </c>
      <c r="K362" s="29" t="s">
        <v>50</v>
      </c>
      <c r="L362" s="29" t="s">
        <v>45</v>
      </c>
      <c r="M362" s="29" t="s">
        <v>51</v>
      </c>
      <c r="N362" s="30" t="str">
        <f>VLOOKUP(M362,[13]OPERACIONAL!$A$1:$C$12,2,FALSE)</f>
        <v>SELECIONAR</v>
      </c>
    </row>
    <row r="363" spans="2:14">
      <c r="B363" s="23" t="str">
        <f t="shared" si="9"/>
        <v>U.</v>
      </c>
      <c r="C363" s="24" t="s">
        <v>4</v>
      </c>
      <c r="D363" s="48"/>
      <c r="E363" s="48"/>
      <c r="F363" s="24" t="s">
        <v>18</v>
      </c>
      <c r="G363" s="26">
        <v>1</v>
      </c>
      <c r="H363" s="31"/>
      <c r="I363" s="27">
        <v>0</v>
      </c>
      <c r="J363" s="28">
        <f t="shared" si="10"/>
        <v>0</v>
      </c>
      <c r="K363" s="29" t="s">
        <v>50</v>
      </c>
      <c r="L363" s="29" t="s">
        <v>45</v>
      </c>
      <c r="M363" s="29" t="s">
        <v>51</v>
      </c>
      <c r="N363" s="30" t="str">
        <f>VLOOKUP(M363,[13]OPERACIONAL!$A$1:$C$12,2,FALSE)</f>
        <v>SELECIONAR</v>
      </c>
    </row>
    <row r="364" spans="2:14">
      <c r="B364" s="23" t="str">
        <f t="shared" si="9"/>
        <v>U.</v>
      </c>
      <c r="C364" s="24" t="s">
        <v>4</v>
      </c>
      <c r="D364" s="48"/>
      <c r="E364" s="48"/>
      <c r="F364" s="24" t="s">
        <v>18</v>
      </c>
      <c r="G364" s="26">
        <v>1</v>
      </c>
      <c r="H364" s="31"/>
      <c r="I364" s="27">
        <v>0</v>
      </c>
      <c r="J364" s="28">
        <f t="shared" si="10"/>
        <v>0</v>
      </c>
      <c r="K364" s="29" t="s">
        <v>50</v>
      </c>
      <c r="L364" s="29" t="s">
        <v>45</v>
      </c>
      <c r="M364" s="29" t="s">
        <v>51</v>
      </c>
      <c r="N364" s="30" t="str">
        <f>VLOOKUP(M364,[13]OPERACIONAL!$A$1:$C$12,2,FALSE)</f>
        <v>SELECIONAR</v>
      </c>
    </row>
    <row r="365" spans="2:14">
      <c r="B365" s="23" t="str">
        <f t="shared" si="9"/>
        <v>U.</v>
      </c>
      <c r="C365" s="24" t="s">
        <v>4</v>
      </c>
      <c r="D365" s="48"/>
      <c r="E365" s="48"/>
      <c r="F365" s="24" t="s">
        <v>18</v>
      </c>
      <c r="G365" s="26">
        <v>1</v>
      </c>
      <c r="H365" s="31"/>
      <c r="I365" s="27">
        <v>0</v>
      </c>
      <c r="J365" s="28">
        <f t="shared" si="10"/>
        <v>0</v>
      </c>
      <c r="K365" s="29" t="s">
        <v>50</v>
      </c>
      <c r="L365" s="29" t="s">
        <v>45</v>
      </c>
      <c r="M365" s="29" t="s">
        <v>51</v>
      </c>
      <c r="N365" s="30" t="str">
        <f>VLOOKUP(M365,[13]OPERACIONAL!$A$1:$C$12,2,FALSE)</f>
        <v>SELECIONAR</v>
      </c>
    </row>
    <row r="366" spans="2:14">
      <c r="B366" s="23" t="str">
        <f t="shared" si="9"/>
        <v>U.</v>
      </c>
      <c r="C366" s="24" t="s">
        <v>4</v>
      </c>
      <c r="D366" s="48"/>
      <c r="E366" s="48"/>
      <c r="F366" s="24" t="s">
        <v>18</v>
      </c>
      <c r="G366" s="26">
        <v>1</v>
      </c>
      <c r="H366" s="31"/>
      <c r="I366" s="27">
        <v>0</v>
      </c>
      <c r="J366" s="28">
        <f t="shared" si="10"/>
        <v>0</v>
      </c>
      <c r="K366" s="29" t="s">
        <v>50</v>
      </c>
      <c r="L366" s="29" t="s">
        <v>45</v>
      </c>
      <c r="M366" s="29" t="s">
        <v>51</v>
      </c>
      <c r="N366" s="30" t="str">
        <f>VLOOKUP(M366,[13]OPERACIONAL!$A$1:$C$12,2,FALSE)</f>
        <v>SELECIONAR</v>
      </c>
    </row>
    <row r="367" spans="2:14">
      <c r="B367" s="23" t="str">
        <f t="shared" si="9"/>
        <v>U.</v>
      </c>
      <c r="C367" s="24" t="s">
        <v>4</v>
      </c>
      <c r="D367" s="48"/>
      <c r="E367" s="48"/>
      <c r="F367" s="24" t="s">
        <v>18</v>
      </c>
      <c r="G367" s="26">
        <v>1</v>
      </c>
      <c r="H367" s="31"/>
      <c r="I367" s="27">
        <v>0</v>
      </c>
      <c r="J367" s="28">
        <f t="shared" si="10"/>
        <v>0</v>
      </c>
      <c r="K367" s="29" t="s">
        <v>50</v>
      </c>
      <c r="L367" s="29" t="s">
        <v>45</v>
      </c>
      <c r="M367" s="29" t="s">
        <v>51</v>
      </c>
      <c r="N367" s="30" t="str">
        <f>VLOOKUP(M367,[13]OPERACIONAL!$A$1:$C$12,2,FALSE)</f>
        <v>SELECIONAR</v>
      </c>
    </row>
    <row r="368" spans="2:14">
      <c r="B368" s="23" t="str">
        <f t="shared" si="9"/>
        <v>U.</v>
      </c>
      <c r="C368" s="24" t="s">
        <v>4</v>
      </c>
      <c r="D368" s="48"/>
      <c r="E368" s="48"/>
      <c r="F368" s="24" t="s">
        <v>18</v>
      </c>
      <c r="G368" s="26">
        <v>1</v>
      </c>
      <c r="H368" s="31"/>
      <c r="I368" s="27">
        <v>0</v>
      </c>
      <c r="J368" s="28">
        <f t="shared" si="10"/>
        <v>0</v>
      </c>
      <c r="K368" s="29" t="s">
        <v>50</v>
      </c>
      <c r="L368" s="29" t="s">
        <v>45</v>
      </c>
      <c r="M368" s="29" t="s">
        <v>51</v>
      </c>
      <c r="N368" s="30" t="str">
        <f>VLOOKUP(M368,[13]OPERACIONAL!$A$1:$C$12,2,FALSE)</f>
        <v>SELECIONAR</v>
      </c>
    </row>
    <row r="369" spans="2:14">
      <c r="B369" s="23" t="str">
        <f t="shared" si="9"/>
        <v>U.</v>
      </c>
      <c r="C369" s="24" t="s">
        <v>4</v>
      </c>
      <c r="D369" s="48"/>
      <c r="E369" s="48"/>
      <c r="F369" s="24" t="s">
        <v>18</v>
      </c>
      <c r="G369" s="26">
        <v>1</v>
      </c>
      <c r="H369" s="31"/>
      <c r="I369" s="27">
        <v>0</v>
      </c>
      <c r="J369" s="28">
        <f t="shared" si="10"/>
        <v>0</v>
      </c>
      <c r="K369" s="29" t="s">
        <v>50</v>
      </c>
      <c r="L369" s="29" t="s">
        <v>45</v>
      </c>
      <c r="M369" s="29" t="s">
        <v>51</v>
      </c>
      <c r="N369" s="30" t="str">
        <f>VLOOKUP(M369,[13]OPERACIONAL!$A$1:$C$12,2,FALSE)</f>
        <v>SELECIONAR</v>
      </c>
    </row>
    <row r="370" spans="2:14">
      <c r="B370" s="23" t="str">
        <f t="shared" si="9"/>
        <v>U.</v>
      </c>
      <c r="C370" s="24" t="s">
        <v>4</v>
      </c>
      <c r="D370" s="48"/>
      <c r="E370" s="48"/>
      <c r="F370" s="24" t="s">
        <v>18</v>
      </c>
      <c r="G370" s="26">
        <v>1</v>
      </c>
      <c r="H370" s="31"/>
      <c r="I370" s="27">
        <v>0</v>
      </c>
      <c r="J370" s="28">
        <f t="shared" si="10"/>
        <v>0</v>
      </c>
      <c r="K370" s="29" t="s">
        <v>50</v>
      </c>
      <c r="L370" s="29" t="s">
        <v>45</v>
      </c>
      <c r="M370" s="29" t="s">
        <v>51</v>
      </c>
      <c r="N370" s="30" t="str">
        <f>VLOOKUP(M370,[13]OPERACIONAL!$A$1:$C$12,2,FALSE)</f>
        <v>SELECIONAR</v>
      </c>
    </row>
    <row r="371" spans="2:14">
      <c r="B371" s="23" t="str">
        <f t="shared" si="9"/>
        <v>U.</v>
      </c>
      <c r="C371" s="24" t="s">
        <v>4</v>
      </c>
      <c r="D371" s="48"/>
      <c r="E371" s="48"/>
      <c r="F371" s="24" t="s">
        <v>18</v>
      </c>
      <c r="G371" s="26">
        <v>1</v>
      </c>
      <c r="H371" s="31"/>
      <c r="I371" s="27">
        <v>0</v>
      </c>
      <c r="J371" s="28">
        <f t="shared" si="10"/>
        <v>0</v>
      </c>
      <c r="K371" s="29" t="s">
        <v>50</v>
      </c>
      <c r="L371" s="29" t="s">
        <v>45</v>
      </c>
      <c r="M371" s="29" t="s">
        <v>51</v>
      </c>
      <c r="N371" s="30" t="str">
        <f>VLOOKUP(M371,[13]OPERACIONAL!$A$1:$C$12,2,FALSE)</f>
        <v>SELECIONAR</v>
      </c>
    </row>
    <row r="372" spans="2:14">
      <c r="B372" s="23" t="str">
        <f t="shared" si="9"/>
        <v>U.</v>
      </c>
      <c r="C372" s="24" t="s">
        <v>4</v>
      </c>
      <c r="D372" s="48"/>
      <c r="E372" s="48"/>
      <c r="F372" s="24" t="s">
        <v>18</v>
      </c>
      <c r="G372" s="26">
        <v>1</v>
      </c>
      <c r="H372" s="31"/>
      <c r="I372" s="27">
        <v>0</v>
      </c>
      <c r="J372" s="28">
        <f t="shared" si="10"/>
        <v>0</v>
      </c>
      <c r="K372" s="29" t="s">
        <v>50</v>
      </c>
      <c r="L372" s="29" t="s">
        <v>45</v>
      </c>
      <c r="M372" s="29" t="s">
        <v>51</v>
      </c>
      <c r="N372" s="30" t="str">
        <f>VLOOKUP(M372,[13]OPERACIONAL!$A$1:$C$12,2,FALSE)</f>
        <v>SELECIONAR</v>
      </c>
    </row>
    <row r="373" spans="2:14">
      <c r="B373" s="23" t="str">
        <f t="shared" si="9"/>
        <v>U.</v>
      </c>
      <c r="C373" s="24" t="s">
        <v>4</v>
      </c>
      <c r="D373" s="48"/>
      <c r="E373" s="48"/>
      <c r="F373" s="24" t="s">
        <v>18</v>
      </c>
      <c r="G373" s="26">
        <v>1</v>
      </c>
      <c r="H373" s="31"/>
      <c r="I373" s="27">
        <v>0</v>
      </c>
      <c r="J373" s="28">
        <f t="shared" si="10"/>
        <v>0</v>
      </c>
      <c r="K373" s="29" t="s">
        <v>50</v>
      </c>
      <c r="L373" s="29" t="s">
        <v>45</v>
      </c>
      <c r="M373" s="29" t="s">
        <v>51</v>
      </c>
      <c r="N373" s="30" t="str">
        <f>VLOOKUP(M373,[13]OPERACIONAL!$A$1:$C$12,2,FALSE)</f>
        <v>SELECIONAR</v>
      </c>
    </row>
    <row r="374" spans="2:14">
      <c r="B374" s="23" t="str">
        <f t="shared" si="9"/>
        <v>U.</v>
      </c>
      <c r="C374" s="24" t="s">
        <v>4</v>
      </c>
      <c r="D374" s="48"/>
      <c r="E374" s="48"/>
      <c r="F374" s="24" t="s">
        <v>18</v>
      </c>
      <c r="G374" s="26">
        <v>1</v>
      </c>
      <c r="H374" s="31"/>
      <c r="I374" s="27">
        <v>0</v>
      </c>
      <c r="J374" s="28">
        <f t="shared" si="10"/>
        <v>0</v>
      </c>
      <c r="K374" s="29" t="s">
        <v>50</v>
      </c>
      <c r="L374" s="29" t="s">
        <v>45</v>
      </c>
      <c r="M374" s="29" t="s">
        <v>51</v>
      </c>
      <c r="N374" s="30" t="str">
        <f>VLOOKUP(M374,[13]OPERACIONAL!$A$1:$C$12,2,FALSE)</f>
        <v>SELECIONAR</v>
      </c>
    </row>
    <row r="375" spans="2:14">
      <c r="B375" s="23" t="str">
        <f t="shared" si="9"/>
        <v>U.</v>
      </c>
      <c r="C375" s="24" t="s">
        <v>4</v>
      </c>
      <c r="D375" s="48"/>
      <c r="E375" s="48"/>
      <c r="F375" s="24" t="s">
        <v>18</v>
      </c>
      <c r="G375" s="26">
        <v>1</v>
      </c>
      <c r="H375" s="31"/>
      <c r="I375" s="27">
        <v>0</v>
      </c>
      <c r="J375" s="28">
        <f t="shared" si="10"/>
        <v>0</v>
      </c>
      <c r="K375" s="29" t="s">
        <v>50</v>
      </c>
      <c r="L375" s="29" t="s">
        <v>45</v>
      </c>
      <c r="M375" s="29" t="s">
        <v>51</v>
      </c>
      <c r="N375" s="30" t="str">
        <f>VLOOKUP(M375,[13]OPERACIONAL!$A$1:$C$12,2,FALSE)</f>
        <v>SELECIONAR</v>
      </c>
    </row>
    <row r="376" spans="2:14">
      <c r="B376" s="23" t="str">
        <f t="shared" si="9"/>
        <v>U.</v>
      </c>
      <c r="C376" s="24" t="s">
        <v>4</v>
      </c>
      <c r="D376" s="48"/>
      <c r="E376" s="48"/>
      <c r="F376" s="24" t="s">
        <v>18</v>
      </c>
      <c r="G376" s="26">
        <v>1</v>
      </c>
      <c r="H376" s="31"/>
      <c r="I376" s="27">
        <v>0</v>
      </c>
      <c r="J376" s="28">
        <f t="shared" si="10"/>
        <v>0</v>
      </c>
      <c r="K376" s="29" t="s">
        <v>50</v>
      </c>
      <c r="L376" s="29" t="s">
        <v>45</v>
      </c>
      <c r="M376" s="29" t="s">
        <v>51</v>
      </c>
      <c r="N376" s="30" t="str">
        <f>VLOOKUP(M376,[13]OPERACIONAL!$A$1:$C$12,2,FALSE)</f>
        <v>SELECIONAR</v>
      </c>
    </row>
    <row r="377" spans="2:14">
      <c r="B377" s="23" t="str">
        <f t="shared" si="9"/>
        <v>U.</v>
      </c>
      <c r="C377" s="24" t="s">
        <v>4</v>
      </c>
      <c r="D377" s="48"/>
      <c r="E377" s="48"/>
      <c r="F377" s="24" t="s">
        <v>18</v>
      </c>
      <c r="G377" s="26">
        <v>1</v>
      </c>
      <c r="H377" s="31"/>
      <c r="I377" s="27">
        <v>0</v>
      </c>
      <c r="J377" s="28">
        <f t="shared" si="10"/>
        <v>0</v>
      </c>
      <c r="K377" s="29" t="s">
        <v>50</v>
      </c>
      <c r="L377" s="29" t="s">
        <v>45</v>
      </c>
      <c r="M377" s="29" t="s">
        <v>51</v>
      </c>
      <c r="N377" s="30" t="str">
        <f>VLOOKUP(M377,[13]OPERACIONAL!$A$1:$C$12,2,FALSE)</f>
        <v>SELECIONAR</v>
      </c>
    </row>
    <row r="378" spans="2:14">
      <c r="B378" s="23" t="str">
        <f t="shared" si="9"/>
        <v>U.</v>
      </c>
      <c r="C378" s="24" t="s">
        <v>4</v>
      </c>
      <c r="D378" s="48"/>
      <c r="E378" s="48"/>
      <c r="F378" s="24" t="s">
        <v>18</v>
      </c>
      <c r="G378" s="26">
        <v>1</v>
      </c>
      <c r="H378" s="31"/>
      <c r="I378" s="27">
        <v>0</v>
      </c>
      <c r="J378" s="28">
        <f t="shared" si="10"/>
        <v>0</v>
      </c>
      <c r="K378" s="29" t="s">
        <v>50</v>
      </c>
      <c r="L378" s="29" t="s">
        <v>45</v>
      </c>
      <c r="M378" s="29" t="s">
        <v>51</v>
      </c>
      <c r="N378" s="30" t="str">
        <f>VLOOKUP(M378,[13]OPERACIONAL!$A$1:$C$12,2,FALSE)</f>
        <v>SELECIONAR</v>
      </c>
    </row>
    <row r="379" spans="2:14">
      <c r="B379" s="23" t="str">
        <f t="shared" si="9"/>
        <v>U.</v>
      </c>
      <c r="C379" s="24" t="s">
        <v>4</v>
      </c>
      <c r="D379" s="48"/>
      <c r="E379" s="48"/>
      <c r="F379" s="24" t="s">
        <v>18</v>
      </c>
      <c r="G379" s="26">
        <v>1</v>
      </c>
      <c r="H379" s="31"/>
      <c r="I379" s="27">
        <v>0</v>
      </c>
      <c r="J379" s="28">
        <f t="shared" si="10"/>
        <v>0</v>
      </c>
      <c r="K379" s="29" t="s">
        <v>50</v>
      </c>
      <c r="L379" s="29" t="s">
        <v>45</v>
      </c>
      <c r="M379" s="29" t="s">
        <v>51</v>
      </c>
      <c r="N379" s="30" t="str">
        <f>VLOOKUP(M379,[13]OPERACIONAL!$A$1:$C$12,2,FALSE)</f>
        <v>SELECIONAR</v>
      </c>
    </row>
    <row r="380" spans="2:14">
      <c r="B380" s="23" t="str">
        <f t="shared" si="9"/>
        <v>U.</v>
      </c>
      <c r="C380" s="24" t="s">
        <v>4</v>
      </c>
      <c r="D380" s="48"/>
      <c r="E380" s="48"/>
      <c r="F380" s="24" t="s">
        <v>18</v>
      </c>
      <c r="G380" s="26">
        <v>1</v>
      </c>
      <c r="H380" s="31"/>
      <c r="I380" s="27">
        <v>0</v>
      </c>
      <c r="J380" s="28">
        <f t="shared" si="10"/>
        <v>0</v>
      </c>
      <c r="K380" s="29" t="s">
        <v>50</v>
      </c>
      <c r="L380" s="29" t="s">
        <v>45</v>
      </c>
      <c r="M380" s="29" t="s">
        <v>51</v>
      </c>
      <c r="N380" s="30" t="str">
        <f>VLOOKUP(M380,[13]OPERACIONAL!$A$1:$C$12,2,FALSE)</f>
        <v>SELECIONAR</v>
      </c>
    </row>
    <row r="381" spans="2:14">
      <c r="B381" s="23" t="str">
        <f t="shared" si="9"/>
        <v>U.</v>
      </c>
      <c r="C381" s="24" t="s">
        <v>4</v>
      </c>
      <c r="D381" s="48"/>
      <c r="E381" s="48"/>
      <c r="F381" s="24" t="s">
        <v>18</v>
      </c>
      <c r="G381" s="26">
        <v>1</v>
      </c>
      <c r="H381" s="31"/>
      <c r="I381" s="27">
        <v>0</v>
      </c>
      <c r="J381" s="28">
        <f t="shared" si="10"/>
        <v>0</v>
      </c>
      <c r="K381" s="29" t="s">
        <v>50</v>
      </c>
      <c r="L381" s="29" t="s">
        <v>45</v>
      </c>
      <c r="M381" s="29" t="s">
        <v>51</v>
      </c>
      <c r="N381" s="30" t="str">
        <f>VLOOKUP(M381,[13]OPERACIONAL!$A$1:$C$12,2,FALSE)</f>
        <v>SELECIONAR</v>
      </c>
    </row>
    <row r="382" spans="2:14">
      <c r="B382" s="23" t="str">
        <f t="shared" si="9"/>
        <v>U.</v>
      </c>
      <c r="C382" s="24" t="s">
        <v>4</v>
      </c>
      <c r="D382" s="48"/>
      <c r="E382" s="48"/>
      <c r="F382" s="24" t="s">
        <v>18</v>
      </c>
      <c r="G382" s="26">
        <v>1</v>
      </c>
      <c r="H382" s="31"/>
      <c r="I382" s="27">
        <v>0</v>
      </c>
      <c r="J382" s="28">
        <f t="shared" si="10"/>
        <v>0</v>
      </c>
      <c r="K382" s="29" t="s">
        <v>50</v>
      </c>
      <c r="L382" s="29" t="s">
        <v>45</v>
      </c>
      <c r="M382" s="29" t="s">
        <v>51</v>
      </c>
      <c r="N382" s="30" t="str">
        <f>VLOOKUP(M382,[13]OPERACIONAL!$A$1:$C$12,2,FALSE)</f>
        <v>SELECIONAR</v>
      </c>
    </row>
    <row r="383" spans="2:14">
      <c r="B383" s="23" t="str">
        <f t="shared" si="9"/>
        <v>U.</v>
      </c>
      <c r="C383" s="24" t="s">
        <v>4</v>
      </c>
      <c r="D383" s="48"/>
      <c r="E383" s="48"/>
      <c r="F383" s="24" t="s">
        <v>18</v>
      </c>
      <c r="G383" s="26">
        <v>1</v>
      </c>
      <c r="H383" s="31"/>
      <c r="I383" s="27">
        <v>0</v>
      </c>
      <c r="J383" s="28">
        <f t="shared" si="10"/>
        <v>0</v>
      </c>
      <c r="K383" s="29" t="s">
        <v>50</v>
      </c>
      <c r="L383" s="29" t="s">
        <v>45</v>
      </c>
      <c r="M383" s="29" t="s">
        <v>51</v>
      </c>
      <c r="N383" s="30" t="str">
        <f>VLOOKUP(M383,[13]OPERACIONAL!$A$1:$C$12,2,FALSE)</f>
        <v>SELECIONAR</v>
      </c>
    </row>
    <row r="384" spans="2:14">
      <c r="B384" s="23" t="str">
        <f t="shared" si="9"/>
        <v>U.</v>
      </c>
      <c r="C384" s="24" t="s">
        <v>4</v>
      </c>
      <c r="D384" s="48"/>
      <c r="E384" s="48"/>
      <c r="F384" s="24" t="s">
        <v>18</v>
      </c>
      <c r="G384" s="26">
        <v>1</v>
      </c>
      <c r="H384" s="31"/>
      <c r="I384" s="27">
        <v>0</v>
      </c>
      <c r="J384" s="28">
        <f t="shared" si="10"/>
        <v>0</v>
      </c>
      <c r="K384" s="29" t="s">
        <v>50</v>
      </c>
      <c r="L384" s="29" t="s">
        <v>45</v>
      </c>
      <c r="M384" s="29" t="s">
        <v>51</v>
      </c>
      <c r="N384" s="30" t="str">
        <f>VLOOKUP(M384,[13]OPERACIONAL!$A$1:$C$12,2,FALSE)</f>
        <v>SELECIONAR</v>
      </c>
    </row>
    <row r="385" spans="2:14">
      <c r="B385" s="23" t="str">
        <f t="shared" si="9"/>
        <v>U.</v>
      </c>
      <c r="C385" s="24" t="s">
        <v>4</v>
      </c>
      <c r="D385" s="48"/>
      <c r="E385" s="48"/>
      <c r="F385" s="24" t="s">
        <v>18</v>
      </c>
      <c r="G385" s="26">
        <v>1</v>
      </c>
      <c r="H385" s="31"/>
      <c r="I385" s="27">
        <v>0</v>
      </c>
      <c r="J385" s="28">
        <f t="shared" si="10"/>
        <v>0</v>
      </c>
      <c r="K385" s="29" t="s">
        <v>50</v>
      </c>
      <c r="L385" s="29" t="s">
        <v>45</v>
      </c>
      <c r="M385" s="29" t="s">
        <v>51</v>
      </c>
      <c r="N385" s="30" t="str">
        <f>VLOOKUP(M385,[13]OPERACIONAL!$A$1:$C$12,2,FALSE)</f>
        <v>SELECIONAR</v>
      </c>
    </row>
    <row r="386" spans="2:14">
      <c r="B386" s="23" t="str">
        <f t="shared" si="9"/>
        <v>U.</v>
      </c>
      <c r="C386" s="24" t="s">
        <v>4</v>
      </c>
      <c r="D386" s="48"/>
      <c r="E386" s="48"/>
      <c r="F386" s="24" t="s">
        <v>18</v>
      </c>
      <c r="G386" s="26">
        <v>1</v>
      </c>
      <c r="H386" s="31"/>
      <c r="I386" s="27">
        <v>0</v>
      </c>
      <c r="J386" s="28">
        <f t="shared" si="10"/>
        <v>0</v>
      </c>
      <c r="K386" s="29" t="s">
        <v>50</v>
      </c>
      <c r="L386" s="29" t="s">
        <v>45</v>
      </c>
      <c r="M386" s="29" t="s">
        <v>51</v>
      </c>
      <c r="N386" s="30" t="str">
        <f>VLOOKUP(M386,[13]OPERACIONAL!$A$1:$C$12,2,FALSE)</f>
        <v>SELECIONAR</v>
      </c>
    </row>
    <row r="387" spans="2:14">
      <c r="B387" s="23" t="str">
        <f t="shared" si="9"/>
        <v>U.</v>
      </c>
      <c r="C387" s="24" t="s">
        <v>4</v>
      </c>
      <c r="D387" s="48"/>
      <c r="E387" s="48"/>
      <c r="F387" s="24" t="s">
        <v>18</v>
      </c>
      <c r="G387" s="26">
        <v>1</v>
      </c>
      <c r="H387" s="31"/>
      <c r="I387" s="27">
        <v>0</v>
      </c>
      <c r="J387" s="28">
        <f t="shared" si="10"/>
        <v>0</v>
      </c>
      <c r="K387" s="29" t="s">
        <v>50</v>
      </c>
      <c r="L387" s="29" t="s">
        <v>45</v>
      </c>
      <c r="M387" s="29" t="s">
        <v>51</v>
      </c>
      <c r="N387" s="30" t="str">
        <f>VLOOKUP(M387,[13]OPERACIONAL!$A$1:$C$12,2,FALSE)</f>
        <v>SELECIONAR</v>
      </c>
    </row>
    <row r="388" spans="2:14">
      <c r="B388" s="23" t="str">
        <f t="shared" si="9"/>
        <v>U.</v>
      </c>
      <c r="C388" s="24" t="s">
        <v>4</v>
      </c>
      <c r="D388" s="48"/>
      <c r="E388" s="48"/>
      <c r="F388" s="24" t="s">
        <v>18</v>
      </c>
      <c r="G388" s="26">
        <v>1</v>
      </c>
      <c r="H388" s="31"/>
      <c r="I388" s="27">
        <v>0</v>
      </c>
      <c r="J388" s="28">
        <f t="shared" si="10"/>
        <v>0</v>
      </c>
      <c r="K388" s="29" t="s">
        <v>50</v>
      </c>
      <c r="L388" s="29" t="s">
        <v>45</v>
      </c>
      <c r="M388" s="29" t="s">
        <v>51</v>
      </c>
      <c r="N388" s="30" t="str">
        <f>VLOOKUP(M388,[13]OPERACIONAL!$A$1:$C$12,2,FALSE)</f>
        <v>SELECIONAR</v>
      </c>
    </row>
    <row r="389" spans="2:14">
      <c r="B389" s="23" t="str">
        <f t="shared" si="9"/>
        <v>U.</v>
      </c>
      <c r="C389" s="24" t="s">
        <v>4</v>
      </c>
      <c r="D389" s="48"/>
      <c r="E389" s="48"/>
      <c r="F389" s="24" t="s">
        <v>18</v>
      </c>
      <c r="G389" s="26">
        <v>1</v>
      </c>
      <c r="H389" s="31"/>
      <c r="I389" s="27">
        <v>0</v>
      </c>
      <c r="J389" s="28">
        <f t="shared" si="10"/>
        <v>0</v>
      </c>
      <c r="K389" s="29" t="s">
        <v>50</v>
      </c>
      <c r="L389" s="29" t="s">
        <v>45</v>
      </c>
      <c r="M389" s="29" t="s">
        <v>51</v>
      </c>
      <c r="N389" s="30" t="str">
        <f>VLOOKUP(M389,[13]OPERACIONAL!$A$1:$C$12,2,FALSE)</f>
        <v>SELECIONAR</v>
      </c>
    </row>
    <row r="390" spans="2:14">
      <c r="B390" s="23" t="str">
        <f t="shared" si="9"/>
        <v>U.</v>
      </c>
      <c r="C390" s="24" t="s">
        <v>4</v>
      </c>
      <c r="D390" s="48"/>
      <c r="E390" s="48"/>
      <c r="F390" s="24" t="s">
        <v>18</v>
      </c>
      <c r="G390" s="26">
        <v>1</v>
      </c>
      <c r="H390" s="31"/>
      <c r="I390" s="27">
        <v>0</v>
      </c>
      <c r="J390" s="28">
        <f t="shared" si="10"/>
        <v>0</v>
      </c>
      <c r="K390" s="29" t="s">
        <v>50</v>
      </c>
      <c r="L390" s="29" t="s">
        <v>45</v>
      </c>
      <c r="M390" s="29" t="s">
        <v>51</v>
      </c>
      <c r="N390" s="30" t="str">
        <f>VLOOKUP(M390,[13]OPERACIONAL!$A$1:$C$12,2,FALSE)</f>
        <v>SELECIONAR</v>
      </c>
    </row>
    <row r="391" spans="2:14">
      <c r="B391" s="23" t="str">
        <f t="shared" si="9"/>
        <v>U.</v>
      </c>
      <c r="C391" s="24" t="s">
        <v>4</v>
      </c>
      <c r="D391" s="48"/>
      <c r="E391" s="48"/>
      <c r="F391" s="24" t="s">
        <v>18</v>
      </c>
      <c r="G391" s="26">
        <v>1</v>
      </c>
      <c r="H391" s="31"/>
      <c r="I391" s="27">
        <v>0</v>
      </c>
      <c r="J391" s="28">
        <f t="shared" si="10"/>
        <v>0</v>
      </c>
      <c r="K391" s="29" t="s">
        <v>50</v>
      </c>
      <c r="L391" s="29" t="s">
        <v>45</v>
      </c>
      <c r="M391" s="29" t="s">
        <v>51</v>
      </c>
      <c r="N391" s="30" t="str">
        <f>VLOOKUP(M391,[13]OPERACIONAL!$A$1:$C$12,2,FALSE)</f>
        <v>SELECIONAR</v>
      </c>
    </row>
    <row r="392" spans="2:14">
      <c r="B392" s="23" t="str">
        <f t="shared" si="9"/>
        <v>U.</v>
      </c>
      <c r="C392" s="24" t="s">
        <v>4</v>
      </c>
      <c r="D392" s="48"/>
      <c r="E392" s="48"/>
      <c r="F392" s="24" t="s">
        <v>18</v>
      </c>
      <c r="G392" s="26">
        <v>1</v>
      </c>
      <c r="H392" s="31"/>
      <c r="I392" s="27">
        <v>0</v>
      </c>
      <c r="J392" s="28">
        <f t="shared" si="10"/>
        <v>0</v>
      </c>
      <c r="K392" s="29" t="s">
        <v>50</v>
      </c>
      <c r="L392" s="29" t="s">
        <v>45</v>
      </c>
      <c r="M392" s="29" t="s">
        <v>51</v>
      </c>
      <c r="N392" s="30" t="str">
        <f>VLOOKUP(M392,[13]OPERACIONAL!$A$1:$C$12,2,FALSE)</f>
        <v>SELECIONAR</v>
      </c>
    </row>
    <row r="393" spans="2:14">
      <c r="B393" s="23" t="str">
        <f t="shared" si="9"/>
        <v>U.</v>
      </c>
      <c r="C393" s="24" t="s">
        <v>4</v>
      </c>
      <c r="D393" s="48"/>
      <c r="E393" s="48"/>
      <c r="F393" s="24" t="s">
        <v>18</v>
      </c>
      <c r="G393" s="26">
        <v>1</v>
      </c>
      <c r="H393" s="31"/>
      <c r="I393" s="27">
        <v>0</v>
      </c>
      <c r="J393" s="28">
        <f t="shared" si="10"/>
        <v>0</v>
      </c>
      <c r="K393" s="29" t="s">
        <v>50</v>
      </c>
      <c r="L393" s="29" t="s">
        <v>45</v>
      </c>
      <c r="M393" s="29" t="s">
        <v>51</v>
      </c>
      <c r="N393" s="30" t="str">
        <f>VLOOKUP(M393,[13]OPERACIONAL!$A$1:$C$12,2,FALSE)</f>
        <v>SELECIONAR</v>
      </c>
    </row>
    <row r="394" spans="2:14">
      <c r="B394" s="23" t="str">
        <f t="shared" si="9"/>
        <v>U.</v>
      </c>
      <c r="C394" s="24" t="s">
        <v>4</v>
      </c>
      <c r="D394" s="48"/>
      <c r="E394" s="48"/>
      <c r="F394" s="24" t="s">
        <v>18</v>
      </c>
      <c r="G394" s="26">
        <v>1</v>
      </c>
      <c r="H394" s="31"/>
      <c r="I394" s="27">
        <v>0</v>
      </c>
      <c r="J394" s="28">
        <f t="shared" si="10"/>
        <v>0</v>
      </c>
      <c r="K394" s="29" t="s">
        <v>50</v>
      </c>
      <c r="L394" s="29" t="s">
        <v>45</v>
      </c>
      <c r="M394" s="29" t="s">
        <v>51</v>
      </c>
      <c r="N394" s="30" t="str">
        <f>VLOOKUP(M394,[13]OPERACIONAL!$A$1:$C$12,2,FALSE)</f>
        <v>SELECIONAR</v>
      </c>
    </row>
    <row r="395" spans="2:14">
      <c r="B395" s="23" t="str">
        <f t="shared" si="9"/>
        <v>U.</v>
      </c>
      <c r="C395" s="24" t="s">
        <v>4</v>
      </c>
      <c r="D395" s="48"/>
      <c r="E395" s="48"/>
      <c r="F395" s="24" t="s">
        <v>18</v>
      </c>
      <c r="G395" s="26">
        <v>1</v>
      </c>
      <c r="H395" s="31"/>
      <c r="I395" s="27">
        <v>0</v>
      </c>
      <c r="J395" s="28">
        <f t="shared" si="10"/>
        <v>0</v>
      </c>
      <c r="K395" s="29" t="s">
        <v>50</v>
      </c>
      <c r="L395" s="29" t="s">
        <v>45</v>
      </c>
      <c r="M395" s="29" t="s">
        <v>51</v>
      </c>
      <c r="N395" s="30" t="str">
        <f>VLOOKUP(M395,[13]OPERACIONAL!$A$1:$C$12,2,FALSE)</f>
        <v>SELECIONAR</v>
      </c>
    </row>
    <row r="396" spans="2:14">
      <c r="B396" s="23" t="str">
        <f t="shared" si="9"/>
        <v>U.</v>
      </c>
      <c r="C396" s="24" t="s">
        <v>4</v>
      </c>
      <c r="D396" s="48"/>
      <c r="E396" s="48"/>
      <c r="F396" s="24" t="s">
        <v>18</v>
      </c>
      <c r="G396" s="26">
        <v>1</v>
      </c>
      <c r="H396" s="31"/>
      <c r="I396" s="27">
        <v>0</v>
      </c>
      <c r="J396" s="28">
        <f t="shared" si="10"/>
        <v>0</v>
      </c>
      <c r="K396" s="29" t="s">
        <v>50</v>
      </c>
      <c r="L396" s="29" t="s">
        <v>45</v>
      </c>
      <c r="M396" s="29" t="s">
        <v>51</v>
      </c>
      <c r="N396" s="30" t="str">
        <f>VLOOKUP(M396,[13]OPERACIONAL!$A$1:$C$12,2,FALSE)</f>
        <v>SELECIONAR</v>
      </c>
    </row>
    <row r="397" spans="2:14">
      <c r="B397" s="23" t="str">
        <f t="shared" si="9"/>
        <v>U.</v>
      </c>
      <c r="C397" s="24" t="s">
        <v>4</v>
      </c>
      <c r="D397" s="48"/>
      <c r="E397" s="48"/>
      <c r="F397" s="24" t="s">
        <v>18</v>
      </c>
      <c r="G397" s="26">
        <v>1</v>
      </c>
      <c r="H397" s="31"/>
      <c r="I397" s="27">
        <v>0</v>
      </c>
      <c r="J397" s="28">
        <f t="shared" si="10"/>
        <v>0</v>
      </c>
      <c r="K397" s="29" t="s">
        <v>50</v>
      </c>
      <c r="L397" s="29" t="s">
        <v>45</v>
      </c>
      <c r="M397" s="29" t="s">
        <v>51</v>
      </c>
      <c r="N397" s="30" t="str">
        <f>VLOOKUP(M397,[13]OPERACIONAL!$A$1:$C$12,2,FALSE)</f>
        <v>SELECIONAR</v>
      </c>
    </row>
    <row r="398" spans="2:14">
      <c r="B398" s="23" t="str">
        <f t="shared" si="9"/>
        <v>U.</v>
      </c>
      <c r="C398" s="24" t="s">
        <v>4</v>
      </c>
      <c r="D398" s="48"/>
      <c r="E398" s="48"/>
      <c r="F398" s="24" t="s">
        <v>18</v>
      </c>
      <c r="G398" s="26">
        <v>1</v>
      </c>
      <c r="H398" s="31"/>
      <c r="I398" s="27">
        <v>0</v>
      </c>
      <c r="J398" s="28">
        <f t="shared" si="10"/>
        <v>0</v>
      </c>
      <c r="K398" s="29" t="s">
        <v>50</v>
      </c>
      <c r="L398" s="29" t="s">
        <v>45</v>
      </c>
      <c r="M398" s="29" t="s">
        <v>51</v>
      </c>
      <c r="N398" s="30" t="str">
        <f>VLOOKUP(M398,[13]OPERACIONAL!$A$1:$C$12,2,FALSE)</f>
        <v>SELECIONAR</v>
      </c>
    </row>
    <row r="399" spans="2:14">
      <c r="B399" s="23" t="str">
        <f t="shared" si="9"/>
        <v>U.</v>
      </c>
      <c r="C399" s="24" t="s">
        <v>4</v>
      </c>
      <c r="D399" s="48"/>
      <c r="E399" s="48"/>
      <c r="F399" s="24" t="s">
        <v>18</v>
      </c>
      <c r="G399" s="26">
        <v>1</v>
      </c>
      <c r="H399" s="31"/>
      <c r="I399" s="27">
        <v>0</v>
      </c>
      <c r="J399" s="28">
        <f t="shared" si="10"/>
        <v>0</v>
      </c>
      <c r="K399" s="29" t="s">
        <v>50</v>
      </c>
      <c r="L399" s="29" t="s">
        <v>45</v>
      </c>
      <c r="M399" s="29" t="s">
        <v>51</v>
      </c>
      <c r="N399" s="30" t="str">
        <f>VLOOKUP(M399,[13]OPERACIONAL!$A$1:$C$12,2,FALSE)</f>
        <v>SELECIONAR</v>
      </c>
    </row>
    <row r="400" spans="2:14">
      <c r="B400" s="23" t="str">
        <f t="shared" si="9"/>
        <v>U.</v>
      </c>
      <c r="C400" s="24" t="s">
        <v>4</v>
      </c>
      <c r="D400" s="48"/>
      <c r="E400" s="48"/>
      <c r="F400" s="24" t="s">
        <v>18</v>
      </c>
      <c r="G400" s="26">
        <v>1</v>
      </c>
      <c r="H400" s="31"/>
      <c r="I400" s="27">
        <v>0</v>
      </c>
      <c r="J400" s="28">
        <f t="shared" si="10"/>
        <v>0</v>
      </c>
      <c r="K400" s="29" t="s">
        <v>50</v>
      </c>
      <c r="L400" s="29" t="s">
        <v>45</v>
      </c>
      <c r="M400" s="29" t="s">
        <v>51</v>
      </c>
      <c r="N400" s="30" t="str">
        <f>VLOOKUP(M400,[13]OPERACIONAL!$A$1:$C$12,2,FALSE)</f>
        <v>SELECIONAR</v>
      </c>
    </row>
    <row r="401" spans="2:14">
      <c r="B401" s="23" t="str">
        <f t="shared" si="9"/>
        <v>U.</v>
      </c>
      <c r="C401" s="24" t="s">
        <v>4</v>
      </c>
      <c r="D401" s="48"/>
      <c r="E401" s="48"/>
      <c r="F401" s="24" t="s">
        <v>18</v>
      </c>
      <c r="G401" s="26">
        <v>1</v>
      </c>
      <c r="H401" s="31"/>
      <c r="I401" s="27">
        <v>0</v>
      </c>
      <c r="J401" s="28">
        <f t="shared" si="10"/>
        <v>0</v>
      </c>
      <c r="K401" s="29" t="s">
        <v>50</v>
      </c>
      <c r="L401" s="29" t="s">
        <v>45</v>
      </c>
      <c r="M401" s="29" t="s">
        <v>51</v>
      </c>
      <c r="N401" s="30" t="str">
        <f>VLOOKUP(M401,[13]OPERACIONAL!$A$1:$C$12,2,FALSE)</f>
        <v>SELECIONAR</v>
      </c>
    </row>
    <row r="402" spans="2:14">
      <c r="B402" s="23" t="str">
        <f t="shared" si="9"/>
        <v>U.</v>
      </c>
      <c r="C402" s="24" t="s">
        <v>4</v>
      </c>
      <c r="D402" s="48"/>
      <c r="E402" s="48"/>
      <c r="F402" s="24" t="s">
        <v>18</v>
      </c>
      <c r="G402" s="26">
        <v>1</v>
      </c>
      <c r="H402" s="31"/>
      <c r="I402" s="27">
        <v>0</v>
      </c>
      <c r="J402" s="28">
        <f t="shared" si="10"/>
        <v>0</v>
      </c>
      <c r="K402" s="29" t="s">
        <v>50</v>
      </c>
      <c r="L402" s="29" t="s">
        <v>45</v>
      </c>
      <c r="M402" s="29" t="s">
        <v>51</v>
      </c>
      <c r="N402" s="30" t="str">
        <f>VLOOKUP(M402,[13]OPERACIONAL!$A$1:$C$12,2,FALSE)</f>
        <v>SELECIONAR</v>
      </c>
    </row>
    <row r="403" spans="2:14">
      <c r="B403" s="23" t="str">
        <f t="shared" si="9"/>
        <v>U.</v>
      </c>
      <c r="C403" s="24" t="s">
        <v>4</v>
      </c>
      <c r="D403" s="48"/>
      <c r="E403" s="48"/>
      <c r="F403" s="24" t="s">
        <v>18</v>
      </c>
      <c r="G403" s="26">
        <v>1</v>
      </c>
      <c r="H403" s="31"/>
      <c r="I403" s="27">
        <v>0</v>
      </c>
      <c r="J403" s="28">
        <f t="shared" si="10"/>
        <v>0</v>
      </c>
      <c r="K403" s="29" t="s">
        <v>50</v>
      </c>
      <c r="L403" s="29" t="s">
        <v>45</v>
      </c>
      <c r="M403" s="29" t="s">
        <v>51</v>
      </c>
      <c r="N403" s="30" t="str">
        <f>VLOOKUP(M403,[13]OPERACIONAL!$A$1:$C$12,2,FALSE)</f>
        <v>SELECIONAR</v>
      </c>
    </row>
    <row r="404" spans="2:14">
      <c r="B404" s="23" t="str">
        <f t="shared" si="9"/>
        <v>U.</v>
      </c>
      <c r="C404" s="24" t="s">
        <v>4</v>
      </c>
      <c r="D404" s="48"/>
      <c r="E404" s="48"/>
      <c r="F404" s="24" t="s">
        <v>18</v>
      </c>
      <c r="G404" s="26">
        <v>1</v>
      </c>
      <c r="H404" s="31"/>
      <c r="I404" s="27">
        <v>0</v>
      </c>
      <c r="J404" s="28">
        <f t="shared" si="10"/>
        <v>0</v>
      </c>
      <c r="K404" s="29" t="s">
        <v>50</v>
      </c>
      <c r="L404" s="29" t="s">
        <v>45</v>
      </c>
      <c r="M404" s="29" t="s">
        <v>51</v>
      </c>
      <c r="N404" s="30" t="str">
        <f>VLOOKUP(M404,[13]OPERACIONAL!$A$1:$C$12,2,FALSE)</f>
        <v>SELECIONAR</v>
      </c>
    </row>
    <row r="405" spans="2:14">
      <c r="B405" s="23" t="str">
        <f t="shared" si="9"/>
        <v>U.</v>
      </c>
      <c r="C405" s="24" t="s">
        <v>4</v>
      </c>
      <c r="D405" s="48"/>
      <c r="E405" s="48"/>
      <c r="F405" s="24" t="s">
        <v>18</v>
      </c>
      <c r="G405" s="26">
        <v>1</v>
      </c>
      <c r="H405" s="31"/>
      <c r="I405" s="27">
        <v>0</v>
      </c>
      <c r="J405" s="28">
        <f t="shared" si="10"/>
        <v>0</v>
      </c>
      <c r="K405" s="29" t="s">
        <v>50</v>
      </c>
      <c r="L405" s="29" t="s">
        <v>45</v>
      </c>
      <c r="M405" s="29" t="s">
        <v>51</v>
      </c>
      <c r="N405" s="30" t="str">
        <f>VLOOKUP(M405,[13]OPERACIONAL!$A$1:$C$12,2,FALSE)</f>
        <v>SELECIONAR</v>
      </c>
    </row>
    <row r="406" spans="2:14">
      <c r="B406" s="23" t="str">
        <f t="shared" si="9"/>
        <v>U.</v>
      </c>
      <c r="C406" s="24" t="s">
        <v>4</v>
      </c>
      <c r="D406" s="48"/>
      <c r="E406" s="48"/>
      <c r="F406" s="24" t="s">
        <v>18</v>
      </c>
      <c r="G406" s="26">
        <v>1</v>
      </c>
      <c r="H406" s="31"/>
      <c r="I406" s="27">
        <v>0</v>
      </c>
      <c r="J406" s="28">
        <f t="shared" si="10"/>
        <v>0</v>
      </c>
      <c r="K406" s="29" t="s">
        <v>50</v>
      </c>
      <c r="L406" s="29" t="s">
        <v>45</v>
      </c>
      <c r="M406" s="29" t="s">
        <v>51</v>
      </c>
      <c r="N406" s="30" t="str">
        <f>VLOOKUP(M406,[13]OPERACIONAL!$A$1:$C$12,2,FALSE)</f>
        <v>SELECIONAR</v>
      </c>
    </row>
    <row r="407" spans="2:14">
      <c r="B407" s="23" t="str">
        <f t="shared" ref="B407:B470" si="11">MID(C407,1,2)</f>
        <v>U.</v>
      </c>
      <c r="C407" s="24" t="s">
        <v>4</v>
      </c>
      <c r="D407" s="48"/>
      <c r="E407" s="48"/>
      <c r="F407" s="24" t="s">
        <v>18</v>
      </c>
      <c r="G407" s="26">
        <v>1</v>
      </c>
      <c r="H407" s="31"/>
      <c r="I407" s="27">
        <v>0</v>
      </c>
      <c r="J407" s="28">
        <f t="shared" ref="J407:J470" si="12">G407*I407</f>
        <v>0</v>
      </c>
      <c r="K407" s="29" t="s">
        <v>50</v>
      </c>
      <c r="L407" s="29" t="s">
        <v>45</v>
      </c>
      <c r="M407" s="29" t="s">
        <v>51</v>
      </c>
      <c r="N407" s="30" t="str">
        <f>VLOOKUP(M407,[13]OPERACIONAL!$A$1:$C$12,2,FALSE)</f>
        <v>SELECIONAR</v>
      </c>
    </row>
    <row r="408" spans="2:14">
      <c r="B408" s="23" t="str">
        <f t="shared" si="11"/>
        <v>U.</v>
      </c>
      <c r="C408" s="24" t="s">
        <v>4</v>
      </c>
      <c r="D408" s="48"/>
      <c r="E408" s="48"/>
      <c r="F408" s="24" t="s">
        <v>18</v>
      </c>
      <c r="G408" s="26">
        <v>1</v>
      </c>
      <c r="H408" s="31"/>
      <c r="I408" s="27">
        <v>0</v>
      </c>
      <c r="J408" s="28">
        <f t="shared" si="12"/>
        <v>0</v>
      </c>
      <c r="K408" s="29" t="s">
        <v>50</v>
      </c>
      <c r="L408" s="29" t="s">
        <v>45</v>
      </c>
      <c r="M408" s="29" t="s">
        <v>51</v>
      </c>
      <c r="N408" s="30" t="str">
        <f>VLOOKUP(M408,[13]OPERACIONAL!$A$1:$C$12,2,FALSE)</f>
        <v>SELECIONAR</v>
      </c>
    </row>
    <row r="409" spans="2:14">
      <c r="B409" s="23" t="str">
        <f t="shared" si="11"/>
        <v>U.</v>
      </c>
      <c r="C409" s="24" t="s">
        <v>4</v>
      </c>
      <c r="D409" s="48"/>
      <c r="E409" s="48"/>
      <c r="F409" s="24" t="s">
        <v>18</v>
      </c>
      <c r="G409" s="26">
        <v>1</v>
      </c>
      <c r="H409" s="31"/>
      <c r="I409" s="27">
        <v>0</v>
      </c>
      <c r="J409" s="28">
        <f t="shared" si="12"/>
        <v>0</v>
      </c>
      <c r="K409" s="29" t="s">
        <v>50</v>
      </c>
      <c r="L409" s="29" t="s">
        <v>45</v>
      </c>
      <c r="M409" s="29" t="s">
        <v>51</v>
      </c>
      <c r="N409" s="30" t="str">
        <f>VLOOKUP(M409,[13]OPERACIONAL!$A$1:$C$12,2,FALSE)</f>
        <v>SELECIONAR</v>
      </c>
    </row>
    <row r="410" spans="2:14">
      <c r="B410" s="23" t="str">
        <f t="shared" si="11"/>
        <v>U.</v>
      </c>
      <c r="C410" s="24" t="s">
        <v>4</v>
      </c>
      <c r="D410" s="48"/>
      <c r="E410" s="48"/>
      <c r="F410" s="24" t="s">
        <v>18</v>
      </c>
      <c r="G410" s="26">
        <v>1</v>
      </c>
      <c r="H410" s="31"/>
      <c r="I410" s="27">
        <v>0</v>
      </c>
      <c r="J410" s="28">
        <f t="shared" si="12"/>
        <v>0</v>
      </c>
      <c r="K410" s="29" t="s">
        <v>50</v>
      </c>
      <c r="L410" s="29" t="s">
        <v>45</v>
      </c>
      <c r="M410" s="29" t="s">
        <v>51</v>
      </c>
      <c r="N410" s="30" t="str">
        <f>VLOOKUP(M410,[13]OPERACIONAL!$A$1:$C$12,2,FALSE)</f>
        <v>SELECIONAR</v>
      </c>
    </row>
    <row r="411" spans="2:14">
      <c r="B411" s="23" t="str">
        <f t="shared" si="11"/>
        <v>U.</v>
      </c>
      <c r="C411" s="24" t="s">
        <v>4</v>
      </c>
      <c r="D411" s="48"/>
      <c r="E411" s="48"/>
      <c r="F411" s="24" t="s">
        <v>18</v>
      </c>
      <c r="G411" s="26">
        <v>1</v>
      </c>
      <c r="H411" s="31"/>
      <c r="I411" s="27">
        <v>0</v>
      </c>
      <c r="J411" s="28">
        <f t="shared" si="12"/>
        <v>0</v>
      </c>
      <c r="K411" s="29" t="s">
        <v>50</v>
      </c>
      <c r="L411" s="29" t="s">
        <v>45</v>
      </c>
      <c r="M411" s="29" t="s">
        <v>51</v>
      </c>
      <c r="N411" s="30" t="str">
        <f>VLOOKUP(M411,[13]OPERACIONAL!$A$1:$C$12,2,FALSE)</f>
        <v>SELECIONAR</v>
      </c>
    </row>
    <row r="412" spans="2:14">
      <c r="B412" s="23" t="str">
        <f t="shared" si="11"/>
        <v>U.</v>
      </c>
      <c r="C412" s="24" t="s">
        <v>4</v>
      </c>
      <c r="D412" s="48"/>
      <c r="E412" s="48"/>
      <c r="F412" s="24" t="s">
        <v>18</v>
      </c>
      <c r="G412" s="26">
        <v>1</v>
      </c>
      <c r="H412" s="31"/>
      <c r="I412" s="27">
        <v>0</v>
      </c>
      <c r="J412" s="28">
        <f t="shared" si="12"/>
        <v>0</v>
      </c>
      <c r="K412" s="29" t="s">
        <v>50</v>
      </c>
      <c r="L412" s="29" t="s">
        <v>45</v>
      </c>
      <c r="M412" s="29" t="s">
        <v>51</v>
      </c>
      <c r="N412" s="30" t="str">
        <f>VLOOKUP(M412,[13]OPERACIONAL!$A$1:$C$12,2,FALSE)</f>
        <v>SELECIONAR</v>
      </c>
    </row>
    <row r="413" spans="2:14">
      <c r="B413" s="23" t="str">
        <f t="shared" si="11"/>
        <v>U.</v>
      </c>
      <c r="C413" s="24" t="s">
        <v>4</v>
      </c>
      <c r="D413" s="48"/>
      <c r="E413" s="48"/>
      <c r="F413" s="24" t="s">
        <v>18</v>
      </c>
      <c r="G413" s="26">
        <v>1</v>
      </c>
      <c r="H413" s="31"/>
      <c r="I413" s="27">
        <v>0</v>
      </c>
      <c r="J413" s="28">
        <f t="shared" si="12"/>
        <v>0</v>
      </c>
      <c r="K413" s="29" t="s">
        <v>50</v>
      </c>
      <c r="L413" s="29" t="s">
        <v>45</v>
      </c>
      <c r="M413" s="29" t="s">
        <v>51</v>
      </c>
      <c r="N413" s="30" t="str">
        <f>VLOOKUP(M413,[13]OPERACIONAL!$A$1:$C$12,2,FALSE)</f>
        <v>SELECIONAR</v>
      </c>
    </row>
    <row r="414" spans="2:14">
      <c r="B414" s="23" t="str">
        <f t="shared" si="11"/>
        <v>U.</v>
      </c>
      <c r="C414" s="24" t="s">
        <v>4</v>
      </c>
      <c r="D414" s="48"/>
      <c r="E414" s="48"/>
      <c r="F414" s="24" t="s">
        <v>18</v>
      </c>
      <c r="G414" s="26">
        <v>1</v>
      </c>
      <c r="H414" s="31"/>
      <c r="I414" s="27">
        <v>0</v>
      </c>
      <c r="J414" s="28">
        <f t="shared" si="12"/>
        <v>0</v>
      </c>
      <c r="K414" s="29" t="s">
        <v>50</v>
      </c>
      <c r="L414" s="29" t="s">
        <v>45</v>
      </c>
      <c r="M414" s="29" t="s">
        <v>51</v>
      </c>
      <c r="N414" s="30" t="str">
        <f>VLOOKUP(M414,[13]OPERACIONAL!$A$1:$C$12,2,FALSE)</f>
        <v>SELECIONAR</v>
      </c>
    </row>
    <row r="415" spans="2:14">
      <c r="B415" s="23" t="str">
        <f t="shared" si="11"/>
        <v>U.</v>
      </c>
      <c r="C415" s="24" t="s">
        <v>4</v>
      </c>
      <c r="D415" s="48"/>
      <c r="E415" s="48"/>
      <c r="F415" s="24" t="s">
        <v>18</v>
      </c>
      <c r="G415" s="26">
        <v>1</v>
      </c>
      <c r="H415" s="31"/>
      <c r="I415" s="27">
        <v>0</v>
      </c>
      <c r="J415" s="28">
        <f t="shared" si="12"/>
        <v>0</v>
      </c>
      <c r="K415" s="29" t="s">
        <v>50</v>
      </c>
      <c r="L415" s="29" t="s">
        <v>45</v>
      </c>
      <c r="M415" s="29" t="s">
        <v>51</v>
      </c>
      <c r="N415" s="30" t="str">
        <f>VLOOKUP(M415,[13]OPERACIONAL!$A$1:$C$12,2,FALSE)</f>
        <v>SELECIONAR</v>
      </c>
    </row>
    <row r="416" spans="2:14">
      <c r="B416" s="23" t="str">
        <f t="shared" si="11"/>
        <v>U.</v>
      </c>
      <c r="C416" s="24" t="s">
        <v>4</v>
      </c>
      <c r="D416" s="48"/>
      <c r="E416" s="48"/>
      <c r="F416" s="24" t="s">
        <v>18</v>
      </c>
      <c r="G416" s="26">
        <v>1</v>
      </c>
      <c r="H416" s="31"/>
      <c r="I416" s="27">
        <v>0</v>
      </c>
      <c r="J416" s="28">
        <f t="shared" si="12"/>
        <v>0</v>
      </c>
      <c r="K416" s="29" t="s">
        <v>50</v>
      </c>
      <c r="L416" s="29" t="s">
        <v>45</v>
      </c>
      <c r="M416" s="29" t="s">
        <v>51</v>
      </c>
      <c r="N416" s="30" t="str">
        <f>VLOOKUP(M416,[13]OPERACIONAL!$A$1:$C$12,2,FALSE)</f>
        <v>SELECIONAR</v>
      </c>
    </row>
    <row r="417" spans="2:14">
      <c r="B417" s="23" t="str">
        <f t="shared" si="11"/>
        <v>U.</v>
      </c>
      <c r="C417" s="24" t="s">
        <v>4</v>
      </c>
      <c r="D417" s="48"/>
      <c r="E417" s="48"/>
      <c r="F417" s="24" t="s">
        <v>18</v>
      </c>
      <c r="G417" s="26">
        <v>1</v>
      </c>
      <c r="H417" s="31"/>
      <c r="I417" s="27">
        <v>0</v>
      </c>
      <c r="J417" s="28">
        <f t="shared" si="12"/>
        <v>0</v>
      </c>
      <c r="K417" s="29" t="s">
        <v>50</v>
      </c>
      <c r="L417" s="29" t="s">
        <v>45</v>
      </c>
      <c r="M417" s="29" t="s">
        <v>51</v>
      </c>
      <c r="N417" s="30" t="str">
        <f>VLOOKUP(M417,[13]OPERACIONAL!$A$1:$C$12,2,FALSE)</f>
        <v>SELECIONAR</v>
      </c>
    </row>
    <row r="418" spans="2:14">
      <c r="B418" s="23" t="str">
        <f t="shared" si="11"/>
        <v>U.</v>
      </c>
      <c r="C418" s="24" t="s">
        <v>4</v>
      </c>
      <c r="D418" s="48"/>
      <c r="E418" s="48"/>
      <c r="F418" s="24" t="s">
        <v>18</v>
      </c>
      <c r="G418" s="26">
        <v>1</v>
      </c>
      <c r="H418" s="31"/>
      <c r="I418" s="27">
        <v>0</v>
      </c>
      <c r="J418" s="28">
        <f t="shared" si="12"/>
        <v>0</v>
      </c>
      <c r="K418" s="29" t="s">
        <v>50</v>
      </c>
      <c r="L418" s="29" t="s">
        <v>45</v>
      </c>
      <c r="M418" s="29" t="s">
        <v>51</v>
      </c>
      <c r="N418" s="30" t="str">
        <f>VLOOKUP(M418,[13]OPERACIONAL!$A$1:$C$12,2,FALSE)</f>
        <v>SELECIONAR</v>
      </c>
    </row>
    <row r="419" spans="2:14">
      <c r="B419" s="23" t="str">
        <f t="shared" si="11"/>
        <v>U.</v>
      </c>
      <c r="C419" s="24" t="s">
        <v>4</v>
      </c>
      <c r="D419" s="48"/>
      <c r="E419" s="48"/>
      <c r="F419" s="24" t="s">
        <v>18</v>
      </c>
      <c r="G419" s="26">
        <v>1</v>
      </c>
      <c r="H419" s="31"/>
      <c r="I419" s="27">
        <v>0</v>
      </c>
      <c r="J419" s="28">
        <f t="shared" si="12"/>
        <v>0</v>
      </c>
      <c r="K419" s="29" t="s">
        <v>50</v>
      </c>
      <c r="L419" s="29" t="s">
        <v>45</v>
      </c>
      <c r="M419" s="29" t="s">
        <v>51</v>
      </c>
      <c r="N419" s="30" t="str">
        <f>VLOOKUP(M419,[13]OPERACIONAL!$A$1:$C$12,2,FALSE)</f>
        <v>SELECIONAR</v>
      </c>
    </row>
    <row r="420" spans="2:14">
      <c r="B420" s="23" t="str">
        <f t="shared" si="11"/>
        <v>U.</v>
      </c>
      <c r="C420" s="24" t="s">
        <v>4</v>
      </c>
      <c r="D420" s="48"/>
      <c r="E420" s="48"/>
      <c r="F420" s="24" t="s">
        <v>18</v>
      </c>
      <c r="G420" s="26">
        <v>1</v>
      </c>
      <c r="H420" s="31"/>
      <c r="I420" s="27">
        <v>0</v>
      </c>
      <c r="J420" s="28">
        <f t="shared" si="12"/>
        <v>0</v>
      </c>
      <c r="K420" s="29" t="s">
        <v>50</v>
      </c>
      <c r="L420" s="29" t="s">
        <v>45</v>
      </c>
      <c r="M420" s="29" t="s">
        <v>51</v>
      </c>
      <c r="N420" s="30" t="str">
        <f>VLOOKUP(M420,[13]OPERACIONAL!$A$1:$C$12,2,FALSE)</f>
        <v>SELECIONAR</v>
      </c>
    </row>
    <row r="421" spans="2:14">
      <c r="B421" s="23" t="str">
        <f t="shared" si="11"/>
        <v>U.</v>
      </c>
      <c r="C421" s="24" t="s">
        <v>4</v>
      </c>
      <c r="D421" s="48"/>
      <c r="E421" s="48"/>
      <c r="F421" s="24" t="s">
        <v>18</v>
      </c>
      <c r="G421" s="26">
        <v>1</v>
      </c>
      <c r="H421" s="31"/>
      <c r="I421" s="27">
        <v>0</v>
      </c>
      <c r="J421" s="28">
        <f t="shared" si="12"/>
        <v>0</v>
      </c>
      <c r="K421" s="29" t="s">
        <v>50</v>
      </c>
      <c r="L421" s="29" t="s">
        <v>45</v>
      </c>
      <c r="M421" s="29" t="s">
        <v>51</v>
      </c>
      <c r="N421" s="30" t="str">
        <f>VLOOKUP(M421,[13]OPERACIONAL!$A$1:$C$12,2,FALSE)</f>
        <v>SELECIONAR</v>
      </c>
    </row>
    <row r="422" spans="2:14">
      <c r="B422" s="23" t="str">
        <f t="shared" si="11"/>
        <v>U.</v>
      </c>
      <c r="C422" s="24" t="s">
        <v>4</v>
      </c>
      <c r="D422" s="48"/>
      <c r="E422" s="48"/>
      <c r="F422" s="24" t="s">
        <v>18</v>
      </c>
      <c r="G422" s="26">
        <v>1</v>
      </c>
      <c r="H422" s="31"/>
      <c r="I422" s="27">
        <v>0</v>
      </c>
      <c r="J422" s="28">
        <f t="shared" si="12"/>
        <v>0</v>
      </c>
      <c r="K422" s="29" t="s">
        <v>50</v>
      </c>
      <c r="L422" s="29" t="s">
        <v>45</v>
      </c>
      <c r="M422" s="29" t="s">
        <v>51</v>
      </c>
      <c r="N422" s="30" t="str">
        <f>VLOOKUP(M422,[13]OPERACIONAL!$A$1:$C$12,2,FALSE)</f>
        <v>SELECIONAR</v>
      </c>
    </row>
    <row r="423" spans="2:14">
      <c r="B423" s="23" t="str">
        <f t="shared" si="11"/>
        <v>U.</v>
      </c>
      <c r="C423" s="24" t="s">
        <v>4</v>
      </c>
      <c r="D423" s="48"/>
      <c r="E423" s="48"/>
      <c r="F423" s="24" t="s">
        <v>18</v>
      </c>
      <c r="G423" s="26">
        <v>1</v>
      </c>
      <c r="H423" s="31"/>
      <c r="I423" s="27">
        <v>0</v>
      </c>
      <c r="J423" s="28">
        <f t="shared" si="12"/>
        <v>0</v>
      </c>
      <c r="K423" s="29" t="s">
        <v>50</v>
      </c>
      <c r="L423" s="29" t="s">
        <v>45</v>
      </c>
      <c r="M423" s="29" t="s">
        <v>51</v>
      </c>
      <c r="N423" s="30" t="str">
        <f>VLOOKUP(M423,[13]OPERACIONAL!$A$1:$C$12,2,FALSE)</f>
        <v>SELECIONAR</v>
      </c>
    </row>
    <row r="424" spans="2:14">
      <c r="B424" s="23" t="str">
        <f t="shared" si="11"/>
        <v>U.</v>
      </c>
      <c r="C424" s="24" t="s">
        <v>4</v>
      </c>
      <c r="D424" s="48"/>
      <c r="E424" s="48"/>
      <c r="F424" s="24" t="s">
        <v>18</v>
      </c>
      <c r="G424" s="26">
        <v>1</v>
      </c>
      <c r="H424" s="31"/>
      <c r="I424" s="27">
        <v>0</v>
      </c>
      <c r="J424" s="28">
        <f t="shared" si="12"/>
        <v>0</v>
      </c>
      <c r="K424" s="29" t="s">
        <v>50</v>
      </c>
      <c r="L424" s="29" t="s">
        <v>45</v>
      </c>
      <c r="M424" s="29" t="s">
        <v>51</v>
      </c>
      <c r="N424" s="30" t="str">
        <f>VLOOKUP(M424,[13]OPERACIONAL!$A$1:$C$12,2,FALSE)</f>
        <v>SELECIONAR</v>
      </c>
    </row>
    <row r="425" spans="2:14">
      <c r="B425" s="23" t="str">
        <f t="shared" si="11"/>
        <v>U.</v>
      </c>
      <c r="C425" s="24" t="s">
        <v>4</v>
      </c>
      <c r="D425" s="48"/>
      <c r="E425" s="48"/>
      <c r="F425" s="24" t="s">
        <v>18</v>
      </c>
      <c r="G425" s="26">
        <v>1</v>
      </c>
      <c r="H425" s="31"/>
      <c r="I425" s="27">
        <v>0</v>
      </c>
      <c r="J425" s="28">
        <f t="shared" si="12"/>
        <v>0</v>
      </c>
      <c r="K425" s="29" t="s">
        <v>50</v>
      </c>
      <c r="L425" s="29" t="s">
        <v>45</v>
      </c>
      <c r="M425" s="29" t="s">
        <v>51</v>
      </c>
      <c r="N425" s="30" t="str">
        <f>VLOOKUP(M425,[13]OPERACIONAL!$A$1:$C$12,2,FALSE)</f>
        <v>SELECIONAR</v>
      </c>
    </row>
    <row r="426" spans="2:14">
      <c r="B426" s="23" t="str">
        <f t="shared" si="11"/>
        <v>U.</v>
      </c>
      <c r="C426" s="24" t="s">
        <v>4</v>
      </c>
      <c r="D426" s="48"/>
      <c r="E426" s="48"/>
      <c r="F426" s="24" t="s">
        <v>18</v>
      </c>
      <c r="G426" s="26">
        <v>1</v>
      </c>
      <c r="H426" s="31"/>
      <c r="I426" s="27">
        <v>0</v>
      </c>
      <c r="J426" s="28">
        <f t="shared" si="12"/>
        <v>0</v>
      </c>
      <c r="K426" s="29" t="s">
        <v>50</v>
      </c>
      <c r="L426" s="29" t="s">
        <v>45</v>
      </c>
      <c r="M426" s="29" t="s">
        <v>51</v>
      </c>
      <c r="N426" s="30" t="str">
        <f>VLOOKUP(M426,[13]OPERACIONAL!$A$1:$C$12,2,FALSE)</f>
        <v>SELECIONAR</v>
      </c>
    </row>
    <row r="427" spans="2:14">
      <c r="B427" s="23" t="str">
        <f t="shared" si="11"/>
        <v>U.</v>
      </c>
      <c r="C427" s="24" t="s">
        <v>4</v>
      </c>
      <c r="D427" s="48"/>
      <c r="E427" s="48"/>
      <c r="F427" s="24" t="s">
        <v>18</v>
      </c>
      <c r="G427" s="26">
        <v>1</v>
      </c>
      <c r="H427" s="31"/>
      <c r="I427" s="27">
        <v>0</v>
      </c>
      <c r="J427" s="28">
        <f t="shared" si="12"/>
        <v>0</v>
      </c>
      <c r="K427" s="29" t="s">
        <v>50</v>
      </c>
      <c r="L427" s="29" t="s">
        <v>45</v>
      </c>
      <c r="M427" s="29" t="s">
        <v>51</v>
      </c>
      <c r="N427" s="30" t="str">
        <f>VLOOKUP(M427,[13]OPERACIONAL!$A$1:$C$12,2,FALSE)</f>
        <v>SELECIONAR</v>
      </c>
    </row>
    <row r="428" spans="2:14">
      <c r="B428" s="23" t="str">
        <f t="shared" si="11"/>
        <v>U.</v>
      </c>
      <c r="C428" s="24" t="s">
        <v>4</v>
      </c>
      <c r="D428" s="48"/>
      <c r="E428" s="48"/>
      <c r="F428" s="24" t="s">
        <v>18</v>
      </c>
      <c r="G428" s="26">
        <v>1</v>
      </c>
      <c r="H428" s="31"/>
      <c r="I428" s="27">
        <v>0</v>
      </c>
      <c r="J428" s="28">
        <f t="shared" si="12"/>
        <v>0</v>
      </c>
      <c r="K428" s="29" t="s">
        <v>50</v>
      </c>
      <c r="L428" s="29" t="s">
        <v>45</v>
      </c>
      <c r="M428" s="29" t="s">
        <v>51</v>
      </c>
      <c r="N428" s="30" t="str">
        <f>VLOOKUP(M428,[13]OPERACIONAL!$A$1:$C$12,2,FALSE)</f>
        <v>SELECIONAR</v>
      </c>
    </row>
    <row r="429" spans="2:14">
      <c r="B429" s="23" t="str">
        <f t="shared" si="11"/>
        <v>U.</v>
      </c>
      <c r="C429" s="24" t="s">
        <v>4</v>
      </c>
      <c r="D429" s="48"/>
      <c r="E429" s="48"/>
      <c r="F429" s="24" t="s">
        <v>18</v>
      </c>
      <c r="G429" s="26">
        <v>1</v>
      </c>
      <c r="H429" s="31"/>
      <c r="I429" s="27">
        <v>0</v>
      </c>
      <c r="J429" s="28">
        <f t="shared" si="12"/>
        <v>0</v>
      </c>
      <c r="K429" s="29" t="s">
        <v>50</v>
      </c>
      <c r="L429" s="29" t="s">
        <v>45</v>
      </c>
      <c r="M429" s="29" t="s">
        <v>51</v>
      </c>
      <c r="N429" s="30" t="str">
        <f>VLOOKUP(M429,[13]OPERACIONAL!$A$1:$C$12,2,FALSE)</f>
        <v>SELECIONAR</v>
      </c>
    </row>
    <row r="430" spans="2:14">
      <c r="B430" s="23" t="str">
        <f t="shared" si="11"/>
        <v>U.</v>
      </c>
      <c r="C430" s="24" t="s">
        <v>4</v>
      </c>
      <c r="D430" s="48"/>
      <c r="E430" s="48"/>
      <c r="F430" s="24" t="s">
        <v>18</v>
      </c>
      <c r="G430" s="26">
        <v>1</v>
      </c>
      <c r="H430" s="31"/>
      <c r="I430" s="27">
        <v>0</v>
      </c>
      <c r="J430" s="28">
        <f t="shared" si="12"/>
        <v>0</v>
      </c>
      <c r="K430" s="29" t="s">
        <v>50</v>
      </c>
      <c r="L430" s="29" t="s">
        <v>45</v>
      </c>
      <c r="M430" s="29" t="s">
        <v>51</v>
      </c>
      <c r="N430" s="30" t="str">
        <f>VLOOKUP(M430,[13]OPERACIONAL!$A$1:$C$12,2,FALSE)</f>
        <v>SELECIONAR</v>
      </c>
    </row>
    <row r="431" spans="2:14">
      <c r="B431" s="23" t="str">
        <f t="shared" si="11"/>
        <v>U.</v>
      </c>
      <c r="C431" s="24" t="s">
        <v>4</v>
      </c>
      <c r="D431" s="48"/>
      <c r="E431" s="48"/>
      <c r="F431" s="24" t="s">
        <v>18</v>
      </c>
      <c r="G431" s="26">
        <v>1</v>
      </c>
      <c r="H431" s="31"/>
      <c r="I431" s="27">
        <v>0</v>
      </c>
      <c r="J431" s="28">
        <f t="shared" si="12"/>
        <v>0</v>
      </c>
      <c r="K431" s="29" t="s">
        <v>50</v>
      </c>
      <c r="L431" s="29" t="s">
        <v>45</v>
      </c>
      <c r="M431" s="29" t="s">
        <v>51</v>
      </c>
      <c r="N431" s="30" t="str">
        <f>VLOOKUP(M431,[13]OPERACIONAL!$A$1:$C$12,2,FALSE)</f>
        <v>SELECIONAR</v>
      </c>
    </row>
    <row r="432" spans="2:14">
      <c r="B432" s="23" t="str">
        <f t="shared" si="11"/>
        <v>U.</v>
      </c>
      <c r="C432" s="24" t="s">
        <v>4</v>
      </c>
      <c r="D432" s="48"/>
      <c r="E432" s="48"/>
      <c r="F432" s="24" t="s">
        <v>18</v>
      </c>
      <c r="G432" s="26">
        <v>1</v>
      </c>
      <c r="H432" s="31"/>
      <c r="I432" s="27">
        <v>0</v>
      </c>
      <c r="J432" s="28">
        <f t="shared" si="12"/>
        <v>0</v>
      </c>
      <c r="K432" s="29" t="s">
        <v>50</v>
      </c>
      <c r="L432" s="29" t="s">
        <v>45</v>
      </c>
      <c r="M432" s="29" t="s">
        <v>51</v>
      </c>
      <c r="N432" s="30" t="str">
        <f>VLOOKUP(M432,[13]OPERACIONAL!$A$1:$C$12,2,FALSE)</f>
        <v>SELECIONAR</v>
      </c>
    </row>
    <row r="433" spans="2:14">
      <c r="B433" s="23" t="str">
        <f t="shared" si="11"/>
        <v>U.</v>
      </c>
      <c r="C433" s="24" t="s">
        <v>4</v>
      </c>
      <c r="D433" s="48"/>
      <c r="E433" s="48"/>
      <c r="F433" s="24" t="s">
        <v>18</v>
      </c>
      <c r="G433" s="26">
        <v>1</v>
      </c>
      <c r="H433" s="31"/>
      <c r="I433" s="27">
        <v>0</v>
      </c>
      <c r="J433" s="28">
        <f t="shared" si="12"/>
        <v>0</v>
      </c>
      <c r="K433" s="29" t="s">
        <v>50</v>
      </c>
      <c r="L433" s="29" t="s">
        <v>45</v>
      </c>
      <c r="M433" s="29" t="s">
        <v>51</v>
      </c>
      <c r="N433" s="30" t="str">
        <f>VLOOKUP(M433,[13]OPERACIONAL!$A$1:$C$12,2,FALSE)</f>
        <v>SELECIONAR</v>
      </c>
    </row>
    <row r="434" spans="2:14">
      <c r="B434" s="23" t="str">
        <f t="shared" si="11"/>
        <v>U.</v>
      </c>
      <c r="C434" s="24" t="s">
        <v>4</v>
      </c>
      <c r="D434" s="48"/>
      <c r="E434" s="48"/>
      <c r="F434" s="24" t="s">
        <v>18</v>
      </c>
      <c r="G434" s="26">
        <v>1</v>
      </c>
      <c r="H434" s="31"/>
      <c r="I434" s="27">
        <v>0</v>
      </c>
      <c r="J434" s="28">
        <f t="shared" si="12"/>
        <v>0</v>
      </c>
      <c r="K434" s="29" t="s">
        <v>50</v>
      </c>
      <c r="L434" s="29" t="s">
        <v>45</v>
      </c>
      <c r="M434" s="29" t="s">
        <v>51</v>
      </c>
      <c r="N434" s="30" t="str">
        <f>VLOOKUP(M434,[13]OPERACIONAL!$A$1:$C$12,2,FALSE)</f>
        <v>SELECIONAR</v>
      </c>
    </row>
    <row r="435" spans="2:14">
      <c r="B435" s="23" t="str">
        <f t="shared" si="11"/>
        <v>U.</v>
      </c>
      <c r="C435" s="24" t="s">
        <v>4</v>
      </c>
      <c r="D435" s="48"/>
      <c r="E435" s="48"/>
      <c r="F435" s="24" t="s">
        <v>18</v>
      </c>
      <c r="G435" s="26">
        <v>1</v>
      </c>
      <c r="H435" s="31"/>
      <c r="I435" s="27">
        <v>0</v>
      </c>
      <c r="J435" s="28">
        <f t="shared" si="12"/>
        <v>0</v>
      </c>
      <c r="K435" s="29" t="s">
        <v>50</v>
      </c>
      <c r="L435" s="29" t="s">
        <v>45</v>
      </c>
      <c r="M435" s="29" t="s">
        <v>51</v>
      </c>
      <c r="N435" s="30" t="str">
        <f>VLOOKUP(M435,[13]OPERACIONAL!$A$1:$C$12,2,FALSE)</f>
        <v>SELECIONAR</v>
      </c>
    </row>
    <row r="436" spans="2:14">
      <c r="B436" s="23" t="str">
        <f t="shared" si="11"/>
        <v>U.</v>
      </c>
      <c r="C436" s="24" t="s">
        <v>4</v>
      </c>
      <c r="D436" s="48"/>
      <c r="E436" s="48"/>
      <c r="F436" s="24" t="s">
        <v>18</v>
      </c>
      <c r="G436" s="26">
        <v>1</v>
      </c>
      <c r="H436" s="31"/>
      <c r="I436" s="27">
        <v>0</v>
      </c>
      <c r="J436" s="28">
        <f t="shared" si="12"/>
        <v>0</v>
      </c>
      <c r="K436" s="29" t="s">
        <v>50</v>
      </c>
      <c r="L436" s="29" t="s">
        <v>45</v>
      </c>
      <c r="M436" s="29" t="s">
        <v>51</v>
      </c>
      <c r="N436" s="30" t="str">
        <f>VLOOKUP(M436,[13]OPERACIONAL!$A$1:$C$12,2,FALSE)</f>
        <v>SELECIONAR</v>
      </c>
    </row>
    <row r="437" spans="2:14">
      <c r="B437" s="23" t="str">
        <f t="shared" si="11"/>
        <v>U.</v>
      </c>
      <c r="C437" s="24" t="s">
        <v>4</v>
      </c>
      <c r="D437" s="48"/>
      <c r="E437" s="48"/>
      <c r="F437" s="24" t="s">
        <v>18</v>
      </c>
      <c r="G437" s="26">
        <v>1</v>
      </c>
      <c r="H437" s="31"/>
      <c r="I437" s="27">
        <v>0</v>
      </c>
      <c r="J437" s="28">
        <f t="shared" si="12"/>
        <v>0</v>
      </c>
      <c r="K437" s="29" t="s">
        <v>50</v>
      </c>
      <c r="L437" s="29" t="s">
        <v>45</v>
      </c>
      <c r="M437" s="29" t="s">
        <v>51</v>
      </c>
      <c r="N437" s="30" t="str">
        <f>VLOOKUP(M437,[13]OPERACIONAL!$A$1:$C$12,2,FALSE)</f>
        <v>SELECIONAR</v>
      </c>
    </row>
    <row r="438" spans="2:14">
      <c r="B438" s="23" t="str">
        <f t="shared" si="11"/>
        <v>U.</v>
      </c>
      <c r="C438" s="24" t="s">
        <v>4</v>
      </c>
      <c r="D438" s="48"/>
      <c r="E438" s="48"/>
      <c r="F438" s="24" t="s">
        <v>18</v>
      </c>
      <c r="G438" s="26">
        <v>1</v>
      </c>
      <c r="H438" s="31"/>
      <c r="I438" s="27">
        <v>0</v>
      </c>
      <c r="J438" s="28">
        <f t="shared" si="12"/>
        <v>0</v>
      </c>
      <c r="K438" s="29" t="s">
        <v>50</v>
      </c>
      <c r="L438" s="29" t="s">
        <v>45</v>
      </c>
      <c r="M438" s="29" t="s">
        <v>51</v>
      </c>
      <c r="N438" s="30" t="str">
        <f>VLOOKUP(M438,[13]OPERACIONAL!$A$1:$C$12,2,FALSE)</f>
        <v>SELECIONAR</v>
      </c>
    </row>
    <row r="439" spans="2:14">
      <c r="B439" s="23" t="str">
        <f t="shared" si="11"/>
        <v>U.</v>
      </c>
      <c r="C439" s="24" t="s">
        <v>4</v>
      </c>
      <c r="D439" s="48"/>
      <c r="E439" s="48"/>
      <c r="F439" s="24" t="s">
        <v>18</v>
      </c>
      <c r="G439" s="26">
        <v>1</v>
      </c>
      <c r="H439" s="31"/>
      <c r="I439" s="27">
        <v>0</v>
      </c>
      <c r="J439" s="28">
        <f t="shared" si="12"/>
        <v>0</v>
      </c>
      <c r="K439" s="29" t="s">
        <v>50</v>
      </c>
      <c r="L439" s="29" t="s">
        <v>45</v>
      </c>
      <c r="M439" s="29" t="s">
        <v>51</v>
      </c>
      <c r="N439" s="30" t="str">
        <f>VLOOKUP(M439,[13]OPERACIONAL!$A$1:$C$12,2,FALSE)</f>
        <v>SELECIONAR</v>
      </c>
    </row>
    <row r="440" spans="2:14">
      <c r="B440" s="23" t="str">
        <f t="shared" si="11"/>
        <v>U.</v>
      </c>
      <c r="C440" s="24" t="s">
        <v>4</v>
      </c>
      <c r="D440" s="48"/>
      <c r="E440" s="48"/>
      <c r="F440" s="24" t="s">
        <v>18</v>
      </c>
      <c r="G440" s="26">
        <v>1</v>
      </c>
      <c r="H440" s="31"/>
      <c r="I440" s="27">
        <v>0</v>
      </c>
      <c r="J440" s="28">
        <f t="shared" si="12"/>
        <v>0</v>
      </c>
      <c r="K440" s="29" t="s">
        <v>50</v>
      </c>
      <c r="L440" s="29" t="s">
        <v>45</v>
      </c>
      <c r="M440" s="29" t="s">
        <v>51</v>
      </c>
      <c r="N440" s="30" t="str">
        <f>VLOOKUP(M440,[13]OPERACIONAL!$A$1:$C$12,2,FALSE)</f>
        <v>SELECIONAR</v>
      </c>
    </row>
    <row r="441" spans="2:14">
      <c r="B441" s="23" t="str">
        <f t="shared" si="11"/>
        <v>U.</v>
      </c>
      <c r="C441" s="24" t="s">
        <v>4</v>
      </c>
      <c r="D441" s="48"/>
      <c r="E441" s="48"/>
      <c r="F441" s="24" t="s">
        <v>18</v>
      </c>
      <c r="G441" s="26">
        <v>1</v>
      </c>
      <c r="H441" s="31"/>
      <c r="I441" s="27">
        <v>0</v>
      </c>
      <c r="J441" s="28">
        <f t="shared" si="12"/>
        <v>0</v>
      </c>
      <c r="K441" s="29" t="s">
        <v>50</v>
      </c>
      <c r="L441" s="29" t="s">
        <v>45</v>
      </c>
      <c r="M441" s="29" t="s">
        <v>51</v>
      </c>
      <c r="N441" s="30" t="str">
        <f>VLOOKUP(M441,[13]OPERACIONAL!$A$1:$C$12,2,FALSE)</f>
        <v>SELECIONAR</v>
      </c>
    </row>
    <row r="442" spans="2:14">
      <c r="B442" s="23" t="str">
        <f t="shared" si="11"/>
        <v>U.</v>
      </c>
      <c r="C442" s="24" t="s">
        <v>4</v>
      </c>
      <c r="D442" s="48"/>
      <c r="E442" s="48"/>
      <c r="F442" s="24" t="s">
        <v>18</v>
      </c>
      <c r="G442" s="26">
        <v>1</v>
      </c>
      <c r="H442" s="31"/>
      <c r="I442" s="27">
        <v>0</v>
      </c>
      <c r="J442" s="28">
        <f t="shared" si="12"/>
        <v>0</v>
      </c>
      <c r="K442" s="29" t="s">
        <v>50</v>
      </c>
      <c r="L442" s="29" t="s">
        <v>45</v>
      </c>
      <c r="M442" s="29" t="s">
        <v>51</v>
      </c>
      <c r="N442" s="30" t="str">
        <f>VLOOKUP(M442,[13]OPERACIONAL!$A$1:$C$12,2,FALSE)</f>
        <v>SELECIONAR</v>
      </c>
    </row>
    <row r="443" spans="2:14">
      <c r="B443" s="23" t="str">
        <f t="shared" si="11"/>
        <v>U.</v>
      </c>
      <c r="C443" s="24" t="s">
        <v>4</v>
      </c>
      <c r="D443" s="48"/>
      <c r="E443" s="48"/>
      <c r="F443" s="24" t="s">
        <v>18</v>
      </c>
      <c r="G443" s="26">
        <v>1</v>
      </c>
      <c r="H443" s="31"/>
      <c r="I443" s="27">
        <v>0</v>
      </c>
      <c r="J443" s="28">
        <f t="shared" si="12"/>
        <v>0</v>
      </c>
      <c r="K443" s="29" t="s">
        <v>50</v>
      </c>
      <c r="L443" s="29" t="s">
        <v>45</v>
      </c>
      <c r="M443" s="29" t="s">
        <v>51</v>
      </c>
      <c r="N443" s="30" t="str">
        <f>VLOOKUP(M443,[13]OPERACIONAL!$A$1:$C$12,2,FALSE)</f>
        <v>SELECIONAR</v>
      </c>
    </row>
    <row r="444" spans="2:14">
      <c r="B444" s="23" t="str">
        <f t="shared" si="11"/>
        <v>U.</v>
      </c>
      <c r="C444" s="24" t="s">
        <v>4</v>
      </c>
      <c r="D444" s="48"/>
      <c r="E444" s="48"/>
      <c r="F444" s="24" t="s">
        <v>18</v>
      </c>
      <c r="G444" s="26">
        <v>1</v>
      </c>
      <c r="H444" s="31"/>
      <c r="I444" s="27">
        <v>0</v>
      </c>
      <c r="J444" s="28">
        <f t="shared" si="12"/>
        <v>0</v>
      </c>
      <c r="K444" s="29" t="s">
        <v>50</v>
      </c>
      <c r="L444" s="29" t="s">
        <v>45</v>
      </c>
      <c r="M444" s="29" t="s">
        <v>51</v>
      </c>
      <c r="N444" s="30" t="str">
        <f>VLOOKUP(M444,[13]OPERACIONAL!$A$1:$C$12,2,FALSE)</f>
        <v>SELECIONAR</v>
      </c>
    </row>
    <row r="445" spans="2:14">
      <c r="B445" s="23" t="str">
        <f t="shared" si="11"/>
        <v>U.</v>
      </c>
      <c r="C445" s="24" t="s">
        <v>4</v>
      </c>
      <c r="D445" s="48"/>
      <c r="E445" s="48"/>
      <c r="F445" s="24" t="s">
        <v>18</v>
      </c>
      <c r="G445" s="26">
        <v>1</v>
      </c>
      <c r="H445" s="31"/>
      <c r="I445" s="27">
        <v>0</v>
      </c>
      <c r="J445" s="28">
        <f t="shared" si="12"/>
        <v>0</v>
      </c>
      <c r="K445" s="29" t="s">
        <v>50</v>
      </c>
      <c r="L445" s="29" t="s">
        <v>45</v>
      </c>
      <c r="M445" s="29" t="s">
        <v>51</v>
      </c>
      <c r="N445" s="30" t="str">
        <f>VLOOKUP(M445,[13]OPERACIONAL!$A$1:$C$12,2,FALSE)</f>
        <v>SELECIONAR</v>
      </c>
    </row>
    <row r="446" spans="2:14">
      <c r="B446" s="23" t="str">
        <f t="shared" si="11"/>
        <v>U.</v>
      </c>
      <c r="C446" s="24" t="s">
        <v>4</v>
      </c>
      <c r="D446" s="48"/>
      <c r="E446" s="48"/>
      <c r="F446" s="24" t="s">
        <v>18</v>
      </c>
      <c r="G446" s="26">
        <v>1</v>
      </c>
      <c r="H446" s="31"/>
      <c r="I446" s="27">
        <v>0</v>
      </c>
      <c r="J446" s="28">
        <f t="shared" si="12"/>
        <v>0</v>
      </c>
      <c r="K446" s="29" t="s">
        <v>50</v>
      </c>
      <c r="L446" s="29" t="s">
        <v>45</v>
      </c>
      <c r="M446" s="29" t="s">
        <v>51</v>
      </c>
      <c r="N446" s="30" t="str">
        <f>VLOOKUP(M446,[13]OPERACIONAL!$A$1:$C$12,2,FALSE)</f>
        <v>SELECIONAR</v>
      </c>
    </row>
    <row r="447" spans="2:14">
      <c r="B447" s="23" t="str">
        <f t="shared" si="11"/>
        <v>U.</v>
      </c>
      <c r="C447" s="24" t="s">
        <v>4</v>
      </c>
      <c r="D447" s="48"/>
      <c r="E447" s="48"/>
      <c r="F447" s="24" t="s">
        <v>18</v>
      </c>
      <c r="G447" s="26">
        <v>1</v>
      </c>
      <c r="H447" s="31"/>
      <c r="I447" s="27">
        <v>0</v>
      </c>
      <c r="J447" s="28">
        <f t="shared" si="12"/>
        <v>0</v>
      </c>
      <c r="K447" s="29" t="s">
        <v>50</v>
      </c>
      <c r="L447" s="29" t="s">
        <v>45</v>
      </c>
      <c r="M447" s="29" t="s">
        <v>51</v>
      </c>
      <c r="N447" s="30" t="str">
        <f>VLOOKUP(M447,[13]OPERACIONAL!$A$1:$C$12,2,FALSE)</f>
        <v>SELECIONAR</v>
      </c>
    </row>
    <row r="448" spans="2:14">
      <c r="B448" s="23" t="str">
        <f t="shared" si="11"/>
        <v>U.</v>
      </c>
      <c r="C448" s="24" t="s">
        <v>4</v>
      </c>
      <c r="D448" s="48"/>
      <c r="E448" s="48"/>
      <c r="F448" s="24" t="s">
        <v>18</v>
      </c>
      <c r="G448" s="26">
        <v>1</v>
      </c>
      <c r="H448" s="31"/>
      <c r="I448" s="27">
        <v>0</v>
      </c>
      <c r="J448" s="28">
        <f t="shared" si="12"/>
        <v>0</v>
      </c>
      <c r="K448" s="29" t="s">
        <v>50</v>
      </c>
      <c r="L448" s="29" t="s">
        <v>45</v>
      </c>
      <c r="M448" s="29" t="s">
        <v>51</v>
      </c>
      <c r="N448" s="30" t="str">
        <f>VLOOKUP(M448,[13]OPERACIONAL!$A$1:$C$12,2,FALSE)</f>
        <v>SELECIONAR</v>
      </c>
    </row>
    <row r="449" spans="2:14">
      <c r="B449" s="23" t="str">
        <f t="shared" si="11"/>
        <v>U.</v>
      </c>
      <c r="C449" s="24" t="s">
        <v>4</v>
      </c>
      <c r="D449" s="48"/>
      <c r="E449" s="48"/>
      <c r="F449" s="24" t="s">
        <v>18</v>
      </c>
      <c r="G449" s="26">
        <v>1</v>
      </c>
      <c r="H449" s="31"/>
      <c r="I449" s="27">
        <v>0</v>
      </c>
      <c r="J449" s="28">
        <f t="shared" si="12"/>
        <v>0</v>
      </c>
      <c r="K449" s="29" t="s">
        <v>50</v>
      </c>
      <c r="L449" s="29" t="s">
        <v>45</v>
      </c>
      <c r="M449" s="29" t="s">
        <v>51</v>
      </c>
      <c r="N449" s="30" t="str">
        <f>VLOOKUP(M449,[13]OPERACIONAL!$A$1:$C$12,2,FALSE)</f>
        <v>SELECIONAR</v>
      </c>
    </row>
    <row r="450" spans="2:14">
      <c r="B450" s="23" t="str">
        <f t="shared" si="11"/>
        <v>U.</v>
      </c>
      <c r="C450" s="24" t="s">
        <v>4</v>
      </c>
      <c r="D450" s="48"/>
      <c r="E450" s="48"/>
      <c r="F450" s="24" t="s">
        <v>18</v>
      </c>
      <c r="G450" s="26">
        <v>1</v>
      </c>
      <c r="H450" s="31"/>
      <c r="I450" s="27">
        <v>0</v>
      </c>
      <c r="J450" s="28">
        <f t="shared" si="12"/>
        <v>0</v>
      </c>
      <c r="K450" s="29" t="s">
        <v>50</v>
      </c>
      <c r="L450" s="29" t="s">
        <v>45</v>
      </c>
      <c r="M450" s="29" t="s">
        <v>51</v>
      </c>
      <c r="N450" s="30" t="str">
        <f>VLOOKUP(M450,[13]OPERACIONAL!$A$1:$C$12,2,FALSE)</f>
        <v>SELECIONAR</v>
      </c>
    </row>
    <row r="451" spans="2:14">
      <c r="B451" s="23" t="str">
        <f t="shared" si="11"/>
        <v>U.</v>
      </c>
      <c r="C451" s="24" t="s">
        <v>4</v>
      </c>
      <c r="D451" s="48"/>
      <c r="E451" s="48"/>
      <c r="F451" s="24" t="s">
        <v>18</v>
      </c>
      <c r="G451" s="26">
        <v>1</v>
      </c>
      <c r="H451" s="31"/>
      <c r="I451" s="27">
        <v>0</v>
      </c>
      <c r="J451" s="28">
        <f t="shared" si="12"/>
        <v>0</v>
      </c>
      <c r="K451" s="29" t="s">
        <v>50</v>
      </c>
      <c r="L451" s="29" t="s">
        <v>45</v>
      </c>
      <c r="M451" s="29" t="s">
        <v>51</v>
      </c>
      <c r="N451" s="30" t="str">
        <f>VLOOKUP(M451,[13]OPERACIONAL!$A$1:$C$12,2,FALSE)</f>
        <v>SELECIONAR</v>
      </c>
    </row>
    <row r="452" spans="2:14">
      <c r="B452" s="23" t="str">
        <f t="shared" si="11"/>
        <v>U.</v>
      </c>
      <c r="C452" s="24" t="s">
        <v>4</v>
      </c>
      <c r="D452" s="48"/>
      <c r="E452" s="48"/>
      <c r="F452" s="24" t="s">
        <v>18</v>
      </c>
      <c r="G452" s="26">
        <v>1</v>
      </c>
      <c r="H452" s="31"/>
      <c r="I452" s="27">
        <v>0</v>
      </c>
      <c r="J452" s="28">
        <f t="shared" si="12"/>
        <v>0</v>
      </c>
      <c r="K452" s="29" t="s">
        <v>50</v>
      </c>
      <c r="L452" s="29" t="s">
        <v>45</v>
      </c>
      <c r="M452" s="29" t="s">
        <v>51</v>
      </c>
      <c r="N452" s="30" t="str">
        <f>VLOOKUP(M452,[13]OPERACIONAL!$A$1:$C$12,2,FALSE)</f>
        <v>SELECIONAR</v>
      </c>
    </row>
    <row r="453" spans="2:14">
      <c r="B453" s="23" t="str">
        <f t="shared" si="11"/>
        <v>U.</v>
      </c>
      <c r="C453" s="24" t="s">
        <v>4</v>
      </c>
      <c r="D453" s="48"/>
      <c r="E453" s="48"/>
      <c r="F453" s="24" t="s">
        <v>18</v>
      </c>
      <c r="G453" s="26">
        <v>1</v>
      </c>
      <c r="H453" s="31"/>
      <c r="I453" s="27">
        <v>0</v>
      </c>
      <c r="J453" s="28">
        <f t="shared" si="12"/>
        <v>0</v>
      </c>
      <c r="K453" s="29" t="s">
        <v>50</v>
      </c>
      <c r="L453" s="29" t="s">
        <v>45</v>
      </c>
      <c r="M453" s="29" t="s">
        <v>51</v>
      </c>
      <c r="N453" s="30" t="str">
        <f>VLOOKUP(M453,[13]OPERACIONAL!$A$1:$C$12,2,FALSE)</f>
        <v>SELECIONAR</v>
      </c>
    </row>
    <row r="454" spans="2:14">
      <c r="B454" s="23" t="str">
        <f t="shared" si="11"/>
        <v>U.</v>
      </c>
      <c r="C454" s="24" t="s">
        <v>4</v>
      </c>
      <c r="D454" s="48"/>
      <c r="E454" s="48"/>
      <c r="F454" s="24" t="s">
        <v>18</v>
      </c>
      <c r="G454" s="26">
        <v>1</v>
      </c>
      <c r="H454" s="31"/>
      <c r="I454" s="27">
        <v>0</v>
      </c>
      <c r="J454" s="28">
        <f t="shared" si="12"/>
        <v>0</v>
      </c>
      <c r="K454" s="29" t="s">
        <v>50</v>
      </c>
      <c r="L454" s="29" t="s">
        <v>45</v>
      </c>
      <c r="M454" s="29" t="s">
        <v>51</v>
      </c>
      <c r="N454" s="30" t="str">
        <f>VLOOKUP(M454,[13]OPERACIONAL!$A$1:$C$12,2,FALSE)</f>
        <v>SELECIONAR</v>
      </c>
    </row>
    <row r="455" spans="2:14">
      <c r="B455" s="23" t="str">
        <f t="shared" si="11"/>
        <v>U.</v>
      </c>
      <c r="C455" s="24" t="s">
        <v>4</v>
      </c>
      <c r="D455" s="48"/>
      <c r="E455" s="48"/>
      <c r="F455" s="24" t="s">
        <v>18</v>
      </c>
      <c r="G455" s="26">
        <v>1</v>
      </c>
      <c r="H455" s="31"/>
      <c r="I455" s="27">
        <v>0</v>
      </c>
      <c r="J455" s="28">
        <f t="shared" si="12"/>
        <v>0</v>
      </c>
      <c r="K455" s="29" t="s">
        <v>50</v>
      </c>
      <c r="L455" s="29" t="s">
        <v>45</v>
      </c>
      <c r="M455" s="29" t="s">
        <v>51</v>
      </c>
      <c r="N455" s="30" t="str">
        <f>VLOOKUP(M455,[13]OPERACIONAL!$A$1:$C$12,2,FALSE)</f>
        <v>SELECIONAR</v>
      </c>
    </row>
    <row r="456" spans="2:14">
      <c r="B456" s="23" t="str">
        <f t="shared" si="11"/>
        <v>U.</v>
      </c>
      <c r="C456" s="24" t="s">
        <v>4</v>
      </c>
      <c r="D456" s="48"/>
      <c r="E456" s="48"/>
      <c r="F456" s="24" t="s">
        <v>18</v>
      </c>
      <c r="G456" s="26">
        <v>1</v>
      </c>
      <c r="H456" s="31"/>
      <c r="I456" s="27">
        <v>0</v>
      </c>
      <c r="J456" s="28">
        <f t="shared" si="12"/>
        <v>0</v>
      </c>
      <c r="K456" s="29" t="s">
        <v>50</v>
      </c>
      <c r="L456" s="29" t="s">
        <v>45</v>
      </c>
      <c r="M456" s="29" t="s">
        <v>51</v>
      </c>
      <c r="N456" s="30" t="str">
        <f>VLOOKUP(M456,[13]OPERACIONAL!$A$1:$C$12,2,FALSE)</f>
        <v>SELECIONAR</v>
      </c>
    </row>
    <row r="457" spans="2:14">
      <c r="B457" s="23" t="str">
        <f t="shared" si="11"/>
        <v>U.</v>
      </c>
      <c r="C457" s="24" t="s">
        <v>4</v>
      </c>
      <c r="D457" s="48"/>
      <c r="E457" s="48"/>
      <c r="F457" s="24" t="s">
        <v>18</v>
      </c>
      <c r="G457" s="26">
        <v>1</v>
      </c>
      <c r="H457" s="31"/>
      <c r="I457" s="27">
        <v>0</v>
      </c>
      <c r="J457" s="28">
        <f t="shared" si="12"/>
        <v>0</v>
      </c>
      <c r="K457" s="29" t="s">
        <v>50</v>
      </c>
      <c r="L457" s="29" t="s">
        <v>45</v>
      </c>
      <c r="M457" s="29" t="s">
        <v>51</v>
      </c>
      <c r="N457" s="30" t="str">
        <f>VLOOKUP(M457,[13]OPERACIONAL!$A$1:$C$12,2,FALSE)</f>
        <v>SELECIONAR</v>
      </c>
    </row>
    <row r="458" spans="2:14">
      <c r="B458" s="23" t="str">
        <f t="shared" si="11"/>
        <v>U.</v>
      </c>
      <c r="C458" s="24" t="s">
        <v>4</v>
      </c>
      <c r="D458" s="48"/>
      <c r="E458" s="48"/>
      <c r="F458" s="24" t="s">
        <v>18</v>
      </c>
      <c r="G458" s="26">
        <v>1</v>
      </c>
      <c r="H458" s="31"/>
      <c r="I458" s="27">
        <v>0</v>
      </c>
      <c r="J458" s="28">
        <f t="shared" si="12"/>
        <v>0</v>
      </c>
      <c r="K458" s="29" t="s">
        <v>50</v>
      </c>
      <c r="L458" s="29" t="s">
        <v>45</v>
      </c>
      <c r="M458" s="29" t="s">
        <v>51</v>
      </c>
      <c r="N458" s="30" t="str">
        <f>VLOOKUP(M458,[13]OPERACIONAL!$A$1:$C$12,2,FALSE)</f>
        <v>SELECIONAR</v>
      </c>
    </row>
    <row r="459" spans="2:14">
      <c r="B459" s="23" t="str">
        <f t="shared" si="11"/>
        <v>U.</v>
      </c>
      <c r="C459" s="24" t="s">
        <v>4</v>
      </c>
      <c r="D459" s="48"/>
      <c r="E459" s="48"/>
      <c r="F459" s="24" t="s">
        <v>18</v>
      </c>
      <c r="G459" s="26">
        <v>1</v>
      </c>
      <c r="H459" s="31"/>
      <c r="I459" s="27">
        <v>0</v>
      </c>
      <c r="J459" s="28">
        <f t="shared" si="12"/>
        <v>0</v>
      </c>
      <c r="K459" s="29" t="s">
        <v>50</v>
      </c>
      <c r="L459" s="29" t="s">
        <v>45</v>
      </c>
      <c r="M459" s="29" t="s">
        <v>51</v>
      </c>
      <c r="N459" s="30" t="str">
        <f>VLOOKUP(M459,[13]OPERACIONAL!$A$1:$C$12,2,FALSE)</f>
        <v>SELECIONAR</v>
      </c>
    </row>
    <row r="460" spans="2:14">
      <c r="B460" s="23" t="str">
        <f t="shared" si="11"/>
        <v>U.</v>
      </c>
      <c r="C460" s="24" t="s">
        <v>4</v>
      </c>
      <c r="D460" s="48"/>
      <c r="E460" s="48"/>
      <c r="F460" s="24" t="s">
        <v>18</v>
      </c>
      <c r="G460" s="26">
        <v>1</v>
      </c>
      <c r="H460" s="31"/>
      <c r="I460" s="27">
        <v>0</v>
      </c>
      <c r="J460" s="28">
        <f t="shared" si="12"/>
        <v>0</v>
      </c>
      <c r="K460" s="29" t="s">
        <v>50</v>
      </c>
      <c r="L460" s="29" t="s">
        <v>45</v>
      </c>
      <c r="M460" s="29" t="s">
        <v>51</v>
      </c>
      <c r="N460" s="30" t="str">
        <f>VLOOKUP(M460,[13]OPERACIONAL!$A$1:$C$12,2,FALSE)</f>
        <v>SELECIONAR</v>
      </c>
    </row>
    <row r="461" spans="2:14">
      <c r="B461" s="23" t="str">
        <f t="shared" si="11"/>
        <v>U.</v>
      </c>
      <c r="C461" s="24" t="s">
        <v>4</v>
      </c>
      <c r="D461" s="48"/>
      <c r="E461" s="48"/>
      <c r="F461" s="24" t="s">
        <v>18</v>
      </c>
      <c r="G461" s="26">
        <v>1</v>
      </c>
      <c r="H461" s="31"/>
      <c r="I461" s="27">
        <v>0</v>
      </c>
      <c r="J461" s="28">
        <f t="shared" si="12"/>
        <v>0</v>
      </c>
      <c r="K461" s="29" t="s">
        <v>50</v>
      </c>
      <c r="L461" s="29" t="s">
        <v>45</v>
      </c>
      <c r="M461" s="29" t="s">
        <v>51</v>
      </c>
      <c r="N461" s="30" t="str">
        <f>VLOOKUP(M461,[13]OPERACIONAL!$A$1:$C$12,2,FALSE)</f>
        <v>SELECIONAR</v>
      </c>
    </row>
    <row r="462" spans="2:14">
      <c r="B462" s="23" t="str">
        <f t="shared" si="11"/>
        <v>U.</v>
      </c>
      <c r="C462" s="24" t="s">
        <v>4</v>
      </c>
      <c r="D462" s="48"/>
      <c r="E462" s="48"/>
      <c r="F462" s="24" t="s">
        <v>18</v>
      </c>
      <c r="G462" s="26">
        <v>1</v>
      </c>
      <c r="H462" s="31"/>
      <c r="I462" s="27">
        <v>0</v>
      </c>
      <c r="J462" s="28">
        <f t="shared" si="12"/>
        <v>0</v>
      </c>
      <c r="K462" s="29" t="s">
        <v>50</v>
      </c>
      <c r="L462" s="29" t="s">
        <v>45</v>
      </c>
      <c r="M462" s="29" t="s">
        <v>51</v>
      </c>
      <c r="N462" s="30" t="str">
        <f>VLOOKUP(M462,[13]OPERACIONAL!$A$1:$C$12,2,FALSE)</f>
        <v>SELECIONAR</v>
      </c>
    </row>
    <row r="463" spans="2:14">
      <c r="B463" s="23" t="str">
        <f t="shared" si="11"/>
        <v>U.</v>
      </c>
      <c r="C463" s="24" t="s">
        <v>4</v>
      </c>
      <c r="D463" s="48"/>
      <c r="E463" s="48"/>
      <c r="F463" s="24" t="s">
        <v>18</v>
      </c>
      <c r="G463" s="26">
        <v>1</v>
      </c>
      <c r="H463" s="31"/>
      <c r="I463" s="27">
        <v>0</v>
      </c>
      <c r="J463" s="28">
        <f t="shared" si="12"/>
        <v>0</v>
      </c>
      <c r="K463" s="29" t="s">
        <v>50</v>
      </c>
      <c r="L463" s="29" t="s">
        <v>45</v>
      </c>
      <c r="M463" s="29" t="s">
        <v>51</v>
      </c>
      <c r="N463" s="30" t="str">
        <f>VLOOKUP(M463,[13]OPERACIONAL!$A$1:$C$12,2,FALSE)</f>
        <v>SELECIONAR</v>
      </c>
    </row>
    <row r="464" spans="2:14">
      <c r="B464" s="23" t="str">
        <f t="shared" si="11"/>
        <v>U.</v>
      </c>
      <c r="C464" s="24" t="s">
        <v>4</v>
      </c>
      <c r="D464" s="48"/>
      <c r="E464" s="48"/>
      <c r="F464" s="24" t="s">
        <v>18</v>
      </c>
      <c r="G464" s="26">
        <v>1</v>
      </c>
      <c r="H464" s="31"/>
      <c r="I464" s="27">
        <v>0</v>
      </c>
      <c r="J464" s="28">
        <f t="shared" si="12"/>
        <v>0</v>
      </c>
      <c r="K464" s="29" t="s">
        <v>50</v>
      </c>
      <c r="L464" s="29" t="s">
        <v>45</v>
      </c>
      <c r="M464" s="29" t="s">
        <v>51</v>
      </c>
      <c r="N464" s="30" t="str">
        <f>VLOOKUP(M464,[13]OPERACIONAL!$A$1:$C$12,2,FALSE)</f>
        <v>SELECIONAR</v>
      </c>
    </row>
    <row r="465" spans="2:14">
      <c r="B465" s="23" t="str">
        <f t="shared" si="11"/>
        <v>U.</v>
      </c>
      <c r="C465" s="24" t="s">
        <v>4</v>
      </c>
      <c r="D465" s="48"/>
      <c r="E465" s="48"/>
      <c r="F465" s="24" t="s">
        <v>18</v>
      </c>
      <c r="G465" s="26">
        <v>1</v>
      </c>
      <c r="H465" s="31"/>
      <c r="I465" s="27">
        <v>0</v>
      </c>
      <c r="J465" s="28">
        <f t="shared" si="12"/>
        <v>0</v>
      </c>
      <c r="K465" s="29" t="s">
        <v>50</v>
      </c>
      <c r="L465" s="29" t="s">
        <v>45</v>
      </c>
      <c r="M465" s="29" t="s">
        <v>51</v>
      </c>
      <c r="N465" s="30" t="str">
        <f>VLOOKUP(M465,[13]OPERACIONAL!$A$1:$C$12,2,FALSE)</f>
        <v>SELECIONAR</v>
      </c>
    </row>
    <row r="466" spans="2:14">
      <c r="B466" s="23" t="str">
        <f t="shared" si="11"/>
        <v>U.</v>
      </c>
      <c r="C466" s="24" t="s">
        <v>4</v>
      </c>
      <c r="D466" s="48"/>
      <c r="E466" s="48"/>
      <c r="F466" s="24" t="s">
        <v>18</v>
      </c>
      <c r="G466" s="26">
        <v>1</v>
      </c>
      <c r="H466" s="31"/>
      <c r="I466" s="27">
        <v>0</v>
      </c>
      <c r="J466" s="28">
        <f t="shared" si="12"/>
        <v>0</v>
      </c>
      <c r="K466" s="29" t="s">
        <v>50</v>
      </c>
      <c r="L466" s="29" t="s">
        <v>45</v>
      </c>
      <c r="M466" s="29" t="s">
        <v>51</v>
      </c>
      <c r="N466" s="30" t="str">
        <f>VLOOKUP(M466,[13]OPERACIONAL!$A$1:$C$12,2,FALSE)</f>
        <v>SELECIONAR</v>
      </c>
    </row>
    <row r="467" spans="2:14">
      <c r="B467" s="23" t="str">
        <f t="shared" si="11"/>
        <v>U.</v>
      </c>
      <c r="C467" s="24" t="s">
        <v>4</v>
      </c>
      <c r="D467" s="48"/>
      <c r="E467" s="48"/>
      <c r="F467" s="24" t="s">
        <v>18</v>
      </c>
      <c r="G467" s="26">
        <v>1</v>
      </c>
      <c r="H467" s="31"/>
      <c r="I467" s="27">
        <v>0</v>
      </c>
      <c r="J467" s="28">
        <f t="shared" si="12"/>
        <v>0</v>
      </c>
      <c r="K467" s="29" t="s">
        <v>50</v>
      </c>
      <c r="L467" s="29" t="s">
        <v>45</v>
      </c>
      <c r="M467" s="29" t="s">
        <v>51</v>
      </c>
      <c r="N467" s="30" t="str">
        <f>VLOOKUP(M467,[13]OPERACIONAL!$A$1:$C$12,2,FALSE)</f>
        <v>SELECIONAR</v>
      </c>
    </row>
    <row r="468" spans="2:14">
      <c r="B468" s="23" t="str">
        <f t="shared" si="11"/>
        <v>U.</v>
      </c>
      <c r="C468" s="24" t="s">
        <v>4</v>
      </c>
      <c r="D468" s="48"/>
      <c r="E468" s="48"/>
      <c r="F468" s="24" t="s">
        <v>18</v>
      </c>
      <c r="G468" s="26">
        <v>1</v>
      </c>
      <c r="H468" s="31"/>
      <c r="I468" s="27">
        <v>0</v>
      </c>
      <c r="J468" s="28">
        <f t="shared" si="12"/>
        <v>0</v>
      </c>
      <c r="K468" s="29" t="s">
        <v>50</v>
      </c>
      <c r="L468" s="29" t="s">
        <v>45</v>
      </c>
      <c r="M468" s="29" t="s">
        <v>51</v>
      </c>
      <c r="N468" s="30" t="str">
        <f>VLOOKUP(M468,[13]OPERACIONAL!$A$1:$C$12,2,FALSE)</f>
        <v>SELECIONAR</v>
      </c>
    </row>
    <row r="469" spans="2:14">
      <c r="B469" s="23" t="str">
        <f t="shared" si="11"/>
        <v>U.</v>
      </c>
      <c r="C469" s="24" t="s">
        <v>4</v>
      </c>
      <c r="D469" s="48"/>
      <c r="E469" s="48"/>
      <c r="F469" s="24" t="s">
        <v>18</v>
      </c>
      <c r="G469" s="26">
        <v>1</v>
      </c>
      <c r="H469" s="31"/>
      <c r="I469" s="27">
        <v>0</v>
      </c>
      <c r="J469" s="28">
        <f t="shared" si="12"/>
        <v>0</v>
      </c>
      <c r="K469" s="29" t="s">
        <v>50</v>
      </c>
      <c r="L469" s="29" t="s">
        <v>45</v>
      </c>
      <c r="M469" s="29" t="s">
        <v>51</v>
      </c>
      <c r="N469" s="30" t="str">
        <f>VLOOKUP(M469,[13]OPERACIONAL!$A$1:$C$12,2,FALSE)</f>
        <v>SELECIONAR</v>
      </c>
    </row>
    <row r="470" spans="2:14">
      <c r="B470" s="23" t="str">
        <f t="shared" si="11"/>
        <v>U.</v>
      </c>
      <c r="C470" s="24" t="s">
        <v>4</v>
      </c>
      <c r="D470" s="48"/>
      <c r="E470" s="48"/>
      <c r="F470" s="24" t="s">
        <v>18</v>
      </c>
      <c r="G470" s="26">
        <v>1</v>
      </c>
      <c r="H470" s="31"/>
      <c r="I470" s="27">
        <v>0</v>
      </c>
      <c r="J470" s="28">
        <f t="shared" si="12"/>
        <v>0</v>
      </c>
      <c r="K470" s="29" t="s">
        <v>50</v>
      </c>
      <c r="L470" s="29" t="s">
        <v>45</v>
      </c>
      <c r="M470" s="29" t="s">
        <v>51</v>
      </c>
      <c r="N470" s="30" t="str">
        <f>VLOOKUP(M470,[13]OPERACIONAL!$A$1:$C$12,2,FALSE)</f>
        <v>SELECIONAR</v>
      </c>
    </row>
    <row r="471" spans="2:14">
      <c r="B471" s="23" t="str">
        <f t="shared" ref="B471:B534" si="13">MID(C471,1,2)</f>
        <v>U.</v>
      </c>
      <c r="C471" s="24" t="s">
        <v>4</v>
      </c>
      <c r="D471" s="48"/>
      <c r="E471" s="48"/>
      <c r="F471" s="24" t="s">
        <v>18</v>
      </c>
      <c r="G471" s="26">
        <v>1</v>
      </c>
      <c r="H471" s="31"/>
      <c r="I471" s="27">
        <v>0</v>
      </c>
      <c r="J471" s="28">
        <f t="shared" ref="J471:J534" si="14">G471*I471</f>
        <v>0</v>
      </c>
      <c r="K471" s="29" t="s">
        <v>50</v>
      </c>
      <c r="L471" s="29" t="s">
        <v>45</v>
      </c>
      <c r="M471" s="29" t="s">
        <v>51</v>
      </c>
      <c r="N471" s="30" t="str">
        <f>VLOOKUP(M471,[13]OPERACIONAL!$A$1:$C$12,2,FALSE)</f>
        <v>SELECIONAR</v>
      </c>
    </row>
    <row r="472" spans="2:14">
      <c r="B472" s="23" t="str">
        <f t="shared" si="13"/>
        <v>U.</v>
      </c>
      <c r="C472" s="24" t="s">
        <v>4</v>
      </c>
      <c r="D472" s="48"/>
      <c r="E472" s="48"/>
      <c r="F472" s="24" t="s">
        <v>18</v>
      </c>
      <c r="G472" s="26">
        <v>1</v>
      </c>
      <c r="H472" s="31"/>
      <c r="I472" s="27">
        <v>0</v>
      </c>
      <c r="J472" s="28">
        <f t="shared" si="14"/>
        <v>0</v>
      </c>
      <c r="K472" s="29" t="s">
        <v>50</v>
      </c>
      <c r="L472" s="29" t="s">
        <v>45</v>
      </c>
      <c r="M472" s="29" t="s">
        <v>51</v>
      </c>
      <c r="N472" s="30" t="str">
        <f>VLOOKUP(M472,[13]OPERACIONAL!$A$1:$C$12,2,FALSE)</f>
        <v>SELECIONAR</v>
      </c>
    </row>
    <row r="473" spans="2:14">
      <c r="B473" s="23" t="str">
        <f t="shared" si="13"/>
        <v>U.</v>
      </c>
      <c r="C473" s="24" t="s">
        <v>4</v>
      </c>
      <c r="D473" s="48"/>
      <c r="E473" s="48"/>
      <c r="F473" s="24" t="s">
        <v>18</v>
      </c>
      <c r="G473" s="26">
        <v>1</v>
      </c>
      <c r="H473" s="31"/>
      <c r="I473" s="27">
        <v>0</v>
      </c>
      <c r="J473" s="28">
        <f t="shared" si="14"/>
        <v>0</v>
      </c>
      <c r="K473" s="29" t="s">
        <v>50</v>
      </c>
      <c r="L473" s="29" t="s">
        <v>45</v>
      </c>
      <c r="M473" s="29" t="s">
        <v>51</v>
      </c>
      <c r="N473" s="30" t="str">
        <f>VLOOKUP(M473,[13]OPERACIONAL!$A$1:$C$12,2,FALSE)</f>
        <v>SELECIONAR</v>
      </c>
    </row>
    <row r="474" spans="2:14">
      <c r="B474" s="23" t="str">
        <f t="shared" si="13"/>
        <v>U.</v>
      </c>
      <c r="C474" s="24" t="s">
        <v>4</v>
      </c>
      <c r="D474" s="48"/>
      <c r="E474" s="48"/>
      <c r="F474" s="24" t="s">
        <v>18</v>
      </c>
      <c r="G474" s="26">
        <v>1</v>
      </c>
      <c r="H474" s="31"/>
      <c r="I474" s="27">
        <v>0</v>
      </c>
      <c r="J474" s="28">
        <f t="shared" si="14"/>
        <v>0</v>
      </c>
      <c r="K474" s="29" t="s">
        <v>50</v>
      </c>
      <c r="L474" s="29" t="s">
        <v>45</v>
      </c>
      <c r="M474" s="29" t="s">
        <v>51</v>
      </c>
      <c r="N474" s="30" t="str">
        <f>VLOOKUP(M474,[13]OPERACIONAL!$A$1:$C$12,2,FALSE)</f>
        <v>SELECIONAR</v>
      </c>
    </row>
    <row r="475" spans="2:14">
      <c r="B475" s="23" t="str">
        <f t="shared" si="13"/>
        <v>U.</v>
      </c>
      <c r="C475" s="24" t="s">
        <v>4</v>
      </c>
      <c r="D475" s="48"/>
      <c r="E475" s="48"/>
      <c r="F475" s="24" t="s">
        <v>18</v>
      </c>
      <c r="G475" s="26">
        <v>1</v>
      </c>
      <c r="H475" s="31"/>
      <c r="I475" s="27">
        <v>0</v>
      </c>
      <c r="J475" s="28">
        <f t="shared" si="14"/>
        <v>0</v>
      </c>
      <c r="K475" s="29" t="s">
        <v>50</v>
      </c>
      <c r="L475" s="29" t="s">
        <v>45</v>
      </c>
      <c r="M475" s="29" t="s">
        <v>51</v>
      </c>
      <c r="N475" s="30" t="str">
        <f>VLOOKUP(M475,[13]OPERACIONAL!$A$1:$C$12,2,FALSE)</f>
        <v>SELECIONAR</v>
      </c>
    </row>
    <row r="476" spans="2:14">
      <c r="B476" s="23" t="str">
        <f t="shared" si="13"/>
        <v>U.</v>
      </c>
      <c r="C476" s="24" t="s">
        <v>4</v>
      </c>
      <c r="D476" s="48"/>
      <c r="E476" s="48"/>
      <c r="F476" s="24" t="s">
        <v>18</v>
      </c>
      <c r="G476" s="26">
        <v>1</v>
      </c>
      <c r="H476" s="31"/>
      <c r="I476" s="27">
        <v>0</v>
      </c>
      <c r="J476" s="28">
        <f t="shared" si="14"/>
        <v>0</v>
      </c>
      <c r="K476" s="29" t="s">
        <v>50</v>
      </c>
      <c r="L476" s="29" t="s">
        <v>45</v>
      </c>
      <c r="M476" s="29" t="s">
        <v>51</v>
      </c>
      <c r="N476" s="30" t="str">
        <f>VLOOKUP(M476,[13]OPERACIONAL!$A$1:$C$12,2,FALSE)</f>
        <v>SELECIONAR</v>
      </c>
    </row>
    <row r="477" spans="2:14">
      <c r="B477" s="23" t="str">
        <f t="shared" si="13"/>
        <v>U.</v>
      </c>
      <c r="C477" s="24" t="s">
        <v>4</v>
      </c>
      <c r="D477" s="48"/>
      <c r="E477" s="48"/>
      <c r="F477" s="24" t="s">
        <v>18</v>
      </c>
      <c r="G477" s="26">
        <v>1</v>
      </c>
      <c r="H477" s="31"/>
      <c r="I477" s="27">
        <v>0</v>
      </c>
      <c r="J477" s="28">
        <f t="shared" si="14"/>
        <v>0</v>
      </c>
      <c r="K477" s="29" t="s">
        <v>50</v>
      </c>
      <c r="L477" s="29" t="s">
        <v>45</v>
      </c>
      <c r="M477" s="29" t="s">
        <v>51</v>
      </c>
      <c r="N477" s="30" t="str">
        <f>VLOOKUP(M477,[13]OPERACIONAL!$A$1:$C$12,2,FALSE)</f>
        <v>SELECIONAR</v>
      </c>
    </row>
    <row r="478" spans="2:14">
      <c r="B478" s="23" t="str">
        <f t="shared" si="13"/>
        <v>U.</v>
      </c>
      <c r="C478" s="24" t="s">
        <v>4</v>
      </c>
      <c r="D478" s="48"/>
      <c r="E478" s="48"/>
      <c r="F478" s="24" t="s">
        <v>18</v>
      </c>
      <c r="G478" s="26">
        <v>1</v>
      </c>
      <c r="H478" s="31"/>
      <c r="I478" s="27">
        <v>0</v>
      </c>
      <c r="J478" s="28">
        <f t="shared" si="14"/>
        <v>0</v>
      </c>
      <c r="K478" s="29" t="s">
        <v>50</v>
      </c>
      <c r="L478" s="29" t="s">
        <v>45</v>
      </c>
      <c r="M478" s="29" t="s">
        <v>51</v>
      </c>
      <c r="N478" s="30" t="str">
        <f>VLOOKUP(M478,[13]OPERACIONAL!$A$1:$C$12,2,FALSE)</f>
        <v>SELECIONAR</v>
      </c>
    </row>
    <row r="479" spans="2:14">
      <c r="B479" s="23" t="str">
        <f t="shared" si="13"/>
        <v>U.</v>
      </c>
      <c r="C479" s="24" t="s">
        <v>4</v>
      </c>
      <c r="D479" s="48"/>
      <c r="E479" s="48"/>
      <c r="F479" s="24" t="s">
        <v>18</v>
      </c>
      <c r="G479" s="26">
        <v>1</v>
      </c>
      <c r="H479" s="31"/>
      <c r="I479" s="27">
        <v>0</v>
      </c>
      <c r="J479" s="28">
        <f t="shared" si="14"/>
        <v>0</v>
      </c>
      <c r="K479" s="29" t="s">
        <v>50</v>
      </c>
      <c r="L479" s="29" t="s">
        <v>45</v>
      </c>
      <c r="M479" s="29" t="s">
        <v>51</v>
      </c>
      <c r="N479" s="30" t="str">
        <f>VLOOKUP(M479,[13]OPERACIONAL!$A$1:$C$12,2,FALSE)</f>
        <v>SELECIONAR</v>
      </c>
    </row>
    <row r="480" spans="2:14">
      <c r="B480" s="23" t="str">
        <f t="shared" si="13"/>
        <v>U.</v>
      </c>
      <c r="C480" s="24" t="s">
        <v>4</v>
      </c>
      <c r="D480" s="48"/>
      <c r="E480" s="48"/>
      <c r="F480" s="24" t="s">
        <v>18</v>
      </c>
      <c r="G480" s="26">
        <v>1</v>
      </c>
      <c r="H480" s="31"/>
      <c r="I480" s="27">
        <v>0</v>
      </c>
      <c r="J480" s="28">
        <f t="shared" si="14"/>
        <v>0</v>
      </c>
      <c r="K480" s="29" t="s">
        <v>50</v>
      </c>
      <c r="L480" s="29" t="s">
        <v>45</v>
      </c>
      <c r="M480" s="29" t="s">
        <v>51</v>
      </c>
      <c r="N480" s="30" t="str">
        <f>VLOOKUP(M480,[13]OPERACIONAL!$A$1:$C$12,2,FALSE)</f>
        <v>SELECIONAR</v>
      </c>
    </row>
    <row r="481" spans="2:14">
      <c r="B481" s="23" t="str">
        <f t="shared" si="13"/>
        <v>U.</v>
      </c>
      <c r="C481" s="24" t="s">
        <v>4</v>
      </c>
      <c r="D481" s="48"/>
      <c r="E481" s="48"/>
      <c r="F481" s="24" t="s">
        <v>18</v>
      </c>
      <c r="G481" s="26">
        <v>1</v>
      </c>
      <c r="H481" s="31"/>
      <c r="I481" s="27">
        <v>0</v>
      </c>
      <c r="J481" s="28">
        <f t="shared" si="14"/>
        <v>0</v>
      </c>
      <c r="K481" s="29" t="s">
        <v>50</v>
      </c>
      <c r="L481" s="29" t="s">
        <v>45</v>
      </c>
      <c r="M481" s="29" t="s">
        <v>51</v>
      </c>
      <c r="N481" s="30" t="str">
        <f>VLOOKUP(M481,[13]OPERACIONAL!$A$1:$C$12,2,FALSE)</f>
        <v>SELECIONAR</v>
      </c>
    </row>
    <row r="482" spans="2:14">
      <c r="B482" s="23" t="str">
        <f t="shared" si="13"/>
        <v>U.</v>
      </c>
      <c r="C482" s="24" t="s">
        <v>4</v>
      </c>
      <c r="D482" s="48"/>
      <c r="E482" s="48"/>
      <c r="F482" s="24" t="s">
        <v>18</v>
      </c>
      <c r="G482" s="26">
        <v>1</v>
      </c>
      <c r="H482" s="31"/>
      <c r="I482" s="27">
        <v>0</v>
      </c>
      <c r="J482" s="28">
        <f t="shared" si="14"/>
        <v>0</v>
      </c>
      <c r="K482" s="29" t="s">
        <v>50</v>
      </c>
      <c r="L482" s="29" t="s">
        <v>45</v>
      </c>
      <c r="M482" s="29" t="s">
        <v>51</v>
      </c>
      <c r="N482" s="30" t="str">
        <f>VLOOKUP(M482,[13]OPERACIONAL!$A$1:$C$12,2,FALSE)</f>
        <v>SELECIONAR</v>
      </c>
    </row>
    <row r="483" spans="2:14">
      <c r="B483" s="23" t="str">
        <f t="shared" si="13"/>
        <v>U.</v>
      </c>
      <c r="C483" s="24" t="s">
        <v>4</v>
      </c>
      <c r="D483" s="48"/>
      <c r="E483" s="48"/>
      <c r="F483" s="24" t="s">
        <v>18</v>
      </c>
      <c r="G483" s="26">
        <v>1</v>
      </c>
      <c r="H483" s="31"/>
      <c r="I483" s="27">
        <v>0</v>
      </c>
      <c r="J483" s="28">
        <f t="shared" si="14"/>
        <v>0</v>
      </c>
      <c r="K483" s="29" t="s">
        <v>50</v>
      </c>
      <c r="L483" s="29" t="s">
        <v>45</v>
      </c>
      <c r="M483" s="29" t="s">
        <v>51</v>
      </c>
      <c r="N483" s="30" t="str">
        <f>VLOOKUP(M483,[13]OPERACIONAL!$A$1:$C$12,2,FALSE)</f>
        <v>SELECIONAR</v>
      </c>
    </row>
    <row r="484" spans="2:14">
      <c r="B484" s="23" t="str">
        <f t="shared" si="13"/>
        <v>U.</v>
      </c>
      <c r="C484" s="24" t="s">
        <v>4</v>
      </c>
      <c r="D484" s="48"/>
      <c r="E484" s="48"/>
      <c r="F484" s="24" t="s">
        <v>18</v>
      </c>
      <c r="G484" s="26">
        <v>1</v>
      </c>
      <c r="H484" s="31"/>
      <c r="I484" s="27">
        <v>0</v>
      </c>
      <c r="J484" s="28">
        <f t="shared" si="14"/>
        <v>0</v>
      </c>
      <c r="K484" s="29" t="s">
        <v>50</v>
      </c>
      <c r="L484" s="29" t="s">
        <v>45</v>
      </c>
      <c r="M484" s="29" t="s">
        <v>51</v>
      </c>
      <c r="N484" s="30" t="str">
        <f>VLOOKUP(M484,[13]OPERACIONAL!$A$1:$C$12,2,FALSE)</f>
        <v>SELECIONAR</v>
      </c>
    </row>
    <row r="485" spans="2:14">
      <c r="B485" s="23" t="str">
        <f t="shared" si="13"/>
        <v>U.</v>
      </c>
      <c r="C485" s="24" t="s">
        <v>4</v>
      </c>
      <c r="D485" s="48"/>
      <c r="E485" s="48"/>
      <c r="F485" s="24" t="s">
        <v>18</v>
      </c>
      <c r="G485" s="26">
        <v>1</v>
      </c>
      <c r="H485" s="31"/>
      <c r="I485" s="27">
        <v>0</v>
      </c>
      <c r="J485" s="28">
        <f t="shared" si="14"/>
        <v>0</v>
      </c>
      <c r="K485" s="29" t="s">
        <v>50</v>
      </c>
      <c r="L485" s="29" t="s">
        <v>45</v>
      </c>
      <c r="M485" s="29" t="s">
        <v>51</v>
      </c>
      <c r="N485" s="30" t="str">
        <f>VLOOKUP(M485,[13]OPERACIONAL!$A$1:$C$12,2,FALSE)</f>
        <v>SELECIONAR</v>
      </c>
    </row>
    <row r="486" spans="2:14">
      <c r="B486" s="23" t="str">
        <f t="shared" si="13"/>
        <v>U.</v>
      </c>
      <c r="C486" s="24" t="s">
        <v>4</v>
      </c>
      <c r="D486" s="48"/>
      <c r="E486" s="48"/>
      <c r="F486" s="24" t="s">
        <v>18</v>
      </c>
      <c r="G486" s="26">
        <v>1</v>
      </c>
      <c r="H486" s="31"/>
      <c r="I486" s="27">
        <v>0</v>
      </c>
      <c r="J486" s="28">
        <f t="shared" si="14"/>
        <v>0</v>
      </c>
      <c r="K486" s="29" t="s">
        <v>50</v>
      </c>
      <c r="L486" s="29" t="s">
        <v>45</v>
      </c>
      <c r="M486" s="29" t="s">
        <v>51</v>
      </c>
      <c r="N486" s="30" t="str">
        <f>VLOOKUP(M486,[13]OPERACIONAL!$A$1:$C$12,2,FALSE)</f>
        <v>SELECIONAR</v>
      </c>
    </row>
    <row r="487" spans="2:14">
      <c r="B487" s="23" t="str">
        <f t="shared" si="13"/>
        <v>U.</v>
      </c>
      <c r="C487" s="24" t="s">
        <v>4</v>
      </c>
      <c r="D487" s="48"/>
      <c r="E487" s="48"/>
      <c r="F487" s="24" t="s">
        <v>18</v>
      </c>
      <c r="G487" s="26">
        <v>1</v>
      </c>
      <c r="H487" s="31"/>
      <c r="I487" s="27">
        <v>0</v>
      </c>
      <c r="J487" s="28">
        <f t="shared" si="14"/>
        <v>0</v>
      </c>
      <c r="K487" s="29" t="s">
        <v>50</v>
      </c>
      <c r="L487" s="29" t="s">
        <v>45</v>
      </c>
      <c r="M487" s="29" t="s">
        <v>51</v>
      </c>
      <c r="N487" s="30" t="str">
        <f>VLOOKUP(M487,[13]OPERACIONAL!$A$1:$C$12,2,FALSE)</f>
        <v>SELECIONAR</v>
      </c>
    </row>
    <row r="488" spans="2:14">
      <c r="B488" s="23" t="str">
        <f t="shared" si="13"/>
        <v>U.</v>
      </c>
      <c r="C488" s="24" t="s">
        <v>4</v>
      </c>
      <c r="D488" s="48"/>
      <c r="E488" s="48"/>
      <c r="F488" s="24" t="s">
        <v>18</v>
      </c>
      <c r="G488" s="26">
        <v>1</v>
      </c>
      <c r="H488" s="31"/>
      <c r="I488" s="27">
        <v>0</v>
      </c>
      <c r="J488" s="28">
        <f t="shared" si="14"/>
        <v>0</v>
      </c>
      <c r="K488" s="29" t="s">
        <v>50</v>
      </c>
      <c r="L488" s="29" t="s">
        <v>45</v>
      </c>
      <c r="M488" s="29" t="s">
        <v>51</v>
      </c>
      <c r="N488" s="30" t="str">
        <f>VLOOKUP(M488,[13]OPERACIONAL!$A$1:$C$12,2,FALSE)</f>
        <v>SELECIONAR</v>
      </c>
    </row>
    <row r="489" spans="2:14">
      <c r="B489" s="23" t="str">
        <f t="shared" si="13"/>
        <v>U.</v>
      </c>
      <c r="C489" s="24" t="s">
        <v>4</v>
      </c>
      <c r="D489" s="48"/>
      <c r="E489" s="48"/>
      <c r="F489" s="24" t="s">
        <v>18</v>
      </c>
      <c r="G489" s="26">
        <v>1</v>
      </c>
      <c r="H489" s="31"/>
      <c r="I489" s="27">
        <v>0</v>
      </c>
      <c r="J489" s="28">
        <f t="shared" si="14"/>
        <v>0</v>
      </c>
      <c r="K489" s="29" t="s">
        <v>50</v>
      </c>
      <c r="L489" s="29" t="s">
        <v>45</v>
      </c>
      <c r="M489" s="29" t="s">
        <v>51</v>
      </c>
      <c r="N489" s="30" t="str">
        <f>VLOOKUP(M489,[13]OPERACIONAL!$A$1:$C$12,2,FALSE)</f>
        <v>SELECIONAR</v>
      </c>
    </row>
    <row r="490" spans="2:14">
      <c r="B490" s="23" t="str">
        <f t="shared" si="13"/>
        <v>U.</v>
      </c>
      <c r="C490" s="24" t="s">
        <v>4</v>
      </c>
      <c r="D490" s="48"/>
      <c r="E490" s="48"/>
      <c r="F490" s="24" t="s">
        <v>18</v>
      </c>
      <c r="G490" s="26">
        <v>1</v>
      </c>
      <c r="H490" s="31"/>
      <c r="I490" s="27">
        <v>0</v>
      </c>
      <c r="J490" s="28">
        <f t="shared" si="14"/>
        <v>0</v>
      </c>
      <c r="K490" s="29" t="s">
        <v>50</v>
      </c>
      <c r="L490" s="29" t="s">
        <v>45</v>
      </c>
      <c r="M490" s="29" t="s">
        <v>51</v>
      </c>
      <c r="N490" s="30" t="str">
        <f>VLOOKUP(M490,[13]OPERACIONAL!$A$1:$C$12,2,FALSE)</f>
        <v>SELECIONAR</v>
      </c>
    </row>
    <row r="491" spans="2:14">
      <c r="B491" s="23" t="str">
        <f t="shared" si="13"/>
        <v>U.</v>
      </c>
      <c r="C491" s="24" t="s">
        <v>4</v>
      </c>
      <c r="D491" s="48"/>
      <c r="E491" s="48"/>
      <c r="F491" s="24" t="s">
        <v>18</v>
      </c>
      <c r="G491" s="26">
        <v>1</v>
      </c>
      <c r="H491" s="31"/>
      <c r="I491" s="27">
        <v>0</v>
      </c>
      <c r="J491" s="28">
        <f t="shared" si="14"/>
        <v>0</v>
      </c>
      <c r="K491" s="29" t="s">
        <v>50</v>
      </c>
      <c r="L491" s="29" t="s">
        <v>45</v>
      </c>
      <c r="M491" s="29" t="s">
        <v>51</v>
      </c>
      <c r="N491" s="30" t="str">
        <f>VLOOKUP(M491,[13]OPERACIONAL!$A$1:$C$12,2,FALSE)</f>
        <v>SELECIONAR</v>
      </c>
    </row>
    <row r="492" spans="2:14">
      <c r="B492" s="23" t="str">
        <f t="shared" si="13"/>
        <v>U.</v>
      </c>
      <c r="C492" s="24" t="s">
        <v>4</v>
      </c>
      <c r="D492" s="48"/>
      <c r="E492" s="48"/>
      <c r="F492" s="24" t="s">
        <v>18</v>
      </c>
      <c r="G492" s="26">
        <v>1</v>
      </c>
      <c r="H492" s="31"/>
      <c r="I492" s="27">
        <v>0</v>
      </c>
      <c r="J492" s="28">
        <f t="shared" si="14"/>
        <v>0</v>
      </c>
      <c r="K492" s="29" t="s">
        <v>50</v>
      </c>
      <c r="L492" s="29" t="s">
        <v>45</v>
      </c>
      <c r="M492" s="29" t="s">
        <v>51</v>
      </c>
      <c r="N492" s="30" t="str">
        <f>VLOOKUP(M492,[13]OPERACIONAL!$A$1:$C$12,2,FALSE)</f>
        <v>SELECIONAR</v>
      </c>
    </row>
    <row r="493" spans="2:14">
      <c r="B493" s="23" t="str">
        <f t="shared" si="13"/>
        <v>U.</v>
      </c>
      <c r="C493" s="24" t="s">
        <v>4</v>
      </c>
      <c r="D493" s="48"/>
      <c r="E493" s="48"/>
      <c r="F493" s="24" t="s">
        <v>18</v>
      </c>
      <c r="G493" s="26">
        <v>1</v>
      </c>
      <c r="H493" s="31"/>
      <c r="I493" s="27">
        <v>0</v>
      </c>
      <c r="J493" s="28">
        <f t="shared" si="14"/>
        <v>0</v>
      </c>
      <c r="K493" s="29" t="s">
        <v>50</v>
      </c>
      <c r="L493" s="29" t="s">
        <v>45</v>
      </c>
      <c r="M493" s="29" t="s">
        <v>51</v>
      </c>
      <c r="N493" s="30" t="str">
        <f>VLOOKUP(M493,[13]OPERACIONAL!$A$1:$C$12,2,FALSE)</f>
        <v>SELECIONAR</v>
      </c>
    </row>
    <row r="494" spans="2:14">
      <c r="B494" s="23" t="str">
        <f t="shared" si="13"/>
        <v>U.</v>
      </c>
      <c r="C494" s="24" t="s">
        <v>4</v>
      </c>
      <c r="D494" s="48"/>
      <c r="E494" s="48"/>
      <c r="F494" s="24" t="s">
        <v>18</v>
      </c>
      <c r="G494" s="26">
        <v>1</v>
      </c>
      <c r="H494" s="31"/>
      <c r="I494" s="27">
        <v>0</v>
      </c>
      <c r="J494" s="28">
        <f t="shared" si="14"/>
        <v>0</v>
      </c>
      <c r="K494" s="29" t="s">
        <v>50</v>
      </c>
      <c r="L494" s="29" t="s">
        <v>45</v>
      </c>
      <c r="M494" s="29" t="s">
        <v>51</v>
      </c>
      <c r="N494" s="30" t="str">
        <f>VLOOKUP(M494,[13]OPERACIONAL!$A$1:$C$12,2,FALSE)</f>
        <v>SELECIONAR</v>
      </c>
    </row>
    <row r="495" spans="2:14">
      <c r="B495" s="23" t="str">
        <f t="shared" si="13"/>
        <v>U.</v>
      </c>
      <c r="C495" s="24" t="s">
        <v>4</v>
      </c>
      <c r="D495" s="48"/>
      <c r="E495" s="48"/>
      <c r="F495" s="24" t="s">
        <v>18</v>
      </c>
      <c r="G495" s="26">
        <v>1</v>
      </c>
      <c r="H495" s="31"/>
      <c r="I495" s="27">
        <v>0</v>
      </c>
      <c r="J495" s="28">
        <f t="shared" si="14"/>
        <v>0</v>
      </c>
      <c r="K495" s="29" t="s">
        <v>50</v>
      </c>
      <c r="L495" s="29" t="s">
        <v>45</v>
      </c>
      <c r="M495" s="29" t="s">
        <v>51</v>
      </c>
      <c r="N495" s="30" t="str">
        <f>VLOOKUP(M495,[13]OPERACIONAL!$A$1:$C$12,2,FALSE)</f>
        <v>SELECIONAR</v>
      </c>
    </row>
    <row r="496" spans="2:14">
      <c r="B496" s="23" t="str">
        <f t="shared" si="13"/>
        <v>U.</v>
      </c>
      <c r="C496" s="24" t="s">
        <v>4</v>
      </c>
      <c r="D496" s="48"/>
      <c r="E496" s="48"/>
      <c r="F496" s="24" t="s">
        <v>18</v>
      </c>
      <c r="G496" s="26">
        <v>1</v>
      </c>
      <c r="H496" s="31"/>
      <c r="I496" s="27">
        <v>0</v>
      </c>
      <c r="J496" s="28">
        <f t="shared" si="14"/>
        <v>0</v>
      </c>
      <c r="K496" s="29" t="s">
        <v>50</v>
      </c>
      <c r="L496" s="29" t="s">
        <v>45</v>
      </c>
      <c r="M496" s="29" t="s">
        <v>51</v>
      </c>
      <c r="N496" s="30" t="str">
        <f>VLOOKUP(M496,[13]OPERACIONAL!$A$1:$C$12,2,FALSE)</f>
        <v>SELECIONAR</v>
      </c>
    </row>
    <row r="497" spans="2:14">
      <c r="B497" s="23" t="str">
        <f t="shared" si="13"/>
        <v>U.</v>
      </c>
      <c r="C497" s="24" t="s">
        <v>4</v>
      </c>
      <c r="D497" s="48"/>
      <c r="E497" s="48"/>
      <c r="F497" s="24" t="s">
        <v>18</v>
      </c>
      <c r="G497" s="26">
        <v>1</v>
      </c>
      <c r="H497" s="31"/>
      <c r="I497" s="27">
        <v>0</v>
      </c>
      <c r="J497" s="28">
        <f t="shared" si="14"/>
        <v>0</v>
      </c>
      <c r="K497" s="29" t="s">
        <v>50</v>
      </c>
      <c r="L497" s="29" t="s">
        <v>45</v>
      </c>
      <c r="M497" s="29" t="s">
        <v>51</v>
      </c>
      <c r="N497" s="30" t="str">
        <f>VLOOKUP(M497,[13]OPERACIONAL!$A$1:$C$12,2,FALSE)</f>
        <v>SELECIONAR</v>
      </c>
    </row>
    <row r="498" spans="2:14">
      <c r="B498" s="23" t="str">
        <f t="shared" si="13"/>
        <v>U.</v>
      </c>
      <c r="C498" s="24" t="s">
        <v>4</v>
      </c>
      <c r="D498" s="48"/>
      <c r="E498" s="48"/>
      <c r="F498" s="24" t="s">
        <v>18</v>
      </c>
      <c r="G498" s="26">
        <v>1</v>
      </c>
      <c r="H498" s="31"/>
      <c r="I498" s="27">
        <v>0</v>
      </c>
      <c r="J498" s="28">
        <f t="shared" si="14"/>
        <v>0</v>
      </c>
      <c r="K498" s="29" t="s">
        <v>50</v>
      </c>
      <c r="L498" s="29" t="s">
        <v>45</v>
      </c>
      <c r="M498" s="29" t="s">
        <v>51</v>
      </c>
      <c r="N498" s="30" t="str">
        <f>VLOOKUP(M498,[13]OPERACIONAL!$A$1:$C$12,2,FALSE)</f>
        <v>SELECIONAR</v>
      </c>
    </row>
    <row r="499" spans="2:14">
      <c r="B499" s="23" t="str">
        <f t="shared" si="13"/>
        <v>U.</v>
      </c>
      <c r="C499" s="24" t="s">
        <v>4</v>
      </c>
      <c r="D499" s="48"/>
      <c r="E499" s="48"/>
      <c r="F499" s="24" t="s">
        <v>18</v>
      </c>
      <c r="G499" s="26">
        <v>1</v>
      </c>
      <c r="H499" s="31"/>
      <c r="I499" s="27">
        <v>0</v>
      </c>
      <c r="J499" s="28">
        <f t="shared" si="14"/>
        <v>0</v>
      </c>
      <c r="K499" s="29" t="s">
        <v>50</v>
      </c>
      <c r="L499" s="29" t="s">
        <v>45</v>
      </c>
      <c r="M499" s="29" t="s">
        <v>51</v>
      </c>
      <c r="N499" s="30" t="str">
        <f>VLOOKUP(M499,[13]OPERACIONAL!$A$1:$C$12,2,FALSE)</f>
        <v>SELECIONAR</v>
      </c>
    </row>
    <row r="500" spans="2:14">
      <c r="B500" s="23" t="str">
        <f t="shared" si="13"/>
        <v>U.</v>
      </c>
      <c r="C500" s="24" t="s">
        <v>4</v>
      </c>
      <c r="D500" s="48"/>
      <c r="E500" s="48"/>
      <c r="F500" s="24" t="s">
        <v>18</v>
      </c>
      <c r="G500" s="26">
        <v>1</v>
      </c>
      <c r="H500" s="31"/>
      <c r="I500" s="27">
        <v>0</v>
      </c>
      <c r="J500" s="28">
        <f t="shared" si="14"/>
        <v>0</v>
      </c>
      <c r="K500" s="29" t="s">
        <v>50</v>
      </c>
      <c r="L500" s="29" t="s">
        <v>45</v>
      </c>
      <c r="M500" s="29" t="s">
        <v>51</v>
      </c>
      <c r="N500" s="30" t="str">
        <f>VLOOKUP(M500,[13]OPERACIONAL!$A$1:$C$12,2,FALSE)</f>
        <v>SELECIONAR</v>
      </c>
    </row>
    <row r="501" spans="2:14">
      <c r="B501" s="23" t="str">
        <f t="shared" si="13"/>
        <v>U.</v>
      </c>
      <c r="C501" s="24" t="s">
        <v>4</v>
      </c>
      <c r="D501" s="48"/>
      <c r="E501" s="48"/>
      <c r="F501" s="24" t="s">
        <v>18</v>
      </c>
      <c r="G501" s="26">
        <v>1</v>
      </c>
      <c r="H501" s="31"/>
      <c r="I501" s="27">
        <v>0</v>
      </c>
      <c r="J501" s="28">
        <f t="shared" si="14"/>
        <v>0</v>
      </c>
      <c r="K501" s="29" t="s">
        <v>50</v>
      </c>
      <c r="L501" s="29" t="s">
        <v>45</v>
      </c>
      <c r="M501" s="29" t="s">
        <v>51</v>
      </c>
      <c r="N501" s="30" t="str">
        <f>VLOOKUP(M501,[13]OPERACIONAL!$A$1:$C$12,2,FALSE)</f>
        <v>SELECIONAR</v>
      </c>
    </row>
    <row r="502" spans="2:14">
      <c r="B502" s="23" t="str">
        <f t="shared" si="13"/>
        <v>U.</v>
      </c>
      <c r="C502" s="24" t="s">
        <v>4</v>
      </c>
      <c r="D502" s="48"/>
      <c r="E502" s="48"/>
      <c r="F502" s="24" t="s">
        <v>18</v>
      </c>
      <c r="G502" s="26">
        <v>1</v>
      </c>
      <c r="H502" s="31"/>
      <c r="I502" s="27">
        <v>0</v>
      </c>
      <c r="J502" s="28">
        <f t="shared" si="14"/>
        <v>0</v>
      </c>
      <c r="K502" s="29" t="s">
        <v>50</v>
      </c>
      <c r="L502" s="29" t="s">
        <v>45</v>
      </c>
      <c r="M502" s="29" t="s">
        <v>51</v>
      </c>
      <c r="N502" s="30" t="str">
        <f>VLOOKUP(M502,[13]OPERACIONAL!$A$1:$C$12,2,FALSE)</f>
        <v>SELECIONAR</v>
      </c>
    </row>
    <row r="503" spans="2:14">
      <c r="B503" s="23" t="str">
        <f t="shared" si="13"/>
        <v>U.</v>
      </c>
      <c r="C503" s="24" t="s">
        <v>4</v>
      </c>
      <c r="D503" s="48"/>
      <c r="E503" s="48"/>
      <c r="F503" s="24" t="s">
        <v>18</v>
      </c>
      <c r="G503" s="26">
        <v>1</v>
      </c>
      <c r="H503" s="31"/>
      <c r="I503" s="27">
        <v>0</v>
      </c>
      <c r="J503" s="28">
        <f t="shared" si="14"/>
        <v>0</v>
      </c>
      <c r="K503" s="29" t="s">
        <v>50</v>
      </c>
      <c r="L503" s="29" t="s">
        <v>45</v>
      </c>
      <c r="M503" s="29" t="s">
        <v>51</v>
      </c>
      <c r="N503" s="30" t="str">
        <f>VLOOKUP(M503,[13]OPERACIONAL!$A$1:$C$12,2,FALSE)</f>
        <v>SELECIONAR</v>
      </c>
    </row>
    <row r="504" spans="2:14">
      <c r="B504" s="23" t="str">
        <f t="shared" si="13"/>
        <v>U.</v>
      </c>
      <c r="C504" s="24" t="s">
        <v>4</v>
      </c>
      <c r="D504" s="48"/>
      <c r="E504" s="48"/>
      <c r="F504" s="24" t="s">
        <v>18</v>
      </c>
      <c r="G504" s="26">
        <v>1</v>
      </c>
      <c r="H504" s="31"/>
      <c r="I504" s="27">
        <v>0</v>
      </c>
      <c r="J504" s="28">
        <f t="shared" si="14"/>
        <v>0</v>
      </c>
      <c r="K504" s="29" t="s">
        <v>50</v>
      </c>
      <c r="L504" s="29" t="s">
        <v>45</v>
      </c>
      <c r="M504" s="29" t="s">
        <v>51</v>
      </c>
      <c r="N504" s="30" t="str">
        <f>VLOOKUP(M504,[13]OPERACIONAL!$A$1:$C$12,2,FALSE)</f>
        <v>SELECIONAR</v>
      </c>
    </row>
    <row r="505" spans="2:14">
      <c r="B505" s="23" t="str">
        <f t="shared" si="13"/>
        <v>U.</v>
      </c>
      <c r="C505" s="24" t="s">
        <v>4</v>
      </c>
      <c r="D505" s="48"/>
      <c r="E505" s="48"/>
      <c r="F505" s="24" t="s">
        <v>18</v>
      </c>
      <c r="G505" s="26">
        <v>1</v>
      </c>
      <c r="H505" s="31"/>
      <c r="I505" s="27">
        <v>0</v>
      </c>
      <c r="J505" s="28">
        <f t="shared" si="14"/>
        <v>0</v>
      </c>
      <c r="K505" s="29" t="s">
        <v>50</v>
      </c>
      <c r="L505" s="29" t="s">
        <v>45</v>
      </c>
      <c r="M505" s="29" t="s">
        <v>51</v>
      </c>
      <c r="N505" s="30" t="str">
        <f>VLOOKUP(M505,[13]OPERACIONAL!$A$1:$C$12,2,FALSE)</f>
        <v>SELECIONAR</v>
      </c>
    </row>
    <row r="506" spans="2:14">
      <c r="B506" s="23" t="str">
        <f t="shared" si="13"/>
        <v>U.</v>
      </c>
      <c r="C506" s="24" t="s">
        <v>4</v>
      </c>
      <c r="D506" s="48"/>
      <c r="E506" s="48"/>
      <c r="F506" s="24" t="s">
        <v>18</v>
      </c>
      <c r="G506" s="26">
        <v>1</v>
      </c>
      <c r="H506" s="31"/>
      <c r="I506" s="27">
        <v>0</v>
      </c>
      <c r="J506" s="28">
        <f t="shared" si="14"/>
        <v>0</v>
      </c>
      <c r="K506" s="29" t="s">
        <v>50</v>
      </c>
      <c r="L506" s="29" t="s">
        <v>45</v>
      </c>
      <c r="M506" s="29" t="s">
        <v>51</v>
      </c>
      <c r="N506" s="30" t="str">
        <f>VLOOKUP(M506,[13]OPERACIONAL!$A$1:$C$12,2,FALSE)</f>
        <v>SELECIONAR</v>
      </c>
    </row>
    <row r="507" spans="2:14">
      <c r="B507" s="23" t="str">
        <f t="shared" si="13"/>
        <v>U.</v>
      </c>
      <c r="C507" s="24" t="s">
        <v>4</v>
      </c>
      <c r="D507" s="48"/>
      <c r="E507" s="48"/>
      <c r="F507" s="24" t="s">
        <v>18</v>
      </c>
      <c r="G507" s="26">
        <v>1</v>
      </c>
      <c r="H507" s="31"/>
      <c r="I507" s="27">
        <v>0</v>
      </c>
      <c r="J507" s="28">
        <f t="shared" si="14"/>
        <v>0</v>
      </c>
      <c r="K507" s="29" t="s">
        <v>50</v>
      </c>
      <c r="L507" s="29" t="s">
        <v>45</v>
      </c>
      <c r="M507" s="29" t="s">
        <v>51</v>
      </c>
      <c r="N507" s="30" t="str">
        <f>VLOOKUP(M507,[13]OPERACIONAL!$A$1:$C$12,2,FALSE)</f>
        <v>SELECIONAR</v>
      </c>
    </row>
    <row r="508" spans="2:14">
      <c r="B508" s="23" t="str">
        <f t="shared" si="13"/>
        <v>U.</v>
      </c>
      <c r="C508" s="24" t="s">
        <v>4</v>
      </c>
      <c r="D508" s="48"/>
      <c r="E508" s="48"/>
      <c r="F508" s="24" t="s">
        <v>18</v>
      </c>
      <c r="G508" s="26">
        <v>1</v>
      </c>
      <c r="H508" s="31"/>
      <c r="I508" s="27">
        <v>0</v>
      </c>
      <c r="J508" s="28">
        <f t="shared" si="14"/>
        <v>0</v>
      </c>
      <c r="K508" s="29" t="s">
        <v>50</v>
      </c>
      <c r="L508" s="29" t="s">
        <v>45</v>
      </c>
      <c r="M508" s="29" t="s">
        <v>51</v>
      </c>
      <c r="N508" s="30" t="str">
        <f>VLOOKUP(M508,[13]OPERACIONAL!$A$1:$C$12,2,FALSE)</f>
        <v>SELECIONAR</v>
      </c>
    </row>
    <row r="509" spans="2:14">
      <c r="B509" s="23" t="str">
        <f t="shared" si="13"/>
        <v>U.</v>
      </c>
      <c r="C509" s="24" t="s">
        <v>4</v>
      </c>
      <c r="D509" s="48"/>
      <c r="E509" s="48"/>
      <c r="F509" s="24" t="s">
        <v>18</v>
      </c>
      <c r="G509" s="26">
        <v>1</v>
      </c>
      <c r="H509" s="31"/>
      <c r="I509" s="27">
        <v>0</v>
      </c>
      <c r="J509" s="28">
        <f t="shared" si="14"/>
        <v>0</v>
      </c>
      <c r="K509" s="29" t="s">
        <v>50</v>
      </c>
      <c r="L509" s="29" t="s">
        <v>45</v>
      </c>
      <c r="M509" s="29" t="s">
        <v>51</v>
      </c>
      <c r="N509" s="30" t="str">
        <f>VLOOKUP(M509,[13]OPERACIONAL!$A$1:$C$12,2,FALSE)</f>
        <v>SELECIONAR</v>
      </c>
    </row>
    <row r="510" spans="2:14">
      <c r="B510" s="23" t="str">
        <f t="shared" si="13"/>
        <v>U.</v>
      </c>
      <c r="C510" s="24" t="s">
        <v>4</v>
      </c>
      <c r="D510" s="48"/>
      <c r="E510" s="48"/>
      <c r="F510" s="24" t="s">
        <v>18</v>
      </c>
      <c r="G510" s="26">
        <v>1</v>
      </c>
      <c r="H510" s="31"/>
      <c r="I510" s="27">
        <v>0</v>
      </c>
      <c r="J510" s="28">
        <f t="shared" si="14"/>
        <v>0</v>
      </c>
      <c r="K510" s="29" t="s">
        <v>50</v>
      </c>
      <c r="L510" s="29" t="s">
        <v>45</v>
      </c>
      <c r="M510" s="29" t="s">
        <v>51</v>
      </c>
      <c r="N510" s="30" t="str">
        <f>VLOOKUP(M510,[13]OPERACIONAL!$A$1:$C$12,2,FALSE)</f>
        <v>SELECIONAR</v>
      </c>
    </row>
    <row r="511" spans="2:14">
      <c r="B511" s="23" t="str">
        <f t="shared" si="13"/>
        <v>U.</v>
      </c>
      <c r="C511" s="24" t="s">
        <v>4</v>
      </c>
      <c r="D511" s="48"/>
      <c r="E511" s="48"/>
      <c r="F511" s="24" t="s">
        <v>18</v>
      </c>
      <c r="G511" s="26">
        <v>1</v>
      </c>
      <c r="H511" s="31"/>
      <c r="I511" s="27">
        <v>0</v>
      </c>
      <c r="J511" s="28">
        <f t="shared" si="14"/>
        <v>0</v>
      </c>
      <c r="K511" s="29" t="s">
        <v>50</v>
      </c>
      <c r="L511" s="29" t="s">
        <v>45</v>
      </c>
      <c r="M511" s="29" t="s">
        <v>51</v>
      </c>
      <c r="N511" s="30" t="str">
        <f>VLOOKUP(M511,[13]OPERACIONAL!$A$1:$C$12,2,FALSE)</f>
        <v>SELECIONAR</v>
      </c>
    </row>
    <row r="512" spans="2:14">
      <c r="B512" s="23" t="str">
        <f t="shared" si="13"/>
        <v>U.</v>
      </c>
      <c r="C512" s="24" t="s">
        <v>4</v>
      </c>
      <c r="D512" s="48"/>
      <c r="E512" s="48"/>
      <c r="F512" s="24" t="s">
        <v>18</v>
      </c>
      <c r="G512" s="26">
        <v>1</v>
      </c>
      <c r="H512" s="31"/>
      <c r="I512" s="27">
        <v>0</v>
      </c>
      <c r="J512" s="28">
        <f t="shared" si="14"/>
        <v>0</v>
      </c>
      <c r="K512" s="29" t="s">
        <v>50</v>
      </c>
      <c r="L512" s="29" t="s">
        <v>45</v>
      </c>
      <c r="M512" s="29" t="s">
        <v>51</v>
      </c>
      <c r="N512" s="30" t="str">
        <f>VLOOKUP(M512,[13]OPERACIONAL!$A$1:$C$12,2,FALSE)</f>
        <v>SELECIONAR</v>
      </c>
    </row>
    <row r="513" spans="2:14">
      <c r="B513" s="23" t="str">
        <f t="shared" si="13"/>
        <v>U.</v>
      </c>
      <c r="C513" s="24" t="s">
        <v>4</v>
      </c>
      <c r="D513" s="48"/>
      <c r="E513" s="48"/>
      <c r="F513" s="24" t="s">
        <v>18</v>
      </c>
      <c r="G513" s="26">
        <v>1</v>
      </c>
      <c r="H513" s="31"/>
      <c r="I513" s="27">
        <v>0</v>
      </c>
      <c r="J513" s="28">
        <f t="shared" si="14"/>
        <v>0</v>
      </c>
      <c r="K513" s="29" t="s">
        <v>50</v>
      </c>
      <c r="L513" s="29" t="s">
        <v>45</v>
      </c>
      <c r="M513" s="29" t="s">
        <v>51</v>
      </c>
      <c r="N513" s="30" t="str">
        <f>VLOOKUP(M513,[13]OPERACIONAL!$A$1:$C$12,2,FALSE)</f>
        <v>SELECIONAR</v>
      </c>
    </row>
    <row r="514" spans="2:14">
      <c r="B514" s="23" t="str">
        <f t="shared" si="13"/>
        <v>U.</v>
      </c>
      <c r="C514" s="24" t="s">
        <v>4</v>
      </c>
      <c r="D514" s="48"/>
      <c r="E514" s="48"/>
      <c r="F514" s="24" t="s">
        <v>18</v>
      </c>
      <c r="G514" s="26">
        <v>1</v>
      </c>
      <c r="H514" s="31"/>
      <c r="I514" s="27">
        <v>0</v>
      </c>
      <c r="J514" s="28">
        <f t="shared" si="14"/>
        <v>0</v>
      </c>
      <c r="K514" s="29" t="s">
        <v>50</v>
      </c>
      <c r="L514" s="29" t="s">
        <v>45</v>
      </c>
      <c r="M514" s="29" t="s">
        <v>51</v>
      </c>
      <c r="N514" s="30" t="str">
        <f>VLOOKUP(M514,[13]OPERACIONAL!$A$1:$C$12,2,FALSE)</f>
        <v>SELECIONAR</v>
      </c>
    </row>
    <row r="515" spans="2:14">
      <c r="B515" s="23" t="str">
        <f t="shared" si="13"/>
        <v>U.</v>
      </c>
      <c r="C515" s="24" t="s">
        <v>4</v>
      </c>
      <c r="D515" s="48"/>
      <c r="E515" s="48"/>
      <c r="F515" s="24" t="s">
        <v>18</v>
      </c>
      <c r="G515" s="26">
        <v>1</v>
      </c>
      <c r="H515" s="31"/>
      <c r="I515" s="27">
        <v>0</v>
      </c>
      <c r="J515" s="28">
        <f t="shared" si="14"/>
        <v>0</v>
      </c>
      <c r="K515" s="29" t="s">
        <v>50</v>
      </c>
      <c r="L515" s="29" t="s">
        <v>45</v>
      </c>
      <c r="M515" s="29" t="s">
        <v>51</v>
      </c>
      <c r="N515" s="30" t="str">
        <f>VLOOKUP(M515,[13]OPERACIONAL!$A$1:$C$12,2,FALSE)</f>
        <v>SELECIONAR</v>
      </c>
    </row>
    <row r="516" spans="2:14">
      <c r="B516" s="23" t="str">
        <f t="shared" si="13"/>
        <v>U.</v>
      </c>
      <c r="C516" s="24" t="s">
        <v>4</v>
      </c>
      <c r="D516" s="48"/>
      <c r="E516" s="48"/>
      <c r="F516" s="24" t="s">
        <v>18</v>
      </c>
      <c r="G516" s="26">
        <v>1</v>
      </c>
      <c r="H516" s="31"/>
      <c r="I516" s="27">
        <v>0</v>
      </c>
      <c r="J516" s="28">
        <f t="shared" si="14"/>
        <v>0</v>
      </c>
      <c r="K516" s="29" t="s">
        <v>50</v>
      </c>
      <c r="L516" s="29" t="s">
        <v>45</v>
      </c>
      <c r="M516" s="29" t="s">
        <v>51</v>
      </c>
      <c r="N516" s="30" t="str">
        <f>VLOOKUP(M516,[13]OPERACIONAL!$A$1:$C$12,2,FALSE)</f>
        <v>SELECIONAR</v>
      </c>
    </row>
    <row r="517" spans="2:14">
      <c r="B517" s="23" t="str">
        <f t="shared" si="13"/>
        <v>U.</v>
      </c>
      <c r="C517" s="24" t="s">
        <v>4</v>
      </c>
      <c r="D517" s="48"/>
      <c r="E517" s="48"/>
      <c r="F517" s="24" t="s">
        <v>18</v>
      </c>
      <c r="G517" s="26">
        <v>1</v>
      </c>
      <c r="H517" s="31"/>
      <c r="I517" s="27">
        <v>0</v>
      </c>
      <c r="J517" s="28">
        <f t="shared" si="14"/>
        <v>0</v>
      </c>
      <c r="K517" s="29" t="s">
        <v>50</v>
      </c>
      <c r="L517" s="29" t="s">
        <v>45</v>
      </c>
      <c r="M517" s="29" t="s">
        <v>51</v>
      </c>
      <c r="N517" s="30" t="str">
        <f>VLOOKUP(M517,[13]OPERACIONAL!$A$1:$C$12,2,FALSE)</f>
        <v>SELECIONAR</v>
      </c>
    </row>
    <row r="518" spans="2:14">
      <c r="B518" s="23" t="str">
        <f t="shared" si="13"/>
        <v>U.</v>
      </c>
      <c r="C518" s="24" t="s">
        <v>4</v>
      </c>
      <c r="D518" s="48"/>
      <c r="E518" s="48"/>
      <c r="F518" s="24" t="s">
        <v>18</v>
      </c>
      <c r="G518" s="26">
        <v>1</v>
      </c>
      <c r="H518" s="31"/>
      <c r="I518" s="27">
        <v>0</v>
      </c>
      <c r="J518" s="28">
        <f t="shared" si="14"/>
        <v>0</v>
      </c>
      <c r="K518" s="29" t="s">
        <v>50</v>
      </c>
      <c r="L518" s="29" t="s">
        <v>45</v>
      </c>
      <c r="M518" s="29" t="s">
        <v>51</v>
      </c>
      <c r="N518" s="30" t="str">
        <f>VLOOKUP(M518,[13]OPERACIONAL!$A$1:$C$12,2,FALSE)</f>
        <v>SELECIONAR</v>
      </c>
    </row>
    <row r="519" spans="2:14">
      <c r="B519" s="23" t="str">
        <f t="shared" si="13"/>
        <v>U.</v>
      </c>
      <c r="C519" s="24" t="s">
        <v>4</v>
      </c>
      <c r="D519" s="48"/>
      <c r="E519" s="48"/>
      <c r="F519" s="24" t="s">
        <v>18</v>
      </c>
      <c r="G519" s="26">
        <v>1</v>
      </c>
      <c r="H519" s="31"/>
      <c r="I519" s="27">
        <v>0</v>
      </c>
      <c r="J519" s="28">
        <f t="shared" si="14"/>
        <v>0</v>
      </c>
      <c r="K519" s="29" t="s">
        <v>50</v>
      </c>
      <c r="L519" s="29" t="s">
        <v>45</v>
      </c>
      <c r="M519" s="29" t="s">
        <v>51</v>
      </c>
      <c r="N519" s="30" t="str">
        <f>VLOOKUP(M519,[13]OPERACIONAL!$A$1:$C$12,2,FALSE)</f>
        <v>SELECIONAR</v>
      </c>
    </row>
    <row r="520" spans="2:14">
      <c r="B520" s="23" t="str">
        <f t="shared" si="13"/>
        <v>U.</v>
      </c>
      <c r="C520" s="24" t="s">
        <v>4</v>
      </c>
      <c r="D520" s="48"/>
      <c r="E520" s="48"/>
      <c r="F520" s="24" t="s">
        <v>18</v>
      </c>
      <c r="G520" s="26">
        <v>1</v>
      </c>
      <c r="H520" s="31"/>
      <c r="I520" s="27">
        <v>0</v>
      </c>
      <c r="J520" s="28">
        <f t="shared" si="14"/>
        <v>0</v>
      </c>
      <c r="K520" s="29" t="s">
        <v>50</v>
      </c>
      <c r="L520" s="29" t="s">
        <v>45</v>
      </c>
      <c r="M520" s="29" t="s">
        <v>51</v>
      </c>
      <c r="N520" s="30" t="str">
        <f>VLOOKUP(M520,[13]OPERACIONAL!$A$1:$C$12,2,FALSE)</f>
        <v>SELECIONAR</v>
      </c>
    </row>
    <row r="521" spans="2:14">
      <c r="B521" s="23" t="str">
        <f t="shared" si="13"/>
        <v>U.</v>
      </c>
      <c r="C521" s="24" t="s">
        <v>4</v>
      </c>
      <c r="D521" s="48"/>
      <c r="E521" s="48"/>
      <c r="F521" s="24" t="s">
        <v>18</v>
      </c>
      <c r="G521" s="26">
        <v>1</v>
      </c>
      <c r="H521" s="31"/>
      <c r="I521" s="27">
        <v>0</v>
      </c>
      <c r="J521" s="28">
        <f t="shared" si="14"/>
        <v>0</v>
      </c>
      <c r="K521" s="29" t="s">
        <v>50</v>
      </c>
      <c r="L521" s="29" t="s">
        <v>45</v>
      </c>
      <c r="M521" s="29" t="s">
        <v>51</v>
      </c>
      <c r="N521" s="30" t="str">
        <f>VLOOKUP(M521,[13]OPERACIONAL!$A$1:$C$12,2,FALSE)</f>
        <v>SELECIONAR</v>
      </c>
    </row>
    <row r="522" spans="2:14">
      <c r="B522" s="23" t="str">
        <f t="shared" si="13"/>
        <v>U.</v>
      </c>
      <c r="C522" s="24" t="s">
        <v>4</v>
      </c>
      <c r="D522" s="48"/>
      <c r="E522" s="48"/>
      <c r="F522" s="24" t="s">
        <v>18</v>
      </c>
      <c r="G522" s="26">
        <v>1</v>
      </c>
      <c r="H522" s="31"/>
      <c r="I522" s="27">
        <v>0</v>
      </c>
      <c r="J522" s="28">
        <f t="shared" si="14"/>
        <v>0</v>
      </c>
      <c r="K522" s="29" t="s">
        <v>50</v>
      </c>
      <c r="L522" s="29" t="s">
        <v>45</v>
      </c>
      <c r="M522" s="29" t="s">
        <v>51</v>
      </c>
      <c r="N522" s="30" t="str">
        <f>VLOOKUP(M522,[13]OPERACIONAL!$A$1:$C$12,2,FALSE)</f>
        <v>SELECIONAR</v>
      </c>
    </row>
    <row r="523" spans="2:14">
      <c r="B523" s="23" t="str">
        <f t="shared" si="13"/>
        <v>U.</v>
      </c>
      <c r="C523" s="24" t="s">
        <v>4</v>
      </c>
      <c r="D523" s="48"/>
      <c r="E523" s="48"/>
      <c r="F523" s="24" t="s">
        <v>18</v>
      </c>
      <c r="G523" s="26">
        <v>1</v>
      </c>
      <c r="H523" s="31"/>
      <c r="I523" s="27">
        <v>0</v>
      </c>
      <c r="J523" s="28">
        <f t="shared" si="14"/>
        <v>0</v>
      </c>
      <c r="K523" s="29" t="s">
        <v>50</v>
      </c>
      <c r="L523" s="29" t="s">
        <v>45</v>
      </c>
      <c r="M523" s="29" t="s">
        <v>51</v>
      </c>
      <c r="N523" s="30" t="str">
        <f>VLOOKUP(M523,[13]OPERACIONAL!$A$1:$C$12,2,FALSE)</f>
        <v>SELECIONAR</v>
      </c>
    </row>
    <row r="524" spans="2:14">
      <c r="B524" s="23" t="str">
        <f t="shared" si="13"/>
        <v>U.</v>
      </c>
      <c r="C524" s="24" t="s">
        <v>4</v>
      </c>
      <c r="D524" s="48"/>
      <c r="E524" s="48"/>
      <c r="F524" s="24" t="s">
        <v>18</v>
      </c>
      <c r="G524" s="26">
        <v>1</v>
      </c>
      <c r="H524" s="31"/>
      <c r="I524" s="27">
        <v>0</v>
      </c>
      <c r="J524" s="28">
        <f t="shared" si="14"/>
        <v>0</v>
      </c>
      <c r="K524" s="29" t="s">
        <v>50</v>
      </c>
      <c r="L524" s="29" t="s">
        <v>45</v>
      </c>
      <c r="M524" s="29" t="s">
        <v>51</v>
      </c>
      <c r="N524" s="30" t="str">
        <f>VLOOKUP(M524,[13]OPERACIONAL!$A$1:$C$12,2,FALSE)</f>
        <v>SELECIONAR</v>
      </c>
    </row>
    <row r="525" spans="2:14">
      <c r="B525" s="23" t="str">
        <f t="shared" si="13"/>
        <v>U.</v>
      </c>
      <c r="C525" s="24" t="s">
        <v>4</v>
      </c>
      <c r="D525" s="48"/>
      <c r="E525" s="48"/>
      <c r="F525" s="24" t="s">
        <v>18</v>
      </c>
      <c r="G525" s="26">
        <v>1</v>
      </c>
      <c r="H525" s="31"/>
      <c r="I525" s="27">
        <v>0</v>
      </c>
      <c r="J525" s="28">
        <f t="shared" si="14"/>
        <v>0</v>
      </c>
      <c r="K525" s="29" t="s">
        <v>50</v>
      </c>
      <c r="L525" s="29" t="s">
        <v>45</v>
      </c>
      <c r="M525" s="29" t="s">
        <v>51</v>
      </c>
      <c r="N525" s="30" t="str">
        <f>VLOOKUP(M525,[13]OPERACIONAL!$A$1:$C$12,2,FALSE)</f>
        <v>SELECIONAR</v>
      </c>
    </row>
    <row r="526" spans="2:14">
      <c r="B526" s="23" t="str">
        <f t="shared" si="13"/>
        <v>U.</v>
      </c>
      <c r="C526" s="24" t="s">
        <v>4</v>
      </c>
      <c r="D526" s="48"/>
      <c r="E526" s="48"/>
      <c r="F526" s="24" t="s">
        <v>18</v>
      </c>
      <c r="G526" s="26">
        <v>1</v>
      </c>
      <c r="H526" s="31"/>
      <c r="I526" s="27">
        <v>0</v>
      </c>
      <c r="J526" s="28">
        <f t="shared" si="14"/>
        <v>0</v>
      </c>
      <c r="K526" s="29" t="s">
        <v>50</v>
      </c>
      <c r="L526" s="29" t="s">
        <v>45</v>
      </c>
      <c r="M526" s="29" t="s">
        <v>51</v>
      </c>
      <c r="N526" s="30" t="str">
        <f>VLOOKUP(M526,[13]OPERACIONAL!$A$1:$C$12,2,FALSE)</f>
        <v>SELECIONAR</v>
      </c>
    </row>
    <row r="527" spans="2:14">
      <c r="B527" s="23" t="str">
        <f t="shared" si="13"/>
        <v>U.</v>
      </c>
      <c r="C527" s="24" t="s">
        <v>4</v>
      </c>
      <c r="D527" s="48"/>
      <c r="E527" s="48"/>
      <c r="F527" s="24" t="s">
        <v>18</v>
      </c>
      <c r="G527" s="26">
        <v>1</v>
      </c>
      <c r="H527" s="31"/>
      <c r="I527" s="27">
        <v>0</v>
      </c>
      <c r="J527" s="28">
        <f t="shared" si="14"/>
        <v>0</v>
      </c>
      <c r="K527" s="29" t="s">
        <v>50</v>
      </c>
      <c r="L527" s="29" t="s">
        <v>45</v>
      </c>
      <c r="M527" s="29" t="s">
        <v>51</v>
      </c>
      <c r="N527" s="30" t="str">
        <f>VLOOKUP(M527,[13]OPERACIONAL!$A$1:$C$12,2,FALSE)</f>
        <v>SELECIONAR</v>
      </c>
    </row>
    <row r="528" spans="2:14">
      <c r="B528" s="23" t="str">
        <f t="shared" si="13"/>
        <v>U.</v>
      </c>
      <c r="C528" s="24" t="s">
        <v>4</v>
      </c>
      <c r="D528" s="48"/>
      <c r="E528" s="48"/>
      <c r="F528" s="24" t="s">
        <v>18</v>
      </c>
      <c r="G528" s="26">
        <v>1</v>
      </c>
      <c r="H528" s="31"/>
      <c r="I528" s="27">
        <v>0</v>
      </c>
      <c r="J528" s="28">
        <f t="shared" si="14"/>
        <v>0</v>
      </c>
      <c r="K528" s="29" t="s">
        <v>50</v>
      </c>
      <c r="L528" s="29" t="s">
        <v>45</v>
      </c>
      <c r="M528" s="29" t="s">
        <v>51</v>
      </c>
      <c r="N528" s="30" t="str">
        <f>VLOOKUP(M528,[13]OPERACIONAL!$A$1:$C$12,2,FALSE)</f>
        <v>SELECIONAR</v>
      </c>
    </row>
    <row r="529" spans="2:14">
      <c r="B529" s="23" t="str">
        <f t="shared" si="13"/>
        <v>U.</v>
      </c>
      <c r="C529" s="24" t="s">
        <v>4</v>
      </c>
      <c r="D529" s="48"/>
      <c r="E529" s="48"/>
      <c r="F529" s="24" t="s">
        <v>18</v>
      </c>
      <c r="G529" s="26">
        <v>1</v>
      </c>
      <c r="H529" s="31"/>
      <c r="I529" s="27">
        <v>0</v>
      </c>
      <c r="J529" s="28">
        <f t="shared" si="14"/>
        <v>0</v>
      </c>
      <c r="K529" s="29" t="s">
        <v>50</v>
      </c>
      <c r="L529" s="29" t="s">
        <v>45</v>
      </c>
      <c r="M529" s="29" t="s">
        <v>51</v>
      </c>
      <c r="N529" s="30" t="str">
        <f>VLOOKUP(M529,[13]OPERACIONAL!$A$1:$C$12,2,FALSE)</f>
        <v>SELECIONAR</v>
      </c>
    </row>
    <row r="530" spans="2:14">
      <c r="B530" s="23" t="str">
        <f t="shared" si="13"/>
        <v>U.</v>
      </c>
      <c r="C530" s="24" t="s">
        <v>4</v>
      </c>
      <c r="D530" s="48"/>
      <c r="E530" s="48"/>
      <c r="F530" s="24" t="s">
        <v>18</v>
      </c>
      <c r="G530" s="26">
        <v>1</v>
      </c>
      <c r="H530" s="31"/>
      <c r="I530" s="27">
        <v>0</v>
      </c>
      <c r="J530" s="28">
        <f t="shared" si="14"/>
        <v>0</v>
      </c>
      <c r="K530" s="29" t="s">
        <v>50</v>
      </c>
      <c r="L530" s="29" t="s">
        <v>45</v>
      </c>
      <c r="M530" s="29" t="s">
        <v>51</v>
      </c>
      <c r="N530" s="30" t="str">
        <f>VLOOKUP(M530,[13]OPERACIONAL!$A$1:$C$12,2,FALSE)</f>
        <v>SELECIONAR</v>
      </c>
    </row>
    <row r="531" spans="2:14">
      <c r="B531" s="23" t="str">
        <f t="shared" si="13"/>
        <v>U.</v>
      </c>
      <c r="C531" s="24" t="s">
        <v>4</v>
      </c>
      <c r="D531" s="48"/>
      <c r="E531" s="48"/>
      <c r="F531" s="24" t="s">
        <v>18</v>
      </c>
      <c r="G531" s="26">
        <v>1</v>
      </c>
      <c r="H531" s="31"/>
      <c r="I531" s="27">
        <v>0</v>
      </c>
      <c r="J531" s="28">
        <f t="shared" si="14"/>
        <v>0</v>
      </c>
      <c r="K531" s="29" t="s">
        <v>50</v>
      </c>
      <c r="L531" s="29" t="s">
        <v>45</v>
      </c>
      <c r="M531" s="29" t="s">
        <v>51</v>
      </c>
      <c r="N531" s="30" t="str">
        <f>VLOOKUP(M531,[13]OPERACIONAL!$A$1:$C$12,2,FALSE)</f>
        <v>SELECIONAR</v>
      </c>
    </row>
    <row r="532" spans="2:14">
      <c r="B532" s="23" t="str">
        <f t="shared" si="13"/>
        <v>U.</v>
      </c>
      <c r="C532" s="24" t="s">
        <v>4</v>
      </c>
      <c r="D532" s="48"/>
      <c r="E532" s="48"/>
      <c r="F532" s="24" t="s">
        <v>18</v>
      </c>
      <c r="G532" s="26">
        <v>1</v>
      </c>
      <c r="H532" s="31"/>
      <c r="I532" s="27">
        <v>0</v>
      </c>
      <c r="J532" s="28">
        <f t="shared" si="14"/>
        <v>0</v>
      </c>
      <c r="K532" s="29" t="s">
        <v>50</v>
      </c>
      <c r="L532" s="29" t="s">
        <v>45</v>
      </c>
      <c r="M532" s="29" t="s">
        <v>51</v>
      </c>
      <c r="N532" s="30" t="str">
        <f>VLOOKUP(M532,[13]OPERACIONAL!$A$1:$C$12,2,FALSE)</f>
        <v>SELECIONAR</v>
      </c>
    </row>
    <row r="533" spans="2:14">
      <c r="B533" s="23" t="str">
        <f t="shared" si="13"/>
        <v>U.</v>
      </c>
      <c r="C533" s="24" t="s">
        <v>4</v>
      </c>
      <c r="D533" s="48"/>
      <c r="E533" s="48"/>
      <c r="F533" s="24" t="s">
        <v>18</v>
      </c>
      <c r="G533" s="26">
        <v>1</v>
      </c>
      <c r="H533" s="31"/>
      <c r="I533" s="27">
        <v>0</v>
      </c>
      <c r="J533" s="28">
        <f t="shared" si="14"/>
        <v>0</v>
      </c>
      <c r="K533" s="29" t="s">
        <v>50</v>
      </c>
      <c r="L533" s="29" t="s">
        <v>45</v>
      </c>
      <c r="M533" s="29" t="s">
        <v>51</v>
      </c>
      <c r="N533" s="30" t="str">
        <f>VLOOKUP(M533,[13]OPERACIONAL!$A$1:$C$12,2,FALSE)</f>
        <v>SELECIONAR</v>
      </c>
    </row>
    <row r="534" spans="2:14">
      <c r="B534" s="23" t="str">
        <f t="shared" si="13"/>
        <v>U.</v>
      </c>
      <c r="C534" s="24" t="s">
        <v>4</v>
      </c>
      <c r="D534" s="48"/>
      <c r="E534" s="48"/>
      <c r="F534" s="24" t="s">
        <v>18</v>
      </c>
      <c r="G534" s="26">
        <v>1</v>
      </c>
      <c r="H534" s="31"/>
      <c r="I534" s="27">
        <v>0</v>
      </c>
      <c r="J534" s="28">
        <f t="shared" si="14"/>
        <v>0</v>
      </c>
      <c r="K534" s="29" t="s">
        <v>50</v>
      </c>
      <c r="L534" s="29" t="s">
        <v>45</v>
      </c>
      <c r="M534" s="29" t="s">
        <v>51</v>
      </c>
      <c r="N534" s="30" t="str">
        <f>VLOOKUP(M534,[13]OPERACIONAL!$A$1:$C$12,2,FALSE)</f>
        <v>SELECIONAR</v>
      </c>
    </row>
    <row r="535" spans="2:14">
      <c r="B535" s="23" t="str">
        <f t="shared" ref="B535:B598" si="15">MID(C535,1,2)</f>
        <v>U.</v>
      </c>
      <c r="C535" s="24" t="s">
        <v>4</v>
      </c>
      <c r="D535" s="48"/>
      <c r="E535" s="48"/>
      <c r="F535" s="24" t="s">
        <v>18</v>
      </c>
      <c r="G535" s="26">
        <v>1</v>
      </c>
      <c r="H535" s="31"/>
      <c r="I535" s="27">
        <v>0</v>
      </c>
      <c r="J535" s="28">
        <f t="shared" ref="J535:J598" si="16">G535*I535</f>
        <v>0</v>
      </c>
      <c r="K535" s="29" t="s">
        <v>50</v>
      </c>
      <c r="L535" s="29" t="s">
        <v>45</v>
      </c>
      <c r="M535" s="29" t="s">
        <v>51</v>
      </c>
      <c r="N535" s="30" t="str">
        <f>VLOOKUP(M535,[13]OPERACIONAL!$A$1:$C$12,2,FALSE)</f>
        <v>SELECIONAR</v>
      </c>
    </row>
    <row r="536" spans="2:14">
      <c r="B536" s="23" t="str">
        <f t="shared" si="15"/>
        <v>U.</v>
      </c>
      <c r="C536" s="24" t="s">
        <v>4</v>
      </c>
      <c r="D536" s="48"/>
      <c r="E536" s="48"/>
      <c r="F536" s="24" t="s">
        <v>18</v>
      </c>
      <c r="G536" s="26">
        <v>1</v>
      </c>
      <c r="H536" s="31"/>
      <c r="I536" s="27">
        <v>0</v>
      </c>
      <c r="J536" s="28">
        <f t="shared" si="16"/>
        <v>0</v>
      </c>
      <c r="K536" s="29" t="s">
        <v>50</v>
      </c>
      <c r="L536" s="29" t="s">
        <v>45</v>
      </c>
      <c r="M536" s="29" t="s">
        <v>51</v>
      </c>
      <c r="N536" s="30" t="str">
        <f>VLOOKUP(M536,[13]OPERACIONAL!$A$1:$C$12,2,FALSE)</f>
        <v>SELECIONAR</v>
      </c>
    </row>
    <row r="537" spans="2:14">
      <c r="B537" s="23" t="str">
        <f t="shared" si="15"/>
        <v>U.</v>
      </c>
      <c r="C537" s="24" t="s">
        <v>4</v>
      </c>
      <c r="D537" s="48"/>
      <c r="E537" s="48"/>
      <c r="F537" s="24" t="s">
        <v>18</v>
      </c>
      <c r="G537" s="26">
        <v>1</v>
      </c>
      <c r="H537" s="31"/>
      <c r="I537" s="27">
        <v>0</v>
      </c>
      <c r="J537" s="28">
        <f t="shared" si="16"/>
        <v>0</v>
      </c>
      <c r="K537" s="29" t="s">
        <v>50</v>
      </c>
      <c r="L537" s="29" t="s">
        <v>45</v>
      </c>
      <c r="M537" s="29" t="s">
        <v>51</v>
      </c>
      <c r="N537" s="30" t="str">
        <f>VLOOKUP(M537,[13]OPERACIONAL!$A$1:$C$12,2,FALSE)</f>
        <v>SELECIONAR</v>
      </c>
    </row>
    <row r="538" spans="2:14">
      <c r="B538" s="23" t="str">
        <f t="shared" si="15"/>
        <v>U.</v>
      </c>
      <c r="C538" s="24" t="s">
        <v>4</v>
      </c>
      <c r="D538" s="48"/>
      <c r="E538" s="48"/>
      <c r="F538" s="24" t="s">
        <v>18</v>
      </c>
      <c r="G538" s="26">
        <v>1</v>
      </c>
      <c r="H538" s="31"/>
      <c r="I538" s="27">
        <v>0</v>
      </c>
      <c r="J538" s="28">
        <f t="shared" si="16"/>
        <v>0</v>
      </c>
      <c r="K538" s="29" t="s">
        <v>50</v>
      </c>
      <c r="L538" s="29" t="s">
        <v>45</v>
      </c>
      <c r="M538" s="29" t="s">
        <v>51</v>
      </c>
      <c r="N538" s="30" t="str">
        <f>VLOOKUP(M538,[13]OPERACIONAL!$A$1:$C$12,2,FALSE)</f>
        <v>SELECIONAR</v>
      </c>
    </row>
    <row r="539" spans="2:14">
      <c r="B539" s="23" t="str">
        <f t="shared" si="15"/>
        <v>U.</v>
      </c>
      <c r="C539" s="24" t="s">
        <v>4</v>
      </c>
      <c r="D539" s="48"/>
      <c r="E539" s="48"/>
      <c r="F539" s="24" t="s">
        <v>18</v>
      </c>
      <c r="G539" s="26">
        <v>1</v>
      </c>
      <c r="H539" s="31"/>
      <c r="I539" s="27">
        <v>0</v>
      </c>
      <c r="J539" s="28">
        <f t="shared" si="16"/>
        <v>0</v>
      </c>
      <c r="K539" s="29" t="s">
        <v>50</v>
      </c>
      <c r="L539" s="29" t="s">
        <v>45</v>
      </c>
      <c r="M539" s="29" t="s">
        <v>51</v>
      </c>
      <c r="N539" s="30" t="str">
        <f>VLOOKUP(M539,[13]OPERACIONAL!$A$1:$C$12,2,FALSE)</f>
        <v>SELECIONAR</v>
      </c>
    </row>
    <row r="540" spans="2:14">
      <c r="B540" s="23" t="str">
        <f t="shared" si="15"/>
        <v>U.</v>
      </c>
      <c r="C540" s="24" t="s">
        <v>4</v>
      </c>
      <c r="D540" s="48"/>
      <c r="E540" s="48"/>
      <c r="F540" s="24" t="s">
        <v>18</v>
      </c>
      <c r="G540" s="26">
        <v>1</v>
      </c>
      <c r="H540" s="31"/>
      <c r="I540" s="27">
        <v>0</v>
      </c>
      <c r="J540" s="28">
        <f t="shared" si="16"/>
        <v>0</v>
      </c>
      <c r="K540" s="29" t="s">
        <v>50</v>
      </c>
      <c r="L540" s="29" t="s">
        <v>45</v>
      </c>
      <c r="M540" s="29" t="s">
        <v>51</v>
      </c>
      <c r="N540" s="30" t="str">
        <f>VLOOKUP(M540,[13]OPERACIONAL!$A$1:$C$12,2,FALSE)</f>
        <v>SELECIONAR</v>
      </c>
    </row>
    <row r="541" spans="2:14">
      <c r="B541" s="23" t="str">
        <f t="shared" si="15"/>
        <v>U.</v>
      </c>
      <c r="C541" s="24" t="s">
        <v>4</v>
      </c>
      <c r="D541" s="48"/>
      <c r="E541" s="48"/>
      <c r="F541" s="24" t="s">
        <v>18</v>
      </c>
      <c r="G541" s="26">
        <v>1</v>
      </c>
      <c r="H541" s="31"/>
      <c r="I541" s="27">
        <v>0</v>
      </c>
      <c r="J541" s="28">
        <f t="shared" si="16"/>
        <v>0</v>
      </c>
      <c r="K541" s="29" t="s">
        <v>50</v>
      </c>
      <c r="L541" s="29" t="s">
        <v>45</v>
      </c>
      <c r="M541" s="29" t="s">
        <v>51</v>
      </c>
      <c r="N541" s="30" t="str">
        <f>VLOOKUP(M541,[13]OPERACIONAL!$A$1:$C$12,2,FALSE)</f>
        <v>SELECIONAR</v>
      </c>
    </row>
    <row r="542" spans="2:14">
      <c r="B542" s="23" t="str">
        <f t="shared" si="15"/>
        <v>U.</v>
      </c>
      <c r="C542" s="24" t="s">
        <v>4</v>
      </c>
      <c r="D542" s="48"/>
      <c r="E542" s="48"/>
      <c r="F542" s="24" t="s">
        <v>18</v>
      </c>
      <c r="G542" s="26">
        <v>1</v>
      </c>
      <c r="H542" s="31"/>
      <c r="I542" s="27">
        <v>0</v>
      </c>
      <c r="J542" s="28">
        <f t="shared" si="16"/>
        <v>0</v>
      </c>
      <c r="K542" s="29" t="s">
        <v>50</v>
      </c>
      <c r="L542" s="29" t="s">
        <v>45</v>
      </c>
      <c r="M542" s="29" t="s">
        <v>51</v>
      </c>
      <c r="N542" s="30" t="str">
        <f>VLOOKUP(M542,[13]OPERACIONAL!$A$1:$C$12,2,FALSE)</f>
        <v>SELECIONAR</v>
      </c>
    </row>
    <row r="543" spans="2:14">
      <c r="B543" s="23" t="str">
        <f t="shared" si="15"/>
        <v>U.</v>
      </c>
      <c r="C543" s="24" t="s">
        <v>4</v>
      </c>
      <c r="D543" s="48"/>
      <c r="E543" s="48"/>
      <c r="F543" s="24" t="s">
        <v>18</v>
      </c>
      <c r="G543" s="26">
        <v>1</v>
      </c>
      <c r="H543" s="31"/>
      <c r="I543" s="27">
        <v>0</v>
      </c>
      <c r="J543" s="28">
        <f t="shared" si="16"/>
        <v>0</v>
      </c>
      <c r="K543" s="29" t="s">
        <v>50</v>
      </c>
      <c r="L543" s="29" t="s">
        <v>45</v>
      </c>
      <c r="M543" s="29" t="s">
        <v>51</v>
      </c>
      <c r="N543" s="30" t="str">
        <f>VLOOKUP(M543,[13]OPERACIONAL!$A$1:$C$12,2,FALSE)</f>
        <v>SELECIONAR</v>
      </c>
    </row>
    <row r="544" spans="2:14">
      <c r="B544" s="23" t="str">
        <f t="shared" si="15"/>
        <v>U.</v>
      </c>
      <c r="C544" s="24" t="s">
        <v>4</v>
      </c>
      <c r="D544" s="48"/>
      <c r="E544" s="48"/>
      <c r="F544" s="24" t="s">
        <v>18</v>
      </c>
      <c r="G544" s="26">
        <v>1</v>
      </c>
      <c r="H544" s="31"/>
      <c r="I544" s="27">
        <v>0</v>
      </c>
      <c r="J544" s="28">
        <f t="shared" si="16"/>
        <v>0</v>
      </c>
      <c r="K544" s="29" t="s">
        <v>50</v>
      </c>
      <c r="L544" s="29" t="s">
        <v>45</v>
      </c>
      <c r="M544" s="29" t="s">
        <v>51</v>
      </c>
      <c r="N544" s="30" t="str">
        <f>VLOOKUP(M544,[13]OPERACIONAL!$A$1:$C$12,2,FALSE)</f>
        <v>SELECIONAR</v>
      </c>
    </row>
    <row r="545" spans="2:14">
      <c r="B545" s="23" t="str">
        <f t="shared" si="15"/>
        <v>U.</v>
      </c>
      <c r="C545" s="24" t="s">
        <v>4</v>
      </c>
      <c r="D545" s="48"/>
      <c r="E545" s="48"/>
      <c r="F545" s="24" t="s">
        <v>18</v>
      </c>
      <c r="G545" s="26">
        <v>1</v>
      </c>
      <c r="H545" s="31"/>
      <c r="I545" s="27">
        <v>0</v>
      </c>
      <c r="J545" s="28">
        <f t="shared" si="16"/>
        <v>0</v>
      </c>
      <c r="K545" s="29" t="s">
        <v>50</v>
      </c>
      <c r="L545" s="29" t="s">
        <v>45</v>
      </c>
      <c r="M545" s="29" t="s">
        <v>51</v>
      </c>
      <c r="N545" s="30" t="str">
        <f>VLOOKUP(M545,[13]OPERACIONAL!$A$1:$C$12,2,FALSE)</f>
        <v>SELECIONAR</v>
      </c>
    </row>
    <row r="546" spans="2:14">
      <c r="B546" s="23" t="str">
        <f t="shared" si="15"/>
        <v>U.</v>
      </c>
      <c r="C546" s="24" t="s">
        <v>4</v>
      </c>
      <c r="D546" s="48"/>
      <c r="E546" s="48"/>
      <c r="F546" s="24" t="s">
        <v>18</v>
      </c>
      <c r="G546" s="26">
        <v>1</v>
      </c>
      <c r="H546" s="31"/>
      <c r="I546" s="27">
        <v>0</v>
      </c>
      <c r="J546" s="28">
        <f t="shared" si="16"/>
        <v>0</v>
      </c>
      <c r="K546" s="29" t="s">
        <v>50</v>
      </c>
      <c r="L546" s="29" t="s">
        <v>45</v>
      </c>
      <c r="M546" s="29" t="s">
        <v>51</v>
      </c>
      <c r="N546" s="30" t="str">
        <f>VLOOKUP(M546,[13]OPERACIONAL!$A$1:$C$12,2,FALSE)</f>
        <v>SELECIONAR</v>
      </c>
    </row>
    <row r="547" spans="2:14">
      <c r="B547" s="23" t="str">
        <f t="shared" si="15"/>
        <v>U.</v>
      </c>
      <c r="C547" s="24" t="s">
        <v>4</v>
      </c>
      <c r="D547" s="48"/>
      <c r="E547" s="48"/>
      <c r="F547" s="24" t="s">
        <v>18</v>
      </c>
      <c r="G547" s="26">
        <v>1</v>
      </c>
      <c r="H547" s="31"/>
      <c r="I547" s="27">
        <v>0</v>
      </c>
      <c r="J547" s="28">
        <f t="shared" si="16"/>
        <v>0</v>
      </c>
      <c r="K547" s="29" t="s">
        <v>50</v>
      </c>
      <c r="L547" s="29" t="s">
        <v>45</v>
      </c>
      <c r="M547" s="29" t="s">
        <v>51</v>
      </c>
      <c r="N547" s="30" t="str">
        <f>VLOOKUP(M547,[13]OPERACIONAL!$A$1:$C$12,2,FALSE)</f>
        <v>SELECIONAR</v>
      </c>
    </row>
    <row r="548" spans="2:14">
      <c r="B548" s="23" t="str">
        <f t="shared" si="15"/>
        <v>U.</v>
      </c>
      <c r="C548" s="24" t="s">
        <v>4</v>
      </c>
      <c r="D548" s="48"/>
      <c r="E548" s="48"/>
      <c r="F548" s="24" t="s">
        <v>18</v>
      </c>
      <c r="G548" s="26">
        <v>1</v>
      </c>
      <c r="H548" s="31"/>
      <c r="I548" s="27">
        <v>0</v>
      </c>
      <c r="J548" s="28">
        <f t="shared" si="16"/>
        <v>0</v>
      </c>
      <c r="K548" s="29" t="s">
        <v>50</v>
      </c>
      <c r="L548" s="29" t="s">
        <v>45</v>
      </c>
      <c r="M548" s="29" t="s">
        <v>51</v>
      </c>
      <c r="N548" s="30" t="str">
        <f>VLOOKUP(M548,[13]OPERACIONAL!$A$1:$C$12,2,FALSE)</f>
        <v>SELECIONAR</v>
      </c>
    </row>
    <row r="549" spans="2:14">
      <c r="B549" s="23" t="str">
        <f t="shared" si="15"/>
        <v>U.</v>
      </c>
      <c r="C549" s="24" t="s">
        <v>4</v>
      </c>
      <c r="D549" s="48"/>
      <c r="E549" s="48"/>
      <c r="F549" s="24" t="s">
        <v>18</v>
      </c>
      <c r="G549" s="26">
        <v>1</v>
      </c>
      <c r="H549" s="31"/>
      <c r="I549" s="27">
        <v>0</v>
      </c>
      <c r="J549" s="28">
        <f t="shared" si="16"/>
        <v>0</v>
      </c>
      <c r="K549" s="29" t="s">
        <v>50</v>
      </c>
      <c r="L549" s="29" t="s">
        <v>45</v>
      </c>
      <c r="M549" s="29" t="s">
        <v>51</v>
      </c>
      <c r="N549" s="30" t="str">
        <f>VLOOKUP(M549,[13]OPERACIONAL!$A$1:$C$12,2,FALSE)</f>
        <v>SELECIONAR</v>
      </c>
    </row>
    <row r="550" spans="2:14">
      <c r="B550" s="23" t="str">
        <f t="shared" si="15"/>
        <v>U.</v>
      </c>
      <c r="C550" s="24" t="s">
        <v>4</v>
      </c>
      <c r="D550" s="48"/>
      <c r="E550" s="48"/>
      <c r="F550" s="24" t="s">
        <v>18</v>
      </c>
      <c r="G550" s="26">
        <v>1</v>
      </c>
      <c r="H550" s="31"/>
      <c r="I550" s="27">
        <v>0</v>
      </c>
      <c r="J550" s="28">
        <f t="shared" si="16"/>
        <v>0</v>
      </c>
      <c r="K550" s="29" t="s">
        <v>50</v>
      </c>
      <c r="L550" s="29" t="s">
        <v>45</v>
      </c>
      <c r="M550" s="29" t="s">
        <v>51</v>
      </c>
      <c r="N550" s="30" t="str">
        <f>VLOOKUP(M550,[13]OPERACIONAL!$A$1:$C$12,2,FALSE)</f>
        <v>SELECIONAR</v>
      </c>
    </row>
    <row r="551" spans="2:14">
      <c r="B551" s="23" t="str">
        <f t="shared" si="15"/>
        <v>U.</v>
      </c>
      <c r="C551" s="24" t="s">
        <v>4</v>
      </c>
      <c r="D551" s="48"/>
      <c r="E551" s="48"/>
      <c r="F551" s="24" t="s">
        <v>18</v>
      </c>
      <c r="G551" s="26">
        <v>1</v>
      </c>
      <c r="H551" s="31"/>
      <c r="I551" s="27">
        <v>0</v>
      </c>
      <c r="J551" s="28">
        <f t="shared" si="16"/>
        <v>0</v>
      </c>
      <c r="K551" s="29" t="s">
        <v>50</v>
      </c>
      <c r="L551" s="29" t="s">
        <v>45</v>
      </c>
      <c r="M551" s="29" t="s">
        <v>51</v>
      </c>
      <c r="N551" s="30" t="str">
        <f>VLOOKUP(M551,[13]OPERACIONAL!$A$1:$C$12,2,FALSE)</f>
        <v>SELECIONAR</v>
      </c>
    </row>
    <row r="552" spans="2:14">
      <c r="B552" s="23" t="str">
        <f t="shared" si="15"/>
        <v>U.</v>
      </c>
      <c r="C552" s="24" t="s">
        <v>4</v>
      </c>
      <c r="D552" s="48"/>
      <c r="E552" s="48"/>
      <c r="F552" s="24" t="s">
        <v>18</v>
      </c>
      <c r="G552" s="26">
        <v>1</v>
      </c>
      <c r="H552" s="31"/>
      <c r="I552" s="27">
        <v>0</v>
      </c>
      <c r="J552" s="28">
        <f t="shared" si="16"/>
        <v>0</v>
      </c>
      <c r="K552" s="29" t="s">
        <v>50</v>
      </c>
      <c r="L552" s="29" t="s">
        <v>45</v>
      </c>
      <c r="M552" s="29" t="s">
        <v>51</v>
      </c>
      <c r="N552" s="30" t="str">
        <f>VLOOKUP(M552,[13]OPERACIONAL!$A$1:$C$12,2,FALSE)</f>
        <v>SELECIONAR</v>
      </c>
    </row>
    <row r="553" spans="2:14">
      <c r="B553" s="23" t="str">
        <f t="shared" si="15"/>
        <v>U.</v>
      </c>
      <c r="C553" s="24" t="s">
        <v>4</v>
      </c>
      <c r="D553" s="48"/>
      <c r="E553" s="48"/>
      <c r="F553" s="24" t="s">
        <v>18</v>
      </c>
      <c r="G553" s="26">
        <v>1</v>
      </c>
      <c r="H553" s="31"/>
      <c r="I553" s="27">
        <v>0</v>
      </c>
      <c r="J553" s="28">
        <f t="shared" si="16"/>
        <v>0</v>
      </c>
      <c r="K553" s="29" t="s">
        <v>50</v>
      </c>
      <c r="L553" s="29" t="s">
        <v>45</v>
      </c>
      <c r="M553" s="29" t="s">
        <v>51</v>
      </c>
      <c r="N553" s="30" t="str">
        <f>VLOOKUP(M553,[13]OPERACIONAL!$A$1:$C$12,2,FALSE)</f>
        <v>SELECIONAR</v>
      </c>
    </row>
    <row r="554" spans="2:14">
      <c r="B554" s="23" t="str">
        <f t="shared" si="15"/>
        <v>U.</v>
      </c>
      <c r="C554" s="24" t="s">
        <v>4</v>
      </c>
      <c r="D554" s="48"/>
      <c r="E554" s="48"/>
      <c r="F554" s="24" t="s">
        <v>18</v>
      </c>
      <c r="G554" s="26">
        <v>1</v>
      </c>
      <c r="H554" s="31"/>
      <c r="I554" s="27">
        <v>0</v>
      </c>
      <c r="J554" s="28">
        <f t="shared" si="16"/>
        <v>0</v>
      </c>
      <c r="K554" s="29" t="s">
        <v>50</v>
      </c>
      <c r="L554" s="29" t="s">
        <v>45</v>
      </c>
      <c r="M554" s="29" t="s">
        <v>51</v>
      </c>
      <c r="N554" s="30" t="str">
        <f>VLOOKUP(M554,[13]OPERACIONAL!$A$1:$C$12,2,FALSE)</f>
        <v>SELECIONAR</v>
      </c>
    </row>
    <row r="555" spans="2:14">
      <c r="B555" s="23" t="str">
        <f t="shared" si="15"/>
        <v>U.</v>
      </c>
      <c r="C555" s="24" t="s">
        <v>4</v>
      </c>
      <c r="D555" s="48"/>
      <c r="E555" s="48"/>
      <c r="F555" s="24" t="s">
        <v>18</v>
      </c>
      <c r="G555" s="26">
        <v>1</v>
      </c>
      <c r="H555" s="31"/>
      <c r="I555" s="27">
        <v>0</v>
      </c>
      <c r="J555" s="28">
        <f t="shared" si="16"/>
        <v>0</v>
      </c>
      <c r="K555" s="29" t="s">
        <v>50</v>
      </c>
      <c r="L555" s="29" t="s">
        <v>45</v>
      </c>
      <c r="M555" s="29" t="s">
        <v>51</v>
      </c>
      <c r="N555" s="30" t="str">
        <f>VLOOKUP(M555,[13]OPERACIONAL!$A$1:$C$12,2,FALSE)</f>
        <v>SELECIONAR</v>
      </c>
    </row>
    <row r="556" spans="2:14">
      <c r="B556" s="23" t="str">
        <f t="shared" si="15"/>
        <v>U.</v>
      </c>
      <c r="C556" s="24" t="s">
        <v>4</v>
      </c>
      <c r="D556" s="48"/>
      <c r="E556" s="48"/>
      <c r="F556" s="24" t="s">
        <v>18</v>
      </c>
      <c r="G556" s="26">
        <v>1</v>
      </c>
      <c r="H556" s="31"/>
      <c r="I556" s="27">
        <v>0</v>
      </c>
      <c r="J556" s="28">
        <f t="shared" si="16"/>
        <v>0</v>
      </c>
      <c r="K556" s="29" t="s">
        <v>50</v>
      </c>
      <c r="L556" s="29" t="s">
        <v>45</v>
      </c>
      <c r="M556" s="29" t="s">
        <v>51</v>
      </c>
      <c r="N556" s="30" t="str">
        <f>VLOOKUP(M556,[13]OPERACIONAL!$A$1:$C$12,2,FALSE)</f>
        <v>SELECIONAR</v>
      </c>
    </row>
    <row r="557" spans="2:14">
      <c r="B557" s="23" t="str">
        <f t="shared" si="15"/>
        <v>U.</v>
      </c>
      <c r="C557" s="24" t="s">
        <v>4</v>
      </c>
      <c r="D557" s="48"/>
      <c r="E557" s="48"/>
      <c r="F557" s="24" t="s">
        <v>18</v>
      </c>
      <c r="G557" s="26">
        <v>1</v>
      </c>
      <c r="H557" s="31"/>
      <c r="I557" s="27">
        <v>0</v>
      </c>
      <c r="J557" s="28">
        <f t="shared" si="16"/>
        <v>0</v>
      </c>
      <c r="K557" s="29" t="s">
        <v>50</v>
      </c>
      <c r="L557" s="29" t="s">
        <v>45</v>
      </c>
      <c r="M557" s="29" t="s">
        <v>51</v>
      </c>
      <c r="N557" s="30" t="str">
        <f>VLOOKUP(M557,[13]OPERACIONAL!$A$1:$C$12,2,FALSE)</f>
        <v>SELECIONAR</v>
      </c>
    </row>
    <row r="558" spans="2:14">
      <c r="B558" s="23" t="str">
        <f t="shared" si="15"/>
        <v>U.</v>
      </c>
      <c r="C558" s="24" t="s">
        <v>4</v>
      </c>
      <c r="D558" s="48"/>
      <c r="E558" s="48"/>
      <c r="F558" s="24" t="s">
        <v>18</v>
      </c>
      <c r="G558" s="26">
        <v>1</v>
      </c>
      <c r="H558" s="31"/>
      <c r="I558" s="27">
        <v>0</v>
      </c>
      <c r="J558" s="28">
        <f t="shared" si="16"/>
        <v>0</v>
      </c>
      <c r="K558" s="29" t="s">
        <v>50</v>
      </c>
      <c r="L558" s="29" t="s">
        <v>45</v>
      </c>
      <c r="M558" s="29" t="s">
        <v>51</v>
      </c>
      <c r="N558" s="30" t="str">
        <f>VLOOKUP(M558,[13]OPERACIONAL!$A$1:$C$12,2,FALSE)</f>
        <v>SELECIONAR</v>
      </c>
    </row>
    <row r="559" spans="2:14">
      <c r="B559" s="23" t="str">
        <f t="shared" si="15"/>
        <v>U.</v>
      </c>
      <c r="C559" s="24" t="s">
        <v>4</v>
      </c>
      <c r="D559" s="48"/>
      <c r="E559" s="48"/>
      <c r="F559" s="24" t="s">
        <v>18</v>
      </c>
      <c r="G559" s="26">
        <v>1</v>
      </c>
      <c r="H559" s="31"/>
      <c r="I559" s="27">
        <v>0</v>
      </c>
      <c r="J559" s="28">
        <f t="shared" si="16"/>
        <v>0</v>
      </c>
      <c r="K559" s="29" t="s">
        <v>50</v>
      </c>
      <c r="L559" s="29" t="s">
        <v>45</v>
      </c>
      <c r="M559" s="29" t="s">
        <v>51</v>
      </c>
      <c r="N559" s="30" t="str">
        <f>VLOOKUP(M559,[13]OPERACIONAL!$A$1:$C$12,2,FALSE)</f>
        <v>SELECIONAR</v>
      </c>
    </row>
    <row r="560" spans="2:14">
      <c r="B560" s="23" t="str">
        <f t="shared" si="15"/>
        <v>U.</v>
      </c>
      <c r="C560" s="24" t="s">
        <v>4</v>
      </c>
      <c r="D560" s="48"/>
      <c r="E560" s="48"/>
      <c r="F560" s="24" t="s">
        <v>18</v>
      </c>
      <c r="G560" s="26">
        <v>1</v>
      </c>
      <c r="H560" s="31"/>
      <c r="I560" s="27">
        <v>0</v>
      </c>
      <c r="J560" s="28">
        <f t="shared" si="16"/>
        <v>0</v>
      </c>
      <c r="K560" s="29" t="s">
        <v>50</v>
      </c>
      <c r="L560" s="29" t="s">
        <v>45</v>
      </c>
      <c r="M560" s="29" t="s">
        <v>51</v>
      </c>
      <c r="N560" s="30" t="str">
        <f>VLOOKUP(M560,[13]OPERACIONAL!$A$1:$C$12,2,FALSE)</f>
        <v>SELECIONAR</v>
      </c>
    </row>
    <row r="561" spans="2:14">
      <c r="B561" s="23" t="str">
        <f t="shared" si="15"/>
        <v>U.</v>
      </c>
      <c r="C561" s="24" t="s">
        <v>4</v>
      </c>
      <c r="D561" s="48"/>
      <c r="E561" s="48"/>
      <c r="F561" s="24" t="s">
        <v>18</v>
      </c>
      <c r="G561" s="26">
        <v>1</v>
      </c>
      <c r="H561" s="31"/>
      <c r="I561" s="27">
        <v>0</v>
      </c>
      <c r="J561" s="28">
        <f t="shared" si="16"/>
        <v>0</v>
      </c>
      <c r="K561" s="29" t="s">
        <v>50</v>
      </c>
      <c r="L561" s="29" t="s">
        <v>45</v>
      </c>
      <c r="M561" s="29" t="s">
        <v>51</v>
      </c>
      <c r="N561" s="30" t="str">
        <f>VLOOKUP(M561,[13]OPERACIONAL!$A$1:$C$12,2,FALSE)</f>
        <v>SELECIONAR</v>
      </c>
    </row>
    <row r="562" spans="2:14">
      <c r="B562" s="23" t="str">
        <f t="shared" si="15"/>
        <v>U.</v>
      </c>
      <c r="C562" s="24" t="s">
        <v>4</v>
      </c>
      <c r="D562" s="48"/>
      <c r="E562" s="48"/>
      <c r="F562" s="24" t="s">
        <v>18</v>
      </c>
      <c r="G562" s="26">
        <v>1</v>
      </c>
      <c r="H562" s="31"/>
      <c r="I562" s="27">
        <v>0</v>
      </c>
      <c r="J562" s="28">
        <f t="shared" si="16"/>
        <v>0</v>
      </c>
      <c r="K562" s="29" t="s">
        <v>50</v>
      </c>
      <c r="L562" s="29" t="s">
        <v>45</v>
      </c>
      <c r="M562" s="29" t="s">
        <v>51</v>
      </c>
      <c r="N562" s="30" t="str">
        <f>VLOOKUP(M562,[13]OPERACIONAL!$A$1:$C$12,2,FALSE)</f>
        <v>SELECIONAR</v>
      </c>
    </row>
    <row r="563" spans="2:14">
      <c r="B563" s="23" t="str">
        <f t="shared" si="15"/>
        <v>U.</v>
      </c>
      <c r="C563" s="24" t="s">
        <v>4</v>
      </c>
      <c r="D563" s="48"/>
      <c r="E563" s="48"/>
      <c r="F563" s="24" t="s">
        <v>18</v>
      </c>
      <c r="G563" s="26">
        <v>1</v>
      </c>
      <c r="H563" s="31"/>
      <c r="I563" s="27">
        <v>0</v>
      </c>
      <c r="J563" s="28">
        <f t="shared" si="16"/>
        <v>0</v>
      </c>
      <c r="K563" s="29" t="s">
        <v>50</v>
      </c>
      <c r="L563" s="29" t="s">
        <v>45</v>
      </c>
      <c r="M563" s="29" t="s">
        <v>51</v>
      </c>
      <c r="N563" s="30" t="str">
        <f>VLOOKUP(M563,[13]OPERACIONAL!$A$1:$C$12,2,FALSE)</f>
        <v>SELECIONAR</v>
      </c>
    </row>
    <row r="564" spans="2:14">
      <c r="B564" s="23" t="str">
        <f t="shared" si="15"/>
        <v>U.</v>
      </c>
      <c r="C564" s="24" t="s">
        <v>4</v>
      </c>
      <c r="D564" s="48"/>
      <c r="E564" s="48"/>
      <c r="F564" s="24" t="s">
        <v>18</v>
      </c>
      <c r="G564" s="26">
        <v>1</v>
      </c>
      <c r="H564" s="31"/>
      <c r="I564" s="27">
        <v>0</v>
      </c>
      <c r="J564" s="28">
        <f t="shared" si="16"/>
        <v>0</v>
      </c>
      <c r="K564" s="29" t="s">
        <v>50</v>
      </c>
      <c r="L564" s="29" t="s">
        <v>45</v>
      </c>
      <c r="M564" s="29" t="s">
        <v>51</v>
      </c>
      <c r="N564" s="30" t="str">
        <f>VLOOKUP(M564,[13]OPERACIONAL!$A$1:$C$12,2,FALSE)</f>
        <v>SELECIONAR</v>
      </c>
    </row>
    <row r="565" spans="2:14">
      <c r="B565" s="23" t="str">
        <f t="shared" si="15"/>
        <v>U.</v>
      </c>
      <c r="C565" s="24" t="s">
        <v>4</v>
      </c>
      <c r="D565" s="48"/>
      <c r="E565" s="48"/>
      <c r="F565" s="24" t="s">
        <v>18</v>
      </c>
      <c r="G565" s="26">
        <v>1</v>
      </c>
      <c r="H565" s="31"/>
      <c r="I565" s="27">
        <v>0</v>
      </c>
      <c r="J565" s="28">
        <f t="shared" si="16"/>
        <v>0</v>
      </c>
      <c r="K565" s="29" t="s">
        <v>50</v>
      </c>
      <c r="L565" s="29" t="s">
        <v>45</v>
      </c>
      <c r="M565" s="29" t="s">
        <v>51</v>
      </c>
      <c r="N565" s="30" t="str">
        <f>VLOOKUP(M565,[13]OPERACIONAL!$A$1:$C$12,2,FALSE)</f>
        <v>SELECIONAR</v>
      </c>
    </row>
    <row r="566" spans="2:14">
      <c r="B566" s="23" t="str">
        <f t="shared" si="15"/>
        <v>U.</v>
      </c>
      <c r="C566" s="24" t="s">
        <v>4</v>
      </c>
      <c r="D566" s="48"/>
      <c r="E566" s="48"/>
      <c r="F566" s="24" t="s">
        <v>18</v>
      </c>
      <c r="G566" s="26">
        <v>1</v>
      </c>
      <c r="H566" s="31"/>
      <c r="I566" s="27">
        <v>0</v>
      </c>
      <c r="J566" s="28">
        <f t="shared" si="16"/>
        <v>0</v>
      </c>
      <c r="K566" s="29" t="s">
        <v>50</v>
      </c>
      <c r="L566" s="29" t="s">
        <v>45</v>
      </c>
      <c r="M566" s="29" t="s">
        <v>51</v>
      </c>
      <c r="N566" s="30" t="str">
        <f>VLOOKUP(M566,[13]OPERACIONAL!$A$1:$C$12,2,FALSE)</f>
        <v>SELECIONAR</v>
      </c>
    </row>
    <row r="567" spans="2:14">
      <c r="B567" s="23" t="str">
        <f t="shared" si="15"/>
        <v>U.</v>
      </c>
      <c r="C567" s="24" t="s">
        <v>4</v>
      </c>
      <c r="D567" s="48"/>
      <c r="E567" s="48"/>
      <c r="F567" s="24" t="s">
        <v>18</v>
      </c>
      <c r="G567" s="26">
        <v>1</v>
      </c>
      <c r="H567" s="31"/>
      <c r="I567" s="27">
        <v>0</v>
      </c>
      <c r="J567" s="28">
        <f t="shared" si="16"/>
        <v>0</v>
      </c>
      <c r="K567" s="29" t="s">
        <v>50</v>
      </c>
      <c r="L567" s="29" t="s">
        <v>45</v>
      </c>
      <c r="M567" s="29" t="s">
        <v>51</v>
      </c>
      <c r="N567" s="30" t="str">
        <f>VLOOKUP(M567,[13]OPERACIONAL!$A$1:$C$12,2,FALSE)</f>
        <v>SELECIONAR</v>
      </c>
    </row>
    <row r="568" spans="2:14">
      <c r="B568" s="23" t="str">
        <f t="shared" si="15"/>
        <v>U.</v>
      </c>
      <c r="C568" s="24" t="s">
        <v>4</v>
      </c>
      <c r="D568" s="48"/>
      <c r="E568" s="48"/>
      <c r="F568" s="24" t="s">
        <v>18</v>
      </c>
      <c r="G568" s="26">
        <v>1</v>
      </c>
      <c r="H568" s="31"/>
      <c r="I568" s="27">
        <v>0</v>
      </c>
      <c r="J568" s="28">
        <f t="shared" si="16"/>
        <v>0</v>
      </c>
      <c r="K568" s="29" t="s">
        <v>50</v>
      </c>
      <c r="L568" s="29" t="s">
        <v>45</v>
      </c>
      <c r="M568" s="29" t="s">
        <v>51</v>
      </c>
      <c r="N568" s="30" t="str">
        <f>VLOOKUP(M568,[13]OPERACIONAL!$A$1:$C$12,2,FALSE)</f>
        <v>SELECIONAR</v>
      </c>
    </row>
    <row r="569" spans="2:14">
      <c r="B569" s="23" t="str">
        <f t="shared" si="15"/>
        <v>U.</v>
      </c>
      <c r="C569" s="24" t="s">
        <v>4</v>
      </c>
      <c r="D569" s="48"/>
      <c r="E569" s="48"/>
      <c r="F569" s="24" t="s">
        <v>18</v>
      </c>
      <c r="G569" s="26">
        <v>1</v>
      </c>
      <c r="H569" s="31"/>
      <c r="I569" s="27">
        <v>0</v>
      </c>
      <c r="J569" s="28">
        <f t="shared" si="16"/>
        <v>0</v>
      </c>
      <c r="K569" s="29" t="s">
        <v>50</v>
      </c>
      <c r="L569" s="29" t="s">
        <v>45</v>
      </c>
      <c r="M569" s="29" t="s">
        <v>51</v>
      </c>
      <c r="N569" s="30" t="str">
        <f>VLOOKUP(M569,[13]OPERACIONAL!$A$1:$C$12,2,FALSE)</f>
        <v>SELECIONAR</v>
      </c>
    </row>
    <row r="570" spans="2:14">
      <c r="B570" s="23" t="str">
        <f t="shared" si="15"/>
        <v>U.</v>
      </c>
      <c r="C570" s="24" t="s">
        <v>4</v>
      </c>
      <c r="D570" s="48"/>
      <c r="E570" s="48"/>
      <c r="F570" s="24" t="s">
        <v>18</v>
      </c>
      <c r="G570" s="26">
        <v>1</v>
      </c>
      <c r="H570" s="31"/>
      <c r="I570" s="27">
        <v>0</v>
      </c>
      <c r="J570" s="28">
        <f t="shared" si="16"/>
        <v>0</v>
      </c>
      <c r="K570" s="29" t="s">
        <v>50</v>
      </c>
      <c r="L570" s="29" t="s">
        <v>45</v>
      </c>
      <c r="M570" s="29" t="s">
        <v>51</v>
      </c>
      <c r="N570" s="30" t="str">
        <f>VLOOKUP(M570,[13]OPERACIONAL!$A$1:$C$12,2,FALSE)</f>
        <v>SELECIONAR</v>
      </c>
    </row>
    <row r="571" spans="2:14">
      <c r="B571" s="23" t="str">
        <f t="shared" si="15"/>
        <v>U.</v>
      </c>
      <c r="C571" s="24" t="s">
        <v>4</v>
      </c>
      <c r="D571" s="48"/>
      <c r="E571" s="48"/>
      <c r="F571" s="24" t="s">
        <v>18</v>
      </c>
      <c r="G571" s="26">
        <v>1</v>
      </c>
      <c r="H571" s="31"/>
      <c r="I571" s="27">
        <v>0</v>
      </c>
      <c r="J571" s="28">
        <f t="shared" si="16"/>
        <v>0</v>
      </c>
      <c r="K571" s="29" t="s">
        <v>50</v>
      </c>
      <c r="L571" s="29" t="s">
        <v>45</v>
      </c>
      <c r="M571" s="29" t="s">
        <v>51</v>
      </c>
      <c r="N571" s="30" t="str">
        <f>VLOOKUP(M571,[13]OPERACIONAL!$A$1:$C$12,2,FALSE)</f>
        <v>SELECIONAR</v>
      </c>
    </row>
    <row r="572" spans="2:14">
      <c r="B572" s="23" t="str">
        <f t="shared" si="15"/>
        <v>U.</v>
      </c>
      <c r="C572" s="24" t="s">
        <v>4</v>
      </c>
      <c r="D572" s="48"/>
      <c r="E572" s="48"/>
      <c r="F572" s="24" t="s">
        <v>18</v>
      </c>
      <c r="G572" s="26">
        <v>1</v>
      </c>
      <c r="H572" s="31"/>
      <c r="I572" s="27">
        <v>0</v>
      </c>
      <c r="J572" s="28">
        <f t="shared" si="16"/>
        <v>0</v>
      </c>
      <c r="K572" s="29" t="s">
        <v>50</v>
      </c>
      <c r="L572" s="29" t="s">
        <v>45</v>
      </c>
      <c r="M572" s="29" t="s">
        <v>51</v>
      </c>
      <c r="N572" s="30" t="str">
        <f>VLOOKUP(M572,[13]OPERACIONAL!$A$1:$C$12,2,FALSE)</f>
        <v>SELECIONAR</v>
      </c>
    </row>
    <row r="573" spans="2:14">
      <c r="B573" s="23" t="str">
        <f t="shared" si="15"/>
        <v>U.</v>
      </c>
      <c r="C573" s="24" t="s">
        <v>4</v>
      </c>
      <c r="D573" s="48"/>
      <c r="E573" s="48"/>
      <c r="F573" s="24" t="s">
        <v>18</v>
      </c>
      <c r="G573" s="26">
        <v>1</v>
      </c>
      <c r="H573" s="31"/>
      <c r="I573" s="27">
        <v>0</v>
      </c>
      <c r="J573" s="28">
        <f t="shared" si="16"/>
        <v>0</v>
      </c>
      <c r="K573" s="29" t="s">
        <v>50</v>
      </c>
      <c r="L573" s="29" t="s">
        <v>45</v>
      </c>
      <c r="M573" s="29" t="s">
        <v>51</v>
      </c>
      <c r="N573" s="30" t="str">
        <f>VLOOKUP(M573,[13]OPERACIONAL!$A$1:$C$12,2,FALSE)</f>
        <v>SELECIONAR</v>
      </c>
    </row>
    <row r="574" spans="2:14">
      <c r="B574" s="23" t="str">
        <f t="shared" si="15"/>
        <v>U.</v>
      </c>
      <c r="C574" s="24" t="s">
        <v>4</v>
      </c>
      <c r="D574" s="48"/>
      <c r="E574" s="48"/>
      <c r="F574" s="24" t="s">
        <v>18</v>
      </c>
      <c r="G574" s="26">
        <v>1</v>
      </c>
      <c r="H574" s="31"/>
      <c r="I574" s="27">
        <v>0</v>
      </c>
      <c r="J574" s="28">
        <f t="shared" si="16"/>
        <v>0</v>
      </c>
      <c r="K574" s="29" t="s">
        <v>50</v>
      </c>
      <c r="L574" s="29" t="s">
        <v>45</v>
      </c>
      <c r="M574" s="29" t="s">
        <v>51</v>
      </c>
      <c r="N574" s="30" t="str">
        <f>VLOOKUP(M574,[13]OPERACIONAL!$A$1:$C$12,2,FALSE)</f>
        <v>SELECIONAR</v>
      </c>
    </row>
    <row r="575" spans="2:14">
      <c r="B575" s="23" t="str">
        <f t="shared" si="15"/>
        <v>U.</v>
      </c>
      <c r="C575" s="24" t="s">
        <v>4</v>
      </c>
      <c r="D575" s="48"/>
      <c r="E575" s="48"/>
      <c r="F575" s="24" t="s">
        <v>18</v>
      </c>
      <c r="G575" s="26">
        <v>1</v>
      </c>
      <c r="H575" s="31"/>
      <c r="I575" s="27">
        <v>0</v>
      </c>
      <c r="J575" s="28">
        <f t="shared" si="16"/>
        <v>0</v>
      </c>
      <c r="K575" s="29" t="s">
        <v>50</v>
      </c>
      <c r="L575" s="29" t="s">
        <v>45</v>
      </c>
      <c r="M575" s="29" t="s">
        <v>51</v>
      </c>
      <c r="N575" s="30" t="str">
        <f>VLOOKUP(M575,[13]OPERACIONAL!$A$1:$C$12,2,FALSE)</f>
        <v>SELECIONAR</v>
      </c>
    </row>
    <row r="576" spans="2:14">
      <c r="B576" s="23" t="str">
        <f t="shared" si="15"/>
        <v>U.</v>
      </c>
      <c r="C576" s="24" t="s">
        <v>4</v>
      </c>
      <c r="D576" s="48"/>
      <c r="E576" s="48"/>
      <c r="F576" s="24" t="s">
        <v>18</v>
      </c>
      <c r="G576" s="26">
        <v>1</v>
      </c>
      <c r="H576" s="31"/>
      <c r="I576" s="27">
        <v>0</v>
      </c>
      <c r="J576" s="28">
        <f t="shared" si="16"/>
        <v>0</v>
      </c>
      <c r="K576" s="29" t="s">
        <v>50</v>
      </c>
      <c r="L576" s="29" t="s">
        <v>45</v>
      </c>
      <c r="M576" s="29" t="s">
        <v>51</v>
      </c>
      <c r="N576" s="30" t="str">
        <f>VLOOKUP(M576,[13]OPERACIONAL!$A$1:$C$12,2,FALSE)</f>
        <v>SELECIONAR</v>
      </c>
    </row>
    <row r="577" spans="2:14">
      <c r="B577" s="23" t="str">
        <f t="shared" si="15"/>
        <v>U.</v>
      </c>
      <c r="C577" s="24" t="s">
        <v>4</v>
      </c>
      <c r="D577" s="48"/>
      <c r="E577" s="48"/>
      <c r="F577" s="24" t="s">
        <v>18</v>
      </c>
      <c r="G577" s="26">
        <v>1</v>
      </c>
      <c r="H577" s="31"/>
      <c r="I577" s="27">
        <v>0</v>
      </c>
      <c r="J577" s="28">
        <f t="shared" si="16"/>
        <v>0</v>
      </c>
      <c r="K577" s="29" t="s">
        <v>50</v>
      </c>
      <c r="L577" s="29" t="s">
        <v>45</v>
      </c>
      <c r="M577" s="29" t="s">
        <v>51</v>
      </c>
      <c r="N577" s="30" t="str">
        <f>VLOOKUP(M577,[13]OPERACIONAL!$A$1:$C$12,2,FALSE)</f>
        <v>SELECIONAR</v>
      </c>
    </row>
    <row r="578" spans="2:14">
      <c r="B578" s="23" t="str">
        <f t="shared" si="15"/>
        <v>U.</v>
      </c>
      <c r="C578" s="24" t="s">
        <v>4</v>
      </c>
      <c r="D578" s="48"/>
      <c r="E578" s="48"/>
      <c r="F578" s="24" t="s">
        <v>18</v>
      </c>
      <c r="G578" s="26">
        <v>1</v>
      </c>
      <c r="H578" s="31"/>
      <c r="I578" s="27">
        <v>0</v>
      </c>
      <c r="J578" s="28">
        <f t="shared" si="16"/>
        <v>0</v>
      </c>
      <c r="K578" s="29" t="s">
        <v>50</v>
      </c>
      <c r="L578" s="29" t="s">
        <v>45</v>
      </c>
      <c r="M578" s="29" t="s">
        <v>51</v>
      </c>
      <c r="N578" s="30" t="str">
        <f>VLOOKUP(M578,[13]OPERACIONAL!$A$1:$C$12,2,FALSE)</f>
        <v>SELECIONAR</v>
      </c>
    </row>
    <row r="579" spans="2:14">
      <c r="B579" s="23" t="str">
        <f t="shared" si="15"/>
        <v>U.</v>
      </c>
      <c r="C579" s="24" t="s">
        <v>4</v>
      </c>
      <c r="D579" s="48"/>
      <c r="E579" s="48"/>
      <c r="F579" s="24" t="s">
        <v>18</v>
      </c>
      <c r="G579" s="26">
        <v>1</v>
      </c>
      <c r="H579" s="31"/>
      <c r="I579" s="27">
        <v>0</v>
      </c>
      <c r="J579" s="28">
        <f t="shared" si="16"/>
        <v>0</v>
      </c>
      <c r="K579" s="29" t="s">
        <v>50</v>
      </c>
      <c r="L579" s="29" t="s">
        <v>45</v>
      </c>
      <c r="M579" s="29" t="s">
        <v>51</v>
      </c>
      <c r="N579" s="30" t="str">
        <f>VLOOKUP(M579,[13]OPERACIONAL!$A$1:$C$12,2,FALSE)</f>
        <v>SELECIONAR</v>
      </c>
    </row>
    <row r="580" spans="2:14">
      <c r="B580" s="23" t="str">
        <f t="shared" si="15"/>
        <v>U.</v>
      </c>
      <c r="C580" s="24" t="s">
        <v>4</v>
      </c>
      <c r="D580" s="48"/>
      <c r="E580" s="48"/>
      <c r="F580" s="24" t="s">
        <v>18</v>
      </c>
      <c r="G580" s="26">
        <v>1</v>
      </c>
      <c r="H580" s="31"/>
      <c r="I580" s="27">
        <v>0</v>
      </c>
      <c r="J580" s="28">
        <f t="shared" si="16"/>
        <v>0</v>
      </c>
      <c r="K580" s="29" t="s">
        <v>50</v>
      </c>
      <c r="L580" s="29" t="s">
        <v>45</v>
      </c>
      <c r="M580" s="29" t="s">
        <v>51</v>
      </c>
      <c r="N580" s="30" t="str">
        <f>VLOOKUP(M580,[13]OPERACIONAL!$A$1:$C$12,2,FALSE)</f>
        <v>SELECIONAR</v>
      </c>
    </row>
    <row r="581" spans="2:14">
      <c r="B581" s="23" t="str">
        <f t="shared" si="15"/>
        <v>U.</v>
      </c>
      <c r="C581" s="24" t="s">
        <v>4</v>
      </c>
      <c r="D581" s="48"/>
      <c r="E581" s="48"/>
      <c r="F581" s="24" t="s">
        <v>18</v>
      </c>
      <c r="G581" s="26">
        <v>1</v>
      </c>
      <c r="H581" s="31"/>
      <c r="I581" s="27">
        <v>0</v>
      </c>
      <c r="J581" s="28">
        <f t="shared" si="16"/>
        <v>0</v>
      </c>
      <c r="K581" s="29" t="s">
        <v>50</v>
      </c>
      <c r="L581" s="29" t="s">
        <v>45</v>
      </c>
      <c r="M581" s="29" t="s">
        <v>51</v>
      </c>
      <c r="N581" s="30" t="str">
        <f>VLOOKUP(M581,[13]OPERACIONAL!$A$1:$C$12,2,FALSE)</f>
        <v>SELECIONAR</v>
      </c>
    </row>
    <row r="582" spans="2:14">
      <c r="B582" s="23" t="str">
        <f t="shared" si="15"/>
        <v>U.</v>
      </c>
      <c r="C582" s="24" t="s">
        <v>4</v>
      </c>
      <c r="D582" s="48"/>
      <c r="E582" s="48"/>
      <c r="F582" s="24" t="s">
        <v>18</v>
      </c>
      <c r="G582" s="26">
        <v>1</v>
      </c>
      <c r="H582" s="31"/>
      <c r="I582" s="27">
        <v>0</v>
      </c>
      <c r="J582" s="28">
        <f t="shared" si="16"/>
        <v>0</v>
      </c>
      <c r="K582" s="29" t="s">
        <v>50</v>
      </c>
      <c r="L582" s="29" t="s">
        <v>45</v>
      </c>
      <c r="M582" s="29" t="s">
        <v>51</v>
      </c>
      <c r="N582" s="30" t="str">
        <f>VLOOKUP(M582,[13]OPERACIONAL!$A$1:$C$12,2,FALSE)</f>
        <v>SELECIONAR</v>
      </c>
    </row>
    <row r="583" spans="2:14">
      <c r="B583" s="23" t="str">
        <f t="shared" si="15"/>
        <v>U.</v>
      </c>
      <c r="C583" s="24" t="s">
        <v>4</v>
      </c>
      <c r="D583" s="48"/>
      <c r="E583" s="48"/>
      <c r="F583" s="24" t="s">
        <v>18</v>
      </c>
      <c r="G583" s="26">
        <v>1</v>
      </c>
      <c r="H583" s="31"/>
      <c r="I583" s="27">
        <v>0</v>
      </c>
      <c r="J583" s="28">
        <f t="shared" si="16"/>
        <v>0</v>
      </c>
      <c r="K583" s="29" t="s">
        <v>50</v>
      </c>
      <c r="L583" s="29" t="s">
        <v>45</v>
      </c>
      <c r="M583" s="29" t="s">
        <v>51</v>
      </c>
      <c r="N583" s="30" t="str">
        <f>VLOOKUP(M583,[13]OPERACIONAL!$A$1:$C$12,2,FALSE)</f>
        <v>SELECIONAR</v>
      </c>
    </row>
    <row r="584" spans="2:14">
      <c r="B584" s="23" t="str">
        <f t="shared" si="15"/>
        <v>U.</v>
      </c>
      <c r="C584" s="24" t="s">
        <v>4</v>
      </c>
      <c r="D584" s="48"/>
      <c r="E584" s="48"/>
      <c r="F584" s="24" t="s">
        <v>18</v>
      </c>
      <c r="G584" s="26">
        <v>1</v>
      </c>
      <c r="H584" s="31"/>
      <c r="I584" s="27">
        <v>0</v>
      </c>
      <c r="J584" s="28">
        <f t="shared" si="16"/>
        <v>0</v>
      </c>
      <c r="K584" s="29" t="s">
        <v>50</v>
      </c>
      <c r="L584" s="29" t="s">
        <v>45</v>
      </c>
      <c r="M584" s="29" t="s">
        <v>51</v>
      </c>
      <c r="N584" s="30" t="str">
        <f>VLOOKUP(M584,[13]OPERACIONAL!$A$1:$C$12,2,FALSE)</f>
        <v>SELECIONAR</v>
      </c>
    </row>
    <row r="585" spans="2:14">
      <c r="B585" s="23" t="str">
        <f t="shared" si="15"/>
        <v>U.</v>
      </c>
      <c r="C585" s="24" t="s">
        <v>4</v>
      </c>
      <c r="D585" s="48"/>
      <c r="E585" s="48"/>
      <c r="F585" s="24" t="s">
        <v>18</v>
      </c>
      <c r="G585" s="26">
        <v>1</v>
      </c>
      <c r="H585" s="31"/>
      <c r="I585" s="27">
        <v>0</v>
      </c>
      <c r="J585" s="28">
        <f t="shared" si="16"/>
        <v>0</v>
      </c>
      <c r="K585" s="29" t="s">
        <v>50</v>
      </c>
      <c r="L585" s="29" t="s">
        <v>45</v>
      </c>
      <c r="M585" s="29" t="s">
        <v>51</v>
      </c>
      <c r="N585" s="30" t="str">
        <f>VLOOKUP(M585,[13]OPERACIONAL!$A$1:$C$12,2,FALSE)</f>
        <v>SELECIONAR</v>
      </c>
    </row>
    <row r="586" spans="2:14">
      <c r="B586" s="23" t="str">
        <f t="shared" si="15"/>
        <v>U.</v>
      </c>
      <c r="C586" s="24" t="s">
        <v>4</v>
      </c>
      <c r="D586" s="48"/>
      <c r="E586" s="48"/>
      <c r="F586" s="24" t="s">
        <v>18</v>
      </c>
      <c r="G586" s="26">
        <v>1</v>
      </c>
      <c r="H586" s="31"/>
      <c r="I586" s="27">
        <v>0</v>
      </c>
      <c r="J586" s="28">
        <f t="shared" si="16"/>
        <v>0</v>
      </c>
      <c r="K586" s="29" t="s">
        <v>50</v>
      </c>
      <c r="L586" s="29" t="s">
        <v>45</v>
      </c>
      <c r="M586" s="29" t="s">
        <v>51</v>
      </c>
      <c r="N586" s="30" t="str">
        <f>VLOOKUP(M586,[13]OPERACIONAL!$A$1:$C$12,2,FALSE)</f>
        <v>SELECIONAR</v>
      </c>
    </row>
    <row r="587" spans="2:14">
      <c r="B587" s="23" t="str">
        <f t="shared" si="15"/>
        <v>U.</v>
      </c>
      <c r="C587" s="24" t="s">
        <v>4</v>
      </c>
      <c r="D587" s="48"/>
      <c r="E587" s="48"/>
      <c r="F587" s="24" t="s">
        <v>18</v>
      </c>
      <c r="G587" s="26">
        <v>1</v>
      </c>
      <c r="H587" s="31"/>
      <c r="I587" s="27">
        <v>0</v>
      </c>
      <c r="J587" s="28">
        <f t="shared" si="16"/>
        <v>0</v>
      </c>
      <c r="K587" s="29" t="s">
        <v>50</v>
      </c>
      <c r="L587" s="29" t="s">
        <v>45</v>
      </c>
      <c r="M587" s="29" t="s">
        <v>51</v>
      </c>
      <c r="N587" s="30" t="str">
        <f>VLOOKUP(M587,[13]OPERACIONAL!$A$1:$C$12,2,FALSE)</f>
        <v>SELECIONAR</v>
      </c>
    </row>
    <row r="588" spans="2:14">
      <c r="B588" s="23" t="str">
        <f t="shared" si="15"/>
        <v>U.</v>
      </c>
      <c r="C588" s="24" t="s">
        <v>4</v>
      </c>
      <c r="D588" s="48"/>
      <c r="E588" s="48"/>
      <c r="F588" s="24" t="s">
        <v>18</v>
      </c>
      <c r="G588" s="26">
        <v>1</v>
      </c>
      <c r="H588" s="31"/>
      <c r="I588" s="27">
        <v>0</v>
      </c>
      <c r="J588" s="28">
        <f t="shared" si="16"/>
        <v>0</v>
      </c>
      <c r="K588" s="29" t="s">
        <v>50</v>
      </c>
      <c r="L588" s="29" t="s">
        <v>45</v>
      </c>
      <c r="M588" s="29" t="s">
        <v>51</v>
      </c>
      <c r="N588" s="30" t="str">
        <f>VLOOKUP(M588,[13]OPERACIONAL!$A$1:$C$12,2,FALSE)</f>
        <v>SELECIONAR</v>
      </c>
    </row>
    <row r="589" spans="2:14">
      <c r="B589" s="23" t="str">
        <f t="shared" si="15"/>
        <v>U.</v>
      </c>
      <c r="C589" s="24" t="s">
        <v>4</v>
      </c>
      <c r="D589" s="48"/>
      <c r="E589" s="48"/>
      <c r="F589" s="24" t="s">
        <v>18</v>
      </c>
      <c r="G589" s="26">
        <v>1</v>
      </c>
      <c r="H589" s="31"/>
      <c r="I589" s="27">
        <v>0</v>
      </c>
      <c r="J589" s="28">
        <f t="shared" si="16"/>
        <v>0</v>
      </c>
      <c r="K589" s="29" t="s">
        <v>50</v>
      </c>
      <c r="L589" s="29" t="s">
        <v>45</v>
      </c>
      <c r="M589" s="29" t="s">
        <v>51</v>
      </c>
      <c r="N589" s="30" t="str">
        <f>VLOOKUP(M589,[13]OPERACIONAL!$A$1:$C$12,2,FALSE)</f>
        <v>SELECIONAR</v>
      </c>
    </row>
    <row r="590" spans="2:14">
      <c r="B590" s="23" t="str">
        <f t="shared" si="15"/>
        <v>U.</v>
      </c>
      <c r="C590" s="24" t="s">
        <v>4</v>
      </c>
      <c r="D590" s="48"/>
      <c r="E590" s="48"/>
      <c r="F590" s="24" t="s">
        <v>18</v>
      </c>
      <c r="G590" s="26">
        <v>1</v>
      </c>
      <c r="H590" s="31"/>
      <c r="I590" s="27">
        <v>0</v>
      </c>
      <c r="J590" s="28">
        <f t="shared" si="16"/>
        <v>0</v>
      </c>
      <c r="K590" s="29" t="s">
        <v>50</v>
      </c>
      <c r="L590" s="29" t="s">
        <v>45</v>
      </c>
      <c r="M590" s="29" t="s">
        <v>51</v>
      </c>
      <c r="N590" s="30" t="str">
        <f>VLOOKUP(M590,[13]OPERACIONAL!$A$1:$C$12,2,FALSE)</f>
        <v>SELECIONAR</v>
      </c>
    </row>
    <row r="591" spans="2:14">
      <c r="B591" s="23" t="str">
        <f t="shared" si="15"/>
        <v>U.</v>
      </c>
      <c r="C591" s="24" t="s">
        <v>4</v>
      </c>
      <c r="D591" s="48"/>
      <c r="E591" s="48"/>
      <c r="F591" s="24" t="s">
        <v>18</v>
      </c>
      <c r="G591" s="26">
        <v>1</v>
      </c>
      <c r="H591" s="31"/>
      <c r="I591" s="27">
        <v>0</v>
      </c>
      <c r="J591" s="28">
        <f t="shared" si="16"/>
        <v>0</v>
      </c>
      <c r="K591" s="29" t="s">
        <v>50</v>
      </c>
      <c r="L591" s="29" t="s">
        <v>45</v>
      </c>
      <c r="M591" s="29" t="s">
        <v>51</v>
      </c>
      <c r="N591" s="30" t="str">
        <f>VLOOKUP(M591,[13]OPERACIONAL!$A$1:$C$12,2,FALSE)</f>
        <v>SELECIONAR</v>
      </c>
    </row>
    <row r="592" spans="2:14">
      <c r="B592" s="23" t="str">
        <f t="shared" si="15"/>
        <v>U.</v>
      </c>
      <c r="C592" s="24" t="s">
        <v>4</v>
      </c>
      <c r="D592" s="48"/>
      <c r="E592" s="48"/>
      <c r="F592" s="24" t="s">
        <v>18</v>
      </c>
      <c r="G592" s="26">
        <v>1</v>
      </c>
      <c r="H592" s="31"/>
      <c r="I592" s="27">
        <v>0</v>
      </c>
      <c r="J592" s="28">
        <f t="shared" si="16"/>
        <v>0</v>
      </c>
      <c r="K592" s="29" t="s">
        <v>50</v>
      </c>
      <c r="L592" s="29" t="s">
        <v>45</v>
      </c>
      <c r="M592" s="29" t="s">
        <v>51</v>
      </c>
      <c r="N592" s="30" t="str">
        <f>VLOOKUP(M592,[13]OPERACIONAL!$A$1:$C$12,2,FALSE)</f>
        <v>SELECIONAR</v>
      </c>
    </row>
    <row r="593" spans="2:14">
      <c r="B593" s="23" t="str">
        <f t="shared" si="15"/>
        <v>U.</v>
      </c>
      <c r="C593" s="24" t="s">
        <v>4</v>
      </c>
      <c r="D593" s="48"/>
      <c r="E593" s="48"/>
      <c r="F593" s="24" t="s">
        <v>18</v>
      </c>
      <c r="G593" s="26">
        <v>1</v>
      </c>
      <c r="H593" s="31"/>
      <c r="I593" s="27">
        <v>0</v>
      </c>
      <c r="J593" s="28">
        <f t="shared" si="16"/>
        <v>0</v>
      </c>
      <c r="K593" s="29" t="s">
        <v>50</v>
      </c>
      <c r="L593" s="29" t="s">
        <v>45</v>
      </c>
      <c r="M593" s="29" t="s">
        <v>51</v>
      </c>
      <c r="N593" s="30" t="str">
        <f>VLOOKUP(M593,[13]OPERACIONAL!$A$1:$C$12,2,FALSE)</f>
        <v>SELECIONAR</v>
      </c>
    </row>
    <row r="594" spans="2:14">
      <c r="B594" s="23" t="str">
        <f t="shared" si="15"/>
        <v>U.</v>
      </c>
      <c r="C594" s="24" t="s">
        <v>4</v>
      </c>
      <c r="D594" s="48"/>
      <c r="E594" s="48"/>
      <c r="F594" s="24" t="s">
        <v>18</v>
      </c>
      <c r="G594" s="26">
        <v>1</v>
      </c>
      <c r="H594" s="31"/>
      <c r="I594" s="27">
        <v>0</v>
      </c>
      <c r="J594" s="28">
        <f t="shared" si="16"/>
        <v>0</v>
      </c>
      <c r="K594" s="29" t="s">
        <v>50</v>
      </c>
      <c r="L594" s="29" t="s">
        <v>45</v>
      </c>
      <c r="M594" s="29" t="s">
        <v>51</v>
      </c>
      <c r="N594" s="30" t="str">
        <f>VLOOKUP(M594,[13]OPERACIONAL!$A$1:$C$12,2,FALSE)</f>
        <v>SELECIONAR</v>
      </c>
    </row>
    <row r="595" spans="2:14">
      <c r="B595" s="23" t="str">
        <f t="shared" si="15"/>
        <v>U.</v>
      </c>
      <c r="C595" s="24" t="s">
        <v>4</v>
      </c>
      <c r="D595" s="48"/>
      <c r="E595" s="48"/>
      <c r="F595" s="24" t="s">
        <v>18</v>
      </c>
      <c r="G595" s="26">
        <v>1</v>
      </c>
      <c r="H595" s="31"/>
      <c r="I595" s="27">
        <v>0</v>
      </c>
      <c r="J595" s="28">
        <f t="shared" si="16"/>
        <v>0</v>
      </c>
      <c r="K595" s="29" t="s">
        <v>50</v>
      </c>
      <c r="L595" s="29" t="s">
        <v>45</v>
      </c>
      <c r="M595" s="29" t="s">
        <v>51</v>
      </c>
      <c r="N595" s="30" t="str">
        <f>VLOOKUP(M595,[13]OPERACIONAL!$A$1:$C$12,2,FALSE)</f>
        <v>SELECIONAR</v>
      </c>
    </row>
    <row r="596" spans="2:14">
      <c r="B596" s="23" t="str">
        <f t="shared" si="15"/>
        <v>U.</v>
      </c>
      <c r="C596" s="24" t="s">
        <v>4</v>
      </c>
      <c r="D596" s="48"/>
      <c r="E596" s="48"/>
      <c r="F596" s="24" t="s">
        <v>18</v>
      </c>
      <c r="G596" s="26">
        <v>1</v>
      </c>
      <c r="H596" s="31"/>
      <c r="I596" s="27">
        <v>0</v>
      </c>
      <c r="J596" s="28">
        <f t="shared" si="16"/>
        <v>0</v>
      </c>
      <c r="K596" s="29" t="s">
        <v>50</v>
      </c>
      <c r="L596" s="29" t="s">
        <v>45</v>
      </c>
      <c r="M596" s="29" t="s">
        <v>51</v>
      </c>
      <c r="N596" s="30" t="str">
        <f>VLOOKUP(M596,[13]OPERACIONAL!$A$1:$C$12,2,FALSE)</f>
        <v>SELECIONAR</v>
      </c>
    </row>
    <row r="597" spans="2:14">
      <c r="B597" s="23" t="str">
        <f t="shared" si="15"/>
        <v>U.</v>
      </c>
      <c r="C597" s="24" t="s">
        <v>4</v>
      </c>
      <c r="D597" s="48"/>
      <c r="E597" s="48"/>
      <c r="F597" s="24" t="s">
        <v>18</v>
      </c>
      <c r="G597" s="26">
        <v>1</v>
      </c>
      <c r="H597" s="31"/>
      <c r="I597" s="27">
        <v>0</v>
      </c>
      <c r="J597" s="28">
        <f t="shared" si="16"/>
        <v>0</v>
      </c>
      <c r="K597" s="29" t="s">
        <v>50</v>
      </c>
      <c r="L597" s="29" t="s">
        <v>45</v>
      </c>
      <c r="M597" s="29" t="s">
        <v>51</v>
      </c>
      <c r="N597" s="30" t="str">
        <f>VLOOKUP(M597,[13]OPERACIONAL!$A$1:$C$12,2,FALSE)</f>
        <v>SELECIONAR</v>
      </c>
    </row>
    <row r="598" spans="2:14">
      <c r="B598" s="23" t="str">
        <f t="shared" si="15"/>
        <v>U.</v>
      </c>
      <c r="C598" s="24" t="s">
        <v>4</v>
      </c>
      <c r="D598" s="48"/>
      <c r="E598" s="48"/>
      <c r="F598" s="24" t="s">
        <v>18</v>
      </c>
      <c r="G598" s="26">
        <v>1</v>
      </c>
      <c r="H598" s="31"/>
      <c r="I598" s="27">
        <v>0</v>
      </c>
      <c r="J598" s="28">
        <f t="shared" si="16"/>
        <v>0</v>
      </c>
      <c r="K598" s="29" t="s">
        <v>50</v>
      </c>
      <c r="L598" s="29" t="s">
        <v>45</v>
      </c>
      <c r="M598" s="29" t="s">
        <v>51</v>
      </c>
      <c r="N598" s="30" t="str">
        <f>VLOOKUP(M598,[13]OPERACIONAL!$A$1:$C$12,2,FALSE)</f>
        <v>SELECIONAR</v>
      </c>
    </row>
    <row r="599" spans="2:14">
      <c r="B599" s="23" t="str">
        <f t="shared" ref="B599:B662" si="17">MID(C599,1,2)</f>
        <v>U.</v>
      </c>
      <c r="C599" s="24" t="s">
        <v>4</v>
      </c>
      <c r="D599" s="48"/>
      <c r="E599" s="48"/>
      <c r="F599" s="24" t="s">
        <v>18</v>
      </c>
      <c r="G599" s="26">
        <v>1</v>
      </c>
      <c r="H599" s="31"/>
      <c r="I599" s="27">
        <v>0</v>
      </c>
      <c r="J599" s="28">
        <f t="shared" ref="J599:J662" si="18">G599*I599</f>
        <v>0</v>
      </c>
      <c r="K599" s="29" t="s">
        <v>50</v>
      </c>
      <c r="L599" s="29" t="s">
        <v>45</v>
      </c>
      <c r="M599" s="29" t="s">
        <v>51</v>
      </c>
      <c r="N599" s="30" t="str">
        <f>VLOOKUP(M599,[13]OPERACIONAL!$A$1:$C$12,2,FALSE)</f>
        <v>SELECIONAR</v>
      </c>
    </row>
    <row r="600" spans="2:14">
      <c r="B600" s="23" t="str">
        <f t="shared" si="17"/>
        <v>U.</v>
      </c>
      <c r="C600" s="24" t="s">
        <v>4</v>
      </c>
      <c r="D600" s="48"/>
      <c r="E600" s="48"/>
      <c r="F600" s="24" t="s">
        <v>18</v>
      </c>
      <c r="G600" s="26">
        <v>1</v>
      </c>
      <c r="H600" s="31"/>
      <c r="I600" s="27">
        <v>0</v>
      </c>
      <c r="J600" s="28">
        <f t="shared" si="18"/>
        <v>0</v>
      </c>
      <c r="K600" s="29" t="s">
        <v>50</v>
      </c>
      <c r="L600" s="29" t="s">
        <v>45</v>
      </c>
      <c r="M600" s="29" t="s">
        <v>51</v>
      </c>
      <c r="N600" s="30" t="str">
        <f>VLOOKUP(M600,[13]OPERACIONAL!$A$1:$C$12,2,FALSE)</f>
        <v>SELECIONAR</v>
      </c>
    </row>
    <row r="601" spans="2:14">
      <c r="B601" s="23" t="str">
        <f t="shared" si="17"/>
        <v>U.</v>
      </c>
      <c r="C601" s="24" t="s">
        <v>4</v>
      </c>
      <c r="D601" s="48"/>
      <c r="E601" s="48"/>
      <c r="F601" s="24" t="s">
        <v>18</v>
      </c>
      <c r="G601" s="26">
        <v>1</v>
      </c>
      <c r="H601" s="31"/>
      <c r="I601" s="27">
        <v>0</v>
      </c>
      <c r="J601" s="28">
        <f t="shared" si="18"/>
        <v>0</v>
      </c>
      <c r="K601" s="29" t="s">
        <v>50</v>
      </c>
      <c r="L601" s="29" t="s">
        <v>45</v>
      </c>
      <c r="M601" s="29" t="s">
        <v>51</v>
      </c>
      <c r="N601" s="30" t="str">
        <f>VLOOKUP(M601,[13]OPERACIONAL!$A$1:$C$12,2,FALSE)</f>
        <v>SELECIONAR</v>
      </c>
    </row>
    <row r="602" spans="2:14">
      <c r="B602" s="23" t="str">
        <f t="shared" si="17"/>
        <v>U.</v>
      </c>
      <c r="C602" s="24" t="s">
        <v>4</v>
      </c>
      <c r="D602" s="48"/>
      <c r="E602" s="48"/>
      <c r="F602" s="24" t="s">
        <v>18</v>
      </c>
      <c r="G602" s="26">
        <v>1</v>
      </c>
      <c r="H602" s="31"/>
      <c r="I602" s="27">
        <v>0</v>
      </c>
      <c r="J602" s="28">
        <f t="shared" si="18"/>
        <v>0</v>
      </c>
      <c r="K602" s="29" t="s">
        <v>50</v>
      </c>
      <c r="L602" s="29" t="s">
        <v>45</v>
      </c>
      <c r="M602" s="29" t="s">
        <v>51</v>
      </c>
      <c r="N602" s="30" t="str">
        <f>VLOOKUP(M602,[13]OPERACIONAL!$A$1:$C$12,2,FALSE)</f>
        <v>SELECIONAR</v>
      </c>
    </row>
    <row r="603" spans="2:14">
      <c r="B603" s="23" t="str">
        <f t="shared" si="17"/>
        <v>U.</v>
      </c>
      <c r="C603" s="24" t="s">
        <v>4</v>
      </c>
      <c r="D603" s="48"/>
      <c r="E603" s="48"/>
      <c r="F603" s="24" t="s">
        <v>18</v>
      </c>
      <c r="G603" s="26">
        <v>1</v>
      </c>
      <c r="H603" s="31"/>
      <c r="I603" s="27">
        <v>0</v>
      </c>
      <c r="J603" s="28">
        <f t="shared" si="18"/>
        <v>0</v>
      </c>
      <c r="K603" s="29" t="s">
        <v>50</v>
      </c>
      <c r="L603" s="29" t="s">
        <v>45</v>
      </c>
      <c r="M603" s="29" t="s">
        <v>51</v>
      </c>
      <c r="N603" s="30" t="str">
        <f>VLOOKUP(M603,[13]OPERACIONAL!$A$1:$C$12,2,FALSE)</f>
        <v>SELECIONAR</v>
      </c>
    </row>
    <row r="604" spans="2:14">
      <c r="B604" s="23" t="str">
        <f t="shared" si="17"/>
        <v>U.</v>
      </c>
      <c r="C604" s="24" t="s">
        <v>4</v>
      </c>
      <c r="D604" s="48"/>
      <c r="E604" s="48"/>
      <c r="F604" s="24" t="s">
        <v>18</v>
      </c>
      <c r="G604" s="26">
        <v>1</v>
      </c>
      <c r="H604" s="31"/>
      <c r="I604" s="27">
        <v>0</v>
      </c>
      <c r="J604" s="28">
        <f t="shared" si="18"/>
        <v>0</v>
      </c>
      <c r="K604" s="29" t="s">
        <v>50</v>
      </c>
      <c r="L604" s="29" t="s">
        <v>45</v>
      </c>
      <c r="M604" s="29" t="s">
        <v>51</v>
      </c>
      <c r="N604" s="30" t="str">
        <f>VLOOKUP(M604,[13]OPERACIONAL!$A$1:$C$12,2,FALSE)</f>
        <v>SELECIONAR</v>
      </c>
    </row>
    <row r="605" spans="2:14">
      <c r="B605" s="23" t="str">
        <f t="shared" si="17"/>
        <v>U.</v>
      </c>
      <c r="C605" s="24" t="s">
        <v>4</v>
      </c>
      <c r="D605" s="48"/>
      <c r="E605" s="48"/>
      <c r="F605" s="24" t="s">
        <v>18</v>
      </c>
      <c r="G605" s="26">
        <v>1</v>
      </c>
      <c r="H605" s="31"/>
      <c r="I605" s="27">
        <v>0</v>
      </c>
      <c r="J605" s="28">
        <f t="shared" si="18"/>
        <v>0</v>
      </c>
      <c r="K605" s="29" t="s">
        <v>50</v>
      </c>
      <c r="L605" s="29" t="s">
        <v>45</v>
      </c>
      <c r="M605" s="29" t="s">
        <v>51</v>
      </c>
      <c r="N605" s="30" t="str">
        <f>VLOOKUP(M605,[13]OPERACIONAL!$A$1:$C$12,2,FALSE)</f>
        <v>SELECIONAR</v>
      </c>
    </row>
    <row r="606" spans="2:14">
      <c r="B606" s="23" t="str">
        <f t="shared" si="17"/>
        <v>U.</v>
      </c>
      <c r="C606" s="24" t="s">
        <v>4</v>
      </c>
      <c r="D606" s="48"/>
      <c r="E606" s="48"/>
      <c r="F606" s="24" t="s">
        <v>18</v>
      </c>
      <c r="G606" s="26">
        <v>1</v>
      </c>
      <c r="H606" s="31"/>
      <c r="I606" s="27">
        <v>0</v>
      </c>
      <c r="J606" s="28">
        <f t="shared" si="18"/>
        <v>0</v>
      </c>
      <c r="K606" s="29" t="s">
        <v>50</v>
      </c>
      <c r="L606" s="29" t="s">
        <v>45</v>
      </c>
      <c r="M606" s="29" t="s">
        <v>51</v>
      </c>
      <c r="N606" s="30" t="str">
        <f>VLOOKUP(M606,[13]OPERACIONAL!$A$1:$C$12,2,FALSE)</f>
        <v>SELECIONAR</v>
      </c>
    </row>
    <row r="607" spans="2:14">
      <c r="B607" s="23" t="str">
        <f t="shared" si="17"/>
        <v>U.</v>
      </c>
      <c r="C607" s="24" t="s">
        <v>4</v>
      </c>
      <c r="D607" s="48"/>
      <c r="E607" s="48"/>
      <c r="F607" s="24" t="s">
        <v>18</v>
      </c>
      <c r="G607" s="26">
        <v>1</v>
      </c>
      <c r="H607" s="31"/>
      <c r="I607" s="27">
        <v>0</v>
      </c>
      <c r="J607" s="28">
        <f t="shared" si="18"/>
        <v>0</v>
      </c>
      <c r="K607" s="29" t="s">
        <v>50</v>
      </c>
      <c r="L607" s="29" t="s">
        <v>45</v>
      </c>
      <c r="M607" s="29" t="s">
        <v>51</v>
      </c>
      <c r="N607" s="30" t="str">
        <f>VLOOKUP(M607,[13]OPERACIONAL!$A$1:$C$12,2,FALSE)</f>
        <v>SELECIONAR</v>
      </c>
    </row>
    <row r="608" spans="2:14">
      <c r="B608" s="23" t="str">
        <f t="shared" si="17"/>
        <v>U.</v>
      </c>
      <c r="C608" s="24" t="s">
        <v>4</v>
      </c>
      <c r="D608" s="48"/>
      <c r="E608" s="48"/>
      <c r="F608" s="24" t="s">
        <v>18</v>
      </c>
      <c r="G608" s="26">
        <v>1</v>
      </c>
      <c r="H608" s="31"/>
      <c r="I608" s="27">
        <v>0</v>
      </c>
      <c r="J608" s="28">
        <f t="shared" si="18"/>
        <v>0</v>
      </c>
      <c r="K608" s="29" t="s">
        <v>50</v>
      </c>
      <c r="L608" s="29" t="s">
        <v>45</v>
      </c>
      <c r="M608" s="29" t="s">
        <v>51</v>
      </c>
      <c r="N608" s="30" t="str">
        <f>VLOOKUP(M608,[13]OPERACIONAL!$A$1:$C$12,2,FALSE)</f>
        <v>SELECIONAR</v>
      </c>
    </row>
    <row r="609" spans="2:14">
      <c r="B609" s="23" t="str">
        <f t="shared" si="17"/>
        <v>U.</v>
      </c>
      <c r="C609" s="24" t="s">
        <v>4</v>
      </c>
      <c r="D609" s="48"/>
      <c r="E609" s="48"/>
      <c r="F609" s="24" t="s">
        <v>18</v>
      </c>
      <c r="G609" s="26">
        <v>1</v>
      </c>
      <c r="H609" s="31"/>
      <c r="I609" s="27">
        <v>0</v>
      </c>
      <c r="J609" s="28">
        <f t="shared" si="18"/>
        <v>0</v>
      </c>
      <c r="K609" s="29" t="s">
        <v>50</v>
      </c>
      <c r="L609" s="29" t="s">
        <v>45</v>
      </c>
      <c r="M609" s="29" t="s">
        <v>51</v>
      </c>
      <c r="N609" s="30" t="str">
        <f>VLOOKUP(M609,[13]OPERACIONAL!$A$1:$C$12,2,FALSE)</f>
        <v>SELECIONAR</v>
      </c>
    </row>
    <row r="610" spans="2:14">
      <c r="B610" s="23" t="str">
        <f t="shared" si="17"/>
        <v>U.</v>
      </c>
      <c r="C610" s="24" t="s">
        <v>4</v>
      </c>
      <c r="D610" s="48"/>
      <c r="E610" s="48"/>
      <c r="F610" s="24" t="s">
        <v>18</v>
      </c>
      <c r="G610" s="26">
        <v>1</v>
      </c>
      <c r="H610" s="31"/>
      <c r="I610" s="27">
        <v>0</v>
      </c>
      <c r="J610" s="28">
        <f t="shared" si="18"/>
        <v>0</v>
      </c>
      <c r="K610" s="29" t="s">
        <v>50</v>
      </c>
      <c r="L610" s="29" t="s">
        <v>45</v>
      </c>
      <c r="M610" s="29" t="s">
        <v>51</v>
      </c>
      <c r="N610" s="30" t="str">
        <f>VLOOKUP(M610,[13]OPERACIONAL!$A$1:$C$12,2,FALSE)</f>
        <v>SELECIONAR</v>
      </c>
    </row>
    <row r="611" spans="2:14">
      <c r="B611" s="23" t="str">
        <f t="shared" si="17"/>
        <v>U.</v>
      </c>
      <c r="C611" s="24" t="s">
        <v>4</v>
      </c>
      <c r="D611" s="48"/>
      <c r="E611" s="48"/>
      <c r="F611" s="24" t="s">
        <v>18</v>
      </c>
      <c r="G611" s="26">
        <v>1</v>
      </c>
      <c r="H611" s="31"/>
      <c r="I611" s="27">
        <v>0</v>
      </c>
      <c r="J611" s="28">
        <f t="shared" si="18"/>
        <v>0</v>
      </c>
      <c r="K611" s="29" t="s">
        <v>50</v>
      </c>
      <c r="L611" s="29" t="s">
        <v>45</v>
      </c>
      <c r="M611" s="29" t="s">
        <v>51</v>
      </c>
      <c r="N611" s="30" t="str">
        <f>VLOOKUP(M611,[13]OPERACIONAL!$A$1:$C$12,2,FALSE)</f>
        <v>SELECIONAR</v>
      </c>
    </row>
    <row r="612" spans="2:14">
      <c r="B612" s="23" t="str">
        <f t="shared" si="17"/>
        <v>U.</v>
      </c>
      <c r="C612" s="24" t="s">
        <v>4</v>
      </c>
      <c r="D612" s="48"/>
      <c r="E612" s="48"/>
      <c r="F612" s="24" t="s">
        <v>18</v>
      </c>
      <c r="G612" s="26">
        <v>1</v>
      </c>
      <c r="H612" s="31"/>
      <c r="I612" s="27">
        <v>0</v>
      </c>
      <c r="J612" s="28">
        <f t="shared" si="18"/>
        <v>0</v>
      </c>
      <c r="K612" s="29" t="s">
        <v>50</v>
      </c>
      <c r="L612" s="29" t="s">
        <v>45</v>
      </c>
      <c r="M612" s="29" t="s">
        <v>51</v>
      </c>
      <c r="N612" s="30" t="str">
        <f>VLOOKUP(M612,[13]OPERACIONAL!$A$1:$C$12,2,FALSE)</f>
        <v>SELECIONAR</v>
      </c>
    </row>
    <row r="613" spans="2:14">
      <c r="B613" s="23" t="str">
        <f t="shared" si="17"/>
        <v>U.</v>
      </c>
      <c r="C613" s="24" t="s">
        <v>4</v>
      </c>
      <c r="D613" s="48"/>
      <c r="E613" s="48"/>
      <c r="F613" s="24" t="s">
        <v>18</v>
      </c>
      <c r="G613" s="26">
        <v>1</v>
      </c>
      <c r="H613" s="31"/>
      <c r="I613" s="27">
        <v>0</v>
      </c>
      <c r="J613" s="28">
        <f t="shared" si="18"/>
        <v>0</v>
      </c>
      <c r="K613" s="29" t="s">
        <v>50</v>
      </c>
      <c r="L613" s="29" t="s">
        <v>45</v>
      </c>
      <c r="M613" s="29" t="s">
        <v>51</v>
      </c>
      <c r="N613" s="30" t="str">
        <f>VLOOKUP(M613,[13]OPERACIONAL!$A$1:$C$12,2,FALSE)</f>
        <v>SELECIONAR</v>
      </c>
    </row>
    <row r="614" spans="2:14">
      <c r="B614" s="23" t="str">
        <f t="shared" si="17"/>
        <v>U.</v>
      </c>
      <c r="C614" s="24" t="s">
        <v>4</v>
      </c>
      <c r="D614" s="48"/>
      <c r="E614" s="48"/>
      <c r="F614" s="24" t="s">
        <v>18</v>
      </c>
      <c r="G614" s="26">
        <v>1</v>
      </c>
      <c r="H614" s="31"/>
      <c r="I614" s="27">
        <v>0</v>
      </c>
      <c r="J614" s="28">
        <f t="shared" si="18"/>
        <v>0</v>
      </c>
      <c r="K614" s="29" t="s">
        <v>50</v>
      </c>
      <c r="L614" s="29" t="s">
        <v>45</v>
      </c>
      <c r="M614" s="29" t="s">
        <v>51</v>
      </c>
      <c r="N614" s="30" t="str">
        <f>VLOOKUP(M614,[13]OPERACIONAL!$A$1:$C$12,2,FALSE)</f>
        <v>SELECIONAR</v>
      </c>
    </row>
    <row r="615" spans="2:14">
      <c r="B615" s="23" t="str">
        <f t="shared" si="17"/>
        <v>U.</v>
      </c>
      <c r="C615" s="24" t="s">
        <v>4</v>
      </c>
      <c r="D615" s="48"/>
      <c r="E615" s="48"/>
      <c r="F615" s="24" t="s">
        <v>18</v>
      </c>
      <c r="G615" s="26">
        <v>1</v>
      </c>
      <c r="H615" s="31"/>
      <c r="I615" s="27">
        <v>0</v>
      </c>
      <c r="J615" s="28">
        <f t="shared" si="18"/>
        <v>0</v>
      </c>
      <c r="K615" s="29" t="s">
        <v>50</v>
      </c>
      <c r="L615" s="29" t="s">
        <v>45</v>
      </c>
      <c r="M615" s="29" t="s">
        <v>51</v>
      </c>
      <c r="N615" s="30" t="str">
        <f>VLOOKUP(M615,[13]OPERACIONAL!$A$1:$C$12,2,FALSE)</f>
        <v>SELECIONAR</v>
      </c>
    </row>
    <row r="616" spans="2:14">
      <c r="B616" s="23" t="str">
        <f t="shared" si="17"/>
        <v>U.</v>
      </c>
      <c r="C616" s="24" t="s">
        <v>4</v>
      </c>
      <c r="D616" s="48"/>
      <c r="E616" s="48"/>
      <c r="F616" s="24" t="s">
        <v>18</v>
      </c>
      <c r="G616" s="26">
        <v>1</v>
      </c>
      <c r="H616" s="31"/>
      <c r="I616" s="27">
        <v>0</v>
      </c>
      <c r="J616" s="28">
        <f t="shared" si="18"/>
        <v>0</v>
      </c>
      <c r="K616" s="29" t="s">
        <v>50</v>
      </c>
      <c r="L616" s="29" t="s">
        <v>45</v>
      </c>
      <c r="M616" s="29" t="s">
        <v>51</v>
      </c>
      <c r="N616" s="30" t="str">
        <f>VLOOKUP(M616,[13]OPERACIONAL!$A$1:$C$12,2,FALSE)</f>
        <v>SELECIONAR</v>
      </c>
    </row>
    <row r="617" spans="2:14">
      <c r="B617" s="23" t="str">
        <f t="shared" si="17"/>
        <v>U.</v>
      </c>
      <c r="C617" s="24" t="s">
        <v>4</v>
      </c>
      <c r="D617" s="48"/>
      <c r="E617" s="48"/>
      <c r="F617" s="24" t="s">
        <v>18</v>
      </c>
      <c r="G617" s="26">
        <v>1</v>
      </c>
      <c r="H617" s="31"/>
      <c r="I617" s="27">
        <v>0</v>
      </c>
      <c r="J617" s="28">
        <f t="shared" si="18"/>
        <v>0</v>
      </c>
      <c r="K617" s="29" t="s">
        <v>50</v>
      </c>
      <c r="L617" s="29" t="s">
        <v>45</v>
      </c>
      <c r="M617" s="29" t="s">
        <v>51</v>
      </c>
      <c r="N617" s="30" t="str">
        <f>VLOOKUP(M617,[13]OPERACIONAL!$A$1:$C$12,2,FALSE)</f>
        <v>SELECIONAR</v>
      </c>
    </row>
    <row r="618" spans="2:14">
      <c r="B618" s="23" t="str">
        <f t="shared" si="17"/>
        <v>U.</v>
      </c>
      <c r="C618" s="24" t="s">
        <v>4</v>
      </c>
      <c r="D618" s="48"/>
      <c r="E618" s="48"/>
      <c r="F618" s="24" t="s">
        <v>18</v>
      </c>
      <c r="G618" s="26">
        <v>1</v>
      </c>
      <c r="H618" s="31"/>
      <c r="I618" s="27">
        <v>0</v>
      </c>
      <c r="J618" s="28">
        <f t="shared" si="18"/>
        <v>0</v>
      </c>
      <c r="K618" s="29" t="s">
        <v>50</v>
      </c>
      <c r="L618" s="29" t="s">
        <v>45</v>
      </c>
      <c r="M618" s="29" t="s">
        <v>51</v>
      </c>
      <c r="N618" s="30" t="str">
        <f>VLOOKUP(M618,[13]OPERACIONAL!$A$1:$C$12,2,FALSE)</f>
        <v>SELECIONAR</v>
      </c>
    </row>
    <row r="619" spans="2:14">
      <c r="B619" s="23" t="str">
        <f t="shared" si="17"/>
        <v>U.</v>
      </c>
      <c r="C619" s="24" t="s">
        <v>4</v>
      </c>
      <c r="D619" s="48"/>
      <c r="E619" s="48"/>
      <c r="F619" s="24" t="s">
        <v>18</v>
      </c>
      <c r="G619" s="26">
        <v>1</v>
      </c>
      <c r="H619" s="31"/>
      <c r="I619" s="27">
        <v>0</v>
      </c>
      <c r="J619" s="28">
        <f t="shared" si="18"/>
        <v>0</v>
      </c>
      <c r="K619" s="29" t="s">
        <v>50</v>
      </c>
      <c r="L619" s="29" t="s">
        <v>45</v>
      </c>
      <c r="M619" s="29" t="s">
        <v>51</v>
      </c>
      <c r="N619" s="30" t="str">
        <f>VLOOKUP(M619,[13]OPERACIONAL!$A$1:$C$12,2,FALSE)</f>
        <v>SELECIONAR</v>
      </c>
    </row>
    <row r="620" spans="2:14">
      <c r="B620" s="23" t="str">
        <f t="shared" si="17"/>
        <v>U.</v>
      </c>
      <c r="C620" s="24" t="s">
        <v>4</v>
      </c>
      <c r="D620" s="48"/>
      <c r="E620" s="48"/>
      <c r="F620" s="24" t="s">
        <v>18</v>
      </c>
      <c r="G620" s="26">
        <v>1</v>
      </c>
      <c r="H620" s="31"/>
      <c r="I620" s="27">
        <v>0</v>
      </c>
      <c r="J620" s="28">
        <f t="shared" si="18"/>
        <v>0</v>
      </c>
      <c r="K620" s="29" t="s">
        <v>50</v>
      </c>
      <c r="L620" s="29" t="s">
        <v>45</v>
      </c>
      <c r="M620" s="29" t="s">
        <v>51</v>
      </c>
      <c r="N620" s="30" t="str">
        <f>VLOOKUP(M620,[13]OPERACIONAL!$A$1:$C$12,2,FALSE)</f>
        <v>SELECIONAR</v>
      </c>
    </row>
    <row r="621" spans="2:14">
      <c r="B621" s="23" t="str">
        <f t="shared" si="17"/>
        <v>U.</v>
      </c>
      <c r="C621" s="24" t="s">
        <v>4</v>
      </c>
      <c r="D621" s="48"/>
      <c r="E621" s="48"/>
      <c r="F621" s="24" t="s">
        <v>18</v>
      </c>
      <c r="G621" s="26">
        <v>1</v>
      </c>
      <c r="H621" s="31"/>
      <c r="I621" s="27">
        <v>0</v>
      </c>
      <c r="J621" s="28">
        <f t="shared" si="18"/>
        <v>0</v>
      </c>
      <c r="K621" s="29" t="s">
        <v>50</v>
      </c>
      <c r="L621" s="29" t="s">
        <v>45</v>
      </c>
      <c r="M621" s="29" t="s">
        <v>51</v>
      </c>
      <c r="N621" s="30" t="str">
        <f>VLOOKUP(M621,[13]OPERACIONAL!$A$1:$C$12,2,FALSE)</f>
        <v>SELECIONAR</v>
      </c>
    </row>
    <row r="622" spans="2:14">
      <c r="B622" s="23" t="str">
        <f t="shared" si="17"/>
        <v>U.</v>
      </c>
      <c r="C622" s="24" t="s">
        <v>4</v>
      </c>
      <c r="D622" s="48"/>
      <c r="E622" s="48"/>
      <c r="F622" s="24" t="s">
        <v>18</v>
      </c>
      <c r="G622" s="26">
        <v>1</v>
      </c>
      <c r="H622" s="31"/>
      <c r="I622" s="27">
        <v>0</v>
      </c>
      <c r="J622" s="28">
        <f t="shared" si="18"/>
        <v>0</v>
      </c>
      <c r="K622" s="29" t="s">
        <v>50</v>
      </c>
      <c r="L622" s="29" t="s">
        <v>45</v>
      </c>
      <c r="M622" s="29" t="s">
        <v>51</v>
      </c>
      <c r="N622" s="30" t="str">
        <f>VLOOKUP(M622,[13]OPERACIONAL!$A$1:$C$12,2,FALSE)</f>
        <v>SELECIONAR</v>
      </c>
    </row>
    <row r="623" spans="2:14">
      <c r="B623" s="23" t="str">
        <f t="shared" si="17"/>
        <v>U.</v>
      </c>
      <c r="C623" s="24" t="s">
        <v>4</v>
      </c>
      <c r="D623" s="48"/>
      <c r="E623" s="48"/>
      <c r="F623" s="24" t="s">
        <v>18</v>
      </c>
      <c r="G623" s="26">
        <v>1</v>
      </c>
      <c r="H623" s="31"/>
      <c r="I623" s="27">
        <v>0</v>
      </c>
      <c r="J623" s="28">
        <f t="shared" si="18"/>
        <v>0</v>
      </c>
      <c r="K623" s="29" t="s">
        <v>50</v>
      </c>
      <c r="L623" s="29" t="s">
        <v>45</v>
      </c>
      <c r="M623" s="29" t="s">
        <v>51</v>
      </c>
      <c r="N623" s="30" t="str">
        <f>VLOOKUP(M623,[13]OPERACIONAL!$A$1:$C$12,2,FALSE)</f>
        <v>SELECIONAR</v>
      </c>
    </row>
    <row r="624" spans="2:14">
      <c r="B624" s="23" t="str">
        <f t="shared" si="17"/>
        <v>U.</v>
      </c>
      <c r="C624" s="24" t="s">
        <v>4</v>
      </c>
      <c r="D624" s="48"/>
      <c r="E624" s="48"/>
      <c r="F624" s="24" t="s">
        <v>18</v>
      </c>
      <c r="G624" s="26">
        <v>1</v>
      </c>
      <c r="H624" s="31"/>
      <c r="I624" s="27">
        <v>0</v>
      </c>
      <c r="J624" s="28">
        <f t="shared" si="18"/>
        <v>0</v>
      </c>
      <c r="K624" s="29" t="s">
        <v>50</v>
      </c>
      <c r="L624" s="29" t="s">
        <v>45</v>
      </c>
      <c r="M624" s="29" t="s">
        <v>51</v>
      </c>
      <c r="N624" s="30" t="str">
        <f>VLOOKUP(M624,[13]OPERACIONAL!$A$1:$C$12,2,FALSE)</f>
        <v>SELECIONAR</v>
      </c>
    </row>
    <row r="625" spans="2:14">
      <c r="B625" s="23" t="str">
        <f t="shared" si="17"/>
        <v>U.</v>
      </c>
      <c r="C625" s="24" t="s">
        <v>4</v>
      </c>
      <c r="D625" s="48"/>
      <c r="E625" s="48"/>
      <c r="F625" s="24" t="s">
        <v>18</v>
      </c>
      <c r="G625" s="26">
        <v>1</v>
      </c>
      <c r="H625" s="31"/>
      <c r="I625" s="27">
        <v>0</v>
      </c>
      <c r="J625" s="28">
        <f t="shared" si="18"/>
        <v>0</v>
      </c>
      <c r="K625" s="29" t="s">
        <v>50</v>
      </c>
      <c r="L625" s="29" t="s">
        <v>45</v>
      </c>
      <c r="M625" s="29" t="s">
        <v>51</v>
      </c>
      <c r="N625" s="30" t="str">
        <f>VLOOKUP(M625,[13]OPERACIONAL!$A$1:$C$12,2,FALSE)</f>
        <v>SELECIONAR</v>
      </c>
    </row>
    <row r="626" spans="2:14">
      <c r="B626" s="23" t="str">
        <f t="shared" si="17"/>
        <v>U.</v>
      </c>
      <c r="C626" s="24" t="s">
        <v>4</v>
      </c>
      <c r="D626" s="48"/>
      <c r="E626" s="48"/>
      <c r="F626" s="24" t="s">
        <v>18</v>
      </c>
      <c r="G626" s="26">
        <v>1</v>
      </c>
      <c r="H626" s="31"/>
      <c r="I626" s="27">
        <v>0</v>
      </c>
      <c r="J626" s="28">
        <f t="shared" si="18"/>
        <v>0</v>
      </c>
      <c r="K626" s="29" t="s">
        <v>50</v>
      </c>
      <c r="L626" s="29" t="s">
        <v>45</v>
      </c>
      <c r="M626" s="29" t="s">
        <v>51</v>
      </c>
      <c r="N626" s="30" t="str">
        <f>VLOOKUP(M626,[13]OPERACIONAL!$A$1:$C$12,2,FALSE)</f>
        <v>SELECIONAR</v>
      </c>
    </row>
    <row r="627" spans="2:14">
      <c r="B627" s="23" t="str">
        <f t="shared" si="17"/>
        <v>U.</v>
      </c>
      <c r="C627" s="24" t="s">
        <v>4</v>
      </c>
      <c r="D627" s="48"/>
      <c r="E627" s="48"/>
      <c r="F627" s="24" t="s">
        <v>18</v>
      </c>
      <c r="G627" s="26">
        <v>1</v>
      </c>
      <c r="H627" s="31"/>
      <c r="I627" s="27">
        <v>0</v>
      </c>
      <c r="J627" s="28">
        <f t="shared" si="18"/>
        <v>0</v>
      </c>
      <c r="K627" s="29" t="s">
        <v>50</v>
      </c>
      <c r="L627" s="29" t="s">
        <v>45</v>
      </c>
      <c r="M627" s="29" t="s">
        <v>51</v>
      </c>
      <c r="N627" s="30" t="str">
        <f>VLOOKUP(M627,[13]OPERACIONAL!$A$1:$C$12,2,FALSE)</f>
        <v>SELECIONAR</v>
      </c>
    </row>
    <row r="628" spans="2:14">
      <c r="B628" s="23" t="str">
        <f t="shared" si="17"/>
        <v>U.</v>
      </c>
      <c r="C628" s="24" t="s">
        <v>4</v>
      </c>
      <c r="D628" s="48"/>
      <c r="E628" s="48"/>
      <c r="F628" s="24" t="s">
        <v>18</v>
      </c>
      <c r="G628" s="26">
        <v>1</v>
      </c>
      <c r="H628" s="31"/>
      <c r="I628" s="27">
        <v>0</v>
      </c>
      <c r="J628" s="28">
        <f t="shared" si="18"/>
        <v>0</v>
      </c>
      <c r="K628" s="29" t="s">
        <v>50</v>
      </c>
      <c r="L628" s="29" t="s">
        <v>45</v>
      </c>
      <c r="M628" s="29" t="s">
        <v>51</v>
      </c>
      <c r="N628" s="30" t="str">
        <f>VLOOKUP(M628,[13]OPERACIONAL!$A$1:$C$12,2,FALSE)</f>
        <v>SELECIONAR</v>
      </c>
    </row>
    <row r="629" spans="2:14">
      <c r="B629" s="23" t="str">
        <f t="shared" si="17"/>
        <v>U.</v>
      </c>
      <c r="C629" s="24" t="s">
        <v>4</v>
      </c>
      <c r="D629" s="48"/>
      <c r="E629" s="48"/>
      <c r="F629" s="24" t="s">
        <v>18</v>
      </c>
      <c r="G629" s="26">
        <v>1</v>
      </c>
      <c r="H629" s="31"/>
      <c r="I629" s="27">
        <v>0</v>
      </c>
      <c r="J629" s="28">
        <f t="shared" si="18"/>
        <v>0</v>
      </c>
      <c r="K629" s="29" t="s">
        <v>50</v>
      </c>
      <c r="L629" s="29" t="s">
        <v>45</v>
      </c>
      <c r="M629" s="29" t="s">
        <v>51</v>
      </c>
      <c r="N629" s="30" t="str">
        <f>VLOOKUP(M629,[13]OPERACIONAL!$A$1:$C$12,2,FALSE)</f>
        <v>SELECIONAR</v>
      </c>
    </row>
    <row r="630" spans="2:14">
      <c r="B630" s="23" t="str">
        <f t="shared" si="17"/>
        <v>U.</v>
      </c>
      <c r="C630" s="24" t="s">
        <v>4</v>
      </c>
      <c r="D630" s="48"/>
      <c r="E630" s="48"/>
      <c r="F630" s="24" t="s">
        <v>18</v>
      </c>
      <c r="G630" s="26">
        <v>1</v>
      </c>
      <c r="H630" s="31"/>
      <c r="I630" s="27">
        <v>0</v>
      </c>
      <c r="J630" s="28">
        <f t="shared" si="18"/>
        <v>0</v>
      </c>
      <c r="K630" s="29" t="s">
        <v>50</v>
      </c>
      <c r="L630" s="29" t="s">
        <v>45</v>
      </c>
      <c r="M630" s="29" t="s">
        <v>51</v>
      </c>
      <c r="N630" s="30" t="str">
        <f>VLOOKUP(M630,[13]OPERACIONAL!$A$1:$C$12,2,FALSE)</f>
        <v>SELECIONAR</v>
      </c>
    </row>
    <row r="631" spans="2:14">
      <c r="B631" s="23" t="str">
        <f t="shared" si="17"/>
        <v>U.</v>
      </c>
      <c r="C631" s="24" t="s">
        <v>4</v>
      </c>
      <c r="D631" s="48"/>
      <c r="E631" s="48"/>
      <c r="F631" s="24" t="s">
        <v>18</v>
      </c>
      <c r="G631" s="26">
        <v>1</v>
      </c>
      <c r="H631" s="31"/>
      <c r="I631" s="27">
        <v>0</v>
      </c>
      <c r="J631" s="28">
        <f t="shared" si="18"/>
        <v>0</v>
      </c>
      <c r="K631" s="29" t="s">
        <v>50</v>
      </c>
      <c r="L631" s="29" t="s">
        <v>45</v>
      </c>
      <c r="M631" s="29" t="s">
        <v>51</v>
      </c>
      <c r="N631" s="30" t="str">
        <f>VLOOKUP(M631,[13]OPERACIONAL!$A$1:$C$12,2,FALSE)</f>
        <v>SELECIONAR</v>
      </c>
    </row>
    <row r="632" spans="2:14">
      <c r="B632" s="23" t="str">
        <f t="shared" si="17"/>
        <v>U.</v>
      </c>
      <c r="C632" s="24" t="s">
        <v>4</v>
      </c>
      <c r="D632" s="48"/>
      <c r="E632" s="48"/>
      <c r="F632" s="24" t="s">
        <v>18</v>
      </c>
      <c r="G632" s="26">
        <v>1</v>
      </c>
      <c r="H632" s="31"/>
      <c r="I632" s="27">
        <v>0</v>
      </c>
      <c r="J632" s="28">
        <f t="shared" si="18"/>
        <v>0</v>
      </c>
      <c r="K632" s="29" t="s">
        <v>50</v>
      </c>
      <c r="L632" s="29" t="s">
        <v>45</v>
      </c>
      <c r="M632" s="29" t="s">
        <v>51</v>
      </c>
      <c r="N632" s="30" t="str">
        <f>VLOOKUP(M632,[13]OPERACIONAL!$A$1:$C$12,2,FALSE)</f>
        <v>SELECIONAR</v>
      </c>
    </row>
    <row r="633" spans="2:14">
      <c r="B633" s="23" t="str">
        <f t="shared" si="17"/>
        <v>U.</v>
      </c>
      <c r="C633" s="24" t="s">
        <v>4</v>
      </c>
      <c r="D633" s="48"/>
      <c r="E633" s="48"/>
      <c r="F633" s="24" t="s">
        <v>18</v>
      </c>
      <c r="G633" s="26">
        <v>1</v>
      </c>
      <c r="H633" s="31"/>
      <c r="I633" s="27">
        <v>0</v>
      </c>
      <c r="J633" s="28">
        <f t="shared" si="18"/>
        <v>0</v>
      </c>
      <c r="K633" s="29" t="s">
        <v>50</v>
      </c>
      <c r="L633" s="29" t="s">
        <v>45</v>
      </c>
      <c r="M633" s="29" t="s">
        <v>51</v>
      </c>
      <c r="N633" s="30" t="str">
        <f>VLOOKUP(M633,[13]OPERACIONAL!$A$1:$C$12,2,FALSE)</f>
        <v>SELECIONAR</v>
      </c>
    </row>
    <row r="634" spans="2:14">
      <c r="B634" s="23" t="str">
        <f t="shared" si="17"/>
        <v>U.</v>
      </c>
      <c r="C634" s="24" t="s">
        <v>4</v>
      </c>
      <c r="D634" s="48"/>
      <c r="E634" s="48"/>
      <c r="F634" s="24" t="s">
        <v>18</v>
      </c>
      <c r="G634" s="26">
        <v>1</v>
      </c>
      <c r="H634" s="31"/>
      <c r="I634" s="27">
        <v>0</v>
      </c>
      <c r="J634" s="28">
        <f t="shared" si="18"/>
        <v>0</v>
      </c>
      <c r="K634" s="29" t="s">
        <v>50</v>
      </c>
      <c r="L634" s="29" t="s">
        <v>45</v>
      </c>
      <c r="M634" s="29" t="s">
        <v>51</v>
      </c>
      <c r="N634" s="30" t="str">
        <f>VLOOKUP(M634,[13]OPERACIONAL!$A$1:$C$12,2,FALSE)</f>
        <v>SELECIONAR</v>
      </c>
    </row>
    <row r="635" spans="2:14">
      <c r="B635" s="23" t="str">
        <f t="shared" si="17"/>
        <v>U.</v>
      </c>
      <c r="C635" s="24" t="s">
        <v>4</v>
      </c>
      <c r="D635" s="48"/>
      <c r="E635" s="48"/>
      <c r="F635" s="24" t="s">
        <v>18</v>
      </c>
      <c r="G635" s="26">
        <v>1</v>
      </c>
      <c r="H635" s="31"/>
      <c r="I635" s="27">
        <v>0</v>
      </c>
      <c r="J635" s="28">
        <f t="shared" si="18"/>
        <v>0</v>
      </c>
      <c r="K635" s="29" t="s">
        <v>50</v>
      </c>
      <c r="L635" s="29" t="s">
        <v>45</v>
      </c>
      <c r="M635" s="29" t="s">
        <v>51</v>
      </c>
      <c r="N635" s="30" t="str">
        <f>VLOOKUP(M635,[13]OPERACIONAL!$A$1:$C$12,2,FALSE)</f>
        <v>SELECIONAR</v>
      </c>
    </row>
    <row r="636" spans="2:14">
      <c r="B636" s="23" t="str">
        <f t="shared" si="17"/>
        <v>U.</v>
      </c>
      <c r="C636" s="24" t="s">
        <v>4</v>
      </c>
      <c r="D636" s="48"/>
      <c r="E636" s="48"/>
      <c r="F636" s="24" t="s">
        <v>18</v>
      </c>
      <c r="G636" s="26">
        <v>1</v>
      </c>
      <c r="H636" s="31"/>
      <c r="I636" s="27">
        <v>0</v>
      </c>
      <c r="J636" s="28">
        <f t="shared" si="18"/>
        <v>0</v>
      </c>
      <c r="K636" s="29" t="s">
        <v>50</v>
      </c>
      <c r="L636" s="29" t="s">
        <v>45</v>
      </c>
      <c r="M636" s="29" t="s">
        <v>51</v>
      </c>
      <c r="N636" s="30" t="str">
        <f>VLOOKUP(M636,[13]OPERACIONAL!$A$1:$C$12,2,FALSE)</f>
        <v>SELECIONAR</v>
      </c>
    </row>
    <row r="637" spans="2:14">
      <c r="B637" s="23" t="str">
        <f t="shared" si="17"/>
        <v>U.</v>
      </c>
      <c r="C637" s="24" t="s">
        <v>4</v>
      </c>
      <c r="D637" s="48"/>
      <c r="E637" s="48"/>
      <c r="F637" s="24" t="s">
        <v>18</v>
      </c>
      <c r="G637" s="26">
        <v>1</v>
      </c>
      <c r="H637" s="31"/>
      <c r="I637" s="27">
        <v>0</v>
      </c>
      <c r="J637" s="28">
        <f t="shared" si="18"/>
        <v>0</v>
      </c>
      <c r="K637" s="29" t="s">
        <v>50</v>
      </c>
      <c r="L637" s="29" t="s">
        <v>45</v>
      </c>
      <c r="M637" s="29" t="s">
        <v>51</v>
      </c>
      <c r="N637" s="30" t="str">
        <f>VLOOKUP(M637,[13]OPERACIONAL!$A$1:$C$12,2,FALSE)</f>
        <v>SELECIONAR</v>
      </c>
    </row>
    <row r="638" spans="2:14">
      <c r="B638" s="23" t="str">
        <f t="shared" si="17"/>
        <v>U.</v>
      </c>
      <c r="C638" s="24" t="s">
        <v>4</v>
      </c>
      <c r="D638" s="48"/>
      <c r="E638" s="48"/>
      <c r="F638" s="24" t="s">
        <v>18</v>
      </c>
      <c r="G638" s="26">
        <v>1</v>
      </c>
      <c r="H638" s="31"/>
      <c r="I638" s="27">
        <v>0</v>
      </c>
      <c r="J638" s="28">
        <f t="shared" si="18"/>
        <v>0</v>
      </c>
      <c r="K638" s="29" t="s">
        <v>50</v>
      </c>
      <c r="L638" s="29" t="s">
        <v>45</v>
      </c>
      <c r="M638" s="29" t="s">
        <v>51</v>
      </c>
      <c r="N638" s="30" t="str">
        <f>VLOOKUP(M638,[13]OPERACIONAL!$A$1:$C$12,2,FALSE)</f>
        <v>SELECIONAR</v>
      </c>
    </row>
    <row r="639" spans="2:14">
      <c r="B639" s="23" t="str">
        <f t="shared" si="17"/>
        <v>U.</v>
      </c>
      <c r="C639" s="24" t="s">
        <v>4</v>
      </c>
      <c r="D639" s="48"/>
      <c r="E639" s="48"/>
      <c r="F639" s="24" t="s">
        <v>18</v>
      </c>
      <c r="G639" s="26">
        <v>1</v>
      </c>
      <c r="H639" s="31"/>
      <c r="I639" s="27">
        <v>0</v>
      </c>
      <c r="J639" s="28">
        <f t="shared" si="18"/>
        <v>0</v>
      </c>
      <c r="K639" s="29" t="s">
        <v>50</v>
      </c>
      <c r="L639" s="29" t="s">
        <v>45</v>
      </c>
      <c r="M639" s="29" t="s">
        <v>51</v>
      </c>
      <c r="N639" s="30" t="str">
        <f>VLOOKUP(M639,[13]OPERACIONAL!$A$1:$C$12,2,FALSE)</f>
        <v>SELECIONAR</v>
      </c>
    </row>
    <row r="640" spans="2:14">
      <c r="B640" s="23" t="str">
        <f t="shared" si="17"/>
        <v>U.</v>
      </c>
      <c r="C640" s="24" t="s">
        <v>4</v>
      </c>
      <c r="D640" s="48"/>
      <c r="E640" s="48"/>
      <c r="F640" s="24" t="s">
        <v>18</v>
      </c>
      <c r="G640" s="26">
        <v>1</v>
      </c>
      <c r="H640" s="31"/>
      <c r="I640" s="27">
        <v>0</v>
      </c>
      <c r="J640" s="28">
        <f t="shared" si="18"/>
        <v>0</v>
      </c>
      <c r="K640" s="29" t="s">
        <v>50</v>
      </c>
      <c r="L640" s="29" t="s">
        <v>45</v>
      </c>
      <c r="M640" s="29" t="s">
        <v>51</v>
      </c>
      <c r="N640" s="30" t="str">
        <f>VLOOKUP(M640,[13]OPERACIONAL!$A$1:$C$12,2,FALSE)</f>
        <v>SELECIONAR</v>
      </c>
    </row>
    <row r="641" spans="2:14">
      <c r="B641" s="23" t="str">
        <f t="shared" si="17"/>
        <v>U.</v>
      </c>
      <c r="C641" s="24" t="s">
        <v>4</v>
      </c>
      <c r="D641" s="48"/>
      <c r="E641" s="48"/>
      <c r="F641" s="24" t="s">
        <v>18</v>
      </c>
      <c r="G641" s="26">
        <v>1</v>
      </c>
      <c r="H641" s="31"/>
      <c r="I641" s="27">
        <v>0</v>
      </c>
      <c r="J641" s="28">
        <f t="shared" si="18"/>
        <v>0</v>
      </c>
      <c r="K641" s="29" t="s">
        <v>50</v>
      </c>
      <c r="L641" s="29" t="s">
        <v>45</v>
      </c>
      <c r="M641" s="29" t="s">
        <v>51</v>
      </c>
      <c r="N641" s="30" t="str">
        <f>VLOOKUP(M641,[13]OPERACIONAL!$A$1:$C$12,2,FALSE)</f>
        <v>SELECIONAR</v>
      </c>
    </row>
    <row r="642" spans="2:14">
      <c r="B642" s="23" t="str">
        <f t="shared" si="17"/>
        <v>U.</v>
      </c>
      <c r="C642" s="24" t="s">
        <v>4</v>
      </c>
      <c r="D642" s="48"/>
      <c r="E642" s="48"/>
      <c r="F642" s="24" t="s">
        <v>18</v>
      </c>
      <c r="G642" s="26">
        <v>1</v>
      </c>
      <c r="H642" s="31"/>
      <c r="I642" s="27">
        <v>0</v>
      </c>
      <c r="J642" s="28">
        <f t="shared" si="18"/>
        <v>0</v>
      </c>
      <c r="K642" s="29" t="s">
        <v>50</v>
      </c>
      <c r="L642" s="29" t="s">
        <v>45</v>
      </c>
      <c r="M642" s="29" t="s">
        <v>51</v>
      </c>
      <c r="N642" s="30" t="str">
        <f>VLOOKUP(M642,[13]OPERACIONAL!$A$1:$C$12,2,FALSE)</f>
        <v>SELECIONAR</v>
      </c>
    </row>
    <row r="643" spans="2:14">
      <c r="B643" s="23" t="str">
        <f t="shared" si="17"/>
        <v>U.</v>
      </c>
      <c r="C643" s="24" t="s">
        <v>4</v>
      </c>
      <c r="D643" s="48"/>
      <c r="E643" s="48"/>
      <c r="F643" s="24" t="s">
        <v>18</v>
      </c>
      <c r="G643" s="26">
        <v>1</v>
      </c>
      <c r="H643" s="31"/>
      <c r="I643" s="27">
        <v>0</v>
      </c>
      <c r="J643" s="28">
        <f t="shared" si="18"/>
        <v>0</v>
      </c>
      <c r="K643" s="29" t="s">
        <v>50</v>
      </c>
      <c r="L643" s="29" t="s">
        <v>45</v>
      </c>
      <c r="M643" s="29" t="s">
        <v>51</v>
      </c>
      <c r="N643" s="30" t="str">
        <f>VLOOKUP(M643,[13]OPERACIONAL!$A$1:$C$12,2,FALSE)</f>
        <v>SELECIONAR</v>
      </c>
    </row>
    <row r="644" spans="2:14">
      <c r="B644" s="23" t="str">
        <f t="shared" si="17"/>
        <v>U.</v>
      </c>
      <c r="C644" s="24" t="s">
        <v>4</v>
      </c>
      <c r="D644" s="48"/>
      <c r="E644" s="48"/>
      <c r="F644" s="24" t="s">
        <v>18</v>
      </c>
      <c r="G644" s="26">
        <v>1</v>
      </c>
      <c r="H644" s="31"/>
      <c r="I644" s="27">
        <v>0</v>
      </c>
      <c r="J644" s="28">
        <f t="shared" si="18"/>
        <v>0</v>
      </c>
      <c r="K644" s="29" t="s">
        <v>50</v>
      </c>
      <c r="L644" s="29" t="s">
        <v>45</v>
      </c>
      <c r="M644" s="29" t="s">
        <v>51</v>
      </c>
      <c r="N644" s="30" t="str">
        <f>VLOOKUP(M644,[13]OPERACIONAL!$A$1:$C$12,2,FALSE)</f>
        <v>SELECIONAR</v>
      </c>
    </row>
    <row r="645" spans="2:14">
      <c r="B645" s="23" t="str">
        <f t="shared" si="17"/>
        <v>U.</v>
      </c>
      <c r="C645" s="24" t="s">
        <v>4</v>
      </c>
      <c r="D645" s="48"/>
      <c r="E645" s="48"/>
      <c r="F645" s="24" t="s">
        <v>18</v>
      </c>
      <c r="G645" s="26">
        <v>1</v>
      </c>
      <c r="H645" s="31"/>
      <c r="I645" s="27">
        <v>0</v>
      </c>
      <c r="J645" s="28">
        <f t="shared" si="18"/>
        <v>0</v>
      </c>
      <c r="K645" s="29" t="s">
        <v>50</v>
      </c>
      <c r="L645" s="29" t="s">
        <v>45</v>
      </c>
      <c r="M645" s="29" t="s">
        <v>51</v>
      </c>
      <c r="N645" s="30" t="str">
        <f>VLOOKUP(M645,[13]OPERACIONAL!$A$1:$C$12,2,FALSE)</f>
        <v>SELECIONAR</v>
      </c>
    </row>
    <row r="646" spans="2:14">
      <c r="B646" s="23" t="str">
        <f t="shared" si="17"/>
        <v>U.</v>
      </c>
      <c r="C646" s="24" t="s">
        <v>4</v>
      </c>
      <c r="D646" s="48"/>
      <c r="E646" s="48"/>
      <c r="F646" s="24" t="s">
        <v>18</v>
      </c>
      <c r="G646" s="26">
        <v>1</v>
      </c>
      <c r="H646" s="31"/>
      <c r="I646" s="27">
        <v>0</v>
      </c>
      <c r="J646" s="28">
        <f t="shared" si="18"/>
        <v>0</v>
      </c>
      <c r="K646" s="29" t="s">
        <v>50</v>
      </c>
      <c r="L646" s="29" t="s">
        <v>45</v>
      </c>
      <c r="M646" s="29" t="s">
        <v>51</v>
      </c>
      <c r="N646" s="30" t="str">
        <f>VLOOKUP(M646,[13]OPERACIONAL!$A$1:$C$12,2,FALSE)</f>
        <v>SELECIONAR</v>
      </c>
    </row>
    <row r="647" spans="2:14">
      <c r="B647" s="23" t="str">
        <f t="shared" si="17"/>
        <v>U.</v>
      </c>
      <c r="C647" s="24" t="s">
        <v>4</v>
      </c>
      <c r="D647" s="48"/>
      <c r="E647" s="48"/>
      <c r="F647" s="24" t="s">
        <v>18</v>
      </c>
      <c r="G647" s="26">
        <v>1</v>
      </c>
      <c r="H647" s="31"/>
      <c r="I647" s="27">
        <v>0</v>
      </c>
      <c r="J647" s="28">
        <f t="shared" si="18"/>
        <v>0</v>
      </c>
      <c r="K647" s="29" t="s">
        <v>50</v>
      </c>
      <c r="L647" s="29" t="s">
        <v>45</v>
      </c>
      <c r="M647" s="29" t="s">
        <v>51</v>
      </c>
      <c r="N647" s="30" t="str">
        <f>VLOOKUP(M647,[13]OPERACIONAL!$A$1:$C$12,2,FALSE)</f>
        <v>SELECIONAR</v>
      </c>
    </row>
    <row r="648" spans="2:14">
      <c r="B648" s="23" t="str">
        <f t="shared" si="17"/>
        <v>U.</v>
      </c>
      <c r="C648" s="24" t="s">
        <v>4</v>
      </c>
      <c r="D648" s="48"/>
      <c r="E648" s="48"/>
      <c r="F648" s="24" t="s">
        <v>18</v>
      </c>
      <c r="G648" s="26">
        <v>1</v>
      </c>
      <c r="H648" s="31"/>
      <c r="I648" s="27">
        <v>0</v>
      </c>
      <c r="J648" s="28">
        <f t="shared" si="18"/>
        <v>0</v>
      </c>
      <c r="K648" s="29" t="s">
        <v>50</v>
      </c>
      <c r="L648" s="29" t="s">
        <v>45</v>
      </c>
      <c r="M648" s="29" t="s">
        <v>51</v>
      </c>
      <c r="N648" s="30" t="str">
        <f>VLOOKUP(M648,[13]OPERACIONAL!$A$1:$C$12,2,FALSE)</f>
        <v>SELECIONAR</v>
      </c>
    </row>
    <row r="649" spans="2:14">
      <c r="B649" s="23" t="str">
        <f t="shared" si="17"/>
        <v>U.</v>
      </c>
      <c r="C649" s="24" t="s">
        <v>4</v>
      </c>
      <c r="D649" s="48"/>
      <c r="E649" s="48"/>
      <c r="F649" s="24" t="s">
        <v>18</v>
      </c>
      <c r="G649" s="26">
        <v>1</v>
      </c>
      <c r="H649" s="31"/>
      <c r="I649" s="27">
        <v>0</v>
      </c>
      <c r="J649" s="28">
        <f t="shared" si="18"/>
        <v>0</v>
      </c>
      <c r="K649" s="29" t="s">
        <v>50</v>
      </c>
      <c r="L649" s="29" t="s">
        <v>45</v>
      </c>
      <c r="M649" s="29" t="s">
        <v>51</v>
      </c>
      <c r="N649" s="30" t="str">
        <f>VLOOKUP(M649,[13]OPERACIONAL!$A$1:$C$12,2,FALSE)</f>
        <v>SELECIONAR</v>
      </c>
    </row>
    <row r="650" spans="2:14">
      <c r="B650" s="23" t="str">
        <f t="shared" si="17"/>
        <v>U.</v>
      </c>
      <c r="C650" s="24" t="s">
        <v>4</v>
      </c>
      <c r="D650" s="48"/>
      <c r="E650" s="48"/>
      <c r="F650" s="24" t="s">
        <v>18</v>
      </c>
      <c r="G650" s="26">
        <v>1</v>
      </c>
      <c r="H650" s="31"/>
      <c r="I650" s="27">
        <v>0</v>
      </c>
      <c r="J650" s="28">
        <f t="shared" si="18"/>
        <v>0</v>
      </c>
      <c r="K650" s="29" t="s">
        <v>50</v>
      </c>
      <c r="L650" s="29" t="s">
        <v>45</v>
      </c>
      <c r="M650" s="29" t="s">
        <v>51</v>
      </c>
      <c r="N650" s="30" t="str">
        <f>VLOOKUP(M650,[13]OPERACIONAL!$A$1:$C$12,2,FALSE)</f>
        <v>SELECIONAR</v>
      </c>
    </row>
    <row r="651" spans="2:14">
      <c r="B651" s="23" t="str">
        <f t="shared" si="17"/>
        <v>U.</v>
      </c>
      <c r="C651" s="24" t="s">
        <v>4</v>
      </c>
      <c r="D651" s="48"/>
      <c r="E651" s="48"/>
      <c r="F651" s="24" t="s">
        <v>18</v>
      </c>
      <c r="G651" s="26">
        <v>1</v>
      </c>
      <c r="H651" s="31"/>
      <c r="I651" s="27">
        <v>0</v>
      </c>
      <c r="J651" s="28">
        <f t="shared" si="18"/>
        <v>0</v>
      </c>
      <c r="K651" s="29" t="s">
        <v>50</v>
      </c>
      <c r="L651" s="29" t="s">
        <v>45</v>
      </c>
      <c r="M651" s="29" t="s">
        <v>51</v>
      </c>
      <c r="N651" s="30" t="str">
        <f>VLOOKUP(M651,[13]OPERACIONAL!$A$1:$C$12,2,FALSE)</f>
        <v>SELECIONAR</v>
      </c>
    </row>
    <row r="652" spans="2:14">
      <c r="B652" s="23" t="str">
        <f t="shared" si="17"/>
        <v>U.</v>
      </c>
      <c r="C652" s="24" t="s">
        <v>4</v>
      </c>
      <c r="D652" s="48"/>
      <c r="E652" s="48"/>
      <c r="F652" s="24" t="s">
        <v>18</v>
      </c>
      <c r="G652" s="26">
        <v>1</v>
      </c>
      <c r="H652" s="31"/>
      <c r="I652" s="27">
        <v>0</v>
      </c>
      <c r="J652" s="28">
        <f t="shared" si="18"/>
        <v>0</v>
      </c>
      <c r="K652" s="29" t="s">
        <v>50</v>
      </c>
      <c r="L652" s="29" t="s">
        <v>45</v>
      </c>
      <c r="M652" s="29" t="s">
        <v>51</v>
      </c>
      <c r="N652" s="30" t="str">
        <f>VLOOKUP(M652,[13]OPERACIONAL!$A$1:$C$12,2,FALSE)</f>
        <v>SELECIONAR</v>
      </c>
    </row>
    <row r="653" spans="2:14">
      <c r="B653" s="23" t="str">
        <f t="shared" si="17"/>
        <v>U.</v>
      </c>
      <c r="C653" s="24" t="s">
        <v>4</v>
      </c>
      <c r="D653" s="48"/>
      <c r="E653" s="48"/>
      <c r="F653" s="24" t="s">
        <v>18</v>
      </c>
      <c r="G653" s="26">
        <v>1</v>
      </c>
      <c r="H653" s="31"/>
      <c r="I653" s="27">
        <v>0</v>
      </c>
      <c r="J653" s="28">
        <f t="shared" si="18"/>
        <v>0</v>
      </c>
      <c r="K653" s="29" t="s">
        <v>50</v>
      </c>
      <c r="L653" s="29" t="s">
        <v>45</v>
      </c>
      <c r="M653" s="29" t="s">
        <v>51</v>
      </c>
      <c r="N653" s="30" t="str">
        <f>VLOOKUP(M653,[13]OPERACIONAL!$A$1:$C$12,2,FALSE)</f>
        <v>SELECIONAR</v>
      </c>
    </row>
    <row r="654" spans="2:14">
      <c r="B654" s="23" t="str">
        <f t="shared" si="17"/>
        <v>U.</v>
      </c>
      <c r="C654" s="24" t="s">
        <v>4</v>
      </c>
      <c r="D654" s="48"/>
      <c r="E654" s="48"/>
      <c r="F654" s="24" t="s">
        <v>18</v>
      </c>
      <c r="G654" s="26">
        <v>1</v>
      </c>
      <c r="H654" s="31"/>
      <c r="I654" s="27">
        <v>0</v>
      </c>
      <c r="J654" s="28">
        <f t="shared" si="18"/>
        <v>0</v>
      </c>
      <c r="K654" s="29" t="s">
        <v>50</v>
      </c>
      <c r="L654" s="29" t="s">
        <v>45</v>
      </c>
      <c r="M654" s="29" t="s">
        <v>51</v>
      </c>
      <c r="N654" s="30" t="str">
        <f>VLOOKUP(M654,[13]OPERACIONAL!$A$1:$C$12,2,FALSE)</f>
        <v>SELECIONAR</v>
      </c>
    </row>
    <row r="655" spans="2:14">
      <c r="B655" s="23" t="str">
        <f t="shared" si="17"/>
        <v>U.</v>
      </c>
      <c r="C655" s="24" t="s">
        <v>4</v>
      </c>
      <c r="D655" s="48"/>
      <c r="E655" s="48"/>
      <c r="F655" s="24" t="s">
        <v>18</v>
      </c>
      <c r="G655" s="26">
        <v>1</v>
      </c>
      <c r="H655" s="31"/>
      <c r="I655" s="27">
        <v>0</v>
      </c>
      <c r="J655" s="28">
        <f t="shared" si="18"/>
        <v>0</v>
      </c>
      <c r="K655" s="29" t="s">
        <v>50</v>
      </c>
      <c r="L655" s="29" t="s">
        <v>45</v>
      </c>
      <c r="M655" s="29" t="s">
        <v>51</v>
      </c>
      <c r="N655" s="30" t="str">
        <f>VLOOKUP(M655,[13]OPERACIONAL!$A$1:$C$12,2,FALSE)</f>
        <v>SELECIONAR</v>
      </c>
    </row>
    <row r="656" spans="2:14">
      <c r="B656" s="23" t="str">
        <f t="shared" si="17"/>
        <v>U.</v>
      </c>
      <c r="C656" s="24" t="s">
        <v>4</v>
      </c>
      <c r="D656" s="48"/>
      <c r="E656" s="48"/>
      <c r="F656" s="24" t="s">
        <v>18</v>
      </c>
      <c r="G656" s="26">
        <v>1</v>
      </c>
      <c r="H656" s="31"/>
      <c r="I656" s="27">
        <v>0</v>
      </c>
      <c r="J656" s="28">
        <f t="shared" si="18"/>
        <v>0</v>
      </c>
      <c r="K656" s="29" t="s">
        <v>50</v>
      </c>
      <c r="L656" s="29" t="s">
        <v>45</v>
      </c>
      <c r="M656" s="29" t="s">
        <v>51</v>
      </c>
      <c r="N656" s="30" t="str">
        <f>VLOOKUP(M656,[13]OPERACIONAL!$A$1:$C$12,2,FALSE)</f>
        <v>SELECIONAR</v>
      </c>
    </row>
    <row r="657" spans="2:14">
      <c r="B657" s="23" t="str">
        <f t="shared" si="17"/>
        <v>U.</v>
      </c>
      <c r="C657" s="24" t="s">
        <v>4</v>
      </c>
      <c r="D657" s="48"/>
      <c r="E657" s="48"/>
      <c r="F657" s="24" t="s">
        <v>18</v>
      </c>
      <c r="G657" s="26">
        <v>1</v>
      </c>
      <c r="H657" s="31"/>
      <c r="I657" s="27">
        <v>0</v>
      </c>
      <c r="J657" s="28">
        <f t="shared" si="18"/>
        <v>0</v>
      </c>
      <c r="K657" s="29" t="s">
        <v>50</v>
      </c>
      <c r="L657" s="29" t="s">
        <v>45</v>
      </c>
      <c r="M657" s="29" t="s">
        <v>51</v>
      </c>
      <c r="N657" s="30" t="str">
        <f>VLOOKUP(M657,[13]OPERACIONAL!$A$1:$C$12,2,FALSE)</f>
        <v>SELECIONAR</v>
      </c>
    </row>
    <row r="658" spans="2:14">
      <c r="B658" s="23" t="str">
        <f t="shared" si="17"/>
        <v>U.</v>
      </c>
      <c r="C658" s="24" t="s">
        <v>4</v>
      </c>
      <c r="D658" s="48"/>
      <c r="E658" s="48"/>
      <c r="F658" s="24" t="s">
        <v>18</v>
      </c>
      <c r="G658" s="26">
        <v>1</v>
      </c>
      <c r="H658" s="31"/>
      <c r="I658" s="27">
        <v>0</v>
      </c>
      <c r="J658" s="28">
        <f t="shared" si="18"/>
        <v>0</v>
      </c>
      <c r="K658" s="29" t="s">
        <v>50</v>
      </c>
      <c r="L658" s="29" t="s">
        <v>45</v>
      </c>
      <c r="M658" s="29" t="s">
        <v>51</v>
      </c>
      <c r="N658" s="30" t="str">
        <f>VLOOKUP(M658,[13]OPERACIONAL!$A$1:$C$12,2,FALSE)</f>
        <v>SELECIONAR</v>
      </c>
    </row>
    <row r="659" spans="2:14">
      <c r="B659" s="23" t="str">
        <f t="shared" si="17"/>
        <v>U.</v>
      </c>
      <c r="C659" s="24" t="s">
        <v>4</v>
      </c>
      <c r="D659" s="48"/>
      <c r="E659" s="48"/>
      <c r="F659" s="24" t="s">
        <v>18</v>
      </c>
      <c r="G659" s="26">
        <v>1</v>
      </c>
      <c r="H659" s="31"/>
      <c r="I659" s="27">
        <v>0</v>
      </c>
      <c r="J659" s="28">
        <f t="shared" si="18"/>
        <v>0</v>
      </c>
      <c r="K659" s="29" t="s">
        <v>50</v>
      </c>
      <c r="L659" s="29" t="s">
        <v>45</v>
      </c>
      <c r="M659" s="29" t="s">
        <v>51</v>
      </c>
      <c r="N659" s="30" t="str">
        <f>VLOOKUP(M659,[13]OPERACIONAL!$A$1:$C$12,2,FALSE)</f>
        <v>SELECIONAR</v>
      </c>
    </row>
    <row r="660" spans="2:14">
      <c r="B660" s="23" t="str">
        <f t="shared" si="17"/>
        <v>U.</v>
      </c>
      <c r="C660" s="24" t="s">
        <v>4</v>
      </c>
      <c r="D660" s="48"/>
      <c r="E660" s="48"/>
      <c r="F660" s="24" t="s">
        <v>18</v>
      </c>
      <c r="G660" s="26">
        <v>1</v>
      </c>
      <c r="H660" s="31"/>
      <c r="I660" s="27">
        <v>0</v>
      </c>
      <c r="J660" s="28">
        <f t="shared" si="18"/>
        <v>0</v>
      </c>
      <c r="K660" s="29" t="s">
        <v>50</v>
      </c>
      <c r="L660" s="29" t="s">
        <v>45</v>
      </c>
      <c r="M660" s="29" t="s">
        <v>51</v>
      </c>
      <c r="N660" s="30" t="str">
        <f>VLOOKUP(M660,[13]OPERACIONAL!$A$1:$C$12,2,FALSE)</f>
        <v>SELECIONAR</v>
      </c>
    </row>
    <row r="661" spans="2:14">
      <c r="B661" s="23" t="str">
        <f t="shared" si="17"/>
        <v>U.</v>
      </c>
      <c r="C661" s="24" t="s">
        <v>4</v>
      </c>
      <c r="D661" s="48"/>
      <c r="E661" s="48"/>
      <c r="F661" s="24" t="s">
        <v>18</v>
      </c>
      <c r="G661" s="26">
        <v>1</v>
      </c>
      <c r="H661" s="31"/>
      <c r="I661" s="27">
        <v>0</v>
      </c>
      <c r="J661" s="28">
        <f t="shared" si="18"/>
        <v>0</v>
      </c>
      <c r="K661" s="29" t="s">
        <v>50</v>
      </c>
      <c r="L661" s="29" t="s">
        <v>45</v>
      </c>
      <c r="M661" s="29" t="s">
        <v>51</v>
      </c>
      <c r="N661" s="30" t="str">
        <f>VLOOKUP(M661,[13]OPERACIONAL!$A$1:$C$12,2,FALSE)</f>
        <v>SELECIONAR</v>
      </c>
    </row>
    <row r="662" spans="2:14">
      <c r="B662" s="23" t="str">
        <f t="shared" si="17"/>
        <v>U.</v>
      </c>
      <c r="C662" s="24" t="s">
        <v>4</v>
      </c>
      <c r="D662" s="48"/>
      <c r="E662" s="48"/>
      <c r="F662" s="24" t="s">
        <v>18</v>
      </c>
      <c r="G662" s="26">
        <v>1</v>
      </c>
      <c r="H662" s="31"/>
      <c r="I662" s="27">
        <v>0</v>
      </c>
      <c r="J662" s="28">
        <f t="shared" si="18"/>
        <v>0</v>
      </c>
      <c r="K662" s="29" t="s">
        <v>50</v>
      </c>
      <c r="L662" s="29" t="s">
        <v>45</v>
      </c>
      <c r="M662" s="29" t="s">
        <v>51</v>
      </c>
      <c r="N662" s="30" t="str">
        <f>VLOOKUP(M662,[13]OPERACIONAL!$A$1:$C$12,2,FALSE)</f>
        <v>SELECIONAR</v>
      </c>
    </row>
    <row r="663" spans="2:14">
      <c r="B663" s="23" t="str">
        <f t="shared" ref="B663:B726" si="19">MID(C663,1,2)</f>
        <v>U.</v>
      </c>
      <c r="C663" s="24" t="s">
        <v>4</v>
      </c>
      <c r="D663" s="48"/>
      <c r="E663" s="48"/>
      <c r="F663" s="24" t="s">
        <v>18</v>
      </c>
      <c r="G663" s="26">
        <v>1</v>
      </c>
      <c r="H663" s="31"/>
      <c r="I663" s="27">
        <v>0</v>
      </c>
      <c r="J663" s="28">
        <f t="shared" ref="J663:J726" si="20">G663*I663</f>
        <v>0</v>
      </c>
      <c r="K663" s="29" t="s">
        <v>50</v>
      </c>
      <c r="L663" s="29" t="s">
        <v>45</v>
      </c>
      <c r="M663" s="29" t="s">
        <v>51</v>
      </c>
      <c r="N663" s="30" t="str">
        <f>VLOOKUP(M663,[13]OPERACIONAL!$A$1:$C$12,2,FALSE)</f>
        <v>SELECIONAR</v>
      </c>
    </row>
    <row r="664" spans="2:14">
      <c r="B664" s="23" t="str">
        <f t="shared" si="19"/>
        <v>U.</v>
      </c>
      <c r="C664" s="24" t="s">
        <v>4</v>
      </c>
      <c r="D664" s="48"/>
      <c r="E664" s="48"/>
      <c r="F664" s="24" t="s">
        <v>18</v>
      </c>
      <c r="G664" s="26">
        <v>1</v>
      </c>
      <c r="H664" s="31"/>
      <c r="I664" s="27">
        <v>0</v>
      </c>
      <c r="J664" s="28">
        <f t="shared" si="20"/>
        <v>0</v>
      </c>
      <c r="K664" s="29" t="s">
        <v>50</v>
      </c>
      <c r="L664" s="29" t="s">
        <v>45</v>
      </c>
      <c r="M664" s="29" t="s">
        <v>51</v>
      </c>
      <c r="N664" s="30" t="str">
        <f>VLOOKUP(M664,[13]OPERACIONAL!$A$1:$C$12,2,FALSE)</f>
        <v>SELECIONAR</v>
      </c>
    </row>
    <row r="665" spans="2:14">
      <c r="B665" s="23" t="str">
        <f t="shared" si="19"/>
        <v>U.</v>
      </c>
      <c r="C665" s="24" t="s">
        <v>4</v>
      </c>
      <c r="D665" s="48"/>
      <c r="E665" s="48"/>
      <c r="F665" s="24" t="s">
        <v>18</v>
      </c>
      <c r="G665" s="26">
        <v>1</v>
      </c>
      <c r="H665" s="31"/>
      <c r="I665" s="27">
        <v>0</v>
      </c>
      <c r="J665" s="28">
        <f t="shared" si="20"/>
        <v>0</v>
      </c>
      <c r="K665" s="29" t="s">
        <v>50</v>
      </c>
      <c r="L665" s="29" t="s">
        <v>45</v>
      </c>
      <c r="M665" s="29" t="s">
        <v>51</v>
      </c>
      <c r="N665" s="30" t="str">
        <f>VLOOKUP(M665,[13]OPERACIONAL!$A$1:$C$12,2,FALSE)</f>
        <v>SELECIONAR</v>
      </c>
    </row>
    <row r="666" spans="2:14">
      <c r="B666" s="23" t="str">
        <f t="shared" si="19"/>
        <v>U.</v>
      </c>
      <c r="C666" s="24" t="s">
        <v>4</v>
      </c>
      <c r="D666" s="48"/>
      <c r="E666" s="48"/>
      <c r="F666" s="24" t="s">
        <v>18</v>
      </c>
      <c r="G666" s="26">
        <v>1</v>
      </c>
      <c r="H666" s="31"/>
      <c r="I666" s="27">
        <v>0</v>
      </c>
      <c r="J666" s="28">
        <f t="shared" si="20"/>
        <v>0</v>
      </c>
      <c r="K666" s="29" t="s">
        <v>50</v>
      </c>
      <c r="L666" s="29" t="s">
        <v>45</v>
      </c>
      <c r="M666" s="29" t="s">
        <v>51</v>
      </c>
      <c r="N666" s="30" t="str">
        <f>VLOOKUP(M666,[13]OPERACIONAL!$A$1:$C$12,2,FALSE)</f>
        <v>SELECIONAR</v>
      </c>
    </row>
    <row r="667" spans="2:14">
      <c r="B667" s="23" t="str">
        <f t="shared" si="19"/>
        <v>U.</v>
      </c>
      <c r="C667" s="24" t="s">
        <v>4</v>
      </c>
      <c r="D667" s="48"/>
      <c r="E667" s="48"/>
      <c r="F667" s="24" t="s">
        <v>18</v>
      </c>
      <c r="G667" s="26">
        <v>1</v>
      </c>
      <c r="H667" s="31"/>
      <c r="I667" s="27">
        <v>0</v>
      </c>
      <c r="J667" s="28">
        <f t="shared" si="20"/>
        <v>0</v>
      </c>
      <c r="K667" s="29" t="s">
        <v>50</v>
      </c>
      <c r="L667" s="29" t="s">
        <v>45</v>
      </c>
      <c r="M667" s="29" t="s">
        <v>51</v>
      </c>
      <c r="N667" s="30" t="str">
        <f>VLOOKUP(M667,[13]OPERACIONAL!$A$1:$C$12,2,FALSE)</f>
        <v>SELECIONAR</v>
      </c>
    </row>
    <row r="668" spans="2:14">
      <c r="B668" s="23" t="str">
        <f t="shared" si="19"/>
        <v>U.</v>
      </c>
      <c r="C668" s="24" t="s">
        <v>4</v>
      </c>
      <c r="D668" s="48"/>
      <c r="E668" s="48"/>
      <c r="F668" s="24" t="s">
        <v>18</v>
      </c>
      <c r="G668" s="26">
        <v>1</v>
      </c>
      <c r="H668" s="31"/>
      <c r="I668" s="27">
        <v>0</v>
      </c>
      <c r="J668" s="28">
        <f t="shared" si="20"/>
        <v>0</v>
      </c>
      <c r="K668" s="29" t="s">
        <v>50</v>
      </c>
      <c r="L668" s="29" t="s">
        <v>45</v>
      </c>
      <c r="M668" s="29" t="s">
        <v>51</v>
      </c>
      <c r="N668" s="30" t="str">
        <f>VLOOKUP(M668,[13]OPERACIONAL!$A$1:$C$12,2,FALSE)</f>
        <v>SELECIONAR</v>
      </c>
    </row>
    <row r="669" spans="2:14">
      <c r="B669" s="23" t="str">
        <f t="shared" si="19"/>
        <v>U.</v>
      </c>
      <c r="C669" s="24" t="s">
        <v>4</v>
      </c>
      <c r="D669" s="48"/>
      <c r="E669" s="48"/>
      <c r="F669" s="24" t="s">
        <v>18</v>
      </c>
      <c r="G669" s="26">
        <v>1</v>
      </c>
      <c r="H669" s="31"/>
      <c r="I669" s="27">
        <v>0</v>
      </c>
      <c r="J669" s="28">
        <f t="shared" si="20"/>
        <v>0</v>
      </c>
      <c r="K669" s="29" t="s">
        <v>50</v>
      </c>
      <c r="L669" s="29" t="s">
        <v>45</v>
      </c>
      <c r="M669" s="29" t="s">
        <v>51</v>
      </c>
      <c r="N669" s="30" t="str">
        <f>VLOOKUP(M669,[13]OPERACIONAL!$A$1:$C$12,2,FALSE)</f>
        <v>SELECIONAR</v>
      </c>
    </row>
    <row r="670" spans="2:14">
      <c r="B670" s="23" t="str">
        <f t="shared" si="19"/>
        <v>U.</v>
      </c>
      <c r="C670" s="24" t="s">
        <v>4</v>
      </c>
      <c r="D670" s="48"/>
      <c r="E670" s="48"/>
      <c r="F670" s="24" t="s">
        <v>18</v>
      </c>
      <c r="G670" s="26">
        <v>1</v>
      </c>
      <c r="H670" s="31"/>
      <c r="I670" s="27">
        <v>0</v>
      </c>
      <c r="J670" s="28">
        <f t="shared" si="20"/>
        <v>0</v>
      </c>
      <c r="K670" s="29" t="s">
        <v>50</v>
      </c>
      <c r="L670" s="29" t="s">
        <v>45</v>
      </c>
      <c r="M670" s="29" t="s">
        <v>51</v>
      </c>
      <c r="N670" s="30" t="str">
        <f>VLOOKUP(M670,[13]OPERACIONAL!$A$1:$C$12,2,FALSE)</f>
        <v>SELECIONAR</v>
      </c>
    </row>
    <row r="671" spans="2:14">
      <c r="B671" s="23" t="str">
        <f t="shared" si="19"/>
        <v>U.</v>
      </c>
      <c r="C671" s="24" t="s">
        <v>4</v>
      </c>
      <c r="D671" s="48"/>
      <c r="E671" s="48"/>
      <c r="F671" s="24" t="s">
        <v>18</v>
      </c>
      <c r="G671" s="26">
        <v>1</v>
      </c>
      <c r="H671" s="31"/>
      <c r="I671" s="27">
        <v>0</v>
      </c>
      <c r="J671" s="28">
        <f t="shared" si="20"/>
        <v>0</v>
      </c>
      <c r="K671" s="29" t="s">
        <v>50</v>
      </c>
      <c r="L671" s="29" t="s">
        <v>45</v>
      </c>
      <c r="M671" s="29" t="s">
        <v>51</v>
      </c>
      <c r="N671" s="30" t="str">
        <f>VLOOKUP(M671,[13]OPERACIONAL!$A$1:$C$12,2,FALSE)</f>
        <v>SELECIONAR</v>
      </c>
    </row>
    <row r="672" spans="2:14">
      <c r="B672" s="23" t="str">
        <f t="shared" si="19"/>
        <v>U.</v>
      </c>
      <c r="C672" s="24" t="s">
        <v>4</v>
      </c>
      <c r="D672" s="48"/>
      <c r="E672" s="48"/>
      <c r="F672" s="24" t="s">
        <v>18</v>
      </c>
      <c r="G672" s="26">
        <v>1</v>
      </c>
      <c r="H672" s="31"/>
      <c r="I672" s="27">
        <v>0</v>
      </c>
      <c r="J672" s="28">
        <f t="shared" si="20"/>
        <v>0</v>
      </c>
      <c r="K672" s="29" t="s">
        <v>50</v>
      </c>
      <c r="L672" s="29" t="s">
        <v>45</v>
      </c>
      <c r="M672" s="29" t="s">
        <v>51</v>
      </c>
      <c r="N672" s="30" t="str">
        <f>VLOOKUP(M672,[13]OPERACIONAL!$A$1:$C$12,2,FALSE)</f>
        <v>SELECIONAR</v>
      </c>
    </row>
    <row r="673" spans="2:14">
      <c r="B673" s="23" t="str">
        <f t="shared" si="19"/>
        <v>U.</v>
      </c>
      <c r="C673" s="24" t="s">
        <v>4</v>
      </c>
      <c r="D673" s="48"/>
      <c r="E673" s="48"/>
      <c r="F673" s="24" t="s">
        <v>18</v>
      </c>
      <c r="G673" s="26">
        <v>1</v>
      </c>
      <c r="H673" s="31"/>
      <c r="I673" s="27">
        <v>0</v>
      </c>
      <c r="J673" s="28">
        <f t="shared" si="20"/>
        <v>0</v>
      </c>
      <c r="K673" s="29" t="s">
        <v>50</v>
      </c>
      <c r="L673" s="29" t="s">
        <v>45</v>
      </c>
      <c r="M673" s="29" t="s">
        <v>51</v>
      </c>
      <c r="N673" s="30" t="str">
        <f>VLOOKUP(M673,[13]OPERACIONAL!$A$1:$C$12,2,FALSE)</f>
        <v>SELECIONAR</v>
      </c>
    </row>
    <row r="674" spans="2:14">
      <c r="B674" s="23" t="str">
        <f t="shared" si="19"/>
        <v>U.</v>
      </c>
      <c r="C674" s="24" t="s">
        <v>4</v>
      </c>
      <c r="D674" s="48"/>
      <c r="E674" s="48"/>
      <c r="F674" s="24" t="s">
        <v>18</v>
      </c>
      <c r="G674" s="26">
        <v>1</v>
      </c>
      <c r="H674" s="31"/>
      <c r="I674" s="27">
        <v>0</v>
      </c>
      <c r="J674" s="28">
        <f t="shared" si="20"/>
        <v>0</v>
      </c>
      <c r="K674" s="29" t="s">
        <v>50</v>
      </c>
      <c r="L674" s="29" t="s">
        <v>45</v>
      </c>
      <c r="M674" s="29" t="s">
        <v>51</v>
      </c>
      <c r="N674" s="30" t="str">
        <f>VLOOKUP(M674,[13]OPERACIONAL!$A$1:$C$12,2,FALSE)</f>
        <v>SELECIONAR</v>
      </c>
    </row>
    <row r="675" spans="2:14">
      <c r="B675" s="23" t="str">
        <f t="shared" si="19"/>
        <v>U.</v>
      </c>
      <c r="C675" s="24" t="s">
        <v>4</v>
      </c>
      <c r="D675" s="48"/>
      <c r="E675" s="48"/>
      <c r="F675" s="24" t="s">
        <v>18</v>
      </c>
      <c r="G675" s="26">
        <v>1</v>
      </c>
      <c r="H675" s="31"/>
      <c r="I675" s="27">
        <v>0</v>
      </c>
      <c r="J675" s="28">
        <f t="shared" si="20"/>
        <v>0</v>
      </c>
      <c r="K675" s="29" t="s">
        <v>50</v>
      </c>
      <c r="L675" s="29" t="s">
        <v>45</v>
      </c>
      <c r="M675" s="29" t="s">
        <v>51</v>
      </c>
      <c r="N675" s="30" t="str">
        <f>VLOOKUP(M675,[13]OPERACIONAL!$A$1:$C$12,2,FALSE)</f>
        <v>SELECIONAR</v>
      </c>
    </row>
    <row r="676" spans="2:14">
      <c r="B676" s="23" t="str">
        <f t="shared" si="19"/>
        <v>U.</v>
      </c>
      <c r="C676" s="24" t="s">
        <v>4</v>
      </c>
      <c r="D676" s="48"/>
      <c r="E676" s="48"/>
      <c r="F676" s="24" t="s">
        <v>18</v>
      </c>
      <c r="G676" s="26">
        <v>1</v>
      </c>
      <c r="H676" s="31"/>
      <c r="I676" s="27">
        <v>0</v>
      </c>
      <c r="J676" s="28">
        <f t="shared" si="20"/>
        <v>0</v>
      </c>
      <c r="K676" s="29" t="s">
        <v>50</v>
      </c>
      <c r="L676" s="29" t="s">
        <v>45</v>
      </c>
      <c r="M676" s="29" t="s">
        <v>51</v>
      </c>
      <c r="N676" s="30" t="str">
        <f>VLOOKUP(M676,[13]OPERACIONAL!$A$1:$C$12,2,FALSE)</f>
        <v>SELECIONAR</v>
      </c>
    </row>
    <row r="677" spans="2:14">
      <c r="B677" s="23" t="str">
        <f t="shared" si="19"/>
        <v>U.</v>
      </c>
      <c r="C677" s="24" t="s">
        <v>4</v>
      </c>
      <c r="D677" s="48"/>
      <c r="E677" s="48"/>
      <c r="F677" s="24" t="s">
        <v>18</v>
      </c>
      <c r="G677" s="26">
        <v>1</v>
      </c>
      <c r="H677" s="31"/>
      <c r="I677" s="27">
        <v>0</v>
      </c>
      <c r="J677" s="28">
        <f t="shared" si="20"/>
        <v>0</v>
      </c>
      <c r="K677" s="29" t="s">
        <v>50</v>
      </c>
      <c r="L677" s="29" t="s">
        <v>45</v>
      </c>
      <c r="M677" s="29" t="s">
        <v>51</v>
      </c>
      <c r="N677" s="30" t="str">
        <f>VLOOKUP(M677,[13]OPERACIONAL!$A$1:$C$12,2,FALSE)</f>
        <v>SELECIONAR</v>
      </c>
    </row>
    <row r="678" spans="2:14">
      <c r="B678" s="23" t="str">
        <f t="shared" si="19"/>
        <v>U.</v>
      </c>
      <c r="C678" s="24" t="s">
        <v>4</v>
      </c>
      <c r="D678" s="48"/>
      <c r="E678" s="48"/>
      <c r="F678" s="24" t="s">
        <v>18</v>
      </c>
      <c r="G678" s="26">
        <v>1</v>
      </c>
      <c r="H678" s="31"/>
      <c r="I678" s="27">
        <v>0</v>
      </c>
      <c r="J678" s="28">
        <f t="shared" si="20"/>
        <v>0</v>
      </c>
      <c r="K678" s="29" t="s">
        <v>50</v>
      </c>
      <c r="L678" s="29" t="s">
        <v>45</v>
      </c>
      <c r="M678" s="29" t="s">
        <v>51</v>
      </c>
      <c r="N678" s="30" t="str">
        <f>VLOOKUP(M678,[13]OPERACIONAL!$A$1:$C$12,2,FALSE)</f>
        <v>SELECIONAR</v>
      </c>
    </row>
    <row r="679" spans="2:14">
      <c r="B679" s="23" t="str">
        <f t="shared" si="19"/>
        <v>U.</v>
      </c>
      <c r="C679" s="24" t="s">
        <v>4</v>
      </c>
      <c r="D679" s="48"/>
      <c r="E679" s="48"/>
      <c r="F679" s="24" t="s">
        <v>18</v>
      </c>
      <c r="G679" s="26">
        <v>1</v>
      </c>
      <c r="H679" s="31"/>
      <c r="I679" s="27">
        <v>0</v>
      </c>
      <c r="J679" s="28">
        <f t="shared" si="20"/>
        <v>0</v>
      </c>
      <c r="K679" s="29" t="s">
        <v>50</v>
      </c>
      <c r="L679" s="29" t="s">
        <v>45</v>
      </c>
      <c r="M679" s="29" t="s">
        <v>51</v>
      </c>
      <c r="N679" s="30" t="str">
        <f>VLOOKUP(M679,[13]OPERACIONAL!$A$1:$C$12,2,FALSE)</f>
        <v>SELECIONAR</v>
      </c>
    </row>
    <row r="680" spans="2:14">
      <c r="B680" s="23" t="str">
        <f t="shared" si="19"/>
        <v>U.</v>
      </c>
      <c r="C680" s="24" t="s">
        <v>4</v>
      </c>
      <c r="D680" s="48"/>
      <c r="E680" s="48"/>
      <c r="F680" s="24" t="s">
        <v>18</v>
      </c>
      <c r="G680" s="26">
        <v>1</v>
      </c>
      <c r="H680" s="31"/>
      <c r="I680" s="27">
        <v>0</v>
      </c>
      <c r="J680" s="28">
        <f t="shared" si="20"/>
        <v>0</v>
      </c>
      <c r="K680" s="29" t="s">
        <v>50</v>
      </c>
      <c r="L680" s="29" t="s">
        <v>45</v>
      </c>
      <c r="M680" s="29" t="s">
        <v>51</v>
      </c>
      <c r="N680" s="30" t="str">
        <f>VLOOKUP(M680,[13]OPERACIONAL!$A$1:$C$12,2,FALSE)</f>
        <v>SELECIONAR</v>
      </c>
    </row>
    <row r="681" spans="2:14">
      <c r="B681" s="23" t="str">
        <f t="shared" si="19"/>
        <v>U.</v>
      </c>
      <c r="C681" s="24" t="s">
        <v>4</v>
      </c>
      <c r="D681" s="48"/>
      <c r="E681" s="48"/>
      <c r="F681" s="24" t="s">
        <v>18</v>
      </c>
      <c r="G681" s="26">
        <v>1</v>
      </c>
      <c r="H681" s="31"/>
      <c r="I681" s="27">
        <v>0</v>
      </c>
      <c r="J681" s="28">
        <f t="shared" si="20"/>
        <v>0</v>
      </c>
      <c r="K681" s="29" t="s">
        <v>50</v>
      </c>
      <c r="L681" s="29" t="s">
        <v>45</v>
      </c>
      <c r="M681" s="29" t="s">
        <v>51</v>
      </c>
      <c r="N681" s="30" t="str">
        <f>VLOOKUP(M681,[13]OPERACIONAL!$A$1:$C$12,2,FALSE)</f>
        <v>SELECIONAR</v>
      </c>
    </row>
    <row r="682" spans="2:14">
      <c r="B682" s="23" t="str">
        <f t="shared" si="19"/>
        <v>U.</v>
      </c>
      <c r="C682" s="24" t="s">
        <v>4</v>
      </c>
      <c r="D682" s="48"/>
      <c r="E682" s="48"/>
      <c r="F682" s="24" t="s">
        <v>18</v>
      </c>
      <c r="G682" s="26">
        <v>1</v>
      </c>
      <c r="H682" s="31"/>
      <c r="I682" s="27">
        <v>0</v>
      </c>
      <c r="J682" s="28">
        <f t="shared" si="20"/>
        <v>0</v>
      </c>
      <c r="K682" s="29" t="s">
        <v>50</v>
      </c>
      <c r="L682" s="29" t="s">
        <v>45</v>
      </c>
      <c r="M682" s="29" t="s">
        <v>51</v>
      </c>
      <c r="N682" s="30" t="str">
        <f>VLOOKUP(M682,[13]OPERACIONAL!$A$1:$C$12,2,FALSE)</f>
        <v>SELECIONAR</v>
      </c>
    </row>
    <row r="683" spans="2:14">
      <c r="B683" s="23" t="str">
        <f t="shared" si="19"/>
        <v>U.</v>
      </c>
      <c r="C683" s="24" t="s">
        <v>4</v>
      </c>
      <c r="D683" s="48"/>
      <c r="E683" s="48"/>
      <c r="F683" s="24" t="s">
        <v>18</v>
      </c>
      <c r="G683" s="26">
        <v>1</v>
      </c>
      <c r="H683" s="31"/>
      <c r="I683" s="27">
        <v>0</v>
      </c>
      <c r="J683" s="28">
        <f t="shared" si="20"/>
        <v>0</v>
      </c>
      <c r="K683" s="29" t="s">
        <v>50</v>
      </c>
      <c r="L683" s="29" t="s">
        <v>45</v>
      </c>
      <c r="M683" s="29" t="s">
        <v>51</v>
      </c>
      <c r="N683" s="30" t="str">
        <f>VLOOKUP(M683,[13]OPERACIONAL!$A$1:$C$12,2,FALSE)</f>
        <v>SELECIONAR</v>
      </c>
    </row>
    <row r="684" spans="2:14">
      <c r="B684" s="23" t="str">
        <f t="shared" si="19"/>
        <v>U.</v>
      </c>
      <c r="C684" s="24" t="s">
        <v>4</v>
      </c>
      <c r="D684" s="48"/>
      <c r="E684" s="48"/>
      <c r="F684" s="24" t="s">
        <v>18</v>
      </c>
      <c r="G684" s="26">
        <v>1</v>
      </c>
      <c r="H684" s="31"/>
      <c r="I684" s="27">
        <v>0</v>
      </c>
      <c r="J684" s="28">
        <f t="shared" si="20"/>
        <v>0</v>
      </c>
      <c r="K684" s="29" t="s">
        <v>50</v>
      </c>
      <c r="L684" s="29" t="s">
        <v>45</v>
      </c>
      <c r="M684" s="29" t="s">
        <v>51</v>
      </c>
      <c r="N684" s="30" t="str">
        <f>VLOOKUP(M684,[13]OPERACIONAL!$A$1:$C$12,2,FALSE)</f>
        <v>SELECIONAR</v>
      </c>
    </row>
    <row r="685" spans="2:14">
      <c r="B685" s="23" t="str">
        <f t="shared" si="19"/>
        <v>U.</v>
      </c>
      <c r="C685" s="24" t="s">
        <v>4</v>
      </c>
      <c r="D685" s="48"/>
      <c r="E685" s="48"/>
      <c r="F685" s="24" t="s">
        <v>18</v>
      </c>
      <c r="G685" s="26">
        <v>1</v>
      </c>
      <c r="H685" s="31"/>
      <c r="I685" s="27">
        <v>0</v>
      </c>
      <c r="J685" s="28">
        <f t="shared" si="20"/>
        <v>0</v>
      </c>
      <c r="K685" s="29" t="s">
        <v>50</v>
      </c>
      <c r="L685" s="29" t="s">
        <v>45</v>
      </c>
      <c r="M685" s="29" t="s">
        <v>51</v>
      </c>
      <c r="N685" s="30" t="str">
        <f>VLOOKUP(M685,[13]OPERACIONAL!$A$1:$C$12,2,FALSE)</f>
        <v>SELECIONAR</v>
      </c>
    </row>
    <row r="686" spans="2:14">
      <c r="B686" s="23" t="str">
        <f t="shared" si="19"/>
        <v>U.</v>
      </c>
      <c r="C686" s="24" t="s">
        <v>4</v>
      </c>
      <c r="D686" s="48"/>
      <c r="E686" s="48"/>
      <c r="F686" s="24" t="s">
        <v>18</v>
      </c>
      <c r="G686" s="26">
        <v>1</v>
      </c>
      <c r="H686" s="31"/>
      <c r="I686" s="27">
        <v>0</v>
      </c>
      <c r="J686" s="28">
        <f t="shared" si="20"/>
        <v>0</v>
      </c>
      <c r="K686" s="29" t="s">
        <v>50</v>
      </c>
      <c r="L686" s="29" t="s">
        <v>45</v>
      </c>
      <c r="M686" s="29" t="s">
        <v>51</v>
      </c>
      <c r="N686" s="30" t="str">
        <f>VLOOKUP(M686,[13]OPERACIONAL!$A$1:$C$12,2,FALSE)</f>
        <v>SELECIONAR</v>
      </c>
    </row>
    <row r="687" spans="2:14">
      <c r="B687" s="23" t="str">
        <f t="shared" si="19"/>
        <v>U.</v>
      </c>
      <c r="C687" s="24" t="s">
        <v>4</v>
      </c>
      <c r="D687" s="48"/>
      <c r="E687" s="48"/>
      <c r="F687" s="24" t="s">
        <v>18</v>
      </c>
      <c r="G687" s="26">
        <v>1</v>
      </c>
      <c r="H687" s="31"/>
      <c r="I687" s="27">
        <v>0</v>
      </c>
      <c r="J687" s="28">
        <f t="shared" si="20"/>
        <v>0</v>
      </c>
      <c r="K687" s="29" t="s">
        <v>50</v>
      </c>
      <c r="L687" s="29" t="s">
        <v>45</v>
      </c>
      <c r="M687" s="29" t="s">
        <v>51</v>
      </c>
      <c r="N687" s="30" t="str">
        <f>VLOOKUP(M687,[13]OPERACIONAL!$A$1:$C$12,2,FALSE)</f>
        <v>SELECIONAR</v>
      </c>
    </row>
    <row r="688" spans="2:14">
      <c r="B688" s="23" t="str">
        <f t="shared" si="19"/>
        <v>U.</v>
      </c>
      <c r="C688" s="24" t="s">
        <v>4</v>
      </c>
      <c r="D688" s="48"/>
      <c r="E688" s="48"/>
      <c r="F688" s="24" t="s">
        <v>18</v>
      </c>
      <c r="G688" s="26">
        <v>1</v>
      </c>
      <c r="H688" s="31"/>
      <c r="I688" s="27">
        <v>0</v>
      </c>
      <c r="J688" s="28">
        <f t="shared" si="20"/>
        <v>0</v>
      </c>
      <c r="K688" s="29" t="s">
        <v>50</v>
      </c>
      <c r="L688" s="29" t="s">
        <v>45</v>
      </c>
      <c r="M688" s="29" t="s">
        <v>51</v>
      </c>
      <c r="N688" s="30" t="str">
        <f>VLOOKUP(M688,[13]OPERACIONAL!$A$1:$C$12,2,FALSE)</f>
        <v>SELECIONAR</v>
      </c>
    </row>
    <row r="689" spans="2:14">
      <c r="B689" s="23" t="str">
        <f t="shared" si="19"/>
        <v>U.</v>
      </c>
      <c r="C689" s="24" t="s">
        <v>4</v>
      </c>
      <c r="D689" s="48"/>
      <c r="E689" s="48"/>
      <c r="F689" s="24" t="s">
        <v>18</v>
      </c>
      <c r="G689" s="26">
        <v>1</v>
      </c>
      <c r="H689" s="31"/>
      <c r="I689" s="27">
        <v>0</v>
      </c>
      <c r="J689" s="28">
        <f t="shared" si="20"/>
        <v>0</v>
      </c>
      <c r="K689" s="29" t="s">
        <v>50</v>
      </c>
      <c r="L689" s="29" t="s">
        <v>45</v>
      </c>
      <c r="M689" s="29" t="s">
        <v>51</v>
      </c>
      <c r="N689" s="30" t="str">
        <f>VLOOKUP(M689,[13]OPERACIONAL!$A$1:$C$12,2,FALSE)</f>
        <v>SELECIONAR</v>
      </c>
    </row>
    <row r="690" spans="2:14">
      <c r="B690" s="23" t="str">
        <f t="shared" si="19"/>
        <v>U.</v>
      </c>
      <c r="C690" s="24" t="s">
        <v>4</v>
      </c>
      <c r="D690" s="48"/>
      <c r="E690" s="48"/>
      <c r="F690" s="24" t="s">
        <v>18</v>
      </c>
      <c r="G690" s="26">
        <v>1</v>
      </c>
      <c r="H690" s="31"/>
      <c r="I690" s="27">
        <v>0</v>
      </c>
      <c r="J690" s="28">
        <f t="shared" si="20"/>
        <v>0</v>
      </c>
      <c r="K690" s="29" t="s">
        <v>50</v>
      </c>
      <c r="L690" s="29" t="s">
        <v>45</v>
      </c>
      <c r="M690" s="29" t="s">
        <v>51</v>
      </c>
      <c r="N690" s="30" t="str">
        <f>VLOOKUP(M690,[13]OPERACIONAL!$A$1:$C$12,2,FALSE)</f>
        <v>SELECIONAR</v>
      </c>
    </row>
    <row r="691" spans="2:14">
      <c r="B691" s="23" t="str">
        <f t="shared" si="19"/>
        <v>U.</v>
      </c>
      <c r="C691" s="24" t="s">
        <v>4</v>
      </c>
      <c r="D691" s="48"/>
      <c r="E691" s="48"/>
      <c r="F691" s="24" t="s">
        <v>18</v>
      </c>
      <c r="G691" s="26">
        <v>1</v>
      </c>
      <c r="H691" s="31"/>
      <c r="I691" s="27">
        <v>0</v>
      </c>
      <c r="J691" s="28">
        <f t="shared" si="20"/>
        <v>0</v>
      </c>
      <c r="K691" s="29" t="s">
        <v>50</v>
      </c>
      <c r="L691" s="29" t="s">
        <v>45</v>
      </c>
      <c r="M691" s="29" t="s">
        <v>51</v>
      </c>
      <c r="N691" s="30" t="str">
        <f>VLOOKUP(M691,[13]OPERACIONAL!$A$1:$C$12,2,FALSE)</f>
        <v>SELECIONAR</v>
      </c>
    </row>
    <row r="692" spans="2:14">
      <c r="B692" s="23" t="str">
        <f t="shared" si="19"/>
        <v>U.</v>
      </c>
      <c r="C692" s="24" t="s">
        <v>4</v>
      </c>
      <c r="D692" s="48"/>
      <c r="E692" s="48"/>
      <c r="F692" s="24" t="s">
        <v>18</v>
      </c>
      <c r="G692" s="26">
        <v>1</v>
      </c>
      <c r="H692" s="31"/>
      <c r="I692" s="27">
        <v>0</v>
      </c>
      <c r="J692" s="28">
        <f t="shared" si="20"/>
        <v>0</v>
      </c>
      <c r="K692" s="29" t="s">
        <v>50</v>
      </c>
      <c r="L692" s="29" t="s">
        <v>45</v>
      </c>
      <c r="M692" s="29" t="s">
        <v>51</v>
      </c>
      <c r="N692" s="30" t="str">
        <f>VLOOKUP(M692,[13]OPERACIONAL!$A$1:$C$12,2,FALSE)</f>
        <v>SELECIONAR</v>
      </c>
    </row>
    <row r="693" spans="2:14">
      <c r="B693" s="23" t="str">
        <f t="shared" si="19"/>
        <v>U.</v>
      </c>
      <c r="C693" s="24" t="s">
        <v>4</v>
      </c>
      <c r="D693" s="48"/>
      <c r="E693" s="48"/>
      <c r="F693" s="24" t="s">
        <v>18</v>
      </c>
      <c r="G693" s="26">
        <v>1</v>
      </c>
      <c r="H693" s="31"/>
      <c r="I693" s="27">
        <v>0</v>
      </c>
      <c r="J693" s="28">
        <f t="shared" si="20"/>
        <v>0</v>
      </c>
      <c r="K693" s="29" t="s">
        <v>50</v>
      </c>
      <c r="L693" s="29" t="s">
        <v>45</v>
      </c>
      <c r="M693" s="29" t="s">
        <v>51</v>
      </c>
      <c r="N693" s="30" t="str">
        <f>VLOOKUP(M693,[13]OPERACIONAL!$A$1:$C$12,2,FALSE)</f>
        <v>SELECIONAR</v>
      </c>
    </row>
    <row r="694" spans="2:14">
      <c r="B694" s="23" t="str">
        <f t="shared" si="19"/>
        <v>U.</v>
      </c>
      <c r="C694" s="24" t="s">
        <v>4</v>
      </c>
      <c r="D694" s="48"/>
      <c r="E694" s="48"/>
      <c r="F694" s="24" t="s">
        <v>18</v>
      </c>
      <c r="G694" s="26">
        <v>1</v>
      </c>
      <c r="H694" s="31"/>
      <c r="I694" s="27">
        <v>0</v>
      </c>
      <c r="J694" s="28">
        <f t="shared" si="20"/>
        <v>0</v>
      </c>
      <c r="K694" s="29" t="s">
        <v>50</v>
      </c>
      <c r="L694" s="29" t="s">
        <v>45</v>
      </c>
      <c r="M694" s="29" t="s">
        <v>51</v>
      </c>
      <c r="N694" s="30" t="str">
        <f>VLOOKUP(M694,[13]OPERACIONAL!$A$1:$C$12,2,FALSE)</f>
        <v>SELECIONAR</v>
      </c>
    </row>
    <row r="695" spans="2:14">
      <c r="B695" s="23" t="str">
        <f t="shared" si="19"/>
        <v>U.</v>
      </c>
      <c r="C695" s="24" t="s">
        <v>4</v>
      </c>
      <c r="D695" s="48"/>
      <c r="E695" s="48"/>
      <c r="F695" s="24" t="s">
        <v>18</v>
      </c>
      <c r="G695" s="26">
        <v>1</v>
      </c>
      <c r="H695" s="31"/>
      <c r="I695" s="27">
        <v>0</v>
      </c>
      <c r="J695" s="28">
        <f t="shared" si="20"/>
        <v>0</v>
      </c>
      <c r="K695" s="29" t="s">
        <v>50</v>
      </c>
      <c r="L695" s="29" t="s">
        <v>45</v>
      </c>
      <c r="M695" s="29" t="s">
        <v>51</v>
      </c>
      <c r="N695" s="30" t="str">
        <f>VLOOKUP(M695,[13]OPERACIONAL!$A$1:$C$12,2,FALSE)</f>
        <v>SELECIONAR</v>
      </c>
    </row>
    <row r="696" spans="2:14">
      <c r="B696" s="23" t="str">
        <f t="shared" si="19"/>
        <v>U.</v>
      </c>
      <c r="C696" s="24" t="s">
        <v>4</v>
      </c>
      <c r="D696" s="48"/>
      <c r="E696" s="48"/>
      <c r="F696" s="24" t="s">
        <v>18</v>
      </c>
      <c r="G696" s="26">
        <v>1</v>
      </c>
      <c r="H696" s="31"/>
      <c r="I696" s="27">
        <v>0</v>
      </c>
      <c r="J696" s="28">
        <f t="shared" si="20"/>
        <v>0</v>
      </c>
      <c r="K696" s="29" t="s">
        <v>50</v>
      </c>
      <c r="L696" s="29" t="s">
        <v>45</v>
      </c>
      <c r="M696" s="29" t="s">
        <v>51</v>
      </c>
      <c r="N696" s="30" t="str">
        <f>VLOOKUP(M696,[13]OPERACIONAL!$A$1:$C$12,2,FALSE)</f>
        <v>SELECIONAR</v>
      </c>
    </row>
    <row r="697" spans="2:14">
      <c r="B697" s="23" t="str">
        <f t="shared" si="19"/>
        <v>U.</v>
      </c>
      <c r="C697" s="24" t="s">
        <v>4</v>
      </c>
      <c r="D697" s="48"/>
      <c r="E697" s="48"/>
      <c r="F697" s="24" t="s">
        <v>18</v>
      </c>
      <c r="G697" s="26">
        <v>1</v>
      </c>
      <c r="H697" s="31"/>
      <c r="I697" s="27">
        <v>0</v>
      </c>
      <c r="J697" s="28">
        <f t="shared" si="20"/>
        <v>0</v>
      </c>
      <c r="K697" s="29" t="s">
        <v>50</v>
      </c>
      <c r="L697" s="29" t="s">
        <v>45</v>
      </c>
      <c r="M697" s="29" t="s">
        <v>51</v>
      </c>
      <c r="N697" s="30" t="str">
        <f>VLOOKUP(M697,[13]OPERACIONAL!$A$1:$C$12,2,FALSE)</f>
        <v>SELECIONAR</v>
      </c>
    </row>
    <row r="698" spans="2:14">
      <c r="B698" s="23" t="str">
        <f t="shared" si="19"/>
        <v>U.</v>
      </c>
      <c r="C698" s="24" t="s">
        <v>4</v>
      </c>
      <c r="D698" s="48"/>
      <c r="E698" s="48"/>
      <c r="F698" s="24" t="s">
        <v>18</v>
      </c>
      <c r="G698" s="26">
        <v>1</v>
      </c>
      <c r="H698" s="31"/>
      <c r="I698" s="27">
        <v>0</v>
      </c>
      <c r="J698" s="28">
        <f t="shared" si="20"/>
        <v>0</v>
      </c>
      <c r="K698" s="29" t="s">
        <v>50</v>
      </c>
      <c r="L698" s="29" t="s">
        <v>45</v>
      </c>
      <c r="M698" s="29" t="s">
        <v>51</v>
      </c>
      <c r="N698" s="30" t="str">
        <f>VLOOKUP(M698,[13]OPERACIONAL!$A$1:$C$12,2,FALSE)</f>
        <v>SELECIONAR</v>
      </c>
    </row>
    <row r="699" spans="2:14">
      <c r="B699" s="23" t="str">
        <f t="shared" si="19"/>
        <v>U.</v>
      </c>
      <c r="C699" s="24" t="s">
        <v>4</v>
      </c>
      <c r="D699" s="48"/>
      <c r="E699" s="48"/>
      <c r="F699" s="24" t="s">
        <v>18</v>
      </c>
      <c r="G699" s="26">
        <v>1</v>
      </c>
      <c r="H699" s="31"/>
      <c r="I699" s="27">
        <v>0</v>
      </c>
      <c r="J699" s="28">
        <f t="shared" si="20"/>
        <v>0</v>
      </c>
      <c r="K699" s="29" t="s">
        <v>50</v>
      </c>
      <c r="L699" s="29" t="s">
        <v>45</v>
      </c>
      <c r="M699" s="29" t="s">
        <v>51</v>
      </c>
      <c r="N699" s="30" t="str">
        <f>VLOOKUP(M699,[13]OPERACIONAL!$A$1:$C$12,2,FALSE)</f>
        <v>SELECIONAR</v>
      </c>
    </row>
    <row r="700" spans="2:14">
      <c r="B700" s="23" t="str">
        <f t="shared" si="19"/>
        <v>U.</v>
      </c>
      <c r="C700" s="24" t="s">
        <v>4</v>
      </c>
      <c r="D700" s="48"/>
      <c r="E700" s="48"/>
      <c r="F700" s="24" t="s">
        <v>18</v>
      </c>
      <c r="G700" s="26">
        <v>1</v>
      </c>
      <c r="H700" s="31"/>
      <c r="I700" s="27">
        <v>0</v>
      </c>
      <c r="J700" s="28">
        <f t="shared" si="20"/>
        <v>0</v>
      </c>
      <c r="K700" s="29" t="s">
        <v>50</v>
      </c>
      <c r="L700" s="29" t="s">
        <v>45</v>
      </c>
      <c r="M700" s="29" t="s">
        <v>51</v>
      </c>
      <c r="N700" s="30" t="str">
        <f>VLOOKUP(M700,[13]OPERACIONAL!$A$1:$C$12,2,FALSE)</f>
        <v>SELECIONAR</v>
      </c>
    </row>
    <row r="701" spans="2:14">
      <c r="B701" s="23" t="str">
        <f t="shared" si="19"/>
        <v>U.</v>
      </c>
      <c r="C701" s="24" t="s">
        <v>4</v>
      </c>
      <c r="D701" s="48"/>
      <c r="E701" s="48"/>
      <c r="F701" s="24" t="s">
        <v>18</v>
      </c>
      <c r="G701" s="26">
        <v>1</v>
      </c>
      <c r="H701" s="31"/>
      <c r="I701" s="27">
        <v>0</v>
      </c>
      <c r="J701" s="28">
        <f t="shared" si="20"/>
        <v>0</v>
      </c>
      <c r="K701" s="29" t="s">
        <v>50</v>
      </c>
      <c r="L701" s="29" t="s">
        <v>45</v>
      </c>
      <c r="M701" s="29" t="s">
        <v>51</v>
      </c>
      <c r="N701" s="30" t="str">
        <f>VLOOKUP(M701,[13]OPERACIONAL!$A$1:$C$12,2,FALSE)</f>
        <v>SELECIONAR</v>
      </c>
    </row>
    <row r="702" spans="2:14">
      <c r="B702" s="23" t="str">
        <f t="shared" si="19"/>
        <v>U.</v>
      </c>
      <c r="C702" s="24" t="s">
        <v>4</v>
      </c>
      <c r="D702" s="48"/>
      <c r="E702" s="48"/>
      <c r="F702" s="24" t="s">
        <v>18</v>
      </c>
      <c r="G702" s="26">
        <v>1</v>
      </c>
      <c r="H702" s="31"/>
      <c r="I702" s="27">
        <v>0</v>
      </c>
      <c r="J702" s="28">
        <f t="shared" si="20"/>
        <v>0</v>
      </c>
      <c r="K702" s="29" t="s">
        <v>50</v>
      </c>
      <c r="L702" s="29" t="s">
        <v>45</v>
      </c>
      <c r="M702" s="29" t="s">
        <v>51</v>
      </c>
      <c r="N702" s="30" t="str">
        <f>VLOOKUP(M702,[13]OPERACIONAL!$A$1:$C$12,2,FALSE)</f>
        <v>SELECIONAR</v>
      </c>
    </row>
    <row r="703" spans="2:14">
      <c r="B703" s="23" t="str">
        <f t="shared" si="19"/>
        <v>U.</v>
      </c>
      <c r="C703" s="24" t="s">
        <v>4</v>
      </c>
      <c r="D703" s="48"/>
      <c r="E703" s="48"/>
      <c r="F703" s="24" t="s">
        <v>18</v>
      </c>
      <c r="G703" s="26">
        <v>1</v>
      </c>
      <c r="H703" s="31"/>
      <c r="I703" s="27">
        <v>0</v>
      </c>
      <c r="J703" s="28">
        <f t="shared" si="20"/>
        <v>0</v>
      </c>
      <c r="K703" s="29" t="s">
        <v>50</v>
      </c>
      <c r="L703" s="29" t="s">
        <v>45</v>
      </c>
      <c r="M703" s="29" t="s">
        <v>51</v>
      </c>
      <c r="N703" s="30" t="str">
        <f>VLOOKUP(M703,[13]OPERACIONAL!$A$1:$C$12,2,FALSE)</f>
        <v>SELECIONAR</v>
      </c>
    </row>
    <row r="704" spans="2:14">
      <c r="B704" s="23" t="str">
        <f t="shared" si="19"/>
        <v>U.</v>
      </c>
      <c r="C704" s="24" t="s">
        <v>4</v>
      </c>
      <c r="D704" s="48"/>
      <c r="E704" s="48"/>
      <c r="F704" s="24" t="s">
        <v>18</v>
      </c>
      <c r="G704" s="26">
        <v>1</v>
      </c>
      <c r="H704" s="31"/>
      <c r="I704" s="27">
        <v>0</v>
      </c>
      <c r="J704" s="28">
        <f t="shared" si="20"/>
        <v>0</v>
      </c>
      <c r="K704" s="29" t="s">
        <v>50</v>
      </c>
      <c r="L704" s="29" t="s">
        <v>45</v>
      </c>
      <c r="M704" s="29" t="s">
        <v>51</v>
      </c>
      <c r="N704" s="30" t="str">
        <f>VLOOKUP(M704,[13]OPERACIONAL!$A$1:$C$12,2,FALSE)</f>
        <v>SELECIONAR</v>
      </c>
    </row>
    <row r="705" spans="2:14">
      <c r="B705" s="23" t="str">
        <f t="shared" si="19"/>
        <v>U.</v>
      </c>
      <c r="C705" s="24" t="s">
        <v>4</v>
      </c>
      <c r="D705" s="48"/>
      <c r="E705" s="48"/>
      <c r="F705" s="24" t="s">
        <v>18</v>
      </c>
      <c r="G705" s="26">
        <v>1</v>
      </c>
      <c r="H705" s="31"/>
      <c r="I705" s="27">
        <v>0</v>
      </c>
      <c r="J705" s="28">
        <f t="shared" si="20"/>
        <v>0</v>
      </c>
      <c r="K705" s="29" t="s">
        <v>50</v>
      </c>
      <c r="L705" s="29" t="s">
        <v>45</v>
      </c>
      <c r="M705" s="29" t="s">
        <v>51</v>
      </c>
      <c r="N705" s="30" t="str">
        <f>VLOOKUP(M705,[13]OPERACIONAL!$A$1:$C$12,2,FALSE)</f>
        <v>SELECIONAR</v>
      </c>
    </row>
    <row r="706" spans="2:14">
      <c r="B706" s="23" t="str">
        <f t="shared" si="19"/>
        <v>U.</v>
      </c>
      <c r="C706" s="24" t="s">
        <v>4</v>
      </c>
      <c r="D706" s="48"/>
      <c r="E706" s="48"/>
      <c r="F706" s="24" t="s">
        <v>18</v>
      </c>
      <c r="G706" s="26">
        <v>1</v>
      </c>
      <c r="H706" s="31"/>
      <c r="I706" s="27">
        <v>0</v>
      </c>
      <c r="J706" s="28">
        <f t="shared" si="20"/>
        <v>0</v>
      </c>
      <c r="K706" s="29" t="s">
        <v>50</v>
      </c>
      <c r="L706" s="29" t="s">
        <v>45</v>
      </c>
      <c r="M706" s="29" t="s">
        <v>51</v>
      </c>
      <c r="N706" s="30" t="str">
        <f>VLOOKUP(M706,[13]OPERACIONAL!$A$1:$C$12,2,FALSE)</f>
        <v>SELECIONAR</v>
      </c>
    </row>
    <row r="707" spans="2:14">
      <c r="B707" s="23" t="str">
        <f t="shared" si="19"/>
        <v>U.</v>
      </c>
      <c r="C707" s="24" t="s">
        <v>4</v>
      </c>
      <c r="D707" s="48"/>
      <c r="E707" s="48"/>
      <c r="F707" s="24" t="s">
        <v>18</v>
      </c>
      <c r="G707" s="26">
        <v>1</v>
      </c>
      <c r="H707" s="31"/>
      <c r="I707" s="27">
        <v>0</v>
      </c>
      <c r="J707" s="28">
        <f t="shared" si="20"/>
        <v>0</v>
      </c>
      <c r="K707" s="29" t="s">
        <v>50</v>
      </c>
      <c r="L707" s="29" t="s">
        <v>45</v>
      </c>
      <c r="M707" s="29" t="s">
        <v>51</v>
      </c>
      <c r="N707" s="30" t="str">
        <f>VLOOKUP(M707,[13]OPERACIONAL!$A$1:$C$12,2,FALSE)</f>
        <v>SELECIONAR</v>
      </c>
    </row>
    <row r="708" spans="2:14">
      <c r="B708" s="23" t="str">
        <f t="shared" si="19"/>
        <v>U.</v>
      </c>
      <c r="C708" s="24" t="s">
        <v>4</v>
      </c>
      <c r="D708" s="48"/>
      <c r="E708" s="48"/>
      <c r="F708" s="24" t="s">
        <v>18</v>
      </c>
      <c r="G708" s="26">
        <v>1</v>
      </c>
      <c r="H708" s="31"/>
      <c r="I708" s="27">
        <v>0</v>
      </c>
      <c r="J708" s="28">
        <f t="shared" si="20"/>
        <v>0</v>
      </c>
      <c r="K708" s="29" t="s">
        <v>50</v>
      </c>
      <c r="L708" s="29" t="s">
        <v>45</v>
      </c>
      <c r="M708" s="29" t="s">
        <v>51</v>
      </c>
      <c r="N708" s="30" t="str">
        <f>VLOOKUP(M708,[13]OPERACIONAL!$A$1:$C$12,2,FALSE)</f>
        <v>SELECIONAR</v>
      </c>
    </row>
    <row r="709" spans="2:14">
      <c r="B709" s="23" t="str">
        <f t="shared" si="19"/>
        <v>U.</v>
      </c>
      <c r="C709" s="24" t="s">
        <v>4</v>
      </c>
      <c r="D709" s="48"/>
      <c r="E709" s="48"/>
      <c r="F709" s="24" t="s">
        <v>18</v>
      </c>
      <c r="G709" s="26">
        <v>1</v>
      </c>
      <c r="H709" s="31"/>
      <c r="I709" s="27">
        <v>0</v>
      </c>
      <c r="J709" s="28">
        <f t="shared" si="20"/>
        <v>0</v>
      </c>
      <c r="K709" s="29" t="s">
        <v>50</v>
      </c>
      <c r="L709" s="29" t="s">
        <v>45</v>
      </c>
      <c r="M709" s="29" t="s">
        <v>51</v>
      </c>
      <c r="N709" s="30" t="str">
        <f>VLOOKUP(M709,[13]OPERACIONAL!$A$1:$C$12,2,FALSE)</f>
        <v>SELECIONAR</v>
      </c>
    </row>
    <row r="710" spans="2:14">
      <c r="B710" s="23" t="str">
        <f t="shared" si="19"/>
        <v>U.</v>
      </c>
      <c r="C710" s="24" t="s">
        <v>4</v>
      </c>
      <c r="D710" s="48"/>
      <c r="E710" s="48"/>
      <c r="F710" s="24" t="s">
        <v>18</v>
      </c>
      <c r="G710" s="26">
        <v>1</v>
      </c>
      <c r="H710" s="31"/>
      <c r="I710" s="27">
        <v>0</v>
      </c>
      <c r="J710" s="28">
        <f t="shared" si="20"/>
        <v>0</v>
      </c>
      <c r="K710" s="29" t="s">
        <v>50</v>
      </c>
      <c r="L710" s="29" t="s">
        <v>45</v>
      </c>
      <c r="M710" s="29" t="s">
        <v>51</v>
      </c>
      <c r="N710" s="30" t="str">
        <f>VLOOKUP(M710,[13]OPERACIONAL!$A$1:$C$12,2,FALSE)</f>
        <v>SELECIONAR</v>
      </c>
    </row>
    <row r="711" spans="2:14">
      <c r="B711" s="23" t="str">
        <f t="shared" si="19"/>
        <v>U.</v>
      </c>
      <c r="C711" s="24" t="s">
        <v>4</v>
      </c>
      <c r="D711" s="48"/>
      <c r="E711" s="48"/>
      <c r="F711" s="24" t="s">
        <v>18</v>
      </c>
      <c r="G711" s="26">
        <v>1</v>
      </c>
      <c r="H711" s="31"/>
      <c r="I711" s="27">
        <v>0</v>
      </c>
      <c r="J711" s="28">
        <f t="shared" si="20"/>
        <v>0</v>
      </c>
      <c r="K711" s="29" t="s">
        <v>50</v>
      </c>
      <c r="L711" s="29" t="s">
        <v>45</v>
      </c>
      <c r="M711" s="29" t="s">
        <v>51</v>
      </c>
      <c r="N711" s="30" t="str">
        <f>VLOOKUP(M711,[13]OPERACIONAL!$A$1:$C$12,2,FALSE)</f>
        <v>SELECIONAR</v>
      </c>
    </row>
    <row r="712" spans="2:14">
      <c r="B712" s="23" t="str">
        <f t="shared" si="19"/>
        <v>U.</v>
      </c>
      <c r="C712" s="24" t="s">
        <v>4</v>
      </c>
      <c r="D712" s="48"/>
      <c r="E712" s="48"/>
      <c r="F712" s="24" t="s">
        <v>18</v>
      </c>
      <c r="G712" s="26">
        <v>1</v>
      </c>
      <c r="H712" s="31"/>
      <c r="I712" s="27">
        <v>0</v>
      </c>
      <c r="J712" s="28">
        <f t="shared" si="20"/>
        <v>0</v>
      </c>
      <c r="K712" s="29" t="s">
        <v>50</v>
      </c>
      <c r="L712" s="29" t="s">
        <v>45</v>
      </c>
      <c r="M712" s="29" t="s">
        <v>51</v>
      </c>
      <c r="N712" s="30" t="str">
        <f>VLOOKUP(M712,[13]OPERACIONAL!$A$1:$C$12,2,FALSE)</f>
        <v>SELECIONAR</v>
      </c>
    </row>
    <row r="713" spans="2:14">
      <c r="B713" s="23" t="str">
        <f t="shared" si="19"/>
        <v>U.</v>
      </c>
      <c r="C713" s="24" t="s">
        <v>4</v>
      </c>
      <c r="D713" s="48"/>
      <c r="E713" s="48"/>
      <c r="F713" s="24" t="s">
        <v>18</v>
      </c>
      <c r="G713" s="26">
        <v>1</v>
      </c>
      <c r="H713" s="31"/>
      <c r="I713" s="27">
        <v>0</v>
      </c>
      <c r="J713" s="28">
        <f t="shared" si="20"/>
        <v>0</v>
      </c>
      <c r="K713" s="29" t="s">
        <v>50</v>
      </c>
      <c r="L713" s="29" t="s">
        <v>45</v>
      </c>
      <c r="M713" s="29" t="s">
        <v>51</v>
      </c>
      <c r="N713" s="30" t="str">
        <f>VLOOKUP(M713,[13]OPERACIONAL!$A$1:$C$12,2,FALSE)</f>
        <v>SELECIONAR</v>
      </c>
    </row>
    <row r="714" spans="2:14">
      <c r="B714" s="23" t="str">
        <f t="shared" si="19"/>
        <v>U.</v>
      </c>
      <c r="C714" s="24" t="s">
        <v>4</v>
      </c>
      <c r="D714" s="48"/>
      <c r="E714" s="48"/>
      <c r="F714" s="24" t="s">
        <v>18</v>
      </c>
      <c r="G714" s="26">
        <v>1</v>
      </c>
      <c r="H714" s="31"/>
      <c r="I714" s="27">
        <v>0</v>
      </c>
      <c r="J714" s="28">
        <f t="shared" si="20"/>
        <v>0</v>
      </c>
      <c r="K714" s="29" t="s">
        <v>50</v>
      </c>
      <c r="L714" s="29" t="s">
        <v>45</v>
      </c>
      <c r="M714" s="29" t="s">
        <v>51</v>
      </c>
      <c r="N714" s="30" t="str">
        <f>VLOOKUP(M714,[13]OPERACIONAL!$A$1:$C$12,2,FALSE)</f>
        <v>SELECIONAR</v>
      </c>
    </row>
    <row r="715" spans="2:14">
      <c r="B715" s="23" t="str">
        <f t="shared" si="19"/>
        <v>U.</v>
      </c>
      <c r="C715" s="24" t="s">
        <v>4</v>
      </c>
      <c r="D715" s="48"/>
      <c r="E715" s="48"/>
      <c r="F715" s="24" t="s">
        <v>18</v>
      </c>
      <c r="G715" s="26">
        <v>1</v>
      </c>
      <c r="H715" s="31"/>
      <c r="I715" s="27">
        <v>0</v>
      </c>
      <c r="J715" s="28">
        <f t="shared" si="20"/>
        <v>0</v>
      </c>
      <c r="K715" s="29" t="s">
        <v>50</v>
      </c>
      <c r="L715" s="29" t="s">
        <v>45</v>
      </c>
      <c r="M715" s="29" t="s">
        <v>51</v>
      </c>
      <c r="N715" s="30" t="str">
        <f>VLOOKUP(M715,[13]OPERACIONAL!$A$1:$C$12,2,FALSE)</f>
        <v>SELECIONAR</v>
      </c>
    </row>
    <row r="716" spans="2:14">
      <c r="B716" s="23" t="str">
        <f t="shared" si="19"/>
        <v>U.</v>
      </c>
      <c r="C716" s="24" t="s">
        <v>4</v>
      </c>
      <c r="D716" s="48"/>
      <c r="E716" s="48"/>
      <c r="F716" s="24" t="s">
        <v>18</v>
      </c>
      <c r="G716" s="26">
        <v>1</v>
      </c>
      <c r="H716" s="31"/>
      <c r="I716" s="27">
        <v>0</v>
      </c>
      <c r="J716" s="28">
        <f t="shared" si="20"/>
        <v>0</v>
      </c>
      <c r="K716" s="29" t="s">
        <v>50</v>
      </c>
      <c r="L716" s="29" t="s">
        <v>45</v>
      </c>
      <c r="M716" s="29" t="s">
        <v>51</v>
      </c>
      <c r="N716" s="30" t="str">
        <f>VLOOKUP(M716,[13]OPERACIONAL!$A$1:$C$12,2,FALSE)</f>
        <v>SELECIONAR</v>
      </c>
    </row>
    <row r="717" spans="2:14">
      <c r="B717" s="23" t="str">
        <f t="shared" si="19"/>
        <v>U.</v>
      </c>
      <c r="C717" s="24" t="s">
        <v>4</v>
      </c>
      <c r="D717" s="48"/>
      <c r="E717" s="48"/>
      <c r="F717" s="24" t="s">
        <v>18</v>
      </c>
      <c r="G717" s="26">
        <v>1</v>
      </c>
      <c r="H717" s="31"/>
      <c r="I717" s="27">
        <v>0</v>
      </c>
      <c r="J717" s="28">
        <f t="shared" si="20"/>
        <v>0</v>
      </c>
      <c r="K717" s="29" t="s">
        <v>50</v>
      </c>
      <c r="L717" s="29" t="s">
        <v>45</v>
      </c>
      <c r="M717" s="29" t="s">
        <v>51</v>
      </c>
      <c r="N717" s="30" t="str">
        <f>VLOOKUP(M717,[13]OPERACIONAL!$A$1:$C$12,2,FALSE)</f>
        <v>SELECIONAR</v>
      </c>
    </row>
    <row r="718" spans="2:14">
      <c r="B718" s="23" t="str">
        <f t="shared" si="19"/>
        <v>U.</v>
      </c>
      <c r="C718" s="24" t="s">
        <v>4</v>
      </c>
      <c r="D718" s="48"/>
      <c r="E718" s="48"/>
      <c r="F718" s="24" t="s">
        <v>18</v>
      </c>
      <c r="G718" s="26">
        <v>1</v>
      </c>
      <c r="H718" s="31"/>
      <c r="I718" s="27">
        <v>0</v>
      </c>
      <c r="J718" s="28">
        <f t="shared" si="20"/>
        <v>0</v>
      </c>
      <c r="K718" s="29" t="s">
        <v>50</v>
      </c>
      <c r="L718" s="29" t="s">
        <v>45</v>
      </c>
      <c r="M718" s="29" t="s">
        <v>51</v>
      </c>
      <c r="N718" s="30" t="str">
        <f>VLOOKUP(M718,[13]OPERACIONAL!$A$1:$C$12,2,FALSE)</f>
        <v>SELECIONAR</v>
      </c>
    </row>
    <row r="719" spans="2:14">
      <c r="B719" s="23" t="str">
        <f t="shared" si="19"/>
        <v>U.</v>
      </c>
      <c r="C719" s="24" t="s">
        <v>4</v>
      </c>
      <c r="D719" s="48"/>
      <c r="E719" s="48"/>
      <c r="F719" s="24" t="s">
        <v>18</v>
      </c>
      <c r="G719" s="26">
        <v>1</v>
      </c>
      <c r="H719" s="31"/>
      <c r="I719" s="27">
        <v>0</v>
      </c>
      <c r="J719" s="28">
        <f t="shared" si="20"/>
        <v>0</v>
      </c>
      <c r="K719" s="29" t="s">
        <v>50</v>
      </c>
      <c r="L719" s="29" t="s">
        <v>45</v>
      </c>
      <c r="M719" s="29" t="s">
        <v>51</v>
      </c>
      <c r="N719" s="30" t="str">
        <f>VLOOKUP(M719,[13]OPERACIONAL!$A$1:$C$12,2,FALSE)</f>
        <v>SELECIONAR</v>
      </c>
    </row>
    <row r="720" spans="2:14">
      <c r="B720" s="23" t="str">
        <f t="shared" si="19"/>
        <v>U.</v>
      </c>
      <c r="C720" s="24" t="s">
        <v>4</v>
      </c>
      <c r="D720" s="48"/>
      <c r="E720" s="48"/>
      <c r="F720" s="24" t="s">
        <v>18</v>
      </c>
      <c r="G720" s="26">
        <v>1</v>
      </c>
      <c r="H720" s="31"/>
      <c r="I720" s="27">
        <v>0</v>
      </c>
      <c r="J720" s="28">
        <f t="shared" si="20"/>
        <v>0</v>
      </c>
      <c r="K720" s="29" t="s">
        <v>50</v>
      </c>
      <c r="L720" s="29" t="s">
        <v>45</v>
      </c>
      <c r="M720" s="29" t="s">
        <v>51</v>
      </c>
      <c r="N720" s="30" t="str">
        <f>VLOOKUP(M720,[13]OPERACIONAL!$A$1:$C$12,2,FALSE)</f>
        <v>SELECIONAR</v>
      </c>
    </row>
    <row r="721" spans="2:14">
      <c r="B721" s="23" t="str">
        <f t="shared" si="19"/>
        <v>U.</v>
      </c>
      <c r="C721" s="24" t="s">
        <v>4</v>
      </c>
      <c r="D721" s="48"/>
      <c r="E721" s="48"/>
      <c r="F721" s="24" t="s">
        <v>18</v>
      </c>
      <c r="G721" s="26">
        <v>1</v>
      </c>
      <c r="H721" s="31"/>
      <c r="I721" s="27">
        <v>0</v>
      </c>
      <c r="J721" s="28">
        <f t="shared" si="20"/>
        <v>0</v>
      </c>
      <c r="K721" s="29" t="s">
        <v>50</v>
      </c>
      <c r="L721" s="29" t="s">
        <v>45</v>
      </c>
      <c r="M721" s="29" t="s">
        <v>51</v>
      </c>
      <c r="N721" s="30" t="str">
        <f>VLOOKUP(M721,[13]OPERACIONAL!$A$1:$C$12,2,FALSE)</f>
        <v>SELECIONAR</v>
      </c>
    </row>
    <row r="722" spans="2:14">
      <c r="B722" s="23" t="str">
        <f t="shared" si="19"/>
        <v>U.</v>
      </c>
      <c r="C722" s="24" t="s">
        <v>4</v>
      </c>
      <c r="D722" s="48"/>
      <c r="E722" s="48"/>
      <c r="F722" s="24" t="s">
        <v>18</v>
      </c>
      <c r="G722" s="26">
        <v>1</v>
      </c>
      <c r="H722" s="31"/>
      <c r="I722" s="27">
        <v>0</v>
      </c>
      <c r="J722" s="28">
        <f t="shared" si="20"/>
        <v>0</v>
      </c>
      <c r="K722" s="29" t="s">
        <v>50</v>
      </c>
      <c r="L722" s="29" t="s">
        <v>45</v>
      </c>
      <c r="M722" s="29" t="s">
        <v>51</v>
      </c>
      <c r="N722" s="30" t="str">
        <f>VLOOKUP(M722,[13]OPERACIONAL!$A$1:$C$12,2,FALSE)</f>
        <v>SELECIONAR</v>
      </c>
    </row>
    <row r="723" spans="2:14">
      <c r="B723" s="23" t="str">
        <f t="shared" si="19"/>
        <v>U.</v>
      </c>
      <c r="C723" s="24" t="s">
        <v>4</v>
      </c>
      <c r="D723" s="48"/>
      <c r="E723" s="48"/>
      <c r="F723" s="24" t="s">
        <v>18</v>
      </c>
      <c r="G723" s="26">
        <v>1</v>
      </c>
      <c r="H723" s="31"/>
      <c r="I723" s="27">
        <v>0</v>
      </c>
      <c r="J723" s="28">
        <f t="shared" si="20"/>
        <v>0</v>
      </c>
      <c r="K723" s="29" t="s">
        <v>50</v>
      </c>
      <c r="L723" s="29" t="s">
        <v>45</v>
      </c>
      <c r="M723" s="29" t="s">
        <v>51</v>
      </c>
      <c r="N723" s="30" t="str">
        <f>VLOOKUP(M723,[13]OPERACIONAL!$A$1:$C$12,2,FALSE)</f>
        <v>SELECIONAR</v>
      </c>
    </row>
    <row r="724" spans="2:14">
      <c r="B724" s="23" t="str">
        <f t="shared" si="19"/>
        <v>U.</v>
      </c>
      <c r="C724" s="24" t="s">
        <v>4</v>
      </c>
      <c r="D724" s="48"/>
      <c r="E724" s="48"/>
      <c r="F724" s="24" t="s">
        <v>18</v>
      </c>
      <c r="G724" s="26">
        <v>1</v>
      </c>
      <c r="H724" s="31"/>
      <c r="I724" s="27">
        <v>0</v>
      </c>
      <c r="J724" s="28">
        <f t="shared" si="20"/>
        <v>0</v>
      </c>
      <c r="K724" s="29" t="s">
        <v>50</v>
      </c>
      <c r="L724" s="29" t="s">
        <v>45</v>
      </c>
      <c r="M724" s="29" t="s">
        <v>51</v>
      </c>
      <c r="N724" s="30" t="str">
        <f>VLOOKUP(M724,[13]OPERACIONAL!$A$1:$C$12,2,FALSE)</f>
        <v>SELECIONAR</v>
      </c>
    </row>
    <row r="725" spans="2:14">
      <c r="B725" s="23" t="str">
        <f t="shared" si="19"/>
        <v>U.</v>
      </c>
      <c r="C725" s="24" t="s">
        <v>4</v>
      </c>
      <c r="D725" s="48"/>
      <c r="E725" s="48"/>
      <c r="F725" s="24" t="s">
        <v>18</v>
      </c>
      <c r="G725" s="26">
        <v>1</v>
      </c>
      <c r="H725" s="31"/>
      <c r="I725" s="27">
        <v>0</v>
      </c>
      <c r="J725" s="28">
        <f t="shared" si="20"/>
        <v>0</v>
      </c>
      <c r="K725" s="29" t="s">
        <v>50</v>
      </c>
      <c r="L725" s="29" t="s">
        <v>45</v>
      </c>
      <c r="M725" s="29" t="s">
        <v>51</v>
      </c>
      <c r="N725" s="30" t="str">
        <f>VLOOKUP(M725,[13]OPERACIONAL!$A$1:$C$12,2,FALSE)</f>
        <v>SELECIONAR</v>
      </c>
    </row>
    <row r="726" spans="2:14">
      <c r="B726" s="23" t="str">
        <f t="shared" si="19"/>
        <v>U.</v>
      </c>
      <c r="C726" s="24" t="s">
        <v>4</v>
      </c>
      <c r="D726" s="48"/>
      <c r="E726" s="48"/>
      <c r="F726" s="24" t="s">
        <v>18</v>
      </c>
      <c r="G726" s="26">
        <v>1</v>
      </c>
      <c r="H726" s="31"/>
      <c r="I726" s="27">
        <v>0</v>
      </c>
      <c r="J726" s="28">
        <f t="shared" si="20"/>
        <v>0</v>
      </c>
      <c r="K726" s="29" t="s">
        <v>50</v>
      </c>
      <c r="L726" s="29" t="s">
        <v>45</v>
      </c>
      <c r="M726" s="29" t="s">
        <v>51</v>
      </c>
      <c r="N726" s="30" t="str">
        <f>VLOOKUP(M726,[13]OPERACIONAL!$A$1:$C$12,2,FALSE)</f>
        <v>SELECIONAR</v>
      </c>
    </row>
    <row r="727" spans="2:14">
      <c r="B727" s="23" t="str">
        <f t="shared" ref="B727:B790" si="21">MID(C727,1,2)</f>
        <v>U.</v>
      </c>
      <c r="C727" s="24" t="s">
        <v>4</v>
      </c>
      <c r="D727" s="48"/>
      <c r="E727" s="48"/>
      <c r="F727" s="24" t="s">
        <v>18</v>
      </c>
      <c r="G727" s="26">
        <v>1</v>
      </c>
      <c r="H727" s="31"/>
      <c r="I727" s="27">
        <v>0</v>
      </c>
      <c r="J727" s="28">
        <f t="shared" ref="J727:J761" si="22">G727*I727</f>
        <v>0</v>
      </c>
      <c r="K727" s="29" t="s">
        <v>50</v>
      </c>
      <c r="L727" s="29" t="s">
        <v>45</v>
      </c>
      <c r="M727" s="29" t="s">
        <v>51</v>
      </c>
      <c r="N727" s="30" t="str">
        <f>VLOOKUP(M727,[13]OPERACIONAL!$A$1:$C$12,2,FALSE)</f>
        <v>SELECIONAR</v>
      </c>
    </row>
    <row r="728" spans="2:14">
      <c r="B728" s="23" t="str">
        <f t="shared" si="21"/>
        <v>U.</v>
      </c>
      <c r="C728" s="24" t="s">
        <v>4</v>
      </c>
      <c r="D728" s="48"/>
      <c r="E728" s="48"/>
      <c r="F728" s="24" t="s">
        <v>18</v>
      </c>
      <c r="G728" s="26">
        <v>1</v>
      </c>
      <c r="H728" s="31"/>
      <c r="I728" s="27">
        <v>0</v>
      </c>
      <c r="J728" s="28">
        <f t="shared" si="22"/>
        <v>0</v>
      </c>
      <c r="K728" s="29" t="s">
        <v>50</v>
      </c>
      <c r="L728" s="29" t="s">
        <v>45</v>
      </c>
      <c r="M728" s="29" t="s">
        <v>51</v>
      </c>
      <c r="N728" s="30" t="str">
        <f>VLOOKUP(M728,[13]OPERACIONAL!$A$1:$C$12,2,FALSE)</f>
        <v>SELECIONAR</v>
      </c>
    </row>
    <row r="729" spans="2:14">
      <c r="B729" s="23" t="str">
        <f t="shared" si="21"/>
        <v>U.</v>
      </c>
      <c r="C729" s="24" t="s">
        <v>4</v>
      </c>
      <c r="D729" s="48"/>
      <c r="E729" s="48"/>
      <c r="F729" s="24" t="s">
        <v>18</v>
      </c>
      <c r="G729" s="26">
        <v>1</v>
      </c>
      <c r="H729" s="31"/>
      <c r="I729" s="27">
        <v>0</v>
      </c>
      <c r="J729" s="28">
        <f t="shared" si="22"/>
        <v>0</v>
      </c>
      <c r="K729" s="29" t="s">
        <v>50</v>
      </c>
      <c r="L729" s="29" t="s">
        <v>45</v>
      </c>
      <c r="M729" s="29" t="s">
        <v>51</v>
      </c>
      <c r="N729" s="30" t="str">
        <f>VLOOKUP(M729,[13]OPERACIONAL!$A$1:$C$12,2,FALSE)</f>
        <v>SELECIONAR</v>
      </c>
    </row>
    <row r="730" spans="2:14">
      <c r="B730" s="23" t="str">
        <f t="shared" si="21"/>
        <v>U.</v>
      </c>
      <c r="C730" s="24" t="s">
        <v>4</v>
      </c>
      <c r="D730" s="48"/>
      <c r="E730" s="48"/>
      <c r="F730" s="24" t="s">
        <v>18</v>
      </c>
      <c r="G730" s="26">
        <v>1</v>
      </c>
      <c r="H730" s="31"/>
      <c r="I730" s="27">
        <v>0</v>
      </c>
      <c r="J730" s="28">
        <f t="shared" si="22"/>
        <v>0</v>
      </c>
      <c r="K730" s="29" t="s">
        <v>50</v>
      </c>
      <c r="L730" s="29" t="s">
        <v>45</v>
      </c>
      <c r="M730" s="29" t="s">
        <v>51</v>
      </c>
      <c r="N730" s="30" t="str">
        <f>VLOOKUP(M730,[13]OPERACIONAL!$A$1:$C$12,2,FALSE)</f>
        <v>SELECIONAR</v>
      </c>
    </row>
    <row r="731" spans="2:14">
      <c r="B731" s="23" t="str">
        <f t="shared" si="21"/>
        <v>U.</v>
      </c>
      <c r="C731" s="24" t="s">
        <v>4</v>
      </c>
      <c r="D731" s="48"/>
      <c r="E731" s="48"/>
      <c r="F731" s="24" t="s">
        <v>18</v>
      </c>
      <c r="G731" s="26">
        <v>1</v>
      </c>
      <c r="H731" s="31"/>
      <c r="I731" s="27">
        <v>0</v>
      </c>
      <c r="J731" s="28">
        <f t="shared" si="22"/>
        <v>0</v>
      </c>
      <c r="K731" s="29" t="s">
        <v>50</v>
      </c>
      <c r="L731" s="29" t="s">
        <v>45</v>
      </c>
      <c r="M731" s="29" t="s">
        <v>51</v>
      </c>
      <c r="N731" s="30" t="str">
        <f>VLOOKUP(M731,[13]OPERACIONAL!$A$1:$C$12,2,FALSE)</f>
        <v>SELECIONAR</v>
      </c>
    </row>
    <row r="732" spans="2:14">
      <c r="B732" s="23" t="str">
        <f t="shared" si="21"/>
        <v>U.</v>
      </c>
      <c r="C732" s="24" t="s">
        <v>4</v>
      </c>
      <c r="D732" s="48"/>
      <c r="E732" s="48"/>
      <c r="F732" s="24" t="s">
        <v>18</v>
      </c>
      <c r="G732" s="26">
        <v>1</v>
      </c>
      <c r="H732" s="31"/>
      <c r="I732" s="27">
        <v>0</v>
      </c>
      <c r="J732" s="28">
        <f t="shared" si="22"/>
        <v>0</v>
      </c>
      <c r="K732" s="29" t="s">
        <v>50</v>
      </c>
      <c r="L732" s="29" t="s">
        <v>45</v>
      </c>
      <c r="M732" s="29" t="s">
        <v>51</v>
      </c>
      <c r="N732" s="30" t="str">
        <f>VLOOKUP(M732,[13]OPERACIONAL!$A$1:$C$12,2,FALSE)</f>
        <v>SELECIONAR</v>
      </c>
    </row>
    <row r="733" spans="2:14">
      <c r="B733" s="23" t="str">
        <f t="shared" si="21"/>
        <v>U.</v>
      </c>
      <c r="C733" s="24" t="s">
        <v>4</v>
      </c>
      <c r="D733" s="48"/>
      <c r="E733" s="48"/>
      <c r="F733" s="24" t="s">
        <v>18</v>
      </c>
      <c r="G733" s="26">
        <v>1</v>
      </c>
      <c r="H733" s="31"/>
      <c r="I733" s="27">
        <v>0</v>
      </c>
      <c r="J733" s="28">
        <f t="shared" si="22"/>
        <v>0</v>
      </c>
      <c r="K733" s="29" t="s">
        <v>50</v>
      </c>
      <c r="L733" s="29" t="s">
        <v>45</v>
      </c>
      <c r="M733" s="29" t="s">
        <v>51</v>
      </c>
      <c r="N733" s="30" t="str">
        <f>VLOOKUP(M733,[13]OPERACIONAL!$A$1:$C$12,2,FALSE)</f>
        <v>SELECIONAR</v>
      </c>
    </row>
    <row r="734" spans="2:14">
      <c r="B734" s="23" t="str">
        <f t="shared" si="21"/>
        <v>U.</v>
      </c>
      <c r="C734" s="24" t="s">
        <v>4</v>
      </c>
      <c r="D734" s="48"/>
      <c r="E734" s="48"/>
      <c r="F734" s="24" t="s">
        <v>18</v>
      </c>
      <c r="G734" s="26">
        <v>1</v>
      </c>
      <c r="H734" s="31"/>
      <c r="I734" s="27">
        <v>0</v>
      </c>
      <c r="J734" s="28">
        <f t="shared" si="22"/>
        <v>0</v>
      </c>
      <c r="K734" s="29" t="s">
        <v>50</v>
      </c>
      <c r="L734" s="29" t="s">
        <v>45</v>
      </c>
      <c r="M734" s="29" t="s">
        <v>51</v>
      </c>
      <c r="N734" s="30" t="str">
        <f>VLOOKUP(M734,[13]OPERACIONAL!$A$1:$C$12,2,FALSE)</f>
        <v>SELECIONAR</v>
      </c>
    </row>
    <row r="735" spans="2:14">
      <c r="B735" s="23" t="str">
        <f t="shared" si="21"/>
        <v>U.</v>
      </c>
      <c r="C735" s="24" t="s">
        <v>4</v>
      </c>
      <c r="D735" s="48"/>
      <c r="E735" s="48"/>
      <c r="F735" s="24" t="s">
        <v>18</v>
      </c>
      <c r="G735" s="26">
        <v>1</v>
      </c>
      <c r="H735" s="31"/>
      <c r="I735" s="27">
        <v>0</v>
      </c>
      <c r="J735" s="28">
        <f t="shared" si="22"/>
        <v>0</v>
      </c>
      <c r="K735" s="29" t="s">
        <v>50</v>
      </c>
      <c r="L735" s="29" t="s">
        <v>45</v>
      </c>
      <c r="M735" s="29" t="s">
        <v>51</v>
      </c>
      <c r="N735" s="30" t="str">
        <f>VLOOKUP(M735,[13]OPERACIONAL!$A$1:$C$12,2,FALSE)</f>
        <v>SELECIONAR</v>
      </c>
    </row>
    <row r="736" spans="2:14">
      <c r="B736" s="23" t="str">
        <f t="shared" si="21"/>
        <v>U.</v>
      </c>
      <c r="C736" s="24" t="s">
        <v>4</v>
      </c>
      <c r="D736" s="48"/>
      <c r="E736" s="48"/>
      <c r="F736" s="24" t="s">
        <v>18</v>
      </c>
      <c r="G736" s="26">
        <v>1</v>
      </c>
      <c r="H736" s="31"/>
      <c r="I736" s="27">
        <v>0</v>
      </c>
      <c r="J736" s="28">
        <f t="shared" si="22"/>
        <v>0</v>
      </c>
      <c r="K736" s="29" t="s">
        <v>50</v>
      </c>
      <c r="L736" s="29" t="s">
        <v>45</v>
      </c>
      <c r="M736" s="29" t="s">
        <v>51</v>
      </c>
      <c r="N736" s="30" t="str">
        <f>VLOOKUP(M736,[13]OPERACIONAL!$A$1:$C$12,2,FALSE)</f>
        <v>SELECIONAR</v>
      </c>
    </row>
    <row r="737" spans="2:14">
      <c r="B737" s="23" t="str">
        <f t="shared" si="21"/>
        <v>U.</v>
      </c>
      <c r="C737" s="24" t="s">
        <v>4</v>
      </c>
      <c r="D737" s="48"/>
      <c r="E737" s="48"/>
      <c r="F737" s="24" t="s">
        <v>18</v>
      </c>
      <c r="G737" s="26">
        <v>1</v>
      </c>
      <c r="H737" s="31"/>
      <c r="I737" s="27">
        <v>0</v>
      </c>
      <c r="J737" s="28">
        <f t="shared" si="22"/>
        <v>0</v>
      </c>
      <c r="K737" s="29" t="s">
        <v>50</v>
      </c>
      <c r="L737" s="29" t="s">
        <v>45</v>
      </c>
      <c r="M737" s="29" t="s">
        <v>51</v>
      </c>
      <c r="N737" s="30" t="str">
        <f>VLOOKUP(M737,[13]OPERACIONAL!$A$1:$C$12,2,FALSE)</f>
        <v>SELECIONAR</v>
      </c>
    </row>
    <row r="738" spans="2:14">
      <c r="B738" s="23" t="str">
        <f t="shared" si="21"/>
        <v>U.</v>
      </c>
      <c r="C738" s="24" t="s">
        <v>4</v>
      </c>
      <c r="D738" s="48"/>
      <c r="E738" s="48"/>
      <c r="F738" s="24" t="s">
        <v>18</v>
      </c>
      <c r="G738" s="26">
        <v>1</v>
      </c>
      <c r="H738" s="31"/>
      <c r="I738" s="27">
        <v>0</v>
      </c>
      <c r="J738" s="28">
        <f t="shared" si="22"/>
        <v>0</v>
      </c>
      <c r="K738" s="29" t="s">
        <v>50</v>
      </c>
      <c r="L738" s="29" t="s">
        <v>45</v>
      </c>
      <c r="M738" s="29" t="s">
        <v>51</v>
      </c>
      <c r="N738" s="30" t="str">
        <f>VLOOKUP(M738,[13]OPERACIONAL!$A$1:$C$12,2,FALSE)</f>
        <v>SELECIONAR</v>
      </c>
    </row>
    <row r="739" spans="2:14">
      <c r="B739" s="23" t="str">
        <f t="shared" si="21"/>
        <v>U.</v>
      </c>
      <c r="C739" s="24" t="s">
        <v>4</v>
      </c>
      <c r="D739" s="48"/>
      <c r="E739" s="48"/>
      <c r="F739" s="24" t="s">
        <v>18</v>
      </c>
      <c r="G739" s="26">
        <v>1</v>
      </c>
      <c r="H739" s="31"/>
      <c r="I739" s="27">
        <v>0</v>
      </c>
      <c r="J739" s="28">
        <f t="shared" si="22"/>
        <v>0</v>
      </c>
      <c r="K739" s="29" t="s">
        <v>50</v>
      </c>
      <c r="L739" s="29" t="s">
        <v>45</v>
      </c>
      <c r="M739" s="29" t="s">
        <v>51</v>
      </c>
      <c r="N739" s="30" t="str">
        <f>VLOOKUP(M739,[13]OPERACIONAL!$A$1:$C$12,2,FALSE)</f>
        <v>SELECIONAR</v>
      </c>
    </row>
    <row r="740" spans="2:14">
      <c r="B740" s="23" t="str">
        <f t="shared" si="21"/>
        <v>U.</v>
      </c>
      <c r="C740" s="24" t="s">
        <v>4</v>
      </c>
      <c r="D740" s="48"/>
      <c r="E740" s="48"/>
      <c r="F740" s="24" t="s">
        <v>18</v>
      </c>
      <c r="G740" s="26">
        <v>1</v>
      </c>
      <c r="H740" s="31"/>
      <c r="I740" s="27">
        <v>0</v>
      </c>
      <c r="J740" s="28">
        <f t="shared" si="22"/>
        <v>0</v>
      </c>
      <c r="K740" s="29" t="s">
        <v>50</v>
      </c>
      <c r="L740" s="29" t="s">
        <v>45</v>
      </c>
      <c r="M740" s="29" t="s">
        <v>51</v>
      </c>
      <c r="N740" s="30" t="str">
        <f>VLOOKUP(M740,[13]OPERACIONAL!$A$1:$C$12,2,FALSE)</f>
        <v>SELECIONAR</v>
      </c>
    </row>
    <row r="741" spans="2:14">
      <c r="B741" s="23" t="str">
        <f t="shared" si="21"/>
        <v>U.</v>
      </c>
      <c r="C741" s="24" t="s">
        <v>4</v>
      </c>
      <c r="D741" s="48"/>
      <c r="E741" s="48"/>
      <c r="F741" s="24" t="s">
        <v>18</v>
      </c>
      <c r="G741" s="26">
        <v>1</v>
      </c>
      <c r="H741" s="31"/>
      <c r="I741" s="27">
        <v>0</v>
      </c>
      <c r="J741" s="28">
        <f t="shared" si="22"/>
        <v>0</v>
      </c>
      <c r="K741" s="29" t="s">
        <v>50</v>
      </c>
      <c r="L741" s="29" t="s">
        <v>45</v>
      </c>
      <c r="M741" s="29" t="s">
        <v>51</v>
      </c>
      <c r="N741" s="30" t="str">
        <f>VLOOKUP(M741,[13]OPERACIONAL!$A$1:$C$12,2,FALSE)</f>
        <v>SELECIONAR</v>
      </c>
    </row>
    <row r="742" spans="2:14">
      <c r="B742" s="23" t="str">
        <f t="shared" si="21"/>
        <v>U.</v>
      </c>
      <c r="C742" s="24" t="s">
        <v>4</v>
      </c>
      <c r="D742" s="48"/>
      <c r="E742" s="48"/>
      <c r="F742" s="24" t="s">
        <v>18</v>
      </c>
      <c r="G742" s="26">
        <v>1</v>
      </c>
      <c r="H742" s="31"/>
      <c r="I742" s="27">
        <v>0</v>
      </c>
      <c r="J742" s="28">
        <f t="shared" si="22"/>
        <v>0</v>
      </c>
      <c r="K742" s="29" t="s">
        <v>50</v>
      </c>
      <c r="L742" s="29" t="s">
        <v>45</v>
      </c>
      <c r="M742" s="29" t="s">
        <v>51</v>
      </c>
      <c r="N742" s="30" t="str">
        <f>VLOOKUP(M742,[13]OPERACIONAL!$A$1:$C$12,2,FALSE)</f>
        <v>SELECIONAR</v>
      </c>
    </row>
    <row r="743" spans="2:14">
      <c r="B743" s="23" t="str">
        <f t="shared" si="21"/>
        <v>U.</v>
      </c>
      <c r="C743" s="24" t="s">
        <v>4</v>
      </c>
      <c r="D743" s="48"/>
      <c r="E743" s="48"/>
      <c r="F743" s="24" t="s">
        <v>18</v>
      </c>
      <c r="G743" s="26">
        <v>1</v>
      </c>
      <c r="H743" s="31"/>
      <c r="I743" s="27">
        <v>0</v>
      </c>
      <c r="J743" s="28">
        <f t="shared" si="22"/>
        <v>0</v>
      </c>
      <c r="K743" s="29" t="s">
        <v>50</v>
      </c>
      <c r="L743" s="29" t="s">
        <v>45</v>
      </c>
      <c r="M743" s="29" t="s">
        <v>51</v>
      </c>
      <c r="N743" s="30" t="str">
        <f>VLOOKUP(M743,[13]OPERACIONAL!$A$1:$C$12,2,FALSE)</f>
        <v>SELECIONAR</v>
      </c>
    </row>
    <row r="744" spans="2:14">
      <c r="B744" s="23" t="str">
        <f t="shared" si="21"/>
        <v>U.</v>
      </c>
      <c r="C744" s="24" t="s">
        <v>4</v>
      </c>
      <c r="D744" s="48"/>
      <c r="E744" s="48"/>
      <c r="F744" s="24" t="s">
        <v>18</v>
      </c>
      <c r="G744" s="26">
        <v>1</v>
      </c>
      <c r="H744" s="31"/>
      <c r="I744" s="27">
        <v>0</v>
      </c>
      <c r="J744" s="28">
        <f t="shared" si="22"/>
        <v>0</v>
      </c>
      <c r="K744" s="29" t="s">
        <v>50</v>
      </c>
      <c r="L744" s="29" t="s">
        <v>45</v>
      </c>
      <c r="M744" s="29" t="s">
        <v>51</v>
      </c>
      <c r="N744" s="30" t="str">
        <f>VLOOKUP(M744,[13]OPERACIONAL!$A$1:$C$12,2,FALSE)</f>
        <v>SELECIONAR</v>
      </c>
    </row>
    <row r="745" spans="2:14">
      <c r="B745" s="23" t="str">
        <f t="shared" si="21"/>
        <v>U.</v>
      </c>
      <c r="C745" s="24" t="s">
        <v>4</v>
      </c>
      <c r="D745" s="48"/>
      <c r="E745" s="48"/>
      <c r="F745" s="24" t="s">
        <v>18</v>
      </c>
      <c r="G745" s="26">
        <v>1</v>
      </c>
      <c r="H745" s="31"/>
      <c r="I745" s="27">
        <v>0</v>
      </c>
      <c r="J745" s="28">
        <f t="shared" si="22"/>
        <v>0</v>
      </c>
      <c r="K745" s="29" t="s">
        <v>50</v>
      </c>
      <c r="L745" s="29" t="s">
        <v>45</v>
      </c>
      <c r="M745" s="29" t="s">
        <v>51</v>
      </c>
      <c r="N745" s="30" t="str">
        <f>VLOOKUP(M745,[13]OPERACIONAL!$A$1:$C$12,2,FALSE)</f>
        <v>SELECIONAR</v>
      </c>
    </row>
    <row r="746" spans="2:14">
      <c r="B746" s="23" t="str">
        <f t="shared" si="21"/>
        <v>U.</v>
      </c>
      <c r="C746" s="24" t="s">
        <v>4</v>
      </c>
      <c r="D746" s="48"/>
      <c r="E746" s="48"/>
      <c r="F746" s="24" t="s">
        <v>18</v>
      </c>
      <c r="G746" s="26">
        <v>1</v>
      </c>
      <c r="H746" s="31"/>
      <c r="I746" s="27">
        <v>0</v>
      </c>
      <c r="J746" s="28">
        <f t="shared" si="22"/>
        <v>0</v>
      </c>
      <c r="K746" s="29" t="s">
        <v>50</v>
      </c>
      <c r="L746" s="29" t="s">
        <v>45</v>
      </c>
      <c r="M746" s="29" t="s">
        <v>51</v>
      </c>
      <c r="N746" s="30" t="str">
        <f>VLOOKUP(M746,[13]OPERACIONAL!$A$1:$C$12,2,FALSE)</f>
        <v>SELECIONAR</v>
      </c>
    </row>
    <row r="747" spans="2:14">
      <c r="B747" s="23" t="str">
        <f t="shared" si="21"/>
        <v>U.</v>
      </c>
      <c r="C747" s="24" t="s">
        <v>4</v>
      </c>
      <c r="D747" s="48"/>
      <c r="E747" s="48"/>
      <c r="F747" s="24" t="s">
        <v>18</v>
      </c>
      <c r="G747" s="26">
        <v>1</v>
      </c>
      <c r="H747" s="31"/>
      <c r="I747" s="27">
        <v>0</v>
      </c>
      <c r="J747" s="28">
        <f t="shared" si="22"/>
        <v>0</v>
      </c>
      <c r="K747" s="29" t="s">
        <v>50</v>
      </c>
      <c r="L747" s="29" t="s">
        <v>45</v>
      </c>
      <c r="M747" s="29" t="s">
        <v>51</v>
      </c>
      <c r="N747" s="30" t="str">
        <f>VLOOKUP(M747,[13]OPERACIONAL!$A$1:$C$12,2,FALSE)</f>
        <v>SELECIONAR</v>
      </c>
    </row>
    <row r="748" spans="2:14">
      <c r="B748" s="23" t="str">
        <f t="shared" si="21"/>
        <v>U.</v>
      </c>
      <c r="C748" s="24" t="s">
        <v>4</v>
      </c>
      <c r="D748" s="48"/>
      <c r="E748" s="48"/>
      <c r="F748" s="24" t="s">
        <v>18</v>
      </c>
      <c r="G748" s="26">
        <v>1</v>
      </c>
      <c r="H748" s="31"/>
      <c r="I748" s="27">
        <v>0</v>
      </c>
      <c r="J748" s="28">
        <f t="shared" si="22"/>
        <v>0</v>
      </c>
      <c r="K748" s="29" t="s">
        <v>50</v>
      </c>
      <c r="L748" s="29" t="s">
        <v>45</v>
      </c>
      <c r="M748" s="29" t="s">
        <v>51</v>
      </c>
      <c r="N748" s="30" t="str">
        <f>VLOOKUP(M748,[13]OPERACIONAL!$A$1:$C$12,2,FALSE)</f>
        <v>SELECIONAR</v>
      </c>
    </row>
    <row r="749" spans="2:14">
      <c r="B749" s="23" t="str">
        <f t="shared" si="21"/>
        <v>U.</v>
      </c>
      <c r="C749" s="24" t="s">
        <v>4</v>
      </c>
      <c r="D749" s="48"/>
      <c r="E749" s="48"/>
      <c r="F749" s="24" t="s">
        <v>18</v>
      </c>
      <c r="G749" s="26">
        <v>1</v>
      </c>
      <c r="H749" s="31"/>
      <c r="I749" s="27">
        <v>0</v>
      </c>
      <c r="J749" s="28">
        <f t="shared" si="22"/>
        <v>0</v>
      </c>
      <c r="K749" s="29" t="s">
        <v>50</v>
      </c>
      <c r="L749" s="29" t="s">
        <v>45</v>
      </c>
      <c r="M749" s="29" t="s">
        <v>51</v>
      </c>
      <c r="N749" s="30" t="str">
        <f>VLOOKUP(M749,[13]OPERACIONAL!$A$1:$C$12,2,FALSE)</f>
        <v>SELECIONAR</v>
      </c>
    </row>
    <row r="750" spans="2:14">
      <c r="B750" s="23" t="str">
        <f t="shared" si="21"/>
        <v>U.</v>
      </c>
      <c r="C750" s="24" t="s">
        <v>4</v>
      </c>
      <c r="D750" s="48"/>
      <c r="E750" s="48"/>
      <c r="F750" s="24" t="s">
        <v>18</v>
      </c>
      <c r="G750" s="26">
        <v>1</v>
      </c>
      <c r="H750" s="31"/>
      <c r="I750" s="27">
        <v>0</v>
      </c>
      <c r="J750" s="28">
        <f t="shared" si="22"/>
        <v>0</v>
      </c>
      <c r="K750" s="29" t="s">
        <v>50</v>
      </c>
      <c r="L750" s="29" t="s">
        <v>45</v>
      </c>
      <c r="M750" s="29" t="s">
        <v>51</v>
      </c>
      <c r="N750" s="30" t="str">
        <f>VLOOKUP(M750,[13]OPERACIONAL!$A$1:$C$12,2,FALSE)</f>
        <v>SELECIONAR</v>
      </c>
    </row>
    <row r="751" spans="2:14">
      <c r="B751" s="23" t="str">
        <f t="shared" si="21"/>
        <v>U.</v>
      </c>
      <c r="C751" s="24" t="s">
        <v>4</v>
      </c>
      <c r="D751" s="48"/>
      <c r="E751" s="48"/>
      <c r="F751" s="24" t="s">
        <v>18</v>
      </c>
      <c r="G751" s="26">
        <v>1</v>
      </c>
      <c r="H751" s="31"/>
      <c r="I751" s="27">
        <v>0</v>
      </c>
      <c r="J751" s="28">
        <f t="shared" si="22"/>
        <v>0</v>
      </c>
      <c r="K751" s="29" t="s">
        <v>50</v>
      </c>
      <c r="L751" s="29" t="s">
        <v>45</v>
      </c>
      <c r="M751" s="29" t="s">
        <v>51</v>
      </c>
      <c r="N751" s="30" t="str">
        <f>VLOOKUP(M751,[13]OPERACIONAL!$A$1:$C$12,2,FALSE)</f>
        <v>SELECIONAR</v>
      </c>
    </row>
    <row r="752" spans="2:14">
      <c r="B752" s="23" t="str">
        <f t="shared" si="21"/>
        <v>U.</v>
      </c>
      <c r="C752" s="24" t="s">
        <v>4</v>
      </c>
      <c r="D752" s="48"/>
      <c r="E752" s="48"/>
      <c r="F752" s="24" t="s">
        <v>18</v>
      </c>
      <c r="G752" s="26">
        <v>1</v>
      </c>
      <c r="H752" s="31"/>
      <c r="I752" s="27">
        <v>0</v>
      </c>
      <c r="J752" s="28">
        <f t="shared" si="22"/>
        <v>0</v>
      </c>
      <c r="K752" s="29" t="s">
        <v>50</v>
      </c>
      <c r="L752" s="29" t="s">
        <v>45</v>
      </c>
      <c r="M752" s="29" t="s">
        <v>51</v>
      </c>
      <c r="N752" s="30" t="str">
        <f>VLOOKUP(M752,[13]OPERACIONAL!$A$1:$C$12,2,FALSE)</f>
        <v>SELECIONAR</v>
      </c>
    </row>
    <row r="753" spans="2:14">
      <c r="B753" s="23" t="str">
        <f t="shared" si="21"/>
        <v>U.</v>
      </c>
      <c r="C753" s="24" t="s">
        <v>4</v>
      </c>
      <c r="D753" s="48"/>
      <c r="E753" s="48"/>
      <c r="F753" s="24" t="s">
        <v>18</v>
      </c>
      <c r="G753" s="26">
        <v>1</v>
      </c>
      <c r="H753" s="31"/>
      <c r="I753" s="27">
        <v>0</v>
      </c>
      <c r="J753" s="28">
        <f t="shared" si="22"/>
        <v>0</v>
      </c>
      <c r="K753" s="29" t="s">
        <v>50</v>
      </c>
      <c r="L753" s="29" t="s">
        <v>45</v>
      </c>
      <c r="M753" s="29" t="s">
        <v>51</v>
      </c>
      <c r="N753" s="30" t="str">
        <f>VLOOKUP(M753,[13]OPERACIONAL!$A$1:$C$12,2,FALSE)</f>
        <v>SELECIONAR</v>
      </c>
    </row>
    <row r="754" spans="2:14">
      <c r="B754" s="23" t="str">
        <f t="shared" si="21"/>
        <v>U.</v>
      </c>
      <c r="C754" s="24" t="s">
        <v>4</v>
      </c>
      <c r="D754" s="48"/>
      <c r="E754" s="48"/>
      <c r="F754" s="24" t="s">
        <v>18</v>
      </c>
      <c r="G754" s="26">
        <v>1</v>
      </c>
      <c r="H754" s="31"/>
      <c r="I754" s="27">
        <v>0</v>
      </c>
      <c r="J754" s="28">
        <f t="shared" si="22"/>
        <v>0</v>
      </c>
      <c r="K754" s="29" t="s">
        <v>50</v>
      </c>
      <c r="L754" s="29" t="s">
        <v>45</v>
      </c>
      <c r="M754" s="29" t="s">
        <v>51</v>
      </c>
      <c r="N754" s="30" t="str">
        <f>VLOOKUP(M754,[13]OPERACIONAL!$A$1:$C$12,2,FALSE)</f>
        <v>SELECIONAR</v>
      </c>
    </row>
    <row r="755" spans="2:14">
      <c r="B755" s="23" t="str">
        <f t="shared" si="21"/>
        <v>U.</v>
      </c>
      <c r="C755" s="24" t="s">
        <v>4</v>
      </c>
      <c r="D755" s="48"/>
      <c r="E755" s="48"/>
      <c r="F755" s="24" t="s">
        <v>18</v>
      </c>
      <c r="G755" s="26">
        <v>1</v>
      </c>
      <c r="H755" s="31"/>
      <c r="I755" s="27">
        <v>0</v>
      </c>
      <c r="J755" s="28">
        <f t="shared" si="22"/>
        <v>0</v>
      </c>
      <c r="K755" s="29" t="s">
        <v>50</v>
      </c>
      <c r="L755" s="29" t="s">
        <v>45</v>
      </c>
      <c r="M755" s="29" t="s">
        <v>51</v>
      </c>
      <c r="N755" s="30" t="str">
        <f>VLOOKUP(M755,[13]OPERACIONAL!$A$1:$C$12,2,FALSE)</f>
        <v>SELECIONAR</v>
      </c>
    </row>
    <row r="756" spans="2:14">
      <c r="B756" s="23" t="str">
        <f t="shared" si="21"/>
        <v>U.</v>
      </c>
      <c r="C756" s="24" t="s">
        <v>4</v>
      </c>
      <c r="D756" s="48"/>
      <c r="E756" s="48"/>
      <c r="F756" s="24" t="s">
        <v>18</v>
      </c>
      <c r="G756" s="26">
        <v>1</v>
      </c>
      <c r="H756" s="31"/>
      <c r="I756" s="27">
        <v>0</v>
      </c>
      <c r="J756" s="28">
        <f t="shared" si="22"/>
        <v>0</v>
      </c>
      <c r="K756" s="29" t="s">
        <v>50</v>
      </c>
      <c r="L756" s="29" t="s">
        <v>45</v>
      </c>
      <c r="M756" s="29" t="s">
        <v>51</v>
      </c>
      <c r="N756" s="30" t="str">
        <f>VLOOKUP(M756,[13]OPERACIONAL!$A$1:$C$12,2,FALSE)</f>
        <v>SELECIONAR</v>
      </c>
    </row>
    <row r="757" spans="2:14">
      <c r="B757" s="23" t="str">
        <f t="shared" si="21"/>
        <v>U.</v>
      </c>
      <c r="C757" s="24" t="s">
        <v>4</v>
      </c>
      <c r="D757" s="48"/>
      <c r="E757" s="48"/>
      <c r="F757" s="24" t="s">
        <v>18</v>
      </c>
      <c r="G757" s="26">
        <v>1</v>
      </c>
      <c r="H757" s="31"/>
      <c r="I757" s="27">
        <v>0</v>
      </c>
      <c r="J757" s="28">
        <f t="shared" si="22"/>
        <v>0</v>
      </c>
      <c r="K757" s="29" t="s">
        <v>50</v>
      </c>
      <c r="L757" s="29" t="s">
        <v>45</v>
      </c>
      <c r="M757" s="29" t="s">
        <v>51</v>
      </c>
      <c r="N757" s="30" t="str">
        <f>VLOOKUP(M757,[13]OPERACIONAL!$A$1:$C$12,2,FALSE)</f>
        <v>SELECIONAR</v>
      </c>
    </row>
    <row r="758" spans="2:14">
      <c r="B758" s="23" t="str">
        <f t="shared" si="21"/>
        <v>U.</v>
      </c>
      <c r="C758" s="24" t="s">
        <v>4</v>
      </c>
      <c r="D758" s="48"/>
      <c r="E758" s="48"/>
      <c r="F758" s="24" t="s">
        <v>18</v>
      </c>
      <c r="G758" s="26">
        <v>1</v>
      </c>
      <c r="H758" s="31"/>
      <c r="I758" s="27">
        <v>0</v>
      </c>
      <c r="J758" s="28">
        <f t="shared" si="22"/>
        <v>0</v>
      </c>
      <c r="K758" s="29" t="s">
        <v>50</v>
      </c>
      <c r="L758" s="29" t="s">
        <v>45</v>
      </c>
      <c r="M758" s="29" t="s">
        <v>51</v>
      </c>
      <c r="N758" s="30" t="str">
        <f>VLOOKUP(M758,[13]OPERACIONAL!$A$1:$C$12,2,FALSE)</f>
        <v>SELECIONAR</v>
      </c>
    </row>
    <row r="759" spans="2:14">
      <c r="B759" s="23" t="str">
        <f t="shared" si="21"/>
        <v>U.</v>
      </c>
      <c r="C759" s="24" t="s">
        <v>4</v>
      </c>
      <c r="D759" s="48"/>
      <c r="E759" s="48"/>
      <c r="F759" s="24" t="s">
        <v>18</v>
      </c>
      <c r="G759" s="26">
        <v>1</v>
      </c>
      <c r="H759" s="31"/>
      <c r="I759" s="27">
        <v>0</v>
      </c>
      <c r="J759" s="28">
        <f t="shared" si="22"/>
        <v>0</v>
      </c>
      <c r="K759" s="29" t="s">
        <v>50</v>
      </c>
      <c r="L759" s="29" t="s">
        <v>45</v>
      </c>
      <c r="M759" s="29" t="s">
        <v>51</v>
      </c>
      <c r="N759" s="30" t="str">
        <f>VLOOKUP(M759,[13]OPERACIONAL!$A$1:$C$12,2,FALSE)</f>
        <v>SELECIONAR</v>
      </c>
    </row>
    <row r="760" spans="2:14">
      <c r="B760" s="23" t="str">
        <f t="shared" si="21"/>
        <v>U.</v>
      </c>
      <c r="C760" s="24" t="s">
        <v>4</v>
      </c>
      <c r="D760" s="48"/>
      <c r="E760" s="48"/>
      <c r="F760" s="24" t="s">
        <v>18</v>
      </c>
      <c r="G760" s="26">
        <v>1</v>
      </c>
      <c r="H760" s="31"/>
      <c r="I760" s="27">
        <v>0</v>
      </c>
      <c r="J760" s="28">
        <f t="shared" si="22"/>
        <v>0</v>
      </c>
      <c r="K760" s="29" t="s">
        <v>50</v>
      </c>
      <c r="L760" s="29" t="s">
        <v>45</v>
      </c>
      <c r="M760" s="29" t="s">
        <v>51</v>
      </c>
      <c r="N760" s="30" t="str">
        <f>VLOOKUP(M760,[13]OPERACIONAL!$A$1:$C$12,2,FALSE)</f>
        <v>SELECIONAR</v>
      </c>
    </row>
    <row r="761" spans="2:14">
      <c r="B761" s="23" t="str">
        <f t="shared" si="21"/>
        <v>U.</v>
      </c>
      <c r="C761" s="24" t="s">
        <v>4</v>
      </c>
      <c r="D761" s="48"/>
      <c r="E761" s="48"/>
      <c r="F761" s="24" t="s">
        <v>18</v>
      </c>
      <c r="G761" s="26">
        <v>1</v>
      </c>
      <c r="H761" s="31"/>
      <c r="I761" s="27">
        <v>0</v>
      </c>
      <c r="J761" s="28">
        <f t="shared" si="22"/>
        <v>0</v>
      </c>
      <c r="K761" s="29" t="s">
        <v>50</v>
      </c>
      <c r="L761" s="29" t="s">
        <v>45</v>
      </c>
      <c r="M761" s="29" t="s">
        <v>51</v>
      </c>
      <c r="N761" s="30" t="str">
        <f>VLOOKUP(M761,[13]OPERACIONAL!$A$1:$C$12,2,FALSE)</f>
        <v>SELECIONAR</v>
      </c>
    </row>
    <row r="762" spans="2:14">
      <c r="B762" s="23" t="str">
        <f t="shared" si="21"/>
        <v>U.</v>
      </c>
      <c r="C762" s="24" t="s">
        <v>4</v>
      </c>
      <c r="D762" s="48"/>
      <c r="E762" s="48"/>
      <c r="F762" s="24" t="s">
        <v>18</v>
      </c>
      <c r="G762" s="26">
        <v>1</v>
      </c>
      <c r="H762" s="31"/>
      <c r="I762" s="27">
        <v>0</v>
      </c>
      <c r="J762" s="28">
        <f>G762*I762</f>
        <v>0</v>
      </c>
      <c r="K762" s="29" t="s">
        <v>50</v>
      </c>
      <c r="L762" s="29" t="s">
        <v>45</v>
      </c>
      <c r="M762" s="29" t="s">
        <v>51</v>
      </c>
      <c r="N762" s="30" t="str">
        <f>VLOOKUP(M762,[13]OPERACIONAL!$A$1:$C$12,2,FALSE)</f>
        <v>SELECIONAR</v>
      </c>
    </row>
    <row r="763" spans="2:14">
      <c r="B763" s="23" t="str">
        <f t="shared" si="21"/>
        <v>U.</v>
      </c>
      <c r="C763" s="24" t="s">
        <v>4</v>
      </c>
      <c r="D763" s="48"/>
      <c r="E763" s="48"/>
      <c r="F763" s="24" t="s">
        <v>18</v>
      </c>
      <c r="G763" s="26">
        <v>1</v>
      </c>
      <c r="H763" s="31"/>
      <c r="I763" s="27">
        <v>0</v>
      </c>
      <c r="J763" s="28">
        <f>G763*I763</f>
        <v>0</v>
      </c>
      <c r="K763" s="29" t="s">
        <v>50</v>
      </c>
      <c r="L763" s="29" t="s">
        <v>45</v>
      </c>
      <c r="M763" s="29" t="s">
        <v>51</v>
      </c>
      <c r="N763" s="30" t="str">
        <f>VLOOKUP(M763,[13]OPERACIONAL!$A$1:$C$12,2,FALSE)</f>
        <v>SELECIONAR</v>
      </c>
    </row>
    <row r="764" spans="2:14">
      <c r="B764" s="23" t="str">
        <f t="shared" si="21"/>
        <v>U.</v>
      </c>
      <c r="C764" s="24" t="s">
        <v>4</v>
      </c>
      <c r="D764" s="48"/>
      <c r="E764" s="48"/>
      <c r="F764" s="24" t="s">
        <v>18</v>
      </c>
      <c r="G764" s="26">
        <v>1</v>
      </c>
      <c r="H764" s="31"/>
      <c r="I764" s="27">
        <v>0</v>
      </c>
      <c r="J764" s="28">
        <f>G764*I764</f>
        <v>0</v>
      </c>
      <c r="K764" s="29" t="s">
        <v>50</v>
      </c>
      <c r="L764" s="29" t="s">
        <v>45</v>
      </c>
      <c r="M764" s="29" t="s">
        <v>51</v>
      </c>
      <c r="N764" s="30" t="str">
        <f>VLOOKUP(M764,[13]OPERACIONAL!$A$1:$C$12,2,FALSE)</f>
        <v>SELECIONAR</v>
      </c>
    </row>
    <row r="765" spans="2:14">
      <c r="B765" s="23" t="str">
        <f t="shared" si="21"/>
        <v>U.</v>
      </c>
      <c r="C765" s="24" t="s">
        <v>4</v>
      </c>
      <c r="D765" s="48"/>
      <c r="E765" s="48"/>
      <c r="F765" s="24" t="s">
        <v>18</v>
      </c>
      <c r="G765" s="26">
        <v>1</v>
      </c>
      <c r="H765" s="31"/>
      <c r="I765" s="27">
        <v>0</v>
      </c>
      <c r="J765" s="28">
        <f>G765*I765</f>
        <v>0</v>
      </c>
      <c r="K765" s="29" t="s">
        <v>50</v>
      </c>
      <c r="L765" s="29" t="s">
        <v>45</v>
      </c>
      <c r="M765" s="29" t="s">
        <v>51</v>
      </c>
      <c r="N765" s="30" t="str">
        <f>VLOOKUP(M765,[13]OPERACIONAL!$A$1:$C$12,2,FALSE)</f>
        <v>SELECIONAR</v>
      </c>
    </row>
    <row r="766" spans="2:14">
      <c r="B766" s="23" t="str">
        <f t="shared" si="21"/>
        <v>U.</v>
      </c>
      <c r="C766" s="24" t="s">
        <v>4</v>
      </c>
      <c r="D766" s="48"/>
      <c r="E766" s="48"/>
      <c r="F766" s="24" t="s">
        <v>18</v>
      </c>
      <c r="G766" s="26">
        <v>1</v>
      </c>
      <c r="H766" s="31"/>
      <c r="I766" s="27">
        <v>0</v>
      </c>
      <c r="J766" s="28">
        <f>G766*I766</f>
        <v>0</v>
      </c>
      <c r="K766" s="29" t="s">
        <v>50</v>
      </c>
      <c r="L766" s="29" t="s">
        <v>45</v>
      </c>
      <c r="M766" s="29" t="s">
        <v>51</v>
      </c>
      <c r="N766" s="30" t="str">
        <f>VLOOKUP(M766,[13]OPERACIONAL!$A$1:$C$12,2,FALSE)</f>
        <v>SELECIONAR</v>
      </c>
    </row>
    <row r="767" spans="2:14">
      <c r="B767" s="23" t="str">
        <f t="shared" si="21"/>
        <v>U.</v>
      </c>
      <c r="C767" s="24" t="s">
        <v>4</v>
      </c>
      <c r="D767" s="48"/>
      <c r="E767" s="48"/>
      <c r="F767" s="24" t="s">
        <v>18</v>
      </c>
      <c r="G767" s="26">
        <v>1</v>
      </c>
      <c r="H767" s="31"/>
      <c r="I767" s="27">
        <v>0</v>
      </c>
      <c r="J767" s="28">
        <f t="shared" ref="J767:J830" si="23">G767*I767</f>
        <v>0</v>
      </c>
      <c r="K767" s="29" t="s">
        <v>50</v>
      </c>
      <c r="L767" s="29" t="s">
        <v>45</v>
      </c>
      <c r="M767" s="29" t="s">
        <v>51</v>
      </c>
      <c r="N767" s="30" t="str">
        <f>VLOOKUP(M767,[13]OPERACIONAL!$A$1:$C$12,2,FALSE)</f>
        <v>SELECIONAR</v>
      </c>
    </row>
    <row r="768" spans="2:14">
      <c r="B768" s="23" t="str">
        <f t="shared" si="21"/>
        <v>U.</v>
      </c>
      <c r="C768" s="24" t="s">
        <v>4</v>
      </c>
      <c r="D768" s="48"/>
      <c r="E768" s="48"/>
      <c r="F768" s="24" t="s">
        <v>18</v>
      </c>
      <c r="G768" s="26">
        <v>1</v>
      </c>
      <c r="H768" s="31"/>
      <c r="I768" s="27">
        <v>0</v>
      </c>
      <c r="J768" s="28">
        <f t="shared" si="23"/>
        <v>0</v>
      </c>
      <c r="K768" s="29" t="s">
        <v>50</v>
      </c>
      <c r="L768" s="29" t="s">
        <v>45</v>
      </c>
      <c r="M768" s="29" t="s">
        <v>51</v>
      </c>
      <c r="N768" s="30" t="str">
        <f>VLOOKUP(M768,[13]OPERACIONAL!$A$1:$C$12,2,FALSE)</f>
        <v>SELECIONAR</v>
      </c>
    </row>
    <row r="769" spans="2:14">
      <c r="B769" s="23" t="str">
        <f t="shared" si="21"/>
        <v>U.</v>
      </c>
      <c r="C769" s="24" t="s">
        <v>4</v>
      </c>
      <c r="D769" s="48"/>
      <c r="E769" s="48"/>
      <c r="F769" s="24" t="s">
        <v>18</v>
      </c>
      <c r="G769" s="26">
        <v>1</v>
      </c>
      <c r="H769" s="31"/>
      <c r="I769" s="27">
        <v>0</v>
      </c>
      <c r="J769" s="28">
        <f t="shared" si="23"/>
        <v>0</v>
      </c>
      <c r="K769" s="29" t="s">
        <v>50</v>
      </c>
      <c r="L769" s="29" t="s">
        <v>45</v>
      </c>
      <c r="M769" s="29" t="s">
        <v>51</v>
      </c>
      <c r="N769" s="30" t="str">
        <f>VLOOKUP(M769,[13]OPERACIONAL!$A$1:$C$12,2,FALSE)</f>
        <v>SELECIONAR</v>
      </c>
    </row>
    <row r="770" spans="2:14">
      <c r="B770" s="23" t="str">
        <f t="shared" si="21"/>
        <v>U.</v>
      </c>
      <c r="C770" s="24" t="s">
        <v>4</v>
      </c>
      <c r="D770" s="48"/>
      <c r="E770" s="48"/>
      <c r="F770" s="24" t="s">
        <v>18</v>
      </c>
      <c r="G770" s="26">
        <v>1</v>
      </c>
      <c r="H770" s="31"/>
      <c r="I770" s="27">
        <v>0</v>
      </c>
      <c r="J770" s="28">
        <f t="shared" si="23"/>
        <v>0</v>
      </c>
      <c r="K770" s="29" t="s">
        <v>50</v>
      </c>
      <c r="L770" s="29" t="s">
        <v>45</v>
      </c>
      <c r="M770" s="29" t="s">
        <v>51</v>
      </c>
      <c r="N770" s="30" t="str">
        <f>VLOOKUP(M770,[13]OPERACIONAL!$A$1:$C$12,2,FALSE)</f>
        <v>SELECIONAR</v>
      </c>
    </row>
    <row r="771" spans="2:14">
      <c r="B771" s="23" t="str">
        <f t="shared" si="21"/>
        <v>U.</v>
      </c>
      <c r="C771" s="24" t="s">
        <v>4</v>
      </c>
      <c r="D771" s="48"/>
      <c r="E771" s="48"/>
      <c r="F771" s="24" t="s">
        <v>18</v>
      </c>
      <c r="G771" s="26">
        <v>1</v>
      </c>
      <c r="H771" s="31"/>
      <c r="I771" s="27">
        <v>0</v>
      </c>
      <c r="J771" s="28">
        <f t="shared" si="23"/>
        <v>0</v>
      </c>
      <c r="K771" s="29" t="s">
        <v>50</v>
      </c>
      <c r="L771" s="29" t="s">
        <v>45</v>
      </c>
      <c r="M771" s="29" t="s">
        <v>51</v>
      </c>
      <c r="N771" s="30" t="str">
        <f>VLOOKUP(M771,[13]OPERACIONAL!$A$1:$C$12,2,FALSE)</f>
        <v>SELECIONAR</v>
      </c>
    </row>
    <row r="772" spans="2:14">
      <c r="B772" s="23" t="str">
        <f t="shared" si="21"/>
        <v>U.</v>
      </c>
      <c r="C772" s="24" t="s">
        <v>4</v>
      </c>
      <c r="D772" s="48"/>
      <c r="E772" s="48"/>
      <c r="F772" s="24" t="s">
        <v>18</v>
      </c>
      <c r="G772" s="26">
        <v>1</v>
      </c>
      <c r="H772" s="31"/>
      <c r="I772" s="27">
        <v>0</v>
      </c>
      <c r="J772" s="28">
        <f t="shared" si="23"/>
        <v>0</v>
      </c>
      <c r="K772" s="29" t="s">
        <v>50</v>
      </c>
      <c r="L772" s="29" t="s">
        <v>45</v>
      </c>
      <c r="M772" s="29" t="s">
        <v>51</v>
      </c>
      <c r="N772" s="30" t="str">
        <f>VLOOKUP(M772,[13]OPERACIONAL!$A$1:$C$12,2,FALSE)</f>
        <v>SELECIONAR</v>
      </c>
    </row>
    <row r="773" spans="2:14">
      <c r="B773" s="23" t="str">
        <f t="shared" si="21"/>
        <v>U.</v>
      </c>
      <c r="C773" s="24" t="s">
        <v>4</v>
      </c>
      <c r="D773" s="48"/>
      <c r="E773" s="48"/>
      <c r="F773" s="24" t="s">
        <v>18</v>
      </c>
      <c r="G773" s="26">
        <v>1</v>
      </c>
      <c r="H773" s="31"/>
      <c r="I773" s="27">
        <v>0</v>
      </c>
      <c r="J773" s="28">
        <f t="shared" si="23"/>
        <v>0</v>
      </c>
      <c r="K773" s="29" t="s">
        <v>50</v>
      </c>
      <c r="L773" s="29" t="s">
        <v>45</v>
      </c>
      <c r="M773" s="29" t="s">
        <v>51</v>
      </c>
      <c r="N773" s="30" t="str">
        <f>VLOOKUP(M773,[13]OPERACIONAL!$A$1:$C$12,2,FALSE)</f>
        <v>SELECIONAR</v>
      </c>
    </row>
    <row r="774" spans="2:14">
      <c r="B774" s="23" t="str">
        <f t="shared" si="21"/>
        <v>U.</v>
      </c>
      <c r="C774" s="24" t="s">
        <v>4</v>
      </c>
      <c r="D774" s="48"/>
      <c r="E774" s="48"/>
      <c r="F774" s="24" t="s">
        <v>18</v>
      </c>
      <c r="G774" s="26">
        <v>1</v>
      </c>
      <c r="H774" s="31"/>
      <c r="I774" s="27">
        <v>0</v>
      </c>
      <c r="J774" s="28">
        <f t="shared" si="23"/>
        <v>0</v>
      </c>
      <c r="K774" s="29" t="s">
        <v>50</v>
      </c>
      <c r="L774" s="29" t="s">
        <v>45</v>
      </c>
      <c r="M774" s="29" t="s">
        <v>51</v>
      </c>
      <c r="N774" s="30" t="str">
        <f>VLOOKUP(M774,[13]OPERACIONAL!$A$1:$C$12,2,FALSE)</f>
        <v>SELECIONAR</v>
      </c>
    </row>
    <row r="775" spans="2:14">
      <c r="B775" s="23" t="str">
        <f t="shared" si="21"/>
        <v>U.</v>
      </c>
      <c r="C775" s="24" t="s">
        <v>4</v>
      </c>
      <c r="D775" s="48"/>
      <c r="E775" s="48"/>
      <c r="F775" s="24" t="s">
        <v>18</v>
      </c>
      <c r="G775" s="26">
        <v>1</v>
      </c>
      <c r="H775" s="31"/>
      <c r="I775" s="27">
        <v>0</v>
      </c>
      <c r="J775" s="28">
        <f t="shared" si="23"/>
        <v>0</v>
      </c>
      <c r="K775" s="29" t="s">
        <v>50</v>
      </c>
      <c r="L775" s="29" t="s">
        <v>45</v>
      </c>
      <c r="M775" s="29" t="s">
        <v>51</v>
      </c>
      <c r="N775" s="30" t="str">
        <f>VLOOKUP(M775,[13]OPERACIONAL!$A$1:$C$12,2,FALSE)</f>
        <v>SELECIONAR</v>
      </c>
    </row>
    <row r="776" spans="2:14">
      <c r="B776" s="23" t="str">
        <f t="shared" si="21"/>
        <v>U.</v>
      </c>
      <c r="C776" s="24" t="s">
        <v>4</v>
      </c>
      <c r="D776" s="48"/>
      <c r="E776" s="48"/>
      <c r="F776" s="24" t="s">
        <v>18</v>
      </c>
      <c r="G776" s="26">
        <v>1</v>
      </c>
      <c r="H776" s="31"/>
      <c r="I776" s="27">
        <v>0</v>
      </c>
      <c r="J776" s="28">
        <f t="shared" si="23"/>
        <v>0</v>
      </c>
      <c r="K776" s="29" t="s">
        <v>50</v>
      </c>
      <c r="L776" s="29" t="s">
        <v>45</v>
      </c>
      <c r="M776" s="29" t="s">
        <v>51</v>
      </c>
      <c r="N776" s="30" t="str">
        <f>VLOOKUP(M776,[13]OPERACIONAL!$A$1:$C$12,2,FALSE)</f>
        <v>SELECIONAR</v>
      </c>
    </row>
    <row r="777" spans="2:14">
      <c r="B777" s="23" t="str">
        <f t="shared" si="21"/>
        <v>U.</v>
      </c>
      <c r="C777" s="24" t="s">
        <v>4</v>
      </c>
      <c r="D777" s="48"/>
      <c r="E777" s="48"/>
      <c r="F777" s="24" t="s">
        <v>18</v>
      </c>
      <c r="G777" s="26">
        <v>1</v>
      </c>
      <c r="H777" s="31"/>
      <c r="I777" s="27">
        <v>0</v>
      </c>
      <c r="J777" s="28">
        <f t="shared" si="23"/>
        <v>0</v>
      </c>
      <c r="K777" s="29" t="s">
        <v>50</v>
      </c>
      <c r="L777" s="29" t="s">
        <v>45</v>
      </c>
      <c r="M777" s="29" t="s">
        <v>51</v>
      </c>
      <c r="N777" s="30" t="str">
        <f>VLOOKUP(M777,[13]OPERACIONAL!$A$1:$C$12,2,FALSE)</f>
        <v>SELECIONAR</v>
      </c>
    </row>
    <row r="778" spans="2:14">
      <c r="B778" s="23" t="str">
        <f t="shared" si="21"/>
        <v>U.</v>
      </c>
      <c r="C778" s="24" t="s">
        <v>4</v>
      </c>
      <c r="D778" s="48"/>
      <c r="E778" s="48"/>
      <c r="F778" s="24" t="s">
        <v>18</v>
      </c>
      <c r="G778" s="26">
        <v>1</v>
      </c>
      <c r="H778" s="31"/>
      <c r="I778" s="27">
        <v>0</v>
      </c>
      <c r="J778" s="28">
        <f t="shared" si="23"/>
        <v>0</v>
      </c>
      <c r="K778" s="29" t="s">
        <v>50</v>
      </c>
      <c r="L778" s="29" t="s">
        <v>45</v>
      </c>
      <c r="M778" s="29" t="s">
        <v>51</v>
      </c>
      <c r="N778" s="30" t="str">
        <f>VLOOKUP(M778,[13]OPERACIONAL!$A$1:$C$12,2,FALSE)</f>
        <v>SELECIONAR</v>
      </c>
    </row>
    <row r="779" spans="2:14">
      <c r="B779" s="23" t="str">
        <f t="shared" si="21"/>
        <v>U.</v>
      </c>
      <c r="C779" s="24" t="s">
        <v>4</v>
      </c>
      <c r="D779" s="48"/>
      <c r="E779" s="48"/>
      <c r="F779" s="24" t="s">
        <v>18</v>
      </c>
      <c r="G779" s="26">
        <v>1</v>
      </c>
      <c r="H779" s="31"/>
      <c r="I779" s="27">
        <v>0</v>
      </c>
      <c r="J779" s="28">
        <f t="shared" si="23"/>
        <v>0</v>
      </c>
      <c r="K779" s="29" t="s">
        <v>50</v>
      </c>
      <c r="L779" s="29" t="s">
        <v>45</v>
      </c>
      <c r="M779" s="29" t="s">
        <v>51</v>
      </c>
      <c r="N779" s="30" t="str">
        <f>VLOOKUP(M779,[13]OPERACIONAL!$A$1:$C$12,2,FALSE)</f>
        <v>SELECIONAR</v>
      </c>
    </row>
    <row r="780" spans="2:14">
      <c r="B780" s="23" t="str">
        <f t="shared" si="21"/>
        <v>U.</v>
      </c>
      <c r="C780" s="24" t="s">
        <v>4</v>
      </c>
      <c r="D780" s="48"/>
      <c r="E780" s="48"/>
      <c r="F780" s="24" t="s">
        <v>18</v>
      </c>
      <c r="G780" s="26">
        <v>1</v>
      </c>
      <c r="H780" s="31"/>
      <c r="I780" s="27">
        <v>0</v>
      </c>
      <c r="J780" s="28">
        <f t="shared" si="23"/>
        <v>0</v>
      </c>
      <c r="K780" s="29" t="s">
        <v>50</v>
      </c>
      <c r="L780" s="29" t="s">
        <v>45</v>
      </c>
      <c r="M780" s="29" t="s">
        <v>51</v>
      </c>
      <c r="N780" s="30" t="str">
        <f>VLOOKUP(M780,[13]OPERACIONAL!$A$1:$C$12,2,FALSE)</f>
        <v>SELECIONAR</v>
      </c>
    </row>
    <row r="781" spans="2:14">
      <c r="B781" s="23" t="str">
        <f t="shared" si="21"/>
        <v>U.</v>
      </c>
      <c r="C781" s="24" t="s">
        <v>4</v>
      </c>
      <c r="D781" s="48"/>
      <c r="E781" s="48"/>
      <c r="F781" s="24" t="s">
        <v>18</v>
      </c>
      <c r="G781" s="26">
        <v>1</v>
      </c>
      <c r="H781" s="31"/>
      <c r="I781" s="27">
        <v>0</v>
      </c>
      <c r="J781" s="28">
        <f t="shared" si="23"/>
        <v>0</v>
      </c>
      <c r="K781" s="29" t="s">
        <v>50</v>
      </c>
      <c r="L781" s="29" t="s">
        <v>45</v>
      </c>
      <c r="M781" s="29" t="s">
        <v>51</v>
      </c>
      <c r="N781" s="30" t="str">
        <f>VLOOKUP(M781,[13]OPERACIONAL!$A$1:$C$12,2,FALSE)</f>
        <v>SELECIONAR</v>
      </c>
    </row>
    <row r="782" spans="2:14">
      <c r="B782" s="23" t="str">
        <f t="shared" si="21"/>
        <v>U.</v>
      </c>
      <c r="C782" s="24" t="s">
        <v>4</v>
      </c>
      <c r="D782" s="48"/>
      <c r="E782" s="48"/>
      <c r="F782" s="24" t="s">
        <v>18</v>
      </c>
      <c r="G782" s="26">
        <v>1</v>
      </c>
      <c r="H782" s="31"/>
      <c r="I782" s="27">
        <v>0</v>
      </c>
      <c r="J782" s="28">
        <f t="shared" si="23"/>
        <v>0</v>
      </c>
      <c r="K782" s="29" t="s">
        <v>50</v>
      </c>
      <c r="L782" s="29" t="s">
        <v>45</v>
      </c>
      <c r="M782" s="29" t="s">
        <v>51</v>
      </c>
      <c r="N782" s="30" t="str">
        <f>VLOOKUP(M782,[13]OPERACIONAL!$A$1:$C$12,2,FALSE)</f>
        <v>SELECIONAR</v>
      </c>
    </row>
    <row r="783" spans="2:14">
      <c r="B783" s="23" t="str">
        <f t="shared" si="21"/>
        <v>U.</v>
      </c>
      <c r="C783" s="24" t="s">
        <v>4</v>
      </c>
      <c r="D783" s="48"/>
      <c r="E783" s="48"/>
      <c r="F783" s="24" t="s">
        <v>18</v>
      </c>
      <c r="G783" s="26">
        <v>1</v>
      </c>
      <c r="H783" s="31"/>
      <c r="I783" s="27">
        <v>0</v>
      </c>
      <c r="J783" s="28">
        <f t="shared" si="23"/>
        <v>0</v>
      </c>
      <c r="K783" s="29" t="s">
        <v>50</v>
      </c>
      <c r="L783" s="29" t="s">
        <v>45</v>
      </c>
      <c r="M783" s="29" t="s">
        <v>51</v>
      </c>
      <c r="N783" s="30" t="str">
        <f>VLOOKUP(M783,[13]OPERACIONAL!$A$1:$C$12,2,FALSE)</f>
        <v>SELECIONAR</v>
      </c>
    </row>
    <row r="784" spans="2:14">
      <c r="B784" s="23" t="str">
        <f t="shared" si="21"/>
        <v>U.</v>
      </c>
      <c r="C784" s="24" t="s">
        <v>4</v>
      </c>
      <c r="D784" s="48"/>
      <c r="E784" s="48"/>
      <c r="F784" s="24" t="s">
        <v>18</v>
      </c>
      <c r="G784" s="26">
        <v>1</v>
      </c>
      <c r="H784" s="31"/>
      <c r="I784" s="27">
        <v>0</v>
      </c>
      <c r="J784" s="28">
        <f t="shared" si="23"/>
        <v>0</v>
      </c>
      <c r="K784" s="29" t="s">
        <v>50</v>
      </c>
      <c r="L784" s="29" t="s">
        <v>45</v>
      </c>
      <c r="M784" s="29" t="s">
        <v>51</v>
      </c>
      <c r="N784" s="30" t="str">
        <f>VLOOKUP(M784,[13]OPERACIONAL!$A$1:$C$12,2,FALSE)</f>
        <v>SELECIONAR</v>
      </c>
    </row>
    <row r="785" spans="2:14">
      <c r="B785" s="23" t="str">
        <f t="shared" si="21"/>
        <v>U.</v>
      </c>
      <c r="C785" s="24" t="s">
        <v>4</v>
      </c>
      <c r="D785" s="48"/>
      <c r="E785" s="48"/>
      <c r="F785" s="24" t="s">
        <v>18</v>
      </c>
      <c r="G785" s="26">
        <v>1</v>
      </c>
      <c r="H785" s="31"/>
      <c r="I785" s="27">
        <v>0</v>
      </c>
      <c r="J785" s="28">
        <f t="shared" si="23"/>
        <v>0</v>
      </c>
      <c r="K785" s="29" t="s">
        <v>50</v>
      </c>
      <c r="L785" s="29" t="s">
        <v>45</v>
      </c>
      <c r="M785" s="29" t="s">
        <v>51</v>
      </c>
      <c r="N785" s="30" t="str">
        <f>VLOOKUP(M785,[13]OPERACIONAL!$A$1:$C$12,2,FALSE)</f>
        <v>SELECIONAR</v>
      </c>
    </row>
    <row r="786" spans="2:14">
      <c r="B786" s="23" t="str">
        <f t="shared" si="21"/>
        <v>U.</v>
      </c>
      <c r="C786" s="24" t="s">
        <v>4</v>
      </c>
      <c r="D786" s="48"/>
      <c r="E786" s="48"/>
      <c r="F786" s="24" t="s">
        <v>18</v>
      </c>
      <c r="G786" s="26">
        <v>1</v>
      </c>
      <c r="H786" s="31"/>
      <c r="I786" s="27">
        <v>0</v>
      </c>
      <c r="J786" s="28">
        <f t="shared" si="23"/>
        <v>0</v>
      </c>
      <c r="K786" s="29" t="s">
        <v>50</v>
      </c>
      <c r="L786" s="29" t="s">
        <v>45</v>
      </c>
      <c r="M786" s="29" t="s">
        <v>51</v>
      </c>
      <c r="N786" s="30" t="str">
        <f>VLOOKUP(M786,[13]OPERACIONAL!$A$1:$C$12,2,FALSE)</f>
        <v>SELECIONAR</v>
      </c>
    </row>
    <row r="787" spans="2:14">
      <c r="B787" s="23" t="str">
        <f t="shared" si="21"/>
        <v>U.</v>
      </c>
      <c r="C787" s="24" t="s">
        <v>4</v>
      </c>
      <c r="D787" s="48"/>
      <c r="E787" s="48"/>
      <c r="F787" s="24" t="s">
        <v>18</v>
      </c>
      <c r="G787" s="26">
        <v>1</v>
      </c>
      <c r="H787" s="31"/>
      <c r="I787" s="27">
        <v>0</v>
      </c>
      <c r="J787" s="28">
        <f t="shared" si="23"/>
        <v>0</v>
      </c>
      <c r="K787" s="29" t="s">
        <v>50</v>
      </c>
      <c r="L787" s="29" t="s">
        <v>45</v>
      </c>
      <c r="M787" s="29" t="s">
        <v>51</v>
      </c>
      <c r="N787" s="30" t="str">
        <f>VLOOKUP(M787,[13]OPERACIONAL!$A$1:$C$12,2,FALSE)</f>
        <v>SELECIONAR</v>
      </c>
    </row>
    <row r="788" spans="2:14">
      <c r="B788" s="23" t="str">
        <f t="shared" si="21"/>
        <v>U.</v>
      </c>
      <c r="C788" s="24" t="s">
        <v>4</v>
      </c>
      <c r="D788" s="48"/>
      <c r="E788" s="48"/>
      <c r="F788" s="24" t="s">
        <v>18</v>
      </c>
      <c r="G788" s="26">
        <v>1</v>
      </c>
      <c r="H788" s="31"/>
      <c r="I788" s="27">
        <v>0</v>
      </c>
      <c r="J788" s="28">
        <f t="shared" si="23"/>
        <v>0</v>
      </c>
      <c r="K788" s="29" t="s">
        <v>50</v>
      </c>
      <c r="L788" s="29" t="s">
        <v>45</v>
      </c>
      <c r="M788" s="29" t="s">
        <v>51</v>
      </c>
      <c r="N788" s="30" t="str">
        <f>VLOOKUP(M788,[13]OPERACIONAL!$A$1:$C$12,2,FALSE)</f>
        <v>SELECIONAR</v>
      </c>
    </row>
    <row r="789" spans="2:14">
      <c r="B789" s="23" t="str">
        <f t="shared" si="21"/>
        <v>U.</v>
      </c>
      <c r="C789" s="24" t="s">
        <v>4</v>
      </c>
      <c r="D789" s="48"/>
      <c r="E789" s="48"/>
      <c r="F789" s="24" t="s">
        <v>18</v>
      </c>
      <c r="G789" s="26">
        <v>1</v>
      </c>
      <c r="H789" s="31"/>
      <c r="I789" s="27">
        <v>0</v>
      </c>
      <c r="J789" s="28">
        <f t="shared" si="23"/>
        <v>0</v>
      </c>
      <c r="K789" s="29" t="s">
        <v>50</v>
      </c>
      <c r="L789" s="29" t="s">
        <v>45</v>
      </c>
      <c r="M789" s="29" t="s">
        <v>51</v>
      </c>
      <c r="N789" s="30" t="str">
        <f>VLOOKUP(M789,[13]OPERACIONAL!$A$1:$C$12,2,FALSE)</f>
        <v>SELECIONAR</v>
      </c>
    </row>
    <row r="790" spans="2:14">
      <c r="B790" s="23" t="str">
        <f t="shared" si="21"/>
        <v>U.</v>
      </c>
      <c r="C790" s="24" t="s">
        <v>4</v>
      </c>
      <c r="D790" s="48"/>
      <c r="E790" s="48"/>
      <c r="F790" s="24" t="s">
        <v>18</v>
      </c>
      <c r="G790" s="26">
        <v>1</v>
      </c>
      <c r="H790" s="31"/>
      <c r="I790" s="27">
        <v>0</v>
      </c>
      <c r="J790" s="28">
        <f t="shared" si="23"/>
        <v>0</v>
      </c>
      <c r="K790" s="29" t="s">
        <v>50</v>
      </c>
      <c r="L790" s="29" t="s">
        <v>45</v>
      </c>
      <c r="M790" s="29" t="s">
        <v>51</v>
      </c>
      <c r="N790" s="30" t="str">
        <f>VLOOKUP(M790,[13]OPERACIONAL!$A$1:$C$12,2,FALSE)</f>
        <v>SELECIONAR</v>
      </c>
    </row>
    <row r="791" spans="2:14">
      <c r="B791" s="23" t="str">
        <f t="shared" ref="B791:B854" si="24">MID(C791,1,2)</f>
        <v>U.</v>
      </c>
      <c r="C791" s="24" t="s">
        <v>4</v>
      </c>
      <c r="D791" s="48"/>
      <c r="E791" s="48"/>
      <c r="F791" s="24" t="s">
        <v>18</v>
      </c>
      <c r="G791" s="26">
        <v>1</v>
      </c>
      <c r="H791" s="31"/>
      <c r="I791" s="27">
        <v>0</v>
      </c>
      <c r="J791" s="28">
        <f t="shared" si="23"/>
        <v>0</v>
      </c>
      <c r="K791" s="29" t="s">
        <v>50</v>
      </c>
      <c r="L791" s="29" t="s">
        <v>45</v>
      </c>
      <c r="M791" s="29" t="s">
        <v>51</v>
      </c>
      <c r="N791" s="30" t="str">
        <f>VLOOKUP(M791,[13]OPERACIONAL!$A$1:$C$12,2,FALSE)</f>
        <v>SELECIONAR</v>
      </c>
    </row>
    <row r="792" spans="2:14">
      <c r="B792" s="23" t="str">
        <f t="shared" si="24"/>
        <v>U.</v>
      </c>
      <c r="C792" s="24" t="s">
        <v>4</v>
      </c>
      <c r="D792" s="48"/>
      <c r="E792" s="48"/>
      <c r="F792" s="24" t="s">
        <v>18</v>
      </c>
      <c r="G792" s="26">
        <v>1</v>
      </c>
      <c r="H792" s="31"/>
      <c r="I792" s="27">
        <v>0</v>
      </c>
      <c r="J792" s="28">
        <f t="shared" si="23"/>
        <v>0</v>
      </c>
      <c r="K792" s="29" t="s">
        <v>50</v>
      </c>
      <c r="L792" s="29" t="s">
        <v>45</v>
      </c>
      <c r="M792" s="29" t="s">
        <v>51</v>
      </c>
      <c r="N792" s="30" t="str">
        <f>VLOOKUP(M792,[13]OPERACIONAL!$A$1:$C$12,2,FALSE)</f>
        <v>SELECIONAR</v>
      </c>
    </row>
    <row r="793" spans="2:14">
      <c r="B793" s="23" t="str">
        <f t="shared" si="24"/>
        <v>U.</v>
      </c>
      <c r="C793" s="24" t="s">
        <v>4</v>
      </c>
      <c r="D793" s="48"/>
      <c r="E793" s="48"/>
      <c r="F793" s="24" t="s">
        <v>18</v>
      </c>
      <c r="G793" s="26">
        <v>1</v>
      </c>
      <c r="H793" s="31"/>
      <c r="I793" s="27">
        <v>0</v>
      </c>
      <c r="J793" s="28">
        <f t="shared" si="23"/>
        <v>0</v>
      </c>
      <c r="K793" s="29" t="s">
        <v>50</v>
      </c>
      <c r="L793" s="29" t="s">
        <v>45</v>
      </c>
      <c r="M793" s="29" t="s">
        <v>51</v>
      </c>
      <c r="N793" s="30" t="str">
        <f>VLOOKUP(M793,[13]OPERACIONAL!$A$1:$C$12,2,FALSE)</f>
        <v>SELECIONAR</v>
      </c>
    </row>
    <row r="794" spans="2:14">
      <c r="B794" s="23" t="str">
        <f t="shared" si="24"/>
        <v>U.</v>
      </c>
      <c r="C794" s="24" t="s">
        <v>4</v>
      </c>
      <c r="D794" s="48"/>
      <c r="E794" s="48"/>
      <c r="F794" s="24" t="s">
        <v>18</v>
      </c>
      <c r="G794" s="26">
        <v>1</v>
      </c>
      <c r="H794" s="31"/>
      <c r="I794" s="27">
        <v>0</v>
      </c>
      <c r="J794" s="28">
        <f t="shared" si="23"/>
        <v>0</v>
      </c>
      <c r="K794" s="29" t="s">
        <v>50</v>
      </c>
      <c r="L794" s="29" t="s">
        <v>45</v>
      </c>
      <c r="M794" s="29" t="s">
        <v>51</v>
      </c>
      <c r="N794" s="30" t="str">
        <f>VLOOKUP(M794,[13]OPERACIONAL!$A$1:$C$12,2,FALSE)</f>
        <v>SELECIONAR</v>
      </c>
    </row>
    <row r="795" spans="2:14">
      <c r="B795" s="23" t="str">
        <f t="shared" si="24"/>
        <v>U.</v>
      </c>
      <c r="C795" s="24" t="s">
        <v>4</v>
      </c>
      <c r="D795" s="48"/>
      <c r="E795" s="48"/>
      <c r="F795" s="24" t="s">
        <v>18</v>
      </c>
      <c r="G795" s="26">
        <v>1</v>
      </c>
      <c r="H795" s="31"/>
      <c r="I795" s="27">
        <v>0</v>
      </c>
      <c r="J795" s="28">
        <f t="shared" si="23"/>
        <v>0</v>
      </c>
      <c r="K795" s="29" t="s">
        <v>50</v>
      </c>
      <c r="L795" s="29" t="s">
        <v>45</v>
      </c>
      <c r="M795" s="29" t="s">
        <v>51</v>
      </c>
      <c r="N795" s="30" t="str">
        <f>VLOOKUP(M795,[13]OPERACIONAL!$A$1:$C$12,2,FALSE)</f>
        <v>SELECIONAR</v>
      </c>
    </row>
    <row r="796" spans="2:14">
      <c r="B796" s="23" t="str">
        <f t="shared" si="24"/>
        <v>U.</v>
      </c>
      <c r="C796" s="24" t="s">
        <v>4</v>
      </c>
      <c r="D796" s="48"/>
      <c r="E796" s="48"/>
      <c r="F796" s="24" t="s">
        <v>18</v>
      </c>
      <c r="G796" s="26">
        <v>1</v>
      </c>
      <c r="H796" s="31"/>
      <c r="I796" s="27">
        <v>0</v>
      </c>
      <c r="J796" s="28">
        <f t="shared" si="23"/>
        <v>0</v>
      </c>
      <c r="K796" s="29" t="s">
        <v>50</v>
      </c>
      <c r="L796" s="29" t="s">
        <v>45</v>
      </c>
      <c r="M796" s="29" t="s">
        <v>51</v>
      </c>
      <c r="N796" s="30" t="str">
        <f>VLOOKUP(M796,[13]OPERACIONAL!$A$1:$C$12,2,FALSE)</f>
        <v>SELECIONAR</v>
      </c>
    </row>
    <row r="797" spans="2:14">
      <c r="B797" s="23" t="str">
        <f t="shared" si="24"/>
        <v>U.</v>
      </c>
      <c r="C797" s="24" t="s">
        <v>4</v>
      </c>
      <c r="D797" s="48"/>
      <c r="E797" s="48"/>
      <c r="F797" s="24" t="s">
        <v>18</v>
      </c>
      <c r="G797" s="26">
        <v>1</v>
      </c>
      <c r="H797" s="31"/>
      <c r="I797" s="27">
        <v>0</v>
      </c>
      <c r="J797" s="28">
        <f t="shared" si="23"/>
        <v>0</v>
      </c>
      <c r="K797" s="29" t="s">
        <v>50</v>
      </c>
      <c r="L797" s="29" t="s">
        <v>45</v>
      </c>
      <c r="M797" s="29" t="s">
        <v>51</v>
      </c>
      <c r="N797" s="30" t="str">
        <f>VLOOKUP(M797,[13]OPERACIONAL!$A$1:$C$12,2,FALSE)</f>
        <v>SELECIONAR</v>
      </c>
    </row>
    <row r="798" spans="2:14">
      <c r="B798" s="23" t="str">
        <f t="shared" si="24"/>
        <v>U.</v>
      </c>
      <c r="C798" s="24" t="s">
        <v>4</v>
      </c>
      <c r="D798" s="48"/>
      <c r="E798" s="48"/>
      <c r="F798" s="24" t="s">
        <v>18</v>
      </c>
      <c r="G798" s="26">
        <v>1</v>
      </c>
      <c r="H798" s="31"/>
      <c r="I798" s="27">
        <v>0</v>
      </c>
      <c r="J798" s="28">
        <f t="shared" si="23"/>
        <v>0</v>
      </c>
      <c r="K798" s="29" t="s">
        <v>50</v>
      </c>
      <c r="L798" s="29" t="s">
        <v>45</v>
      </c>
      <c r="M798" s="29" t="s">
        <v>51</v>
      </c>
      <c r="N798" s="30" t="str">
        <f>VLOOKUP(M798,[13]OPERACIONAL!$A$1:$C$12,2,FALSE)</f>
        <v>SELECIONAR</v>
      </c>
    </row>
    <row r="799" spans="2:14">
      <c r="B799" s="23" t="str">
        <f t="shared" si="24"/>
        <v>U.</v>
      </c>
      <c r="C799" s="24" t="s">
        <v>4</v>
      </c>
      <c r="D799" s="48"/>
      <c r="E799" s="48"/>
      <c r="F799" s="24" t="s">
        <v>18</v>
      </c>
      <c r="G799" s="26">
        <v>1</v>
      </c>
      <c r="H799" s="31"/>
      <c r="I799" s="27">
        <v>0</v>
      </c>
      <c r="J799" s="28">
        <f t="shared" si="23"/>
        <v>0</v>
      </c>
      <c r="K799" s="29" t="s">
        <v>50</v>
      </c>
      <c r="L799" s="29" t="s">
        <v>45</v>
      </c>
      <c r="M799" s="29" t="s">
        <v>51</v>
      </c>
      <c r="N799" s="30" t="str">
        <f>VLOOKUP(M799,[13]OPERACIONAL!$A$1:$C$12,2,FALSE)</f>
        <v>SELECIONAR</v>
      </c>
    </row>
    <row r="800" spans="2:14">
      <c r="B800" s="23" t="str">
        <f t="shared" si="24"/>
        <v>U.</v>
      </c>
      <c r="C800" s="24" t="s">
        <v>4</v>
      </c>
      <c r="D800" s="48"/>
      <c r="E800" s="48"/>
      <c r="F800" s="24" t="s">
        <v>18</v>
      </c>
      <c r="G800" s="26">
        <v>1</v>
      </c>
      <c r="H800" s="31"/>
      <c r="I800" s="27">
        <v>0</v>
      </c>
      <c r="J800" s="28">
        <f t="shared" si="23"/>
        <v>0</v>
      </c>
      <c r="K800" s="29" t="s">
        <v>50</v>
      </c>
      <c r="L800" s="29" t="s">
        <v>45</v>
      </c>
      <c r="M800" s="29" t="s">
        <v>51</v>
      </c>
      <c r="N800" s="30" t="str">
        <f>VLOOKUP(M800,[13]OPERACIONAL!$A$1:$C$12,2,FALSE)</f>
        <v>SELECIONAR</v>
      </c>
    </row>
    <row r="801" spans="2:14">
      <c r="B801" s="23" t="str">
        <f t="shared" si="24"/>
        <v>U.</v>
      </c>
      <c r="C801" s="24" t="s">
        <v>4</v>
      </c>
      <c r="D801" s="48"/>
      <c r="E801" s="48"/>
      <c r="F801" s="24" t="s">
        <v>18</v>
      </c>
      <c r="G801" s="26">
        <v>1</v>
      </c>
      <c r="H801" s="31"/>
      <c r="I801" s="27">
        <v>0</v>
      </c>
      <c r="J801" s="28">
        <f t="shared" si="23"/>
        <v>0</v>
      </c>
      <c r="K801" s="29" t="s">
        <v>50</v>
      </c>
      <c r="L801" s="29" t="s">
        <v>45</v>
      </c>
      <c r="M801" s="29" t="s">
        <v>51</v>
      </c>
      <c r="N801" s="30" t="str">
        <f>VLOOKUP(M801,[13]OPERACIONAL!$A$1:$C$12,2,FALSE)</f>
        <v>SELECIONAR</v>
      </c>
    </row>
    <row r="802" spans="2:14">
      <c r="B802" s="23" t="str">
        <f t="shared" si="24"/>
        <v>U.</v>
      </c>
      <c r="C802" s="24" t="s">
        <v>4</v>
      </c>
      <c r="D802" s="48"/>
      <c r="E802" s="48"/>
      <c r="F802" s="24" t="s">
        <v>18</v>
      </c>
      <c r="G802" s="26">
        <v>1</v>
      </c>
      <c r="H802" s="31"/>
      <c r="I802" s="27">
        <v>0</v>
      </c>
      <c r="J802" s="28">
        <f t="shared" si="23"/>
        <v>0</v>
      </c>
      <c r="K802" s="29" t="s">
        <v>50</v>
      </c>
      <c r="L802" s="29" t="s">
        <v>45</v>
      </c>
      <c r="M802" s="29" t="s">
        <v>51</v>
      </c>
      <c r="N802" s="30" t="str">
        <f>VLOOKUP(M802,[13]OPERACIONAL!$A$1:$C$12,2,FALSE)</f>
        <v>SELECIONAR</v>
      </c>
    </row>
    <row r="803" spans="2:14">
      <c r="B803" s="23" t="str">
        <f t="shared" si="24"/>
        <v>U.</v>
      </c>
      <c r="C803" s="24" t="s">
        <v>4</v>
      </c>
      <c r="D803" s="48"/>
      <c r="E803" s="48"/>
      <c r="F803" s="24" t="s">
        <v>18</v>
      </c>
      <c r="G803" s="26">
        <v>1</v>
      </c>
      <c r="H803" s="31"/>
      <c r="I803" s="27">
        <v>0</v>
      </c>
      <c r="J803" s="28">
        <f t="shared" si="23"/>
        <v>0</v>
      </c>
      <c r="K803" s="29" t="s">
        <v>50</v>
      </c>
      <c r="L803" s="29" t="s">
        <v>45</v>
      </c>
      <c r="M803" s="29" t="s">
        <v>51</v>
      </c>
      <c r="N803" s="30" t="str">
        <f>VLOOKUP(M803,[13]OPERACIONAL!$A$1:$C$12,2,FALSE)</f>
        <v>SELECIONAR</v>
      </c>
    </row>
    <row r="804" spans="2:14">
      <c r="B804" s="23" t="str">
        <f t="shared" si="24"/>
        <v>U.</v>
      </c>
      <c r="C804" s="24" t="s">
        <v>4</v>
      </c>
      <c r="D804" s="48"/>
      <c r="E804" s="48"/>
      <c r="F804" s="24" t="s">
        <v>18</v>
      </c>
      <c r="G804" s="26">
        <v>1</v>
      </c>
      <c r="H804" s="31"/>
      <c r="I804" s="27">
        <v>0</v>
      </c>
      <c r="J804" s="28">
        <f t="shared" si="23"/>
        <v>0</v>
      </c>
      <c r="K804" s="29" t="s">
        <v>50</v>
      </c>
      <c r="L804" s="29" t="s">
        <v>45</v>
      </c>
      <c r="M804" s="29" t="s">
        <v>51</v>
      </c>
      <c r="N804" s="30" t="str">
        <f>VLOOKUP(M804,[13]OPERACIONAL!$A$1:$C$12,2,FALSE)</f>
        <v>SELECIONAR</v>
      </c>
    </row>
    <row r="805" spans="2:14">
      <c r="B805" s="23" t="str">
        <f t="shared" si="24"/>
        <v>U.</v>
      </c>
      <c r="C805" s="24" t="s">
        <v>4</v>
      </c>
      <c r="D805" s="48"/>
      <c r="E805" s="48"/>
      <c r="F805" s="24" t="s">
        <v>18</v>
      </c>
      <c r="G805" s="26">
        <v>1</v>
      </c>
      <c r="H805" s="31"/>
      <c r="I805" s="27">
        <v>0</v>
      </c>
      <c r="J805" s="28">
        <f t="shared" si="23"/>
        <v>0</v>
      </c>
      <c r="K805" s="29" t="s">
        <v>50</v>
      </c>
      <c r="L805" s="29" t="s">
        <v>45</v>
      </c>
      <c r="M805" s="29" t="s">
        <v>51</v>
      </c>
      <c r="N805" s="30" t="str">
        <f>VLOOKUP(M805,[13]OPERACIONAL!$A$1:$C$12,2,FALSE)</f>
        <v>SELECIONAR</v>
      </c>
    </row>
    <row r="806" spans="2:14">
      <c r="B806" s="23" t="str">
        <f t="shared" si="24"/>
        <v>U.</v>
      </c>
      <c r="C806" s="24" t="s">
        <v>4</v>
      </c>
      <c r="D806" s="48"/>
      <c r="E806" s="48"/>
      <c r="F806" s="24" t="s">
        <v>18</v>
      </c>
      <c r="G806" s="26">
        <v>1</v>
      </c>
      <c r="H806" s="31"/>
      <c r="I806" s="27">
        <v>0</v>
      </c>
      <c r="J806" s="28">
        <f t="shared" si="23"/>
        <v>0</v>
      </c>
      <c r="K806" s="29" t="s">
        <v>50</v>
      </c>
      <c r="L806" s="29" t="s">
        <v>45</v>
      </c>
      <c r="M806" s="29" t="s">
        <v>51</v>
      </c>
      <c r="N806" s="30" t="str">
        <f>VLOOKUP(M806,[13]OPERACIONAL!$A$1:$C$12,2,FALSE)</f>
        <v>SELECIONAR</v>
      </c>
    </row>
    <row r="807" spans="2:14">
      <c r="B807" s="23" t="str">
        <f t="shared" si="24"/>
        <v>U.</v>
      </c>
      <c r="C807" s="24" t="s">
        <v>4</v>
      </c>
      <c r="D807" s="48"/>
      <c r="E807" s="48"/>
      <c r="F807" s="24" t="s">
        <v>18</v>
      </c>
      <c r="G807" s="26">
        <v>1</v>
      </c>
      <c r="H807" s="31"/>
      <c r="I807" s="27">
        <v>0</v>
      </c>
      <c r="J807" s="28">
        <f t="shared" si="23"/>
        <v>0</v>
      </c>
      <c r="K807" s="29" t="s">
        <v>50</v>
      </c>
      <c r="L807" s="29" t="s">
        <v>45</v>
      </c>
      <c r="M807" s="29" t="s">
        <v>51</v>
      </c>
      <c r="N807" s="30" t="str">
        <f>VLOOKUP(M807,[13]OPERACIONAL!$A$1:$C$12,2,FALSE)</f>
        <v>SELECIONAR</v>
      </c>
    </row>
    <row r="808" spans="2:14">
      <c r="B808" s="23" t="str">
        <f t="shared" si="24"/>
        <v>U.</v>
      </c>
      <c r="C808" s="24" t="s">
        <v>4</v>
      </c>
      <c r="D808" s="48"/>
      <c r="E808" s="48"/>
      <c r="F808" s="24" t="s">
        <v>18</v>
      </c>
      <c r="G808" s="26">
        <v>1</v>
      </c>
      <c r="H808" s="31"/>
      <c r="I808" s="27">
        <v>0</v>
      </c>
      <c r="J808" s="28">
        <f t="shared" si="23"/>
        <v>0</v>
      </c>
      <c r="K808" s="29" t="s">
        <v>50</v>
      </c>
      <c r="L808" s="29" t="s">
        <v>45</v>
      </c>
      <c r="M808" s="29" t="s">
        <v>51</v>
      </c>
      <c r="N808" s="30" t="str">
        <f>VLOOKUP(M808,[13]OPERACIONAL!$A$1:$C$12,2,FALSE)</f>
        <v>SELECIONAR</v>
      </c>
    </row>
    <row r="809" spans="2:14">
      <c r="B809" s="23" t="str">
        <f t="shared" si="24"/>
        <v>U.</v>
      </c>
      <c r="C809" s="24" t="s">
        <v>4</v>
      </c>
      <c r="D809" s="48"/>
      <c r="E809" s="48"/>
      <c r="F809" s="24" t="s">
        <v>18</v>
      </c>
      <c r="G809" s="26">
        <v>1</v>
      </c>
      <c r="H809" s="31"/>
      <c r="I809" s="27">
        <v>0</v>
      </c>
      <c r="J809" s="28">
        <f t="shared" si="23"/>
        <v>0</v>
      </c>
      <c r="K809" s="29" t="s">
        <v>50</v>
      </c>
      <c r="L809" s="29" t="s">
        <v>45</v>
      </c>
      <c r="M809" s="29" t="s">
        <v>51</v>
      </c>
      <c r="N809" s="30" t="str">
        <f>VLOOKUP(M809,[13]OPERACIONAL!$A$1:$C$12,2,FALSE)</f>
        <v>SELECIONAR</v>
      </c>
    </row>
    <row r="810" spans="2:14">
      <c r="B810" s="23" t="str">
        <f t="shared" si="24"/>
        <v>U.</v>
      </c>
      <c r="C810" s="24" t="s">
        <v>4</v>
      </c>
      <c r="D810" s="48"/>
      <c r="E810" s="48"/>
      <c r="F810" s="24" t="s">
        <v>18</v>
      </c>
      <c r="G810" s="26">
        <v>1</v>
      </c>
      <c r="H810" s="31"/>
      <c r="I810" s="27">
        <v>0</v>
      </c>
      <c r="J810" s="28">
        <f t="shared" si="23"/>
        <v>0</v>
      </c>
      <c r="K810" s="29" t="s">
        <v>50</v>
      </c>
      <c r="L810" s="29" t="s">
        <v>45</v>
      </c>
      <c r="M810" s="29" t="s">
        <v>51</v>
      </c>
      <c r="N810" s="30" t="str">
        <f>VLOOKUP(M810,[13]OPERACIONAL!$A$1:$C$12,2,FALSE)</f>
        <v>SELECIONAR</v>
      </c>
    </row>
    <row r="811" spans="2:14">
      <c r="B811" s="23" t="str">
        <f t="shared" si="24"/>
        <v>U.</v>
      </c>
      <c r="C811" s="24" t="s">
        <v>4</v>
      </c>
      <c r="D811" s="48"/>
      <c r="E811" s="48"/>
      <c r="F811" s="24" t="s">
        <v>18</v>
      </c>
      <c r="G811" s="26">
        <v>1</v>
      </c>
      <c r="H811" s="31"/>
      <c r="I811" s="27">
        <v>0</v>
      </c>
      <c r="J811" s="28">
        <f t="shared" si="23"/>
        <v>0</v>
      </c>
      <c r="K811" s="29" t="s">
        <v>50</v>
      </c>
      <c r="L811" s="29" t="s">
        <v>45</v>
      </c>
      <c r="M811" s="29" t="s">
        <v>51</v>
      </c>
      <c r="N811" s="30" t="str">
        <f>VLOOKUP(M811,[13]OPERACIONAL!$A$1:$C$12,2,FALSE)</f>
        <v>SELECIONAR</v>
      </c>
    </row>
    <row r="812" spans="2:14">
      <c r="B812" s="23" t="str">
        <f t="shared" si="24"/>
        <v>U.</v>
      </c>
      <c r="C812" s="24" t="s">
        <v>4</v>
      </c>
      <c r="D812" s="48"/>
      <c r="E812" s="48"/>
      <c r="F812" s="24" t="s">
        <v>18</v>
      </c>
      <c r="G812" s="26">
        <v>1</v>
      </c>
      <c r="H812" s="31"/>
      <c r="I812" s="27">
        <v>0</v>
      </c>
      <c r="J812" s="28">
        <f t="shared" si="23"/>
        <v>0</v>
      </c>
      <c r="K812" s="29" t="s">
        <v>50</v>
      </c>
      <c r="L812" s="29" t="s">
        <v>45</v>
      </c>
      <c r="M812" s="29" t="s">
        <v>51</v>
      </c>
      <c r="N812" s="30" t="str">
        <f>VLOOKUP(M812,[13]OPERACIONAL!$A$1:$C$12,2,FALSE)</f>
        <v>SELECIONAR</v>
      </c>
    </row>
    <row r="813" spans="2:14">
      <c r="B813" s="23" t="str">
        <f t="shared" si="24"/>
        <v>U.</v>
      </c>
      <c r="C813" s="24" t="s">
        <v>4</v>
      </c>
      <c r="D813" s="48"/>
      <c r="E813" s="48"/>
      <c r="F813" s="24" t="s">
        <v>18</v>
      </c>
      <c r="G813" s="26">
        <v>1</v>
      </c>
      <c r="H813" s="31"/>
      <c r="I813" s="27">
        <v>0</v>
      </c>
      <c r="J813" s="28">
        <f t="shared" si="23"/>
        <v>0</v>
      </c>
      <c r="K813" s="29" t="s">
        <v>50</v>
      </c>
      <c r="L813" s="29" t="s">
        <v>45</v>
      </c>
      <c r="M813" s="29" t="s">
        <v>51</v>
      </c>
      <c r="N813" s="30" t="str">
        <f>VLOOKUP(M813,[13]OPERACIONAL!$A$1:$C$12,2,FALSE)</f>
        <v>SELECIONAR</v>
      </c>
    </row>
    <row r="814" spans="2:14">
      <c r="B814" s="23" t="str">
        <f t="shared" si="24"/>
        <v>U.</v>
      </c>
      <c r="C814" s="24" t="s">
        <v>4</v>
      </c>
      <c r="D814" s="48"/>
      <c r="E814" s="48"/>
      <c r="F814" s="24" t="s">
        <v>18</v>
      </c>
      <c r="G814" s="26">
        <v>1</v>
      </c>
      <c r="H814" s="31"/>
      <c r="I814" s="27">
        <v>0</v>
      </c>
      <c r="J814" s="28">
        <f t="shared" si="23"/>
        <v>0</v>
      </c>
      <c r="K814" s="29" t="s">
        <v>50</v>
      </c>
      <c r="L814" s="29" t="s">
        <v>45</v>
      </c>
      <c r="M814" s="29" t="s">
        <v>51</v>
      </c>
      <c r="N814" s="30" t="str">
        <f>VLOOKUP(M814,[13]OPERACIONAL!$A$1:$C$12,2,FALSE)</f>
        <v>SELECIONAR</v>
      </c>
    </row>
    <row r="815" spans="2:14">
      <c r="B815" s="23" t="str">
        <f t="shared" si="24"/>
        <v>U.</v>
      </c>
      <c r="C815" s="24" t="s">
        <v>4</v>
      </c>
      <c r="D815" s="48"/>
      <c r="E815" s="48"/>
      <c r="F815" s="24" t="s">
        <v>18</v>
      </c>
      <c r="G815" s="26">
        <v>1</v>
      </c>
      <c r="H815" s="31"/>
      <c r="I815" s="27">
        <v>0</v>
      </c>
      <c r="J815" s="28">
        <f t="shared" si="23"/>
        <v>0</v>
      </c>
      <c r="K815" s="29" t="s">
        <v>50</v>
      </c>
      <c r="L815" s="29" t="s">
        <v>45</v>
      </c>
      <c r="M815" s="29" t="s">
        <v>51</v>
      </c>
      <c r="N815" s="30" t="str">
        <f>VLOOKUP(M815,[13]OPERACIONAL!$A$1:$C$12,2,FALSE)</f>
        <v>SELECIONAR</v>
      </c>
    </row>
    <row r="816" spans="2:14">
      <c r="B816" s="23" t="str">
        <f t="shared" si="24"/>
        <v>U.</v>
      </c>
      <c r="C816" s="24" t="s">
        <v>4</v>
      </c>
      <c r="D816" s="48"/>
      <c r="E816" s="48"/>
      <c r="F816" s="24" t="s">
        <v>18</v>
      </c>
      <c r="G816" s="26">
        <v>1</v>
      </c>
      <c r="H816" s="31"/>
      <c r="I816" s="27">
        <v>0</v>
      </c>
      <c r="J816" s="28">
        <f t="shared" si="23"/>
        <v>0</v>
      </c>
      <c r="K816" s="29" t="s">
        <v>50</v>
      </c>
      <c r="L816" s="29" t="s">
        <v>45</v>
      </c>
      <c r="M816" s="29" t="s">
        <v>51</v>
      </c>
      <c r="N816" s="30" t="str">
        <f>VLOOKUP(M816,[13]OPERACIONAL!$A$1:$C$12,2,FALSE)</f>
        <v>SELECIONAR</v>
      </c>
    </row>
    <row r="817" spans="2:14">
      <c r="B817" s="23" t="str">
        <f t="shared" si="24"/>
        <v>U.</v>
      </c>
      <c r="C817" s="24" t="s">
        <v>4</v>
      </c>
      <c r="D817" s="48"/>
      <c r="E817" s="48"/>
      <c r="F817" s="24" t="s">
        <v>18</v>
      </c>
      <c r="G817" s="26">
        <v>1</v>
      </c>
      <c r="H817" s="31"/>
      <c r="I817" s="27">
        <v>0</v>
      </c>
      <c r="J817" s="28">
        <f t="shared" si="23"/>
        <v>0</v>
      </c>
      <c r="K817" s="29" t="s">
        <v>50</v>
      </c>
      <c r="L817" s="29" t="s">
        <v>45</v>
      </c>
      <c r="M817" s="29" t="s">
        <v>51</v>
      </c>
      <c r="N817" s="30" t="str">
        <f>VLOOKUP(M817,[13]OPERACIONAL!$A$1:$C$12,2,FALSE)</f>
        <v>SELECIONAR</v>
      </c>
    </row>
    <row r="818" spans="2:14">
      <c r="B818" s="23" t="str">
        <f t="shared" si="24"/>
        <v>U.</v>
      </c>
      <c r="C818" s="24" t="s">
        <v>4</v>
      </c>
      <c r="D818" s="48"/>
      <c r="E818" s="48"/>
      <c r="F818" s="24" t="s">
        <v>18</v>
      </c>
      <c r="G818" s="26">
        <v>1</v>
      </c>
      <c r="H818" s="31"/>
      <c r="I818" s="27">
        <v>0</v>
      </c>
      <c r="J818" s="28">
        <f t="shared" si="23"/>
        <v>0</v>
      </c>
      <c r="K818" s="29" t="s">
        <v>50</v>
      </c>
      <c r="L818" s="29" t="s">
        <v>45</v>
      </c>
      <c r="M818" s="29" t="s">
        <v>51</v>
      </c>
      <c r="N818" s="30" t="str">
        <f>VLOOKUP(M818,[13]OPERACIONAL!$A$1:$C$12,2,FALSE)</f>
        <v>SELECIONAR</v>
      </c>
    </row>
    <row r="819" spans="2:14">
      <c r="B819" s="23" t="str">
        <f t="shared" si="24"/>
        <v>U.</v>
      </c>
      <c r="C819" s="24" t="s">
        <v>4</v>
      </c>
      <c r="D819" s="48"/>
      <c r="E819" s="48"/>
      <c r="F819" s="24" t="s">
        <v>18</v>
      </c>
      <c r="G819" s="26">
        <v>1</v>
      </c>
      <c r="H819" s="31"/>
      <c r="I819" s="27">
        <v>0</v>
      </c>
      <c r="J819" s="28">
        <f t="shared" si="23"/>
        <v>0</v>
      </c>
      <c r="K819" s="29" t="s">
        <v>50</v>
      </c>
      <c r="L819" s="29" t="s">
        <v>45</v>
      </c>
      <c r="M819" s="29" t="s">
        <v>51</v>
      </c>
      <c r="N819" s="30" t="str">
        <f>VLOOKUP(M819,[13]OPERACIONAL!$A$1:$C$12,2,FALSE)</f>
        <v>SELECIONAR</v>
      </c>
    </row>
    <row r="820" spans="2:14">
      <c r="B820" s="23" t="str">
        <f t="shared" si="24"/>
        <v>U.</v>
      </c>
      <c r="C820" s="24" t="s">
        <v>4</v>
      </c>
      <c r="D820" s="48"/>
      <c r="E820" s="48"/>
      <c r="F820" s="24" t="s">
        <v>18</v>
      </c>
      <c r="G820" s="26">
        <v>1</v>
      </c>
      <c r="H820" s="31"/>
      <c r="I820" s="27">
        <v>0</v>
      </c>
      <c r="J820" s="28">
        <f t="shared" si="23"/>
        <v>0</v>
      </c>
      <c r="K820" s="29" t="s">
        <v>50</v>
      </c>
      <c r="L820" s="29" t="s">
        <v>45</v>
      </c>
      <c r="M820" s="29" t="s">
        <v>51</v>
      </c>
      <c r="N820" s="30" t="str">
        <f>VLOOKUP(M820,[13]OPERACIONAL!$A$1:$C$12,2,FALSE)</f>
        <v>SELECIONAR</v>
      </c>
    </row>
    <row r="821" spans="2:14">
      <c r="B821" s="23" t="str">
        <f t="shared" si="24"/>
        <v>U.</v>
      </c>
      <c r="C821" s="24" t="s">
        <v>4</v>
      </c>
      <c r="D821" s="48"/>
      <c r="E821" s="48"/>
      <c r="F821" s="24" t="s">
        <v>18</v>
      </c>
      <c r="G821" s="26">
        <v>1</v>
      </c>
      <c r="H821" s="31"/>
      <c r="I821" s="27">
        <v>0</v>
      </c>
      <c r="J821" s="28">
        <f t="shared" si="23"/>
        <v>0</v>
      </c>
      <c r="K821" s="29" t="s">
        <v>50</v>
      </c>
      <c r="L821" s="29" t="s">
        <v>45</v>
      </c>
      <c r="M821" s="29" t="s">
        <v>51</v>
      </c>
      <c r="N821" s="30" t="str">
        <f>VLOOKUP(M821,[13]OPERACIONAL!$A$1:$C$12,2,FALSE)</f>
        <v>SELECIONAR</v>
      </c>
    </row>
    <row r="822" spans="2:14">
      <c r="B822" s="23" t="str">
        <f t="shared" si="24"/>
        <v>U.</v>
      </c>
      <c r="C822" s="24" t="s">
        <v>4</v>
      </c>
      <c r="D822" s="48"/>
      <c r="E822" s="48"/>
      <c r="F822" s="24" t="s">
        <v>18</v>
      </c>
      <c r="G822" s="26">
        <v>1</v>
      </c>
      <c r="H822" s="31"/>
      <c r="I822" s="27">
        <v>0</v>
      </c>
      <c r="J822" s="28">
        <f t="shared" si="23"/>
        <v>0</v>
      </c>
      <c r="K822" s="29" t="s">
        <v>50</v>
      </c>
      <c r="L822" s="29" t="s">
        <v>45</v>
      </c>
      <c r="M822" s="29" t="s">
        <v>51</v>
      </c>
      <c r="N822" s="30" t="str">
        <f>VLOOKUP(M822,[13]OPERACIONAL!$A$1:$C$12,2,FALSE)</f>
        <v>SELECIONAR</v>
      </c>
    </row>
    <row r="823" spans="2:14">
      <c r="B823" s="23" t="str">
        <f t="shared" si="24"/>
        <v>U.</v>
      </c>
      <c r="C823" s="24" t="s">
        <v>4</v>
      </c>
      <c r="D823" s="48"/>
      <c r="E823" s="48"/>
      <c r="F823" s="24" t="s">
        <v>18</v>
      </c>
      <c r="G823" s="26">
        <v>1</v>
      </c>
      <c r="H823" s="31"/>
      <c r="I823" s="27">
        <v>0</v>
      </c>
      <c r="J823" s="28">
        <f t="shared" si="23"/>
        <v>0</v>
      </c>
      <c r="K823" s="29" t="s">
        <v>50</v>
      </c>
      <c r="L823" s="29" t="s">
        <v>45</v>
      </c>
      <c r="M823" s="29" t="s">
        <v>51</v>
      </c>
      <c r="N823" s="30" t="str">
        <f>VLOOKUP(M823,[13]OPERACIONAL!$A$1:$C$12,2,FALSE)</f>
        <v>SELECIONAR</v>
      </c>
    </row>
    <row r="824" spans="2:14">
      <c r="B824" s="23" t="str">
        <f t="shared" si="24"/>
        <v>U.</v>
      </c>
      <c r="C824" s="24" t="s">
        <v>4</v>
      </c>
      <c r="D824" s="48"/>
      <c r="E824" s="48"/>
      <c r="F824" s="24" t="s">
        <v>18</v>
      </c>
      <c r="G824" s="26">
        <v>1</v>
      </c>
      <c r="H824" s="31"/>
      <c r="I824" s="27">
        <v>0</v>
      </c>
      <c r="J824" s="28">
        <f t="shared" si="23"/>
        <v>0</v>
      </c>
      <c r="K824" s="29" t="s">
        <v>50</v>
      </c>
      <c r="L824" s="29" t="s">
        <v>45</v>
      </c>
      <c r="M824" s="29" t="s">
        <v>51</v>
      </c>
      <c r="N824" s="30" t="str">
        <f>VLOOKUP(M824,[13]OPERACIONAL!$A$1:$C$12,2,FALSE)</f>
        <v>SELECIONAR</v>
      </c>
    </row>
    <row r="825" spans="2:14">
      <c r="B825" s="23" t="str">
        <f t="shared" si="24"/>
        <v>U.</v>
      </c>
      <c r="C825" s="24" t="s">
        <v>4</v>
      </c>
      <c r="D825" s="48"/>
      <c r="E825" s="48"/>
      <c r="F825" s="24" t="s">
        <v>18</v>
      </c>
      <c r="G825" s="26">
        <v>1</v>
      </c>
      <c r="H825" s="31"/>
      <c r="I825" s="27">
        <v>0</v>
      </c>
      <c r="J825" s="28">
        <f t="shared" si="23"/>
        <v>0</v>
      </c>
      <c r="K825" s="29" t="s">
        <v>50</v>
      </c>
      <c r="L825" s="29" t="s">
        <v>45</v>
      </c>
      <c r="M825" s="29" t="s">
        <v>51</v>
      </c>
      <c r="N825" s="30" t="str">
        <f>VLOOKUP(M825,[13]OPERACIONAL!$A$1:$C$12,2,FALSE)</f>
        <v>SELECIONAR</v>
      </c>
    </row>
    <row r="826" spans="2:14">
      <c r="B826" s="23" t="str">
        <f t="shared" si="24"/>
        <v>U.</v>
      </c>
      <c r="C826" s="24" t="s">
        <v>4</v>
      </c>
      <c r="D826" s="48"/>
      <c r="E826" s="48"/>
      <c r="F826" s="24" t="s">
        <v>18</v>
      </c>
      <c r="G826" s="26">
        <v>1</v>
      </c>
      <c r="H826" s="31"/>
      <c r="I826" s="27">
        <v>0</v>
      </c>
      <c r="J826" s="28">
        <f t="shared" si="23"/>
        <v>0</v>
      </c>
      <c r="K826" s="29" t="s">
        <v>50</v>
      </c>
      <c r="L826" s="29" t="s">
        <v>45</v>
      </c>
      <c r="M826" s="29" t="s">
        <v>51</v>
      </c>
      <c r="N826" s="30" t="str">
        <f>VLOOKUP(M826,[13]OPERACIONAL!$A$1:$C$12,2,FALSE)</f>
        <v>SELECIONAR</v>
      </c>
    </row>
    <row r="827" spans="2:14">
      <c r="B827" s="23" t="str">
        <f t="shared" si="24"/>
        <v>U.</v>
      </c>
      <c r="C827" s="24" t="s">
        <v>4</v>
      </c>
      <c r="D827" s="48"/>
      <c r="E827" s="48"/>
      <c r="F827" s="24" t="s">
        <v>18</v>
      </c>
      <c r="G827" s="26">
        <v>1</v>
      </c>
      <c r="H827" s="31"/>
      <c r="I827" s="27">
        <v>0</v>
      </c>
      <c r="J827" s="28">
        <f t="shared" si="23"/>
        <v>0</v>
      </c>
      <c r="K827" s="29" t="s">
        <v>50</v>
      </c>
      <c r="L827" s="29" t="s">
        <v>45</v>
      </c>
      <c r="M827" s="29" t="s">
        <v>51</v>
      </c>
      <c r="N827" s="30" t="str">
        <f>VLOOKUP(M827,[13]OPERACIONAL!$A$1:$C$12,2,FALSE)</f>
        <v>SELECIONAR</v>
      </c>
    </row>
    <row r="828" spans="2:14">
      <c r="B828" s="23" t="str">
        <f t="shared" si="24"/>
        <v>U.</v>
      </c>
      <c r="C828" s="24" t="s">
        <v>4</v>
      </c>
      <c r="D828" s="48"/>
      <c r="E828" s="48"/>
      <c r="F828" s="24" t="s">
        <v>18</v>
      </c>
      <c r="G828" s="26">
        <v>1</v>
      </c>
      <c r="H828" s="31"/>
      <c r="I828" s="27">
        <v>0</v>
      </c>
      <c r="J828" s="28">
        <f t="shared" si="23"/>
        <v>0</v>
      </c>
      <c r="K828" s="29" t="s">
        <v>50</v>
      </c>
      <c r="L828" s="29" t="s">
        <v>45</v>
      </c>
      <c r="M828" s="29" t="s">
        <v>51</v>
      </c>
      <c r="N828" s="30" t="str">
        <f>VLOOKUP(M828,[13]OPERACIONAL!$A$1:$C$12,2,FALSE)</f>
        <v>SELECIONAR</v>
      </c>
    </row>
    <row r="829" spans="2:14">
      <c r="B829" s="23" t="str">
        <f t="shared" si="24"/>
        <v>U.</v>
      </c>
      <c r="C829" s="24" t="s">
        <v>4</v>
      </c>
      <c r="D829" s="48"/>
      <c r="E829" s="48"/>
      <c r="F829" s="24" t="s">
        <v>18</v>
      </c>
      <c r="G829" s="26">
        <v>1</v>
      </c>
      <c r="H829" s="31"/>
      <c r="I829" s="27">
        <v>0</v>
      </c>
      <c r="J829" s="28">
        <f t="shared" si="23"/>
        <v>0</v>
      </c>
      <c r="K829" s="29" t="s">
        <v>50</v>
      </c>
      <c r="L829" s="29" t="s">
        <v>45</v>
      </c>
      <c r="M829" s="29" t="s">
        <v>51</v>
      </c>
      <c r="N829" s="30" t="str">
        <f>VLOOKUP(M829,[13]OPERACIONAL!$A$1:$C$12,2,FALSE)</f>
        <v>SELECIONAR</v>
      </c>
    </row>
    <row r="830" spans="2:14">
      <c r="B830" s="23" t="str">
        <f t="shared" si="24"/>
        <v>U.</v>
      </c>
      <c r="C830" s="24" t="s">
        <v>4</v>
      </c>
      <c r="D830" s="48"/>
      <c r="E830" s="48"/>
      <c r="F830" s="24" t="s">
        <v>18</v>
      </c>
      <c r="G830" s="26">
        <v>1</v>
      </c>
      <c r="H830" s="31"/>
      <c r="I830" s="27">
        <v>0</v>
      </c>
      <c r="J830" s="28">
        <f t="shared" si="23"/>
        <v>0</v>
      </c>
      <c r="K830" s="29" t="s">
        <v>50</v>
      </c>
      <c r="L830" s="29" t="s">
        <v>45</v>
      </c>
      <c r="M830" s="29" t="s">
        <v>51</v>
      </c>
      <c r="N830" s="30" t="str">
        <f>VLOOKUP(M830,[13]OPERACIONAL!$A$1:$C$12,2,FALSE)</f>
        <v>SELECIONAR</v>
      </c>
    </row>
    <row r="831" spans="2:14">
      <c r="B831" s="23" t="str">
        <f t="shared" si="24"/>
        <v>U.</v>
      </c>
      <c r="C831" s="24" t="s">
        <v>4</v>
      </c>
      <c r="D831" s="48"/>
      <c r="E831" s="48"/>
      <c r="F831" s="24" t="s">
        <v>18</v>
      </c>
      <c r="G831" s="26">
        <v>1</v>
      </c>
      <c r="H831" s="31"/>
      <c r="I831" s="27">
        <v>0</v>
      </c>
      <c r="J831" s="28">
        <f t="shared" ref="J831:J894" si="25">G831*I831</f>
        <v>0</v>
      </c>
      <c r="K831" s="29" t="s">
        <v>50</v>
      </c>
      <c r="L831" s="29" t="s">
        <v>45</v>
      </c>
      <c r="M831" s="29" t="s">
        <v>51</v>
      </c>
      <c r="N831" s="30" t="str">
        <f>VLOOKUP(M831,[13]OPERACIONAL!$A$1:$C$12,2,FALSE)</f>
        <v>SELECIONAR</v>
      </c>
    </row>
    <row r="832" spans="2:14">
      <c r="B832" s="23" t="str">
        <f t="shared" si="24"/>
        <v>U.</v>
      </c>
      <c r="C832" s="24" t="s">
        <v>4</v>
      </c>
      <c r="D832" s="48"/>
      <c r="E832" s="48"/>
      <c r="F832" s="24" t="s">
        <v>18</v>
      </c>
      <c r="G832" s="26">
        <v>1</v>
      </c>
      <c r="H832" s="31"/>
      <c r="I832" s="27">
        <v>0</v>
      </c>
      <c r="J832" s="28">
        <f t="shared" si="25"/>
        <v>0</v>
      </c>
      <c r="K832" s="29" t="s">
        <v>50</v>
      </c>
      <c r="L832" s="29" t="s">
        <v>45</v>
      </c>
      <c r="M832" s="29" t="s">
        <v>51</v>
      </c>
      <c r="N832" s="30" t="str">
        <f>VLOOKUP(M832,[13]OPERACIONAL!$A$1:$C$12,2,FALSE)</f>
        <v>SELECIONAR</v>
      </c>
    </row>
    <row r="833" spans="2:14">
      <c r="B833" s="23" t="str">
        <f t="shared" si="24"/>
        <v>U.</v>
      </c>
      <c r="C833" s="24" t="s">
        <v>4</v>
      </c>
      <c r="D833" s="48"/>
      <c r="E833" s="48"/>
      <c r="F833" s="24" t="s">
        <v>18</v>
      </c>
      <c r="G833" s="26">
        <v>1</v>
      </c>
      <c r="H833" s="31"/>
      <c r="I833" s="27">
        <v>0</v>
      </c>
      <c r="J833" s="28">
        <f t="shared" si="25"/>
        <v>0</v>
      </c>
      <c r="K833" s="29" t="s">
        <v>50</v>
      </c>
      <c r="L833" s="29" t="s">
        <v>45</v>
      </c>
      <c r="M833" s="29" t="s">
        <v>51</v>
      </c>
      <c r="N833" s="30" t="str">
        <f>VLOOKUP(M833,[13]OPERACIONAL!$A$1:$C$12,2,FALSE)</f>
        <v>SELECIONAR</v>
      </c>
    </row>
    <row r="834" spans="2:14">
      <c r="B834" s="23" t="str">
        <f t="shared" si="24"/>
        <v>U.</v>
      </c>
      <c r="C834" s="24" t="s">
        <v>4</v>
      </c>
      <c r="D834" s="48"/>
      <c r="E834" s="48"/>
      <c r="F834" s="24" t="s">
        <v>18</v>
      </c>
      <c r="G834" s="26">
        <v>1</v>
      </c>
      <c r="H834" s="31"/>
      <c r="I834" s="27">
        <v>0</v>
      </c>
      <c r="J834" s="28">
        <f t="shared" si="25"/>
        <v>0</v>
      </c>
      <c r="K834" s="29" t="s">
        <v>50</v>
      </c>
      <c r="L834" s="29" t="s">
        <v>45</v>
      </c>
      <c r="M834" s="29" t="s">
        <v>51</v>
      </c>
      <c r="N834" s="30" t="str">
        <f>VLOOKUP(M834,[13]OPERACIONAL!$A$1:$C$12,2,FALSE)</f>
        <v>SELECIONAR</v>
      </c>
    </row>
    <row r="835" spans="2:14">
      <c r="B835" s="23" t="str">
        <f t="shared" si="24"/>
        <v>U.</v>
      </c>
      <c r="C835" s="24" t="s">
        <v>4</v>
      </c>
      <c r="D835" s="48"/>
      <c r="E835" s="48"/>
      <c r="F835" s="24" t="s">
        <v>18</v>
      </c>
      <c r="G835" s="26">
        <v>1</v>
      </c>
      <c r="H835" s="31"/>
      <c r="I835" s="27">
        <v>0</v>
      </c>
      <c r="J835" s="28">
        <f t="shared" si="25"/>
        <v>0</v>
      </c>
      <c r="K835" s="29" t="s">
        <v>50</v>
      </c>
      <c r="L835" s="29" t="s">
        <v>45</v>
      </c>
      <c r="M835" s="29" t="s">
        <v>51</v>
      </c>
      <c r="N835" s="30" t="str">
        <f>VLOOKUP(M835,[13]OPERACIONAL!$A$1:$C$12,2,FALSE)</f>
        <v>SELECIONAR</v>
      </c>
    </row>
    <row r="836" spans="2:14">
      <c r="B836" s="23" t="str">
        <f t="shared" si="24"/>
        <v>U.</v>
      </c>
      <c r="C836" s="24" t="s">
        <v>4</v>
      </c>
      <c r="D836" s="48"/>
      <c r="E836" s="48"/>
      <c r="F836" s="24" t="s">
        <v>18</v>
      </c>
      <c r="G836" s="26">
        <v>1</v>
      </c>
      <c r="H836" s="31"/>
      <c r="I836" s="27">
        <v>0</v>
      </c>
      <c r="J836" s="28">
        <f t="shared" si="25"/>
        <v>0</v>
      </c>
      <c r="K836" s="29" t="s">
        <v>50</v>
      </c>
      <c r="L836" s="29" t="s">
        <v>45</v>
      </c>
      <c r="M836" s="29" t="s">
        <v>51</v>
      </c>
      <c r="N836" s="30" t="str">
        <f>VLOOKUP(M836,[13]OPERACIONAL!$A$1:$C$12,2,FALSE)</f>
        <v>SELECIONAR</v>
      </c>
    </row>
    <row r="837" spans="2:14">
      <c r="B837" s="23" t="str">
        <f t="shared" si="24"/>
        <v>U.</v>
      </c>
      <c r="C837" s="24" t="s">
        <v>4</v>
      </c>
      <c r="D837" s="48"/>
      <c r="E837" s="48"/>
      <c r="F837" s="24" t="s">
        <v>18</v>
      </c>
      <c r="G837" s="26">
        <v>1</v>
      </c>
      <c r="H837" s="31"/>
      <c r="I837" s="27">
        <v>0</v>
      </c>
      <c r="J837" s="28">
        <f t="shared" si="25"/>
        <v>0</v>
      </c>
      <c r="K837" s="29" t="s">
        <v>50</v>
      </c>
      <c r="L837" s="29" t="s">
        <v>45</v>
      </c>
      <c r="M837" s="29" t="s">
        <v>51</v>
      </c>
      <c r="N837" s="30" t="str">
        <f>VLOOKUP(M837,[13]OPERACIONAL!$A$1:$C$12,2,FALSE)</f>
        <v>SELECIONAR</v>
      </c>
    </row>
    <row r="838" spans="2:14">
      <c r="B838" s="23" t="str">
        <f t="shared" si="24"/>
        <v>U.</v>
      </c>
      <c r="C838" s="24" t="s">
        <v>4</v>
      </c>
      <c r="D838" s="48"/>
      <c r="E838" s="48"/>
      <c r="F838" s="24" t="s">
        <v>18</v>
      </c>
      <c r="G838" s="26">
        <v>1</v>
      </c>
      <c r="H838" s="31"/>
      <c r="I838" s="27">
        <v>0</v>
      </c>
      <c r="J838" s="28">
        <f t="shared" si="25"/>
        <v>0</v>
      </c>
      <c r="K838" s="29" t="s">
        <v>50</v>
      </c>
      <c r="L838" s="29" t="s">
        <v>45</v>
      </c>
      <c r="M838" s="29" t="s">
        <v>51</v>
      </c>
      <c r="N838" s="30" t="str">
        <f>VLOOKUP(M838,[13]OPERACIONAL!$A$1:$C$12,2,FALSE)</f>
        <v>SELECIONAR</v>
      </c>
    </row>
    <row r="839" spans="2:14">
      <c r="B839" s="23" t="str">
        <f t="shared" si="24"/>
        <v>U.</v>
      </c>
      <c r="C839" s="24" t="s">
        <v>4</v>
      </c>
      <c r="D839" s="48"/>
      <c r="E839" s="48"/>
      <c r="F839" s="24" t="s">
        <v>18</v>
      </c>
      <c r="G839" s="26">
        <v>1</v>
      </c>
      <c r="H839" s="31"/>
      <c r="I839" s="27">
        <v>0</v>
      </c>
      <c r="J839" s="28">
        <f t="shared" si="25"/>
        <v>0</v>
      </c>
      <c r="K839" s="29" t="s">
        <v>50</v>
      </c>
      <c r="L839" s="29" t="s">
        <v>45</v>
      </c>
      <c r="M839" s="29" t="s">
        <v>51</v>
      </c>
      <c r="N839" s="30" t="str">
        <f>VLOOKUP(M839,[13]OPERACIONAL!$A$1:$C$12,2,FALSE)</f>
        <v>SELECIONAR</v>
      </c>
    </row>
    <row r="840" spans="2:14">
      <c r="B840" s="23" t="str">
        <f t="shared" si="24"/>
        <v>U.</v>
      </c>
      <c r="C840" s="24" t="s">
        <v>4</v>
      </c>
      <c r="D840" s="48"/>
      <c r="E840" s="48"/>
      <c r="F840" s="24" t="s">
        <v>18</v>
      </c>
      <c r="G840" s="26">
        <v>1</v>
      </c>
      <c r="H840" s="31"/>
      <c r="I840" s="27">
        <v>0</v>
      </c>
      <c r="J840" s="28">
        <f t="shared" si="25"/>
        <v>0</v>
      </c>
      <c r="K840" s="29" t="s">
        <v>50</v>
      </c>
      <c r="L840" s="29" t="s">
        <v>45</v>
      </c>
      <c r="M840" s="29" t="s">
        <v>51</v>
      </c>
      <c r="N840" s="30" t="str">
        <f>VLOOKUP(M840,[13]OPERACIONAL!$A$1:$C$12,2,FALSE)</f>
        <v>SELECIONAR</v>
      </c>
    </row>
    <row r="841" spans="2:14">
      <c r="B841" s="23" t="str">
        <f t="shared" si="24"/>
        <v>U.</v>
      </c>
      <c r="C841" s="24" t="s">
        <v>4</v>
      </c>
      <c r="D841" s="48"/>
      <c r="E841" s="48"/>
      <c r="F841" s="24" t="s">
        <v>18</v>
      </c>
      <c r="G841" s="26">
        <v>1</v>
      </c>
      <c r="H841" s="31"/>
      <c r="I841" s="27">
        <v>0</v>
      </c>
      <c r="J841" s="28">
        <f t="shared" si="25"/>
        <v>0</v>
      </c>
      <c r="K841" s="29" t="s">
        <v>50</v>
      </c>
      <c r="L841" s="29" t="s">
        <v>45</v>
      </c>
      <c r="M841" s="29" t="s">
        <v>51</v>
      </c>
      <c r="N841" s="30" t="str">
        <f>VLOOKUP(M841,[13]OPERACIONAL!$A$1:$C$12,2,FALSE)</f>
        <v>SELECIONAR</v>
      </c>
    </row>
    <row r="842" spans="2:14">
      <c r="B842" s="23" t="str">
        <f t="shared" si="24"/>
        <v>U.</v>
      </c>
      <c r="C842" s="24" t="s">
        <v>4</v>
      </c>
      <c r="D842" s="48"/>
      <c r="E842" s="48"/>
      <c r="F842" s="24" t="s">
        <v>18</v>
      </c>
      <c r="G842" s="26">
        <v>1</v>
      </c>
      <c r="H842" s="31"/>
      <c r="I842" s="27">
        <v>0</v>
      </c>
      <c r="J842" s="28">
        <f t="shared" si="25"/>
        <v>0</v>
      </c>
      <c r="K842" s="29" t="s">
        <v>50</v>
      </c>
      <c r="L842" s="29" t="s">
        <v>45</v>
      </c>
      <c r="M842" s="29" t="s">
        <v>51</v>
      </c>
      <c r="N842" s="30" t="str">
        <f>VLOOKUP(M842,[13]OPERACIONAL!$A$1:$C$12,2,FALSE)</f>
        <v>SELECIONAR</v>
      </c>
    </row>
    <row r="843" spans="2:14">
      <c r="B843" s="23" t="str">
        <f t="shared" si="24"/>
        <v>U.</v>
      </c>
      <c r="C843" s="24" t="s">
        <v>4</v>
      </c>
      <c r="D843" s="48"/>
      <c r="E843" s="48"/>
      <c r="F843" s="24" t="s">
        <v>18</v>
      </c>
      <c r="G843" s="26">
        <v>1</v>
      </c>
      <c r="H843" s="31"/>
      <c r="I843" s="27">
        <v>0</v>
      </c>
      <c r="J843" s="28">
        <f t="shared" si="25"/>
        <v>0</v>
      </c>
      <c r="K843" s="29" t="s">
        <v>50</v>
      </c>
      <c r="L843" s="29" t="s">
        <v>45</v>
      </c>
      <c r="M843" s="29" t="s">
        <v>51</v>
      </c>
      <c r="N843" s="30" t="str">
        <f>VLOOKUP(M843,[13]OPERACIONAL!$A$1:$C$12,2,FALSE)</f>
        <v>SELECIONAR</v>
      </c>
    </row>
    <row r="844" spans="2:14">
      <c r="B844" s="23" t="str">
        <f t="shared" si="24"/>
        <v>U.</v>
      </c>
      <c r="C844" s="24" t="s">
        <v>4</v>
      </c>
      <c r="D844" s="48"/>
      <c r="E844" s="48"/>
      <c r="F844" s="24" t="s">
        <v>18</v>
      </c>
      <c r="G844" s="26">
        <v>1</v>
      </c>
      <c r="H844" s="31"/>
      <c r="I844" s="27">
        <v>0</v>
      </c>
      <c r="J844" s="28">
        <f t="shared" si="25"/>
        <v>0</v>
      </c>
      <c r="K844" s="29" t="s">
        <v>50</v>
      </c>
      <c r="L844" s="29" t="s">
        <v>45</v>
      </c>
      <c r="M844" s="29" t="s">
        <v>51</v>
      </c>
      <c r="N844" s="30" t="str">
        <f>VLOOKUP(M844,[13]OPERACIONAL!$A$1:$C$12,2,FALSE)</f>
        <v>SELECIONAR</v>
      </c>
    </row>
    <row r="845" spans="2:14">
      <c r="B845" s="23" t="str">
        <f t="shared" si="24"/>
        <v>U.</v>
      </c>
      <c r="C845" s="24" t="s">
        <v>4</v>
      </c>
      <c r="D845" s="48"/>
      <c r="E845" s="48"/>
      <c r="F845" s="24" t="s">
        <v>18</v>
      </c>
      <c r="G845" s="26">
        <v>1</v>
      </c>
      <c r="H845" s="31"/>
      <c r="I845" s="27">
        <v>0</v>
      </c>
      <c r="J845" s="28">
        <f t="shared" si="25"/>
        <v>0</v>
      </c>
      <c r="K845" s="29" t="s">
        <v>50</v>
      </c>
      <c r="L845" s="29" t="s">
        <v>45</v>
      </c>
      <c r="M845" s="29" t="s">
        <v>51</v>
      </c>
      <c r="N845" s="30" t="str">
        <f>VLOOKUP(M845,[13]OPERACIONAL!$A$1:$C$12,2,FALSE)</f>
        <v>SELECIONAR</v>
      </c>
    </row>
    <row r="846" spans="2:14">
      <c r="B846" s="23" t="str">
        <f t="shared" si="24"/>
        <v>U.</v>
      </c>
      <c r="C846" s="24" t="s">
        <v>4</v>
      </c>
      <c r="D846" s="48"/>
      <c r="E846" s="48"/>
      <c r="F846" s="24" t="s">
        <v>18</v>
      </c>
      <c r="G846" s="26">
        <v>1</v>
      </c>
      <c r="H846" s="31"/>
      <c r="I846" s="27">
        <v>0</v>
      </c>
      <c r="J846" s="28">
        <f t="shared" si="25"/>
        <v>0</v>
      </c>
      <c r="K846" s="29" t="s">
        <v>50</v>
      </c>
      <c r="L846" s="29" t="s">
        <v>45</v>
      </c>
      <c r="M846" s="29" t="s">
        <v>51</v>
      </c>
      <c r="N846" s="30" t="str">
        <f>VLOOKUP(M846,[13]OPERACIONAL!$A$1:$C$12,2,FALSE)</f>
        <v>SELECIONAR</v>
      </c>
    </row>
    <row r="847" spans="2:14">
      <c r="B847" s="23" t="str">
        <f t="shared" si="24"/>
        <v>U.</v>
      </c>
      <c r="C847" s="24" t="s">
        <v>4</v>
      </c>
      <c r="D847" s="48"/>
      <c r="E847" s="48"/>
      <c r="F847" s="24" t="s">
        <v>18</v>
      </c>
      <c r="G847" s="26">
        <v>1</v>
      </c>
      <c r="H847" s="31"/>
      <c r="I847" s="27">
        <v>0</v>
      </c>
      <c r="J847" s="28">
        <f t="shared" si="25"/>
        <v>0</v>
      </c>
      <c r="K847" s="29" t="s">
        <v>50</v>
      </c>
      <c r="L847" s="29" t="s">
        <v>45</v>
      </c>
      <c r="M847" s="29" t="s">
        <v>51</v>
      </c>
      <c r="N847" s="30" t="str">
        <f>VLOOKUP(M847,[13]OPERACIONAL!$A$1:$C$12,2,FALSE)</f>
        <v>SELECIONAR</v>
      </c>
    </row>
    <row r="848" spans="2:14">
      <c r="B848" s="23" t="str">
        <f t="shared" si="24"/>
        <v>U.</v>
      </c>
      <c r="C848" s="24" t="s">
        <v>4</v>
      </c>
      <c r="D848" s="48"/>
      <c r="E848" s="48"/>
      <c r="F848" s="24" t="s">
        <v>18</v>
      </c>
      <c r="G848" s="26">
        <v>1</v>
      </c>
      <c r="H848" s="31"/>
      <c r="I848" s="27">
        <v>0</v>
      </c>
      <c r="J848" s="28">
        <f t="shared" si="25"/>
        <v>0</v>
      </c>
      <c r="K848" s="29" t="s">
        <v>50</v>
      </c>
      <c r="L848" s="29" t="s">
        <v>45</v>
      </c>
      <c r="M848" s="29" t="s">
        <v>51</v>
      </c>
      <c r="N848" s="30" t="str">
        <f>VLOOKUP(M848,[13]OPERACIONAL!$A$1:$C$12,2,FALSE)</f>
        <v>SELECIONAR</v>
      </c>
    </row>
    <row r="849" spans="2:14">
      <c r="B849" s="23" t="str">
        <f t="shared" si="24"/>
        <v>U.</v>
      </c>
      <c r="C849" s="24" t="s">
        <v>4</v>
      </c>
      <c r="D849" s="48"/>
      <c r="E849" s="48"/>
      <c r="F849" s="24" t="s">
        <v>18</v>
      </c>
      <c r="G849" s="26">
        <v>1</v>
      </c>
      <c r="H849" s="31"/>
      <c r="I849" s="27">
        <v>0</v>
      </c>
      <c r="J849" s="28">
        <f t="shared" si="25"/>
        <v>0</v>
      </c>
      <c r="K849" s="29" t="s">
        <v>50</v>
      </c>
      <c r="L849" s="29" t="s">
        <v>45</v>
      </c>
      <c r="M849" s="29" t="s">
        <v>51</v>
      </c>
      <c r="N849" s="30" t="str">
        <f>VLOOKUP(M849,[13]OPERACIONAL!$A$1:$C$12,2,FALSE)</f>
        <v>SELECIONAR</v>
      </c>
    </row>
    <row r="850" spans="2:14">
      <c r="B850" s="23" t="str">
        <f t="shared" si="24"/>
        <v>U.</v>
      </c>
      <c r="C850" s="24" t="s">
        <v>4</v>
      </c>
      <c r="D850" s="48"/>
      <c r="E850" s="48"/>
      <c r="F850" s="24" t="s">
        <v>18</v>
      </c>
      <c r="G850" s="26">
        <v>1</v>
      </c>
      <c r="H850" s="31"/>
      <c r="I850" s="27">
        <v>0</v>
      </c>
      <c r="J850" s="28">
        <f t="shared" si="25"/>
        <v>0</v>
      </c>
      <c r="K850" s="29" t="s">
        <v>50</v>
      </c>
      <c r="L850" s="29" t="s">
        <v>45</v>
      </c>
      <c r="M850" s="29" t="s">
        <v>51</v>
      </c>
      <c r="N850" s="30" t="str">
        <f>VLOOKUP(M850,[13]OPERACIONAL!$A$1:$C$12,2,FALSE)</f>
        <v>SELECIONAR</v>
      </c>
    </row>
    <row r="851" spans="2:14">
      <c r="B851" s="23" t="str">
        <f t="shared" si="24"/>
        <v>U.</v>
      </c>
      <c r="C851" s="24" t="s">
        <v>4</v>
      </c>
      <c r="D851" s="48"/>
      <c r="E851" s="48"/>
      <c r="F851" s="24" t="s">
        <v>18</v>
      </c>
      <c r="G851" s="26">
        <v>1</v>
      </c>
      <c r="H851" s="31"/>
      <c r="I851" s="27">
        <v>0</v>
      </c>
      <c r="J851" s="28">
        <f t="shared" si="25"/>
        <v>0</v>
      </c>
      <c r="K851" s="29" t="s">
        <v>50</v>
      </c>
      <c r="L851" s="29" t="s">
        <v>45</v>
      </c>
      <c r="M851" s="29" t="s">
        <v>51</v>
      </c>
      <c r="N851" s="30" t="str">
        <f>VLOOKUP(M851,[13]OPERACIONAL!$A$1:$C$12,2,FALSE)</f>
        <v>SELECIONAR</v>
      </c>
    </row>
    <row r="852" spans="2:14">
      <c r="B852" s="23" t="str">
        <f t="shared" si="24"/>
        <v>U.</v>
      </c>
      <c r="C852" s="24" t="s">
        <v>4</v>
      </c>
      <c r="D852" s="48"/>
      <c r="E852" s="48"/>
      <c r="F852" s="24" t="s">
        <v>18</v>
      </c>
      <c r="G852" s="26">
        <v>1</v>
      </c>
      <c r="H852" s="31"/>
      <c r="I852" s="27">
        <v>0</v>
      </c>
      <c r="J852" s="28">
        <f t="shared" si="25"/>
        <v>0</v>
      </c>
      <c r="K852" s="29" t="s">
        <v>50</v>
      </c>
      <c r="L852" s="29" t="s">
        <v>45</v>
      </c>
      <c r="M852" s="29" t="s">
        <v>51</v>
      </c>
      <c r="N852" s="30" t="str">
        <f>VLOOKUP(M852,[13]OPERACIONAL!$A$1:$C$12,2,FALSE)</f>
        <v>SELECIONAR</v>
      </c>
    </row>
    <row r="853" spans="2:14">
      <c r="B853" s="23" t="str">
        <f t="shared" si="24"/>
        <v>U.</v>
      </c>
      <c r="C853" s="24" t="s">
        <v>4</v>
      </c>
      <c r="D853" s="48"/>
      <c r="E853" s="48"/>
      <c r="F853" s="24" t="s">
        <v>18</v>
      </c>
      <c r="G853" s="26">
        <v>1</v>
      </c>
      <c r="H853" s="31"/>
      <c r="I853" s="27">
        <v>0</v>
      </c>
      <c r="J853" s="28">
        <f t="shared" si="25"/>
        <v>0</v>
      </c>
      <c r="K853" s="29" t="s">
        <v>50</v>
      </c>
      <c r="L853" s="29" t="s">
        <v>45</v>
      </c>
      <c r="M853" s="29" t="s">
        <v>51</v>
      </c>
      <c r="N853" s="30" t="str">
        <f>VLOOKUP(M853,[13]OPERACIONAL!$A$1:$C$12,2,FALSE)</f>
        <v>SELECIONAR</v>
      </c>
    </row>
    <row r="854" spans="2:14">
      <c r="B854" s="23" t="str">
        <f t="shared" si="24"/>
        <v>U.</v>
      </c>
      <c r="C854" s="24" t="s">
        <v>4</v>
      </c>
      <c r="D854" s="48"/>
      <c r="E854" s="48"/>
      <c r="F854" s="24" t="s">
        <v>18</v>
      </c>
      <c r="G854" s="26">
        <v>1</v>
      </c>
      <c r="H854" s="31"/>
      <c r="I854" s="27">
        <v>0</v>
      </c>
      <c r="J854" s="28">
        <f t="shared" si="25"/>
        <v>0</v>
      </c>
      <c r="K854" s="29" t="s">
        <v>50</v>
      </c>
      <c r="L854" s="29" t="s">
        <v>45</v>
      </c>
      <c r="M854" s="29" t="s">
        <v>51</v>
      </c>
      <c r="N854" s="30" t="str">
        <f>VLOOKUP(M854,[13]OPERACIONAL!$A$1:$C$12,2,FALSE)</f>
        <v>SELECIONAR</v>
      </c>
    </row>
    <row r="855" spans="2:14">
      <c r="B855" s="23" t="str">
        <f t="shared" ref="B855:B918" si="26">MID(C855,1,2)</f>
        <v>U.</v>
      </c>
      <c r="C855" s="24" t="s">
        <v>4</v>
      </c>
      <c r="D855" s="48"/>
      <c r="E855" s="48"/>
      <c r="F855" s="24" t="s">
        <v>18</v>
      </c>
      <c r="G855" s="26">
        <v>1</v>
      </c>
      <c r="H855" s="31"/>
      <c r="I855" s="27">
        <v>0</v>
      </c>
      <c r="J855" s="28">
        <f t="shared" si="25"/>
        <v>0</v>
      </c>
      <c r="K855" s="29" t="s">
        <v>50</v>
      </c>
      <c r="L855" s="29" t="s">
        <v>45</v>
      </c>
      <c r="M855" s="29" t="s">
        <v>51</v>
      </c>
      <c r="N855" s="30" t="str">
        <f>VLOOKUP(M855,[13]OPERACIONAL!$A$1:$C$12,2,FALSE)</f>
        <v>SELECIONAR</v>
      </c>
    </row>
    <row r="856" spans="2:14">
      <c r="B856" s="23" t="str">
        <f t="shared" si="26"/>
        <v>U.</v>
      </c>
      <c r="C856" s="24" t="s">
        <v>4</v>
      </c>
      <c r="D856" s="48"/>
      <c r="E856" s="48"/>
      <c r="F856" s="24" t="s">
        <v>18</v>
      </c>
      <c r="G856" s="26">
        <v>1</v>
      </c>
      <c r="H856" s="31"/>
      <c r="I856" s="27">
        <v>0</v>
      </c>
      <c r="J856" s="28">
        <f t="shared" si="25"/>
        <v>0</v>
      </c>
      <c r="K856" s="29" t="s">
        <v>50</v>
      </c>
      <c r="L856" s="29" t="s">
        <v>45</v>
      </c>
      <c r="M856" s="29" t="s">
        <v>51</v>
      </c>
      <c r="N856" s="30" t="str">
        <f>VLOOKUP(M856,[13]OPERACIONAL!$A$1:$C$12,2,FALSE)</f>
        <v>SELECIONAR</v>
      </c>
    </row>
    <row r="857" spans="2:14">
      <c r="B857" s="23" t="str">
        <f t="shared" si="26"/>
        <v>U.</v>
      </c>
      <c r="C857" s="24" t="s">
        <v>4</v>
      </c>
      <c r="D857" s="48"/>
      <c r="E857" s="48"/>
      <c r="F857" s="24" t="s">
        <v>18</v>
      </c>
      <c r="G857" s="26">
        <v>1</v>
      </c>
      <c r="H857" s="31"/>
      <c r="I857" s="27">
        <v>0</v>
      </c>
      <c r="J857" s="28">
        <f t="shared" si="25"/>
        <v>0</v>
      </c>
      <c r="K857" s="29" t="s">
        <v>50</v>
      </c>
      <c r="L857" s="29" t="s">
        <v>45</v>
      </c>
      <c r="M857" s="29" t="s">
        <v>51</v>
      </c>
      <c r="N857" s="30" t="str">
        <f>VLOOKUP(M857,[13]OPERACIONAL!$A$1:$C$12,2,FALSE)</f>
        <v>SELECIONAR</v>
      </c>
    </row>
    <row r="858" spans="2:14">
      <c r="B858" s="23" t="str">
        <f t="shared" si="26"/>
        <v>U.</v>
      </c>
      <c r="C858" s="24" t="s">
        <v>4</v>
      </c>
      <c r="D858" s="48"/>
      <c r="E858" s="48"/>
      <c r="F858" s="24" t="s">
        <v>18</v>
      </c>
      <c r="G858" s="26">
        <v>1</v>
      </c>
      <c r="H858" s="31"/>
      <c r="I858" s="27">
        <v>0</v>
      </c>
      <c r="J858" s="28">
        <f t="shared" si="25"/>
        <v>0</v>
      </c>
      <c r="K858" s="29" t="s">
        <v>50</v>
      </c>
      <c r="L858" s="29" t="s">
        <v>45</v>
      </c>
      <c r="M858" s="29" t="s">
        <v>51</v>
      </c>
      <c r="N858" s="30" t="str">
        <f>VLOOKUP(M858,[13]OPERACIONAL!$A$1:$C$12,2,FALSE)</f>
        <v>SELECIONAR</v>
      </c>
    </row>
    <row r="859" spans="2:14">
      <c r="B859" s="23" t="str">
        <f t="shared" si="26"/>
        <v>U.</v>
      </c>
      <c r="C859" s="24" t="s">
        <v>4</v>
      </c>
      <c r="D859" s="48"/>
      <c r="E859" s="48"/>
      <c r="F859" s="24" t="s">
        <v>18</v>
      </c>
      <c r="G859" s="26">
        <v>1</v>
      </c>
      <c r="H859" s="31"/>
      <c r="I859" s="27">
        <v>0</v>
      </c>
      <c r="J859" s="28">
        <f t="shared" si="25"/>
        <v>0</v>
      </c>
      <c r="K859" s="29" t="s">
        <v>50</v>
      </c>
      <c r="L859" s="29" t="s">
        <v>45</v>
      </c>
      <c r="M859" s="29" t="s">
        <v>51</v>
      </c>
      <c r="N859" s="30" t="str">
        <f>VLOOKUP(M859,[13]OPERACIONAL!$A$1:$C$12,2,FALSE)</f>
        <v>SELECIONAR</v>
      </c>
    </row>
    <row r="860" spans="2:14">
      <c r="B860" s="23" t="str">
        <f t="shared" si="26"/>
        <v>U.</v>
      </c>
      <c r="C860" s="24" t="s">
        <v>4</v>
      </c>
      <c r="D860" s="48"/>
      <c r="E860" s="48"/>
      <c r="F860" s="24" t="s">
        <v>18</v>
      </c>
      <c r="G860" s="26">
        <v>1</v>
      </c>
      <c r="H860" s="31"/>
      <c r="I860" s="27">
        <v>0</v>
      </c>
      <c r="J860" s="28">
        <f t="shared" si="25"/>
        <v>0</v>
      </c>
      <c r="K860" s="29" t="s">
        <v>50</v>
      </c>
      <c r="L860" s="29" t="s">
        <v>45</v>
      </c>
      <c r="M860" s="29" t="s">
        <v>51</v>
      </c>
      <c r="N860" s="30" t="str">
        <f>VLOOKUP(M860,[13]OPERACIONAL!$A$1:$C$12,2,FALSE)</f>
        <v>SELECIONAR</v>
      </c>
    </row>
    <row r="861" spans="2:14">
      <c r="B861" s="23" t="str">
        <f t="shared" si="26"/>
        <v>U.</v>
      </c>
      <c r="C861" s="24" t="s">
        <v>4</v>
      </c>
      <c r="D861" s="48"/>
      <c r="E861" s="48"/>
      <c r="F861" s="24" t="s">
        <v>18</v>
      </c>
      <c r="G861" s="26">
        <v>1</v>
      </c>
      <c r="H861" s="31"/>
      <c r="I861" s="27">
        <v>0</v>
      </c>
      <c r="J861" s="28">
        <f t="shared" si="25"/>
        <v>0</v>
      </c>
      <c r="K861" s="29" t="s">
        <v>50</v>
      </c>
      <c r="L861" s="29" t="s">
        <v>45</v>
      </c>
      <c r="M861" s="29" t="s">
        <v>51</v>
      </c>
      <c r="N861" s="30" t="str">
        <f>VLOOKUP(M861,[13]OPERACIONAL!$A$1:$C$12,2,FALSE)</f>
        <v>SELECIONAR</v>
      </c>
    </row>
    <row r="862" spans="2:14">
      <c r="B862" s="23" t="str">
        <f t="shared" si="26"/>
        <v>U.</v>
      </c>
      <c r="C862" s="24" t="s">
        <v>4</v>
      </c>
      <c r="D862" s="48"/>
      <c r="E862" s="48"/>
      <c r="F862" s="24" t="s">
        <v>18</v>
      </c>
      <c r="G862" s="26">
        <v>1</v>
      </c>
      <c r="H862" s="31"/>
      <c r="I862" s="27">
        <v>0</v>
      </c>
      <c r="J862" s="28">
        <f t="shared" si="25"/>
        <v>0</v>
      </c>
      <c r="K862" s="29" t="s">
        <v>50</v>
      </c>
      <c r="L862" s="29" t="s">
        <v>45</v>
      </c>
      <c r="M862" s="29" t="s">
        <v>51</v>
      </c>
      <c r="N862" s="30" t="str">
        <f>VLOOKUP(M862,[13]OPERACIONAL!$A$1:$C$12,2,FALSE)</f>
        <v>SELECIONAR</v>
      </c>
    </row>
    <row r="863" spans="2:14">
      <c r="B863" s="23" t="str">
        <f t="shared" si="26"/>
        <v>U.</v>
      </c>
      <c r="C863" s="24" t="s">
        <v>4</v>
      </c>
      <c r="D863" s="48"/>
      <c r="E863" s="48"/>
      <c r="F863" s="24" t="s">
        <v>18</v>
      </c>
      <c r="G863" s="26">
        <v>1</v>
      </c>
      <c r="H863" s="31"/>
      <c r="I863" s="27">
        <v>0</v>
      </c>
      <c r="J863" s="28">
        <f t="shared" si="25"/>
        <v>0</v>
      </c>
      <c r="K863" s="29" t="s">
        <v>50</v>
      </c>
      <c r="L863" s="29" t="s">
        <v>45</v>
      </c>
      <c r="M863" s="29" t="s">
        <v>51</v>
      </c>
      <c r="N863" s="30" t="str">
        <f>VLOOKUP(M863,[13]OPERACIONAL!$A$1:$C$12,2,FALSE)</f>
        <v>SELECIONAR</v>
      </c>
    </row>
    <row r="864" spans="2:14">
      <c r="B864" s="23" t="str">
        <f t="shared" si="26"/>
        <v>U.</v>
      </c>
      <c r="C864" s="24" t="s">
        <v>4</v>
      </c>
      <c r="D864" s="48"/>
      <c r="E864" s="48"/>
      <c r="F864" s="24" t="s">
        <v>18</v>
      </c>
      <c r="G864" s="26">
        <v>1</v>
      </c>
      <c r="H864" s="31"/>
      <c r="I864" s="27">
        <v>0</v>
      </c>
      <c r="J864" s="28">
        <f t="shared" si="25"/>
        <v>0</v>
      </c>
      <c r="K864" s="29" t="s">
        <v>50</v>
      </c>
      <c r="L864" s="29" t="s">
        <v>45</v>
      </c>
      <c r="M864" s="29" t="s">
        <v>51</v>
      </c>
      <c r="N864" s="30" t="str">
        <f>VLOOKUP(M864,[13]OPERACIONAL!$A$1:$C$12,2,FALSE)</f>
        <v>SELECIONAR</v>
      </c>
    </row>
    <row r="865" spans="2:14">
      <c r="B865" s="23" t="str">
        <f t="shared" si="26"/>
        <v>U.</v>
      </c>
      <c r="C865" s="24" t="s">
        <v>4</v>
      </c>
      <c r="D865" s="48"/>
      <c r="E865" s="48"/>
      <c r="F865" s="24" t="s">
        <v>18</v>
      </c>
      <c r="G865" s="26">
        <v>1</v>
      </c>
      <c r="H865" s="31"/>
      <c r="I865" s="27">
        <v>0</v>
      </c>
      <c r="J865" s="28">
        <f t="shared" si="25"/>
        <v>0</v>
      </c>
      <c r="K865" s="29" t="s">
        <v>50</v>
      </c>
      <c r="L865" s="29" t="s">
        <v>45</v>
      </c>
      <c r="M865" s="29" t="s">
        <v>51</v>
      </c>
      <c r="N865" s="30" t="str">
        <f>VLOOKUP(M865,[13]OPERACIONAL!$A$1:$C$12,2,FALSE)</f>
        <v>SELECIONAR</v>
      </c>
    </row>
    <row r="866" spans="2:14">
      <c r="B866" s="23" t="str">
        <f t="shared" si="26"/>
        <v>U.</v>
      </c>
      <c r="C866" s="24" t="s">
        <v>4</v>
      </c>
      <c r="D866" s="48"/>
      <c r="E866" s="48"/>
      <c r="F866" s="24" t="s">
        <v>18</v>
      </c>
      <c r="G866" s="26">
        <v>1</v>
      </c>
      <c r="H866" s="31"/>
      <c r="I866" s="27">
        <v>0</v>
      </c>
      <c r="J866" s="28">
        <f t="shared" si="25"/>
        <v>0</v>
      </c>
      <c r="K866" s="29" t="s">
        <v>50</v>
      </c>
      <c r="L866" s="29" t="s">
        <v>45</v>
      </c>
      <c r="M866" s="29" t="s">
        <v>51</v>
      </c>
      <c r="N866" s="30" t="str">
        <f>VLOOKUP(M866,[13]OPERACIONAL!$A$1:$C$12,2,FALSE)</f>
        <v>SELECIONAR</v>
      </c>
    </row>
    <row r="867" spans="2:14">
      <c r="B867" s="23" t="str">
        <f t="shared" si="26"/>
        <v>U.</v>
      </c>
      <c r="C867" s="24" t="s">
        <v>4</v>
      </c>
      <c r="D867" s="48"/>
      <c r="E867" s="48"/>
      <c r="F867" s="24" t="s">
        <v>18</v>
      </c>
      <c r="G867" s="26">
        <v>1</v>
      </c>
      <c r="H867" s="31"/>
      <c r="I867" s="27">
        <v>0</v>
      </c>
      <c r="J867" s="28">
        <f t="shared" si="25"/>
        <v>0</v>
      </c>
      <c r="K867" s="29" t="s">
        <v>50</v>
      </c>
      <c r="L867" s="29" t="s">
        <v>45</v>
      </c>
      <c r="M867" s="29" t="s">
        <v>51</v>
      </c>
      <c r="N867" s="30" t="str">
        <f>VLOOKUP(M867,[13]OPERACIONAL!$A$1:$C$12,2,FALSE)</f>
        <v>SELECIONAR</v>
      </c>
    </row>
    <row r="868" spans="2:14">
      <c r="B868" s="23" t="str">
        <f t="shared" si="26"/>
        <v>U.</v>
      </c>
      <c r="C868" s="24" t="s">
        <v>4</v>
      </c>
      <c r="D868" s="48"/>
      <c r="E868" s="48"/>
      <c r="F868" s="24" t="s">
        <v>18</v>
      </c>
      <c r="G868" s="26">
        <v>1</v>
      </c>
      <c r="H868" s="31"/>
      <c r="I868" s="27">
        <v>0</v>
      </c>
      <c r="J868" s="28">
        <f t="shared" si="25"/>
        <v>0</v>
      </c>
      <c r="K868" s="29" t="s">
        <v>50</v>
      </c>
      <c r="L868" s="29" t="s">
        <v>45</v>
      </c>
      <c r="M868" s="29" t="s">
        <v>51</v>
      </c>
      <c r="N868" s="30" t="str">
        <f>VLOOKUP(M868,[13]OPERACIONAL!$A$1:$C$12,2,FALSE)</f>
        <v>SELECIONAR</v>
      </c>
    </row>
    <row r="869" spans="2:14">
      <c r="B869" s="23" t="str">
        <f t="shared" si="26"/>
        <v>U.</v>
      </c>
      <c r="C869" s="24" t="s">
        <v>4</v>
      </c>
      <c r="D869" s="48"/>
      <c r="E869" s="48"/>
      <c r="F869" s="24" t="s">
        <v>18</v>
      </c>
      <c r="G869" s="26">
        <v>1</v>
      </c>
      <c r="H869" s="31"/>
      <c r="I869" s="27">
        <v>0</v>
      </c>
      <c r="J869" s="28">
        <f t="shared" si="25"/>
        <v>0</v>
      </c>
      <c r="K869" s="29" t="s">
        <v>50</v>
      </c>
      <c r="L869" s="29" t="s">
        <v>45</v>
      </c>
      <c r="M869" s="29" t="s">
        <v>51</v>
      </c>
      <c r="N869" s="30" t="str">
        <f>VLOOKUP(M869,[13]OPERACIONAL!$A$1:$C$12,2,FALSE)</f>
        <v>SELECIONAR</v>
      </c>
    </row>
    <row r="870" spans="2:14">
      <c r="B870" s="23" t="str">
        <f t="shared" si="26"/>
        <v>U.</v>
      </c>
      <c r="C870" s="24" t="s">
        <v>4</v>
      </c>
      <c r="D870" s="48"/>
      <c r="E870" s="48"/>
      <c r="F870" s="24" t="s">
        <v>18</v>
      </c>
      <c r="G870" s="26">
        <v>1</v>
      </c>
      <c r="H870" s="31"/>
      <c r="I870" s="27">
        <v>0</v>
      </c>
      <c r="J870" s="28">
        <f t="shared" si="25"/>
        <v>0</v>
      </c>
      <c r="K870" s="29" t="s">
        <v>50</v>
      </c>
      <c r="L870" s="29" t="s">
        <v>45</v>
      </c>
      <c r="M870" s="29" t="s">
        <v>51</v>
      </c>
      <c r="N870" s="30" t="str">
        <f>VLOOKUP(M870,[13]OPERACIONAL!$A$1:$C$12,2,FALSE)</f>
        <v>SELECIONAR</v>
      </c>
    </row>
    <row r="871" spans="2:14">
      <c r="B871" s="23" t="str">
        <f t="shared" si="26"/>
        <v>U.</v>
      </c>
      <c r="C871" s="24" t="s">
        <v>4</v>
      </c>
      <c r="D871" s="48"/>
      <c r="E871" s="48"/>
      <c r="F871" s="24" t="s">
        <v>18</v>
      </c>
      <c r="G871" s="26">
        <v>1</v>
      </c>
      <c r="H871" s="31"/>
      <c r="I871" s="27">
        <v>0</v>
      </c>
      <c r="J871" s="28">
        <f t="shared" si="25"/>
        <v>0</v>
      </c>
      <c r="K871" s="29" t="s">
        <v>50</v>
      </c>
      <c r="L871" s="29" t="s">
        <v>45</v>
      </c>
      <c r="M871" s="29" t="s">
        <v>51</v>
      </c>
      <c r="N871" s="30" t="str">
        <f>VLOOKUP(M871,[13]OPERACIONAL!$A$1:$C$12,2,FALSE)</f>
        <v>SELECIONAR</v>
      </c>
    </row>
    <row r="872" spans="2:14">
      <c r="B872" s="23" t="str">
        <f t="shared" si="26"/>
        <v>U.</v>
      </c>
      <c r="C872" s="24" t="s">
        <v>4</v>
      </c>
      <c r="D872" s="48"/>
      <c r="E872" s="48"/>
      <c r="F872" s="24" t="s">
        <v>18</v>
      </c>
      <c r="G872" s="26">
        <v>1</v>
      </c>
      <c r="H872" s="31"/>
      <c r="I872" s="27">
        <v>0</v>
      </c>
      <c r="J872" s="28">
        <f t="shared" si="25"/>
        <v>0</v>
      </c>
      <c r="K872" s="29" t="s">
        <v>50</v>
      </c>
      <c r="L872" s="29" t="s">
        <v>45</v>
      </c>
      <c r="M872" s="29" t="s">
        <v>51</v>
      </c>
      <c r="N872" s="30" t="str">
        <f>VLOOKUP(M872,[13]OPERACIONAL!$A$1:$C$12,2,FALSE)</f>
        <v>SELECIONAR</v>
      </c>
    </row>
    <row r="873" spans="2:14">
      <c r="B873" s="23" t="str">
        <f t="shared" si="26"/>
        <v>U.</v>
      </c>
      <c r="C873" s="24" t="s">
        <v>4</v>
      </c>
      <c r="D873" s="48"/>
      <c r="E873" s="48"/>
      <c r="F873" s="24" t="s">
        <v>18</v>
      </c>
      <c r="G873" s="26">
        <v>1</v>
      </c>
      <c r="H873" s="31"/>
      <c r="I873" s="27">
        <v>0</v>
      </c>
      <c r="J873" s="28">
        <f t="shared" si="25"/>
        <v>0</v>
      </c>
      <c r="K873" s="29" t="s">
        <v>50</v>
      </c>
      <c r="L873" s="29" t="s">
        <v>45</v>
      </c>
      <c r="M873" s="29" t="s">
        <v>51</v>
      </c>
      <c r="N873" s="30" t="str">
        <f>VLOOKUP(M873,[13]OPERACIONAL!$A$1:$C$12,2,FALSE)</f>
        <v>SELECIONAR</v>
      </c>
    </row>
    <row r="874" spans="2:14">
      <c r="B874" s="23" t="str">
        <f t="shared" si="26"/>
        <v>U.</v>
      </c>
      <c r="C874" s="24" t="s">
        <v>4</v>
      </c>
      <c r="D874" s="48"/>
      <c r="E874" s="48"/>
      <c r="F874" s="24" t="s">
        <v>18</v>
      </c>
      <c r="G874" s="26">
        <v>1</v>
      </c>
      <c r="H874" s="31"/>
      <c r="I874" s="27">
        <v>0</v>
      </c>
      <c r="J874" s="28">
        <f t="shared" si="25"/>
        <v>0</v>
      </c>
      <c r="K874" s="29" t="s">
        <v>50</v>
      </c>
      <c r="L874" s="29" t="s">
        <v>45</v>
      </c>
      <c r="M874" s="29" t="s">
        <v>51</v>
      </c>
      <c r="N874" s="30" t="str">
        <f>VLOOKUP(M874,[13]OPERACIONAL!$A$1:$C$12,2,FALSE)</f>
        <v>SELECIONAR</v>
      </c>
    </row>
    <row r="875" spans="2:14">
      <c r="B875" s="23" t="str">
        <f t="shared" si="26"/>
        <v>U.</v>
      </c>
      <c r="C875" s="24" t="s">
        <v>4</v>
      </c>
      <c r="D875" s="48"/>
      <c r="E875" s="48"/>
      <c r="F875" s="24" t="s">
        <v>18</v>
      </c>
      <c r="G875" s="26">
        <v>1</v>
      </c>
      <c r="H875" s="31"/>
      <c r="I875" s="27">
        <v>0</v>
      </c>
      <c r="J875" s="28">
        <f t="shared" si="25"/>
        <v>0</v>
      </c>
      <c r="K875" s="29" t="s">
        <v>50</v>
      </c>
      <c r="L875" s="29" t="s">
        <v>45</v>
      </c>
      <c r="M875" s="29" t="s">
        <v>51</v>
      </c>
      <c r="N875" s="30" t="str">
        <f>VLOOKUP(M875,[13]OPERACIONAL!$A$1:$C$12,2,FALSE)</f>
        <v>SELECIONAR</v>
      </c>
    </row>
    <row r="876" spans="2:14">
      <c r="B876" s="23" t="str">
        <f t="shared" si="26"/>
        <v>U.</v>
      </c>
      <c r="C876" s="24" t="s">
        <v>4</v>
      </c>
      <c r="D876" s="48"/>
      <c r="E876" s="48"/>
      <c r="F876" s="24" t="s">
        <v>18</v>
      </c>
      <c r="G876" s="26">
        <v>1</v>
      </c>
      <c r="H876" s="31"/>
      <c r="I876" s="27">
        <v>0</v>
      </c>
      <c r="J876" s="28">
        <f t="shared" si="25"/>
        <v>0</v>
      </c>
      <c r="K876" s="29" t="s">
        <v>50</v>
      </c>
      <c r="L876" s="29" t="s">
        <v>45</v>
      </c>
      <c r="M876" s="29" t="s">
        <v>51</v>
      </c>
      <c r="N876" s="30" t="str">
        <f>VLOOKUP(M876,[13]OPERACIONAL!$A$1:$C$12,2,FALSE)</f>
        <v>SELECIONAR</v>
      </c>
    </row>
    <row r="877" spans="2:14">
      <c r="B877" s="23" t="str">
        <f t="shared" si="26"/>
        <v>U.</v>
      </c>
      <c r="C877" s="24" t="s">
        <v>4</v>
      </c>
      <c r="D877" s="48"/>
      <c r="E877" s="48"/>
      <c r="F877" s="24" t="s">
        <v>18</v>
      </c>
      <c r="G877" s="26">
        <v>1</v>
      </c>
      <c r="H877" s="31"/>
      <c r="I877" s="27">
        <v>0</v>
      </c>
      <c r="J877" s="28">
        <f t="shared" si="25"/>
        <v>0</v>
      </c>
      <c r="K877" s="29" t="s">
        <v>50</v>
      </c>
      <c r="L877" s="29" t="s">
        <v>45</v>
      </c>
      <c r="M877" s="29" t="s">
        <v>51</v>
      </c>
      <c r="N877" s="30" t="str">
        <f>VLOOKUP(M877,[13]OPERACIONAL!$A$1:$C$12,2,FALSE)</f>
        <v>SELECIONAR</v>
      </c>
    </row>
    <row r="878" spans="2:14">
      <c r="B878" s="23" t="str">
        <f t="shared" si="26"/>
        <v>U.</v>
      </c>
      <c r="C878" s="24" t="s">
        <v>4</v>
      </c>
      <c r="D878" s="48"/>
      <c r="E878" s="48"/>
      <c r="F878" s="24" t="s">
        <v>18</v>
      </c>
      <c r="G878" s="26">
        <v>1</v>
      </c>
      <c r="H878" s="31"/>
      <c r="I878" s="27">
        <v>0</v>
      </c>
      <c r="J878" s="28">
        <f t="shared" si="25"/>
        <v>0</v>
      </c>
      <c r="K878" s="29" t="s">
        <v>50</v>
      </c>
      <c r="L878" s="29" t="s">
        <v>45</v>
      </c>
      <c r="M878" s="29" t="s">
        <v>51</v>
      </c>
      <c r="N878" s="30" t="str">
        <f>VLOOKUP(M878,[13]OPERACIONAL!$A$1:$C$12,2,FALSE)</f>
        <v>SELECIONAR</v>
      </c>
    </row>
    <row r="879" spans="2:14">
      <c r="B879" s="23" t="str">
        <f t="shared" si="26"/>
        <v>U.</v>
      </c>
      <c r="C879" s="24" t="s">
        <v>4</v>
      </c>
      <c r="D879" s="48"/>
      <c r="E879" s="48"/>
      <c r="F879" s="24" t="s">
        <v>18</v>
      </c>
      <c r="G879" s="26">
        <v>1</v>
      </c>
      <c r="H879" s="31"/>
      <c r="I879" s="27">
        <v>0</v>
      </c>
      <c r="J879" s="28">
        <f t="shared" si="25"/>
        <v>0</v>
      </c>
      <c r="K879" s="29" t="s">
        <v>50</v>
      </c>
      <c r="L879" s="29" t="s">
        <v>45</v>
      </c>
      <c r="M879" s="29" t="s">
        <v>51</v>
      </c>
      <c r="N879" s="30" t="str">
        <f>VLOOKUP(M879,[13]OPERACIONAL!$A$1:$C$12,2,FALSE)</f>
        <v>SELECIONAR</v>
      </c>
    </row>
    <row r="880" spans="2:14">
      <c r="B880" s="23" t="str">
        <f t="shared" si="26"/>
        <v>U.</v>
      </c>
      <c r="C880" s="24" t="s">
        <v>4</v>
      </c>
      <c r="D880" s="48"/>
      <c r="E880" s="48"/>
      <c r="F880" s="24" t="s">
        <v>18</v>
      </c>
      <c r="G880" s="26">
        <v>1</v>
      </c>
      <c r="H880" s="31"/>
      <c r="I880" s="27">
        <v>0</v>
      </c>
      <c r="J880" s="28">
        <f t="shared" si="25"/>
        <v>0</v>
      </c>
      <c r="K880" s="29" t="s">
        <v>50</v>
      </c>
      <c r="L880" s="29" t="s">
        <v>45</v>
      </c>
      <c r="M880" s="29" t="s">
        <v>51</v>
      </c>
      <c r="N880" s="30" t="str">
        <f>VLOOKUP(M880,[13]OPERACIONAL!$A$1:$C$12,2,FALSE)</f>
        <v>SELECIONAR</v>
      </c>
    </row>
    <row r="881" spans="2:14">
      <c r="B881" s="23" t="str">
        <f t="shared" si="26"/>
        <v>U.</v>
      </c>
      <c r="C881" s="24" t="s">
        <v>4</v>
      </c>
      <c r="D881" s="48"/>
      <c r="E881" s="48"/>
      <c r="F881" s="24" t="s">
        <v>18</v>
      </c>
      <c r="G881" s="26">
        <v>1</v>
      </c>
      <c r="H881" s="31"/>
      <c r="I881" s="27">
        <v>0</v>
      </c>
      <c r="J881" s="28">
        <f t="shared" si="25"/>
        <v>0</v>
      </c>
      <c r="K881" s="29" t="s">
        <v>50</v>
      </c>
      <c r="L881" s="29" t="s">
        <v>45</v>
      </c>
      <c r="M881" s="29" t="s">
        <v>51</v>
      </c>
      <c r="N881" s="30" t="str">
        <f>VLOOKUP(M881,[13]OPERACIONAL!$A$1:$C$12,2,FALSE)</f>
        <v>SELECIONAR</v>
      </c>
    </row>
    <row r="882" spans="2:14">
      <c r="B882" s="23" t="str">
        <f t="shared" si="26"/>
        <v>U.</v>
      </c>
      <c r="C882" s="24" t="s">
        <v>4</v>
      </c>
      <c r="D882" s="48"/>
      <c r="E882" s="48"/>
      <c r="F882" s="24" t="s">
        <v>18</v>
      </c>
      <c r="G882" s="26">
        <v>1</v>
      </c>
      <c r="H882" s="31"/>
      <c r="I882" s="27">
        <v>0</v>
      </c>
      <c r="J882" s="28">
        <f t="shared" si="25"/>
        <v>0</v>
      </c>
      <c r="K882" s="29" t="s">
        <v>50</v>
      </c>
      <c r="L882" s="29" t="s">
        <v>45</v>
      </c>
      <c r="M882" s="29" t="s">
        <v>51</v>
      </c>
      <c r="N882" s="30" t="str">
        <f>VLOOKUP(M882,[13]OPERACIONAL!$A$1:$C$12,2,FALSE)</f>
        <v>SELECIONAR</v>
      </c>
    </row>
    <row r="883" spans="2:14">
      <c r="B883" s="23" t="str">
        <f t="shared" si="26"/>
        <v>U.</v>
      </c>
      <c r="C883" s="24" t="s">
        <v>4</v>
      </c>
      <c r="D883" s="48"/>
      <c r="E883" s="48"/>
      <c r="F883" s="24" t="s">
        <v>18</v>
      </c>
      <c r="G883" s="26">
        <v>1</v>
      </c>
      <c r="H883" s="31"/>
      <c r="I883" s="27">
        <v>0</v>
      </c>
      <c r="J883" s="28">
        <f t="shared" si="25"/>
        <v>0</v>
      </c>
      <c r="K883" s="29" t="s">
        <v>50</v>
      </c>
      <c r="L883" s="29" t="s">
        <v>45</v>
      </c>
      <c r="M883" s="29" t="s">
        <v>51</v>
      </c>
      <c r="N883" s="30" t="str">
        <f>VLOOKUP(M883,[13]OPERACIONAL!$A$1:$C$12,2,FALSE)</f>
        <v>SELECIONAR</v>
      </c>
    </row>
    <row r="884" spans="2:14">
      <c r="B884" s="23" t="str">
        <f t="shared" si="26"/>
        <v>U.</v>
      </c>
      <c r="C884" s="24" t="s">
        <v>4</v>
      </c>
      <c r="D884" s="48"/>
      <c r="E884" s="48"/>
      <c r="F884" s="24" t="s">
        <v>18</v>
      </c>
      <c r="G884" s="26">
        <v>1</v>
      </c>
      <c r="H884" s="31"/>
      <c r="I884" s="27">
        <v>0</v>
      </c>
      <c r="J884" s="28">
        <f t="shared" si="25"/>
        <v>0</v>
      </c>
      <c r="K884" s="29" t="s">
        <v>50</v>
      </c>
      <c r="L884" s="29" t="s">
        <v>45</v>
      </c>
      <c r="M884" s="29" t="s">
        <v>51</v>
      </c>
      <c r="N884" s="30" t="str">
        <f>VLOOKUP(M884,[13]OPERACIONAL!$A$1:$C$12,2,FALSE)</f>
        <v>SELECIONAR</v>
      </c>
    </row>
    <row r="885" spans="2:14">
      <c r="B885" s="23" t="str">
        <f t="shared" si="26"/>
        <v>U.</v>
      </c>
      <c r="C885" s="24" t="s">
        <v>4</v>
      </c>
      <c r="D885" s="48"/>
      <c r="E885" s="48"/>
      <c r="F885" s="24" t="s">
        <v>18</v>
      </c>
      <c r="G885" s="26">
        <v>1</v>
      </c>
      <c r="H885" s="31"/>
      <c r="I885" s="27">
        <v>0</v>
      </c>
      <c r="J885" s="28">
        <f t="shared" si="25"/>
        <v>0</v>
      </c>
      <c r="K885" s="29" t="s">
        <v>50</v>
      </c>
      <c r="L885" s="29" t="s">
        <v>45</v>
      </c>
      <c r="M885" s="29" t="s">
        <v>51</v>
      </c>
      <c r="N885" s="30" t="str">
        <f>VLOOKUP(M885,[13]OPERACIONAL!$A$1:$C$12,2,FALSE)</f>
        <v>SELECIONAR</v>
      </c>
    </row>
    <row r="886" spans="2:14">
      <c r="B886" s="23" t="str">
        <f t="shared" si="26"/>
        <v>U.</v>
      </c>
      <c r="C886" s="24" t="s">
        <v>4</v>
      </c>
      <c r="D886" s="48"/>
      <c r="E886" s="48"/>
      <c r="F886" s="24" t="s">
        <v>18</v>
      </c>
      <c r="G886" s="26">
        <v>1</v>
      </c>
      <c r="H886" s="31"/>
      <c r="I886" s="27">
        <v>0</v>
      </c>
      <c r="J886" s="28">
        <f t="shared" si="25"/>
        <v>0</v>
      </c>
      <c r="K886" s="29" t="s">
        <v>50</v>
      </c>
      <c r="L886" s="29" t="s">
        <v>45</v>
      </c>
      <c r="M886" s="29" t="s">
        <v>51</v>
      </c>
      <c r="N886" s="30" t="str">
        <f>VLOOKUP(M886,[13]OPERACIONAL!$A$1:$C$12,2,FALSE)</f>
        <v>SELECIONAR</v>
      </c>
    </row>
    <row r="887" spans="2:14">
      <c r="B887" s="23" t="str">
        <f t="shared" si="26"/>
        <v>U.</v>
      </c>
      <c r="C887" s="24" t="s">
        <v>4</v>
      </c>
      <c r="D887" s="48"/>
      <c r="E887" s="48"/>
      <c r="F887" s="24" t="s">
        <v>18</v>
      </c>
      <c r="G887" s="26">
        <v>1</v>
      </c>
      <c r="H887" s="31"/>
      <c r="I887" s="27">
        <v>0</v>
      </c>
      <c r="J887" s="28">
        <f t="shared" si="25"/>
        <v>0</v>
      </c>
      <c r="K887" s="29" t="s">
        <v>50</v>
      </c>
      <c r="L887" s="29" t="s">
        <v>45</v>
      </c>
      <c r="M887" s="29" t="s">
        <v>51</v>
      </c>
      <c r="N887" s="30" t="str">
        <f>VLOOKUP(M887,[13]OPERACIONAL!$A$1:$C$12,2,FALSE)</f>
        <v>SELECIONAR</v>
      </c>
    </row>
    <row r="888" spans="2:14">
      <c r="B888" s="23" t="str">
        <f t="shared" si="26"/>
        <v>U.</v>
      </c>
      <c r="C888" s="24" t="s">
        <v>4</v>
      </c>
      <c r="D888" s="48"/>
      <c r="E888" s="48"/>
      <c r="F888" s="24" t="s">
        <v>18</v>
      </c>
      <c r="G888" s="26">
        <v>1</v>
      </c>
      <c r="H888" s="31"/>
      <c r="I888" s="27">
        <v>0</v>
      </c>
      <c r="J888" s="28">
        <f t="shared" si="25"/>
        <v>0</v>
      </c>
      <c r="K888" s="29" t="s">
        <v>50</v>
      </c>
      <c r="L888" s="29" t="s">
        <v>45</v>
      </c>
      <c r="M888" s="29" t="s">
        <v>51</v>
      </c>
      <c r="N888" s="30" t="str">
        <f>VLOOKUP(M888,[13]OPERACIONAL!$A$1:$C$12,2,FALSE)</f>
        <v>SELECIONAR</v>
      </c>
    </row>
    <row r="889" spans="2:14">
      <c r="B889" s="23" t="str">
        <f t="shared" si="26"/>
        <v>U.</v>
      </c>
      <c r="C889" s="24" t="s">
        <v>4</v>
      </c>
      <c r="D889" s="48"/>
      <c r="E889" s="48"/>
      <c r="F889" s="24" t="s">
        <v>18</v>
      </c>
      <c r="G889" s="26">
        <v>1</v>
      </c>
      <c r="H889" s="31"/>
      <c r="I889" s="27">
        <v>0</v>
      </c>
      <c r="J889" s="28">
        <f t="shared" si="25"/>
        <v>0</v>
      </c>
      <c r="K889" s="29" t="s">
        <v>50</v>
      </c>
      <c r="L889" s="29" t="s">
        <v>45</v>
      </c>
      <c r="M889" s="29" t="s">
        <v>51</v>
      </c>
      <c r="N889" s="30" t="str">
        <f>VLOOKUP(M889,[13]OPERACIONAL!$A$1:$C$12,2,FALSE)</f>
        <v>SELECIONAR</v>
      </c>
    </row>
    <row r="890" spans="2:14">
      <c r="B890" s="23" t="str">
        <f t="shared" si="26"/>
        <v>U.</v>
      </c>
      <c r="C890" s="24" t="s">
        <v>4</v>
      </c>
      <c r="D890" s="48"/>
      <c r="E890" s="48"/>
      <c r="F890" s="24" t="s">
        <v>18</v>
      </c>
      <c r="G890" s="26">
        <v>1</v>
      </c>
      <c r="H890" s="31"/>
      <c r="I890" s="27">
        <v>0</v>
      </c>
      <c r="J890" s="28">
        <f t="shared" si="25"/>
        <v>0</v>
      </c>
      <c r="K890" s="29" t="s">
        <v>50</v>
      </c>
      <c r="L890" s="29" t="s">
        <v>45</v>
      </c>
      <c r="M890" s="29" t="s">
        <v>51</v>
      </c>
      <c r="N890" s="30" t="str">
        <f>VLOOKUP(M890,[13]OPERACIONAL!$A$1:$C$12,2,FALSE)</f>
        <v>SELECIONAR</v>
      </c>
    </row>
    <row r="891" spans="2:14">
      <c r="B891" s="23" t="str">
        <f t="shared" si="26"/>
        <v>U.</v>
      </c>
      <c r="C891" s="24" t="s">
        <v>4</v>
      </c>
      <c r="D891" s="48"/>
      <c r="E891" s="48"/>
      <c r="F891" s="24" t="s">
        <v>18</v>
      </c>
      <c r="G891" s="26">
        <v>1</v>
      </c>
      <c r="H891" s="31"/>
      <c r="I891" s="27">
        <v>0</v>
      </c>
      <c r="J891" s="28">
        <f t="shared" si="25"/>
        <v>0</v>
      </c>
      <c r="K891" s="29" t="s">
        <v>50</v>
      </c>
      <c r="L891" s="29" t="s">
        <v>45</v>
      </c>
      <c r="M891" s="29" t="s">
        <v>51</v>
      </c>
      <c r="N891" s="30" t="str">
        <f>VLOOKUP(M891,[13]OPERACIONAL!$A$1:$C$12,2,FALSE)</f>
        <v>SELECIONAR</v>
      </c>
    </row>
    <row r="892" spans="2:14">
      <c r="B892" s="23" t="str">
        <f t="shared" si="26"/>
        <v>U.</v>
      </c>
      <c r="C892" s="24" t="s">
        <v>4</v>
      </c>
      <c r="D892" s="48"/>
      <c r="E892" s="48"/>
      <c r="F892" s="24" t="s">
        <v>18</v>
      </c>
      <c r="G892" s="26">
        <v>1</v>
      </c>
      <c r="H892" s="31"/>
      <c r="I892" s="27">
        <v>0</v>
      </c>
      <c r="J892" s="28">
        <f t="shared" si="25"/>
        <v>0</v>
      </c>
      <c r="K892" s="29" t="s">
        <v>50</v>
      </c>
      <c r="L892" s="29" t="s">
        <v>45</v>
      </c>
      <c r="M892" s="29" t="s">
        <v>51</v>
      </c>
      <c r="N892" s="30" t="str">
        <f>VLOOKUP(M892,[13]OPERACIONAL!$A$1:$C$12,2,FALSE)</f>
        <v>SELECIONAR</v>
      </c>
    </row>
    <row r="893" spans="2:14">
      <c r="B893" s="23" t="str">
        <f t="shared" si="26"/>
        <v>U.</v>
      </c>
      <c r="C893" s="24" t="s">
        <v>4</v>
      </c>
      <c r="D893" s="48"/>
      <c r="E893" s="48"/>
      <c r="F893" s="24" t="s">
        <v>18</v>
      </c>
      <c r="G893" s="26">
        <v>1</v>
      </c>
      <c r="H893" s="31"/>
      <c r="I893" s="27">
        <v>0</v>
      </c>
      <c r="J893" s="28">
        <f t="shared" si="25"/>
        <v>0</v>
      </c>
      <c r="K893" s="29" t="s">
        <v>50</v>
      </c>
      <c r="L893" s="29" t="s">
        <v>45</v>
      </c>
      <c r="M893" s="29" t="s">
        <v>51</v>
      </c>
      <c r="N893" s="30" t="str">
        <f>VLOOKUP(M893,[13]OPERACIONAL!$A$1:$C$12,2,FALSE)</f>
        <v>SELECIONAR</v>
      </c>
    </row>
    <row r="894" spans="2:14">
      <c r="B894" s="23" t="str">
        <f t="shared" si="26"/>
        <v>U.</v>
      </c>
      <c r="C894" s="24" t="s">
        <v>4</v>
      </c>
      <c r="D894" s="48"/>
      <c r="E894" s="48"/>
      <c r="F894" s="24" t="s">
        <v>18</v>
      </c>
      <c r="G894" s="26">
        <v>1</v>
      </c>
      <c r="H894" s="31"/>
      <c r="I894" s="27">
        <v>0</v>
      </c>
      <c r="J894" s="28">
        <f t="shared" si="25"/>
        <v>0</v>
      </c>
      <c r="K894" s="29" t="s">
        <v>50</v>
      </c>
      <c r="L894" s="29" t="s">
        <v>45</v>
      </c>
      <c r="M894" s="29" t="s">
        <v>51</v>
      </c>
      <c r="N894" s="30" t="str">
        <f>VLOOKUP(M894,[13]OPERACIONAL!$A$1:$C$12,2,FALSE)</f>
        <v>SELECIONAR</v>
      </c>
    </row>
    <row r="895" spans="2:14">
      <c r="B895" s="23" t="str">
        <f t="shared" si="26"/>
        <v>U.</v>
      </c>
      <c r="C895" s="24" t="s">
        <v>4</v>
      </c>
      <c r="D895" s="48"/>
      <c r="E895" s="48"/>
      <c r="F895" s="24" t="s">
        <v>18</v>
      </c>
      <c r="G895" s="26">
        <v>1</v>
      </c>
      <c r="H895" s="31"/>
      <c r="I895" s="27">
        <v>0</v>
      </c>
      <c r="J895" s="28">
        <f t="shared" ref="J895:J958" si="27">G895*I895</f>
        <v>0</v>
      </c>
      <c r="K895" s="29" t="s">
        <v>50</v>
      </c>
      <c r="L895" s="29" t="s">
        <v>45</v>
      </c>
      <c r="M895" s="29" t="s">
        <v>51</v>
      </c>
      <c r="N895" s="30" t="str">
        <f>VLOOKUP(M895,[13]OPERACIONAL!$A$1:$C$12,2,FALSE)</f>
        <v>SELECIONAR</v>
      </c>
    </row>
    <row r="896" spans="2:14">
      <c r="B896" s="23" t="str">
        <f t="shared" si="26"/>
        <v>U.</v>
      </c>
      <c r="C896" s="24" t="s">
        <v>4</v>
      </c>
      <c r="D896" s="48"/>
      <c r="E896" s="48"/>
      <c r="F896" s="24" t="s">
        <v>18</v>
      </c>
      <c r="G896" s="26">
        <v>1</v>
      </c>
      <c r="H896" s="31"/>
      <c r="I896" s="27">
        <v>0</v>
      </c>
      <c r="J896" s="28">
        <f t="shared" si="27"/>
        <v>0</v>
      </c>
      <c r="K896" s="29" t="s">
        <v>50</v>
      </c>
      <c r="L896" s="29" t="s">
        <v>45</v>
      </c>
      <c r="M896" s="29" t="s">
        <v>51</v>
      </c>
      <c r="N896" s="30" t="str">
        <f>VLOOKUP(M896,[13]OPERACIONAL!$A$1:$C$12,2,FALSE)</f>
        <v>SELECIONAR</v>
      </c>
    </row>
    <row r="897" spans="2:14">
      <c r="B897" s="23" t="str">
        <f t="shared" si="26"/>
        <v>U.</v>
      </c>
      <c r="C897" s="24" t="s">
        <v>4</v>
      </c>
      <c r="D897" s="48"/>
      <c r="E897" s="48"/>
      <c r="F897" s="24" t="s">
        <v>18</v>
      </c>
      <c r="G897" s="26">
        <v>1</v>
      </c>
      <c r="H897" s="31"/>
      <c r="I897" s="27">
        <v>0</v>
      </c>
      <c r="J897" s="28">
        <f t="shared" si="27"/>
        <v>0</v>
      </c>
      <c r="K897" s="29" t="s">
        <v>50</v>
      </c>
      <c r="L897" s="29" t="s">
        <v>45</v>
      </c>
      <c r="M897" s="29" t="s">
        <v>51</v>
      </c>
      <c r="N897" s="30" t="str">
        <f>VLOOKUP(M897,[13]OPERACIONAL!$A$1:$C$12,2,FALSE)</f>
        <v>SELECIONAR</v>
      </c>
    </row>
    <row r="898" spans="2:14">
      <c r="B898" s="23" t="str">
        <f t="shared" si="26"/>
        <v>U.</v>
      </c>
      <c r="C898" s="24" t="s">
        <v>4</v>
      </c>
      <c r="D898" s="48"/>
      <c r="E898" s="48"/>
      <c r="F898" s="24" t="s">
        <v>18</v>
      </c>
      <c r="G898" s="26">
        <v>1</v>
      </c>
      <c r="H898" s="31"/>
      <c r="I898" s="27">
        <v>0</v>
      </c>
      <c r="J898" s="28">
        <f t="shared" si="27"/>
        <v>0</v>
      </c>
      <c r="K898" s="29" t="s">
        <v>50</v>
      </c>
      <c r="L898" s="29" t="s">
        <v>45</v>
      </c>
      <c r="M898" s="29" t="s">
        <v>51</v>
      </c>
      <c r="N898" s="30" t="str">
        <f>VLOOKUP(M898,[13]OPERACIONAL!$A$1:$C$12,2,FALSE)</f>
        <v>SELECIONAR</v>
      </c>
    </row>
    <row r="899" spans="2:14">
      <c r="B899" s="23" t="str">
        <f t="shared" si="26"/>
        <v>U.</v>
      </c>
      <c r="C899" s="24" t="s">
        <v>4</v>
      </c>
      <c r="D899" s="48"/>
      <c r="E899" s="48"/>
      <c r="F899" s="24" t="s">
        <v>18</v>
      </c>
      <c r="G899" s="26">
        <v>1</v>
      </c>
      <c r="H899" s="31"/>
      <c r="I899" s="27">
        <v>0</v>
      </c>
      <c r="J899" s="28">
        <f t="shared" si="27"/>
        <v>0</v>
      </c>
      <c r="K899" s="29" t="s">
        <v>50</v>
      </c>
      <c r="L899" s="29" t="s">
        <v>45</v>
      </c>
      <c r="M899" s="29" t="s">
        <v>51</v>
      </c>
      <c r="N899" s="30" t="str">
        <f>VLOOKUP(M899,[13]OPERACIONAL!$A$1:$C$12,2,FALSE)</f>
        <v>SELECIONAR</v>
      </c>
    </row>
    <row r="900" spans="2:14">
      <c r="B900" s="23" t="str">
        <f t="shared" si="26"/>
        <v>U.</v>
      </c>
      <c r="C900" s="24" t="s">
        <v>4</v>
      </c>
      <c r="D900" s="48"/>
      <c r="E900" s="48"/>
      <c r="F900" s="24" t="s">
        <v>18</v>
      </c>
      <c r="G900" s="26">
        <v>1</v>
      </c>
      <c r="H900" s="31"/>
      <c r="I900" s="27">
        <v>0</v>
      </c>
      <c r="J900" s="28">
        <f t="shared" si="27"/>
        <v>0</v>
      </c>
      <c r="K900" s="29" t="s">
        <v>50</v>
      </c>
      <c r="L900" s="29" t="s">
        <v>45</v>
      </c>
      <c r="M900" s="29" t="s">
        <v>51</v>
      </c>
      <c r="N900" s="30" t="str">
        <f>VLOOKUP(M900,[13]OPERACIONAL!$A$1:$C$12,2,FALSE)</f>
        <v>SELECIONAR</v>
      </c>
    </row>
    <row r="901" spans="2:14">
      <c r="B901" s="23" t="str">
        <f t="shared" si="26"/>
        <v>U.</v>
      </c>
      <c r="C901" s="24" t="s">
        <v>4</v>
      </c>
      <c r="D901" s="48"/>
      <c r="E901" s="48"/>
      <c r="F901" s="24" t="s">
        <v>18</v>
      </c>
      <c r="G901" s="26">
        <v>1</v>
      </c>
      <c r="H901" s="31"/>
      <c r="I901" s="27">
        <v>0</v>
      </c>
      <c r="J901" s="28">
        <f t="shared" si="27"/>
        <v>0</v>
      </c>
      <c r="K901" s="29" t="s">
        <v>50</v>
      </c>
      <c r="L901" s="29" t="s">
        <v>45</v>
      </c>
      <c r="M901" s="29" t="s">
        <v>51</v>
      </c>
      <c r="N901" s="30" t="str">
        <f>VLOOKUP(M901,[13]OPERACIONAL!$A$1:$C$12,2,FALSE)</f>
        <v>SELECIONAR</v>
      </c>
    </row>
    <row r="902" spans="2:14">
      <c r="B902" s="23" t="str">
        <f t="shared" si="26"/>
        <v>U.</v>
      </c>
      <c r="C902" s="24" t="s">
        <v>4</v>
      </c>
      <c r="D902" s="48"/>
      <c r="E902" s="48"/>
      <c r="F902" s="24" t="s">
        <v>18</v>
      </c>
      <c r="G902" s="26">
        <v>1</v>
      </c>
      <c r="H902" s="31"/>
      <c r="I902" s="27">
        <v>0</v>
      </c>
      <c r="J902" s="28">
        <f t="shared" si="27"/>
        <v>0</v>
      </c>
      <c r="K902" s="29" t="s">
        <v>50</v>
      </c>
      <c r="L902" s="29" t="s">
        <v>45</v>
      </c>
      <c r="M902" s="29" t="s">
        <v>51</v>
      </c>
      <c r="N902" s="30" t="str">
        <f>VLOOKUP(M902,[13]OPERACIONAL!$A$1:$C$12,2,FALSE)</f>
        <v>SELECIONAR</v>
      </c>
    </row>
    <row r="903" spans="2:14">
      <c r="B903" s="23" t="str">
        <f t="shared" si="26"/>
        <v>U.</v>
      </c>
      <c r="C903" s="24" t="s">
        <v>4</v>
      </c>
      <c r="D903" s="48"/>
      <c r="E903" s="48"/>
      <c r="F903" s="24" t="s">
        <v>18</v>
      </c>
      <c r="G903" s="26">
        <v>1</v>
      </c>
      <c r="H903" s="31"/>
      <c r="I903" s="27">
        <v>0</v>
      </c>
      <c r="J903" s="28">
        <f t="shared" si="27"/>
        <v>0</v>
      </c>
      <c r="K903" s="29" t="s">
        <v>50</v>
      </c>
      <c r="L903" s="29" t="s">
        <v>45</v>
      </c>
      <c r="M903" s="29" t="s">
        <v>51</v>
      </c>
      <c r="N903" s="30" t="str">
        <f>VLOOKUP(M903,[13]OPERACIONAL!$A$1:$C$12,2,FALSE)</f>
        <v>SELECIONAR</v>
      </c>
    </row>
    <row r="904" spans="2:14">
      <c r="B904" s="23" t="str">
        <f t="shared" si="26"/>
        <v>U.</v>
      </c>
      <c r="C904" s="24" t="s">
        <v>4</v>
      </c>
      <c r="D904" s="48"/>
      <c r="E904" s="48"/>
      <c r="F904" s="24" t="s">
        <v>18</v>
      </c>
      <c r="G904" s="26">
        <v>1</v>
      </c>
      <c r="H904" s="31"/>
      <c r="I904" s="27">
        <v>0</v>
      </c>
      <c r="J904" s="28">
        <f t="shared" si="27"/>
        <v>0</v>
      </c>
      <c r="K904" s="29" t="s">
        <v>50</v>
      </c>
      <c r="L904" s="29" t="s">
        <v>45</v>
      </c>
      <c r="M904" s="29" t="s">
        <v>51</v>
      </c>
      <c r="N904" s="30" t="str">
        <f>VLOOKUP(M904,[13]OPERACIONAL!$A$1:$C$12,2,FALSE)</f>
        <v>SELECIONAR</v>
      </c>
    </row>
    <row r="905" spans="2:14">
      <c r="B905" s="23" t="str">
        <f t="shared" si="26"/>
        <v>U.</v>
      </c>
      <c r="C905" s="24" t="s">
        <v>4</v>
      </c>
      <c r="D905" s="48"/>
      <c r="E905" s="48"/>
      <c r="F905" s="24" t="s">
        <v>18</v>
      </c>
      <c r="G905" s="26">
        <v>1</v>
      </c>
      <c r="H905" s="31"/>
      <c r="I905" s="27">
        <v>0</v>
      </c>
      <c r="J905" s="28">
        <f t="shared" si="27"/>
        <v>0</v>
      </c>
      <c r="K905" s="29" t="s">
        <v>50</v>
      </c>
      <c r="L905" s="29" t="s">
        <v>45</v>
      </c>
      <c r="M905" s="29" t="s">
        <v>51</v>
      </c>
      <c r="N905" s="30" t="str">
        <f>VLOOKUP(M905,[13]OPERACIONAL!$A$1:$C$12,2,FALSE)</f>
        <v>SELECIONAR</v>
      </c>
    </row>
    <row r="906" spans="2:14">
      <c r="B906" s="23" t="str">
        <f t="shared" si="26"/>
        <v>U.</v>
      </c>
      <c r="C906" s="24" t="s">
        <v>4</v>
      </c>
      <c r="D906" s="48"/>
      <c r="E906" s="48"/>
      <c r="F906" s="24" t="s">
        <v>18</v>
      </c>
      <c r="G906" s="26">
        <v>1</v>
      </c>
      <c r="H906" s="31"/>
      <c r="I906" s="27">
        <v>0</v>
      </c>
      <c r="J906" s="28">
        <f t="shared" si="27"/>
        <v>0</v>
      </c>
      <c r="K906" s="29" t="s">
        <v>50</v>
      </c>
      <c r="L906" s="29" t="s">
        <v>45</v>
      </c>
      <c r="M906" s="29" t="s">
        <v>51</v>
      </c>
      <c r="N906" s="30" t="str">
        <f>VLOOKUP(M906,[13]OPERACIONAL!$A$1:$C$12,2,FALSE)</f>
        <v>SELECIONAR</v>
      </c>
    </row>
    <row r="907" spans="2:14">
      <c r="B907" s="23" t="str">
        <f t="shared" si="26"/>
        <v>U.</v>
      </c>
      <c r="C907" s="24" t="s">
        <v>4</v>
      </c>
      <c r="D907" s="48"/>
      <c r="E907" s="48"/>
      <c r="F907" s="24" t="s">
        <v>18</v>
      </c>
      <c r="G907" s="26">
        <v>1</v>
      </c>
      <c r="H907" s="31"/>
      <c r="I907" s="27">
        <v>0</v>
      </c>
      <c r="J907" s="28">
        <f t="shared" si="27"/>
        <v>0</v>
      </c>
      <c r="K907" s="29" t="s">
        <v>50</v>
      </c>
      <c r="L907" s="29" t="s">
        <v>45</v>
      </c>
      <c r="M907" s="29" t="s">
        <v>51</v>
      </c>
      <c r="N907" s="30" t="str">
        <f>VLOOKUP(M907,[13]OPERACIONAL!$A$1:$C$12,2,FALSE)</f>
        <v>SELECIONAR</v>
      </c>
    </row>
    <row r="908" spans="2:14">
      <c r="B908" s="23" t="str">
        <f t="shared" si="26"/>
        <v>U.</v>
      </c>
      <c r="C908" s="24" t="s">
        <v>4</v>
      </c>
      <c r="D908" s="48"/>
      <c r="E908" s="48"/>
      <c r="F908" s="24" t="s">
        <v>18</v>
      </c>
      <c r="G908" s="26">
        <v>1</v>
      </c>
      <c r="H908" s="31"/>
      <c r="I908" s="27">
        <v>0</v>
      </c>
      <c r="J908" s="28">
        <f t="shared" si="27"/>
        <v>0</v>
      </c>
      <c r="K908" s="29" t="s">
        <v>50</v>
      </c>
      <c r="L908" s="29" t="s">
        <v>45</v>
      </c>
      <c r="M908" s="29" t="s">
        <v>51</v>
      </c>
      <c r="N908" s="30" t="str">
        <f>VLOOKUP(M908,[13]OPERACIONAL!$A$1:$C$12,2,FALSE)</f>
        <v>SELECIONAR</v>
      </c>
    </row>
    <row r="909" spans="2:14">
      <c r="B909" s="23" t="str">
        <f t="shared" si="26"/>
        <v>U.</v>
      </c>
      <c r="C909" s="24" t="s">
        <v>4</v>
      </c>
      <c r="D909" s="48"/>
      <c r="E909" s="48"/>
      <c r="F909" s="24" t="s">
        <v>18</v>
      </c>
      <c r="G909" s="26">
        <v>1</v>
      </c>
      <c r="H909" s="31"/>
      <c r="I909" s="27">
        <v>0</v>
      </c>
      <c r="J909" s="28">
        <f t="shared" si="27"/>
        <v>0</v>
      </c>
      <c r="K909" s="29" t="s">
        <v>50</v>
      </c>
      <c r="L909" s="29" t="s">
        <v>45</v>
      </c>
      <c r="M909" s="29" t="s">
        <v>51</v>
      </c>
      <c r="N909" s="30" t="str">
        <f>VLOOKUP(M909,[13]OPERACIONAL!$A$1:$C$12,2,FALSE)</f>
        <v>SELECIONAR</v>
      </c>
    </row>
    <row r="910" spans="2:14">
      <c r="B910" s="23" t="str">
        <f t="shared" si="26"/>
        <v>U.</v>
      </c>
      <c r="C910" s="24" t="s">
        <v>4</v>
      </c>
      <c r="D910" s="48"/>
      <c r="E910" s="48"/>
      <c r="F910" s="24" t="s">
        <v>18</v>
      </c>
      <c r="G910" s="26">
        <v>1</v>
      </c>
      <c r="H910" s="31"/>
      <c r="I910" s="27">
        <v>0</v>
      </c>
      <c r="J910" s="28">
        <f t="shared" si="27"/>
        <v>0</v>
      </c>
      <c r="K910" s="29" t="s">
        <v>50</v>
      </c>
      <c r="L910" s="29" t="s">
        <v>45</v>
      </c>
      <c r="M910" s="29" t="s">
        <v>51</v>
      </c>
      <c r="N910" s="30" t="str">
        <f>VLOOKUP(M910,[13]OPERACIONAL!$A$1:$C$12,2,FALSE)</f>
        <v>SELECIONAR</v>
      </c>
    </row>
    <row r="911" spans="2:14">
      <c r="B911" s="23" t="str">
        <f t="shared" si="26"/>
        <v>U.</v>
      </c>
      <c r="C911" s="24" t="s">
        <v>4</v>
      </c>
      <c r="D911" s="48"/>
      <c r="E911" s="48"/>
      <c r="F911" s="24" t="s">
        <v>18</v>
      </c>
      <c r="G911" s="26">
        <v>1</v>
      </c>
      <c r="H911" s="31"/>
      <c r="I911" s="27">
        <v>0</v>
      </c>
      <c r="J911" s="28">
        <f t="shared" si="27"/>
        <v>0</v>
      </c>
      <c r="K911" s="29" t="s">
        <v>50</v>
      </c>
      <c r="L911" s="29" t="s">
        <v>45</v>
      </c>
      <c r="M911" s="29" t="s">
        <v>51</v>
      </c>
      <c r="N911" s="30" t="str">
        <f>VLOOKUP(M911,[13]OPERACIONAL!$A$1:$C$12,2,FALSE)</f>
        <v>SELECIONAR</v>
      </c>
    </row>
    <row r="912" spans="2:14">
      <c r="B912" s="23" t="str">
        <f t="shared" si="26"/>
        <v>U.</v>
      </c>
      <c r="C912" s="24" t="s">
        <v>4</v>
      </c>
      <c r="D912" s="48"/>
      <c r="E912" s="48"/>
      <c r="F912" s="24" t="s">
        <v>18</v>
      </c>
      <c r="G912" s="26">
        <v>1</v>
      </c>
      <c r="H912" s="31"/>
      <c r="I912" s="27">
        <v>0</v>
      </c>
      <c r="J912" s="28">
        <f t="shared" si="27"/>
        <v>0</v>
      </c>
      <c r="K912" s="29" t="s">
        <v>50</v>
      </c>
      <c r="L912" s="29" t="s">
        <v>45</v>
      </c>
      <c r="M912" s="29" t="s">
        <v>51</v>
      </c>
      <c r="N912" s="30" t="str">
        <f>VLOOKUP(M912,[13]OPERACIONAL!$A$1:$C$12,2,FALSE)</f>
        <v>SELECIONAR</v>
      </c>
    </row>
    <row r="913" spans="2:14">
      <c r="B913" s="23" t="str">
        <f t="shared" si="26"/>
        <v>U.</v>
      </c>
      <c r="C913" s="24" t="s">
        <v>4</v>
      </c>
      <c r="D913" s="48"/>
      <c r="E913" s="48"/>
      <c r="F913" s="24" t="s">
        <v>18</v>
      </c>
      <c r="G913" s="26">
        <v>1</v>
      </c>
      <c r="H913" s="31"/>
      <c r="I913" s="27">
        <v>0</v>
      </c>
      <c r="J913" s="28">
        <f t="shared" si="27"/>
        <v>0</v>
      </c>
      <c r="K913" s="29" t="s">
        <v>50</v>
      </c>
      <c r="L913" s="29" t="s">
        <v>45</v>
      </c>
      <c r="M913" s="29" t="s">
        <v>51</v>
      </c>
      <c r="N913" s="30" t="str">
        <f>VLOOKUP(M913,[13]OPERACIONAL!$A$1:$C$12,2,FALSE)</f>
        <v>SELECIONAR</v>
      </c>
    </row>
    <row r="914" spans="2:14">
      <c r="B914" s="23" t="str">
        <f t="shared" si="26"/>
        <v>U.</v>
      </c>
      <c r="C914" s="24" t="s">
        <v>4</v>
      </c>
      <c r="D914" s="48"/>
      <c r="E914" s="48"/>
      <c r="F914" s="24" t="s">
        <v>18</v>
      </c>
      <c r="G914" s="26">
        <v>1</v>
      </c>
      <c r="H914" s="31"/>
      <c r="I914" s="27">
        <v>0</v>
      </c>
      <c r="J914" s="28">
        <f t="shared" si="27"/>
        <v>0</v>
      </c>
      <c r="K914" s="29" t="s">
        <v>50</v>
      </c>
      <c r="L914" s="29" t="s">
        <v>45</v>
      </c>
      <c r="M914" s="29" t="s">
        <v>51</v>
      </c>
      <c r="N914" s="30" t="str">
        <f>VLOOKUP(M914,[13]OPERACIONAL!$A$1:$C$12,2,FALSE)</f>
        <v>SELECIONAR</v>
      </c>
    </row>
    <row r="915" spans="2:14">
      <c r="B915" s="23" t="str">
        <f t="shared" si="26"/>
        <v>U.</v>
      </c>
      <c r="C915" s="24" t="s">
        <v>4</v>
      </c>
      <c r="D915" s="48"/>
      <c r="E915" s="48"/>
      <c r="F915" s="24" t="s">
        <v>18</v>
      </c>
      <c r="G915" s="26">
        <v>1</v>
      </c>
      <c r="H915" s="31"/>
      <c r="I915" s="27">
        <v>0</v>
      </c>
      <c r="J915" s="28">
        <f t="shared" si="27"/>
        <v>0</v>
      </c>
      <c r="K915" s="29" t="s">
        <v>50</v>
      </c>
      <c r="L915" s="29" t="s">
        <v>45</v>
      </c>
      <c r="M915" s="29" t="s">
        <v>51</v>
      </c>
      <c r="N915" s="30" t="str">
        <f>VLOOKUP(M915,[13]OPERACIONAL!$A$1:$C$12,2,FALSE)</f>
        <v>SELECIONAR</v>
      </c>
    </row>
    <row r="916" spans="2:14">
      <c r="B916" s="23" t="str">
        <f t="shared" si="26"/>
        <v>U.</v>
      </c>
      <c r="C916" s="24" t="s">
        <v>4</v>
      </c>
      <c r="D916" s="48"/>
      <c r="E916" s="48"/>
      <c r="F916" s="24" t="s">
        <v>18</v>
      </c>
      <c r="G916" s="26">
        <v>1</v>
      </c>
      <c r="H916" s="31"/>
      <c r="I916" s="27">
        <v>0</v>
      </c>
      <c r="J916" s="28">
        <f t="shared" si="27"/>
        <v>0</v>
      </c>
      <c r="K916" s="29" t="s">
        <v>50</v>
      </c>
      <c r="L916" s="29" t="s">
        <v>45</v>
      </c>
      <c r="M916" s="29" t="s">
        <v>51</v>
      </c>
      <c r="N916" s="30" t="str">
        <f>VLOOKUP(M916,[13]OPERACIONAL!$A$1:$C$12,2,FALSE)</f>
        <v>SELECIONAR</v>
      </c>
    </row>
    <row r="917" spans="2:14">
      <c r="B917" s="23" t="str">
        <f t="shared" si="26"/>
        <v>U.</v>
      </c>
      <c r="C917" s="24" t="s">
        <v>4</v>
      </c>
      <c r="D917" s="48"/>
      <c r="E917" s="48"/>
      <c r="F917" s="24" t="s">
        <v>18</v>
      </c>
      <c r="G917" s="26">
        <v>1</v>
      </c>
      <c r="H917" s="31"/>
      <c r="I917" s="27">
        <v>0</v>
      </c>
      <c r="J917" s="28">
        <f t="shared" si="27"/>
        <v>0</v>
      </c>
      <c r="K917" s="29" t="s">
        <v>50</v>
      </c>
      <c r="L917" s="29" t="s">
        <v>45</v>
      </c>
      <c r="M917" s="29" t="s">
        <v>51</v>
      </c>
      <c r="N917" s="30" t="str">
        <f>VLOOKUP(M917,[13]OPERACIONAL!$A$1:$C$12,2,FALSE)</f>
        <v>SELECIONAR</v>
      </c>
    </row>
    <row r="918" spans="2:14">
      <c r="B918" s="23" t="str">
        <f t="shared" si="26"/>
        <v>U.</v>
      </c>
      <c r="C918" s="24" t="s">
        <v>4</v>
      </c>
      <c r="D918" s="48"/>
      <c r="E918" s="48"/>
      <c r="F918" s="24" t="s">
        <v>18</v>
      </c>
      <c r="G918" s="26">
        <v>1</v>
      </c>
      <c r="H918" s="31"/>
      <c r="I918" s="27">
        <v>0</v>
      </c>
      <c r="J918" s="28">
        <f t="shared" si="27"/>
        <v>0</v>
      </c>
      <c r="K918" s="29" t="s">
        <v>50</v>
      </c>
      <c r="L918" s="29" t="s">
        <v>45</v>
      </c>
      <c r="M918" s="29" t="s">
        <v>51</v>
      </c>
      <c r="N918" s="30" t="str">
        <f>VLOOKUP(M918,[13]OPERACIONAL!$A$1:$C$12,2,FALSE)</f>
        <v>SELECIONAR</v>
      </c>
    </row>
    <row r="919" spans="2:14">
      <c r="B919" s="23" t="str">
        <f t="shared" ref="B919:B982" si="28">MID(C919,1,2)</f>
        <v>U.</v>
      </c>
      <c r="C919" s="24" t="s">
        <v>4</v>
      </c>
      <c r="D919" s="48"/>
      <c r="E919" s="48"/>
      <c r="F919" s="24" t="s">
        <v>18</v>
      </c>
      <c r="G919" s="26">
        <v>1</v>
      </c>
      <c r="H919" s="31"/>
      <c r="I919" s="27">
        <v>0</v>
      </c>
      <c r="J919" s="28">
        <f t="shared" si="27"/>
        <v>0</v>
      </c>
      <c r="K919" s="29" t="s">
        <v>50</v>
      </c>
      <c r="L919" s="29" t="s">
        <v>45</v>
      </c>
      <c r="M919" s="29" t="s">
        <v>51</v>
      </c>
      <c r="N919" s="30" t="str">
        <f>VLOOKUP(M919,[13]OPERACIONAL!$A$1:$C$12,2,FALSE)</f>
        <v>SELECIONAR</v>
      </c>
    </row>
    <row r="920" spans="2:14">
      <c r="B920" s="23" t="str">
        <f t="shared" si="28"/>
        <v>U.</v>
      </c>
      <c r="C920" s="24" t="s">
        <v>4</v>
      </c>
      <c r="D920" s="48"/>
      <c r="E920" s="48"/>
      <c r="F920" s="24" t="s">
        <v>18</v>
      </c>
      <c r="G920" s="26">
        <v>1</v>
      </c>
      <c r="H920" s="31"/>
      <c r="I920" s="27">
        <v>0</v>
      </c>
      <c r="J920" s="28">
        <f t="shared" si="27"/>
        <v>0</v>
      </c>
      <c r="K920" s="29" t="s">
        <v>50</v>
      </c>
      <c r="L920" s="29" t="s">
        <v>45</v>
      </c>
      <c r="M920" s="29" t="s">
        <v>51</v>
      </c>
      <c r="N920" s="30" t="str">
        <f>VLOOKUP(M920,[13]OPERACIONAL!$A$1:$C$12,2,FALSE)</f>
        <v>SELECIONAR</v>
      </c>
    </row>
    <row r="921" spans="2:14">
      <c r="B921" s="23" t="str">
        <f t="shared" si="28"/>
        <v>U.</v>
      </c>
      <c r="C921" s="24" t="s">
        <v>4</v>
      </c>
      <c r="D921" s="48"/>
      <c r="E921" s="48"/>
      <c r="F921" s="24" t="s">
        <v>18</v>
      </c>
      <c r="G921" s="26">
        <v>1</v>
      </c>
      <c r="H921" s="31"/>
      <c r="I921" s="27">
        <v>0</v>
      </c>
      <c r="J921" s="28">
        <f t="shared" si="27"/>
        <v>0</v>
      </c>
      <c r="K921" s="29" t="s">
        <v>50</v>
      </c>
      <c r="L921" s="29" t="s">
        <v>45</v>
      </c>
      <c r="M921" s="29" t="s">
        <v>51</v>
      </c>
      <c r="N921" s="30" t="str">
        <f>VLOOKUP(M921,[13]OPERACIONAL!$A$1:$C$12,2,FALSE)</f>
        <v>SELECIONAR</v>
      </c>
    </row>
    <row r="922" spans="2:14">
      <c r="B922" s="23" t="str">
        <f t="shared" si="28"/>
        <v>U.</v>
      </c>
      <c r="C922" s="24" t="s">
        <v>4</v>
      </c>
      <c r="D922" s="48"/>
      <c r="E922" s="48"/>
      <c r="F922" s="24" t="s">
        <v>18</v>
      </c>
      <c r="G922" s="26">
        <v>1</v>
      </c>
      <c r="H922" s="31"/>
      <c r="I922" s="27">
        <v>0</v>
      </c>
      <c r="J922" s="28">
        <f t="shared" si="27"/>
        <v>0</v>
      </c>
      <c r="K922" s="29" t="s">
        <v>50</v>
      </c>
      <c r="L922" s="29" t="s">
        <v>45</v>
      </c>
      <c r="M922" s="29" t="s">
        <v>51</v>
      </c>
      <c r="N922" s="30" t="str">
        <f>VLOOKUP(M922,[13]OPERACIONAL!$A$1:$C$12,2,FALSE)</f>
        <v>SELECIONAR</v>
      </c>
    </row>
    <row r="923" spans="2:14">
      <c r="B923" s="23" t="str">
        <f t="shared" si="28"/>
        <v>U.</v>
      </c>
      <c r="C923" s="24" t="s">
        <v>4</v>
      </c>
      <c r="D923" s="48"/>
      <c r="E923" s="48"/>
      <c r="F923" s="24" t="s">
        <v>18</v>
      </c>
      <c r="G923" s="26">
        <v>1</v>
      </c>
      <c r="H923" s="31"/>
      <c r="I923" s="27">
        <v>0</v>
      </c>
      <c r="J923" s="28">
        <f t="shared" si="27"/>
        <v>0</v>
      </c>
      <c r="K923" s="29" t="s">
        <v>50</v>
      </c>
      <c r="L923" s="29" t="s">
        <v>45</v>
      </c>
      <c r="M923" s="29" t="s">
        <v>51</v>
      </c>
      <c r="N923" s="30" t="str">
        <f>VLOOKUP(M923,[13]OPERACIONAL!$A$1:$C$12,2,FALSE)</f>
        <v>SELECIONAR</v>
      </c>
    </row>
    <row r="924" spans="2:14">
      <c r="B924" s="23" t="str">
        <f t="shared" si="28"/>
        <v>U.</v>
      </c>
      <c r="C924" s="24" t="s">
        <v>4</v>
      </c>
      <c r="D924" s="48"/>
      <c r="E924" s="48"/>
      <c r="F924" s="24" t="s">
        <v>18</v>
      </c>
      <c r="G924" s="26">
        <v>1</v>
      </c>
      <c r="H924" s="31"/>
      <c r="I924" s="27">
        <v>0</v>
      </c>
      <c r="J924" s="28">
        <f t="shared" si="27"/>
        <v>0</v>
      </c>
      <c r="K924" s="29" t="s">
        <v>50</v>
      </c>
      <c r="L924" s="29" t="s">
        <v>45</v>
      </c>
      <c r="M924" s="29" t="s">
        <v>51</v>
      </c>
      <c r="N924" s="30" t="str">
        <f>VLOOKUP(M924,[13]OPERACIONAL!$A$1:$C$12,2,FALSE)</f>
        <v>SELECIONAR</v>
      </c>
    </row>
    <row r="925" spans="2:14">
      <c r="B925" s="23" t="str">
        <f t="shared" si="28"/>
        <v>U.</v>
      </c>
      <c r="C925" s="24" t="s">
        <v>4</v>
      </c>
      <c r="D925" s="48"/>
      <c r="E925" s="48"/>
      <c r="F925" s="24" t="s">
        <v>18</v>
      </c>
      <c r="G925" s="26">
        <v>1</v>
      </c>
      <c r="H925" s="31"/>
      <c r="I925" s="27">
        <v>0</v>
      </c>
      <c r="J925" s="28">
        <f t="shared" si="27"/>
        <v>0</v>
      </c>
      <c r="K925" s="29" t="s">
        <v>50</v>
      </c>
      <c r="L925" s="29" t="s">
        <v>45</v>
      </c>
      <c r="M925" s="29" t="s">
        <v>51</v>
      </c>
      <c r="N925" s="30" t="str">
        <f>VLOOKUP(M925,[13]OPERACIONAL!$A$1:$C$12,2,FALSE)</f>
        <v>SELECIONAR</v>
      </c>
    </row>
    <row r="926" spans="2:14">
      <c r="B926" s="23" t="str">
        <f t="shared" si="28"/>
        <v>U.</v>
      </c>
      <c r="C926" s="24" t="s">
        <v>4</v>
      </c>
      <c r="D926" s="48"/>
      <c r="E926" s="48"/>
      <c r="F926" s="24" t="s">
        <v>18</v>
      </c>
      <c r="G926" s="26">
        <v>1</v>
      </c>
      <c r="H926" s="31"/>
      <c r="I926" s="27">
        <v>0</v>
      </c>
      <c r="J926" s="28">
        <f t="shared" si="27"/>
        <v>0</v>
      </c>
      <c r="K926" s="29" t="s">
        <v>50</v>
      </c>
      <c r="L926" s="29" t="s">
        <v>45</v>
      </c>
      <c r="M926" s="29" t="s">
        <v>51</v>
      </c>
      <c r="N926" s="30" t="str">
        <f>VLOOKUP(M926,[13]OPERACIONAL!$A$1:$C$12,2,FALSE)</f>
        <v>SELECIONAR</v>
      </c>
    </row>
    <row r="927" spans="2:14">
      <c r="B927" s="23" t="str">
        <f t="shared" si="28"/>
        <v>U.</v>
      </c>
      <c r="C927" s="24" t="s">
        <v>4</v>
      </c>
      <c r="D927" s="48"/>
      <c r="E927" s="48"/>
      <c r="F927" s="24" t="s">
        <v>18</v>
      </c>
      <c r="G927" s="26">
        <v>1</v>
      </c>
      <c r="H927" s="31"/>
      <c r="I927" s="27">
        <v>0</v>
      </c>
      <c r="J927" s="28">
        <f t="shared" si="27"/>
        <v>0</v>
      </c>
      <c r="K927" s="29" t="s">
        <v>50</v>
      </c>
      <c r="L927" s="29" t="s">
        <v>45</v>
      </c>
      <c r="M927" s="29" t="s">
        <v>51</v>
      </c>
      <c r="N927" s="30" t="str">
        <f>VLOOKUP(M927,[13]OPERACIONAL!$A$1:$C$12,2,FALSE)</f>
        <v>SELECIONAR</v>
      </c>
    </row>
    <row r="928" spans="2:14">
      <c r="B928" s="23" t="str">
        <f t="shared" si="28"/>
        <v>U.</v>
      </c>
      <c r="C928" s="24" t="s">
        <v>4</v>
      </c>
      <c r="D928" s="48"/>
      <c r="E928" s="48"/>
      <c r="F928" s="24" t="s">
        <v>18</v>
      </c>
      <c r="G928" s="26">
        <v>1</v>
      </c>
      <c r="H928" s="31"/>
      <c r="I928" s="27">
        <v>0</v>
      </c>
      <c r="J928" s="28">
        <f t="shared" si="27"/>
        <v>0</v>
      </c>
      <c r="K928" s="29" t="s">
        <v>50</v>
      </c>
      <c r="L928" s="29" t="s">
        <v>45</v>
      </c>
      <c r="M928" s="29" t="s">
        <v>51</v>
      </c>
      <c r="N928" s="30" t="str">
        <f>VLOOKUP(M928,[13]OPERACIONAL!$A$1:$C$12,2,FALSE)</f>
        <v>SELECIONAR</v>
      </c>
    </row>
    <row r="929" spans="2:14">
      <c r="B929" s="23" t="str">
        <f t="shared" si="28"/>
        <v>U.</v>
      </c>
      <c r="C929" s="24" t="s">
        <v>4</v>
      </c>
      <c r="D929" s="48"/>
      <c r="E929" s="48"/>
      <c r="F929" s="24" t="s">
        <v>18</v>
      </c>
      <c r="G929" s="26">
        <v>1</v>
      </c>
      <c r="H929" s="31"/>
      <c r="I929" s="27">
        <v>0</v>
      </c>
      <c r="J929" s="28">
        <f t="shared" si="27"/>
        <v>0</v>
      </c>
      <c r="K929" s="29" t="s">
        <v>50</v>
      </c>
      <c r="L929" s="29" t="s">
        <v>45</v>
      </c>
      <c r="M929" s="29" t="s">
        <v>51</v>
      </c>
      <c r="N929" s="30" t="str">
        <f>VLOOKUP(M929,[13]OPERACIONAL!$A$1:$C$12,2,FALSE)</f>
        <v>SELECIONAR</v>
      </c>
    </row>
    <row r="930" spans="2:14">
      <c r="B930" s="23" t="str">
        <f t="shared" si="28"/>
        <v>U.</v>
      </c>
      <c r="C930" s="24" t="s">
        <v>4</v>
      </c>
      <c r="D930" s="48"/>
      <c r="E930" s="48"/>
      <c r="F930" s="24" t="s">
        <v>18</v>
      </c>
      <c r="G930" s="26">
        <v>1</v>
      </c>
      <c r="H930" s="31"/>
      <c r="I930" s="27">
        <v>0</v>
      </c>
      <c r="J930" s="28">
        <f t="shared" si="27"/>
        <v>0</v>
      </c>
      <c r="K930" s="29" t="s">
        <v>50</v>
      </c>
      <c r="L930" s="29" t="s">
        <v>45</v>
      </c>
      <c r="M930" s="29" t="s">
        <v>51</v>
      </c>
      <c r="N930" s="30" t="str">
        <f>VLOOKUP(M930,[13]OPERACIONAL!$A$1:$C$12,2,FALSE)</f>
        <v>SELECIONAR</v>
      </c>
    </row>
    <row r="931" spans="2:14">
      <c r="B931" s="23" t="str">
        <f t="shared" si="28"/>
        <v>U.</v>
      </c>
      <c r="C931" s="24" t="s">
        <v>4</v>
      </c>
      <c r="D931" s="48"/>
      <c r="E931" s="48"/>
      <c r="F931" s="24" t="s">
        <v>18</v>
      </c>
      <c r="G931" s="26">
        <v>1</v>
      </c>
      <c r="H931" s="31"/>
      <c r="I931" s="27">
        <v>0</v>
      </c>
      <c r="J931" s="28">
        <f t="shared" si="27"/>
        <v>0</v>
      </c>
      <c r="K931" s="29" t="s">
        <v>50</v>
      </c>
      <c r="L931" s="29" t="s">
        <v>45</v>
      </c>
      <c r="M931" s="29" t="s">
        <v>51</v>
      </c>
      <c r="N931" s="30" t="str">
        <f>VLOOKUP(M931,[13]OPERACIONAL!$A$1:$C$12,2,FALSE)</f>
        <v>SELECIONAR</v>
      </c>
    </row>
    <row r="932" spans="2:14">
      <c r="B932" s="23" t="str">
        <f t="shared" si="28"/>
        <v>U.</v>
      </c>
      <c r="C932" s="24" t="s">
        <v>4</v>
      </c>
      <c r="D932" s="48"/>
      <c r="E932" s="48"/>
      <c r="F932" s="24" t="s">
        <v>18</v>
      </c>
      <c r="G932" s="26">
        <v>1</v>
      </c>
      <c r="H932" s="31"/>
      <c r="I932" s="27">
        <v>0</v>
      </c>
      <c r="J932" s="28">
        <f t="shared" si="27"/>
        <v>0</v>
      </c>
      <c r="K932" s="29" t="s">
        <v>50</v>
      </c>
      <c r="L932" s="29" t="s">
        <v>45</v>
      </c>
      <c r="M932" s="29" t="s">
        <v>51</v>
      </c>
      <c r="N932" s="30" t="str">
        <f>VLOOKUP(M932,[13]OPERACIONAL!$A$1:$C$12,2,FALSE)</f>
        <v>SELECIONAR</v>
      </c>
    </row>
    <row r="933" spans="2:14">
      <c r="B933" s="23" t="str">
        <f t="shared" si="28"/>
        <v>U.</v>
      </c>
      <c r="C933" s="24" t="s">
        <v>4</v>
      </c>
      <c r="D933" s="48"/>
      <c r="E933" s="48"/>
      <c r="F933" s="24" t="s">
        <v>18</v>
      </c>
      <c r="G933" s="26">
        <v>1</v>
      </c>
      <c r="H933" s="31"/>
      <c r="I933" s="27">
        <v>0</v>
      </c>
      <c r="J933" s="28">
        <f t="shared" si="27"/>
        <v>0</v>
      </c>
      <c r="K933" s="29" t="s">
        <v>50</v>
      </c>
      <c r="L933" s="29" t="s">
        <v>45</v>
      </c>
      <c r="M933" s="29" t="s">
        <v>51</v>
      </c>
      <c r="N933" s="30" t="str">
        <f>VLOOKUP(M933,[13]OPERACIONAL!$A$1:$C$12,2,FALSE)</f>
        <v>SELECIONAR</v>
      </c>
    </row>
    <row r="934" spans="2:14">
      <c r="B934" s="23" t="str">
        <f t="shared" si="28"/>
        <v>U.</v>
      </c>
      <c r="C934" s="24" t="s">
        <v>4</v>
      </c>
      <c r="D934" s="48"/>
      <c r="E934" s="48"/>
      <c r="F934" s="24" t="s">
        <v>18</v>
      </c>
      <c r="G934" s="26">
        <v>1</v>
      </c>
      <c r="H934" s="31"/>
      <c r="I934" s="27">
        <v>0</v>
      </c>
      <c r="J934" s="28">
        <f t="shared" si="27"/>
        <v>0</v>
      </c>
      <c r="K934" s="29" t="s">
        <v>50</v>
      </c>
      <c r="L934" s="29" t="s">
        <v>45</v>
      </c>
      <c r="M934" s="29" t="s">
        <v>51</v>
      </c>
      <c r="N934" s="30" t="str">
        <f>VLOOKUP(M934,[13]OPERACIONAL!$A$1:$C$12,2,FALSE)</f>
        <v>SELECIONAR</v>
      </c>
    </row>
    <row r="935" spans="2:14">
      <c r="B935" s="23" t="str">
        <f t="shared" si="28"/>
        <v>U.</v>
      </c>
      <c r="C935" s="24" t="s">
        <v>4</v>
      </c>
      <c r="D935" s="48"/>
      <c r="E935" s="48"/>
      <c r="F935" s="24" t="s">
        <v>18</v>
      </c>
      <c r="G935" s="26">
        <v>1</v>
      </c>
      <c r="H935" s="31"/>
      <c r="I935" s="27">
        <v>0</v>
      </c>
      <c r="J935" s="28">
        <f t="shared" si="27"/>
        <v>0</v>
      </c>
      <c r="K935" s="29" t="s">
        <v>50</v>
      </c>
      <c r="L935" s="29" t="s">
        <v>45</v>
      </c>
      <c r="M935" s="29" t="s">
        <v>51</v>
      </c>
      <c r="N935" s="30" t="str">
        <f>VLOOKUP(M935,[13]OPERACIONAL!$A$1:$C$12,2,FALSE)</f>
        <v>SELECIONAR</v>
      </c>
    </row>
    <row r="936" spans="2:14">
      <c r="B936" s="23" t="str">
        <f t="shared" si="28"/>
        <v>U.</v>
      </c>
      <c r="C936" s="24" t="s">
        <v>4</v>
      </c>
      <c r="D936" s="48"/>
      <c r="E936" s="48"/>
      <c r="F936" s="24" t="s">
        <v>18</v>
      </c>
      <c r="G936" s="26">
        <v>1</v>
      </c>
      <c r="H936" s="31"/>
      <c r="I936" s="27">
        <v>0</v>
      </c>
      <c r="J936" s="28">
        <f t="shared" si="27"/>
        <v>0</v>
      </c>
      <c r="K936" s="29" t="s">
        <v>50</v>
      </c>
      <c r="L936" s="29" t="s">
        <v>45</v>
      </c>
      <c r="M936" s="29" t="s">
        <v>51</v>
      </c>
      <c r="N936" s="30" t="str">
        <f>VLOOKUP(M936,[13]OPERACIONAL!$A$1:$C$12,2,FALSE)</f>
        <v>SELECIONAR</v>
      </c>
    </row>
    <row r="937" spans="2:14">
      <c r="B937" s="23" t="str">
        <f t="shared" si="28"/>
        <v>U.</v>
      </c>
      <c r="C937" s="24" t="s">
        <v>4</v>
      </c>
      <c r="D937" s="48"/>
      <c r="E937" s="48"/>
      <c r="F937" s="24" t="s">
        <v>18</v>
      </c>
      <c r="G937" s="26">
        <v>1</v>
      </c>
      <c r="H937" s="31"/>
      <c r="I937" s="27">
        <v>0</v>
      </c>
      <c r="J937" s="28">
        <f t="shared" si="27"/>
        <v>0</v>
      </c>
      <c r="K937" s="29" t="s">
        <v>50</v>
      </c>
      <c r="L937" s="29" t="s">
        <v>45</v>
      </c>
      <c r="M937" s="29" t="s">
        <v>51</v>
      </c>
      <c r="N937" s="30" t="str">
        <f>VLOOKUP(M937,[13]OPERACIONAL!$A$1:$C$12,2,FALSE)</f>
        <v>SELECIONAR</v>
      </c>
    </row>
    <row r="938" spans="2:14">
      <c r="B938" s="23" t="str">
        <f t="shared" si="28"/>
        <v>U.</v>
      </c>
      <c r="C938" s="24" t="s">
        <v>4</v>
      </c>
      <c r="D938" s="48"/>
      <c r="E938" s="48"/>
      <c r="F938" s="24" t="s">
        <v>18</v>
      </c>
      <c r="G938" s="26">
        <v>1</v>
      </c>
      <c r="H938" s="31"/>
      <c r="I938" s="27">
        <v>0</v>
      </c>
      <c r="J938" s="28">
        <f t="shared" si="27"/>
        <v>0</v>
      </c>
      <c r="K938" s="29" t="s">
        <v>50</v>
      </c>
      <c r="L938" s="29" t="s">
        <v>45</v>
      </c>
      <c r="M938" s="29" t="s">
        <v>51</v>
      </c>
      <c r="N938" s="30" t="str">
        <f>VLOOKUP(M938,[13]OPERACIONAL!$A$1:$C$12,2,FALSE)</f>
        <v>SELECIONAR</v>
      </c>
    </row>
    <row r="939" spans="2:14">
      <c r="B939" s="23" t="str">
        <f t="shared" si="28"/>
        <v>U.</v>
      </c>
      <c r="C939" s="24" t="s">
        <v>4</v>
      </c>
      <c r="D939" s="48"/>
      <c r="E939" s="48"/>
      <c r="F939" s="24" t="s">
        <v>18</v>
      </c>
      <c r="G939" s="26">
        <v>1</v>
      </c>
      <c r="H939" s="31"/>
      <c r="I939" s="27">
        <v>0</v>
      </c>
      <c r="J939" s="28">
        <f t="shared" si="27"/>
        <v>0</v>
      </c>
      <c r="K939" s="29" t="s">
        <v>50</v>
      </c>
      <c r="L939" s="29" t="s">
        <v>45</v>
      </c>
      <c r="M939" s="29" t="s">
        <v>51</v>
      </c>
      <c r="N939" s="30" t="str">
        <f>VLOOKUP(M939,[13]OPERACIONAL!$A$1:$C$12,2,FALSE)</f>
        <v>SELECIONAR</v>
      </c>
    </row>
    <row r="940" spans="2:14">
      <c r="B940" s="23" t="str">
        <f t="shared" si="28"/>
        <v>U.</v>
      </c>
      <c r="C940" s="24" t="s">
        <v>4</v>
      </c>
      <c r="D940" s="48"/>
      <c r="E940" s="48"/>
      <c r="F940" s="24" t="s">
        <v>18</v>
      </c>
      <c r="G940" s="26">
        <v>1</v>
      </c>
      <c r="H940" s="31"/>
      <c r="I940" s="27">
        <v>0</v>
      </c>
      <c r="J940" s="28">
        <f t="shared" si="27"/>
        <v>0</v>
      </c>
      <c r="K940" s="29" t="s">
        <v>50</v>
      </c>
      <c r="L940" s="29" t="s">
        <v>45</v>
      </c>
      <c r="M940" s="29" t="s">
        <v>51</v>
      </c>
      <c r="N940" s="30" t="str">
        <f>VLOOKUP(M940,[13]OPERACIONAL!$A$1:$C$12,2,FALSE)</f>
        <v>SELECIONAR</v>
      </c>
    </row>
    <row r="941" spans="2:14">
      <c r="B941" s="23" t="str">
        <f t="shared" si="28"/>
        <v>U.</v>
      </c>
      <c r="C941" s="24" t="s">
        <v>4</v>
      </c>
      <c r="D941" s="48"/>
      <c r="E941" s="48"/>
      <c r="F941" s="24" t="s">
        <v>18</v>
      </c>
      <c r="G941" s="26">
        <v>1</v>
      </c>
      <c r="H941" s="31"/>
      <c r="I941" s="27">
        <v>0</v>
      </c>
      <c r="J941" s="28">
        <f t="shared" si="27"/>
        <v>0</v>
      </c>
      <c r="K941" s="29" t="s">
        <v>50</v>
      </c>
      <c r="L941" s="29" t="s">
        <v>45</v>
      </c>
      <c r="M941" s="29" t="s">
        <v>51</v>
      </c>
      <c r="N941" s="30" t="str">
        <f>VLOOKUP(M941,[13]OPERACIONAL!$A$1:$C$12,2,FALSE)</f>
        <v>SELECIONAR</v>
      </c>
    </row>
    <row r="942" spans="2:14">
      <c r="B942" s="23" t="str">
        <f t="shared" si="28"/>
        <v>U.</v>
      </c>
      <c r="C942" s="24" t="s">
        <v>4</v>
      </c>
      <c r="D942" s="48"/>
      <c r="E942" s="48"/>
      <c r="F942" s="24" t="s">
        <v>18</v>
      </c>
      <c r="G942" s="26">
        <v>1</v>
      </c>
      <c r="H942" s="31"/>
      <c r="I942" s="27">
        <v>0</v>
      </c>
      <c r="J942" s="28">
        <f t="shared" si="27"/>
        <v>0</v>
      </c>
      <c r="K942" s="29" t="s">
        <v>50</v>
      </c>
      <c r="L942" s="29" t="s">
        <v>45</v>
      </c>
      <c r="M942" s="29" t="s">
        <v>51</v>
      </c>
      <c r="N942" s="30" t="str">
        <f>VLOOKUP(M942,[13]OPERACIONAL!$A$1:$C$12,2,FALSE)</f>
        <v>SELECIONAR</v>
      </c>
    </row>
    <row r="943" spans="2:14">
      <c r="B943" s="23" t="str">
        <f t="shared" si="28"/>
        <v>U.</v>
      </c>
      <c r="C943" s="24" t="s">
        <v>4</v>
      </c>
      <c r="D943" s="48"/>
      <c r="E943" s="48"/>
      <c r="F943" s="24" t="s">
        <v>18</v>
      </c>
      <c r="G943" s="26">
        <v>1</v>
      </c>
      <c r="H943" s="31"/>
      <c r="I943" s="27">
        <v>0</v>
      </c>
      <c r="J943" s="28">
        <f t="shared" si="27"/>
        <v>0</v>
      </c>
      <c r="K943" s="29" t="s">
        <v>50</v>
      </c>
      <c r="L943" s="29" t="s">
        <v>45</v>
      </c>
      <c r="M943" s="29" t="s">
        <v>51</v>
      </c>
      <c r="N943" s="30" t="str">
        <f>VLOOKUP(M943,[13]OPERACIONAL!$A$1:$C$12,2,FALSE)</f>
        <v>SELECIONAR</v>
      </c>
    </row>
    <row r="944" spans="2:14">
      <c r="B944" s="23" t="str">
        <f t="shared" si="28"/>
        <v>U.</v>
      </c>
      <c r="C944" s="24" t="s">
        <v>4</v>
      </c>
      <c r="D944" s="48"/>
      <c r="E944" s="48"/>
      <c r="F944" s="24" t="s">
        <v>18</v>
      </c>
      <c r="G944" s="26">
        <v>1</v>
      </c>
      <c r="H944" s="31"/>
      <c r="I944" s="27">
        <v>0</v>
      </c>
      <c r="J944" s="28">
        <f t="shared" si="27"/>
        <v>0</v>
      </c>
      <c r="K944" s="29" t="s">
        <v>50</v>
      </c>
      <c r="L944" s="29" t="s">
        <v>45</v>
      </c>
      <c r="M944" s="29" t="s">
        <v>51</v>
      </c>
      <c r="N944" s="30" t="str">
        <f>VLOOKUP(M944,[13]OPERACIONAL!$A$1:$C$12,2,FALSE)</f>
        <v>SELECIONAR</v>
      </c>
    </row>
    <row r="945" spans="2:14">
      <c r="B945" s="23" t="str">
        <f t="shared" si="28"/>
        <v>U.</v>
      </c>
      <c r="C945" s="24" t="s">
        <v>4</v>
      </c>
      <c r="D945" s="48"/>
      <c r="E945" s="48"/>
      <c r="F945" s="24" t="s">
        <v>18</v>
      </c>
      <c r="G945" s="26">
        <v>1</v>
      </c>
      <c r="H945" s="31"/>
      <c r="I945" s="27">
        <v>0</v>
      </c>
      <c r="J945" s="28">
        <f t="shared" si="27"/>
        <v>0</v>
      </c>
      <c r="K945" s="29" t="s">
        <v>50</v>
      </c>
      <c r="L945" s="29" t="s">
        <v>45</v>
      </c>
      <c r="M945" s="29" t="s">
        <v>51</v>
      </c>
      <c r="N945" s="30" t="str">
        <f>VLOOKUP(M945,[13]OPERACIONAL!$A$1:$C$12,2,FALSE)</f>
        <v>SELECIONAR</v>
      </c>
    </row>
    <row r="946" spans="2:14">
      <c r="B946" s="23" t="str">
        <f t="shared" si="28"/>
        <v>U.</v>
      </c>
      <c r="C946" s="24" t="s">
        <v>4</v>
      </c>
      <c r="D946" s="48"/>
      <c r="E946" s="48"/>
      <c r="F946" s="24" t="s">
        <v>18</v>
      </c>
      <c r="G946" s="26">
        <v>1</v>
      </c>
      <c r="H946" s="31"/>
      <c r="I946" s="27">
        <v>0</v>
      </c>
      <c r="J946" s="28">
        <f t="shared" si="27"/>
        <v>0</v>
      </c>
      <c r="K946" s="29" t="s">
        <v>50</v>
      </c>
      <c r="L946" s="29" t="s">
        <v>45</v>
      </c>
      <c r="M946" s="29" t="s">
        <v>51</v>
      </c>
      <c r="N946" s="30" t="str">
        <f>VLOOKUP(M946,[13]OPERACIONAL!$A$1:$C$12,2,FALSE)</f>
        <v>SELECIONAR</v>
      </c>
    </row>
    <row r="947" spans="2:14">
      <c r="B947" s="23" t="str">
        <f t="shared" si="28"/>
        <v>U.</v>
      </c>
      <c r="C947" s="24" t="s">
        <v>4</v>
      </c>
      <c r="D947" s="48"/>
      <c r="E947" s="48"/>
      <c r="F947" s="24" t="s">
        <v>18</v>
      </c>
      <c r="G947" s="26">
        <v>1</v>
      </c>
      <c r="H947" s="31"/>
      <c r="I947" s="27">
        <v>0</v>
      </c>
      <c r="J947" s="28">
        <f t="shared" si="27"/>
        <v>0</v>
      </c>
      <c r="K947" s="29" t="s">
        <v>50</v>
      </c>
      <c r="L947" s="29" t="s">
        <v>45</v>
      </c>
      <c r="M947" s="29" t="s">
        <v>51</v>
      </c>
      <c r="N947" s="30" t="str">
        <f>VLOOKUP(M947,[13]OPERACIONAL!$A$1:$C$12,2,FALSE)</f>
        <v>SELECIONAR</v>
      </c>
    </row>
    <row r="948" spans="2:14">
      <c r="B948" s="23" t="str">
        <f t="shared" si="28"/>
        <v>U.</v>
      </c>
      <c r="C948" s="24" t="s">
        <v>4</v>
      </c>
      <c r="D948" s="48"/>
      <c r="E948" s="48"/>
      <c r="F948" s="24" t="s">
        <v>18</v>
      </c>
      <c r="G948" s="26">
        <v>1</v>
      </c>
      <c r="H948" s="31"/>
      <c r="I948" s="27">
        <v>0</v>
      </c>
      <c r="J948" s="28">
        <f t="shared" si="27"/>
        <v>0</v>
      </c>
      <c r="K948" s="29" t="s">
        <v>50</v>
      </c>
      <c r="L948" s="29" t="s">
        <v>45</v>
      </c>
      <c r="M948" s="29" t="s">
        <v>51</v>
      </c>
      <c r="N948" s="30" t="str">
        <f>VLOOKUP(M948,[13]OPERACIONAL!$A$1:$C$12,2,FALSE)</f>
        <v>SELECIONAR</v>
      </c>
    </row>
    <row r="949" spans="2:14">
      <c r="B949" s="23" t="str">
        <f t="shared" si="28"/>
        <v>U.</v>
      </c>
      <c r="C949" s="24" t="s">
        <v>4</v>
      </c>
      <c r="D949" s="48"/>
      <c r="E949" s="48"/>
      <c r="F949" s="24" t="s">
        <v>18</v>
      </c>
      <c r="G949" s="26">
        <v>1</v>
      </c>
      <c r="H949" s="31"/>
      <c r="I949" s="27">
        <v>0</v>
      </c>
      <c r="J949" s="28">
        <f t="shared" si="27"/>
        <v>0</v>
      </c>
      <c r="K949" s="29" t="s">
        <v>50</v>
      </c>
      <c r="L949" s="29" t="s">
        <v>45</v>
      </c>
      <c r="M949" s="29" t="s">
        <v>51</v>
      </c>
      <c r="N949" s="30" t="str">
        <f>VLOOKUP(M949,[13]OPERACIONAL!$A$1:$C$12,2,FALSE)</f>
        <v>SELECIONAR</v>
      </c>
    </row>
    <row r="950" spans="2:14">
      <c r="B950" s="23" t="str">
        <f t="shared" si="28"/>
        <v>U.</v>
      </c>
      <c r="C950" s="24" t="s">
        <v>4</v>
      </c>
      <c r="D950" s="48"/>
      <c r="E950" s="48"/>
      <c r="F950" s="24" t="s">
        <v>18</v>
      </c>
      <c r="G950" s="26">
        <v>1</v>
      </c>
      <c r="H950" s="31"/>
      <c r="I950" s="27">
        <v>0</v>
      </c>
      <c r="J950" s="28">
        <f t="shared" si="27"/>
        <v>0</v>
      </c>
      <c r="K950" s="29" t="s">
        <v>50</v>
      </c>
      <c r="L950" s="29" t="s">
        <v>45</v>
      </c>
      <c r="M950" s="29" t="s">
        <v>51</v>
      </c>
      <c r="N950" s="30" t="str">
        <f>VLOOKUP(M950,[13]OPERACIONAL!$A$1:$C$12,2,FALSE)</f>
        <v>SELECIONAR</v>
      </c>
    </row>
    <row r="951" spans="2:14">
      <c r="B951" s="23" t="str">
        <f t="shared" si="28"/>
        <v>U.</v>
      </c>
      <c r="C951" s="24" t="s">
        <v>4</v>
      </c>
      <c r="D951" s="48"/>
      <c r="E951" s="48"/>
      <c r="F951" s="24" t="s">
        <v>18</v>
      </c>
      <c r="G951" s="26">
        <v>1</v>
      </c>
      <c r="H951" s="31"/>
      <c r="I951" s="27">
        <v>0</v>
      </c>
      <c r="J951" s="28">
        <f t="shared" si="27"/>
        <v>0</v>
      </c>
      <c r="K951" s="29" t="s">
        <v>50</v>
      </c>
      <c r="L951" s="29" t="s">
        <v>45</v>
      </c>
      <c r="M951" s="29" t="s">
        <v>51</v>
      </c>
      <c r="N951" s="30" t="str">
        <f>VLOOKUP(M951,[13]OPERACIONAL!$A$1:$C$12,2,FALSE)</f>
        <v>SELECIONAR</v>
      </c>
    </row>
    <row r="952" spans="2:14">
      <c r="B952" s="23" t="str">
        <f t="shared" si="28"/>
        <v>U.</v>
      </c>
      <c r="C952" s="24" t="s">
        <v>4</v>
      </c>
      <c r="D952" s="48"/>
      <c r="E952" s="48"/>
      <c r="F952" s="24" t="s">
        <v>18</v>
      </c>
      <c r="G952" s="26">
        <v>1</v>
      </c>
      <c r="H952" s="31"/>
      <c r="I952" s="27">
        <v>0</v>
      </c>
      <c r="J952" s="28">
        <f t="shared" si="27"/>
        <v>0</v>
      </c>
      <c r="K952" s="29" t="s">
        <v>50</v>
      </c>
      <c r="L952" s="29" t="s">
        <v>45</v>
      </c>
      <c r="M952" s="29" t="s">
        <v>51</v>
      </c>
      <c r="N952" s="30" t="str">
        <f>VLOOKUP(M952,[13]OPERACIONAL!$A$1:$C$12,2,FALSE)</f>
        <v>SELECIONAR</v>
      </c>
    </row>
    <row r="953" spans="2:14">
      <c r="B953" s="23" t="str">
        <f t="shared" si="28"/>
        <v>U.</v>
      </c>
      <c r="C953" s="24" t="s">
        <v>4</v>
      </c>
      <c r="D953" s="48"/>
      <c r="E953" s="48"/>
      <c r="F953" s="24" t="s">
        <v>18</v>
      </c>
      <c r="G953" s="26">
        <v>1</v>
      </c>
      <c r="H953" s="31"/>
      <c r="I953" s="27">
        <v>0</v>
      </c>
      <c r="J953" s="28">
        <f t="shared" si="27"/>
        <v>0</v>
      </c>
      <c r="K953" s="29" t="s">
        <v>50</v>
      </c>
      <c r="L953" s="29" t="s">
        <v>45</v>
      </c>
      <c r="M953" s="29" t="s">
        <v>51</v>
      </c>
      <c r="N953" s="30" t="str">
        <f>VLOOKUP(M953,[13]OPERACIONAL!$A$1:$C$12,2,FALSE)</f>
        <v>SELECIONAR</v>
      </c>
    </row>
    <row r="954" spans="2:14">
      <c r="B954" s="23" t="str">
        <f t="shared" si="28"/>
        <v>U.</v>
      </c>
      <c r="C954" s="24" t="s">
        <v>4</v>
      </c>
      <c r="D954" s="48"/>
      <c r="E954" s="48"/>
      <c r="F954" s="24" t="s">
        <v>18</v>
      </c>
      <c r="G954" s="26">
        <v>1</v>
      </c>
      <c r="H954" s="31"/>
      <c r="I954" s="27">
        <v>0</v>
      </c>
      <c r="J954" s="28">
        <f t="shared" si="27"/>
        <v>0</v>
      </c>
      <c r="K954" s="29" t="s">
        <v>50</v>
      </c>
      <c r="L954" s="29" t="s">
        <v>45</v>
      </c>
      <c r="M954" s="29" t="s">
        <v>51</v>
      </c>
      <c r="N954" s="30" t="str">
        <f>VLOOKUP(M954,[13]OPERACIONAL!$A$1:$C$12,2,FALSE)</f>
        <v>SELECIONAR</v>
      </c>
    </row>
    <row r="955" spans="2:14">
      <c r="B955" s="23" t="str">
        <f t="shared" si="28"/>
        <v>U.</v>
      </c>
      <c r="C955" s="24" t="s">
        <v>4</v>
      </c>
      <c r="D955" s="48"/>
      <c r="E955" s="48"/>
      <c r="F955" s="24" t="s">
        <v>18</v>
      </c>
      <c r="G955" s="26">
        <v>1</v>
      </c>
      <c r="H955" s="31"/>
      <c r="I955" s="27">
        <v>0</v>
      </c>
      <c r="J955" s="28">
        <f t="shared" si="27"/>
        <v>0</v>
      </c>
      <c r="K955" s="29" t="s">
        <v>50</v>
      </c>
      <c r="L955" s="29" t="s">
        <v>45</v>
      </c>
      <c r="M955" s="29" t="s">
        <v>51</v>
      </c>
      <c r="N955" s="30" t="str">
        <f>VLOOKUP(M955,[13]OPERACIONAL!$A$1:$C$12,2,FALSE)</f>
        <v>SELECIONAR</v>
      </c>
    </row>
    <row r="956" spans="2:14">
      <c r="B956" s="23" t="str">
        <f t="shared" si="28"/>
        <v>U.</v>
      </c>
      <c r="C956" s="24" t="s">
        <v>4</v>
      </c>
      <c r="D956" s="48"/>
      <c r="E956" s="48"/>
      <c r="F956" s="24" t="s">
        <v>18</v>
      </c>
      <c r="G956" s="26">
        <v>1</v>
      </c>
      <c r="H956" s="31"/>
      <c r="I956" s="27">
        <v>0</v>
      </c>
      <c r="J956" s="28">
        <f t="shared" si="27"/>
        <v>0</v>
      </c>
      <c r="K956" s="29" t="s">
        <v>50</v>
      </c>
      <c r="L956" s="29" t="s">
        <v>45</v>
      </c>
      <c r="M956" s="29" t="s">
        <v>51</v>
      </c>
      <c r="N956" s="30" t="str">
        <f>VLOOKUP(M956,[13]OPERACIONAL!$A$1:$C$12,2,FALSE)</f>
        <v>SELECIONAR</v>
      </c>
    </row>
    <row r="957" spans="2:14">
      <c r="B957" s="23" t="str">
        <f t="shared" si="28"/>
        <v>U.</v>
      </c>
      <c r="C957" s="24" t="s">
        <v>4</v>
      </c>
      <c r="D957" s="48"/>
      <c r="E957" s="48"/>
      <c r="F957" s="24" t="s">
        <v>18</v>
      </c>
      <c r="G957" s="26">
        <v>1</v>
      </c>
      <c r="H957" s="31"/>
      <c r="I957" s="27">
        <v>0</v>
      </c>
      <c r="J957" s="28">
        <f t="shared" si="27"/>
        <v>0</v>
      </c>
      <c r="K957" s="29" t="s">
        <v>50</v>
      </c>
      <c r="L957" s="29" t="s">
        <v>45</v>
      </c>
      <c r="M957" s="29" t="s">
        <v>51</v>
      </c>
      <c r="N957" s="30" t="str">
        <f>VLOOKUP(M957,[13]OPERACIONAL!$A$1:$C$12,2,FALSE)</f>
        <v>SELECIONAR</v>
      </c>
    </row>
    <row r="958" spans="2:14">
      <c r="B958" s="23" t="str">
        <f t="shared" si="28"/>
        <v>U.</v>
      </c>
      <c r="C958" s="24" t="s">
        <v>4</v>
      </c>
      <c r="D958" s="48"/>
      <c r="E958" s="48"/>
      <c r="F958" s="24" t="s">
        <v>18</v>
      </c>
      <c r="G958" s="26">
        <v>1</v>
      </c>
      <c r="H958" s="31"/>
      <c r="I958" s="27">
        <v>0</v>
      </c>
      <c r="J958" s="28">
        <f t="shared" si="27"/>
        <v>0</v>
      </c>
      <c r="K958" s="29" t="s">
        <v>50</v>
      </c>
      <c r="L958" s="29" t="s">
        <v>45</v>
      </c>
      <c r="M958" s="29" t="s">
        <v>51</v>
      </c>
      <c r="N958" s="30" t="str">
        <f>VLOOKUP(M958,[13]OPERACIONAL!$A$1:$C$12,2,FALSE)</f>
        <v>SELECIONAR</v>
      </c>
    </row>
    <row r="959" spans="2:14">
      <c r="B959" s="23" t="str">
        <f t="shared" si="28"/>
        <v>U.</v>
      </c>
      <c r="C959" s="24" t="s">
        <v>4</v>
      </c>
      <c r="D959" s="48"/>
      <c r="E959" s="48"/>
      <c r="F959" s="24" t="s">
        <v>18</v>
      </c>
      <c r="G959" s="26">
        <v>1</v>
      </c>
      <c r="H959" s="31"/>
      <c r="I959" s="27">
        <v>0</v>
      </c>
      <c r="J959" s="28">
        <f t="shared" ref="J959:J1022" si="29">G959*I959</f>
        <v>0</v>
      </c>
      <c r="K959" s="29" t="s">
        <v>50</v>
      </c>
      <c r="L959" s="29" t="s">
        <v>45</v>
      </c>
      <c r="M959" s="29" t="s">
        <v>51</v>
      </c>
      <c r="N959" s="30" t="str">
        <f>VLOOKUP(M959,[13]OPERACIONAL!$A$1:$C$12,2,FALSE)</f>
        <v>SELECIONAR</v>
      </c>
    </row>
    <row r="960" spans="2:14">
      <c r="B960" s="23" t="str">
        <f t="shared" si="28"/>
        <v>U.</v>
      </c>
      <c r="C960" s="24" t="s">
        <v>4</v>
      </c>
      <c r="D960" s="48"/>
      <c r="E960" s="48"/>
      <c r="F960" s="24" t="s">
        <v>18</v>
      </c>
      <c r="G960" s="26">
        <v>1</v>
      </c>
      <c r="H960" s="31"/>
      <c r="I960" s="27">
        <v>0</v>
      </c>
      <c r="J960" s="28">
        <f t="shared" si="29"/>
        <v>0</v>
      </c>
      <c r="K960" s="29" t="s">
        <v>50</v>
      </c>
      <c r="L960" s="29" t="s">
        <v>45</v>
      </c>
      <c r="M960" s="29" t="s">
        <v>51</v>
      </c>
      <c r="N960" s="30" t="str">
        <f>VLOOKUP(M960,[13]OPERACIONAL!$A$1:$C$12,2,FALSE)</f>
        <v>SELECIONAR</v>
      </c>
    </row>
    <row r="961" spans="2:14">
      <c r="B961" s="23" t="str">
        <f t="shared" si="28"/>
        <v>U.</v>
      </c>
      <c r="C961" s="24" t="s">
        <v>4</v>
      </c>
      <c r="D961" s="48"/>
      <c r="E961" s="48"/>
      <c r="F961" s="24" t="s">
        <v>18</v>
      </c>
      <c r="G961" s="26">
        <v>1</v>
      </c>
      <c r="H961" s="31"/>
      <c r="I961" s="27">
        <v>0</v>
      </c>
      <c r="J961" s="28">
        <f t="shared" si="29"/>
        <v>0</v>
      </c>
      <c r="K961" s="29" t="s">
        <v>50</v>
      </c>
      <c r="L961" s="29" t="s">
        <v>45</v>
      </c>
      <c r="M961" s="29" t="s">
        <v>51</v>
      </c>
      <c r="N961" s="30" t="str">
        <f>VLOOKUP(M961,[13]OPERACIONAL!$A$1:$C$12,2,FALSE)</f>
        <v>SELECIONAR</v>
      </c>
    </row>
    <row r="962" spans="2:14">
      <c r="B962" s="23" t="str">
        <f t="shared" si="28"/>
        <v>U.</v>
      </c>
      <c r="C962" s="24" t="s">
        <v>4</v>
      </c>
      <c r="D962" s="48"/>
      <c r="E962" s="48"/>
      <c r="F962" s="24" t="s">
        <v>18</v>
      </c>
      <c r="G962" s="26">
        <v>1</v>
      </c>
      <c r="H962" s="31"/>
      <c r="I962" s="27">
        <v>0</v>
      </c>
      <c r="J962" s="28">
        <f t="shared" si="29"/>
        <v>0</v>
      </c>
      <c r="K962" s="29" t="s">
        <v>50</v>
      </c>
      <c r="L962" s="29" t="s">
        <v>45</v>
      </c>
      <c r="M962" s="29" t="s">
        <v>51</v>
      </c>
      <c r="N962" s="30" t="str">
        <f>VLOOKUP(M962,[13]OPERACIONAL!$A$1:$C$12,2,FALSE)</f>
        <v>SELECIONAR</v>
      </c>
    </row>
    <row r="963" spans="2:14">
      <c r="B963" s="23" t="str">
        <f t="shared" si="28"/>
        <v>U.</v>
      </c>
      <c r="C963" s="24" t="s">
        <v>4</v>
      </c>
      <c r="D963" s="48"/>
      <c r="E963" s="48"/>
      <c r="F963" s="24" t="s">
        <v>18</v>
      </c>
      <c r="G963" s="26">
        <v>1</v>
      </c>
      <c r="H963" s="31"/>
      <c r="I963" s="27">
        <v>0</v>
      </c>
      <c r="J963" s="28">
        <f t="shared" si="29"/>
        <v>0</v>
      </c>
      <c r="K963" s="29" t="s">
        <v>50</v>
      </c>
      <c r="L963" s="29" t="s">
        <v>45</v>
      </c>
      <c r="M963" s="29" t="s">
        <v>51</v>
      </c>
      <c r="N963" s="30" t="str">
        <f>VLOOKUP(M963,[13]OPERACIONAL!$A$1:$C$12,2,FALSE)</f>
        <v>SELECIONAR</v>
      </c>
    </row>
    <row r="964" spans="2:14">
      <c r="B964" s="23" t="str">
        <f t="shared" si="28"/>
        <v>U.</v>
      </c>
      <c r="C964" s="24" t="s">
        <v>4</v>
      </c>
      <c r="D964" s="48"/>
      <c r="E964" s="48"/>
      <c r="F964" s="24" t="s">
        <v>18</v>
      </c>
      <c r="G964" s="26">
        <v>1</v>
      </c>
      <c r="H964" s="31"/>
      <c r="I964" s="27">
        <v>0</v>
      </c>
      <c r="J964" s="28">
        <f t="shared" si="29"/>
        <v>0</v>
      </c>
      <c r="K964" s="29" t="s">
        <v>50</v>
      </c>
      <c r="L964" s="29" t="s">
        <v>45</v>
      </c>
      <c r="M964" s="29" t="s">
        <v>51</v>
      </c>
      <c r="N964" s="30" t="str">
        <f>VLOOKUP(M964,[13]OPERACIONAL!$A$1:$C$12,2,FALSE)</f>
        <v>SELECIONAR</v>
      </c>
    </row>
    <row r="965" spans="2:14">
      <c r="B965" s="23" t="str">
        <f t="shared" si="28"/>
        <v>U.</v>
      </c>
      <c r="C965" s="24" t="s">
        <v>4</v>
      </c>
      <c r="D965" s="48"/>
      <c r="E965" s="48"/>
      <c r="F965" s="24" t="s">
        <v>18</v>
      </c>
      <c r="G965" s="26">
        <v>1</v>
      </c>
      <c r="H965" s="31"/>
      <c r="I965" s="27">
        <v>0</v>
      </c>
      <c r="J965" s="28">
        <f t="shared" si="29"/>
        <v>0</v>
      </c>
      <c r="K965" s="29" t="s">
        <v>50</v>
      </c>
      <c r="L965" s="29" t="s">
        <v>45</v>
      </c>
      <c r="M965" s="29" t="s">
        <v>51</v>
      </c>
      <c r="N965" s="30" t="str">
        <f>VLOOKUP(M965,[13]OPERACIONAL!$A$1:$C$12,2,FALSE)</f>
        <v>SELECIONAR</v>
      </c>
    </row>
    <row r="966" spans="2:14">
      <c r="B966" s="23" t="str">
        <f t="shared" si="28"/>
        <v>U.</v>
      </c>
      <c r="C966" s="24" t="s">
        <v>4</v>
      </c>
      <c r="D966" s="48"/>
      <c r="E966" s="48"/>
      <c r="F966" s="24" t="s">
        <v>18</v>
      </c>
      <c r="G966" s="26">
        <v>1</v>
      </c>
      <c r="H966" s="31"/>
      <c r="I966" s="27">
        <v>0</v>
      </c>
      <c r="J966" s="28">
        <f t="shared" si="29"/>
        <v>0</v>
      </c>
      <c r="K966" s="29" t="s">
        <v>50</v>
      </c>
      <c r="L966" s="29" t="s">
        <v>45</v>
      </c>
      <c r="M966" s="29" t="s">
        <v>51</v>
      </c>
      <c r="N966" s="30" t="str">
        <f>VLOOKUP(M966,[13]OPERACIONAL!$A$1:$C$12,2,FALSE)</f>
        <v>SELECIONAR</v>
      </c>
    </row>
    <row r="967" spans="2:14">
      <c r="B967" s="23" t="str">
        <f t="shared" si="28"/>
        <v>U.</v>
      </c>
      <c r="C967" s="24" t="s">
        <v>4</v>
      </c>
      <c r="D967" s="48"/>
      <c r="E967" s="48"/>
      <c r="F967" s="24" t="s">
        <v>18</v>
      </c>
      <c r="G967" s="26">
        <v>1</v>
      </c>
      <c r="H967" s="31"/>
      <c r="I967" s="27">
        <v>0</v>
      </c>
      <c r="J967" s="28">
        <f t="shared" si="29"/>
        <v>0</v>
      </c>
      <c r="K967" s="29" t="s">
        <v>50</v>
      </c>
      <c r="L967" s="29" t="s">
        <v>45</v>
      </c>
      <c r="M967" s="29" t="s">
        <v>51</v>
      </c>
      <c r="N967" s="30" t="str">
        <f>VLOOKUP(M967,[13]OPERACIONAL!$A$1:$C$12,2,FALSE)</f>
        <v>SELECIONAR</v>
      </c>
    </row>
    <row r="968" spans="2:14">
      <c r="B968" s="23" t="str">
        <f t="shared" si="28"/>
        <v>U.</v>
      </c>
      <c r="C968" s="24" t="s">
        <v>4</v>
      </c>
      <c r="D968" s="48"/>
      <c r="E968" s="48"/>
      <c r="F968" s="24" t="s">
        <v>18</v>
      </c>
      <c r="G968" s="26">
        <v>1</v>
      </c>
      <c r="H968" s="31"/>
      <c r="I968" s="27">
        <v>0</v>
      </c>
      <c r="J968" s="28">
        <f t="shared" si="29"/>
        <v>0</v>
      </c>
      <c r="K968" s="29" t="s">
        <v>50</v>
      </c>
      <c r="L968" s="29" t="s">
        <v>45</v>
      </c>
      <c r="M968" s="29" t="s">
        <v>51</v>
      </c>
      <c r="N968" s="30" t="str">
        <f>VLOOKUP(M968,[13]OPERACIONAL!$A$1:$C$12,2,FALSE)</f>
        <v>SELECIONAR</v>
      </c>
    </row>
    <row r="969" spans="2:14">
      <c r="B969" s="23" t="str">
        <f t="shared" si="28"/>
        <v>U.</v>
      </c>
      <c r="C969" s="24" t="s">
        <v>4</v>
      </c>
      <c r="D969" s="48"/>
      <c r="E969" s="48"/>
      <c r="F969" s="24" t="s">
        <v>18</v>
      </c>
      <c r="G969" s="26">
        <v>1</v>
      </c>
      <c r="H969" s="31"/>
      <c r="I969" s="27">
        <v>0</v>
      </c>
      <c r="J969" s="28">
        <f t="shared" si="29"/>
        <v>0</v>
      </c>
      <c r="K969" s="29" t="s">
        <v>50</v>
      </c>
      <c r="L969" s="29" t="s">
        <v>45</v>
      </c>
      <c r="M969" s="29" t="s">
        <v>51</v>
      </c>
      <c r="N969" s="30" t="str">
        <f>VLOOKUP(M969,[13]OPERACIONAL!$A$1:$C$12,2,FALSE)</f>
        <v>SELECIONAR</v>
      </c>
    </row>
    <row r="970" spans="2:14">
      <c r="B970" s="23" t="str">
        <f t="shared" si="28"/>
        <v>U.</v>
      </c>
      <c r="C970" s="24" t="s">
        <v>4</v>
      </c>
      <c r="D970" s="48"/>
      <c r="E970" s="48"/>
      <c r="F970" s="24" t="s">
        <v>18</v>
      </c>
      <c r="G970" s="26">
        <v>1</v>
      </c>
      <c r="H970" s="31"/>
      <c r="I970" s="27">
        <v>0</v>
      </c>
      <c r="J970" s="28">
        <f t="shared" si="29"/>
        <v>0</v>
      </c>
      <c r="K970" s="29" t="s">
        <v>50</v>
      </c>
      <c r="L970" s="29" t="s">
        <v>45</v>
      </c>
      <c r="M970" s="29" t="s">
        <v>51</v>
      </c>
      <c r="N970" s="30" t="str">
        <f>VLOOKUP(M970,[13]OPERACIONAL!$A$1:$C$12,2,FALSE)</f>
        <v>SELECIONAR</v>
      </c>
    </row>
    <row r="971" spans="2:14">
      <c r="B971" s="23" t="str">
        <f t="shared" si="28"/>
        <v>U.</v>
      </c>
      <c r="C971" s="24" t="s">
        <v>4</v>
      </c>
      <c r="D971" s="48"/>
      <c r="E971" s="48"/>
      <c r="F971" s="24" t="s">
        <v>18</v>
      </c>
      <c r="G971" s="26">
        <v>1</v>
      </c>
      <c r="H971" s="31"/>
      <c r="I971" s="27">
        <v>0</v>
      </c>
      <c r="J971" s="28">
        <f t="shared" si="29"/>
        <v>0</v>
      </c>
      <c r="K971" s="29" t="s">
        <v>50</v>
      </c>
      <c r="L971" s="29" t="s">
        <v>45</v>
      </c>
      <c r="M971" s="29" t="s">
        <v>51</v>
      </c>
      <c r="N971" s="30" t="str">
        <f>VLOOKUP(M971,[13]OPERACIONAL!$A$1:$C$12,2,FALSE)</f>
        <v>SELECIONAR</v>
      </c>
    </row>
    <row r="972" spans="2:14">
      <c r="B972" s="23" t="str">
        <f t="shared" si="28"/>
        <v>U.</v>
      </c>
      <c r="C972" s="24" t="s">
        <v>4</v>
      </c>
      <c r="D972" s="48"/>
      <c r="E972" s="48"/>
      <c r="F972" s="24" t="s">
        <v>18</v>
      </c>
      <c r="G972" s="26">
        <v>1</v>
      </c>
      <c r="H972" s="31"/>
      <c r="I972" s="27">
        <v>0</v>
      </c>
      <c r="J972" s="28">
        <f t="shared" si="29"/>
        <v>0</v>
      </c>
      <c r="K972" s="29" t="s">
        <v>50</v>
      </c>
      <c r="L972" s="29" t="s">
        <v>45</v>
      </c>
      <c r="M972" s="29" t="s">
        <v>51</v>
      </c>
      <c r="N972" s="30" t="str">
        <f>VLOOKUP(M972,[13]OPERACIONAL!$A$1:$C$12,2,FALSE)</f>
        <v>SELECIONAR</v>
      </c>
    </row>
    <row r="973" spans="2:14">
      <c r="B973" s="23" t="str">
        <f t="shared" si="28"/>
        <v>U.</v>
      </c>
      <c r="C973" s="24" t="s">
        <v>4</v>
      </c>
      <c r="D973" s="48"/>
      <c r="E973" s="48"/>
      <c r="F973" s="24" t="s">
        <v>18</v>
      </c>
      <c r="G973" s="26">
        <v>1</v>
      </c>
      <c r="H973" s="31"/>
      <c r="I973" s="27">
        <v>0</v>
      </c>
      <c r="J973" s="28">
        <f t="shared" si="29"/>
        <v>0</v>
      </c>
      <c r="K973" s="29" t="s">
        <v>50</v>
      </c>
      <c r="L973" s="29" t="s">
        <v>45</v>
      </c>
      <c r="M973" s="29" t="s">
        <v>51</v>
      </c>
      <c r="N973" s="30" t="str">
        <f>VLOOKUP(M973,[13]OPERACIONAL!$A$1:$C$12,2,FALSE)</f>
        <v>SELECIONAR</v>
      </c>
    </row>
    <row r="974" spans="2:14">
      <c r="B974" s="23" t="str">
        <f t="shared" si="28"/>
        <v>U.</v>
      </c>
      <c r="C974" s="24" t="s">
        <v>4</v>
      </c>
      <c r="D974" s="48"/>
      <c r="E974" s="48"/>
      <c r="F974" s="24" t="s">
        <v>18</v>
      </c>
      <c r="G974" s="26">
        <v>1</v>
      </c>
      <c r="H974" s="31"/>
      <c r="I974" s="27">
        <v>0</v>
      </c>
      <c r="J974" s="28">
        <f t="shared" si="29"/>
        <v>0</v>
      </c>
      <c r="K974" s="29" t="s">
        <v>50</v>
      </c>
      <c r="L974" s="29" t="s">
        <v>45</v>
      </c>
      <c r="M974" s="29" t="s">
        <v>51</v>
      </c>
      <c r="N974" s="30" t="str">
        <f>VLOOKUP(M974,[13]OPERACIONAL!$A$1:$C$12,2,FALSE)</f>
        <v>SELECIONAR</v>
      </c>
    </row>
    <row r="975" spans="2:14">
      <c r="B975" s="23" t="str">
        <f t="shared" si="28"/>
        <v>U.</v>
      </c>
      <c r="C975" s="24" t="s">
        <v>4</v>
      </c>
      <c r="D975" s="48"/>
      <c r="E975" s="48"/>
      <c r="F975" s="24" t="s">
        <v>18</v>
      </c>
      <c r="G975" s="26">
        <v>1</v>
      </c>
      <c r="H975" s="31"/>
      <c r="I975" s="27">
        <v>0</v>
      </c>
      <c r="J975" s="28">
        <f t="shared" si="29"/>
        <v>0</v>
      </c>
      <c r="K975" s="29" t="s">
        <v>50</v>
      </c>
      <c r="L975" s="29" t="s">
        <v>45</v>
      </c>
      <c r="M975" s="29" t="s">
        <v>51</v>
      </c>
      <c r="N975" s="30" t="str">
        <f>VLOOKUP(M975,[13]OPERACIONAL!$A$1:$C$12,2,FALSE)</f>
        <v>SELECIONAR</v>
      </c>
    </row>
    <row r="976" spans="2:14">
      <c r="B976" s="23" t="str">
        <f t="shared" si="28"/>
        <v>U.</v>
      </c>
      <c r="C976" s="24" t="s">
        <v>4</v>
      </c>
      <c r="D976" s="48"/>
      <c r="E976" s="48"/>
      <c r="F976" s="24" t="s">
        <v>18</v>
      </c>
      <c r="G976" s="26">
        <v>1</v>
      </c>
      <c r="H976" s="31"/>
      <c r="I976" s="27">
        <v>0</v>
      </c>
      <c r="J976" s="28">
        <f t="shared" si="29"/>
        <v>0</v>
      </c>
      <c r="K976" s="29" t="s">
        <v>50</v>
      </c>
      <c r="L976" s="29" t="s">
        <v>45</v>
      </c>
      <c r="M976" s="29" t="s">
        <v>51</v>
      </c>
      <c r="N976" s="30" t="str">
        <f>VLOOKUP(M976,[13]OPERACIONAL!$A$1:$C$12,2,FALSE)</f>
        <v>SELECIONAR</v>
      </c>
    </row>
    <row r="977" spans="2:14">
      <c r="B977" s="23" t="str">
        <f t="shared" si="28"/>
        <v>U.</v>
      </c>
      <c r="C977" s="24" t="s">
        <v>4</v>
      </c>
      <c r="D977" s="48"/>
      <c r="E977" s="48"/>
      <c r="F977" s="24" t="s">
        <v>18</v>
      </c>
      <c r="G977" s="26">
        <v>1</v>
      </c>
      <c r="H977" s="31"/>
      <c r="I977" s="27">
        <v>0</v>
      </c>
      <c r="J977" s="28">
        <f t="shared" si="29"/>
        <v>0</v>
      </c>
      <c r="K977" s="29" t="s">
        <v>50</v>
      </c>
      <c r="L977" s="29" t="s">
        <v>45</v>
      </c>
      <c r="M977" s="29" t="s">
        <v>51</v>
      </c>
      <c r="N977" s="30" t="str">
        <f>VLOOKUP(M977,[13]OPERACIONAL!$A$1:$C$12,2,FALSE)</f>
        <v>SELECIONAR</v>
      </c>
    </row>
    <row r="978" spans="2:14">
      <c r="B978" s="23" t="str">
        <f t="shared" si="28"/>
        <v>U.</v>
      </c>
      <c r="C978" s="24" t="s">
        <v>4</v>
      </c>
      <c r="D978" s="48"/>
      <c r="E978" s="48"/>
      <c r="F978" s="24" t="s">
        <v>18</v>
      </c>
      <c r="G978" s="26">
        <v>1</v>
      </c>
      <c r="H978" s="31"/>
      <c r="I978" s="27">
        <v>0</v>
      </c>
      <c r="J978" s="28">
        <f t="shared" si="29"/>
        <v>0</v>
      </c>
      <c r="K978" s="29" t="s">
        <v>50</v>
      </c>
      <c r="L978" s="29" t="s">
        <v>45</v>
      </c>
      <c r="M978" s="29" t="s">
        <v>51</v>
      </c>
      <c r="N978" s="30" t="str">
        <f>VLOOKUP(M978,[13]OPERACIONAL!$A$1:$C$12,2,FALSE)</f>
        <v>SELECIONAR</v>
      </c>
    </row>
    <row r="979" spans="2:14">
      <c r="B979" s="23" t="str">
        <f t="shared" si="28"/>
        <v>U.</v>
      </c>
      <c r="C979" s="24" t="s">
        <v>4</v>
      </c>
      <c r="D979" s="48"/>
      <c r="E979" s="48"/>
      <c r="F979" s="24" t="s">
        <v>18</v>
      </c>
      <c r="G979" s="26">
        <v>1</v>
      </c>
      <c r="H979" s="31"/>
      <c r="I979" s="27">
        <v>0</v>
      </c>
      <c r="J979" s="28">
        <f t="shared" si="29"/>
        <v>0</v>
      </c>
      <c r="K979" s="29" t="s">
        <v>50</v>
      </c>
      <c r="L979" s="29" t="s">
        <v>45</v>
      </c>
      <c r="M979" s="29" t="s">
        <v>51</v>
      </c>
      <c r="N979" s="30" t="str">
        <f>VLOOKUP(M979,[13]OPERACIONAL!$A$1:$C$12,2,FALSE)</f>
        <v>SELECIONAR</v>
      </c>
    </row>
    <row r="980" spans="2:14">
      <c r="B980" s="23" t="str">
        <f t="shared" si="28"/>
        <v>U.</v>
      </c>
      <c r="C980" s="24" t="s">
        <v>4</v>
      </c>
      <c r="D980" s="48"/>
      <c r="E980" s="48"/>
      <c r="F980" s="24" t="s">
        <v>18</v>
      </c>
      <c r="G980" s="26">
        <v>1</v>
      </c>
      <c r="H980" s="31"/>
      <c r="I980" s="27">
        <v>0</v>
      </c>
      <c r="J980" s="28">
        <f t="shared" si="29"/>
        <v>0</v>
      </c>
      <c r="K980" s="29" t="s">
        <v>50</v>
      </c>
      <c r="L980" s="29" t="s">
        <v>45</v>
      </c>
      <c r="M980" s="29" t="s">
        <v>51</v>
      </c>
      <c r="N980" s="30" t="str">
        <f>VLOOKUP(M980,[13]OPERACIONAL!$A$1:$C$12,2,FALSE)</f>
        <v>SELECIONAR</v>
      </c>
    </row>
    <row r="981" spans="2:14">
      <c r="B981" s="23" t="str">
        <f t="shared" si="28"/>
        <v>U.</v>
      </c>
      <c r="C981" s="24" t="s">
        <v>4</v>
      </c>
      <c r="D981" s="48"/>
      <c r="E981" s="48"/>
      <c r="F981" s="24" t="s">
        <v>18</v>
      </c>
      <c r="G981" s="26">
        <v>1</v>
      </c>
      <c r="H981" s="31"/>
      <c r="I981" s="27">
        <v>0</v>
      </c>
      <c r="J981" s="28">
        <f t="shared" si="29"/>
        <v>0</v>
      </c>
      <c r="K981" s="29" t="s">
        <v>50</v>
      </c>
      <c r="L981" s="29" t="s">
        <v>45</v>
      </c>
      <c r="M981" s="29" t="s">
        <v>51</v>
      </c>
      <c r="N981" s="30" t="str">
        <f>VLOOKUP(M981,[13]OPERACIONAL!$A$1:$C$12,2,FALSE)</f>
        <v>SELECIONAR</v>
      </c>
    </row>
    <row r="982" spans="2:14">
      <c r="B982" s="23" t="str">
        <f t="shared" si="28"/>
        <v>U.</v>
      </c>
      <c r="C982" s="24" t="s">
        <v>4</v>
      </c>
      <c r="D982" s="48"/>
      <c r="E982" s="48"/>
      <c r="F982" s="24" t="s">
        <v>18</v>
      </c>
      <c r="G982" s="26">
        <v>1</v>
      </c>
      <c r="H982" s="31"/>
      <c r="I982" s="27">
        <v>0</v>
      </c>
      <c r="J982" s="28">
        <f t="shared" si="29"/>
        <v>0</v>
      </c>
      <c r="K982" s="29" t="s">
        <v>50</v>
      </c>
      <c r="L982" s="29" t="s">
        <v>45</v>
      </c>
      <c r="M982" s="29" t="s">
        <v>51</v>
      </c>
      <c r="N982" s="30" t="str">
        <f>VLOOKUP(M982,[13]OPERACIONAL!$A$1:$C$12,2,FALSE)</f>
        <v>SELECIONAR</v>
      </c>
    </row>
    <row r="983" spans="2:14">
      <c r="B983" s="23" t="str">
        <f t="shared" ref="B983:B1028" si="30">MID(C983,1,2)</f>
        <v>U.</v>
      </c>
      <c r="C983" s="24" t="s">
        <v>4</v>
      </c>
      <c r="D983" s="48"/>
      <c r="E983" s="48"/>
      <c r="F983" s="24" t="s">
        <v>18</v>
      </c>
      <c r="G983" s="26">
        <v>1</v>
      </c>
      <c r="H983" s="31"/>
      <c r="I983" s="27">
        <v>0</v>
      </c>
      <c r="J983" s="28">
        <f t="shared" si="29"/>
        <v>0</v>
      </c>
      <c r="K983" s="29" t="s">
        <v>50</v>
      </c>
      <c r="L983" s="29" t="s">
        <v>45</v>
      </c>
      <c r="M983" s="29" t="s">
        <v>51</v>
      </c>
      <c r="N983" s="30" t="str">
        <f>VLOOKUP(M983,[13]OPERACIONAL!$A$1:$C$12,2,FALSE)</f>
        <v>SELECIONAR</v>
      </c>
    </row>
    <row r="984" spans="2:14">
      <c r="B984" s="23" t="str">
        <f t="shared" si="30"/>
        <v>U.</v>
      </c>
      <c r="C984" s="24" t="s">
        <v>4</v>
      </c>
      <c r="D984" s="48"/>
      <c r="E984" s="48"/>
      <c r="F984" s="24" t="s">
        <v>18</v>
      </c>
      <c r="G984" s="26">
        <v>1</v>
      </c>
      <c r="H984" s="31"/>
      <c r="I984" s="27">
        <v>0</v>
      </c>
      <c r="J984" s="28">
        <f t="shared" si="29"/>
        <v>0</v>
      </c>
      <c r="K984" s="29" t="s">
        <v>50</v>
      </c>
      <c r="L984" s="29" t="s">
        <v>45</v>
      </c>
      <c r="M984" s="29" t="s">
        <v>51</v>
      </c>
      <c r="N984" s="30" t="str">
        <f>VLOOKUP(M984,[13]OPERACIONAL!$A$1:$C$12,2,FALSE)</f>
        <v>SELECIONAR</v>
      </c>
    </row>
    <row r="985" spans="2:14">
      <c r="B985" s="23" t="str">
        <f t="shared" si="30"/>
        <v>U.</v>
      </c>
      <c r="C985" s="24" t="s">
        <v>4</v>
      </c>
      <c r="D985" s="48"/>
      <c r="E985" s="48"/>
      <c r="F985" s="24" t="s">
        <v>18</v>
      </c>
      <c r="G985" s="26">
        <v>1</v>
      </c>
      <c r="H985" s="31"/>
      <c r="I985" s="27">
        <v>0</v>
      </c>
      <c r="J985" s="28">
        <f t="shared" si="29"/>
        <v>0</v>
      </c>
      <c r="K985" s="29" t="s">
        <v>50</v>
      </c>
      <c r="L985" s="29" t="s">
        <v>45</v>
      </c>
      <c r="M985" s="29" t="s">
        <v>51</v>
      </c>
      <c r="N985" s="30" t="str">
        <f>VLOOKUP(M985,[13]OPERACIONAL!$A$1:$C$12,2,FALSE)</f>
        <v>SELECIONAR</v>
      </c>
    </row>
    <row r="986" spans="2:14">
      <c r="B986" s="23" t="str">
        <f t="shared" si="30"/>
        <v>U.</v>
      </c>
      <c r="C986" s="24" t="s">
        <v>4</v>
      </c>
      <c r="D986" s="48"/>
      <c r="E986" s="48"/>
      <c r="F986" s="24" t="s">
        <v>18</v>
      </c>
      <c r="G986" s="26">
        <v>1</v>
      </c>
      <c r="H986" s="31"/>
      <c r="I986" s="27">
        <v>0</v>
      </c>
      <c r="J986" s="28">
        <f t="shared" si="29"/>
        <v>0</v>
      </c>
      <c r="K986" s="29" t="s">
        <v>50</v>
      </c>
      <c r="L986" s="29" t="s">
        <v>45</v>
      </c>
      <c r="M986" s="29" t="s">
        <v>51</v>
      </c>
      <c r="N986" s="30" t="str">
        <f>VLOOKUP(M986,[13]OPERACIONAL!$A$1:$C$12,2,FALSE)</f>
        <v>SELECIONAR</v>
      </c>
    </row>
    <row r="987" spans="2:14">
      <c r="B987" s="23" t="str">
        <f t="shared" si="30"/>
        <v>U.</v>
      </c>
      <c r="C987" s="24" t="s">
        <v>4</v>
      </c>
      <c r="D987" s="48"/>
      <c r="E987" s="48"/>
      <c r="F987" s="24" t="s">
        <v>18</v>
      </c>
      <c r="G987" s="26">
        <v>1</v>
      </c>
      <c r="H987" s="31"/>
      <c r="I987" s="27">
        <v>0</v>
      </c>
      <c r="J987" s="28">
        <f t="shared" si="29"/>
        <v>0</v>
      </c>
      <c r="K987" s="29" t="s">
        <v>50</v>
      </c>
      <c r="L987" s="29" t="s">
        <v>45</v>
      </c>
      <c r="M987" s="29" t="s">
        <v>51</v>
      </c>
      <c r="N987" s="30" t="str">
        <f>VLOOKUP(M987,[13]OPERACIONAL!$A$1:$C$12,2,FALSE)</f>
        <v>SELECIONAR</v>
      </c>
    </row>
    <row r="988" spans="2:14">
      <c r="B988" s="23" t="str">
        <f t="shared" si="30"/>
        <v>U.</v>
      </c>
      <c r="C988" s="24" t="s">
        <v>4</v>
      </c>
      <c r="D988" s="48"/>
      <c r="E988" s="48"/>
      <c r="F988" s="24" t="s">
        <v>18</v>
      </c>
      <c r="G988" s="26">
        <v>1</v>
      </c>
      <c r="H988" s="31"/>
      <c r="I988" s="27">
        <v>0</v>
      </c>
      <c r="J988" s="28">
        <f t="shared" si="29"/>
        <v>0</v>
      </c>
      <c r="K988" s="29" t="s">
        <v>50</v>
      </c>
      <c r="L988" s="29" t="s">
        <v>45</v>
      </c>
      <c r="M988" s="29" t="s">
        <v>51</v>
      </c>
      <c r="N988" s="30" t="str">
        <f>VLOOKUP(M988,[13]OPERACIONAL!$A$1:$C$12,2,FALSE)</f>
        <v>SELECIONAR</v>
      </c>
    </row>
    <row r="989" spans="2:14">
      <c r="B989" s="23" t="str">
        <f t="shared" si="30"/>
        <v>U.</v>
      </c>
      <c r="C989" s="24" t="s">
        <v>4</v>
      </c>
      <c r="D989" s="48"/>
      <c r="E989" s="48"/>
      <c r="F989" s="24" t="s">
        <v>18</v>
      </c>
      <c r="G989" s="26">
        <v>1</v>
      </c>
      <c r="H989" s="31"/>
      <c r="I989" s="27">
        <v>0</v>
      </c>
      <c r="J989" s="28">
        <f t="shared" si="29"/>
        <v>0</v>
      </c>
      <c r="K989" s="29" t="s">
        <v>50</v>
      </c>
      <c r="L989" s="29" t="s">
        <v>45</v>
      </c>
      <c r="M989" s="29" t="s">
        <v>51</v>
      </c>
      <c r="N989" s="30" t="str">
        <f>VLOOKUP(M989,[13]OPERACIONAL!$A$1:$C$12,2,FALSE)</f>
        <v>SELECIONAR</v>
      </c>
    </row>
    <row r="990" spans="2:14">
      <c r="B990" s="23" t="str">
        <f t="shared" si="30"/>
        <v>U.</v>
      </c>
      <c r="C990" s="24" t="s">
        <v>4</v>
      </c>
      <c r="D990" s="48"/>
      <c r="E990" s="48"/>
      <c r="F990" s="24" t="s">
        <v>18</v>
      </c>
      <c r="G990" s="26">
        <v>1</v>
      </c>
      <c r="H990" s="31"/>
      <c r="I990" s="27">
        <v>0</v>
      </c>
      <c r="J990" s="28">
        <f t="shared" si="29"/>
        <v>0</v>
      </c>
      <c r="K990" s="29" t="s">
        <v>50</v>
      </c>
      <c r="L990" s="29" t="s">
        <v>45</v>
      </c>
      <c r="M990" s="29" t="s">
        <v>51</v>
      </c>
      <c r="N990" s="30" t="str">
        <f>VLOOKUP(M990,[13]OPERACIONAL!$A$1:$C$12,2,FALSE)</f>
        <v>SELECIONAR</v>
      </c>
    </row>
    <row r="991" spans="2:14">
      <c r="B991" s="23" t="str">
        <f t="shared" si="30"/>
        <v>U.</v>
      </c>
      <c r="C991" s="24" t="s">
        <v>4</v>
      </c>
      <c r="D991" s="48"/>
      <c r="E991" s="48"/>
      <c r="F991" s="24" t="s">
        <v>18</v>
      </c>
      <c r="G991" s="26">
        <v>1</v>
      </c>
      <c r="H991" s="31"/>
      <c r="I991" s="27">
        <v>0</v>
      </c>
      <c r="J991" s="28">
        <f t="shared" si="29"/>
        <v>0</v>
      </c>
      <c r="K991" s="29" t="s">
        <v>50</v>
      </c>
      <c r="L991" s="29" t="s">
        <v>45</v>
      </c>
      <c r="M991" s="29" t="s">
        <v>51</v>
      </c>
      <c r="N991" s="30" t="str">
        <f>VLOOKUP(M991,[13]OPERACIONAL!$A$1:$C$12,2,FALSE)</f>
        <v>SELECIONAR</v>
      </c>
    </row>
    <row r="992" spans="2:14">
      <c r="B992" s="23" t="str">
        <f t="shared" si="30"/>
        <v>U.</v>
      </c>
      <c r="C992" s="24" t="s">
        <v>4</v>
      </c>
      <c r="D992" s="48"/>
      <c r="E992" s="48"/>
      <c r="F992" s="24" t="s">
        <v>18</v>
      </c>
      <c r="G992" s="26">
        <v>1</v>
      </c>
      <c r="H992" s="31"/>
      <c r="I992" s="27">
        <v>0</v>
      </c>
      <c r="J992" s="28">
        <f t="shared" si="29"/>
        <v>0</v>
      </c>
      <c r="K992" s="29" t="s">
        <v>50</v>
      </c>
      <c r="L992" s="29" t="s">
        <v>45</v>
      </c>
      <c r="M992" s="29" t="s">
        <v>51</v>
      </c>
      <c r="N992" s="30" t="str">
        <f>VLOOKUP(M992,[13]OPERACIONAL!$A$1:$C$12,2,FALSE)</f>
        <v>SELECIONAR</v>
      </c>
    </row>
    <row r="993" spans="2:14">
      <c r="B993" s="23" t="str">
        <f t="shared" si="30"/>
        <v>U.</v>
      </c>
      <c r="C993" s="24" t="s">
        <v>4</v>
      </c>
      <c r="D993" s="48"/>
      <c r="E993" s="48"/>
      <c r="F993" s="24" t="s">
        <v>18</v>
      </c>
      <c r="G993" s="26">
        <v>1</v>
      </c>
      <c r="H993" s="31"/>
      <c r="I993" s="27">
        <v>0</v>
      </c>
      <c r="J993" s="28">
        <f t="shared" si="29"/>
        <v>0</v>
      </c>
      <c r="K993" s="29" t="s">
        <v>50</v>
      </c>
      <c r="L993" s="29" t="s">
        <v>45</v>
      </c>
      <c r="M993" s="29" t="s">
        <v>51</v>
      </c>
      <c r="N993" s="30" t="str">
        <f>VLOOKUP(M993,[13]OPERACIONAL!$A$1:$C$12,2,FALSE)</f>
        <v>SELECIONAR</v>
      </c>
    </row>
    <row r="994" spans="2:14">
      <c r="B994" s="23" t="str">
        <f t="shared" si="30"/>
        <v>U.</v>
      </c>
      <c r="C994" s="24" t="s">
        <v>4</v>
      </c>
      <c r="D994" s="48"/>
      <c r="E994" s="48"/>
      <c r="F994" s="24" t="s">
        <v>18</v>
      </c>
      <c r="G994" s="26">
        <v>1</v>
      </c>
      <c r="H994" s="31"/>
      <c r="I994" s="27">
        <v>0</v>
      </c>
      <c r="J994" s="28">
        <f t="shared" si="29"/>
        <v>0</v>
      </c>
      <c r="K994" s="29" t="s">
        <v>50</v>
      </c>
      <c r="L994" s="29" t="s">
        <v>45</v>
      </c>
      <c r="M994" s="29" t="s">
        <v>51</v>
      </c>
      <c r="N994" s="30" t="str">
        <f>VLOOKUP(M994,[13]OPERACIONAL!$A$1:$C$12,2,FALSE)</f>
        <v>SELECIONAR</v>
      </c>
    </row>
    <row r="995" spans="2:14">
      <c r="B995" s="23" t="str">
        <f t="shared" si="30"/>
        <v>U.</v>
      </c>
      <c r="C995" s="24" t="s">
        <v>4</v>
      </c>
      <c r="D995" s="48"/>
      <c r="E995" s="48"/>
      <c r="F995" s="24" t="s">
        <v>18</v>
      </c>
      <c r="G995" s="26">
        <v>1</v>
      </c>
      <c r="H995" s="31"/>
      <c r="I995" s="27">
        <v>0</v>
      </c>
      <c r="J995" s="28">
        <f t="shared" si="29"/>
        <v>0</v>
      </c>
      <c r="K995" s="29" t="s">
        <v>50</v>
      </c>
      <c r="L995" s="29" t="s">
        <v>45</v>
      </c>
      <c r="M995" s="29" t="s">
        <v>51</v>
      </c>
      <c r="N995" s="30" t="str">
        <f>VLOOKUP(M995,[13]OPERACIONAL!$A$1:$C$12,2,FALSE)</f>
        <v>SELECIONAR</v>
      </c>
    </row>
    <row r="996" spans="2:14">
      <c r="B996" s="23" t="str">
        <f t="shared" si="30"/>
        <v>U.</v>
      </c>
      <c r="C996" s="24" t="s">
        <v>4</v>
      </c>
      <c r="D996" s="48"/>
      <c r="E996" s="48"/>
      <c r="F996" s="24" t="s">
        <v>18</v>
      </c>
      <c r="G996" s="26">
        <v>1</v>
      </c>
      <c r="H996" s="31"/>
      <c r="I996" s="27">
        <v>0</v>
      </c>
      <c r="J996" s="28">
        <f t="shared" si="29"/>
        <v>0</v>
      </c>
      <c r="K996" s="29" t="s">
        <v>50</v>
      </c>
      <c r="L996" s="29" t="s">
        <v>45</v>
      </c>
      <c r="M996" s="29" t="s">
        <v>51</v>
      </c>
      <c r="N996" s="30" t="str">
        <f>VLOOKUP(M996,[13]OPERACIONAL!$A$1:$C$12,2,FALSE)</f>
        <v>SELECIONAR</v>
      </c>
    </row>
    <row r="997" spans="2:14">
      <c r="B997" s="23" t="str">
        <f t="shared" si="30"/>
        <v>U.</v>
      </c>
      <c r="C997" s="24" t="s">
        <v>4</v>
      </c>
      <c r="D997" s="48"/>
      <c r="E997" s="48"/>
      <c r="F997" s="24" t="s">
        <v>18</v>
      </c>
      <c r="G997" s="26">
        <v>1</v>
      </c>
      <c r="H997" s="31"/>
      <c r="I997" s="27">
        <v>0</v>
      </c>
      <c r="J997" s="28">
        <f t="shared" si="29"/>
        <v>0</v>
      </c>
      <c r="K997" s="29" t="s">
        <v>50</v>
      </c>
      <c r="L997" s="29" t="s">
        <v>45</v>
      </c>
      <c r="M997" s="29" t="s">
        <v>51</v>
      </c>
      <c r="N997" s="30" t="str">
        <f>VLOOKUP(M997,[13]OPERACIONAL!$A$1:$C$12,2,FALSE)</f>
        <v>SELECIONAR</v>
      </c>
    </row>
    <row r="998" spans="2:14">
      <c r="B998" s="23" t="str">
        <f t="shared" si="30"/>
        <v>U.</v>
      </c>
      <c r="C998" s="24" t="s">
        <v>4</v>
      </c>
      <c r="D998" s="48"/>
      <c r="E998" s="48"/>
      <c r="F998" s="24" t="s">
        <v>18</v>
      </c>
      <c r="G998" s="26">
        <v>1</v>
      </c>
      <c r="H998" s="31"/>
      <c r="I998" s="27">
        <v>0</v>
      </c>
      <c r="J998" s="28">
        <f t="shared" si="29"/>
        <v>0</v>
      </c>
      <c r="K998" s="29" t="s">
        <v>50</v>
      </c>
      <c r="L998" s="29" t="s">
        <v>45</v>
      </c>
      <c r="M998" s="29" t="s">
        <v>51</v>
      </c>
      <c r="N998" s="30" t="str">
        <f>VLOOKUP(M998,[13]OPERACIONAL!$A$1:$C$12,2,FALSE)</f>
        <v>SELECIONAR</v>
      </c>
    </row>
    <row r="999" spans="2:14">
      <c r="B999" s="23" t="str">
        <f t="shared" si="30"/>
        <v>U.</v>
      </c>
      <c r="C999" s="24" t="s">
        <v>4</v>
      </c>
      <c r="D999" s="48"/>
      <c r="E999" s="48"/>
      <c r="F999" s="24" t="s">
        <v>18</v>
      </c>
      <c r="G999" s="26">
        <v>1</v>
      </c>
      <c r="H999" s="31"/>
      <c r="I999" s="27">
        <v>0</v>
      </c>
      <c r="J999" s="28">
        <f t="shared" si="29"/>
        <v>0</v>
      </c>
      <c r="K999" s="29" t="s">
        <v>50</v>
      </c>
      <c r="L999" s="29" t="s">
        <v>45</v>
      </c>
      <c r="M999" s="29" t="s">
        <v>51</v>
      </c>
      <c r="N999" s="30" t="str">
        <f>VLOOKUP(M999,[13]OPERACIONAL!$A$1:$C$12,2,FALSE)</f>
        <v>SELECIONAR</v>
      </c>
    </row>
    <row r="1000" spans="2:14">
      <c r="B1000" s="23" t="str">
        <f t="shared" si="30"/>
        <v>U.</v>
      </c>
      <c r="C1000" s="24" t="s">
        <v>4</v>
      </c>
      <c r="D1000" s="48"/>
      <c r="E1000" s="48"/>
      <c r="F1000" s="24" t="s">
        <v>18</v>
      </c>
      <c r="G1000" s="26">
        <v>1</v>
      </c>
      <c r="H1000" s="31"/>
      <c r="I1000" s="27">
        <v>0</v>
      </c>
      <c r="J1000" s="28">
        <f t="shared" si="29"/>
        <v>0</v>
      </c>
      <c r="K1000" s="29" t="s">
        <v>50</v>
      </c>
      <c r="L1000" s="29" t="s">
        <v>45</v>
      </c>
      <c r="M1000" s="29" t="s">
        <v>51</v>
      </c>
      <c r="N1000" s="30" t="str">
        <f>VLOOKUP(M1000,[13]OPERACIONAL!$A$1:$C$12,2,FALSE)</f>
        <v>SELECIONAR</v>
      </c>
    </row>
    <row r="1001" spans="2:14">
      <c r="B1001" s="23" t="str">
        <f t="shared" si="30"/>
        <v>U.</v>
      </c>
      <c r="C1001" s="24" t="s">
        <v>4</v>
      </c>
      <c r="D1001" s="48"/>
      <c r="E1001" s="48"/>
      <c r="F1001" s="24" t="s">
        <v>18</v>
      </c>
      <c r="G1001" s="26">
        <v>1</v>
      </c>
      <c r="H1001" s="31"/>
      <c r="I1001" s="27">
        <v>0</v>
      </c>
      <c r="J1001" s="28">
        <f t="shared" si="29"/>
        <v>0</v>
      </c>
      <c r="K1001" s="29" t="s">
        <v>50</v>
      </c>
      <c r="L1001" s="29" t="s">
        <v>45</v>
      </c>
      <c r="M1001" s="29" t="s">
        <v>51</v>
      </c>
      <c r="N1001" s="30" t="str">
        <f>VLOOKUP(M1001,[13]OPERACIONAL!$A$1:$C$12,2,FALSE)</f>
        <v>SELECIONAR</v>
      </c>
    </row>
    <row r="1002" spans="2:14">
      <c r="B1002" s="23" t="str">
        <f t="shared" si="30"/>
        <v>U.</v>
      </c>
      <c r="C1002" s="24" t="s">
        <v>4</v>
      </c>
      <c r="D1002" s="48"/>
      <c r="E1002" s="48"/>
      <c r="F1002" s="24" t="s">
        <v>18</v>
      </c>
      <c r="G1002" s="26">
        <v>1</v>
      </c>
      <c r="H1002" s="31"/>
      <c r="I1002" s="27">
        <v>0</v>
      </c>
      <c r="J1002" s="28">
        <f t="shared" si="29"/>
        <v>0</v>
      </c>
      <c r="K1002" s="29" t="s">
        <v>50</v>
      </c>
      <c r="L1002" s="29" t="s">
        <v>45</v>
      </c>
      <c r="M1002" s="29" t="s">
        <v>51</v>
      </c>
      <c r="N1002" s="30" t="str">
        <f>VLOOKUP(M1002,[13]OPERACIONAL!$A$1:$C$12,2,FALSE)</f>
        <v>SELECIONAR</v>
      </c>
    </row>
    <row r="1003" spans="2:14">
      <c r="B1003" s="23" t="str">
        <f t="shared" si="30"/>
        <v>U.</v>
      </c>
      <c r="C1003" s="24" t="s">
        <v>4</v>
      </c>
      <c r="D1003" s="48"/>
      <c r="E1003" s="48"/>
      <c r="F1003" s="24" t="s">
        <v>18</v>
      </c>
      <c r="G1003" s="26">
        <v>1</v>
      </c>
      <c r="H1003" s="31"/>
      <c r="I1003" s="27">
        <v>0</v>
      </c>
      <c r="J1003" s="28">
        <f t="shared" si="29"/>
        <v>0</v>
      </c>
      <c r="K1003" s="29" t="s">
        <v>50</v>
      </c>
      <c r="L1003" s="29" t="s">
        <v>45</v>
      </c>
      <c r="M1003" s="29" t="s">
        <v>51</v>
      </c>
      <c r="N1003" s="30" t="str">
        <f>VLOOKUP(M1003,[13]OPERACIONAL!$A$1:$C$12,2,FALSE)</f>
        <v>SELECIONAR</v>
      </c>
    </row>
    <row r="1004" spans="2:14">
      <c r="B1004" s="23" t="str">
        <f t="shared" si="30"/>
        <v>U.</v>
      </c>
      <c r="C1004" s="24" t="s">
        <v>4</v>
      </c>
      <c r="D1004" s="48"/>
      <c r="E1004" s="48"/>
      <c r="F1004" s="24" t="s">
        <v>18</v>
      </c>
      <c r="G1004" s="26">
        <v>1</v>
      </c>
      <c r="H1004" s="31"/>
      <c r="I1004" s="27">
        <v>0</v>
      </c>
      <c r="J1004" s="28">
        <f t="shared" si="29"/>
        <v>0</v>
      </c>
      <c r="K1004" s="29" t="s">
        <v>50</v>
      </c>
      <c r="L1004" s="29" t="s">
        <v>45</v>
      </c>
      <c r="M1004" s="29" t="s">
        <v>51</v>
      </c>
      <c r="N1004" s="30" t="str">
        <f>VLOOKUP(M1004,[13]OPERACIONAL!$A$1:$C$12,2,FALSE)</f>
        <v>SELECIONAR</v>
      </c>
    </row>
    <row r="1005" spans="2:14">
      <c r="B1005" s="23" t="str">
        <f t="shared" si="30"/>
        <v>U.</v>
      </c>
      <c r="C1005" s="24" t="s">
        <v>4</v>
      </c>
      <c r="D1005" s="48"/>
      <c r="E1005" s="48"/>
      <c r="F1005" s="24" t="s">
        <v>18</v>
      </c>
      <c r="G1005" s="26">
        <v>1</v>
      </c>
      <c r="H1005" s="31"/>
      <c r="I1005" s="27">
        <v>0</v>
      </c>
      <c r="J1005" s="28">
        <f t="shared" si="29"/>
        <v>0</v>
      </c>
      <c r="K1005" s="29" t="s">
        <v>50</v>
      </c>
      <c r="L1005" s="29" t="s">
        <v>45</v>
      </c>
      <c r="M1005" s="29" t="s">
        <v>51</v>
      </c>
      <c r="N1005" s="30" t="str">
        <f>VLOOKUP(M1005,[13]OPERACIONAL!$A$1:$C$12,2,FALSE)</f>
        <v>SELECIONAR</v>
      </c>
    </row>
    <row r="1006" spans="2:14">
      <c r="B1006" s="23" t="str">
        <f t="shared" si="30"/>
        <v>U.</v>
      </c>
      <c r="C1006" s="24" t="s">
        <v>4</v>
      </c>
      <c r="D1006" s="48"/>
      <c r="E1006" s="48"/>
      <c r="F1006" s="24" t="s">
        <v>18</v>
      </c>
      <c r="G1006" s="26">
        <v>1</v>
      </c>
      <c r="H1006" s="31"/>
      <c r="I1006" s="27">
        <v>0</v>
      </c>
      <c r="J1006" s="28">
        <f t="shared" si="29"/>
        <v>0</v>
      </c>
      <c r="K1006" s="29" t="s">
        <v>50</v>
      </c>
      <c r="L1006" s="29" t="s">
        <v>45</v>
      </c>
      <c r="M1006" s="29" t="s">
        <v>51</v>
      </c>
      <c r="N1006" s="30" t="str">
        <f>VLOOKUP(M1006,[13]OPERACIONAL!$A$1:$C$12,2,FALSE)</f>
        <v>SELECIONAR</v>
      </c>
    </row>
    <row r="1007" spans="2:14">
      <c r="B1007" s="23" t="str">
        <f t="shared" si="30"/>
        <v>U.</v>
      </c>
      <c r="C1007" s="24" t="s">
        <v>4</v>
      </c>
      <c r="D1007" s="48"/>
      <c r="E1007" s="48"/>
      <c r="F1007" s="24" t="s">
        <v>18</v>
      </c>
      <c r="G1007" s="26">
        <v>1</v>
      </c>
      <c r="H1007" s="31"/>
      <c r="I1007" s="27">
        <v>0</v>
      </c>
      <c r="J1007" s="28">
        <f t="shared" si="29"/>
        <v>0</v>
      </c>
      <c r="K1007" s="29" t="s">
        <v>50</v>
      </c>
      <c r="L1007" s="29" t="s">
        <v>45</v>
      </c>
      <c r="M1007" s="29" t="s">
        <v>51</v>
      </c>
      <c r="N1007" s="30" t="str">
        <f>VLOOKUP(M1007,[13]OPERACIONAL!$A$1:$C$12,2,FALSE)</f>
        <v>SELECIONAR</v>
      </c>
    </row>
    <row r="1008" spans="2:14">
      <c r="B1008" s="23" t="str">
        <f t="shared" si="30"/>
        <v>U.</v>
      </c>
      <c r="C1008" s="24" t="s">
        <v>4</v>
      </c>
      <c r="D1008" s="48"/>
      <c r="E1008" s="48"/>
      <c r="F1008" s="24" t="s">
        <v>18</v>
      </c>
      <c r="G1008" s="26">
        <v>1</v>
      </c>
      <c r="H1008" s="31"/>
      <c r="I1008" s="27">
        <v>0</v>
      </c>
      <c r="J1008" s="28">
        <f t="shared" si="29"/>
        <v>0</v>
      </c>
      <c r="K1008" s="29" t="s">
        <v>50</v>
      </c>
      <c r="L1008" s="29" t="s">
        <v>45</v>
      </c>
      <c r="M1008" s="29" t="s">
        <v>51</v>
      </c>
      <c r="N1008" s="30" t="str">
        <f>VLOOKUP(M1008,[13]OPERACIONAL!$A$1:$C$12,2,FALSE)</f>
        <v>SELECIONAR</v>
      </c>
    </row>
    <row r="1009" spans="2:14">
      <c r="B1009" s="23" t="str">
        <f t="shared" si="30"/>
        <v>U.</v>
      </c>
      <c r="C1009" s="24" t="s">
        <v>4</v>
      </c>
      <c r="D1009" s="48"/>
      <c r="E1009" s="48"/>
      <c r="F1009" s="24" t="s">
        <v>18</v>
      </c>
      <c r="G1009" s="26">
        <v>1</v>
      </c>
      <c r="H1009" s="31"/>
      <c r="I1009" s="27">
        <v>0</v>
      </c>
      <c r="J1009" s="28">
        <f t="shared" si="29"/>
        <v>0</v>
      </c>
      <c r="K1009" s="29" t="s">
        <v>50</v>
      </c>
      <c r="L1009" s="29" t="s">
        <v>45</v>
      </c>
      <c r="M1009" s="29" t="s">
        <v>51</v>
      </c>
      <c r="N1009" s="30" t="str">
        <f>VLOOKUP(M1009,[13]OPERACIONAL!$A$1:$C$12,2,FALSE)</f>
        <v>SELECIONAR</v>
      </c>
    </row>
    <row r="1010" spans="2:14">
      <c r="B1010" s="23" t="str">
        <f t="shared" si="30"/>
        <v>U.</v>
      </c>
      <c r="C1010" s="24" t="s">
        <v>4</v>
      </c>
      <c r="D1010" s="48"/>
      <c r="E1010" s="48"/>
      <c r="F1010" s="24" t="s">
        <v>18</v>
      </c>
      <c r="G1010" s="26">
        <v>1</v>
      </c>
      <c r="H1010" s="31"/>
      <c r="I1010" s="27">
        <v>0</v>
      </c>
      <c r="J1010" s="28">
        <f t="shared" si="29"/>
        <v>0</v>
      </c>
      <c r="K1010" s="29" t="s">
        <v>50</v>
      </c>
      <c r="L1010" s="29" t="s">
        <v>45</v>
      </c>
      <c r="M1010" s="29" t="s">
        <v>51</v>
      </c>
      <c r="N1010" s="30" t="str">
        <f>VLOOKUP(M1010,[13]OPERACIONAL!$A$1:$C$12,2,FALSE)</f>
        <v>SELECIONAR</v>
      </c>
    </row>
    <row r="1011" spans="2:14">
      <c r="B1011" s="23" t="str">
        <f t="shared" si="30"/>
        <v>U.</v>
      </c>
      <c r="C1011" s="24" t="s">
        <v>4</v>
      </c>
      <c r="D1011" s="48"/>
      <c r="E1011" s="48"/>
      <c r="F1011" s="24" t="s">
        <v>18</v>
      </c>
      <c r="G1011" s="26">
        <v>1</v>
      </c>
      <c r="H1011" s="31"/>
      <c r="I1011" s="27">
        <v>0</v>
      </c>
      <c r="J1011" s="28">
        <f t="shared" si="29"/>
        <v>0</v>
      </c>
      <c r="K1011" s="29" t="s">
        <v>50</v>
      </c>
      <c r="L1011" s="29" t="s">
        <v>45</v>
      </c>
      <c r="M1011" s="29" t="s">
        <v>51</v>
      </c>
      <c r="N1011" s="30" t="str">
        <f>VLOOKUP(M1011,[13]OPERACIONAL!$A$1:$C$12,2,FALSE)</f>
        <v>SELECIONAR</v>
      </c>
    </row>
    <row r="1012" spans="2:14">
      <c r="B1012" s="23" t="str">
        <f t="shared" si="30"/>
        <v>U.</v>
      </c>
      <c r="C1012" s="24" t="s">
        <v>4</v>
      </c>
      <c r="D1012" s="48"/>
      <c r="E1012" s="48"/>
      <c r="F1012" s="24" t="s">
        <v>18</v>
      </c>
      <c r="G1012" s="26">
        <v>1</v>
      </c>
      <c r="H1012" s="31"/>
      <c r="I1012" s="27">
        <v>0</v>
      </c>
      <c r="J1012" s="28">
        <f t="shared" si="29"/>
        <v>0</v>
      </c>
      <c r="K1012" s="29" t="s">
        <v>50</v>
      </c>
      <c r="L1012" s="29" t="s">
        <v>45</v>
      </c>
      <c r="M1012" s="29" t="s">
        <v>51</v>
      </c>
      <c r="N1012" s="30" t="str">
        <f>VLOOKUP(M1012,[13]OPERACIONAL!$A$1:$C$12,2,FALSE)</f>
        <v>SELECIONAR</v>
      </c>
    </row>
    <row r="1013" spans="2:14">
      <c r="B1013" s="23" t="str">
        <f t="shared" si="30"/>
        <v>U.</v>
      </c>
      <c r="C1013" s="24" t="s">
        <v>4</v>
      </c>
      <c r="D1013" s="48"/>
      <c r="E1013" s="48"/>
      <c r="F1013" s="24" t="s">
        <v>18</v>
      </c>
      <c r="G1013" s="26">
        <v>1</v>
      </c>
      <c r="H1013" s="31"/>
      <c r="I1013" s="27">
        <v>0</v>
      </c>
      <c r="J1013" s="28">
        <f t="shared" si="29"/>
        <v>0</v>
      </c>
      <c r="K1013" s="29" t="s">
        <v>50</v>
      </c>
      <c r="L1013" s="29" t="s">
        <v>45</v>
      </c>
      <c r="M1013" s="29" t="s">
        <v>51</v>
      </c>
      <c r="N1013" s="30" t="str">
        <f>VLOOKUP(M1013,[13]OPERACIONAL!$A$1:$C$12,2,FALSE)</f>
        <v>SELECIONAR</v>
      </c>
    </row>
    <row r="1014" spans="2:14">
      <c r="B1014" s="23" t="str">
        <f t="shared" si="30"/>
        <v>U.</v>
      </c>
      <c r="C1014" s="24" t="s">
        <v>4</v>
      </c>
      <c r="D1014" s="48"/>
      <c r="E1014" s="48"/>
      <c r="F1014" s="24" t="s">
        <v>18</v>
      </c>
      <c r="G1014" s="26">
        <v>1</v>
      </c>
      <c r="H1014" s="31"/>
      <c r="I1014" s="27">
        <v>0</v>
      </c>
      <c r="J1014" s="28">
        <f t="shared" si="29"/>
        <v>0</v>
      </c>
      <c r="K1014" s="29" t="s">
        <v>50</v>
      </c>
      <c r="L1014" s="29" t="s">
        <v>45</v>
      </c>
      <c r="M1014" s="29" t="s">
        <v>51</v>
      </c>
      <c r="N1014" s="30" t="str">
        <f>VLOOKUP(M1014,[13]OPERACIONAL!$A$1:$C$12,2,FALSE)</f>
        <v>SELECIONAR</v>
      </c>
    </row>
    <row r="1015" spans="2:14">
      <c r="B1015" s="23" t="str">
        <f t="shared" si="30"/>
        <v>U.</v>
      </c>
      <c r="C1015" s="24" t="s">
        <v>4</v>
      </c>
      <c r="D1015" s="48"/>
      <c r="E1015" s="48"/>
      <c r="F1015" s="24" t="s">
        <v>18</v>
      </c>
      <c r="G1015" s="26">
        <v>1</v>
      </c>
      <c r="H1015" s="31"/>
      <c r="I1015" s="27">
        <v>0</v>
      </c>
      <c r="J1015" s="28">
        <f t="shared" si="29"/>
        <v>0</v>
      </c>
      <c r="K1015" s="29" t="s">
        <v>50</v>
      </c>
      <c r="L1015" s="29" t="s">
        <v>45</v>
      </c>
      <c r="M1015" s="29" t="s">
        <v>51</v>
      </c>
      <c r="N1015" s="30" t="str">
        <f>VLOOKUP(M1015,[13]OPERACIONAL!$A$1:$C$12,2,FALSE)</f>
        <v>SELECIONAR</v>
      </c>
    </row>
    <row r="1016" spans="2:14">
      <c r="B1016" s="23" t="str">
        <f t="shared" si="30"/>
        <v>U.</v>
      </c>
      <c r="C1016" s="24" t="s">
        <v>4</v>
      </c>
      <c r="D1016" s="48"/>
      <c r="E1016" s="48"/>
      <c r="F1016" s="24" t="s">
        <v>18</v>
      </c>
      <c r="G1016" s="26">
        <v>1</v>
      </c>
      <c r="H1016" s="31"/>
      <c r="I1016" s="27">
        <v>0</v>
      </c>
      <c r="J1016" s="28">
        <f t="shared" si="29"/>
        <v>0</v>
      </c>
      <c r="K1016" s="29" t="s">
        <v>50</v>
      </c>
      <c r="L1016" s="29" t="s">
        <v>45</v>
      </c>
      <c r="M1016" s="29" t="s">
        <v>51</v>
      </c>
      <c r="N1016" s="30" t="str">
        <f>VLOOKUP(M1016,[13]OPERACIONAL!$A$1:$C$12,2,FALSE)</f>
        <v>SELECIONAR</v>
      </c>
    </row>
    <row r="1017" spans="2:14">
      <c r="B1017" s="23" t="str">
        <f t="shared" si="30"/>
        <v>U.</v>
      </c>
      <c r="C1017" s="24" t="s">
        <v>4</v>
      </c>
      <c r="D1017" s="48"/>
      <c r="E1017" s="48"/>
      <c r="F1017" s="24" t="s">
        <v>18</v>
      </c>
      <c r="G1017" s="26">
        <v>1</v>
      </c>
      <c r="H1017" s="31"/>
      <c r="I1017" s="27">
        <v>0</v>
      </c>
      <c r="J1017" s="28">
        <f t="shared" si="29"/>
        <v>0</v>
      </c>
      <c r="K1017" s="29" t="s">
        <v>50</v>
      </c>
      <c r="L1017" s="29" t="s">
        <v>45</v>
      </c>
      <c r="M1017" s="29" t="s">
        <v>51</v>
      </c>
      <c r="N1017" s="30" t="str">
        <f>VLOOKUP(M1017,[13]OPERACIONAL!$A$1:$C$12,2,FALSE)</f>
        <v>SELECIONAR</v>
      </c>
    </row>
    <row r="1018" spans="2:14">
      <c r="B1018" s="23" t="str">
        <f t="shared" si="30"/>
        <v>U.</v>
      </c>
      <c r="C1018" s="24" t="s">
        <v>4</v>
      </c>
      <c r="D1018" s="48"/>
      <c r="E1018" s="48"/>
      <c r="F1018" s="24" t="s">
        <v>18</v>
      </c>
      <c r="G1018" s="26">
        <v>1</v>
      </c>
      <c r="H1018" s="31"/>
      <c r="I1018" s="27">
        <v>0</v>
      </c>
      <c r="J1018" s="28">
        <f t="shared" si="29"/>
        <v>0</v>
      </c>
      <c r="K1018" s="29" t="s">
        <v>50</v>
      </c>
      <c r="L1018" s="29" t="s">
        <v>45</v>
      </c>
      <c r="M1018" s="29" t="s">
        <v>51</v>
      </c>
      <c r="N1018" s="30" t="str">
        <f>VLOOKUP(M1018,[13]OPERACIONAL!$A$1:$C$12,2,FALSE)</f>
        <v>SELECIONAR</v>
      </c>
    </row>
    <row r="1019" spans="2:14">
      <c r="B1019" s="23" t="str">
        <f t="shared" si="30"/>
        <v>U.</v>
      </c>
      <c r="C1019" s="24" t="s">
        <v>4</v>
      </c>
      <c r="D1019" s="48"/>
      <c r="E1019" s="48"/>
      <c r="F1019" s="24" t="s">
        <v>18</v>
      </c>
      <c r="G1019" s="26">
        <v>1</v>
      </c>
      <c r="H1019" s="31"/>
      <c r="I1019" s="27">
        <v>0</v>
      </c>
      <c r="J1019" s="28">
        <f t="shared" si="29"/>
        <v>0</v>
      </c>
      <c r="K1019" s="29" t="s">
        <v>50</v>
      </c>
      <c r="L1019" s="29" t="s">
        <v>45</v>
      </c>
      <c r="M1019" s="29" t="s">
        <v>51</v>
      </c>
      <c r="N1019" s="30" t="str">
        <f>VLOOKUP(M1019,[13]OPERACIONAL!$A$1:$C$12,2,FALSE)</f>
        <v>SELECIONAR</v>
      </c>
    </row>
    <row r="1020" spans="2:14">
      <c r="B1020" s="23" t="str">
        <f t="shared" si="30"/>
        <v>U.</v>
      </c>
      <c r="C1020" s="24" t="s">
        <v>4</v>
      </c>
      <c r="D1020" s="48"/>
      <c r="E1020" s="48"/>
      <c r="F1020" s="24" t="s">
        <v>18</v>
      </c>
      <c r="G1020" s="26">
        <v>1</v>
      </c>
      <c r="H1020" s="31"/>
      <c r="I1020" s="27">
        <v>0</v>
      </c>
      <c r="J1020" s="28">
        <f t="shared" si="29"/>
        <v>0</v>
      </c>
      <c r="K1020" s="29" t="s">
        <v>50</v>
      </c>
      <c r="L1020" s="29" t="s">
        <v>45</v>
      </c>
      <c r="M1020" s="29" t="s">
        <v>51</v>
      </c>
      <c r="N1020" s="30" t="str">
        <f>VLOOKUP(M1020,[13]OPERACIONAL!$A$1:$C$12,2,FALSE)</f>
        <v>SELECIONAR</v>
      </c>
    </row>
    <row r="1021" spans="2:14">
      <c r="B1021" s="23" t="str">
        <f t="shared" si="30"/>
        <v>U.</v>
      </c>
      <c r="C1021" s="24" t="s">
        <v>4</v>
      </c>
      <c r="D1021" s="48"/>
      <c r="E1021" s="48"/>
      <c r="F1021" s="24" t="s">
        <v>18</v>
      </c>
      <c r="G1021" s="26">
        <v>1</v>
      </c>
      <c r="H1021" s="31"/>
      <c r="I1021" s="27">
        <v>0</v>
      </c>
      <c r="J1021" s="28">
        <f t="shared" si="29"/>
        <v>0</v>
      </c>
      <c r="K1021" s="29" t="s">
        <v>50</v>
      </c>
      <c r="L1021" s="29" t="s">
        <v>45</v>
      </c>
      <c r="M1021" s="29" t="s">
        <v>51</v>
      </c>
      <c r="N1021" s="30" t="str">
        <f>VLOOKUP(M1021,[13]OPERACIONAL!$A$1:$C$12,2,FALSE)</f>
        <v>SELECIONAR</v>
      </c>
    </row>
    <row r="1022" spans="2:14">
      <c r="B1022" s="23" t="str">
        <f t="shared" si="30"/>
        <v>U.</v>
      </c>
      <c r="C1022" s="24" t="s">
        <v>4</v>
      </c>
      <c r="D1022" s="48"/>
      <c r="E1022" s="48"/>
      <c r="F1022" s="24" t="s">
        <v>18</v>
      </c>
      <c r="G1022" s="26">
        <v>1</v>
      </c>
      <c r="H1022" s="31"/>
      <c r="I1022" s="27">
        <v>0</v>
      </c>
      <c r="J1022" s="28">
        <f t="shared" si="29"/>
        <v>0</v>
      </c>
      <c r="K1022" s="29" t="s">
        <v>50</v>
      </c>
      <c r="L1022" s="29" t="s">
        <v>45</v>
      </c>
      <c r="M1022" s="29" t="s">
        <v>51</v>
      </c>
      <c r="N1022" s="30" t="str">
        <f>VLOOKUP(M1022,[13]OPERACIONAL!$A$1:$C$12,2,FALSE)</f>
        <v>SELECIONAR</v>
      </c>
    </row>
    <row r="1023" spans="2:14">
      <c r="B1023" s="23" t="str">
        <f t="shared" si="30"/>
        <v>U.</v>
      </c>
      <c r="C1023" s="24" t="s">
        <v>4</v>
      </c>
      <c r="D1023" s="48"/>
      <c r="E1023" s="48"/>
      <c r="F1023" s="24" t="s">
        <v>18</v>
      </c>
      <c r="G1023" s="26">
        <v>1</v>
      </c>
      <c r="H1023" s="31"/>
      <c r="I1023" s="27">
        <v>0</v>
      </c>
      <c r="J1023" s="28">
        <f t="shared" ref="J1023:J1028" si="31">G1023*I1023</f>
        <v>0</v>
      </c>
      <c r="K1023" s="29" t="s">
        <v>50</v>
      </c>
      <c r="L1023" s="29" t="s">
        <v>45</v>
      </c>
      <c r="M1023" s="29" t="s">
        <v>51</v>
      </c>
      <c r="N1023" s="30" t="str">
        <f>VLOOKUP(M1023,[13]OPERACIONAL!$A$1:$C$12,2,FALSE)</f>
        <v>SELECIONAR</v>
      </c>
    </row>
    <row r="1024" spans="2:14">
      <c r="B1024" s="23" t="str">
        <f t="shared" si="30"/>
        <v>U.</v>
      </c>
      <c r="C1024" s="24" t="s">
        <v>4</v>
      </c>
      <c r="D1024" s="48"/>
      <c r="E1024" s="48"/>
      <c r="F1024" s="24" t="s">
        <v>18</v>
      </c>
      <c r="G1024" s="26">
        <v>1</v>
      </c>
      <c r="H1024" s="31"/>
      <c r="I1024" s="27">
        <v>0</v>
      </c>
      <c r="J1024" s="28">
        <f t="shared" si="31"/>
        <v>0</v>
      </c>
      <c r="K1024" s="29" t="s">
        <v>50</v>
      </c>
      <c r="L1024" s="29" t="s">
        <v>45</v>
      </c>
      <c r="M1024" s="29" t="s">
        <v>51</v>
      </c>
      <c r="N1024" s="30" t="str">
        <f>VLOOKUP(M1024,[13]OPERACIONAL!$A$1:$C$12,2,FALSE)</f>
        <v>SELECIONAR</v>
      </c>
    </row>
    <row r="1025" spans="2:14">
      <c r="B1025" s="23" t="str">
        <f t="shared" si="30"/>
        <v>U.</v>
      </c>
      <c r="C1025" s="24" t="s">
        <v>4</v>
      </c>
      <c r="D1025" s="48"/>
      <c r="E1025" s="48"/>
      <c r="F1025" s="24" t="s">
        <v>18</v>
      </c>
      <c r="G1025" s="26">
        <v>1</v>
      </c>
      <c r="H1025" s="31"/>
      <c r="I1025" s="27">
        <v>0</v>
      </c>
      <c r="J1025" s="28">
        <f t="shared" si="31"/>
        <v>0</v>
      </c>
      <c r="K1025" s="29" t="s">
        <v>50</v>
      </c>
      <c r="L1025" s="29" t="s">
        <v>45</v>
      </c>
      <c r="M1025" s="29" t="s">
        <v>51</v>
      </c>
      <c r="N1025" s="30" t="str">
        <f>VLOOKUP(M1025,[13]OPERACIONAL!$A$1:$C$12,2,FALSE)</f>
        <v>SELECIONAR</v>
      </c>
    </row>
    <row r="1026" spans="2:14">
      <c r="B1026" s="23" t="str">
        <f t="shared" si="30"/>
        <v>U.</v>
      </c>
      <c r="C1026" s="24" t="s">
        <v>4</v>
      </c>
      <c r="D1026" s="48"/>
      <c r="E1026" s="48"/>
      <c r="F1026" s="24" t="s">
        <v>18</v>
      </c>
      <c r="G1026" s="26">
        <v>1</v>
      </c>
      <c r="H1026" s="31"/>
      <c r="I1026" s="27">
        <v>0</v>
      </c>
      <c r="J1026" s="28">
        <f t="shared" si="31"/>
        <v>0</v>
      </c>
      <c r="K1026" s="29" t="s">
        <v>50</v>
      </c>
      <c r="L1026" s="29" t="s">
        <v>45</v>
      </c>
      <c r="M1026" s="29" t="s">
        <v>51</v>
      </c>
      <c r="N1026" s="30" t="str">
        <f>VLOOKUP(M1026,[13]OPERACIONAL!$A$1:$C$12,2,FALSE)</f>
        <v>SELECIONAR</v>
      </c>
    </row>
    <row r="1027" spans="2:14">
      <c r="B1027" s="23" t="str">
        <f t="shared" si="30"/>
        <v>U.</v>
      </c>
      <c r="C1027" s="24" t="s">
        <v>4</v>
      </c>
      <c r="D1027" s="48"/>
      <c r="E1027" s="48"/>
      <c r="F1027" s="24" t="s">
        <v>18</v>
      </c>
      <c r="G1027" s="26">
        <v>1</v>
      </c>
      <c r="H1027" s="31"/>
      <c r="I1027" s="27">
        <v>0</v>
      </c>
      <c r="J1027" s="28">
        <f t="shared" si="31"/>
        <v>0</v>
      </c>
      <c r="K1027" s="29" t="s">
        <v>50</v>
      </c>
      <c r="L1027" s="29" t="s">
        <v>45</v>
      </c>
      <c r="M1027" s="29" t="s">
        <v>51</v>
      </c>
      <c r="N1027" s="30" t="str">
        <f>VLOOKUP(M1027,[13]OPERACIONAL!$A$1:$C$12,2,FALSE)</f>
        <v>SELECIONAR</v>
      </c>
    </row>
    <row r="1028" spans="2:14" ht="12.75" thickBot="1">
      <c r="B1028" s="32" t="str">
        <f t="shared" si="30"/>
        <v>U.</v>
      </c>
      <c r="C1028" s="33" t="s">
        <v>4</v>
      </c>
      <c r="D1028" s="196"/>
      <c r="E1028" s="196"/>
      <c r="F1028" s="33" t="s">
        <v>18</v>
      </c>
      <c r="G1028" s="35">
        <v>1</v>
      </c>
      <c r="H1028" s="36"/>
      <c r="I1028" s="37">
        <v>0</v>
      </c>
      <c r="J1028" s="38">
        <f t="shared" si="31"/>
        <v>0</v>
      </c>
      <c r="K1028" s="39" t="s">
        <v>50</v>
      </c>
      <c r="L1028" s="39" t="s">
        <v>45</v>
      </c>
      <c r="M1028" s="39" t="s">
        <v>51</v>
      </c>
      <c r="N1028" s="40" t="str">
        <f>VLOOKUP(M1028,[13]OPERACIONAL!$A$1:$C$12,2,FALSE)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49" orientation="landscape" verticalDpi="0" r:id="rId1"/>
  <headerFooter>
    <oddHeader>&amp;CPlano Anual de Contratação
2024</oddHeader>
    <oddFooter>&amp;C&amp;F&amp;R&amp;P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B3F282-CB2C-4F3A-AA5F-8FCFFFE874F7}">
  <dimension ref="B1:N1049"/>
  <sheetViews>
    <sheetView topLeftCell="B1" zoomScaleNormal="100" workbookViewId="0">
      <selection activeCell="K60" sqref="K4:M60"/>
    </sheetView>
  </sheetViews>
  <sheetFormatPr defaultRowHeight="12"/>
  <cols>
    <col min="1" max="1" width="9.140625" style="1"/>
    <col min="2" max="2" width="4.140625" style="1" bestFit="1" customWidth="1"/>
    <col min="3" max="3" width="6" style="1" bestFit="1" customWidth="1"/>
    <col min="4" max="4" width="15.140625" style="2" customWidth="1"/>
    <col min="5" max="5" width="19" style="2" customWidth="1"/>
    <col min="6" max="6" width="12.140625" style="1" customWidth="1"/>
    <col min="7" max="7" width="13" style="1" customWidth="1"/>
    <col min="8" max="8" width="15.42578125" style="1" customWidth="1"/>
    <col min="9" max="9" width="20.5703125" style="1" customWidth="1"/>
    <col min="10" max="10" width="17.140625" style="1" customWidth="1"/>
    <col min="11" max="11" width="14.85546875" style="2" customWidth="1"/>
    <col min="12" max="12" width="16.7109375" style="2" customWidth="1"/>
    <col min="13" max="13" width="17.140625" style="2" bestFit="1" customWidth="1"/>
    <col min="14" max="14" width="75.42578125" style="1" customWidth="1"/>
    <col min="15" max="16384" width="9.140625" style="1"/>
  </cols>
  <sheetData>
    <row r="1" spans="2:14" ht="13.5" thickBot="1">
      <c r="B1" s="197"/>
      <c r="C1" s="197"/>
      <c r="D1" s="198"/>
      <c r="E1" s="198"/>
      <c r="F1" s="197"/>
      <c r="G1" s="197"/>
      <c r="H1" s="197"/>
      <c r="I1" s="199" t="s">
        <v>0</v>
      </c>
      <c r="J1" s="200">
        <f>SUBTOTAL(9,J4:J1049)</f>
        <v>961997625.87315464</v>
      </c>
      <c r="K1" s="198"/>
      <c r="L1" s="198"/>
      <c r="M1" s="198"/>
      <c r="N1" s="197"/>
    </row>
    <row r="2" spans="2:14" ht="13.5" thickBot="1">
      <c r="B2" s="201" t="s">
        <v>1</v>
      </c>
      <c r="C2" s="202" t="s">
        <v>1</v>
      </c>
      <c r="D2" s="203" t="s">
        <v>2</v>
      </c>
      <c r="E2" s="203" t="s">
        <v>2</v>
      </c>
      <c r="F2" s="202" t="s">
        <v>1</v>
      </c>
      <c r="G2" s="202" t="s">
        <v>1</v>
      </c>
      <c r="H2" s="204" t="s">
        <v>2</v>
      </c>
      <c r="I2" s="202" t="s">
        <v>1</v>
      </c>
      <c r="J2" s="204" t="s">
        <v>2</v>
      </c>
      <c r="K2" s="203" t="s">
        <v>2</v>
      </c>
      <c r="L2" s="203" t="s">
        <v>2</v>
      </c>
      <c r="M2" s="203" t="s">
        <v>2</v>
      </c>
      <c r="N2" s="205" t="s">
        <v>1</v>
      </c>
    </row>
    <row r="3" spans="2:14" ht="76.5" customHeight="1" thickBot="1">
      <c r="B3" s="206" t="s">
        <v>3</v>
      </c>
      <c r="C3" s="207" t="s">
        <v>4</v>
      </c>
      <c r="D3" s="208" t="s">
        <v>5</v>
      </c>
      <c r="E3" s="208" t="s">
        <v>6</v>
      </c>
      <c r="F3" s="208" t="s">
        <v>7</v>
      </c>
      <c r="G3" s="208" t="s">
        <v>8</v>
      </c>
      <c r="H3" s="208" t="s">
        <v>9</v>
      </c>
      <c r="I3" s="208" t="s">
        <v>10</v>
      </c>
      <c r="J3" s="208" t="s">
        <v>11</v>
      </c>
      <c r="K3" s="208" t="s">
        <v>12</v>
      </c>
      <c r="L3" s="208" t="s">
        <v>13</v>
      </c>
      <c r="M3" s="208" t="s">
        <v>14</v>
      </c>
      <c r="N3" s="209" t="s">
        <v>15</v>
      </c>
    </row>
    <row r="4" spans="2:14" ht="102">
      <c r="B4" s="210" t="str">
        <f>MID(C4,1,2)</f>
        <v>29</v>
      </c>
      <c r="C4" s="211" t="s">
        <v>1357</v>
      </c>
      <c r="D4" s="212" t="s">
        <v>1358</v>
      </c>
      <c r="E4" s="212" t="s">
        <v>1359</v>
      </c>
      <c r="F4" s="211" t="s">
        <v>18</v>
      </c>
      <c r="G4" s="213">
        <v>1</v>
      </c>
      <c r="H4" s="214">
        <v>45292</v>
      </c>
      <c r="I4" s="215">
        <v>288000</v>
      </c>
      <c r="J4" s="216">
        <f>G4*I4</f>
        <v>288000</v>
      </c>
      <c r="K4" s="217" t="s">
        <v>20</v>
      </c>
      <c r="L4" s="217" t="s">
        <v>21</v>
      </c>
      <c r="M4" s="217" t="s">
        <v>34</v>
      </c>
      <c r="N4" s="218" t="str">
        <f>VLOOKUP(M4,[14]OPERACIONAL!$A$1:$C$12,2,FALSE)</f>
        <v>OUTROS SERVIÇOS DE TERCEIROS - PESSOA JURÍDICA</v>
      </c>
    </row>
    <row r="5" spans="2:14" ht="89.25">
      <c r="B5" s="219" t="str">
        <f t="shared" ref="B5:B68" si="0">MID(C5,1,2)</f>
        <v>29</v>
      </c>
      <c r="C5" s="220" t="s">
        <v>1357</v>
      </c>
      <c r="D5" s="221" t="s">
        <v>1360</v>
      </c>
      <c r="E5" s="222" t="s">
        <v>1361</v>
      </c>
      <c r="F5" s="220" t="s">
        <v>18</v>
      </c>
      <c r="G5" s="223">
        <v>1</v>
      </c>
      <c r="H5" s="224">
        <v>45292</v>
      </c>
      <c r="I5" s="225">
        <v>229824</v>
      </c>
      <c r="J5" s="226">
        <f t="shared" ref="J5:J68" si="1">G5*I5</f>
        <v>229824</v>
      </c>
      <c r="K5" s="227" t="s">
        <v>20</v>
      </c>
      <c r="L5" s="227" t="s">
        <v>21</v>
      </c>
      <c r="M5" s="227" t="s">
        <v>34</v>
      </c>
      <c r="N5" s="228" t="str">
        <f>VLOOKUP(M5,[14]OPERACIONAL!$A$1:$C$12,2,FALSE)</f>
        <v>OUTROS SERVIÇOS DE TERCEIROS - PESSOA JURÍDICA</v>
      </c>
    </row>
    <row r="6" spans="2:14" ht="63.75">
      <c r="B6" s="219" t="str">
        <f t="shared" si="0"/>
        <v>29</v>
      </c>
      <c r="C6" s="220" t="s">
        <v>1357</v>
      </c>
      <c r="D6" s="222" t="s">
        <v>1362</v>
      </c>
      <c r="E6" s="222" t="s">
        <v>1363</v>
      </c>
      <c r="F6" s="220" t="s">
        <v>18</v>
      </c>
      <c r="G6" s="223">
        <v>1</v>
      </c>
      <c r="H6" s="224">
        <v>45292</v>
      </c>
      <c r="I6" s="225">
        <v>59400</v>
      </c>
      <c r="J6" s="226">
        <f t="shared" si="1"/>
        <v>59400</v>
      </c>
      <c r="K6" s="227" t="s">
        <v>20</v>
      </c>
      <c r="L6" s="227" t="s">
        <v>21</v>
      </c>
      <c r="M6" s="227" t="s">
        <v>28</v>
      </c>
      <c r="N6" s="228" t="str">
        <f>VLOOKUP(M6,[14]OPERACIONAL!$A$1:$C$12,2,FALSE)</f>
        <v>SERVIÇOS DE TECNOLOGIA DA INFORMAÇÃO E COMUNICAÇÃO - PESSOA JURÍDICA</v>
      </c>
    </row>
    <row r="7" spans="2:14" ht="76.5">
      <c r="B7" s="219" t="str">
        <f t="shared" si="0"/>
        <v>29</v>
      </c>
      <c r="C7" s="220" t="s">
        <v>1357</v>
      </c>
      <c r="D7" s="222" t="s">
        <v>1364</v>
      </c>
      <c r="E7" s="222" t="s">
        <v>1365</v>
      </c>
      <c r="F7" s="220" t="s">
        <v>18</v>
      </c>
      <c r="G7" s="223">
        <v>1</v>
      </c>
      <c r="H7" s="224">
        <v>45292</v>
      </c>
      <c r="I7" s="225">
        <v>4144044</v>
      </c>
      <c r="J7" s="226">
        <f t="shared" si="1"/>
        <v>4144044</v>
      </c>
      <c r="K7" s="227" t="s">
        <v>20</v>
      </c>
      <c r="L7" s="227" t="s">
        <v>21</v>
      </c>
      <c r="M7" s="227" t="s">
        <v>34</v>
      </c>
      <c r="N7" s="228" t="str">
        <f>VLOOKUP(M7,[14]OPERACIONAL!$A$1:$C$12,2,FALSE)</f>
        <v>OUTROS SERVIÇOS DE TERCEIROS - PESSOA JURÍDICA</v>
      </c>
    </row>
    <row r="8" spans="2:14" ht="153">
      <c r="B8" s="219" t="str">
        <f t="shared" si="0"/>
        <v>29</v>
      </c>
      <c r="C8" s="220" t="s">
        <v>1357</v>
      </c>
      <c r="D8" s="222" t="s">
        <v>1366</v>
      </c>
      <c r="E8" s="222" t="s">
        <v>1367</v>
      </c>
      <c r="F8" s="220" t="s">
        <v>18</v>
      </c>
      <c r="G8" s="223">
        <v>1</v>
      </c>
      <c r="H8" s="224">
        <v>45292</v>
      </c>
      <c r="I8" s="225">
        <v>190000000</v>
      </c>
      <c r="J8" s="226">
        <f t="shared" si="1"/>
        <v>190000000</v>
      </c>
      <c r="K8" s="227" t="s">
        <v>20</v>
      </c>
      <c r="L8" s="227" t="s">
        <v>21</v>
      </c>
      <c r="M8" s="227" t="s">
        <v>34</v>
      </c>
      <c r="N8" s="228" t="str">
        <f>VLOOKUP(M8,[14]OPERACIONAL!$A$1:$C$12,2,FALSE)</f>
        <v>OUTROS SERVIÇOS DE TERCEIROS - PESSOA JURÍDICA</v>
      </c>
    </row>
    <row r="9" spans="2:14" ht="204">
      <c r="B9" s="219" t="str">
        <f t="shared" si="0"/>
        <v>29</v>
      </c>
      <c r="C9" s="220" t="s">
        <v>1357</v>
      </c>
      <c r="D9" s="222" t="s">
        <v>1368</v>
      </c>
      <c r="E9" s="222" t="s">
        <v>1369</v>
      </c>
      <c r="F9" s="220" t="s">
        <v>18</v>
      </c>
      <c r="G9" s="223">
        <v>1</v>
      </c>
      <c r="H9" s="224">
        <v>45292</v>
      </c>
      <c r="I9" s="225">
        <v>22000000</v>
      </c>
      <c r="J9" s="226">
        <f t="shared" si="1"/>
        <v>22000000</v>
      </c>
      <c r="K9" s="227" t="s">
        <v>20</v>
      </c>
      <c r="L9" s="227" t="s">
        <v>21</v>
      </c>
      <c r="M9" s="227" t="s">
        <v>34</v>
      </c>
      <c r="N9" s="228" t="str">
        <f>VLOOKUP(M9,[14]OPERACIONAL!$A$1:$C$12,2,FALSE)</f>
        <v>OUTROS SERVIÇOS DE TERCEIROS - PESSOA JURÍDICA</v>
      </c>
    </row>
    <row r="10" spans="2:14" ht="140.25">
      <c r="B10" s="219" t="str">
        <f t="shared" si="0"/>
        <v>29</v>
      </c>
      <c r="C10" s="220" t="s">
        <v>1357</v>
      </c>
      <c r="D10" s="222" t="s">
        <v>1370</v>
      </c>
      <c r="E10" s="222" t="s">
        <v>1371</v>
      </c>
      <c r="F10" s="220" t="s">
        <v>18</v>
      </c>
      <c r="G10" s="223">
        <v>1</v>
      </c>
      <c r="H10" s="224">
        <v>45292</v>
      </c>
      <c r="I10" s="225">
        <v>326000000</v>
      </c>
      <c r="J10" s="226">
        <f t="shared" si="1"/>
        <v>326000000</v>
      </c>
      <c r="K10" s="227" t="s">
        <v>20</v>
      </c>
      <c r="L10" s="227" t="s">
        <v>21</v>
      </c>
      <c r="M10" s="227" t="s">
        <v>34</v>
      </c>
      <c r="N10" s="228" t="s">
        <v>1372</v>
      </c>
    </row>
    <row r="11" spans="2:14" ht="140.25">
      <c r="B11" s="219" t="str">
        <f t="shared" si="0"/>
        <v>29</v>
      </c>
      <c r="C11" s="220" t="s">
        <v>1357</v>
      </c>
      <c r="D11" s="222" t="s">
        <v>1373</v>
      </c>
      <c r="E11" s="222" t="s">
        <v>1374</v>
      </c>
      <c r="F11" s="220" t="s">
        <v>18</v>
      </c>
      <c r="G11" s="223">
        <v>1</v>
      </c>
      <c r="H11" s="224">
        <v>45292</v>
      </c>
      <c r="I11" s="225">
        <v>13200000</v>
      </c>
      <c r="J11" s="226">
        <f t="shared" si="1"/>
        <v>13200000</v>
      </c>
      <c r="K11" s="227" t="s">
        <v>20</v>
      </c>
      <c r="L11" s="227" t="s">
        <v>21</v>
      </c>
      <c r="M11" s="227" t="s">
        <v>34</v>
      </c>
      <c r="N11" s="228" t="str">
        <f>VLOOKUP(M11,[14]OPERACIONAL!$A$1:$C$12,2,FALSE)</f>
        <v>OUTROS SERVIÇOS DE TERCEIROS - PESSOA JURÍDICA</v>
      </c>
    </row>
    <row r="12" spans="2:14" ht="51">
      <c r="B12" s="219" t="str">
        <f t="shared" si="0"/>
        <v>29</v>
      </c>
      <c r="C12" s="220" t="s">
        <v>1357</v>
      </c>
      <c r="D12" s="229" t="s">
        <v>1375</v>
      </c>
      <c r="E12" s="222" t="s">
        <v>1376</v>
      </c>
      <c r="F12" s="220" t="s">
        <v>18</v>
      </c>
      <c r="G12" s="223">
        <v>1</v>
      </c>
      <c r="H12" s="224">
        <v>45292</v>
      </c>
      <c r="I12" s="230">
        <v>9022320</v>
      </c>
      <c r="J12" s="226">
        <f t="shared" si="1"/>
        <v>9022320</v>
      </c>
      <c r="K12" s="227" t="s">
        <v>20</v>
      </c>
      <c r="L12" s="227" t="s">
        <v>21</v>
      </c>
      <c r="M12" s="227" t="s">
        <v>34</v>
      </c>
      <c r="N12" s="228" t="s">
        <v>1372</v>
      </c>
    </row>
    <row r="13" spans="2:14" ht="114.75">
      <c r="B13" s="219" t="str">
        <f t="shared" si="0"/>
        <v>29</v>
      </c>
      <c r="C13" s="220" t="s">
        <v>1357</v>
      </c>
      <c r="D13" s="222" t="s">
        <v>1377</v>
      </c>
      <c r="E13" s="222" t="s">
        <v>1378</v>
      </c>
      <c r="F13" s="220" t="s">
        <v>18</v>
      </c>
      <c r="G13" s="223">
        <v>1</v>
      </c>
      <c r="H13" s="224">
        <v>45292</v>
      </c>
      <c r="I13" s="225">
        <v>110000000</v>
      </c>
      <c r="J13" s="226">
        <f t="shared" si="1"/>
        <v>110000000</v>
      </c>
      <c r="K13" s="227" t="s">
        <v>20</v>
      </c>
      <c r="L13" s="227" t="s">
        <v>21</v>
      </c>
      <c r="M13" s="227" t="s">
        <v>31</v>
      </c>
      <c r="N13" s="228" t="str">
        <f>VLOOKUP(M13,[14]OPERACIONAL!$A$1:$C$12,2,FALSE)</f>
        <v>MATERIAL DE CONSUMO</v>
      </c>
    </row>
    <row r="14" spans="2:14" ht="51">
      <c r="B14" s="219" t="str">
        <f t="shared" si="0"/>
        <v>29</v>
      </c>
      <c r="C14" s="220" t="s">
        <v>1357</v>
      </c>
      <c r="D14" s="222" t="s">
        <v>1379</v>
      </c>
      <c r="E14" s="222" t="s">
        <v>1380</v>
      </c>
      <c r="F14" s="220" t="s">
        <v>18</v>
      </c>
      <c r="G14" s="223">
        <v>1</v>
      </c>
      <c r="H14" s="224">
        <v>45566</v>
      </c>
      <c r="I14" s="225">
        <v>1200</v>
      </c>
      <c r="J14" s="226">
        <f t="shared" si="1"/>
        <v>1200</v>
      </c>
      <c r="K14" s="227" t="s">
        <v>43</v>
      </c>
      <c r="L14" s="227" t="s">
        <v>21</v>
      </c>
      <c r="M14" s="227" t="s">
        <v>34</v>
      </c>
      <c r="N14" s="228" t="str">
        <f>VLOOKUP(M14,[14]OPERACIONAL!$A$1:$C$12,2,FALSE)</f>
        <v>OUTROS SERVIÇOS DE TERCEIROS - PESSOA JURÍDICA</v>
      </c>
    </row>
    <row r="15" spans="2:14" ht="127.5">
      <c r="B15" s="219" t="str">
        <f t="shared" si="0"/>
        <v>29</v>
      </c>
      <c r="C15" s="220" t="s">
        <v>1357</v>
      </c>
      <c r="D15" s="222" t="s">
        <v>1381</v>
      </c>
      <c r="E15" s="222" t="s">
        <v>1382</v>
      </c>
      <c r="F15" s="220" t="s">
        <v>18</v>
      </c>
      <c r="G15" s="223">
        <v>1</v>
      </c>
      <c r="H15" s="224">
        <v>45323</v>
      </c>
      <c r="I15" s="225">
        <v>3000</v>
      </c>
      <c r="J15" s="226">
        <f t="shared" si="1"/>
        <v>3000</v>
      </c>
      <c r="K15" s="227" t="s">
        <v>20</v>
      </c>
      <c r="L15" s="227" t="s">
        <v>45</v>
      </c>
      <c r="M15" s="227" t="s">
        <v>34</v>
      </c>
      <c r="N15" s="228" t="str">
        <f>VLOOKUP(M15,[14]OPERACIONAL!$A$1:$C$12,2,FALSE)</f>
        <v>OUTROS SERVIÇOS DE TERCEIROS - PESSOA JURÍDICA</v>
      </c>
    </row>
    <row r="16" spans="2:14" ht="102">
      <c r="B16" s="219" t="str">
        <f t="shared" si="0"/>
        <v>29</v>
      </c>
      <c r="C16" s="220" t="s">
        <v>1357</v>
      </c>
      <c r="D16" s="222" t="s">
        <v>1383</v>
      </c>
      <c r="E16" s="222" t="s">
        <v>1384</v>
      </c>
      <c r="F16" s="220" t="s">
        <v>18</v>
      </c>
      <c r="G16" s="223">
        <v>1</v>
      </c>
      <c r="H16" s="224">
        <v>45323</v>
      </c>
      <c r="I16" s="225">
        <v>98000</v>
      </c>
      <c r="J16" s="226">
        <f t="shared" si="1"/>
        <v>98000</v>
      </c>
      <c r="K16" s="227" t="s">
        <v>20</v>
      </c>
      <c r="L16" s="227" t="s">
        <v>21</v>
      </c>
      <c r="M16" s="227" t="s">
        <v>28</v>
      </c>
      <c r="N16" s="228" t="str">
        <f>VLOOKUP(M16,[14]OPERACIONAL!$A$1:$C$12,2,FALSE)</f>
        <v>SERVIÇOS DE TECNOLOGIA DA INFORMAÇÃO E COMUNICAÇÃO - PESSOA JURÍDICA</v>
      </c>
    </row>
    <row r="17" spans="2:14" ht="153">
      <c r="B17" s="219" t="str">
        <f t="shared" si="0"/>
        <v>29</v>
      </c>
      <c r="C17" s="220" t="s">
        <v>1357</v>
      </c>
      <c r="D17" s="222" t="s">
        <v>1385</v>
      </c>
      <c r="E17" s="222" t="s">
        <v>1386</v>
      </c>
      <c r="F17" s="220" t="s">
        <v>18</v>
      </c>
      <c r="G17" s="223">
        <v>1</v>
      </c>
      <c r="H17" s="224">
        <v>45292</v>
      </c>
      <c r="I17" s="225">
        <v>733925.52</v>
      </c>
      <c r="J17" s="226">
        <f t="shared" si="1"/>
        <v>733925.52</v>
      </c>
      <c r="K17" s="227" t="s">
        <v>20</v>
      </c>
      <c r="L17" s="227" t="s">
        <v>21</v>
      </c>
      <c r="M17" s="227" t="s">
        <v>109</v>
      </c>
      <c r="N17" s="228" t="str">
        <f>VLOOKUP(M17,[14]OPERACIONAL!$A$1:$C$12,2,FALSE)</f>
        <v>OBRAS E INSTALAÇÕES</v>
      </c>
    </row>
    <row r="18" spans="2:14" ht="153">
      <c r="B18" s="219" t="str">
        <f t="shared" si="0"/>
        <v>29</v>
      </c>
      <c r="C18" s="220" t="s">
        <v>1357</v>
      </c>
      <c r="D18" s="222" t="s">
        <v>1387</v>
      </c>
      <c r="E18" s="222" t="s">
        <v>1386</v>
      </c>
      <c r="F18" s="220" t="s">
        <v>18</v>
      </c>
      <c r="G18" s="223">
        <v>1</v>
      </c>
      <c r="H18" s="224">
        <v>45292</v>
      </c>
      <c r="I18" s="225">
        <v>159000</v>
      </c>
      <c r="J18" s="226">
        <f t="shared" si="1"/>
        <v>159000</v>
      </c>
      <c r="K18" s="227" t="s">
        <v>20</v>
      </c>
      <c r="L18" s="227" t="s">
        <v>21</v>
      </c>
      <c r="M18" s="227" t="s">
        <v>109</v>
      </c>
      <c r="N18" s="228" t="str">
        <f>VLOOKUP(M18,[14]OPERACIONAL!$A$1:$C$12,2,FALSE)</f>
        <v>OBRAS E INSTALAÇÕES</v>
      </c>
    </row>
    <row r="19" spans="2:14" ht="114.75">
      <c r="B19" s="219" t="str">
        <f t="shared" si="0"/>
        <v>29</v>
      </c>
      <c r="C19" s="220" t="s">
        <v>1357</v>
      </c>
      <c r="D19" s="222" t="s">
        <v>1388</v>
      </c>
      <c r="E19" s="222" t="s">
        <v>1389</v>
      </c>
      <c r="F19" s="220" t="s">
        <v>18</v>
      </c>
      <c r="G19" s="223">
        <v>1</v>
      </c>
      <c r="H19" s="224">
        <v>45292</v>
      </c>
      <c r="I19" s="225">
        <v>9075766.9800000004</v>
      </c>
      <c r="J19" s="226">
        <f t="shared" si="1"/>
        <v>9075766.9800000004</v>
      </c>
      <c r="K19" s="227" t="s">
        <v>20</v>
      </c>
      <c r="L19" s="227" t="s">
        <v>21</v>
      </c>
      <c r="M19" s="227" t="s">
        <v>109</v>
      </c>
      <c r="N19" s="228" t="str">
        <f>VLOOKUP(M19,[14]OPERACIONAL!$A$1:$C$12,2,FALSE)</f>
        <v>OBRAS E INSTALAÇÕES</v>
      </c>
    </row>
    <row r="20" spans="2:14" ht="114.75">
      <c r="B20" s="219" t="str">
        <f t="shared" si="0"/>
        <v>29</v>
      </c>
      <c r="C20" s="220" t="s">
        <v>1357</v>
      </c>
      <c r="D20" s="222" t="s">
        <v>1390</v>
      </c>
      <c r="E20" s="222" t="s">
        <v>1386</v>
      </c>
      <c r="F20" s="220" t="s">
        <v>18</v>
      </c>
      <c r="G20" s="223">
        <v>1</v>
      </c>
      <c r="H20" s="224">
        <v>45292</v>
      </c>
      <c r="I20" s="225">
        <v>19542228.98</v>
      </c>
      <c r="J20" s="226">
        <f t="shared" si="1"/>
        <v>19542228.98</v>
      </c>
      <c r="K20" s="227" t="s">
        <v>20</v>
      </c>
      <c r="L20" s="227" t="s">
        <v>21</v>
      </c>
      <c r="M20" s="227" t="s">
        <v>109</v>
      </c>
      <c r="N20" s="228" t="str">
        <f>VLOOKUP(M20,[14]OPERACIONAL!$A$1:$C$12,2,FALSE)</f>
        <v>OBRAS E INSTALAÇÕES</v>
      </c>
    </row>
    <row r="21" spans="2:14" ht="102">
      <c r="B21" s="219" t="str">
        <f t="shared" si="0"/>
        <v>29</v>
      </c>
      <c r="C21" s="220" t="s">
        <v>1357</v>
      </c>
      <c r="D21" s="222" t="s">
        <v>1391</v>
      </c>
      <c r="E21" s="222" t="s">
        <v>1392</v>
      </c>
      <c r="F21" s="220" t="s">
        <v>18</v>
      </c>
      <c r="G21" s="223">
        <v>1</v>
      </c>
      <c r="H21" s="224">
        <v>45292</v>
      </c>
      <c r="I21" s="225">
        <v>1849793.69</v>
      </c>
      <c r="J21" s="226">
        <f t="shared" si="1"/>
        <v>1849793.69</v>
      </c>
      <c r="K21" s="227" t="s">
        <v>20</v>
      </c>
      <c r="L21" s="227" t="s">
        <v>21</v>
      </c>
      <c r="M21" s="227" t="s">
        <v>109</v>
      </c>
      <c r="N21" s="228" t="str">
        <f>VLOOKUP(M21,[14]OPERACIONAL!$A$1:$C$12,2,FALSE)</f>
        <v>OBRAS E INSTALAÇÕES</v>
      </c>
    </row>
    <row r="22" spans="2:14" ht="102">
      <c r="B22" s="219" t="str">
        <f t="shared" si="0"/>
        <v>29</v>
      </c>
      <c r="C22" s="220" t="s">
        <v>1357</v>
      </c>
      <c r="D22" s="222" t="s">
        <v>1393</v>
      </c>
      <c r="E22" s="222" t="s">
        <v>1392</v>
      </c>
      <c r="F22" s="220" t="s">
        <v>18</v>
      </c>
      <c r="G22" s="223">
        <v>1</v>
      </c>
      <c r="H22" s="224">
        <v>45292</v>
      </c>
      <c r="I22" s="225">
        <v>1149217.8999999999</v>
      </c>
      <c r="J22" s="226">
        <f t="shared" si="1"/>
        <v>1149217.8999999999</v>
      </c>
      <c r="K22" s="227" t="s">
        <v>20</v>
      </c>
      <c r="L22" s="227" t="s">
        <v>21</v>
      </c>
      <c r="M22" s="227" t="s">
        <v>109</v>
      </c>
      <c r="N22" s="228" t="str">
        <f>VLOOKUP(M22,[14]OPERACIONAL!$A$1:$C$12,2,FALSE)</f>
        <v>OBRAS E INSTALAÇÕES</v>
      </c>
    </row>
    <row r="23" spans="2:14" ht="89.25">
      <c r="B23" s="219" t="str">
        <f t="shared" si="0"/>
        <v>29</v>
      </c>
      <c r="C23" s="220" t="s">
        <v>1357</v>
      </c>
      <c r="D23" s="222" t="s">
        <v>1394</v>
      </c>
      <c r="E23" s="222" t="s">
        <v>1392</v>
      </c>
      <c r="F23" s="220" t="s">
        <v>18</v>
      </c>
      <c r="G23" s="223">
        <v>1</v>
      </c>
      <c r="H23" s="224">
        <v>45292</v>
      </c>
      <c r="I23" s="225">
        <v>8400753.7699999996</v>
      </c>
      <c r="J23" s="226">
        <f t="shared" si="1"/>
        <v>8400753.7699999996</v>
      </c>
      <c r="K23" s="227" t="s">
        <v>20</v>
      </c>
      <c r="L23" s="227" t="s">
        <v>21</v>
      </c>
      <c r="M23" s="227" t="s">
        <v>109</v>
      </c>
      <c r="N23" s="228" t="str">
        <f>VLOOKUP(M23,[14]OPERACIONAL!$A$1:$C$12,2,FALSE)</f>
        <v>OBRAS E INSTALAÇÕES</v>
      </c>
    </row>
    <row r="24" spans="2:14" ht="127.5">
      <c r="B24" s="219" t="str">
        <f t="shared" si="0"/>
        <v>29</v>
      </c>
      <c r="C24" s="220" t="s">
        <v>1357</v>
      </c>
      <c r="D24" s="222" t="s">
        <v>1395</v>
      </c>
      <c r="E24" s="222" t="s">
        <v>1396</v>
      </c>
      <c r="F24" s="220" t="s">
        <v>18</v>
      </c>
      <c r="G24" s="223">
        <v>1</v>
      </c>
      <c r="H24" s="224">
        <v>45292</v>
      </c>
      <c r="I24" s="225">
        <v>3122000</v>
      </c>
      <c r="J24" s="226">
        <f t="shared" si="1"/>
        <v>3122000</v>
      </c>
      <c r="K24" s="227" t="s">
        <v>20</v>
      </c>
      <c r="L24" s="227" t="s">
        <v>21</v>
      </c>
      <c r="M24" s="227" t="s">
        <v>109</v>
      </c>
      <c r="N24" s="228" t="str">
        <f>VLOOKUP(M24,[14]OPERACIONAL!$A$1:$C$12,2,FALSE)</f>
        <v>OBRAS E INSTALAÇÕES</v>
      </c>
    </row>
    <row r="25" spans="2:14" ht="114.75">
      <c r="B25" s="219" t="str">
        <f t="shared" si="0"/>
        <v>29</v>
      </c>
      <c r="C25" s="220" t="s">
        <v>1357</v>
      </c>
      <c r="D25" s="222" t="s">
        <v>1397</v>
      </c>
      <c r="E25" s="222" t="s">
        <v>1398</v>
      </c>
      <c r="F25" s="220" t="s">
        <v>18</v>
      </c>
      <c r="G25" s="223">
        <v>1</v>
      </c>
      <c r="H25" s="224">
        <v>45292</v>
      </c>
      <c r="I25" s="225">
        <v>2090000</v>
      </c>
      <c r="J25" s="226">
        <f t="shared" si="1"/>
        <v>2090000</v>
      </c>
      <c r="K25" s="227" t="s">
        <v>20</v>
      </c>
      <c r="L25" s="227" t="s">
        <v>21</v>
      </c>
      <c r="M25" s="227" t="s">
        <v>109</v>
      </c>
      <c r="N25" s="228" t="str">
        <f>VLOOKUP(M25,[14]OPERACIONAL!$A$1:$C$12,2,FALSE)</f>
        <v>OBRAS E INSTALAÇÕES</v>
      </c>
    </row>
    <row r="26" spans="2:14" ht="242.25">
      <c r="B26" s="219" t="str">
        <f t="shared" si="0"/>
        <v>29</v>
      </c>
      <c r="C26" s="220" t="s">
        <v>1357</v>
      </c>
      <c r="D26" s="222" t="s">
        <v>1399</v>
      </c>
      <c r="E26" s="231" t="s">
        <v>1400</v>
      </c>
      <c r="F26" s="220" t="s">
        <v>18</v>
      </c>
      <c r="G26" s="223">
        <v>1</v>
      </c>
      <c r="H26" s="224">
        <v>45292</v>
      </c>
      <c r="I26" s="225">
        <v>425000</v>
      </c>
      <c r="J26" s="226">
        <f t="shared" si="1"/>
        <v>425000</v>
      </c>
      <c r="K26" s="227" t="s">
        <v>20</v>
      </c>
      <c r="L26" s="227" t="s">
        <v>21</v>
      </c>
      <c r="M26" s="227" t="s">
        <v>109</v>
      </c>
      <c r="N26" s="228" t="str">
        <f>VLOOKUP(M26,[14]OPERACIONAL!$A$1:$C$12,2,FALSE)</f>
        <v>OBRAS E INSTALAÇÕES</v>
      </c>
    </row>
    <row r="27" spans="2:14" ht="255">
      <c r="B27" s="219" t="str">
        <f t="shared" si="0"/>
        <v>29</v>
      </c>
      <c r="C27" s="220" t="s">
        <v>1357</v>
      </c>
      <c r="D27" s="222" t="s">
        <v>1401</v>
      </c>
      <c r="E27" s="231" t="s">
        <v>1402</v>
      </c>
      <c r="F27" s="220" t="s">
        <v>18</v>
      </c>
      <c r="G27" s="223">
        <v>1</v>
      </c>
      <c r="H27" s="224">
        <v>45292</v>
      </c>
      <c r="I27" s="225">
        <v>2519000</v>
      </c>
      <c r="J27" s="226">
        <f t="shared" si="1"/>
        <v>2519000</v>
      </c>
      <c r="K27" s="227" t="s">
        <v>20</v>
      </c>
      <c r="L27" s="227" t="s">
        <v>21</v>
      </c>
      <c r="M27" s="227" t="s">
        <v>109</v>
      </c>
      <c r="N27" s="228" t="str">
        <f>VLOOKUP(M27,[14]OPERACIONAL!$A$1:$C$12,2,FALSE)</f>
        <v>OBRAS E INSTALAÇÕES</v>
      </c>
    </row>
    <row r="28" spans="2:14" ht="165.75">
      <c r="B28" s="219" t="str">
        <f t="shared" si="0"/>
        <v>29</v>
      </c>
      <c r="C28" s="220" t="s">
        <v>1357</v>
      </c>
      <c r="D28" s="222" t="s">
        <v>1403</v>
      </c>
      <c r="E28" s="222" t="s">
        <v>1404</v>
      </c>
      <c r="F28" s="220" t="s">
        <v>18</v>
      </c>
      <c r="G28" s="223">
        <v>1</v>
      </c>
      <c r="H28" s="224">
        <v>45292</v>
      </c>
      <c r="I28" s="225">
        <v>1588000</v>
      </c>
      <c r="J28" s="226">
        <f t="shared" si="1"/>
        <v>1588000</v>
      </c>
      <c r="K28" s="227" t="s">
        <v>20</v>
      </c>
      <c r="L28" s="227" t="s">
        <v>21</v>
      </c>
      <c r="M28" s="227" t="s">
        <v>109</v>
      </c>
      <c r="N28" s="228" t="str">
        <f>VLOOKUP(M28,[14]OPERACIONAL!$A$1:$C$12,2,FALSE)</f>
        <v>OBRAS E INSTALAÇÕES</v>
      </c>
    </row>
    <row r="29" spans="2:14" ht="216.75">
      <c r="B29" s="219" t="str">
        <f t="shared" si="0"/>
        <v>29</v>
      </c>
      <c r="C29" s="220" t="s">
        <v>1357</v>
      </c>
      <c r="D29" s="222" t="s">
        <v>1405</v>
      </c>
      <c r="E29" s="222" t="s">
        <v>1396</v>
      </c>
      <c r="F29" s="220" t="s">
        <v>18</v>
      </c>
      <c r="G29" s="223">
        <v>1</v>
      </c>
      <c r="H29" s="224">
        <v>45292</v>
      </c>
      <c r="I29" s="225">
        <v>598000</v>
      </c>
      <c r="J29" s="226">
        <f t="shared" si="1"/>
        <v>598000</v>
      </c>
      <c r="K29" s="227" t="s">
        <v>20</v>
      </c>
      <c r="L29" s="227" t="s">
        <v>21</v>
      </c>
      <c r="M29" s="227" t="s">
        <v>109</v>
      </c>
      <c r="N29" s="228" t="str">
        <f>VLOOKUP(M29,[14]OPERACIONAL!$A$1:$C$12,2,FALSE)</f>
        <v>OBRAS E INSTALAÇÕES</v>
      </c>
    </row>
    <row r="30" spans="2:14" ht="191.25">
      <c r="B30" s="219" t="str">
        <f t="shared" si="0"/>
        <v>29</v>
      </c>
      <c r="C30" s="220" t="s">
        <v>1357</v>
      </c>
      <c r="D30" s="222" t="s">
        <v>1406</v>
      </c>
      <c r="E30" s="222" t="s">
        <v>1407</v>
      </c>
      <c r="F30" s="220" t="s">
        <v>18</v>
      </c>
      <c r="G30" s="223">
        <v>1</v>
      </c>
      <c r="H30" s="224">
        <v>45292</v>
      </c>
      <c r="I30" s="225">
        <v>300799.90999999997</v>
      </c>
      <c r="J30" s="226">
        <f t="shared" si="1"/>
        <v>300799.90999999997</v>
      </c>
      <c r="K30" s="227" t="s">
        <v>20</v>
      </c>
      <c r="L30" s="227" t="s">
        <v>21</v>
      </c>
      <c r="M30" s="227" t="s">
        <v>109</v>
      </c>
      <c r="N30" s="228" t="str">
        <f>VLOOKUP(M30,[14]OPERACIONAL!$A$1:$C$12,2,FALSE)</f>
        <v>OBRAS E INSTALAÇÕES</v>
      </c>
    </row>
    <row r="31" spans="2:14" ht="153">
      <c r="B31" s="219" t="str">
        <f t="shared" si="0"/>
        <v>29</v>
      </c>
      <c r="C31" s="220" t="s">
        <v>1357</v>
      </c>
      <c r="D31" s="222" t="s">
        <v>1408</v>
      </c>
      <c r="E31" s="222" t="s">
        <v>1396</v>
      </c>
      <c r="F31" s="220" t="s">
        <v>18</v>
      </c>
      <c r="G31" s="223">
        <v>1</v>
      </c>
      <c r="H31" s="224">
        <v>45292</v>
      </c>
      <c r="I31" s="225">
        <v>2797664.62857142</v>
      </c>
      <c r="J31" s="226">
        <f t="shared" si="1"/>
        <v>2797664.62857142</v>
      </c>
      <c r="K31" s="227" t="s">
        <v>20</v>
      </c>
      <c r="L31" s="227" t="s">
        <v>21</v>
      </c>
      <c r="M31" s="227" t="s">
        <v>109</v>
      </c>
      <c r="N31" s="228" t="str">
        <f>VLOOKUP(M31,[14]OPERACIONAL!$A$1:$C$12,2,FALSE)</f>
        <v>OBRAS E INSTALAÇÕES</v>
      </c>
    </row>
    <row r="32" spans="2:14" ht="165.75">
      <c r="B32" s="219" t="str">
        <f t="shared" si="0"/>
        <v>29</v>
      </c>
      <c r="C32" s="220" t="s">
        <v>1357</v>
      </c>
      <c r="D32" s="222" t="s">
        <v>1409</v>
      </c>
      <c r="E32" s="222" t="s">
        <v>1410</v>
      </c>
      <c r="F32" s="220" t="s">
        <v>18</v>
      </c>
      <c r="G32" s="223">
        <v>1</v>
      </c>
      <c r="H32" s="224">
        <v>45292</v>
      </c>
      <c r="I32" s="225">
        <v>7402607.3937499998</v>
      </c>
      <c r="J32" s="226">
        <f t="shared" si="1"/>
        <v>7402607.3937499998</v>
      </c>
      <c r="K32" s="227" t="s">
        <v>20</v>
      </c>
      <c r="L32" s="227" t="s">
        <v>21</v>
      </c>
      <c r="M32" s="227" t="s">
        <v>109</v>
      </c>
      <c r="N32" s="228" t="str">
        <f>VLOOKUP(M32,[14]OPERACIONAL!$A$1:$C$12,2,FALSE)</f>
        <v>OBRAS E INSTALAÇÕES</v>
      </c>
    </row>
    <row r="33" spans="2:14" ht="369.75">
      <c r="B33" s="219" t="str">
        <f t="shared" si="0"/>
        <v>29</v>
      </c>
      <c r="C33" s="220" t="s">
        <v>1357</v>
      </c>
      <c r="D33" s="222" t="s">
        <v>1411</v>
      </c>
      <c r="E33" s="231" t="s">
        <v>1412</v>
      </c>
      <c r="F33" s="220" t="s">
        <v>18</v>
      </c>
      <c r="G33" s="223">
        <v>1</v>
      </c>
      <c r="H33" s="224">
        <v>45292</v>
      </c>
      <c r="I33" s="225">
        <v>1279195.2649999999</v>
      </c>
      <c r="J33" s="226">
        <f t="shared" si="1"/>
        <v>1279195.2649999999</v>
      </c>
      <c r="K33" s="227" t="s">
        <v>20</v>
      </c>
      <c r="L33" s="227" t="s">
        <v>21</v>
      </c>
      <c r="M33" s="227" t="s">
        <v>109</v>
      </c>
      <c r="N33" s="228" t="str">
        <f>VLOOKUP(M33,[14]OPERACIONAL!$A$1:$C$12,2,FALSE)</f>
        <v>OBRAS E INSTALAÇÕES</v>
      </c>
    </row>
    <row r="34" spans="2:14" ht="191.25">
      <c r="B34" s="219" t="str">
        <f t="shared" si="0"/>
        <v>29</v>
      </c>
      <c r="C34" s="220" t="s">
        <v>1357</v>
      </c>
      <c r="D34" s="222" t="s">
        <v>1413</v>
      </c>
      <c r="E34" s="231" t="s">
        <v>1414</v>
      </c>
      <c r="F34" s="220" t="s">
        <v>18</v>
      </c>
      <c r="G34" s="223">
        <v>1</v>
      </c>
      <c r="H34" s="224">
        <v>45292</v>
      </c>
      <c r="I34" s="225">
        <f>11877281.235*0.7</f>
        <v>8314096.8644999992</v>
      </c>
      <c r="J34" s="226">
        <f t="shared" si="1"/>
        <v>8314096.8644999992</v>
      </c>
      <c r="K34" s="227" t="s">
        <v>20</v>
      </c>
      <c r="L34" s="227" t="s">
        <v>21</v>
      </c>
      <c r="M34" s="227" t="s">
        <v>109</v>
      </c>
      <c r="N34" s="228" t="str">
        <f>VLOOKUP(M34,[14]OPERACIONAL!$A$1:$C$12,2,FALSE)</f>
        <v>OBRAS E INSTALAÇÕES</v>
      </c>
    </row>
    <row r="35" spans="2:14" ht="153">
      <c r="B35" s="219" t="str">
        <f t="shared" si="0"/>
        <v>29</v>
      </c>
      <c r="C35" s="220" t="s">
        <v>1357</v>
      </c>
      <c r="D35" s="222" t="s">
        <v>1415</v>
      </c>
      <c r="E35" s="222" t="s">
        <v>1416</v>
      </c>
      <c r="F35" s="220" t="s">
        <v>18</v>
      </c>
      <c r="G35" s="223">
        <v>1</v>
      </c>
      <c r="H35" s="224">
        <v>45292</v>
      </c>
      <c r="I35" s="225">
        <v>7708856.4333333299</v>
      </c>
      <c r="J35" s="226">
        <f t="shared" si="1"/>
        <v>7708856.4333333299</v>
      </c>
      <c r="K35" s="227" t="s">
        <v>20</v>
      </c>
      <c r="L35" s="227" t="s">
        <v>21</v>
      </c>
      <c r="M35" s="227" t="s">
        <v>109</v>
      </c>
      <c r="N35" s="228" t="str">
        <f>VLOOKUP(M35,[14]OPERACIONAL!$A$1:$C$12,2,FALSE)</f>
        <v>OBRAS E INSTALAÇÕES</v>
      </c>
    </row>
    <row r="36" spans="2:14" ht="165.75">
      <c r="B36" s="219" t="str">
        <f t="shared" si="0"/>
        <v>29</v>
      </c>
      <c r="C36" s="220" t="s">
        <v>1357</v>
      </c>
      <c r="D36" s="232" t="s">
        <v>1417</v>
      </c>
      <c r="E36" s="222" t="s">
        <v>1418</v>
      </c>
      <c r="F36" s="220" t="s">
        <v>18</v>
      </c>
      <c r="G36" s="223">
        <v>1</v>
      </c>
      <c r="H36" s="224">
        <v>45352</v>
      </c>
      <c r="I36" s="225">
        <v>500000</v>
      </c>
      <c r="J36" s="226">
        <f t="shared" si="1"/>
        <v>500000</v>
      </c>
      <c r="K36" s="227" t="s">
        <v>20</v>
      </c>
      <c r="L36" s="227" t="s">
        <v>21</v>
      </c>
      <c r="M36" s="233" t="s">
        <v>552</v>
      </c>
      <c r="N36" s="228" t="s">
        <v>1419</v>
      </c>
    </row>
    <row r="37" spans="2:14" ht="191.25">
      <c r="B37" s="219" t="str">
        <f t="shared" si="0"/>
        <v>29</v>
      </c>
      <c r="C37" s="220" t="s">
        <v>1357</v>
      </c>
      <c r="D37" s="232" t="s">
        <v>1420</v>
      </c>
      <c r="E37" s="222" t="s">
        <v>1418</v>
      </c>
      <c r="F37" s="220" t="s">
        <v>18</v>
      </c>
      <c r="G37" s="223">
        <v>1</v>
      </c>
      <c r="H37" s="224">
        <v>45352</v>
      </c>
      <c r="I37" s="225">
        <v>500000</v>
      </c>
      <c r="J37" s="226">
        <f t="shared" si="1"/>
        <v>500000</v>
      </c>
      <c r="K37" s="227" t="s">
        <v>20</v>
      </c>
      <c r="L37" s="227" t="s">
        <v>21</v>
      </c>
      <c r="M37" s="233" t="s">
        <v>552</v>
      </c>
      <c r="N37" s="228" t="s">
        <v>1419</v>
      </c>
    </row>
    <row r="38" spans="2:14" ht="140.25">
      <c r="B38" s="219" t="str">
        <f t="shared" si="0"/>
        <v>29</v>
      </c>
      <c r="C38" s="220" t="s">
        <v>1357</v>
      </c>
      <c r="D38" s="232" t="s">
        <v>1421</v>
      </c>
      <c r="E38" s="222" t="s">
        <v>1418</v>
      </c>
      <c r="F38" s="220" t="s">
        <v>18</v>
      </c>
      <c r="G38" s="223">
        <v>1</v>
      </c>
      <c r="H38" s="224">
        <v>45352</v>
      </c>
      <c r="I38" s="225">
        <v>300000</v>
      </c>
      <c r="J38" s="226">
        <f t="shared" si="1"/>
        <v>300000</v>
      </c>
      <c r="K38" s="227" t="s">
        <v>20</v>
      </c>
      <c r="L38" s="227" t="s">
        <v>21</v>
      </c>
      <c r="M38" s="233" t="s">
        <v>552</v>
      </c>
      <c r="N38" s="228" t="s">
        <v>1419</v>
      </c>
    </row>
    <row r="39" spans="2:14" ht="76.5">
      <c r="B39" s="219" t="str">
        <f t="shared" si="0"/>
        <v>29</v>
      </c>
      <c r="C39" s="220" t="s">
        <v>1357</v>
      </c>
      <c r="D39" s="222" t="s">
        <v>1422</v>
      </c>
      <c r="E39" s="222" t="s">
        <v>1423</v>
      </c>
      <c r="F39" s="220" t="s">
        <v>18</v>
      </c>
      <c r="G39" s="223">
        <v>1</v>
      </c>
      <c r="H39" s="224">
        <v>45323</v>
      </c>
      <c r="I39" s="225">
        <v>2500000</v>
      </c>
      <c r="J39" s="226">
        <f t="shared" si="1"/>
        <v>2500000</v>
      </c>
      <c r="K39" s="227" t="s">
        <v>20</v>
      </c>
      <c r="L39" s="227" t="s">
        <v>21</v>
      </c>
      <c r="M39" s="227" t="s">
        <v>109</v>
      </c>
      <c r="N39" s="228" t="str">
        <f>VLOOKUP(M39,[14]OPERACIONAL!$A$1:$C$12,2,FALSE)</f>
        <v>OBRAS E INSTALAÇÕES</v>
      </c>
    </row>
    <row r="40" spans="2:14" ht="102">
      <c r="B40" s="219" t="str">
        <f t="shared" si="0"/>
        <v>29</v>
      </c>
      <c r="C40" s="220" t="s">
        <v>1357</v>
      </c>
      <c r="D40" s="222" t="s">
        <v>1424</v>
      </c>
      <c r="E40" s="222" t="s">
        <v>1425</v>
      </c>
      <c r="F40" s="220" t="s">
        <v>18</v>
      </c>
      <c r="G40" s="223">
        <v>1</v>
      </c>
      <c r="H40" s="224">
        <v>45383</v>
      </c>
      <c r="I40" s="225">
        <v>1500000</v>
      </c>
      <c r="J40" s="226">
        <f t="shared" si="1"/>
        <v>1500000</v>
      </c>
      <c r="K40" s="227" t="s">
        <v>20</v>
      </c>
      <c r="L40" s="227" t="s">
        <v>21</v>
      </c>
      <c r="M40" s="227" t="s">
        <v>109</v>
      </c>
      <c r="N40" s="228" t="str">
        <f>VLOOKUP(M40,[14]OPERACIONAL!$A$1:$C$12,2,FALSE)</f>
        <v>OBRAS E INSTALAÇÕES</v>
      </c>
    </row>
    <row r="41" spans="2:14" ht="242.25">
      <c r="B41" s="219" t="str">
        <f t="shared" si="0"/>
        <v>29</v>
      </c>
      <c r="C41" s="220" t="s">
        <v>1357</v>
      </c>
      <c r="D41" s="222" t="s">
        <v>1426</v>
      </c>
      <c r="E41" s="231" t="s">
        <v>1400</v>
      </c>
      <c r="F41" s="220" t="s">
        <v>18</v>
      </c>
      <c r="G41" s="223">
        <v>1</v>
      </c>
      <c r="H41" s="224">
        <v>45444</v>
      </c>
      <c r="I41" s="225">
        <v>8500000</v>
      </c>
      <c r="J41" s="226">
        <f t="shared" si="1"/>
        <v>8500000</v>
      </c>
      <c r="K41" s="227" t="s">
        <v>20</v>
      </c>
      <c r="L41" s="227" t="s">
        <v>21</v>
      </c>
      <c r="M41" s="227" t="s">
        <v>109</v>
      </c>
      <c r="N41" s="228" t="str">
        <f>VLOOKUP(M41,[14]OPERACIONAL!$A$1:$C$12,2,FALSE)</f>
        <v>OBRAS E INSTALAÇÕES</v>
      </c>
    </row>
    <row r="42" spans="2:14" ht="127.5">
      <c r="B42" s="219" t="str">
        <f t="shared" si="0"/>
        <v>29</v>
      </c>
      <c r="C42" s="220" t="s">
        <v>1357</v>
      </c>
      <c r="D42" s="222" t="s">
        <v>1427</v>
      </c>
      <c r="E42" s="222" t="s">
        <v>1425</v>
      </c>
      <c r="F42" s="220" t="s">
        <v>18</v>
      </c>
      <c r="G42" s="223">
        <v>1</v>
      </c>
      <c r="H42" s="224">
        <v>45444</v>
      </c>
      <c r="I42" s="225">
        <v>750000</v>
      </c>
      <c r="J42" s="226">
        <f t="shared" si="1"/>
        <v>750000</v>
      </c>
      <c r="K42" s="227" t="s">
        <v>20</v>
      </c>
      <c r="L42" s="227" t="s">
        <v>21</v>
      </c>
      <c r="M42" s="227" t="s">
        <v>109</v>
      </c>
      <c r="N42" s="228" t="str">
        <f>VLOOKUP(M42,[14]OPERACIONAL!$A$1:$C$12,2,FALSE)</f>
        <v>OBRAS E INSTALAÇÕES</v>
      </c>
    </row>
    <row r="43" spans="2:14" ht="76.5">
      <c r="B43" s="219" t="str">
        <f t="shared" si="0"/>
        <v>29</v>
      </c>
      <c r="C43" s="220" t="s">
        <v>1357</v>
      </c>
      <c r="D43" s="222" t="s">
        <v>1428</v>
      </c>
      <c r="E43" s="222" t="s">
        <v>1429</v>
      </c>
      <c r="F43" s="220" t="s">
        <v>18</v>
      </c>
      <c r="G43" s="223">
        <v>1</v>
      </c>
      <c r="H43" s="224">
        <v>45474</v>
      </c>
      <c r="I43" s="225">
        <v>3500000</v>
      </c>
      <c r="J43" s="226">
        <f t="shared" si="1"/>
        <v>3500000</v>
      </c>
      <c r="K43" s="227" t="s">
        <v>20</v>
      </c>
      <c r="L43" s="227" t="s">
        <v>21</v>
      </c>
      <c r="M43" s="227" t="s">
        <v>109</v>
      </c>
      <c r="N43" s="228" t="str">
        <f>VLOOKUP(M43,[14]OPERACIONAL!$A$1:$C$12,2,FALSE)</f>
        <v>OBRAS E INSTALAÇÕES</v>
      </c>
    </row>
    <row r="44" spans="2:14" ht="89.25">
      <c r="B44" s="219" t="str">
        <f t="shared" si="0"/>
        <v>29</v>
      </c>
      <c r="C44" s="220" t="s">
        <v>1357</v>
      </c>
      <c r="D44" s="222" t="s">
        <v>1430</v>
      </c>
      <c r="E44" s="222" t="s">
        <v>1396</v>
      </c>
      <c r="F44" s="220" t="s">
        <v>18</v>
      </c>
      <c r="G44" s="223">
        <v>1</v>
      </c>
      <c r="H44" s="224">
        <v>45292</v>
      </c>
      <c r="I44" s="225">
        <v>2000000</v>
      </c>
      <c r="J44" s="226">
        <f t="shared" si="1"/>
        <v>2000000</v>
      </c>
      <c r="K44" s="227" t="s">
        <v>20</v>
      </c>
      <c r="L44" s="227" t="s">
        <v>21</v>
      </c>
      <c r="M44" s="227" t="s">
        <v>109</v>
      </c>
      <c r="N44" s="228" t="str">
        <f>VLOOKUP(M44,[14]OPERACIONAL!$A$1:$C$12,2,FALSE)</f>
        <v>OBRAS E INSTALAÇÕES</v>
      </c>
    </row>
    <row r="45" spans="2:14" ht="76.5">
      <c r="B45" s="219" t="str">
        <f t="shared" si="0"/>
        <v>29</v>
      </c>
      <c r="C45" s="220" t="s">
        <v>1357</v>
      </c>
      <c r="D45" s="222" t="s">
        <v>1431</v>
      </c>
      <c r="E45" s="222" t="s">
        <v>1396</v>
      </c>
      <c r="F45" s="220" t="s">
        <v>18</v>
      </c>
      <c r="G45" s="223">
        <v>1</v>
      </c>
      <c r="H45" s="224">
        <v>45292</v>
      </c>
      <c r="I45" s="225">
        <v>2000000</v>
      </c>
      <c r="J45" s="226">
        <f t="shared" si="1"/>
        <v>2000000</v>
      </c>
      <c r="K45" s="227" t="s">
        <v>20</v>
      </c>
      <c r="L45" s="227" t="s">
        <v>21</v>
      </c>
      <c r="M45" s="227" t="s">
        <v>109</v>
      </c>
      <c r="N45" s="228" t="str">
        <f>VLOOKUP(M45,[14]OPERACIONAL!$A$1:$C$12,2,FALSE)</f>
        <v>OBRAS E INSTALAÇÕES</v>
      </c>
    </row>
    <row r="46" spans="2:14" ht="89.25">
      <c r="B46" s="219" t="str">
        <f t="shared" si="0"/>
        <v>29</v>
      </c>
      <c r="C46" s="220" t="s">
        <v>1357</v>
      </c>
      <c r="D46" s="222" t="s">
        <v>1432</v>
      </c>
      <c r="E46" s="222" t="s">
        <v>1396</v>
      </c>
      <c r="F46" s="220" t="s">
        <v>18</v>
      </c>
      <c r="G46" s="223">
        <v>1</v>
      </c>
      <c r="H46" s="224">
        <v>45292</v>
      </c>
      <c r="I46" s="225">
        <v>2000000</v>
      </c>
      <c r="J46" s="226">
        <f t="shared" si="1"/>
        <v>2000000</v>
      </c>
      <c r="K46" s="227" t="s">
        <v>20</v>
      </c>
      <c r="L46" s="227" t="s">
        <v>21</v>
      </c>
      <c r="M46" s="227" t="s">
        <v>109</v>
      </c>
      <c r="N46" s="228" t="str">
        <f>VLOOKUP(M46,[14]OPERACIONAL!$A$1:$C$12,2,FALSE)</f>
        <v>OBRAS E INSTALAÇÕES</v>
      </c>
    </row>
    <row r="47" spans="2:14" ht="102">
      <c r="B47" s="219" t="str">
        <f t="shared" si="0"/>
        <v>29</v>
      </c>
      <c r="C47" s="220" t="s">
        <v>1357</v>
      </c>
      <c r="D47" s="222" t="s">
        <v>1433</v>
      </c>
      <c r="E47" s="222" t="s">
        <v>1398</v>
      </c>
      <c r="F47" s="220" t="s">
        <v>18</v>
      </c>
      <c r="G47" s="223">
        <v>1</v>
      </c>
      <c r="H47" s="224">
        <v>45352</v>
      </c>
      <c r="I47" s="225">
        <v>7000000</v>
      </c>
      <c r="J47" s="226">
        <f t="shared" si="1"/>
        <v>7000000</v>
      </c>
      <c r="K47" s="227" t="s">
        <v>20</v>
      </c>
      <c r="L47" s="227" t="s">
        <v>21</v>
      </c>
      <c r="M47" s="227" t="s">
        <v>109</v>
      </c>
      <c r="N47" s="228" t="str">
        <f>VLOOKUP(M47,[14]OPERACIONAL!$A$1:$C$12,2,FALSE)</f>
        <v>OBRAS E INSTALAÇÕES</v>
      </c>
    </row>
    <row r="48" spans="2:14" ht="191.25">
      <c r="B48" s="219" t="str">
        <f t="shared" si="0"/>
        <v>29</v>
      </c>
      <c r="C48" s="220" t="s">
        <v>1357</v>
      </c>
      <c r="D48" s="232" t="s">
        <v>1434</v>
      </c>
      <c r="E48" s="231" t="s">
        <v>1435</v>
      </c>
      <c r="F48" s="220" t="s">
        <v>18</v>
      </c>
      <c r="G48" s="223">
        <v>1</v>
      </c>
      <c r="H48" s="224">
        <v>45444</v>
      </c>
      <c r="I48" s="225">
        <v>2000000</v>
      </c>
      <c r="J48" s="226">
        <f t="shared" si="1"/>
        <v>2000000</v>
      </c>
      <c r="K48" s="227" t="s">
        <v>20</v>
      </c>
      <c r="L48" s="227" t="s">
        <v>21</v>
      </c>
      <c r="M48" s="233" t="s">
        <v>552</v>
      </c>
      <c r="N48" s="228" t="s">
        <v>1419</v>
      </c>
    </row>
    <row r="49" spans="2:14" ht="102">
      <c r="B49" s="219" t="str">
        <f t="shared" si="0"/>
        <v>29</v>
      </c>
      <c r="C49" s="220" t="s">
        <v>1357</v>
      </c>
      <c r="D49" s="222" t="s">
        <v>1436</v>
      </c>
      <c r="E49" s="222" t="s">
        <v>1437</v>
      </c>
      <c r="F49" s="220" t="s">
        <v>18</v>
      </c>
      <c r="G49" s="223">
        <v>1</v>
      </c>
      <c r="H49" s="224">
        <v>45444</v>
      </c>
      <c r="I49" s="225">
        <v>2000000</v>
      </c>
      <c r="J49" s="226">
        <f t="shared" si="1"/>
        <v>2000000</v>
      </c>
      <c r="K49" s="227" t="s">
        <v>20</v>
      </c>
      <c r="L49" s="227" t="s">
        <v>21</v>
      </c>
      <c r="M49" s="227" t="s">
        <v>109</v>
      </c>
      <c r="N49" s="228" t="str">
        <f>VLOOKUP(M49,[14]OPERACIONAL!$A$1:$C$12,2,FALSE)</f>
        <v>OBRAS E INSTALAÇÕES</v>
      </c>
    </row>
    <row r="50" spans="2:14" ht="191.25">
      <c r="B50" s="219" t="str">
        <f t="shared" si="0"/>
        <v>29</v>
      </c>
      <c r="C50" s="220" t="s">
        <v>1357</v>
      </c>
      <c r="D50" s="222" t="s">
        <v>1438</v>
      </c>
      <c r="E50" s="231" t="s">
        <v>1439</v>
      </c>
      <c r="F50" s="220" t="s">
        <v>18</v>
      </c>
      <c r="G50" s="223">
        <v>1</v>
      </c>
      <c r="H50" s="224">
        <v>45444</v>
      </c>
      <c r="I50" s="225">
        <v>6000000</v>
      </c>
      <c r="J50" s="226">
        <f t="shared" si="1"/>
        <v>6000000</v>
      </c>
      <c r="K50" s="227" t="s">
        <v>20</v>
      </c>
      <c r="L50" s="227" t="s">
        <v>21</v>
      </c>
      <c r="M50" s="227" t="s">
        <v>109</v>
      </c>
      <c r="N50" s="228" t="str">
        <f>VLOOKUP(M50,[14]OPERACIONAL!$A$1:$C$12,2,FALSE)</f>
        <v>OBRAS E INSTALAÇÕES</v>
      </c>
    </row>
    <row r="51" spans="2:14" ht="242.25">
      <c r="B51" s="219" t="str">
        <f t="shared" si="0"/>
        <v>29</v>
      </c>
      <c r="C51" s="220" t="s">
        <v>1357</v>
      </c>
      <c r="D51" s="222" t="s">
        <v>1440</v>
      </c>
      <c r="E51" s="231" t="s">
        <v>1400</v>
      </c>
      <c r="F51" s="220" t="s">
        <v>18</v>
      </c>
      <c r="G51" s="223">
        <v>1</v>
      </c>
      <c r="H51" s="224">
        <v>45444</v>
      </c>
      <c r="I51" s="225">
        <v>3500000</v>
      </c>
      <c r="J51" s="226">
        <f t="shared" si="1"/>
        <v>3500000</v>
      </c>
      <c r="K51" s="227" t="s">
        <v>20</v>
      </c>
      <c r="L51" s="227" t="s">
        <v>21</v>
      </c>
      <c r="M51" s="227" t="s">
        <v>109</v>
      </c>
      <c r="N51" s="228" t="str">
        <f>VLOOKUP(M51,[14]OPERACIONAL!$A$1:$C$12,2,FALSE)</f>
        <v>OBRAS E INSTALAÇÕES</v>
      </c>
    </row>
    <row r="52" spans="2:14" ht="178.5">
      <c r="B52" s="219" t="str">
        <f t="shared" si="0"/>
        <v>29</v>
      </c>
      <c r="C52" s="220" t="s">
        <v>1357</v>
      </c>
      <c r="D52" s="232" t="s">
        <v>1441</v>
      </c>
      <c r="E52" s="222" t="s">
        <v>1442</v>
      </c>
      <c r="F52" s="220" t="s">
        <v>18</v>
      </c>
      <c r="G52" s="223">
        <v>1</v>
      </c>
      <c r="H52" s="224">
        <v>45444</v>
      </c>
      <c r="I52" s="225">
        <v>700000</v>
      </c>
      <c r="J52" s="226">
        <f t="shared" si="1"/>
        <v>700000</v>
      </c>
      <c r="K52" s="227" t="s">
        <v>20</v>
      </c>
      <c r="L52" s="227" t="s">
        <v>21</v>
      </c>
      <c r="M52" s="233" t="s">
        <v>552</v>
      </c>
      <c r="N52" s="228" t="s">
        <v>1419</v>
      </c>
    </row>
    <row r="53" spans="2:14" ht="89.25">
      <c r="B53" s="219" t="str">
        <f t="shared" si="0"/>
        <v>29</v>
      </c>
      <c r="C53" s="220" t="s">
        <v>1357</v>
      </c>
      <c r="D53" s="222" t="s">
        <v>1443</v>
      </c>
      <c r="E53" s="222" t="s">
        <v>1398</v>
      </c>
      <c r="F53" s="220" t="s">
        <v>18</v>
      </c>
      <c r="G53" s="223">
        <v>1</v>
      </c>
      <c r="H53" s="224">
        <v>45597</v>
      </c>
      <c r="I53" s="225">
        <v>25256331.280000001</v>
      </c>
      <c r="J53" s="226">
        <f t="shared" si="1"/>
        <v>25256331.280000001</v>
      </c>
      <c r="K53" s="227" t="s">
        <v>20</v>
      </c>
      <c r="L53" s="227" t="s">
        <v>21</v>
      </c>
      <c r="M53" s="227" t="s">
        <v>109</v>
      </c>
      <c r="N53" s="228" t="str">
        <f>VLOOKUP(M53,[14]OPERACIONAL!$A$1:$C$12,2,FALSE)</f>
        <v>OBRAS E INSTALAÇÕES</v>
      </c>
    </row>
    <row r="54" spans="2:14" ht="89.25">
      <c r="B54" s="219" t="str">
        <f t="shared" si="0"/>
        <v>29</v>
      </c>
      <c r="C54" s="220" t="s">
        <v>1357</v>
      </c>
      <c r="D54" s="222" t="s">
        <v>1444</v>
      </c>
      <c r="E54" s="222" t="s">
        <v>1398</v>
      </c>
      <c r="F54" s="220" t="s">
        <v>18</v>
      </c>
      <c r="G54" s="223">
        <v>1</v>
      </c>
      <c r="H54" s="224">
        <v>45597</v>
      </c>
      <c r="I54" s="225">
        <v>42385635.329999998</v>
      </c>
      <c r="J54" s="226">
        <f t="shared" si="1"/>
        <v>42385635.329999998</v>
      </c>
      <c r="K54" s="227" t="s">
        <v>20</v>
      </c>
      <c r="L54" s="227" t="s">
        <v>21</v>
      </c>
      <c r="M54" s="227" t="s">
        <v>109</v>
      </c>
      <c r="N54" s="228" t="str">
        <f>VLOOKUP(M54,[14]OPERACIONAL!$A$1:$C$12,2,FALSE)</f>
        <v>OBRAS E INSTALAÇÕES</v>
      </c>
    </row>
    <row r="55" spans="2:14" ht="89.25">
      <c r="B55" s="219" t="str">
        <f t="shared" si="0"/>
        <v>29</v>
      </c>
      <c r="C55" s="220" t="s">
        <v>1357</v>
      </c>
      <c r="D55" s="222" t="s">
        <v>1445</v>
      </c>
      <c r="E55" s="222" t="s">
        <v>1398</v>
      </c>
      <c r="F55" s="220" t="s">
        <v>18</v>
      </c>
      <c r="G55" s="223">
        <v>1</v>
      </c>
      <c r="H55" s="224">
        <v>45323</v>
      </c>
      <c r="I55" s="225">
        <v>25120004.120000001</v>
      </c>
      <c r="J55" s="226">
        <f t="shared" si="1"/>
        <v>25120004.120000001</v>
      </c>
      <c r="K55" s="227" t="s">
        <v>20</v>
      </c>
      <c r="L55" s="227" t="s">
        <v>21</v>
      </c>
      <c r="M55" s="227" t="s">
        <v>109</v>
      </c>
      <c r="N55" s="228" t="str">
        <f>VLOOKUP(M55,[14]OPERACIONAL!$A$1:$C$12,2,FALSE)</f>
        <v>OBRAS E INSTALAÇÕES</v>
      </c>
    </row>
    <row r="56" spans="2:14" ht="89.25">
      <c r="B56" s="219" t="str">
        <f t="shared" si="0"/>
        <v>29</v>
      </c>
      <c r="C56" s="220" t="s">
        <v>1357</v>
      </c>
      <c r="D56" s="222" t="s">
        <v>1446</v>
      </c>
      <c r="E56" s="222" t="s">
        <v>1398</v>
      </c>
      <c r="F56" s="220" t="s">
        <v>18</v>
      </c>
      <c r="G56" s="223">
        <v>1</v>
      </c>
      <c r="H56" s="224">
        <v>45323</v>
      </c>
      <c r="I56" s="225">
        <v>53450682.130000003</v>
      </c>
      <c r="J56" s="226">
        <f t="shared" si="1"/>
        <v>53450682.130000003</v>
      </c>
      <c r="K56" s="227" t="s">
        <v>20</v>
      </c>
      <c r="L56" s="227" t="s">
        <v>21</v>
      </c>
      <c r="M56" s="227" t="s">
        <v>109</v>
      </c>
      <c r="N56" s="228" t="str">
        <f>VLOOKUP(M56,[14]OPERACIONAL!$A$1:$C$12,2,FALSE)</f>
        <v>OBRAS E INSTALAÇÕES</v>
      </c>
    </row>
    <row r="57" spans="2:14" ht="409.5">
      <c r="B57" s="219" t="str">
        <f t="shared" si="0"/>
        <v>29</v>
      </c>
      <c r="C57" s="220" t="s">
        <v>1357</v>
      </c>
      <c r="D57" s="222" t="s">
        <v>1447</v>
      </c>
      <c r="E57" s="231" t="s">
        <v>1448</v>
      </c>
      <c r="F57" s="220" t="s">
        <v>18</v>
      </c>
      <c r="G57" s="223">
        <v>1</v>
      </c>
      <c r="H57" s="224">
        <v>45292</v>
      </c>
      <c r="I57" s="225">
        <v>4385357.8099999996</v>
      </c>
      <c r="J57" s="226">
        <f t="shared" si="1"/>
        <v>4385357.8099999996</v>
      </c>
      <c r="K57" s="227" t="s">
        <v>20</v>
      </c>
      <c r="L57" s="227" t="s">
        <v>21</v>
      </c>
      <c r="M57" s="227" t="s">
        <v>109</v>
      </c>
      <c r="N57" s="228" t="str">
        <f>VLOOKUP(M57,[14]OPERACIONAL!$A$1:$C$12,2,FALSE)</f>
        <v>OBRAS E INSTALAÇÕES</v>
      </c>
    </row>
    <row r="58" spans="2:14" ht="204">
      <c r="B58" s="219" t="str">
        <f t="shared" si="0"/>
        <v>29</v>
      </c>
      <c r="C58" s="220" t="s">
        <v>1357</v>
      </c>
      <c r="D58" s="222" t="s">
        <v>1449</v>
      </c>
      <c r="E58" s="231" t="s">
        <v>1450</v>
      </c>
      <c r="F58" s="220" t="s">
        <v>18</v>
      </c>
      <c r="G58" s="223">
        <v>1</v>
      </c>
      <c r="H58" s="224">
        <v>45292</v>
      </c>
      <c r="I58" s="225">
        <v>4000000</v>
      </c>
      <c r="J58" s="226">
        <f t="shared" si="1"/>
        <v>4000000</v>
      </c>
      <c r="K58" s="227" t="s">
        <v>20</v>
      </c>
      <c r="L58" s="227" t="s">
        <v>21</v>
      </c>
      <c r="M58" s="227" t="s">
        <v>109</v>
      </c>
      <c r="N58" s="228" t="str">
        <f>VLOOKUP(M58,[14]OPERACIONAL!$A$1:$C$12,2,FALSE)</f>
        <v>OBRAS E INSTALAÇÕES</v>
      </c>
    </row>
    <row r="59" spans="2:14" ht="51">
      <c r="B59" s="219" t="str">
        <f t="shared" si="0"/>
        <v>29</v>
      </c>
      <c r="C59" s="220" t="s">
        <v>1357</v>
      </c>
      <c r="D59" s="222" t="s">
        <v>1451</v>
      </c>
      <c r="E59" s="222" t="s">
        <v>1452</v>
      </c>
      <c r="F59" s="220" t="s">
        <v>18</v>
      </c>
      <c r="G59" s="223">
        <v>1</v>
      </c>
      <c r="H59" s="224">
        <v>45383</v>
      </c>
      <c r="I59" s="225">
        <v>547919.86800000002</v>
      </c>
      <c r="J59" s="226">
        <f t="shared" si="1"/>
        <v>547919.86800000002</v>
      </c>
      <c r="K59" s="227" t="s">
        <v>20</v>
      </c>
      <c r="L59" s="227" t="s">
        <v>21</v>
      </c>
      <c r="M59" s="227" t="s">
        <v>109</v>
      </c>
      <c r="N59" s="228" t="str">
        <f>VLOOKUP(M59,[14]OPERACIONAL!$A$1:$C$12,2,FALSE)</f>
        <v>OBRAS E INSTALAÇÕES</v>
      </c>
    </row>
    <row r="60" spans="2:14" ht="114.75">
      <c r="B60" s="219" t="str">
        <f t="shared" si="0"/>
        <v>29</v>
      </c>
      <c r="C60" s="220" t="s">
        <v>1357</v>
      </c>
      <c r="D60" s="222" t="s">
        <v>1453</v>
      </c>
      <c r="E60" s="222" t="s">
        <v>1386</v>
      </c>
      <c r="F60" s="220" t="s">
        <v>18</v>
      </c>
      <c r="G60" s="223">
        <v>1</v>
      </c>
      <c r="H60" s="224">
        <v>45413</v>
      </c>
      <c r="I60" s="225">
        <v>7500000</v>
      </c>
      <c r="J60" s="226">
        <f t="shared" si="1"/>
        <v>7500000</v>
      </c>
      <c r="K60" s="227" t="s">
        <v>20</v>
      </c>
      <c r="L60" s="227" t="s">
        <v>21</v>
      </c>
      <c r="M60" s="227" t="s">
        <v>109</v>
      </c>
      <c r="N60" s="228" t="str">
        <f>VLOOKUP(M60,[14]OPERACIONAL!$A$1:$C$12,2,FALSE)</f>
        <v>OBRAS E INSTALAÇÕES</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VLOOKUP(M61,[15]OPERACIONAL!$A$1:$C$12,2,FALSE)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VLOOKUP(M62,[15]OPERACIONAL!$A$1:$C$12,2,FALSE)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VLOOKUP(M63,[15]OPERACIONAL!$A$1:$C$12,2,FALSE)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VLOOKUP(M64,[15]OPERACIONAL!$A$1:$C$12,2,FALSE)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VLOOKUP(M65,[15]OPERACIONAL!$A$1:$C$12,2,FALSE)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VLOOKUP(M66,[15]OPERACIONAL!$A$1:$C$12,2,FALSE)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VLOOKUP(M67,[15]OPERACIONAL!$A$1:$C$12,2,FALSE)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VLOOKUP(M68,[15]OPERACIONAL!$A$1:$C$12,2,FALSE)</f>
        <v>SELECIONAR</v>
      </c>
    </row>
    <row r="69" spans="2:14">
      <c r="B69" s="23" t="str">
        <f t="shared" ref="B69:B132" si="2">MID(C69,1,2)</f>
        <v>U.</v>
      </c>
      <c r="C69" s="24" t="s">
        <v>4</v>
      </c>
      <c r="D69" s="25"/>
      <c r="E69" s="25"/>
      <c r="F69" s="24" t="s">
        <v>18</v>
      </c>
      <c r="G69" s="26">
        <v>1</v>
      </c>
      <c r="H69" s="31"/>
      <c r="I69" s="27">
        <v>0</v>
      </c>
      <c r="J69" s="28">
        <f t="shared" ref="J69:J132" si="3">G69*I69</f>
        <v>0</v>
      </c>
      <c r="K69" s="29" t="s">
        <v>50</v>
      </c>
      <c r="L69" s="29" t="s">
        <v>45</v>
      </c>
      <c r="M69" s="29" t="s">
        <v>51</v>
      </c>
      <c r="N69" s="30" t="str">
        <f>VLOOKUP(M69,[15]OPERACIONAL!$A$1:$C$12,2,FALSE)</f>
        <v>SELECIONAR</v>
      </c>
    </row>
    <row r="70" spans="2:14">
      <c r="B70" s="23" t="str">
        <f t="shared" si="2"/>
        <v>U.</v>
      </c>
      <c r="C70" s="24" t="s">
        <v>4</v>
      </c>
      <c r="D70" s="25"/>
      <c r="E70" s="25"/>
      <c r="F70" s="24" t="s">
        <v>18</v>
      </c>
      <c r="G70" s="26">
        <v>1</v>
      </c>
      <c r="H70" s="31"/>
      <c r="I70" s="27">
        <v>0</v>
      </c>
      <c r="J70" s="28">
        <f t="shared" si="3"/>
        <v>0</v>
      </c>
      <c r="K70" s="29" t="s">
        <v>50</v>
      </c>
      <c r="L70" s="29" t="s">
        <v>45</v>
      </c>
      <c r="M70" s="29" t="s">
        <v>51</v>
      </c>
      <c r="N70" s="30" t="str">
        <f>VLOOKUP(M70,[15]OPERACIONAL!$A$1:$C$12,2,FALSE)</f>
        <v>SELECIONAR</v>
      </c>
    </row>
    <row r="71" spans="2:14">
      <c r="B71" s="23" t="str">
        <f t="shared" si="2"/>
        <v>U.</v>
      </c>
      <c r="C71" s="24" t="s">
        <v>4</v>
      </c>
      <c r="D71" s="25"/>
      <c r="E71" s="25"/>
      <c r="F71" s="24" t="s">
        <v>18</v>
      </c>
      <c r="G71" s="26">
        <v>1</v>
      </c>
      <c r="H71" s="31"/>
      <c r="I71" s="27">
        <v>0</v>
      </c>
      <c r="J71" s="28">
        <f t="shared" si="3"/>
        <v>0</v>
      </c>
      <c r="K71" s="29" t="s">
        <v>50</v>
      </c>
      <c r="L71" s="29" t="s">
        <v>45</v>
      </c>
      <c r="M71" s="29" t="s">
        <v>51</v>
      </c>
      <c r="N71" s="30" t="str">
        <f>VLOOKUP(M71,[15]OPERACIONAL!$A$1:$C$12,2,FALSE)</f>
        <v>SELECIONAR</v>
      </c>
    </row>
    <row r="72" spans="2:14">
      <c r="B72" s="23" t="str">
        <f t="shared" si="2"/>
        <v>U.</v>
      </c>
      <c r="C72" s="24" t="s">
        <v>4</v>
      </c>
      <c r="D72" s="25"/>
      <c r="E72" s="25"/>
      <c r="F72" s="24" t="s">
        <v>18</v>
      </c>
      <c r="G72" s="26">
        <v>1</v>
      </c>
      <c r="H72" s="31"/>
      <c r="I72" s="27">
        <v>0</v>
      </c>
      <c r="J72" s="28">
        <f t="shared" si="3"/>
        <v>0</v>
      </c>
      <c r="K72" s="29" t="s">
        <v>50</v>
      </c>
      <c r="L72" s="29" t="s">
        <v>45</v>
      </c>
      <c r="M72" s="29" t="s">
        <v>51</v>
      </c>
      <c r="N72" s="30" t="str">
        <f>VLOOKUP(M72,[15]OPERACIONAL!$A$1:$C$12,2,FALSE)</f>
        <v>SELECIONAR</v>
      </c>
    </row>
    <row r="73" spans="2:14">
      <c r="B73" s="23" t="str">
        <f t="shared" si="2"/>
        <v>U.</v>
      </c>
      <c r="C73" s="24" t="s">
        <v>4</v>
      </c>
      <c r="D73" s="25"/>
      <c r="E73" s="25"/>
      <c r="F73" s="24" t="s">
        <v>18</v>
      </c>
      <c r="G73" s="26">
        <v>1</v>
      </c>
      <c r="H73" s="31"/>
      <c r="I73" s="27">
        <v>0</v>
      </c>
      <c r="J73" s="28">
        <f t="shared" si="3"/>
        <v>0</v>
      </c>
      <c r="K73" s="29" t="s">
        <v>50</v>
      </c>
      <c r="L73" s="29" t="s">
        <v>45</v>
      </c>
      <c r="M73" s="29" t="s">
        <v>51</v>
      </c>
      <c r="N73" s="30" t="str">
        <f>VLOOKUP(M73,[15]OPERACIONAL!$A$1:$C$12,2,FALSE)</f>
        <v>SELECIONAR</v>
      </c>
    </row>
    <row r="74" spans="2:14">
      <c r="B74" s="23" t="str">
        <f t="shared" si="2"/>
        <v>U.</v>
      </c>
      <c r="C74" s="24" t="s">
        <v>4</v>
      </c>
      <c r="D74" s="25"/>
      <c r="E74" s="25"/>
      <c r="F74" s="24" t="s">
        <v>18</v>
      </c>
      <c r="G74" s="26">
        <v>1</v>
      </c>
      <c r="H74" s="31"/>
      <c r="I74" s="27">
        <v>0</v>
      </c>
      <c r="J74" s="28">
        <f t="shared" si="3"/>
        <v>0</v>
      </c>
      <c r="K74" s="29" t="s">
        <v>50</v>
      </c>
      <c r="L74" s="29" t="s">
        <v>45</v>
      </c>
      <c r="M74" s="29" t="s">
        <v>51</v>
      </c>
      <c r="N74" s="30" t="str">
        <f>VLOOKUP(M74,[15]OPERACIONAL!$A$1:$C$12,2,FALSE)</f>
        <v>SELECIONAR</v>
      </c>
    </row>
    <row r="75" spans="2:14">
      <c r="B75" s="23" t="str">
        <f t="shared" si="2"/>
        <v>U.</v>
      </c>
      <c r="C75" s="24" t="s">
        <v>4</v>
      </c>
      <c r="D75" s="25"/>
      <c r="E75" s="25"/>
      <c r="F75" s="24" t="s">
        <v>18</v>
      </c>
      <c r="G75" s="26">
        <v>1</v>
      </c>
      <c r="H75" s="31"/>
      <c r="I75" s="27">
        <v>0</v>
      </c>
      <c r="J75" s="28">
        <f t="shared" si="3"/>
        <v>0</v>
      </c>
      <c r="K75" s="29" t="s">
        <v>50</v>
      </c>
      <c r="L75" s="29" t="s">
        <v>45</v>
      </c>
      <c r="M75" s="29" t="s">
        <v>51</v>
      </c>
      <c r="N75" s="30" t="str">
        <f>VLOOKUP(M75,[15]OPERACIONAL!$A$1:$C$12,2,FALSE)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VLOOKUP(M76,[15]OPERACIONAL!$A$1:$C$12,2,FALSE)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VLOOKUP(M77,[15]OPERACIONAL!$A$1:$C$12,2,FALSE)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VLOOKUP(M78,[15]OPERACIONAL!$A$1:$C$12,2,FALSE)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VLOOKUP(M79,[15]OPERACIONAL!$A$1:$C$12,2,FALSE)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VLOOKUP(M80,[15]OPERACIONAL!$A$1:$C$12,2,FALSE)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VLOOKUP(M81,[15]OPERACIONAL!$A$1:$C$12,2,FALSE)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VLOOKUP(M82,[15]OPERACIONAL!$A$1:$C$12,2,FALSE)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VLOOKUP(M83,[15]OPERACIONAL!$A$1:$C$12,2,FALSE)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VLOOKUP(M84,[15]OPERACIONAL!$A$1:$C$12,2,FALSE)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VLOOKUP(M85,[15]OPERACIONAL!$A$1:$C$12,2,FALSE)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VLOOKUP(M86,[15]OPERACIONAL!$A$1:$C$12,2,FALSE)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VLOOKUP(M87,[15]OPERACIONAL!$A$1:$C$12,2,FALSE)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VLOOKUP(M88,[15]OPERACIONAL!$A$1:$C$12,2,FALSE)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VLOOKUP(M89,[15]OPERACIONAL!$A$1:$C$12,2,FALSE)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VLOOKUP(M90,[15]OPERACIONAL!$A$1:$C$12,2,FALSE)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VLOOKUP(M91,[15]OPERACIONAL!$A$1:$C$12,2,FALSE)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VLOOKUP(M92,[15]OPERACIONAL!$A$1:$C$12,2,FALSE)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VLOOKUP(M93,[15]OPERACIONAL!$A$1:$C$12,2,FALSE)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VLOOKUP(M94,[15]OPERACIONAL!$A$1:$C$12,2,FALSE)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VLOOKUP(M95,[15]OPERACIONAL!$A$1:$C$12,2,FALSE)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VLOOKUP(M96,[15]OPERACIONAL!$A$1:$C$12,2,FALSE)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VLOOKUP(M97,[15]OPERACIONAL!$A$1:$C$12,2,FALSE)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VLOOKUP(M98,[15]OPERACIONAL!$A$1:$C$12,2,FALSE)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VLOOKUP(M99,[15]OPERACIONAL!$A$1:$C$12,2,FALSE)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VLOOKUP(M100,[15]OPERACIONAL!$A$1:$C$12,2,FALSE)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VLOOKUP(M101,[15]OPERACIONAL!$A$1:$C$12,2,FALSE)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VLOOKUP(M102,[15]OPERACIONAL!$A$1:$C$12,2,FALSE)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VLOOKUP(M103,[15]OPERACIONAL!$A$1:$C$12,2,FALSE)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VLOOKUP(M104,[15]OPERACIONAL!$A$1:$C$12,2,FALSE)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VLOOKUP(M105,[15]OPERACIONAL!$A$1:$C$12,2,FALSE)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VLOOKUP(M106,[15]OPERACIONAL!$A$1:$C$12,2,FALSE)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VLOOKUP(M107,[15]OPERACIONAL!$A$1:$C$12,2,FALSE)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VLOOKUP(M108,[15]OPERACIONAL!$A$1:$C$12,2,FALSE)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VLOOKUP(M109,[15]OPERACIONAL!$A$1:$C$12,2,FALSE)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VLOOKUP(M110,[15]OPERACIONAL!$A$1:$C$12,2,FALSE)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VLOOKUP(M111,[15]OPERACIONAL!$A$1:$C$12,2,FALSE)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VLOOKUP(M112,[15]OPERACIONAL!$A$1:$C$12,2,FALSE)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VLOOKUP(M113,[15]OPERACIONAL!$A$1:$C$12,2,FALSE)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VLOOKUP(M114,[15]OPERACIONAL!$A$1:$C$12,2,FALSE)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VLOOKUP(M115,[15]OPERACIONAL!$A$1:$C$12,2,FALSE)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VLOOKUP(M116,[15]OPERACIONAL!$A$1:$C$12,2,FALSE)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VLOOKUP(M117,[15]OPERACIONAL!$A$1:$C$12,2,FALSE)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VLOOKUP(M118,[15]OPERACIONAL!$A$1:$C$12,2,FALSE)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VLOOKUP(M119,[15]OPERACIONAL!$A$1:$C$12,2,FALSE)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VLOOKUP(M120,[15]OPERACIONAL!$A$1:$C$12,2,FALSE)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VLOOKUP(M121,[15]OPERACIONAL!$A$1:$C$12,2,FALSE)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VLOOKUP(M122,[15]OPERACIONAL!$A$1:$C$12,2,FALSE)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VLOOKUP(M123,[15]OPERACIONAL!$A$1:$C$12,2,FALSE)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VLOOKUP(M124,[15]OPERACIONAL!$A$1:$C$12,2,FALSE)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VLOOKUP(M125,[15]OPERACIONAL!$A$1:$C$12,2,FALSE)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VLOOKUP(M126,[15]OPERACIONAL!$A$1:$C$12,2,FALSE)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VLOOKUP(M127,[15]OPERACIONAL!$A$1:$C$12,2,FALSE)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VLOOKUP(M128,[15]OPERACIONAL!$A$1:$C$12,2,FALSE)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VLOOKUP(M129,[15]OPERACIONAL!$A$1:$C$12,2,FALSE)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VLOOKUP(M130,[15]OPERACIONAL!$A$1:$C$12,2,FALSE)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VLOOKUP(M131,[15]OPERACIONAL!$A$1:$C$12,2,FALSE)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VLOOKUP(M132,[15]OPERACIONAL!$A$1:$C$12,2,FALSE)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VLOOKUP(M133,[15]OPERACIONAL!$A$1:$C$12,2,FALSE)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VLOOKUP(M134,[15]OPERACIONAL!$A$1:$C$12,2,FALSE)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VLOOKUP(M135,[15]OPERACIONAL!$A$1:$C$12,2,FALSE)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VLOOKUP(M136,[15]OPERACIONAL!$A$1:$C$12,2,FALSE)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VLOOKUP(M137,[15]OPERACIONAL!$A$1:$C$12,2,FALSE)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VLOOKUP(M138,[15]OPERACIONAL!$A$1:$C$12,2,FALSE)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VLOOKUP(M139,[15]OPERACIONAL!$A$1:$C$12,2,FALSE)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VLOOKUP(M140,[15]OPERACIONAL!$A$1:$C$12,2,FALSE)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VLOOKUP(M141,[15]OPERACIONAL!$A$1:$C$12,2,FALSE)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VLOOKUP(M142,[15]OPERACIONAL!$A$1:$C$12,2,FALSE)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VLOOKUP(M143,[15]OPERACIONAL!$A$1:$C$12,2,FALSE)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VLOOKUP(M144,[15]OPERACIONAL!$A$1:$C$12,2,FALSE)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VLOOKUP(M145,[15]OPERACIONAL!$A$1:$C$12,2,FALSE)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VLOOKUP(M146,[15]OPERACIONAL!$A$1:$C$12,2,FALSE)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VLOOKUP(M147,[15]OPERACIONAL!$A$1:$C$12,2,FALSE)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VLOOKUP(M148,[15]OPERACIONAL!$A$1:$C$12,2,FALSE)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VLOOKUP(M149,[15]OPERACIONAL!$A$1:$C$12,2,FALSE)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VLOOKUP(M150,[15]OPERACIONAL!$A$1:$C$12,2,FALSE)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VLOOKUP(M151,[15]OPERACIONAL!$A$1:$C$12,2,FALSE)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VLOOKUP(M152,[15]OPERACIONAL!$A$1:$C$12,2,FALSE)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VLOOKUP(M153,[15]OPERACIONAL!$A$1:$C$12,2,FALSE)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VLOOKUP(M154,[15]OPERACIONAL!$A$1:$C$12,2,FALSE)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VLOOKUP(M155,[15]OPERACIONAL!$A$1:$C$12,2,FALSE)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VLOOKUP(M156,[15]OPERACIONAL!$A$1:$C$12,2,FALSE)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VLOOKUP(M157,[15]OPERACIONAL!$A$1:$C$12,2,FALSE)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VLOOKUP(M158,[15]OPERACIONAL!$A$1:$C$12,2,FALSE)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VLOOKUP(M159,[15]OPERACIONAL!$A$1:$C$12,2,FALSE)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VLOOKUP(M160,[15]OPERACIONAL!$A$1:$C$12,2,FALSE)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VLOOKUP(M161,[15]OPERACIONAL!$A$1:$C$12,2,FALSE)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VLOOKUP(M162,[15]OPERACIONAL!$A$1:$C$12,2,FALSE)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VLOOKUP(M163,[15]OPERACIONAL!$A$1:$C$12,2,FALSE)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VLOOKUP(M164,[15]OPERACIONAL!$A$1:$C$12,2,FALSE)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VLOOKUP(M165,[15]OPERACIONAL!$A$1:$C$12,2,FALSE)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VLOOKUP(M166,[15]OPERACIONAL!$A$1:$C$12,2,FALSE)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VLOOKUP(M167,[15]OPERACIONAL!$A$1:$C$12,2,FALSE)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VLOOKUP(M168,[15]OPERACIONAL!$A$1:$C$12,2,FALSE)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VLOOKUP(M169,[15]OPERACIONAL!$A$1:$C$12,2,FALSE)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VLOOKUP(M170,[15]OPERACIONAL!$A$1:$C$12,2,FALSE)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VLOOKUP(M171,[15]OPERACIONAL!$A$1:$C$12,2,FALSE)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VLOOKUP(M172,[15]OPERACIONAL!$A$1:$C$12,2,FALSE)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VLOOKUP(M173,[15]OPERACIONAL!$A$1:$C$12,2,FALSE)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VLOOKUP(M174,[15]OPERACIONAL!$A$1:$C$12,2,FALSE)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VLOOKUP(M175,[15]OPERACIONAL!$A$1:$C$12,2,FALSE)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VLOOKUP(M176,[15]OPERACIONAL!$A$1:$C$12,2,FALSE)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VLOOKUP(M177,[15]OPERACIONAL!$A$1:$C$12,2,FALSE)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VLOOKUP(M178,[15]OPERACIONAL!$A$1:$C$12,2,FALSE)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VLOOKUP(M179,[15]OPERACIONAL!$A$1:$C$12,2,FALSE)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VLOOKUP(M180,[15]OPERACIONAL!$A$1:$C$12,2,FALSE)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VLOOKUP(M181,[15]OPERACIONAL!$A$1:$C$12,2,FALSE)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VLOOKUP(M182,[15]OPERACIONAL!$A$1:$C$12,2,FALSE)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VLOOKUP(M183,[15]OPERACIONAL!$A$1:$C$12,2,FALSE)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VLOOKUP(M184,[15]OPERACIONAL!$A$1:$C$12,2,FALSE)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VLOOKUP(M185,[15]OPERACIONAL!$A$1:$C$12,2,FALSE)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VLOOKUP(M186,[15]OPERACIONAL!$A$1:$C$12,2,FALSE)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VLOOKUP(M187,[15]OPERACIONAL!$A$1:$C$12,2,FALSE)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VLOOKUP(M188,[15]OPERACIONAL!$A$1:$C$12,2,FALSE)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VLOOKUP(M189,[15]OPERACIONAL!$A$1:$C$12,2,FALSE)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VLOOKUP(M190,[15]OPERACIONAL!$A$1:$C$12,2,FALSE)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VLOOKUP(M191,[15]OPERACIONAL!$A$1:$C$12,2,FALSE)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VLOOKUP(M192,[15]OPERACIONAL!$A$1:$C$12,2,FALSE)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VLOOKUP(M193,[15]OPERACIONAL!$A$1:$C$12,2,FALSE)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VLOOKUP(M194,[15]OPERACIONAL!$A$1:$C$12,2,FALSE)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VLOOKUP(M195,[15]OPERACIONAL!$A$1:$C$12,2,FALSE)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VLOOKUP(M196,[15]OPERACIONAL!$A$1:$C$12,2,FALSE)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VLOOKUP(M197,[15]OPERACIONAL!$A$1:$C$12,2,FALSE)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VLOOKUP(M198,[15]OPERACIONAL!$A$1:$C$12,2,FALSE)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VLOOKUP(M199,[15]OPERACIONAL!$A$1:$C$12,2,FALSE)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VLOOKUP(M200,[15]OPERACIONAL!$A$1:$C$12,2,FALSE)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VLOOKUP(M201,[15]OPERACIONAL!$A$1:$C$12,2,FALSE)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VLOOKUP(M202,[15]OPERACIONAL!$A$1:$C$12,2,FALSE)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VLOOKUP(M203,[15]OPERACIONAL!$A$1:$C$12,2,FALSE)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VLOOKUP(M204,[15]OPERACIONAL!$A$1:$C$12,2,FALSE)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VLOOKUP(M205,[15]OPERACIONAL!$A$1:$C$12,2,FALSE)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VLOOKUP(M206,[15]OPERACIONAL!$A$1:$C$12,2,FALSE)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VLOOKUP(M207,[15]OPERACIONAL!$A$1:$C$12,2,FALSE)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VLOOKUP(M208,[15]OPERACIONAL!$A$1:$C$12,2,FALSE)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VLOOKUP(M209,[15]OPERACIONAL!$A$1:$C$12,2,FALSE)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VLOOKUP(M210,[15]OPERACIONAL!$A$1:$C$12,2,FALSE)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VLOOKUP(M211,[15]OPERACIONAL!$A$1:$C$12,2,FALSE)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VLOOKUP(M212,[15]OPERACIONAL!$A$1:$C$12,2,FALSE)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VLOOKUP(M213,[15]OPERACIONAL!$A$1:$C$12,2,FALSE)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VLOOKUP(M214,[15]OPERACIONAL!$A$1:$C$12,2,FALSE)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VLOOKUP(M215,[15]OPERACIONAL!$A$1:$C$12,2,FALSE)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VLOOKUP(M216,[15]OPERACIONAL!$A$1:$C$12,2,FALSE)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VLOOKUP(M217,[15]OPERACIONAL!$A$1:$C$12,2,FALSE)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VLOOKUP(M218,[15]OPERACIONAL!$A$1:$C$12,2,FALSE)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VLOOKUP(M219,[15]OPERACIONAL!$A$1:$C$12,2,FALSE)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VLOOKUP(M220,[15]OPERACIONAL!$A$1:$C$12,2,FALSE)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VLOOKUP(M221,[15]OPERACIONAL!$A$1:$C$12,2,FALSE)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VLOOKUP(M222,[15]OPERACIONAL!$A$1:$C$12,2,FALSE)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VLOOKUP(M223,[15]OPERACIONAL!$A$1:$C$12,2,FALSE)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VLOOKUP(M224,[15]OPERACIONAL!$A$1:$C$12,2,FALSE)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VLOOKUP(M225,[15]OPERACIONAL!$A$1:$C$12,2,FALSE)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VLOOKUP(M226,[15]OPERACIONAL!$A$1:$C$12,2,FALSE)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VLOOKUP(M227,[15]OPERACIONAL!$A$1:$C$12,2,FALSE)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VLOOKUP(M228,[15]OPERACIONAL!$A$1:$C$12,2,FALSE)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VLOOKUP(M229,[15]OPERACIONAL!$A$1:$C$12,2,FALSE)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VLOOKUP(M230,[15]OPERACIONAL!$A$1:$C$12,2,FALSE)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VLOOKUP(M231,[15]OPERACIONAL!$A$1:$C$12,2,FALSE)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VLOOKUP(M232,[15]OPERACIONAL!$A$1:$C$12,2,FALSE)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VLOOKUP(M233,[15]OPERACIONAL!$A$1:$C$12,2,FALSE)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VLOOKUP(M234,[15]OPERACIONAL!$A$1:$C$12,2,FALSE)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VLOOKUP(M235,[15]OPERACIONAL!$A$1:$C$12,2,FALSE)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VLOOKUP(M236,[15]OPERACIONAL!$A$1:$C$12,2,FALSE)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VLOOKUP(M237,[15]OPERACIONAL!$A$1:$C$12,2,FALSE)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VLOOKUP(M238,[15]OPERACIONAL!$A$1:$C$12,2,FALSE)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VLOOKUP(M239,[15]OPERACIONAL!$A$1:$C$12,2,FALSE)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VLOOKUP(M240,[15]OPERACIONAL!$A$1:$C$12,2,FALSE)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VLOOKUP(M241,[15]OPERACIONAL!$A$1:$C$12,2,FALSE)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VLOOKUP(M242,[15]OPERACIONAL!$A$1:$C$12,2,FALSE)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VLOOKUP(M243,[15]OPERACIONAL!$A$1:$C$12,2,FALSE)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VLOOKUP(M244,[15]OPERACIONAL!$A$1:$C$12,2,FALSE)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VLOOKUP(M245,[15]OPERACIONAL!$A$1:$C$12,2,FALSE)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VLOOKUP(M246,[15]OPERACIONAL!$A$1:$C$12,2,FALSE)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VLOOKUP(M247,[15]OPERACIONAL!$A$1:$C$12,2,FALSE)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VLOOKUP(M248,[15]OPERACIONAL!$A$1:$C$12,2,FALSE)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VLOOKUP(M249,[15]OPERACIONAL!$A$1:$C$12,2,FALSE)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VLOOKUP(M250,[15]OPERACIONAL!$A$1:$C$12,2,FALSE)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VLOOKUP(M251,[15]OPERACIONAL!$A$1:$C$12,2,FALSE)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VLOOKUP(M252,[15]OPERACIONAL!$A$1:$C$12,2,FALSE)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VLOOKUP(M253,[15]OPERACIONAL!$A$1:$C$12,2,FALSE)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VLOOKUP(M254,[15]OPERACIONAL!$A$1:$C$12,2,FALSE)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VLOOKUP(M255,[15]OPERACIONAL!$A$1:$C$12,2,FALSE)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VLOOKUP(M256,[15]OPERACIONAL!$A$1:$C$12,2,FALSE)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VLOOKUP(M257,[15]OPERACIONAL!$A$1:$C$12,2,FALSE)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VLOOKUP(M258,[15]OPERACIONAL!$A$1:$C$12,2,FALSE)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VLOOKUP(M259,[15]OPERACIONAL!$A$1:$C$12,2,FALSE)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VLOOKUP(M260,[15]OPERACIONAL!$A$1:$C$12,2,FALSE)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VLOOKUP(M261,[15]OPERACIONAL!$A$1:$C$12,2,FALSE)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VLOOKUP(M262,[15]OPERACIONAL!$A$1:$C$12,2,FALSE)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VLOOKUP(M263,[15]OPERACIONAL!$A$1:$C$12,2,FALSE)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VLOOKUP(M264,[15]OPERACIONAL!$A$1:$C$12,2,FALSE)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VLOOKUP(M265,[15]OPERACIONAL!$A$1:$C$12,2,FALSE)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VLOOKUP(M266,[15]OPERACIONAL!$A$1:$C$12,2,FALSE)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VLOOKUP(M267,[15]OPERACIONAL!$A$1:$C$12,2,FALSE)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VLOOKUP(M268,[15]OPERACIONAL!$A$1:$C$12,2,FALSE)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VLOOKUP(M269,[15]OPERACIONAL!$A$1:$C$12,2,FALSE)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VLOOKUP(M270,[15]OPERACIONAL!$A$1:$C$12,2,FALSE)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VLOOKUP(M271,[15]OPERACIONAL!$A$1:$C$12,2,FALSE)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VLOOKUP(M272,[15]OPERACIONAL!$A$1:$C$12,2,FALSE)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VLOOKUP(M273,[15]OPERACIONAL!$A$1:$C$12,2,FALSE)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VLOOKUP(M274,[15]OPERACIONAL!$A$1:$C$12,2,FALSE)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VLOOKUP(M275,[15]OPERACIONAL!$A$1:$C$12,2,FALSE)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VLOOKUP(M276,[15]OPERACIONAL!$A$1:$C$12,2,FALSE)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VLOOKUP(M277,[15]OPERACIONAL!$A$1:$C$12,2,FALSE)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VLOOKUP(M278,[15]OPERACIONAL!$A$1:$C$12,2,FALSE)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VLOOKUP(M279,[15]OPERACIONAL!$A$1:$C$12,2,FALSE)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VLOOKUP(M280,[15]OPERACIONAL!$A$1:$C$12,2,FALSE)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VLOOKUP(M281,[15]OPERACIONAL!$A$1:$C$12,2,FALSE)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VLOOKUP(M282,[15]OPERACIONAL!$A$1:$C$12,2,FALSE)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VLOOKUP(M283,[15]OPERACIONAL!$A$1:$C$12,2,FALSE)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VLOOKUP(M284,[15]OPERACIONAL!$A$1:$C$12,2,FALSE)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VLOOKUP(M285,[15]OPERACIONAL!$A$1:$C$12,2,FALSE)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VLOOKUP(M286,[15]OPERACIONAL!$A$1:$C$12,2,FALSE)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VLOOKUP(M287,[15]OPERACIONAL!$A$1:$C$12,2,FALSE)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VLOOKUP(M288,[15]OPERACIONAL!$A$1:$C$12,2,FALSE)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VLOOKUP(M289,[15]OPERACIONAL!$A$1:$C$12,2,FALSE)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VLOOKUP(M290,[15]OPERACIONAL!$A$1:$C$12,2,FALSE)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VLOOKUP(M291,[15]OPERACIONAL!$A$1:$C$12,2,FALSE)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VLOOKUP(M292,[15]OPERACIONAL!$A$1:$C$12,2,FALSE)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VLOOKUP(M293,[15]OPERACIONAL!$A$1:$C$12,2,FALSE)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VLOOKUP(M294,[15]OPERACIONAL!$A$1:$C$12,2,FALSE)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VLOOKUP(M295,[15]OPERACIONAL!$A$1:$C$12,2,FALSE)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VLOOKUP(M296,[15]OPERACIONAL!$A$1:$C$12,2,FALSE)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VLOOKUP(M297,[15]OPERACIONAL!$A$1:$C$12,2,FALSE)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VLOOKUP(M298,[15]OPERACIONAL!$A$1:$C$12,2,FALSE)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VLOOKUP(M299,[15]OPERACIONAL!$A$1:$C$12,2,FALSE)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VLOOKUP(M300,[15]OPERACIONAL!$A$1:$C$12,2,FALSE)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VLOOKUP(M301,[15]OPERACIONAL!$A$1:$C$12,2,FALSE)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VLOOKUP(M302,[15]OPERACIONAL!$A$1:$C$12,2,FALSE)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VLOOKUP(M303,[15]OPERACIONAL!$A$1:$C$12,2,FALSE)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VLOOKUP(M304,[15]OPERACIONAL!$A$1:$C$12,2,FALSE)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VLOOKUP(M305,[15]OPERACIONAL!$A$1:$C$12,2,FALSE)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VLOOKUP(M306,[15]OPERACIONAL!$A$1:$C$12,2,FALSE)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VLOOKUP(M307,[15]OPERACIONAL!$A$1:$C$12,2,FALSE)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VLOOKUP(M308,[15]OPERACIONAL!$A$1:$C$12,2,FALSE)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VLOOKUP(M309,[15]OPERACIONAL!$A$1:$C$12,2,FALSE)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VLOOKUP(M310,[15]OPERACIONAL!$A$1:$C$12,2,FALSE)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VLOOKUP(M311,[15]OPERACIONAL!$A$1:$C$12,2,FALSE)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VLOOKUP(M312,[15]OPERACIONAL!$A$1:$C$12,2,FALSE)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VLOOKUP(M313,[15]OPERACIONAL!$A$1:$C$12,2,FALSE)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VLOOKUP(M314,[15]OPERACIONAL!$A$1:$C$12,2,FALSE)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VLOOKUP(M315,[15]OPERACIONAL!$A$1:$C$12,2,FALSE)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VLOOKUP(M316,[15]OPERACIONAL!$A$1:$C$12,2,FALSE)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VLOOKUP(M317,[15]OPERACIONAL!$A$1:$C$12,2,FALSE)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VLOOKUP(M318,[15]OPERACIONAL!$A$1:$C$12,2,FALSE)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VLOOKUP(M319,[15]OPERACIONAL!$A$1:$C$12,2,FALSE)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VLOOKUP(M320,[15]OPERACIONAL!$A$1:$C$12,2,FALSE)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VLOOKUP(M321,[15]OPERACIONAL!$A$1:$C$12,2,FALSE)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VLOOKUP(M322,[15]OPERACIONAL!$A$1:$C$12,2,FALSE)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VLOOKUP(M323,[15]OPERACIONAL!$A$1:$C$12,2,FALSE)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VLOOKUP(M324,[15]OPERACIONAL!$A$1:$C$12,2,FALSE)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VLOOKUP(M325,[15]OPERACIONAL!$A$1:$C$12,2,FALSE)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VLOOKUP(M326,[15]OPERACIONAL!$A$1:$C$12,2,FALSE)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VLOOKUP(M327,[15]OPERACIONAL!$A$1:$C$12,2,FALSE)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VLOOKUP(M328,[15]OPERACIONAL!$A$1:$C$12,2,FALSE)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VLOOKUP(M329,[15]OPERACIONAL!$A$1:$C$12,2,FALSE)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VLOOKUP(M330,[15]OPERACIONAL!$A$1:$C$12,2,FALSE)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VLOOKUP(M331,[15]OPERACIONAL!$A$1:$C$12,2,FALSE)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VLOOKUP(M332,[15]OPERACIONAL!$A$1:$C$12,2,FALSE)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VLOOKUP(M333,[15]OPERACIONAL!$A$1:$C$12,2,FALSE)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VLOOKUP(M334,[15]OPERACIONAL!$A$1:$C$12,2,FALSE)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VLOOKUP(M335,[15]OPERACIONAL!$A$1:$C$12,2,FALSE)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VLOOKUP(M336,[15]OPERACIONAL!$A$1:$C$12,2,FALSE)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VLOOKUP(M337,[15]OPERACIONAL!$A$1:$C$12,2,FALSE)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VLOOKUP(M338,[15]OPERACIONAL!$A$1:$C$12,2,FALSE)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VLOOKUP(M339,[15]OPERACIONAL!$A$1:$C$12,2,FALSE)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VLOOKUP(M340,[15]OPERACIONAL!$A$1:$C$12,2,FALSE)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VLOOKUP(M341,[15]OPERACIONAL!$A$1:$C$12,2,FALSE)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VLOOKUP(M342,[15]OPERACIONAL!$A$1:$C$12,2,FALSE)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VLOOKUP(M343,[15]OPERACIONAL!$A$1:$C$12,2,FALSE)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VLOOKUP(M344,[15]OPERACIONAL!$A$1:$C$12,2,FALSE)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VLOOKUP(M345,[15]OPERACIONAL!$A$1:$C$12,2,FALSE)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VLOOKUP(M346,[15]OPERACIONAL!$A$1:$C$12,2,FALSE)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VLOOKUP(M347,[15]OPERACIONAL!$A$1:$C$12,2,FALSE)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VLOOKUP(M348,[15]OPERACIONAL!$A$1:$C$12,2,FALSE)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VLOOKUP(M349,[15]OPERACIONAL!$A$1:$C$12,2,FALSE)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VLOOKUP(M350,[15]OPERACIONAL!$A$1:$C$12,2,FALSE)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VLOOKUP(M351,[15]OPERACIONAL!$A$1:$C$12,2,FALSE)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VLOOKUP(M352,[15]OPERACIONAL!$A$1:$C$12,2,FALSE)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VLOOKUP(M353,[15]OPERACIONAL!$A$1:$C$12,2,FALSE)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VLOOKUP(M354,[15]OPERACIONAL!$A$1:$C$12,2,FALSE)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VLOOKUP(M355,[15]OPERACIONAL!$A$1:$C$12,2,FALSE)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VLOOKUP(M356,[15]OPERACIONAL!$A$1:$C$12,2,FALSE)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VLOOKUP(M357,[15]OPERACIONAL!$A$1:$C$12,2,FALSE)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VLOOKUP(M358,[15]OPERACIONAL!$A$1:$C$12,2,FALSE)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VLOOKUP(M359,[15]OPERACIONAL!$A$1:$C$12,2,FALSE)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VLOOKUP(M360,[15]OPERACIONAL!$A$1:$C$12,2,FALSE)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VLOOKUP(M361,[15]OPERACIONAL!$A$1:$C$12,2,FALSE)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VLOOKUP(M362,[15]OPERACIONAL!$A$1:$C$12,2,FALSE)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VLOOKUP(M363,[15]OPERACIONAL!$A$1:$C$12,2,FALSE)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VLOOKUP(M364,[15]OPERACIONAL!$A$1:$C$12,2,FALSE)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VLOOKUP(M365,[15]OPERACIONAL!$A$1:$C$12,2,FALSE)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VLOOKUP(M366,[15]OPERACIONAL!$A$1:$C$12,2,FALSE)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VLOOKUP(M367,[15]OPERACIONAL!$A$1:$C$12,2,FALSE)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VLOOKUP(M368,[15]OPERACIONAL!$A$1:$C$12,2,FALSE)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VLOOKUP(M369,[15]OPERACIONAL!$A$1:$C$12,2,FALSE)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VLOOKUP(M370,[15]OPERACIONAL!$A$1:$C$12,2,FALSE)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VLOOKUP(M371,[15]OPERACIONAL!$A$1:$C$12,2,FALSE)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VLOOKUP(M372,[15]OPERACIONAL!$A$1:$C$12,2,FALSE)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VLOOKUP(M373,[15]OPERACIONAL!$A$1:$C$12,2,FALSE)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VLOOKUP(M374,[15]OPERACIONAL!$A$1:$C$12,2,FALSE)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VLOOKUP(M375,[15]OPERACIONAL!$A$1:$C$12,2,FALSE)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VLOOKUP(M376,[15]OPERACIONAL!$A$1:$C$12,2,FALSE)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VLOOKUP(M377,[15]OPERACIONAL!$A$1:$C$12,2,FALSE)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VLOOKUP(M378,[15]OPERACIONAL!$A$1:$C$12,2,FALSE)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VLOOKUP(M379,[15]OPERACIONAL!$A$1:$C$12,2,FALSE)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VLOOKUP(M380,[15]OPERACIONAL!$A$1:$C$12,2,FALSE)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VLOOKUP(M381,[15]OPERACIONAL!$A$1:$C$12,2,FALSE)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VLOOKUP(M382,[15]OPERACIONAL!$A$1:$C$12,2,FALSE)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VLOOKUP(M383,[15]OPERACIONAL!$A$1:$C$12,2,FALSE)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VLOOKUP(M384,[15]OPERACIONAL!$A$1:$C$12,2,FALSE)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VLOOKUP(M385,[15]OPERACIONAL!$A$1:$C$12,2,FALSE)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VLOOKUP(M386,[15]OPERACIONAL!$A$1:$C$12,2,FALSE)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VLOOKUP(M387,[15]OPERACIONAL!$A$1:$C$12,2,FALSE)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VLOOKUP(M388,[15]OPERACIONAL!$A$1:$C$12,2,FALSE)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VLOOKUP(M389,[15]OPERACIONAL!$A$1:$C$12,2,FALSE)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VLOOKUP(M390,[15]OPERACIONAL!$A$1:$C$12,2,FALSE)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VLOOKUP(M391,[15]OPERACIONAL!$A$1:$C$12,2,FALSE)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VLOOKUP(M392,[15]OPERACIONAL!$A$1:$C$12,2,FALSE)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VLOOKUP(M393,[15]OPERACIONAL!$A$1:$C$12,2,FALSE)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VLOOKUP(M394,[15]OPERACIONAL!$A$1:$C$12,2,FALSE)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VLOOKUP(M395,[15]OPERACIONAL!$A$1:$C$12,2,FALSE)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VLOOKUP(M396,[15]OPERACIONAL!$A$1:$C$12,2,FALSE)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VLOOKUP(M397,[15]OPERACIONAL!$A$1:$C$12,2,FALSE)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VLOOKUP(M398,[15]OPERACIONAL!$A$1:$C$12,2,FALSE)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VLOOKUP(M399,[15]OPERACIONAL!$A$1:$C$12,2,FALSE)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VLOOKUP(M400,[15]OPERACIONAL!$A$1:$C$12,2,FALSE)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VLOOKUP(M401,[15]OPERACIONAL!$A$1:$C$12,2,FALSE)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VLOOKUP(M402,[15]OPERACIONAL!$A$1:$C$12,2,FALSE)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VLOOKUP(M403,[15]OPERACIONAL!$A$1:$C$12,2,FALSE)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VLOOKUP(M404,[15]OPERACIONAL!$A$1:$C$12,2,FALSE)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VLOOKUP(M405,[15]OPERACIONAL!$A$1:$C$12,2,FALSE)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VLOOKUP(M406,[15]OPERACIONAL!$A$1:$C$12,2,FALSE)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VLOOKUP(M407,[15]OPERACIONAL!$A$1:$C$12,2,FALSE)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VLOOKUP(M408,[15]OPERACIONAL!$A$1:$C$12,2,FALSE)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VLOOKUP(M409,[15]OPERACIONAL!$A$1:$C$12,2,FALSE)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VLOOKUP(M410,[15]OPERACIONAL!$A$1:$C$12,2,FALSE)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VLOOKUP(M411,[15]OPERACIONAL!$A$1:$C$12,2,FALSE)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VLOOKUP(M412,[15]OPERACIONAL!$A$1:$C$12,2,FALSE)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VLOOKUP(M413,[15]OPERACIONAL!$A$1:$C$12,2,FALSE)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VLOOKUP(M414,[15]OPERACIONAL!$A$1:$C$12,2,FALSE)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VLOOKUP(M415,[15]OPERACIONAL!$A$1:$C$12,2,FALSE)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VLOOKUP(M416,[15]OPERACIONAL!$A$1:$C$12,2,FALSE)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VLOOKUP(M417,[15]OPERACIONAL!$A$1:$C$12,2,FALSE)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VLOOKUP(M418,[15]OPERACIONAL!$A$1:$C$12,2,FALSE)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VLOOKUP(M419,[15]OPERACIONAL!$A$1:$C$12,2,FALSE)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VLOOKUP(M420,[15]OPERACIONAL!$A$1:$C$12,2,FALSE)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VLOOKUP(M421,[15]OPERACIONAL!$A$1:$C$12,2,FALSE)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VLOOKUP(M422,[15]OPERACIONAL!$A$1:$C$12,2,FALSE)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VLOOKUP(M423,[15]OPERACIONAL!$A$1:$C$12,2,FALSE)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VLOOKUP(M424,[15]OPERACIONAL!$A$1:$C$12,2,FALSE)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VLOOKUP(M425,[15]OPERACIONAL!$A$1:$C$12,2,FALSE)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VLOOKUP(M426,[15]OPERACIONAL!$A$1:$C$12,2,FALSE)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VLOOKUP(M427,[15]OPERACIONAL!$A$1:$C$12,2,FALSE)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VLOOKUP(M428,[15]OPERACIONAL!$A$1:$C$12,2,FALSE)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VLOOKUP(M429,[15]OPERACIONAL!$A$1:$C$12,2,FALSE)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VLOOKUP(M430,[15]OPERACIONAL!$A$1:$C$12,2,FALSE)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VLOOKUP(M431,[15]OPERACIONAL!$A$1:$C$12,2,FALSE)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VLOOKUP(M432,[15]OPERACIONAL!$A$1:$C$12,2,FALSE)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VLOOKUP(M433,[15]OPERACIONAL!$A$1:$C$12,2,FALSE)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VLOOKUP(M434,[15]OPERACIONAL!$A$1:$C$12,2,FALSE)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VLOOKUP(M435,[15]OPERACIONAL!$A$1:$C$12,2,FALSE)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VLOOKUP(M436,[15]OPERACIONAL!$A$1:$C$12,2,FALSE)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VLOOKUP(M437,[15]OPERACIONAL!$A$1:$C$12,2,FALSE)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VLOOKUP(M438,[15]OPERACIONAL!$A$1:$C$12,2,FALSE)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VLOOKUP(M439,[15]OPERACIONAL!$A$1:$C$12,2,FALSE)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VLOOKUP(M440,[15]OPERACIONAL!$A$1:$C$12,2,FALSE)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VLOOKUP(M441,[15]OPERACIONAL!$A$1:$C$12,2,FALSE)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VLOOKUP(M442,[15]OPERACIONAL!$A$1:$C$12,2,FALSE)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VLOOKUP(M443,[15]OPERACIONAL!$A$1:$C$12,2,FALSE)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VLOOKUP(M444,[15]OPERACIONAL!$A$1:$C$12,2,FALSE)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VLOOKUP(M445,[15]OPERACIONAL!$A$1:$C$12,2,FALSE)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VLOOKUP(M446,[15]OPERACIONAL!$A$1:$C$12,2,FALSE)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VLOOKUP(M447,[15]OPERACIONAL!$A$1:$C$12,2,FALSE)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VLOOKUP(M448,[15]OPERACIONAL!$A$1:$C$12,2,FALSE)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VLOOKUP(M449,[15]OPERACIONAL!$A$1:$C$12,2,FALSE)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VLOOKUP(M450,[15]OPERACIONAL!$A$1:$C$12,2,FALSE)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VLOOKUP(M451,[15]OPERACIONAL!$A$1:$C$12,2,FALSE)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VLOOKUP(M452,[15]OPERACIONAL!$A$1:$C$12,2,FALSE)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VLOOKUP(M453,[15]OPERACIONAL!$A$1:$C$12,2,FALSE)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VLOOKUP(M454,[15]OPERACIONAL!$A$1:$C$12,2,FALSE)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VLOOKUP(M455,[15]OPERACIONAL!$A$1:$C$12,2,FALSE)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VLOOKUP(M456,[15]OPERACIONAL!$A$1:$C$12,2,FALSE)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VLOOKUP(M457,[15]OPERACIONAL!$A$1:$C$12,2,FALSE)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VLOOKUP(M458,[15]OPERACIONAL!$A$1:$C$12,2,FALSE)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VLOOKUP(M459,[15]OPERACIONAL!$A$1:$C$12,2,FALSE)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VLOOKUP(M460,[15]OPERACIONAL!$A$1:$C$12,2,FALSE)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VLOOKUP(M461,[15]OPERACIONAL!$A$1:$C$12,2,FALSE)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VLOOKUP(M462,[15]OPERACIONAL!$A$1:$C$12,2,FALSE)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VLOOKUP(M463,[15]OPERACIONAL!$A$1:$C$12,2,FALSE)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VLOOKUP(M464,[15]OPERACIONAL!$A$1:$C$12,2,FALSE)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VLOOKUP(M465,[15]OPERACIONAL!$A$1:$C$12,2,FALSE)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VLOOKUP(M466,[15]OPERACIONAL!$A$1:$C$12,2,FALSE)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VLOOKUP(M467,[15]OPERACIONAL!$A$1:$C$12,2,FALSE)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VLOOKUP(M468,[15]OPERACIONAL!$A$1:$C$12,2,FALSE)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VLOOKUP(M469,[15]OPERACIONAL!$A$1:$C$12,2,FALSE)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VLOOKUP(M470,[15]OPERACIONAL!$A$1:$C$12,2,FALSE)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VLOOKUP(M471,[15]OPERACIONAL!$A$1:$C$12,2,FALSE)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VLOOKUP(M472,[15]OPERACIONAL!$A$1:$C$12,2,FALSE)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VLOOKUP(M473,[15]OPERACIONAL!$A$1:$C$12,2,FALSE)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VLOOKUP(M474,[15]OPERACIONAL!$A$1:$C$12,2,FALSE)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VLOOKUP(M475,[15]OPERACIONAL!$A$1:$C$12,2,FALSE)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VLOOKUP(M476,[15]OPERACIONAL!$A$1:$C$12,2,FALSE)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VLOOKUP(M477,[15]OPERACIONAL!$A$1:$C$12,2,FALSE)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VLOOKUP(M478,[15]OPERACIONAL!$A$1:$C$12,2,FALSE)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VLOOKUP(M479,[15]OPERACIONAL!$A$1:$C$12,2,FALSE)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VLOOKUP(M480,[15]OPERACIONAL!$A$1:$C$12,2,FALSE)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VLOOKUP(M481,[15]OPERACIONAL!$A$1:$C$12,2,FALSE)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VLOOKUP(M482,[15]OPERACIONAL!$A$1:$C$12,2,FALSE)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VLOOKUP(M483,[15]OPERACIONAL!$A$1:$C$12,2,FALSE)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VLOOKUP(M484,[15]OPERACIONAL!$A$1:$C$12,2,FALSE)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VLOOKUP(M485,[15]OPERACIONAL!$A$1:$C$12,2,FALSE)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VLOOKUP(M486,[15]OPERACIONAL!$A$1:$C$12,2,FALSE)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VLOOKUP(M487,[15]OPERACIONAL!$A$1:$C$12,2,FALSE)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VLOOKUP(M488,[15]OPERACIONAL!$A$1:$C$12,2,FALSE)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VLOOKUP(M489,[15]OPERACIONAL!$A$1:$C$12,2,FALSE)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VLOOKUP(M490,[15]OPERACIONAL!$A$1:$C$12,2,FALSE)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VLOOKUP(M491,[15]OPERACIONAL!$A$1:$C$12,2,FALSE)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VLOOKUP(M492,[15]OPERACIONAL!$A$1:$C$12,2,FALSE)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VLOOKUP(M493,[15]OPERACIONAL!$A$1:$C$12,2,FALSE)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VLOOKUP(M494,[15]OPERACIONAL!$A$1:$C$12,2,FALSE)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VLOOKUP(M495,[15]OPERACIONAL!$A$1:$C$12,2,FALSE)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VLOOKUP(M496,[15]OPERACIONAL!$A$1:$C$12,2,FALSE)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VLOOKUP(M497,[15]OPERACIONAL!$A$1:$C$12,2,FALSE)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VLOOKUP(M498,[15]OPERACIONAL!$A$1:$C$12,2,FALSE)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VLOOKUP(M499,[15]OPERACIONAL!$A$1:$C$12,2,FALSE)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VLOOKUP(M500,[15]OPERACIONAL!$A$1:$C$12,2,FALSE)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VLOOKUP(M501,[15]OPERACIONAL!$A$1:$C$12,2,FALSE)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VLOOKUP(M502,[15]OPERACIONAL!$A$1:$C$12,2,FALSE)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VLOOKUP(M503,[15]OPERACIONAL!$A$1:$C$12,2,FALSE)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VLOOKUP(M504,[15]OPERACIONAL!$A$1:$C$12,2,FALSE)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VLOOKUP(M505,[15]OPERACIONAL!$A$1:$C$12,2,FALSE)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VLOOKUP(M506,[15]OPERACIONAL!$A$1:$C$12,2,FALSE)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VLOOKUP(M507,[15]OPERACIONAL!$A$1:$C$12,2,FALSE)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VLOOKUP(M508,[15]OPERACIONAL!$A$1:$C$12,2,FALSE)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VLOOKUP(M509,[15]OPERACIONAL!$A$1:$C$12,2,FALSE)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VLOOKUP(M510,[15]OPERACIONAL!$A$1:$C$12,2,FALSE)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VLOOKUP(M511,[15]OPERACIONAL!$A$1:$C$12,2,FALSE)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VLOOKUP(M512,[15]OPERACIONAL!$A$1:$C$12,2,FALSE)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VLOOKUP(M513,[15]OPERACIONAL!$A$1:$C$12,2,FALSE)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VLOOKUP(M514,[15]OPERACIONAL!$A$1:$C$12,2,FALSE)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VLOOKUP(M515,[15]OPERACIONAL!$A$1:$C$12,2,FALSE)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VLOOKUP(M516,[15]OPERACIONAL!$A$1:$C$12,2,FALSE)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VLOOKUP(M517,[15]OPERACIONAL!$A$1:$C$12,2,FALSE)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VLOOKUP(M518,[15]OPERACIONAL!$A$1:$C$12,2,FALSE)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VLOOKUP(M519,[15]OPERACIONAL!$A$1:$C$12,2,FALSE)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VLOOKUP(M520,[15]OPERACIONAL!$A$1:$C$12,2,FALSE)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VLOOKUP(M521,[15]OPERACIONAL!$A$1:$C$12,2,FALSE)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VLOOKUP(M522,[15]OPERACIONAL!$A$1:$C$12,2,FALSE)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VLOOKUP(M523,[15]OPERACIONAL!$A$1:$C$12,2,FALSE)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VLOOKUP(M524,[15]OPERACIONAL!$A$1:$C$12,2,FALSE)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VLOOKUP(M525,[15]OPERACIONAL!$A$1:$C$12,2,FALSE)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VLOOKUP(M526,[15]OPERACIONAL!$A$1:$C$12,2,FALSE)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VLOOKUP(M527,[15]OPERACIONAL!$A$1:$C$12,2,FALSE)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VLOOKUP(M528,[15]OPERACIONAL!$A$1:$C$12,2,FALSE)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VLOOKUP(M529,[15]OPERACIONAL!$A$1:$C$12,2,FALSE)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VLOOKUP(M530,[15]OPERACIONAL!$A$1:$C$12,2,FALSE)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VLOOKUP(M531,[15]OPERACIONAL!$A$1:$C$12,2,FALSE)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VLOOKUP(M532,[15]OPERACIONAL!$A$1:$C$12,2,FALSE)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VLOOKUP(M533,[15]OPERACIONAL!$A$1:$C$12,2,FALSE)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VLOOKUP(M534,[15]OPERACIONAL!$A$1:$C$12,2,FALSE)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VLOOKUP(M535,[15]OPERACIONAL!$A$1:$C$12,2,FALSE)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VLOOKUP(M536,[15]OPERACIONAL!$A$1:$C$12,2,FALSE)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VLOOKUP(M537,[15]OPERACIONAL!$A$1:$C$12,2,FALSE)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VLOOKUP(M538,[15]OPERACIONAL!$A$1:$C$12,2,FALSE)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VLOOKUP(M539,[15]OPERACIONAL!$A$1:$C$12,2,FALSE)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VLOOKUP(M540,[15]OPERACIONAL!$A$1:$C$12,2,FALSE)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VLOOKUP(M541,[15]OPERACIONAL!$A$1:$C$12,2,FALSE)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VLOOKUP(M542,[15]OPERACIONAL!$A$1:$C$12,2,FALSE)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VLOOKUP(M543,[15]OPERACIONAL!$A$1:$C$12,2,FALSE)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VLOOKUP(M544,[15]OPERACIONAL!$A$1:$C$12,2,FALSE)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VLOOKUP(M545,[15]OPERACIONAL!$A$1:$C$12,2,FALSE)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VLOOKUP(M546,[15]OPERACIONAL!$A$1:$C$12,2,FALSE)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VLOOKUP(M547,[15]OPERACIONAL!$A$1:$C$12,2,FALSE)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VLOOKUP(M548,[15]OPERACIONAL!$A$1:$C$12,2,FALSE)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VLOOKUP(M549,[15]OPERACIONAL!$A$1:$C$12,2,FALSE)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VLOOKUP(M550,[15]OPERACIONAL!$A$1:$C$12,2,FALSE)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VLOOKUP(M551,[15]OPERACIONAL!$A$1:$C$12,2,FALSE)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VLOOKUP(M552,[15]OPERACIONAL!$A$1:$C$12,2,FALSE)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VLOOKUP(M553,[15]OPERACIONAL!$A$1:$C$12,2,FALSE)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VLOOKUP(M554,[15]OPERACIONAL!$A$1:$C$12,2,FALSE)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VLOOKUP(M555,[15]OPERACIONAL!$A$1:$C$12,2,FALSE)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VLOOKUP(M556,[15]OPERACIONAL!$A$1:$C$12,2,FALSE)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VLOOKUP(M557,[15]OPERACIONAL!$A$1:$C$12,2,FALSE)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VLOOKUP(M558,[15]OPERACIONAL!$A$1:$C$12,2,FALSE)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VLOOKUP(M559,[15]OPERACIONAL!$A$1:$C$12,2,FALSE)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VLOOKUP(M560,[15]OPERACIONAL!$A$1:$C$12,2,FALSE)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VLOOKUP(M561,[15]OPERACIONAL!$A$1:$C$12,2,FALSE)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VLOOKUP(M562,[15]OPERACIONAL!$A$1:$C$12,2,FALSE)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VLOOKUP(M563,[15]OPERACIONAL!$A$1:$C$12,2,FALSE)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VLOOKUP(M564,[15]OPERACIONAL!$A$1:$C$12,2,FALSE)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VLOOKUP(M565,[15]OPERACIONAL!$A$1:$C$12,2,FALSE)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VLOOKUP(M566,[15]OPERACIONAL!$A$1:$C$12,2,FALSE)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VLOOKUP(M567,[15]OPERACIONAL!$A$1:$C$12,2,FALSE)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VLOOKUP(M568,[15]OPERACIONAL!$A$1:$C$12,2,FALSE)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VLOOKUP(M569,[15]OPERACIONAL!$A$1:$C$12,2,FALSE)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VLOOKUP(M570,[15]OPERACIONAL!$A$1:$C$12,2,FALSE)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VLOOKUP(M571,[15]OPERACIONAL!$A$1:$C$12,2,FALSE)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VLOOKUP(M572,[15]OPERACIONAL!$A$1:$C$12,2,FALSE)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VLOOKUP(M573,[15]OPERACIONAL!$A$1:$C$12,2,FALSE)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VLOOKUP(M574,[15]OPERACIONAL!$A$1:$C$12,2,FALSE)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VLOOKUP(M575,[15]OPERACIONAL!$A$1:$C$12,2,FALSE)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VLOOKUP(M576,[15]OPERACIONAL!$A$1:$C$12,2,FALSE)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VLOOKUP(M577,[15]OPERACIONAL!$A$1:$C$12,2,FALSE)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VLOOKUP(M578,[15]OPERACIONAL!$A$1:$C$12,2,FALSE)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VLOOKUP(M579,[15]OPERACIONAL!$A$1:$C$12,2,FALSE)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VLOOKUP(M580,[15]OPERACIONAL!$A$1:$C$12,2,FALSE)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VLOOKUP(M581,[15]OPERACIONAL!$A$1:$C$12,2,FALSE)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VLOOKUP(M582,[15]OPERACIONAL!$A$1:$C$12,2,FALSE)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VLOOKUP(M583,[15]OPERACIONAL!$A$1:$C$12,2,FALSE)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VLOOKUP(M584,[15]OPERACIONAL!$A$1:$C$12,2,FALSE)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VLOOKUP(M585,[15]OPERACIONAL!$A$1:$C$12,2,FALSE)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VLOOKUP(M586,[15]OPERACIONAL!$A$1:$C$12,2,FALSE)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VLOOKUP(M587,[15]OPERACIONAL!$A$1:$C$12,2,FALSE)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VLOOKUP(M588,[15]OPERACIONAL!$A$1:$C$12,2,FALSE)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VLOOKUP(M589,[15]OPERACIONAL!$A$1:$C$12,2,FALSE)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VLOOKUP(M590,[15]OPERACIONAL!$A$1:$C$12,2,FALSE)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VLOOKUP(M591,[15]OPERACIONAL!$A$1:$C$12,2,FALSE)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VLOOKUP(M592,[15]OPERACIONAL!$A$1:$C$12,2,FALSE)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VLOOKUP(M593,[15]OPERACIONAL!$A$1:$C$12,2,FALSE)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VLOOKUP(M594,[15]OPERACIONAL!$A$1:$C$12,2,FALSE)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VLOOKUP(M595,[15]OPERACIONAL!$A$1:$C$12,2,FALSE)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VLOOKUP(M596,[15]OPERACIONAL!$A$1:$C$12,2,FALSE)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VLOOKUP(M597,[15]OPERACIONAL!$A$1:$C$12,2,FALSE)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VLOOKUP(M598,[15]OPERACIONAL!$A$1:$C$12,2,FALSE)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VLOOKUP(M599,[15]OPERACIONAL!$A$1:$C$12,2,FALSE)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VLOOKUP(M600,[15]OPERACIONAL!$A$1:$C$12,2,FALSE)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VLOOKUP(M601,[15]OPERACIONAL!$A$1:$C$12,2,FALSE)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VLOOKUP(M602,[15]OPERACIONAL!$A$1:$C$12,2,FALSE)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VLOOKUP(M603,[15]OPERACIONAL!$A$1:$C$12,2,FALSE)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VLOOKUP(M604,[15]OPERACIONAL!$A$1:$C$12,2,FALSE)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VLOOKUP(M605,[15]OPERACIONAL!$A$1:$C$12,2,FALSE)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VLOOKUP(M606,[15]OPERACIONAL!$A$1:$C$12,2,FALSE)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VLOOKUP(M607,[15]OPERACIONAL!$A$1:$C$12,2,FALSE)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VLOOKUP(M608,[15]OPERACIONAL!$A$1:$C$12,2,FALSE)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VLOOKUP(M609,[15]OPERACIONAL!$A$1:$C$12,2,FALSE)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VLOOKUP(M610,[15]OPERACIONAL!$A$1:$C$12,2,FALSE)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VLOOKUP(M611,[15]OPERACIONAL!$A$1:$C$12,2,FALSE)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VLOOKUP(M612,[15]OPERACIONAL!$A$1:$C$12,2,FALSE)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VLOOKUP(M613,[15]OPERACIONAL!$A$1:$C$12,2,FALSE)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VLOOKUP(M614,[15]OPERACIONAL!$A$1:$C$12,2,FALSE)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VLOOKUP(M615,[15]OPERACIONAL!$A$1:$C$12,2,FALSE)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VLOOKUP(M616,[15]OPERACIONAL!$A$1:$C$12,2,FALSE)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VLOOKUP(M617,[15]OPERACIONAL!$A$1:$C$12,2,FALSE)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VLOOKUP(M618,[15]OPERACIONAL!$A$1:$C$12,2,FALSE)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VLOOKUP(M619,[15]OPERACIONAL!$A$1:$C$12,2,FALSE)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VLOOKUP(M620,[15]OPERACIONAL!$A$1:$C$12,2,FALSE)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VLOOKUP(M621,[15]OPERACIONAL!$A$1:$C$12,2,FALSE)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VLOOKUP(M622,[15]OPERACIONAL!$A$1:$C$12,2,FALSE)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VLOOKUP(M623,[15]OPERACIONAL!$A$1:$C$12,2,FALSE)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VLOOKUP(M624,[15]OPERACIONAL!$A$1:$C$12,2,FALSE)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VLOOKUP(M625,[15]OPERACIONAL!$A$1:$C$12,2,FALSE)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VLOOKUP(M626,[15]OPERACIONAL!$A$1:$C$12,2,FALSE)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VLOOKUP(M627,[15]OPERACIONAL!$A$1:$C$12,2,FALSE)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VLOOKUP(M628,[15]OPERACIONAL!$A$1:$C$12,2,FALSE)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VLOOKUP(M629,[15]OPERACIONAL!$A$1:$C$12,2,FALSE)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VLOOKUP(M630,[15]OPERACIONAL!$A$1:$C$12,2,FALSE)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VLOOKUP(M631,[15]OPERACIONAL!$A$1:$C$12,2,FALSE)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VLOOKUP(M632,[15]OPERACIONAL!$A$1:$C$12,2,FALSE)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VLOOKUP(M633,[15]OPERACIONAL!$A$1:$C$12,2,FALSE)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VLOOKUP(M634,[15]OPERACIONAL!$A$1:$C$12,2,FALSE)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VLOOKUP(M635,[15]OPERACIONAL!$A$1:$C$12,2,FALSE)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VLOOKUP(M636,[15]OPERACIONAL!$A$1:$C$12,2,FALSE)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VLOOKUP(M637,[15]OPERACIONAL!$A$1:$C$12,2,FALSE)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VLOOKUP(M638,[15]OPERACIONAL!$A$1:$C$12,2,FALSE)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VLOOKUP(M639,[15]OPERACIONAL!$A$1:$C$12,2,FALSE)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VLOOKUP(M640,[15]OPERACIONAL!$A$1:$C$12,2,FALSE)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VLOOKUP(M641,[15]OPERACIONAL!$A$1:$C$12,2,FALSE)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VLOOKUP(M642,[15]OPERACIONAL!$A$1:$C$12,2,FALSE)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VLOOKUP(M643,[15]OPERACIONAL!$A$1:$C$12,2,FALSE)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VLOOKUP(M644,[15]OPERACIONAL!$A$1:$C$12,2,FALSE)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VLOOKUP(M645,[15]OPERACIONAL!$A$1:$C$12,2,FALSE)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VLOOKUP(M646,[15]OPERACIONAL!$A$1:$C$12,2,FALSE)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VLOOKUP(M647,[15]OPERACIONAL!$A$1:$C$12,2,FALSE)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VLOOKUP(M648,[15]OPERACIONAL!$A$1:$C$12,2,FALSE)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VLOOKUP(M649,[15]OPERACIONAL!$A$1:$C$12,2,FALSE)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VLOOKUP(M650,[15]OPERACIONAL!$A$1:$C$12,2,FALSE)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VLOOKUP(M651,[15]OPERACIONAL!$A$1:$C$12,2,FALSE)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VLOOKUP(M652,[15]OPERACIONAL!$A$1:$C$12,2,FALSE)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VLOOKUP(M653,[15]OPERACIONAL!$A$1:$C$12,2,FALSE)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VLOOKUP(M654,[15]OPERACIONAL!$A$1:$C$12,2,FALSE)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VLOOKUP(M655,[15]OPERACIONAL!$A$1:$C$12,2,FALSE)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VLOOKUP(M656,[15]OPERACIONAL!$A$1:$C$12,2,FALSE)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VLOOKUP(M657,[15]OPERACIONAL!$A$1:$C$12,2,FALSE)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VLOOKUP(M658,[15]OPERACIONAL!$A$1:$C$12,2,FALSE)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VLOOKUP(M659,[15]OPERACIONAL!$A$1:$C$12,2,FALSE)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VLOOKUP(M660,[15]OPERACIONAL!$A$1:$C$12,2,FALSE)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VLOOKUP(M661,[15]OPERACIONAL!$A$1:$C$12,2,FALSE)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VLOOKUP(M662,[15]OPERACIONAL!$A$1:$C$12,2,FALSE)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VLOOKUP(M663,[15]OPERACIONAL!$A$1:$C$12,2,FALSE)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VLOOKUP(M664,[15]OPERACIONAL!$A$1:$C$12,2,FALSE)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VLOOKUP(M665,[15]OPERACIONAL!$A$1:$C$12,2,FALSE)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VLOOKUP(M666,[15]OPERACIONAL!$A$1:$C$12,2,FALSE)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VLOOKUP(M667,[15]OPERACIONAL!$A$1:$C$12,2,FALSE)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VLOOKUP(M668,[15]OPERACIONAL!$A$1:$C$12,2,FALSE)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VLOOKUP(M669,[15]OPERACIONAL!$A$1:$C$12,2,FALSE)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VLOOKUP(M670,[15]OPERACIONAL!$A$1:$C$12,2,FALSE)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VLOOKUP(M671,[15]OPERACIONAL!$A$1:$C$12,2,FALSE)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VLOOKUP(M672,[15]OPERACIONAL!$A$1:$C$12,2,FALSE)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VLOOKUP(M673,[15]OPERACIONAL!$A$1:$C$12,2,FALSE)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VLOOKUP(M674,[15]OPERACIONAL!$A$1:$C$12,2,FALSE)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VLOOKUP(M675,[15]OPERACIONAL!$A$1:$C$12,2,FALSE)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VLOOKUP(M676,[15]OPERACIONAL!$A$1:$C$12,2,FALSE)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VLOOKUP(M677,[15]OPERACIONAL!$A$1:$C$12,2,FALSE)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VLOOKUP(M678,[15]OPERACIONAL!$A$1:$C$12,2,FALSE)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VLOOKUP(M679,[15]OPERACIONAL!$A$1:$C$12,2,FALSE)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VLOOKUP(M680,[15]OPERACIONAL!$A$1:$C$12,2,FALSE)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VLOOKUP(M681,[15]OPERACIONAL!$A$1:$C$12,2,FALSE)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VLOOKUP(M682,[15]OPERACIONAL!$A$1:$C$12,2,FALSE)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VLOOKUP(M683,[15]OPERACIONAL!$A$1:$C$12,2,FALSE)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VLOOKUP(M684,[15]OPERACIONAL!$A$1:$C$12,2,FALSE)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VLOOKUP(M685,[15]OPERACIONAL!$A$1:$C$12,2,FALSE)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VLOOKUP(M686,[15]OPERACIONAL!$A$1:$C$12,2,FALSE)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VLOOKUP(M687,[15]OPERACIONAL!$A$1:$C$12,2,FALSE)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VLOOKUP(M688,[15]OPERACIONAL!$A$1:$C$12,2,FALSE)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VLOOKUP(M689,[15]OPERACIONAL!$A$1:$C$12,2,FALSE)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VLOOKUP(M690,[15]OPERACIONAL!$A$1:$C$12,2,FALSE)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VLOOKUP(M691,[15]OPERACIONAL!$A$1:$C$12,2,FALSE)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VLOOKUP(M692,[15]OPERACIONAL!$A$1:$C$12,2,FALSE)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VLOOKUP(M693,[15]OPERACIONAL!$A$1:$C$12,2,FALSE)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VLOOKUP(M694,[15]OPERACIONAL!$A$1:$C$12,2,FALSE)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VLOOKUP(M695,[15]OPERACIONAL!$A$1:$C$12,2,FALSE)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VLOOKUP(M696,[15]OPERACIONAL!$A$1:$C$12,2,FALSE)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VLOOKUP(M697,[15]OPERACIONAL!$A$1:$C$12,2,FALSE)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VLOOKUP(M698,[15]OPERACIONAL!$A$1:$C$12,2,FALSE)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VLOOKUP(M699,[15]OPERACIONAL!$A$1:$C$12,2,FALSE)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VLOOKUP(M700,[15]OPERACIONAL!$A$1:$C$12,2,FALSE)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VLOOKUP(M701,[15]OPERACIONAL!$A$1:$C$12,2,FALSE)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VLOOKUP(M702,[15]OPERACIONAL!$A$1:$C$12,2,FALSE)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VLOOKUP(M703,[15]OPERACIONAL!$A$1:$C$12,2,FALSE)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VLOOKUP(M704,[15]OPERACIONAL!$A$1:$C$12,2,FALSE)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VLOOKUP(M705,[15]OPERACIONAL!$A$1:$C$12,2,FALSE)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VLOOKUP(M706,[15]OPERACIONAL!$A$1:$C$12,2,FALSE)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VLOOKUP(M707,[15]OPERACIONAL!$A$1:$C$12,2,FALSE)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VLOOKUP(M708,[15]OPERACIONAL!$A$1:$C$12,2,FALSE)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VLOOKUP(M709,[15]OPERACIONAL!$A$1:$C$12,2,FALSE)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VLOOKUP(M710,[15]OPERACIONAL!$A$1:$C$12,2,FALSE)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VLOOKUP(M711,[15]OPERACIONAL!$A$1:$C$12,2,FALSE)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VLOOKUP(M712,[15]OPERACIONAL!$A$1:$C$12,2,FALSE)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VLOOKUP(M713,[15]OPERACIONAL!$A$1:$C$12,2,FALSE)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VLOOKUP(M714,[15]OPERACIONAL!$A$1:$C$12,2,FALSE)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VLOOKUP(M715,[15]OPERACIONAL!$A$1:$C$12,2,FALSE)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VLOOKUP(M716,[15]OPERACIONAL!$A$1:$C$12,2,FALSE)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VLOOKUP(M717,[15]OPERACIONAL!$A$1:$C$12,2,FALSE)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VLOOKUP(M718,[15]OPERACIONAL!$A$1:$C$12,2,FALSE)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VLOOKUP(M719,[15]OPERACIONAL!$A$1:$C$12,2,FALSE)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VLOOKUP(M720,[15]OPERACIONAL!$A$1:$C$12,2,FALSE)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VLOOKUP(M721,[15]OPERACIONAL!$A$1:$C$12,2,FALSE)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VLOOKUP(M722,[15]OPERACIONAL!$A$1:$C$12,2,FALSE)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VLOOKUP(M723,[15]OPERACIONAL!$A$1:$C$12,2,FALSE)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VLOOKUP(M724,[15]OPERACIONAL!$A$1:$C$12,2,FALSE)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VLOOKUP(M725,[15]OPERACIONAL!$A$1:$C$12,2,FALSE)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VLOOKUP(M726,[15]OPERACIONAL!$A$1:$C$12,2,FALSE)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VLOOKUP(M727,[15]OPERACIONAL!$A$1:$C$12,2,FALSE)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VLOOKUP(M728,[15]OPERACIONAL!$A$1:$C$12,2,FALSE)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VLOOKUP(M729,[15]OPERACIONAL!$A$1:$C$12,2,FALSE)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VLOOKUP(M730,[15]OPERACIONAL!$A$1:$C$12,2,FALSE)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VLOOKUP(M731,[15]OPERACIONAL!$A$1:$C$12,2,FALSE)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VLOOKUP(M732,[15]OPERACIONAL!$A$1:$C$12,2,FALSE)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VLOOKUP(M733,[15]OPERACIONAL!$A$1:$C$12,2,FALSE)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VLOOKUP(M734,[15]OPERACIONAL!$A$1:$C$12,2,FALSE)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VLOOKUP(M735,[15]OPERACIONAL!$A$1:$C$12,2,FALSE)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VLOOKUP(M736,[15]OPERACIONAL!$A$1:$C$12,2,FALSE)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VLOOKUP(M737,[15]OPERACIONAL!$A$1:$C$12,2,FALSE)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VLOOKUP(M738,[15]OPERACIONAL!$A$1:$C$12,2,FALSE)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VLOOKUP(M739,[15]OPERACIONAL!$A$1:$C$12,2,FALSE)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VLOOKUP(M740,[15]OPERACIONAL!$A$1:$C$12,2,FALSE)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VLOOKUP(M741,[15]OPERACIONAL!$A$1:$C$12,2,FALSE)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VLOOKUP(M742,[15]OPERACIONAL!$A$1:$C$12,2,FALSE)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VLOOKUP(M743,[15]OPERACIONAL!$A$1:$C$12,2,FALSE)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VLOOKUP(M744,[15]OPERACIONAL!$A$1:$C$12,2,FALSE)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VLOOKUP(M745,[15]OPERACIONAL!$A$1:$C$12,2,FALSE)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VLOOKUP(M746,[15]OPERACIONAL!$A$1:$C$12,2,FALSE)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VLOOKUP(M747,[15]OPERACIONAL!$A$1:$C$12,2,FALSE)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VLOOKUP(M748,[15]OPERACIONAL!$A$1:$C$12,2,FALSE)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VLOOKUP(M749,[15]OPERACIONAL!$A$1:$C$12,2,FALSE)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VLOOKUP(M750,[15]OPERACIONAL!$A$1:$C$12,2,FALSE)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VLOOKUP(M751,[15]OPERACIONAL!$A$1:$C$12,2,FALSE)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VLOOKUP(M752,[15]OPERACIONAL!$A$1:$C$12,2,FALSE)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VLOOKUP(M753,[15]OPERACIONAL!$A$1:$C$12,2,FALSE)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VLOOKUP(M754,[15]OPERACIONAL!$A$1:$C$12,2,FALSE)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VLOOKUP(M755,[15]OPERACIONAL!$A$1:$C$12,2,FALSE)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VLOOKUP(M756,[15]OPERACIONAL!$A$1:$C$12,2,FALSE)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VLOOKUP(M757,[15]OPERACIONAL!$A$1:$C$12,2,FALSE)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VLOOKUP(M758,[15]OPERACIONAL!$A$1:$C$12,2,FALSE)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VLOOKUP(M759,[15]OPERACIONAL!$A$1:$C$12,2,FALSE)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VLOOKUP(M760,[15]OPERACIONAL!$A$1:$C$12,2,FALSE)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VLOOKUP(M761,[15]OPERACIONAL!$A$1:$C$12,2,FALSE)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VLOOKUP(M762,[15]OPERACIONAL!$A$1:$C$12,2,FALSE)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VLOOKUP(M763,[15]OPERACIONAL!$A$1:$C$12,2,FALSE)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VLOOKUP(M764,[15]OPERACIONAL!$A$1:$C$12,2,FALSE)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VLOOKUP(M765,[15]OPERACIONAL!$A$1:$C$12,2,FALSE)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VLOOKUP(M766,[15]OPERACIONAL!$A$1:$C$12,2,FALSE)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VLOOKUP(M767,[15]OPERACIONAL!$A$1:$C$12,2,FALSE)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VLOOKUP(M768,[15]OPERACIONAL!$A$1:$C$12,2,FALSE)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VLOOKUP(M769,[15]OPERACIONAL!$A$1:$C$12,2,FALSE)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VLOOKUP(M770,[15]OPERACIONAL!$A$1:$C$12,2,FALSE)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VLOOKUP(M771,[15]OPERACIONAL!$A$1:$C$12,2,FALSE)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VLOOKUP(M772,[15]OPERACIONAL!$A$1:$C$12,2,FALSE)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VLOOKUP(M773,[15]OPERACIONAL!$A$1:$C$12,2,FALSE)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VLOOKUP(M774,[15]OPERACIONAL!$A$1:$C$12,2,FALSE)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VLOOKUP(M775,[15]OPERACIONAL!$A$1:$C$12,2,FALSE)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VLOOKUP(M776,[15]OPERACIONAL!$A$1:$C$12,2,FALSE)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VLOOKUP(M777,[15]OPERACIONAL!$A$1:$C$12,2,FALSE)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VLOOKUP(M778,[15]OPERACIONAL!$A$1:$C$12,2,FALSE)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VLOOKUP(M779,[15]OPERACIONAL!$A$1:$C$12,2,FALSE)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VLOOKUP(M780,[15]OPERACIONAL!$A$1:$C$12,2,FALSE)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VLOOKUP(M781,[15]OPERACIONAL!$A$1:$C$12,2,FALSE)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VLOOKUP(M782,[15]OPERACIONAL!$A$1:$C$12,2,FALSE)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VLOOKUP(M783,[15]OPERACIONAL!$A$1:$C$12,2,FALSE)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VLOOKUP(M784,[15]OPERACIONAL!$A$1:$C$12,2,FALSE)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VLOOKUP(M785,[15]OPERACIONAL!$A$1:$C$12,2,FALSE)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VLOOKUP(M786,[15]OPERACIONAL!$A$1:$C$12,2,FALSE)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VLOOKUP(M787,[15]OPERACIONAL!$A$1:$C$12,2,FALSE)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VLOOKUP(M788,[15]OPERACIONAL!$A$1:$C$12,2,FALSE)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VLOOKUP(M789,[15]OPERACIONAL!$A$1:$C$12,2,FALSE)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VLOOKUP(M790,[15]OPERACIONAL!$A$1:$C$12,2,FALSE)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VLOOKUP(M791,[15]OPERACIONAL!$A$1:$C$12,2,FALSE)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VLOOKUP(M792,[15]OPERACIONAL!$A$1:$C$12,2,FALSE)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VLOOKUP(M793,[15]OPERACIONAL!$A$1:$C$12,2,FALSE)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VLOOKUP(M794,[15]OPERACIONAL!$A$1:$C$12,2,FALSE)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VLOOKUP(M795,[15]OPERACIONAL!$A$1:$C$12,2,FALSE)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VLOOKUP(M796,[15]OPERACIONAL!$A$1:$C$12,2,FALSE)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VLOOKUP(M797,[15]OPERACIONAL!$A$1:$C$12,2,FALSE)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VLOOKUP(M798,[15]OPERACIONAL!$A$1:$C$12,2,FALSE)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VLOOKUP(M799,[15]OPERACIONAL!$A$1:$C$12,2,FALSE)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VLOOKUP(M800,[15]OPERACIONAL!$A$1:$C$12,2,FALSE)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VLOOKUP(M801,[15]OPERACIONAL!$A$1:$C$12,2,FALSE)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VLOOKUP(M802,[15]OPERACIONAL!$A$1:$C$12,2,FALSE)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VLOOKUP(M803,[15]OPERACIONAL!$A$1:$C$12,2,FALSE)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VLOOKUP(M804,[15]OPERACIONAL!$A$1:$C$12,2,FALSE)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VLOOKUP(M805,[15]OPERACIONAL!$A$1:$C$12,2,FALSE)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VLOOKUP(M806,[15]OPERACIONAL!$A$1:$C$12,2,FALSE)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VLOOKUP(M807,[15]OPERACIONAL!$A$1:$C$12,2,FALSE)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VLOOKUP(M808,[15]OPERACIONAL!$A$1:$C$12,2,FALSE)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VLOOKUP(M809,[15]OPERACIONAL!$A$1:$C$12,2,FALSE)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VLOOKUP(M810,[15]OPERACIONAL!$A$1:$C$12,2,FALSE)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VLOOKUP(M811,[15]OPERACIONAL!$A$1:$C$12,2,FALSE)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VLOOKUP(M812,[15]OPERACIONAL!$A$1:$C$12,2,FALSE)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VLOOKUP(M813,[15]OPERACIONAL!$A$1:$C$12,2,FALSE)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VLOOKUP(M814,[15]OPERACIONAL!$A$1:$C$12,2,FALSE)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VLOOKUP(M815,[15]OPERACIONAL!$A$1:$C$12,2,FALSE)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VLOOKUP(M816,[15]OPERACIONAL!$A$1:$C$12,2,FALSE)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VLOOKUP(M817,[15]OPERACIONAL!$A$1:$C$12,2,FALSE)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VLOOKUP(M818,[15]OPERACIONAL!$A$1:$C$12,2,FALSE)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VLOOKUP(M819,[15]OPERACIONAL!$A$1:$C$12,2,FALSE)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VLOOKUP(M820,[15]OPERACIONAL!$A$1:$C$12,2,FALSE)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VLOOKUP(M821,[15]OPERACIONAL!$A$1:$C$12,2,FALSE)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VLOOKUP(M822,[15]OPERACIONAL!$A$1:$C$12,2,FALSE)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VLOOKUP(M823,[15]OPERACIONAL!$A$1:$C$12,2,FALSE)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VLOOKUP(M824,[15]OPERACIONAL!$A$1:$C$12,2,FALSE)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VLOOKUP(M825,[15]OPERACIONAL!$A$1:$C$12,2,FALSE)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VLOOKUP(M826,[15]OPERACIONAL!$A$1:$C$12,2,FALSE)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VLOOKUP(M827,[15]OPERACIONAL!$A$1:$C$12,2,FALSE)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VLOOKUP(M828,[15]OPERACIONAL!$A$1:$C$12,2,FALSE)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VLOOKUP(M829,[15]OPERACIONAL!$A$1:$C$12,2,FALSE)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VLOOKUP(M830,[15]OPERACIONAL!$A$1:$C$12,2,FALSE)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VLOOKUP(M831,[15]OPERACIONAL!$A$1:$C$12,2,FALSE)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VLOOKUP(M832,[15]OPERACIONAL!$A$1:$C$12,2,FALSE)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VLOOKUP(M833,[15]OPERACIONAL!$A$1:$C$12,2,FALSE)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VLOOKUP(M834,[15]OPERACIONAL!$A$1:$C$12,2,FALSE)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VLOOKUP(M835,[15]OPERACIONAL!$A$1:$C$12,2,FALSE)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VLOOKUP(M836,[15]OPERACIONAL!$A$1:$C$12,2,FALSE)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VLOOKUP(M837,[15]OPERACIONAL!$A$1:$C$12,2,FALSE)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VLOOKUP(M838,[15]OPERACIONAL!$A$1:$C$12,2,FALSE)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VLOOKUP(M839,[15]OPERACIONAL!$A$1:$C$12,2,FALSE)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VLOOKUP(M840,[15]OPERACIONAL!$A$1:$C$12,2,FALSE)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VLOOKUP(M841,[15]OPERACIONAL!$A$1:$C$12,2,FALSE)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VLOOKUP(M842,[15]OPERACIONAL!$A$1:$C$12,2,FALSE)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VLOOKUP(M843,[15]OPERACIONAL!$A$1:$C$12,2,FALSE)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VLOOKUP(M844,[15]OPERACIONAL!$A$1:$C$12,2,FALSE)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VLOOKUP(M845,[15]OPERACIONAL!$A$1:$C$12,2,FALSE)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VLOOKUP(M846,[15]OPERACIONAL!$A$1:$C$12,2,FALSE)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VLOOKUP(M847,[15]OPERACIONAL!$A$1:$C$12,2,FALSE)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VLOOKUP(M848,[15]OPERACIONAL!$A$1:$C$12,2,FALSE)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VLOOKUP(M849,[15]OPERACIONAL!$A$1:$C$12,2,FALSE)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VLOOKUP(M850,[15]OPERACIONAL!$A$1:$C$12,2,FALSE)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VLOOKUP(M851,[15]OPERACIONAL!$A$1:$C$12,2,FALSE)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VLOOKUP(M852,[15]OPERACIONAL!$A$1:$C$12,2,FALSE)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VLOOKUP(M853,[15]OPERACIONAL!$A$1:$C$12,2,FALSE)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VLOOKUP(M854,[15]OPERACIONAL!$A$1:$C$12,2,FALSE)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VLOOKUP(M855,[15]OPERACIONAL!$A$1:$C$12,2,FALSE)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VLOOKUP(M856,[15]OPERACIONAL!$A$1:$C$12,2,FALSE)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VLOOKUP(M857,[15]OPERACIONAL!$A$1:$C$12,2,FALSE)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VLOOKUP(M858,[15]OPERACIONAL!$A$1:$C$12,2,FALSE)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VLOOKUP(M859,[15]OPERACIONAL!$A$1:$C$12,2,FALSE)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VLOOKUP(M860,[15]OPERACIONAL!$A$1:$C$12,2,FALSE)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VLOOKUP(M861,[15]OPERACIONAL!$A$1:$C$12,2,FALSE)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VLOOKUP(M862,[15]OPERACIONAL!$A$1:$C$12,2,FALSE)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VLOOKUP(M863,[15]OPERACIONAL!$A$1:$C$12,2,FALSE)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VLOOKUP(M864,[15]OPERACIONAL!$A$1:$C$12,2,FALSE)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VLOOKUP(M865,[15]OPERACIONAL!$A$1:$C$12,2,FALSE)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VLOOKUP(M866,[15]OPERACIONAL!$A$1:$C$12,2,FALSE)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VLOOKUP(M867,[15]OPERACIONAL!$A$1:$C$12,2,FALSE)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VLOOKUP(M868,[15]OPERACIONAL!$A$1:$C$12,2,FALSE)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VLOOKUP(M869,[15]OPERACIONAL!$A$1:$C$12,2,FALSE)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VLOOKUP(M870,[15]OPERACIONAL!$A$1:$C$12,2,FALSE)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VLOOKUP(M871,[15]OPERACIONAL!$A$1:$C$12,2,FALSE)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VLOOKUP(M872,[15]OPERACIONAL!$A$1:$C$12,2,FALSE)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VLOOKUP(M873,[15]OPERACIONAL!$A$1:$C$12,2,FALSE)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VLOOKUP(M874,[15]OPERACIONAL!$A$1:$C$12,2,FALSE)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VLOOKUP(M875,[15]OPERACIONAL!$A$1:$C$12,2,FALSE)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VLOOKUP(M876,[15]OPERACIONAL!$A$1:$C$12,2,FALSE)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VLOOKUP(M877,[15]OPERACIONAL!$A$1:$C$12,2,FALSE)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VLOOKUP(M878,[15]OPERACIONAL!$A$1:$C$12,2,FALSE)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VLOOKUP(M879,[15]OPERACIONAL!$A$1:$C$12,2,FALSE)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VLOOKUP(M880,[15]OPERACIONAL!$A$1:$C$12,2,FALSE)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VLOOKUP(M881,[15]OPERACIONAL!$A$1:$C$12,2,FALSE)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VLOOKUP(M882,[15]OPERACIONAL!$A$1:$C$12,2,FALSE)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VLOOKUP(M883,[15]OPERACIONAL!$A$1:$C$12,2,FALSE)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VLOOKUP(M884,[15]OPERACIONAL!$A$1:$C$12,2,FALSE)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VLOOKUP(M885,[15]OPERACIONAL!$A$1:$C$12,2,FALSE)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VLOOKUP(M886,[15]OPERACIONAL!$A$1:$C$12,2,FALSE)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VLOOKUP(M887,[15]OPERACIONAL!$A$1:$C$12,2,FALSE)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VLOOKUP(M888,[15]OPERACIONAL!$A$1:$C$12,2,FALSE)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VLOOKUP(M889,[15]OPERACIONAL!$A$1:$C$12,2,FALSE)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VLOOKUP(M890,[15]OPERACIONAL!$A$1:$C$12,2,FALSE)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VLOOKUP(M891,[15]OPERACIONAL!$A$1:$C$12,2,FALSE)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VLOOKUP(M892,[15]OPERACIONAL!$A$1:$C$12,2,FALSE)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VLOOKUP(M893,[15]OPERACIONAL!$A$1:$C$12,2,FALSE)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VLOOKUP(M894,[15]OPERACIONAL!$A$1:$C$12,2,FALSE)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VLOOKUP(M895,[15]OPERACIONAL!$A$1:$C$12,2,FALSE)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VLOOKUP(M896,[15]OPERACIONAL!$A$1:$C$12,2,FALSE)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VLOOKUP(M897,[15]OPERACIONAL!$A$1:$C$12,2,FALSE)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VLOOKUP(M898,[15]OPERACIONAL!$A$1:$C$12,2,FALSE)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VLOOKUP(M899,[15]OPERACIONAL!$A$1:$C$12,2,FALSE)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VLOOKUP(M900,[15]OPERACIONAL!$A$1:$C$12,2,FALSE)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VLOOKUP(M901,[15]OPERACIONAL!$A$1:$C$12,2,FALSE)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VLOOKUP(M902,[15]OPERACIONAL!$A$1:$C$12,2,FALSE)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VLOOKUP(M903,[15]OPERACIONAL!$A$1:$C$12,2,FALSE)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VLOOKUP(M904,[15]OPERACIONAL!$A$1:$C$12,2,FALSE)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VLOOKUP(M905,[15]OPERACIONAL!$A$1:$C$12,2,FALSE)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VLOOKUP(M906,[15]OPERACIONAL!$A$1:$C$12,2,FALSE)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VLOOKUP(M907,[15]OPERACIONAL!$A$1:$C$12,2,FALSE)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VLOOKUP(M908,[15]OPERACIONAL!$A$1:$C$12,2,FALSE)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VLOOKUP(M909,[15]OPERACIONAL!$A$1:$C$12,2,FALSE)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VLOOKUP(M910,[15]OPERACIONAL!$A$1:$C$12,2,FALSE)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VLOOKUP(M911,[15]OPERACIONAL!$A$1:$C$12,2,FALSE)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VLOOKUP(M912,[15]OPERACIONAL!$A$1:$C$12,2,FALSE)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VLOOKUP(M913,[15]OPERACIONAL!$A$1:$C$12,2,FALSE)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VLOOKUP(M914,[15]OPERACIONAL!$A$1:$C$12,2,FALSE)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VLOOKUP(M915,[15]OPERACIONAL!$A$1:$C$12,2,FALSE)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VLOOKUP(M916,[15]OPERACIONAL!$A$1:$C$12,2,FALSE)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VLOOKUP(M917,[15]OPERACIONAL!$A$1:$C$12,2,FALSE)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VLOOKUP(M918,[15]OPERACIONAL!$A$1:$C$12,2,FALSE)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VLOOKUP(M919,[15]OPERACIONAL!$A$1:$C$12,2,FALSE)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VLOOKUP(M920,[15]OPERACIONAL!$A$1:$C$12,2,FALSE)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VLOOKUP(M921,[15]OPERACIONAL!$A$1:$C$12,2,FALSE)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VLOOKUP(M922,[15]OPERACIONAL!$A$1:$C$12,2,FALSE)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VLOOKUP(M923,[15]OPERACIONAL!$A$1:$C$12,2,FALSE)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VLOOKUP(M924,[15]OPERACIONAL!$A$1:$C$12,2,FALSE)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VLOOKUP(M925,[15]OPERACIONAL!$A$1:$C$12,2,FALSE)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VLOOKUP(M926,[15]OPERACIONAL!$A$1:$C$12,2,FALSE)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VLOOKUP(M927,[15]OPERACIONAL!$A$1:$C$12,2,FALSE)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VLOOKUP(M928,[15]OPERACIONAL!$A$1:$C$12,2,FALSE)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VLOOKUP(M929,[15]OPERACIONAL!$A$1:$C$12,2,FALSE)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VLOOKUP(M930,[15]OPERACIONAL!$A$1:$C$12,2,FALSE)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VLOOKUP(M931,[15]OPERACIONAL!$A$1:$C$12,2,FALSE)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VLOOKUP(M932,[15]OPERACIONAL!$A$1:$C$12,2,FALSE)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VLOOKUP(M933,[15]OPERACIONAL!$A$1:$C$12,2,FALSE)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VLOOKUP(M934,[15]OPERACIONAL!$A$1:$C$12,2,FALSE)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VLOOKUP(M935,[15]OPERACIONAL!$A$1:$C$12,2,FALSE)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VLOOKUP(M936,[15]OPERACIONAL!$A$1:$C$12,2,FALSE)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VLOOKUP(M937,[15]OPERACIONAL!$A$1:$C$12,2,FALSE)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VLOOKUP(M938,[15]OPERACIONAL!$A$1:$C$12,2,FALSE)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VLOOKUP(M939,[15]OPERACIONAL!$A$1:$C$12,2,FALSE)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VLOOKUP(M940,[15]OPERACIONAL!$A$1:$C$12,2,FALSE)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VLOOKUP(M941,[15]OPERACIONAL!$A$1:$C$12,2,FALSE)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VLOOKUP(M942,[15]OPERACIONAL!$A$1:$C$12,2,FALSE)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VLOOKUP(M943,[15]OPERACIONAL!$A$1:$C$12,2,FALSE)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VLOOKUP(M944,[15]OPERACIONAL!$A$1:$C$12,2,FALSE)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VLOOKUP(M945,[15]OPERACIONAL!$A$1:$C$12,2,FALSE)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VLOOKUP(M946,[15]OPERACIONAL!$A$1:$C$12,2,FALSE)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VLOOKUP(M947,[15]OPERACIONAL!$A$1:$C$12,2,FALSE)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VLOOKUP(M948,[15]OPERACIONAL!$A$1:$C$12,2,FALSE)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VLOOKUP(M949,[15]OPERACIONAL!$A$1:$C$12,2,FALSE)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VLOOKUP(M950,[15]OPERACIONAL!$A$1:$C$12,2,FALSE)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VLOOKUP(M951,[15]OPERACIONAL!$A$1:$C$12,2,FALSE)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VLOOKUP(M952,[15]OPERACIONAL!$A$1:$C$12,2,FALSE)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VLOOKUP(M953,[15]OPERACIONAL!$A$1:$C$12,2,FALSE)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VLOOKUP(M954,[15]OPERACIONAL!$A$1:$C$12,2,FALSE)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VLOOKUP(M955,[15]OPERACIONAL!$A$1:$C$12,2,FALSE)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VLOOKUP(M956,[15]OPERACIONAL!$A$1:$C$12,2,FALSE)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VLOOKUP(M957,[15]OPERACIONAL!$A$1:$C$12,2,FALSE)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VLOOKUP(M958,[15]OPERACIONAL!$A$1:$C$12,2,FALSE)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VLOOKUP(M959,[15]OPERACIONAL!$A$1:$C$12,2,FALSE)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VLOOKUP(M960,[15]OPERACIONAL!$A$1:$C$12,2,FALSE)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VLOOKUP(M961,[15]OPERACIONAL!$A$1:$C$12,2,FALSE)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VLOOKUP(M962,[15]OPERACIONAL!$A$1:$C$12,2,FALSE)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VLOOKUP(M963,[15]OPERACIONAL!$A$1:$C$12,2,FALSE)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VLOOKUP(M964,[15]OPERACIONAL!$A$1:$C$12,2,FALSE)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VLOOKUP(M965,[15]OPERACIONAL!$A$1:$C$12,2,FALSE)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VLOOKUP(M966,[15]OPERACIONAL!$A$1:$C$12,2,FALSE)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VLOOKUP(M967,[15]OPERACIONAL!$A$1:$C$12,2,FALSE)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VLOOKUP(M968,[15]OPERACIONAL!$A$1:$C$12,2,FALSE)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VLOOKUP(M969,[15]OPERACIONAL!$A$1:$C$12,2,FALSE)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VLOOKUP(M970,[15]OPERACIONAL!$A$1:$C$12,2,FALSE)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VLOOKUP(M971,[15]OPERACIONAL!$A$1:$C$12,2,FALSE)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VLOOKUP(M972,[15]OPERACIONAL!$A$1:$C$12,2,FALSE)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VLOOKUP(M973,[15]OPERACIONAL!$A$1:$C$12,2,FALSE)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VLOOKUP(M974,[15]OPERACIONAL!$A$1:$C$12,2,FALSE)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VLOOKUP(M975,[15]OPERACIONAL!$A$1:$C$12,2,FALSE)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VLOOKUP(M976,[15]OPERACIONAL!$A$1:$C$12,2,FALSE)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VLOOKUP(M977,[15]OPERACIONAL!$A$1:$C$12,2,FALSE)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VLOOKUP(M978,[15]OPERACIONAL!$A$1:$C$12,2,FALSE)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VLOOKUP(M979,[15]OPERACIONAL!$A$1:$C$12,2,FALSE)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VLOOKUP(M980,[15]OPERACIONAL!$A$1:$C$12,2,FALSE)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VLOOKUP(M981,[15]OPERACIONAL!$A$1:$C$12,2,FALSE)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VLOOKUP(M982,[15]OPERACIONAL!$A$1:$C$12,2,FALSE)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VLOOKUP(M983,[15]OPERACIONAL!$A$1:$C$12,2,FALSE)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VLOOKUP(M984,[15]OPERACIONAL!$A$1:$C$12,2,FALSE)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VLOOKUP(M985,[15]OPERACIONAL!$A$1:$C$12,2,FALSE)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VLOOKUP(M986,[15]OPERACIONAL!$A$1:$C$12,2,FALSE)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VLOOKUP(M987,[15]OPERACIONAL!$A$1:$C$12,2,FALSE)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VLOOKUP(M988,[15]OPERACIONAL!$A$1:$C$12,2,FALSE)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VLOOKUP(M989,[15]OPERACIONAL!$A$1:$C$12,2,FALSE)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VLOOKUP(M990,[15]OPERACIONAL!$A$1:$C$12,2,FALSE)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VLOOKUP(M991,[15]OPERACIONAL!$A$1:$C$12,2,FALSE)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VLOOKUP(M992,[15]OPERACIONAL!$A$1:$C$12,2,FALSE)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VLOOKUP(M993,[15]OPERACIONAL!$A$1:$C$12,2,FALSE)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VLOOKUP(M994,[15]OPERACIONAL!$A$1:$C$12,2,FALSE)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VLOOKUP(M995,[15]OPERACIONAL!$A$1:$C$12,2,FALSE)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VLOOKUP(M996,[15]OPERACIONAL!$A$1:$C$12,2,FALSE)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VLOOKUP(M997,[15]OPERACIONAL!$A$1:$C$12,2,FALSE)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VLOOKUP(M998,[15]OPERACIONAL!$A$1:$C$12,2,FALSE)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VLOOKUP(M999,[15]OPERACIONAL!$A$1:$C$12,2,FALSE)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VLOOKUP(M1000,[15]OPERACIONAL!$A$1:$C$12,2,FALSE)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VLOOKUP(M1001,[15]OPERACIONAL!$A$1:$C$12,2,FALSE)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VLOOKUP(M1002,[15]OPERACIONAL!$A$1:$C$12,2,FALSE)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VLOOKUP(M1003,[15]OPERACIONAL!$A$1:$C$12,2,FALSE)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VLOOKUP(M1004,[15]OPERACIONAL!$A$1:$C$12,2,FALSE)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VLOOKUP(M1005,[15]OPERACIONAL!$A$1:$C$12,2,FALSE)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VLOOKUP(M1006,[15]OPERACIONAL!$A$1:$C$12,2,FALSE)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VLOOKUP(M1007,[15]OPERACIONAL!$A$1:$C$12,2,FALSE)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VLOOKUP(M1008,[15]OPERACIONAL!$A$1:$C$12,2,FALSE)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VLOOKUP(M1009,[15]OPERACIONAL!$A$1:$C$12,2,FALSE)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VLOOKUP(M1010,[15]OPERACIONAL!$A$1:$C$12,2,FALSE)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VLOOKUP(M1011,[15]OPERACIONAL!$A$1:$C$12,2,FALSE)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VLOOKUP(M1012,[15]OPERACIONAL!$A$1:$C$12,2,FALSE)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VLOOKUP(M1013,[15]OPERACIONAL!$A$1:$C$12,2,FALSE)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VLOOKUP(M1014,[15]OPERACIONAL!$A$1:$C$12,2,FALSE)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VLOOKUP(M1015,[15]OPERACIONAL!$A$1:$C$12,2,FALSE)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VLOOKUP(M1016,[15]OPERACIONAL!$A$1:$C$12,2,FALSE)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VLOOKUP(M1017,[15]OPERACIONAL!$A$1:$C$12,2,FALSE)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VLOOKUP(M1018,[15]OPERACIONAL!$A$1:$C$12,2,FALSE)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VLOOKUP(M1019,[15]OPERACIONAL!$A$1:$C$12,2,FALSE)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VLOOKUP(M1020,[15]OPERACIONAL!$A$1:$C$12,2,FALSE)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VLOOKUP(M1021,[15]OPERACIONAL!$A$1:$C$12,2,FALSE)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VLOOKUP(M1022,[15]OPERACIONAL!$A$1:$C$12,2,FALSE)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VLOOKUP(M1023,[15]OPERACIONAL!$A$1:$C$12,2,FALSE)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VLOOKUP(M1024,[15]OPERACIONAL!$A$1:$C$12,2,FALSE)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VLOOKUP(M1025,[15]OPERACIONAL!$A$1:$C$12,2,FALSE)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VLOOKUP(M1026,[15]OPERACIONAL!$A$1:$C$12,2,FALSE)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VLOOKUP(M1027,[15]OPERACIONAL!$A$1:$C$12,2,FALSE)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VLOOKUP(M1028,[15]OPERACIONAL!$A$1:$C$12,2,FALSE)</f>
        <v>SELECIONAR</v>
      </c>
    </row>
    <row r="1029" spans="2:14">
      <c r="B1029" s="23" t="str">
        <f t="shared" ref="B1029:B1049" si="32">MID(C1029,1,2)</f>
        <v>U.</v>
      </c>
      <c r="C1029" s="24" t="s">
        <v>4</v>
      </c>
      <c r="D1029" s="25"/>
      <c r="E1029" s="25"/>
      <c r="F1029" s="24" t="s">
        <v>18</v>
      </c>
      <c r="G1029" s="26">
        <v>1</v>
      </c>
      <c r="H1029" s="31"/>
      <c r="I1029" s="27">
        <v>0</v>
      </c>
      <c r="J1029" s="28">
        <f t="shared" ref="J1029:J1049" si="33">G1029*I1029</f>
        <v>0</v>
      </c>
      <c r="K1029" s="29" t="s">
        <v>50</v>
      </c>
      <c r="L1029" s="29" t="s">
        <v>45</v>
      </c>
      <c r="M1029" s="29" t="s">
        <v>51</v>
      </c>
      <c r="N1029" s="30" t="str">
        <f>VLOOKUP(M1029,[15]OPERACIONAL!$A$1:$C$12,2,FALSE)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VLOOKUP(M1030,[15]OPERACIONAL!$A$1:$C$12,2,FALSE)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VLOOKUP(M1031,[15]OPERACIONAL!$A$1:$C$12,2,FALSE)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VLOOKUP(M1032,[15]OPERACIONAL!$A$1:$C$12,2,FALSE)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VLOOKUP(M1033,[15]OPERACIONAL!$A$1:$C$12,2,FALSE)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VLOOKUP(M1034,[15]OPERACIONAL!$A$1:$C$12,2,FALSE)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VLOOKUP(M1035,[15]OPERACIONAL!$A$1:$C$12,2,FALSE)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VLOOKUP(M1036,[15]OPERACIONAL!$A$1:$C$12,2,FALSE)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VLOOKUP(M1037,[15]OPERACIONAL!$A$1:$C$12,2,FALSE)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VLOOKUP(M1038,[15]OPERACIONAL!$A$1:$C$12,2,FALSE)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VLOOKUP(M1039,[15]OPERACIONAL!$A$1:$C$12,2,FALSE)</f>
        <v>SELECIONAR</v>
      </c>
    </row>
    <row r="1040" spans="2:14">
      <c r="B1040" s="23" t="str">
        <f t="shared" si="32"/>
        <v>U.</v>
      </c>
      <c r="C1040" s="24" t="s">
        <v>4</v>
      </c>
      <c r="D1040" s="25"/>
      <c r="E1040" s="25"/>
      <c r="F1040" s="24" t="s">
        <v>18</v>
      </c>
      <c r="G1040" s="26">
        <v>1</v>
      </c>
      <c r="H1040" s="31"/>
      <c r="I1040" s="27">
        <v>0</v>
      </c>
      <c r="J1040" s="28">
        <f t="shared" si="33"/>
        <v>0</v>
      </c>
      <c r="K1040" s="29" t="s">
        <v>50</v>
      </c>
      <c r="L1040" s="29" t="s">
        <v>45</v>
      </c>
      <c r="M1040" s="29" t="s">
        <v>51</v>
      </c>
      <c r="N1040" s="30" t="str">
        <f>VLOOKUP(M1040,[15]OPERACIONAL!$A$1:$C$12,2,FALSE)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VLOOKUP(M1041,[15]OPERACIONAL!$A$1:$C$12,2,FALSE)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VLOOKUP(M1042,[15]OPERACIONAL!$A$1:$C$12,2,FALSE)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VLOOKUP(M1043,[15]OPERACIONAL!$A$1:$C$12,2,FALSE)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VLOOKUP(M1044,[15]OPERACIONAL!$A$1:$C$12,2,FALSE)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VLOOKUP(M1045,[15]OPERACIONAL!$A$1:$C$12,2,FALSE)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VLOOKUP(M1046,[15]OPERACIONAL!$A$1:$C$12,2,FALSE)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VLOOKUP(M1047,[15]OPERACIONAL!$A$1:$C$12,2,FALSE)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VLOOKUP(M1048,[15]OPERACIONAL!$A$1:$C$12,2,FALSE)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VLOOKUP(M1049,[15]OPERACIONAL!$A$1:$C$12,2,FALSE)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922F3-2EE8-4F74-8579-4941DAEA20E7}">
  <sheetPr>
    <pageSetUpPr fitToPage="1"/>
  </sheetPr>
  <dimension ref="A1:O1039"/>
  <sheetViews>
    <sheetView zoomScaleNormal="100" workbookViewId="0">
      <selection activeCell="K51" sqref="K4:M51"/>
    </sheetView>
  </sheetViews>
  <sheetFormatPr defaultRowHeight="12"/>
  <cols>
    <col min="1" max="1" width="9.140625" style="1"/>
    <col min="2" max="2" width="4.140625" style="1" bestFit="1" customWidth="1"/>
    <col min="3" max="3" width="6" style="1" bestFit="1" customWidth="1"/>
    <col min="4" max="4" width="19.5703125" style="2" customWidth="1"/>
    <col min="5" max="5" width="36.28515625" style="2" customWidth="1"/>
    <col min="6" max="6" width="7.7109375" style="1" bestFit="1" customWidth="1"/>
    <col min="7" max="7" width="9.42578125" style="1" customWidth="1"/>
    <col min="8" max="8" width="11.5703125" style="1" bestFit="1" customWidth="1"/>
    <col min="9" max="9" width="16" style="1" customWidth="1"/>
    <col min="10" max="10" width="15.85546875" style="1" bestFit="1" customWidth="1"/>
    <col min="11" max="12" width="14.140625" style="2" bestFit="1" customWidth="1"/>
    <col min="13" max="13" width="14" style="2" customWidth="1"/>
    <col min="14" max="14" width="59.5703125" style="1" customWidth="1"/>
    <col min="15" max="16384" width="9.140625" style="1"/>
  </cols>
  <sheetData>
    <row r="1" spans="2:15" ht="12.75" thickBot="1">
      <c r="I1" s="3" t="s">
        <v>0</v>
      </c>
      <c r="J1" s="4">
        <f>SUBTOTAL(9,J4:J1039)</f>
        <v>82322453.599999994</v>
      </c>
      <c r="K1" s="234"/>
      <c r="L1" s="234">
        <f>M1-79933000</f>
        <v>2389453.599999994</v>
      </c>
      <c r="M1" s="234">
        <v>82322453.599999994</v>
      </c>
    </row>
    <row r="2" spans="2:15" ht="12.75" thickBot="1">
      <c r="B2" s="5" t="s">
        <v>1</v>
      </c>
      <c r="C2" s="6" t="s">
        <v>1</v>
      </c>
      <c r="D2" s="7" t="s">
        <v>2</v>
      </c>
      <c r="E2" s="7" t="s">
        <v>2</v>
      </c>
      <c r="F2" s="6" t="s">
        <v>1</v>
      </c>
      <c r="G2" s="6" t="s">
        <v>1</v>
      </c>
      <c r="H2" s="8" t="s">
        <v>2</v>
      </c>
      <c r="I2" s="6" t="s">
        <v>1</v>
      </c>
      <c r="J2" s="8" t="s">
        <v>2</v>
      </c>
      <c r="K2" s="7" t="s">
        <v>2</v>
      </c>
      <c r="L2" s="7" t="s">
        <v>2</v>
      </c>
      <c r="M2" s="7" t="s">
        <v>2</v>
      </c>
      <c r="N2" s="9" t="s">
        <v>1</v>
      </c>
      <c r="O2" s="235" t="s">
        <v>1454</v>
      </c>
    </row>
    <row r="3" spans="2:15" ht="36.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5" ht="36.75" thickBot="1">
      <c r="B4" s="14" t="str">
        <f>MID(C4,1,2)</f>
        <v>35</v>
      </c>
      <c r="C4" s="15" t="s">
        <v>1455</v>
      </c>
      <c r="D4" s="16" t="s">
        <v>1456</v>
      </c>
      <c r="E4" s="16" t="s">
        <v>1457</v>
      </c>
      <c r="F4" s="15" t="s">
        <v>18</v>
      </c>
      <c r="G4" s="17">
        <v>2</v>
      </c>
      <c r="H4" s="18">
        <v>45444</v>
      </c>
      <c r="I4" s="19">
        <v>400000</v>
      </c>
      <c r="J4" s="20">
        <f>G4*I4</f>
        <v>800000</v>
      </c>
      <c r="K4" s="21" t="s">
        <v>20</v>
      </c>
      <c r="L4" s="21" t="s">
        <v>69</v>
      </c>
      <c r="M4" s="21" t="s">
        <v>28</v>
      </c>
      <c r="N4" s="22" t="str">
        <f>VLOOKUP(M4,[16]OPERACIONAL!$A$1:$C$13,2,FALSE)</f>
        <v>SERVIÇOS DE TECNOLOGIA DA INFORMAÇÃO E COMUNICAÇÃO - PESSOA JURÍDICA</v>
      </c>
    </row>
    <row r="5" spans="2:15" ht="24.75" thickBot="1">
      <c r="B5" s="23" t="str">
        <f t="shared" ref="B5:B68" si="0">MID(C5,1,2)</f>
        <v>35</v>
      </c>
      <c r="C5" s="24" t="s">
        <v>1455</v>
      </c>
      <c r="D5" s="16" t="s">
        <v>1458</v>
      </c>
      <c r="E5" s="25" t="s">
        <v>1459</v>
      </c>
      <c r="F5" s="24" t="s">
        <v>18</v>
      </c>
      <c r="G5" s="26">
        <v>1</v>
      </c>
      <c r="H5" s="31"/>
      <c r="I5" s="27">
        <v>236000</v>
      </c>
      <c r="J5" s="28">
        <f t="shared" ref="J5:J68" si="1">G5*I5</f>
        <v>236000</v>
      </c>
      <c r="K5" s="29" t="s">
        <v>20</v>
      </c>
      <c r="L5" s="29" t="s">
        <v>21</v>
      </c>
      <c r="M5" s="29" t="s">
        <v>28</v>
      </c>
      <c r="N5" s="30" t="str">
        <f>VLOOKUP(M5,[16]OPERACIONAL!$A$1:$C$13,2,FALSE)</f>
        <v>SERVIÇOS DE TECNOLOGIA DA INFORMAÇÃO E COMUNICAÇÃO - PESSOA JURÍDICA</v>
      </c>
    </row>
    <row r="6" spans="2:15" ht="24.75" thickBot="1">
      <c r="B6" s="23" t="str">
        <f t="shared" si="0"/>
        <v>35</v>
      </c>
      <c r="C6" s="24" t="s">
        <v>1455</v>
      </c>
      <c r="D6" s="16" t="s">
        <v>1460</v>
      </c>
      <c r="E6" s="25" t="s">
        <v>1461</v>
      </c>
      <c r="F6" s="24" t="s">
        <v>18</v>
      </c>
      <c r="G6" s="26">
        <v>1</v>
      </c>
      <c r="H6" s="45">
        <v>45309</v>
      </c>
      <c r="I6" s="27">
        <v>6900000</v>
      </c>
      <c r="J6" s="28">
        <f t="shared" si="1"/>
        <v>6900000</v>
      </c>
      <c r="K6" s="29" t="s">
        <v>20</v>
      </c>
      <c r="L6" s="29" t="s">
        <v>69</v>
      </c>
      <c r="M6" s="29" t="s">
        <v>28</v>
      </c>
      <c r="N6" s="30" t="str">
        <f>VLOOKUP(M6,[16]OPERACIONAL!$A$1:$C$13,2,FALSE)</f>
        <v>SERVIÇOS DE TECNOLOGIA DA INFORMAÇÃO E COMUNICAÇÃO - PESSOA JURÍDICA</v>
      </c>
    </row>
    <row r="7" spans="2:15" ht="24.75" thickBot="1">
      <c r="B7" s="23" t="str">
        <f t="shared" si="0"/>
        <v>35</v>
      </c>
      <c r="C7" s="24" t="s">
        <v>1455</v>
      </c>
      <c r="D7" s="16" t="s">
        <v>1462</v>
      </c>
      <c r="E7" s="25" t="s">
        <v>1463</v>
      </c>
      <c r="F7" s="24" t="s">
        <v>18</v>
      </c>
      <c r="G7" s="26">
        <v>1</v>
      </c>
      <c r="H7" s="31"/>
      <c r="I7" s="27">
        <v>1350000</v>
      </c>
      <c r="J7" s="28">
        <f t="shared" si="1"/>
        <v>1350000</v>
      </c>
      <c r="K7" s="29" t="s">
        <v>20</v>
      </c>
      <c r="L7" s="29" t="s">
        <v>21</v>
      </c>
      <c r="M7" s="29" t="s">
        <v>28</v>
      </c>
      <c r="N7" s="30" t="str">
        <f>VLOOKUP(M7,[16]OPERACIONAL!$A$1:$C$13,2,FALSE)</f>
        <v>SERVIÇOS DE TECNOLOGIA DA INFORMAÇÃO E COMUNICAÇÃO - PESSOA JURÍDICA</v>
      </c>
    </row>
    <row r="8" spans="2:15" ht="24.75" thickBot="1">
      <c r="B8" s="23" t="str">
        <f t="shared" si="0"/>
        <v>35</v>
      </c>
      <c r="C8" s="24" t="s">
        <v>1455</v>
      </c>
      <c r="D8" s="16" t="s">
        <v>1464</v>
      </c>
      <c r="E8" s="25" t="s">
        <v>1465</v>
      </c>
      <c r="F8" s="24" t="s">
        <v>18</v>
      </c>
      <c r="G8" s="26">
        <v>1</v>
      </c>
      <c r="H8" s="45">
        <v>45462</v>
      </c>
      <c r="I8" s="27">
        <v>566000</v>
      </c>
      <c r="J8" s="28">
        <f t="shared" si="1"/>
        <v>566000</v>
      </c>
      <c r="K8" s="29" t="s">
        <v>20</v>
      </c>
      <c r="L8" s="29" t="s">
        <v>21</v>
      </c>
      <c r="M8" s="29" t="s">
        <v>28</v>
      </c>
      <c r="N8" s="30" t="str">
        <f>VLOOKUP(M8,[16]OPERACIONAL!$A$1:$C$13,2,FALSE)</f>
        <v>SERVIÇOS DE TECNOLOGIA DA INFORMAÇÃO E COMUNICAÇÃO - PESSOA JURÍDICA</v>
      </c>
    </row>
    <row r="9" spans="2:15" ht="24.75" thickBot="1">
      <c r="B9" s="23" t="str">
        <f t="shared" si="0"/>
        <v>35</v>
      </c>
      <c r="C9" s="24" t="s">
        <v>1455</v>
      </c>
      <c r="D9" s="16" t="s">
        <v>1466</v>
      </c>
      <c r="E9" s="25" t="s">
        <v>1467</v>
      </c>
      <c r="F9" s="24" t="s">
        <v>18</v>
      </c>
      <c r="G9" s="26">
        <v>1</v>
      </c>
      <c r="H9" s="31"/>
      <c r="I9" s="27">
        <v>61000</v>
      </c>
      <c r="J9" s="28">
        <f t="shared" si="1"/>
        <v>61000</v>
      </c>
      <c r="K9" s="29" t="s">
        <v>20</v>
      </c>
      <c r="L9" s="29" t="s">
        <v>21</v>
      </c>
      <c r="M9" s="29" t="s">
        <v>28</v>
      </c>
      <c r="N9" s="30" t="str">
        <f>VLOOKUP(M9,[16]OPERACIONAL!$A$1:$C$13,2,FALSE)</f>
        <v>SERVIÇOS DE TECNOLOGIA DA INFORMAÇÃO E COMUNICAÇÃO - PESSOA JURÍDICA</v>
      </c>
    </row>
    <row r="10" spans="2:15" ht="24.75" thickBot="1">
      <c r="B10" s="23" t="str">
        <f t="shared" si="0"/>
        <v>35</v>
      </c>
      <c r="C10" s="24" t="s">
        <v>1455</v>
      </c>
      <c r="D10" s="16" t="s">
        <v>1468</v>
      </c>
      <c r="E10" s="25" t="s">
        <v>1469</v>
      </c>
      <c r="F10" s="24" t="s">
        <v>18</v>
      </c>
      <c r="G10" s="26">
        <v>1</v>
      </c>
      <c r="H10" s="31"/>
      <c r="I10" s="27">
        <v>4461000</v>
      </c>
      <c r="J10" s="28">
        <f t="shared" si="1"/>
        <v>4461000</v>
      </c>
      <c r="K10" s="29" t="s">
        <v>20</v>
      </c>
      <c r="L10" s="29" t="s">
        <v>21</v>
      </c>
      <c r="M10" s="29" t="s">
        <v>28</v>
      </c>
      <c r="N10" s="30" t="str">
        <f>VLOOKUP(M10,[16]OPERACIONAL!$A$1:$C$13,2,FALSE)</f>
        <v>SERVIÇOS DE TECNOLOGIA DA INFORMAÇÃO E COMUNICAÇÃO - PESSOA JURÍDICA</v>
      </c>
    </row>
    <row r="11" spans="2:15" ht="24.75" thickBot="1">
      <c r="B11" s="23" t="str">
        <f t="shared" si="0"/>
        <v>35</v>
      </c>
      <c r="C11" s="24" t="s">
        <v>1455</v>
      </c>
      <c r="D11" s="16" t="s">
        <v>1470</v>
      </c>
      <c r="E11" s="25" t="s">
        <v>1471</v>
      </c>
      <c r="F11" s="24" t="s">
        <v>18</v>
      </c>
      <c r="G11" s="26">
        <v>1</v>
      </c>
      <c r="H11" s="31"/>
      <c r="I11" s="27">
        <v>50000</v>
      </c>
      <c r="J11" s="28">
        <f t="shared" si="1"/>
        <v>50000</v>
      </c>
      <c r="K11" s="29" t="s">
        <v>20</v>
      </c>
      <c r="L11" s="29" t="s">
        <v>21</v>
      </c>
      <c r="M11" s="29" t="s">
        <v>34</v>
      </c>
      <c r="N11" s="30" t="str">
        <f>VLOOKUP(M11,[16]OPERACIONAL!$A$1:$C$13,2,FALSE)</f>
        <v>OUTROS SERVIÇOS DE TERCEIROS - PESSOA JURÍDICA</v>
      </c>
    </row>
    <row r="12" spans="2:15" ht="24.75" thickBot="1">
      <c r="B12" s="23" t="str">
        <f t="shared" si="0"/>
        <v>35</v>
      </c>
      <c r="C12" s="24" t="s">
        <v>1455</v>
      </c>
      <c r="D12" s="16" t="s">
        <v>1472</v>
      </c>
      <c r="E12" s="25" t="s">
        <v>1473</v>
      </c>
      <c r="F12" s="24" t="s">
        <v>18</v>
      </c>
      <c r="G12" s="26">
        <v>1</v>
      </c>
      <c r="H12" s="31"/>
      <c r="I12" s="27">
        <v>375000</v>
      </c>
      <c r="J12" s="28">
        <f t="shared" si="1"/>
        <v>375000</v>
      </c>
      <c r="K12" s="29" t="s">
        <v>20</v>
      </c>
      <c r="L12" s="29" t="s">
        <v>21</v>
      </c>
      <c r="M12" s="29" t="s">
        <v>28</v>
      </c>
      <c r="N12" s="30" t="str">
        <f>VLOOKUP(M12,[16]OPERACIONAL!$A$1:$C$13,2,FALSE)</f>
        <v>SERVIÇOS DE TECNOLOGIA DA INFORMAÇÃO E COMUNICAÇÃO - PESSOA JURÍDICA</v>
      </c>
    </row>
    <row r="13" spans="2:15" ht="24.75" thickBot="1">
      <c r="B13" s="23" t="str">
        <f t="shared" si="0"/>
        <v>35</v>
      </c>
      <c r="C13" s="24" t="s">
        <v>1455</v>
      </c>
      <c r="D13" s="16" t="s">
        <v>1474</v>
      </c>
      <c r="E13" s="25" t="s">
        <v>1475</v>
      </c>
      <c r="F13" s="24" t="s">
        <v>18</v>
      </c>
      <c r="G13" s="26">
        <v>1</v>
      </c>
      <c r="H13" s="45">
        <v>45480</v>
      </c>
      <c r="I13" s="27">
        <v>60000</v>
      </c>
      <c r="J13" s="28">
        <f t="shared" si="1"/>
        <v>60000</v>
      </c>
      <c r="K13" s="29" t="s">
        <v>20</v>
      </c>
      <c r="L13" s="29" t="s">
        <v>21</v>
      </c>
      <c r="M13" s="29" t="s">
        <v>28</v>
      </c>
      <c r="N13" s="30" t="str">
        <f>VLOOKUP(M13,[16]OPERACIONAL!$A$1:$C$13,2,FALSE)</f>
        <v>SERVIÇOS DE TECNOLOGIA DA INFORMAÇÃO E COMUNICAÇÃO - PESSOA JURÍDICA</v>
      </c>
    </row>
    <row r="14" spans="2:15" ht="24.75" thickBot="1">
      <c r="B14" s="23" t="str">
        <f t="shared" si="0"/>
        <v>35</v>
      </c>
      <c r="C14" s="24" t="s">
        <v>1455</v>
      </c>
      <c r="D14" s="16" t="s">
        <v>1476</v>
      </c>
      <c r="E14" s="25" t="s">
        <v>1477</v>
      </c>
      <c r="F14" s="24" t="s">
        <v>18</v>
      </c>
      <c r="G14" s="26">
        <v>1</v>
      </c>
      <c r="H14" s="31"/>
      <c r="I14" s="27">
        <v>55000</v>
      </c>
      <c r="J14" s="28">
        <f t="shared" si="1"/>
        <v>55000</v>
      </c>
      <c r="K14" s="29" t="s">
        <v>20</v>
      </c>
      <c r="L14" s="29" t="s">
        <v>21</v>
      </c>
      <c r="M14" s="29" t="s">
        <v>28</v>
      </c>
      <c r="N14" s="30" t="str">
        <f>VLOOKUP(M14,[16]OPERACIONAL!$A$1:$C$13,2,FALSE)</f>
        <v>SERVIÇOS DE TECNOLOGIA DA INFORMAÇÃO E COMUNICAÇÃO - PESSOA JURÍDICA</v>
      </c>
    </row>
    <row r="15" spans="2:15" ht="24.75" thickBot="1">
      <c r="B15" s="23" t="str">
        <f t="shared" si="0"/>
        <v>35</v>
      </c>
      <c r="C15" s="24" t="s">
        <v>1455</v>
      </c>
      <c r="D15" s="16" t="s">
        <v>1478</v>
      </c>
      <c r="E15" s="25" t="s">
        <v>1479</v>
      </c>
      <c r="F15" s="24" t="s">
        <v>18</v>
      </c>
      <c r="G15" s="26">
        <v>1</v>
      </c>
      <c r="H15" s="31"/>
      <c r="I15" s="27">
        <v>163000</v>
      </c>
      <c r="J15" s="28">
        <f t="shared" si="1"/>
        <v>163000</v>
      </c>
      <c r="K15" s="29" t="s">
        <v>20</v>
      </c>
      <c r="L15" s="29" t="s">
        <v>21</v>
      </c>
      <c r="M15" s="29" t="s">
        <v>37</v>
      </c>
      <c r="N15" s="30" t="str">
        <f>VLOOKUP(M15,[16]OPERACIONAL!$A$1:$C$13,2,FALSE)</f>
        <v>OUTROS SERVIÇOS DE TERCEIROS - PESSOA FÍSICA</v>
      </c>
    </row>
    <row r="16" spans="2:15" s="41" customFormat="1" ht="24.75" thickBot="1">
      <c r="B16" s="23" t="str">
        <f t="shared" si="0"/>
        <v>35</v>
      </c>
      <c r="C16" s="43" t="s">
        <v>1455</v>
      </c>
      <c r="D16" s="63" t="s">
        <v>1470</v>
      </c>
      <c r="E16" s="44" t="s">
        <v>1480</v>
      </c>
      <c r="F16" s="43" t="s">
        <v>18</v>
      </c>
      <c r="G16" s="58">
        <v>1</v>
      </c>
      <c r="H16" s="236"/>
      <c r="I16" s="47">
        <v>20000</v>
      </c>
      <c r="J16" s="28">
        <f t="shared" si="1"/>
        <v>20000</v>
      </c>
      <c r="K16" s="59" t="s">
        <v>20</v>
      </c>
      <c r="L16" s="59" t="s">
        <v>69</v>
      </c>
      <c r="M16" s="59" t="s">
        <v>22</v>
      </c>
      <c r="N16" s="30" t="str">
        <f>VLOOKUP(M16,[16]OPERACIONAL!$A$1:$C$13,2,FALSE)</f>
        <v>EQUIPAMENTOS E MATERIAL PERMANENTE</v>
      </c>
    </row>
    <row r="17" spans="1:14" ht="24.75" thickBot="1">
      <c r="B17" s="23" t="str">
        <f t="shared" si="0"/>
        <v>35</v>
      </c>
      <c r="C17" s="24" t="s">
        <v>1455</v>
      </c>
      <c r="D17" s="16" t="s">
        <v>1481</v>
      </c>
      <c r="E17" s="25" t="s">
        <v>1482</v>
      </c>
      <c r="F17" s="24" t="s">
        <v>18</v>
      </c>
      <c r="G17" s="26">
        <v>1</v>
      </c>
      <c r="H17" s="31"/>
      <c r="I17" s="27">
        <v>398000</v>
      </c>
      <c r="J17" s="28">
        <f t="shared" si="1"/>
        <v>398000</v>
      </c>
      <c r="K17" s="29" t="s">
        <v>20</v>
      </c>
      <c r="L17" s="29" t="s">
        <v>21</v>
      </c>
      <c r="M17" s="29" t="s">
        <v>28</v>
      </c>
      <c r="N17" s="30" t="str">
        <f>VLOOKUP(M17,[16]OPERACIONAL!$A$1:$C$13,2,FALSE)</f>
        <v>SERVIÇOS DE TECNOLOGIA DA INFORMAÇÃO E COMUNICAÇÃO - PESSOA JURÍDICA</v>
      </c>
    </row>
    <row r="18" spans="1:14" ht="24">
      <c r="B18" s="23" t="str">
        <f t="shared" si="0"/>
        <v>35</v>
      </c>
      <c r="C18" s="24" t="s">
        <v>1455</v>
      </c>
      <c r="D18" s="16" t="s">
        <v>1481</v>
      </c>
      <c r="E18" s="25" t="s">
        <v>1483</v>
      </c>
      <c r="F18" s="24" t="s">
        <v>18</v>
      </c>
      <c r="G18" s="26">
        <v>1</v>
      </c>
      <c r="H18" s="31"/>
      <c r="I18" s="27">
        <v>1250000</v>
      </c>
      <c r="J18" s="28">
        <f t="shared" si="1"/>
        <v>1250000</v>
      </c>
      <c r="K18" s="29" t="s">
        <v>43</v>
      </c>
      <c r="L18" s="29" t="s">
        <v>69</v>
      </c>
      <c r="M18" s="29" t="s">
        <v>28</v>
      </c>
      <c r="N18" s="30" t="str">
        <f>VLOOKUP(M18,[16]OPERACIONAL!$A$1:$C$13,2,FALSE)</f>
        <v>SERVIÇOS DE TECNOLOGIA DA INFORMAÇÃO E COMUNICAÇÃO - PESSOA JURÍDICA</v>
      </c>
    </row>
    <row r="19" spans="1:14">
      <c r="B19" s="23" t="str">
        <f t="shared" si="0"/>
        <v>35</v>
      </c>
      <c r="C19" s="24" t="s">
        <v>1455</v>
      </c>
      <c r="D19" s="25" t="s">
        <v>1484</v>
      </c>
      <c r="E19" s="25" t="s">
        <v>1485</v>
      </c>
      <c r="F19" s="24" t="s">
        <v>18</v>
      </c>
      <c r="G19" s="26">
        <v>1</v>
      </c>
      <c r="H19" s="45">
        <v>45339</v>
      </c>
      <c r="I19" s="27">
        <v>360000</v>
      </c>
      <c r="J19" s="28">
        <f t="shared" si="1"/>
        <v>360000</v>
      </c>
      <c r="K19" s="29" t="s">
        <v>20</v>
      </c>
      <c r="L19" s="29" t="s">
        <v>21</v>
      </c>
      <c r="M19" s="29" t="s">
        <v>34</v>
      </c>
      <c r="N19" s="30" t="str">
        <f>VLOOKUP(M19,[16]OPERACIONAL!$A$1:$C$13,2,FALSE)</f>
        <v>OUTROS SERVIÇOS DE TERCEIROS - PESSOA JURÍDICA</v>
      </c>
    </row>
    <row r="20" spans="1:14" ht="24">
      <c r="B20" s="23" t="str">
        <f t="shared" si="0"/>
        <v>35</v>
      </c>
      <c r="C20" s="24" t="s">
        <v>1455</v>
      </c>
      <c r="D20" s="25" t="s">
        <v>1486</v>
      </c>
      <c r="E20" s="25" t="s">
        <v>1487</v>
      </c>
      <c r="F20" s="24" t="s">
        <v>18</v>
      </c>
      <c r="G20" s="26">
        <v>1</v>
      </c>
      <c r="H20" s="31"/>
      <c r="I20" s="27">
        <v>287000</v>
      </c>
      <c r="J20" s="28">
        <f t="shared" si="1"/>
        <v>287000</v>
      </c>
      <c r="K20" s="29" t="s">
        <v>20</v>
      </c>
      <c r="L20" s="29" t="s">
        <v>21</v>
      </c>
      <c r="M20" s="29" t="s">
        <v>28</v>
      </c>
      <c r="N20" s="30" t="str">
        <f>VLOOKUP(M20,[16]OPERACIONAL!$A$1:$C$13,2,FALSE)</f>
        <v>SERVIÇOS DE TECNOLOGIA DA INFORMAÇÃO E COMUNICAÇÃO - PESSOA JURÍDICA</v>
      </c>
    </row>
    <row r="21" spans="1:14" ht="24">
      <c r="B21" s="23" t="str">
        <f t="shared" si="0"/>
        <v>35</v>
      </c>
      <c r="C21" s="24" t="s">
        <v>1455</v>
      </c>
      <c r="D21" s="25" t="s">
        <v>1488</v>
      </c>
      <c r="E21" s="25" t="s">
        <v>1489</v>
      </c>
      <c r="F21" s="24" t="s">
        <v>18</v>
      </c>
      <c r="G21" s="26">
        <v>1</v>
      </c>
      <c r="H21" s="45">
        <v>45470</v>
      </c>
      <c r="I21" s="27">
        <v>100000</v>
      </c>
      <c r="J21" s="28">
        <f t="shared" si="1"/>
        <v>100000</v>
      </c>
      <c r="K21" s="29" t="s">
        <v>189</v>
      </c>
      <c r="L21" s="29" t="s">
        <v>69</v>
      </c>
      <c r="M21" s="29" t="s">
        <v>28</v>
      </c>
      <c r="N21" s="30" t="str">
        <f>VLOOKUP(M21,[16]OPERACIONAL!$A$1:$C$13,2,FALSE)</f>
        <v>SERVIÇOS DE TECNOLOGIA DA INFORMAÇÃO E COMUNICAÇÃO - PESSOA JURÍDICA</v>
      </c>
    </row>
    <row r="22" spans="1:14" ht="24">
      <c r="B22" s="23" t="str">
        <f t="shared" si="0"/>
        <v>35</v>
      </c>
      <c r="C22" s="24" t="s">
        <v>1455</v>
      </c>
      <c r="D22" s="25" t="s">
        <v>1490</v>
      </c>
      <c r="E22" s="25" t="s">
        <v>1491</v>
      </c>
      <c r="F22" s="24" t="s">
        <v>18</v>
      </c>
      <c r="G22" s="26">
        <v>1</v>
      </c>
      <c r="H22" s="45">
        <v>45387</v>
      </c>
      <c r="I22" s="27">
        <v>61000</v>
      </c>
      <c r="J22" s="28">
        <f t="shared" si="1"/>
        <v>61000</v>
      </c>
      <c r="K22" s="29" t="s">
        <v>20</v>
      </c>
      <c r="L22" s="29" t="s">
        <v>21</v>
      </c>
      <c r="M22" s="29" t="s">
        <v>28</v>
      </c>
      <c r="N22" s="30" t="str">
        <f>VLOOKUP(M22,[16]OPERACIONAL!$A$1:$C$13,2,FALSE)</f>
        <v>SERVIÇOS DE TECNOLOGIA DA INFORMAÇÃO E COMUNICAÇÃO - PESSOA JURÍDICA</v>
      </c>
    </row>
    <row r="23" spans="1:14" ht="24">
      <c r="B23" s="23" t="str">
        <f t="shared" si="0"/>
        <v>35</v>
      </c>
      <c r="C23" s="24" t="s">
        <v>1455</v>
      </c>
      <c r="D23" s="25" t="s">
        <v>1492</v>
      </c>
      <c r="E23" s="25" t="s">
        <v>1493</v>
      </c>
      <c r="F23" s="24" t="s">
        <v>18</v>
      </c>
      <c r="G23" s="26">
        <v>1</v>
      </c>
      <c r="H23" s="31"/>
      <c r="I23" s="27">
        <v>50000</v>
      </c>
      <c r="J23" s="28">
        <f t="shared" si="1"/>
        <v>50000</v>
      </c>
      <c r="K23" s="29" t="s">
        <v>43</v>
      </c>
      <c r="L23" s="29" t="s">
        <v>21</v>
      </c>
      <c r="M23" s="29" t="s">
        <v>28</v>
      </c>
      <c r="N23" s="30" t="str">
        <f>VLOOKUP(M23,[16]OPERACIONAL!$A$1:$C$13,2,FALSE)</f>
        <v>SERVIÇOS DE TECNOLOGIA DA INFORMAÇÃO E COMUNICAÇÃO - PESSOA JURÍDICA</v>
      </c>
    </row>
    <row r="24" spans="1:14" ht="48">
      <c r="B24" s="23" t="str">
        <f t="shared" si="0"/>
        <v>35</v>
      </c>
      <c r="C24" s="24" t="s">
        <v>1455</v>
      </c>
      <c r="D24" s="25" t="s">
        <v>1468</v>
      </c>
      <c r="E24" s="25" t="s">
        <v>1494</v>
      </c>
      <c r="F24" s="24" t="s">
        <v>18</v>
      </c>
      <c r="G24" s="26">
        <v>1</v>
      </c>
      <c r="H24" s="31"/>
      <c r="I24" s="27">
        <v>3168000</v>
      </c>
      <c r="J24" s="28">
        <f t="shared" si="1"/>
        <v>3168000</v>
      </c>
      <c r="K24" s="29" t="s">
        <v>20</v>
      </c>
      <c r="L24" s="29" t="s">
        <v>69</v>
      </c>
      <c r="M24" s="29" t="s">
        <v>22</v>
      </c>
      <c r="N24" s="30" t="str">
        <f>VLOOKUP(M24,[16]OPERACIONAL!$A$1:$C$13,2,FALSE)</f>
        <v>EQUIPAMENTOS E MATERIAL PERMANENTE</v>
      </c>
    </row>
    <row r="25" spans="1:14" ht="24">
      <c r="B25" s="23" t="str">
        <f t="shared" si="0"/>
        <v>35</v>
      </c>
      <c r="C25" s="24" t="s">
        <v>1455</v>
      </c>
      <c r="D25" s="25" t="s">
        <v>1468</v>
      </c>
      <c r="E25" s="25" t="s">
        <v>1495</v>
      </c>
      <c r="F25" s="24" t="s">
        <v>18</v>
      </c>
      <c r="G25" s="26">
        <v>1</v>
      </c>
      <c r="H25" s="31"/>
      <c r="I25" s="27">
        <v>1200000</v>
      </c>
      <c r="J25" s="28">
        <f t="shared" si="1"/>
        <v>1200000</v>
      </c>
      <c r="K25" s="29" t="s">
        <v>43</v>
      </c>
      <c r="L25" s="29" t="s">
        <v>69</v>
      </c>
      <c r="M25" s="29" t="s">
        <v>28</v>
      </c>
      <c r="N25" s="30" t="str">
        <f>VLOOKUP(M25,[16]OPERACIONAL!$A$1:$C$13,2,FALSE)</f>
        <v>SERVIÇOS DE TECNOLOGIA DA INFORMAÇÃO E COMUNICAÇÃO - PESSOA JURÍDICA</v>
      </c>
    </row>
    <row r="26" spans="1:14" ht="24">
      <c r="B26" s="23" t="str">
        <f t="shared" si="0"/>
        <v>35</v>
      </c>
      <c r="C26" s="24" t="s">
        <v>1455</v>
      </c>
      <c r="D26" s="25" t="s">
        <v>1462</v>
      </c>
      <c r="E26" s="25" t="s">
        <v>1496</v>
      </c>
      <c r="F26" s="24" t="s">
        <v>18</v>
      </c>
      <c r="G26" s="26">
        <v>1</v>
      </c>
      <c r="H26" s="31"/>
      <c r="I26" s="27">
        <v>8500000</v>
      </c>
      <c r="J26" s="28">
        <f t="shared" si="1"/>
        <v>8500000</v>
      </c>
      <c r="K26" s="29" t="s">
        <v>20</v>
      </c>
      <c r="L26" s="29" t="s">
        <v>21</v>
      </c>
      <c r="M26" s="29" t="s">
        <v>28</v>
      </c>
      <c r="N26" s="30" t="str">
        <f>VLOOKUP(M26,[16]OPERACIONAL!$A$1:$C$13,2,FALSE)</f>
        <v>SERVIÇOS DE TECNOLOGIA DA INFORMAÇÃO E COMUNICAÇÃO - PESSOA JURÍDICA</v>
      </c>
    </row>
    <row r="27" spans="1:14" ht="24">
      <c r="B27" s="23" t="str">
        <f t="shared" si="0"/>
        <v>35</v>
      </c>
      <c r="C27" s="24" t="s">
        <v>1455</v>
      </c>
      <c r="D27" s="25" t="s">
        <v>1497</v>
      </c>
      <c r="E27" s="25"/>
      <c r="F27" s="24" t="s">
        <v>18</v>
      </c>
      <c r="G27" s="26">
        <v>1</v>
      </c>
      <c r="H27" s="31"/>
      <c r="I27" s="27">
        <v>37000</v>
      </c>
      <c r="J27" s="28">
        <f t="shared" si="1"/>
        <v>37000</v>
      </c>
      <c r="K27" s="29" t="s">
        <v>20</v>
      </c>
      <c r="L27" s="29" t="s">
        <v>21</v>
      </c>
      <c r="M27" s="29" t="s">
        <v>28</v>
      </c>
      <c r="N27" s="30" t="str">
        <f>VLOOKUP(M27,[16]OPERACIONAL!$A$1:$C$13,2,FALSE)</f>
        <v>SERVIÇOS DE TECNOLOGIA DA INFORMAÇÃO E COMUNICAÇÃO - PESSOA JURÍDICA</v>
      </c>
    </row>
    <row r="28" spans="1:14" ht="24">
      <c r="B28" s="23" t="str">
        <f t="shared" si="0"/>
        <v>35</v>
      </c>
      <c r="C28" s="24" t="s">
        <v>1455</v>
      </c>
      <c r="D28" s="25" t="s">
        <v>1498</v>
      </c>
      <c r="E28" s="25" t="s">
        <v>1499</v>
      </c>
      <c r="F28" s="24" t="s">
        <v>18</v>
      </c>
      <c r="G28" s="26">
        <v>1</v>
      </c>
      <c r="H28" s="45">
        <v>45393</v>
      </c>
      <c r="I28" s="27">
        <v>45000</v>
      </c>
      <c r="J28" s="28">
        <f t="shared" si="1"/>
        <v>45000</v>
      </c>
      <c r="K28" s="29" t="s">
        <v>20</v>
      </c>
      <c r="L28" s="29" t="s">
        <v>21</v>
      </c>
      <c r="M28" s="29" t="s">
        <v>28</v>
      </c>
      <c r="N28" s="30" t="str">
        <f>VLOOKUP(M28,[16]OPERACIONAL!$A$1:$C$13,2,FALSE)</f>
        <v>SERVIÇOS DE TECNOLOGIA DA INFORMAÇÃO E COMUNICAÇÃO - PESSOA JURÍDICA</v>
      </c>
    </row>
    <row r="29" spans="1:14" ht="24">
      <c r="B29" s="23" t="str">
        <f t="shared" si="0"/>
        <v>35</v>
      </c>
      <c r="C29" s="24" t="s">
        <v>1455</v>
      </c>
      <c r="D29" s="25" t="s">
        <v>1500</v>
      </c>
      <c r="E29" s="25" t="s">
        <v>1501</v>
      </c>
      <c r="F29" s="24" t="s">
        <v>18</v>
      </c>
      <c r="G29" s="26">
        <v>1</v>
      </c>
      <c r="H29" s="45">
        <v>45385</v>
      </c>
      <c r="I29" s="27">
        <v>50000</v>
      </c>
      <c r="J29" s="28">
        <f t="shared" si="1"/>
        <v>50000</v>
      </c>
      <c r="K29" s="29" t="s">
        <v>43</v>
      </c>
      <c r="L29" s="29" t="s">
        <v>69</v>
      </c>
      <c r="M29" s="29" t="s">
        <v>31</v>
      </c>
      <c r="N29" s="30" t="str">
        <f>VLOOKUP(M29,[16]OPERACIONAL!$A$1:$C$13,2,FALSE)</f>
        <v>MATERIAL DE CONSUMO</v>
      </c>
    </row>
    <row r="30" spans="1:14" ht="24">
      <c r="B30" s="23" t="str">
        <f t="shared" si="0"/>
        <v>35</v>
      </c>
      <c r="C30" s="24" t="s">
        <v>1455</v>
      </c>
      <c r="D30" s="25" t="s">
        <v>1502</v>
      </c>
      <c r="E30" s="25" t="s">
        <v>1503</v>
      </c>
      <c r="F30" s="24" t="s">
        <v>18</v>
      </c>
      <c r="G30" s="26">
        <v>2</v>
      </c>
      <c r="H30" s="45">
        <v>45424</v>
      </c>
      <c r="I30" s="27">
        <v>1876.8</v>
      </c>
      <c r="J30" s="28">
        <f t="shared" si="1"/>
        <v>3753.6</v>
      </c>
      <c r="K30" s="29" t="s">
        <v>20</v>
      </c>
      <c r="L30" s="29" t="s">
        <v>21</v>
      </c>
      <c r="M30" s="29" t="s">
        <v>34</v>
      </c>
      <c r="N30" s="30" t="str">
        <f>VLOOKUP(M30,[16]OPERACIONAL!$A$1:$C$13,2,FALSE)</f>
        <v>OUTROS SERVIÇOS DE TERCEIROS - PESSOA JURÍDICA</v>
      </c>
    </row>
    <row r="31" spans="1:14" ht="36">
      <c r="A31" s="237"/>
      <c r="B31" s="23" t="str">
        <f t="shared" si="0"/>
        <v>35</v>
      </c>
      <c r="C31" s="24" t="s">
        <v>1455</v>
      </c>
      <c r="D31" s="25" t="s">
        <v>1504</v>
      </c>
      <c r="E31" s="25" t="s">
        <v>1505</v>
      </c>
      <c r="F31" s="24" t="s">
        <v>18</v>
      </c>
      <c r="G31" s="26">
        <v>1</v>
      </c>
      <c r="H31" s="31"/>
      <c r="I31" s="27">
        <v>3700</v>
      </c>
      <c r="J31" s="28">
        <f t="shared" si="1"/>
        <v>3700</v>
      </c>
      <c r="K31" s="29" t="s">
        <v>43</v>
      </c>
      <c r="L31" s="29" t="s">
        <v>69</v>
      </c>
      <c r="M31" s="29" t="s">
        <v>31</v>
      </c>
      <c r="N31" s="30" t="str">
        <f>VLOOKUP(M31,[16]OPERACIONAL!$A$1:$C$13,2,FALSE)</f>
        <v>MATERIAL DE CONSUMO</v>
      </c>
    </row>
    <row r="32" spans="1:14" ht="36">
      <c r="B32" s="23" t="str">
        <f t="shared" si="0"/>
        <v>35</v>
      </c>
      <c r="C32" s="24" t="s">
        <v>1455</v>
      </c>
      <c r="D32" s="25" t="s">
        <v>1506</v>
      </c>
      <c r="E32" s="25" t="s">
        <v>1507</v>
      </c>
      <c r="F32" s="24" t="s">
        <v>18</v>
      </c>
      <c r="G32" s="26">
        <v>1</v>
      </c>
      <c r="H32" s="45">
        <v>45566</v>
      </c>
      <c r="I32" s="27">
        <v>1425000</v>
      </c>
      <c r="J32" s="28">
        <f t="shared" si="1"/>
        <v>1425000</v>
      </c>
      <c r="K32" s="29" t="s">
        <v>20</v>
      </c>
      <c r="L32" s="29" t="s">
        <v>21</v>
      </c>
      <c r="M32" s="29" t="s">
        <v>48</v>
      </c>
      <c r="N32" s="30" t="str">
        <f>VLOOKUP(M32,[16]OPERACIONAL!$A$1:$C$13,2,FALSE)</f>
        <v>MATERIAL, BEM OU SERVIÇO PARA DISTRIBUIÇÃO GRATUITA</v>
      </c>
    </row>
    <row r="33" spans="2:14">
      <c r="B33" s="23" t="str">
        <f t="shared" si="0"/>
        <v>35</v>
      </c>
      <c r="C33" s="24" t="s">
        <v>1455</v>
      </c>
      <c r="D33" s="25" t="s">
        <v>1508</v>
      </c>
      <c r="E33" s="25" t="s">
        <v>1509</v>
      </c>
      <c r="F33" s="24" t="s">
        <v>18</v>
      </c>
      <c r="G33" s="26">
        <v>1</v>
      </c>
      <c r="H33" s="45">
        <v>45520</v>
      </c>
      <c r="I33" s="27">
        <v>450000</v>
      </c>
      <c r="J33" s="28">
        <f t="shared" si="1"/>
        <v>450000</v>
      </c>
      <c r="K33" s="29" t="s">
        <v>20</v>
      </c>
      <c r="L33" s="29" t="s">
        <v>21</v>
      </c>
      <c r="M33" s="29" t="s">
        <v>34</v>
      </c>
      <c r="N33" s="30" t="str">
        <f>VLOOKUP(M33,[16]OPERACIONAL!$A$1:$C$13,2,FALSE)</f>
        <v>OUTROS SERVIÇOS DE TERCEIROS - PESSOA JURÍDICA</v>
      </c>
    </row>
    <row r="34" spans="2:14" ht="36">
      <c r="B34" s="23" t="str">
        <f t="shared" si="0"/>
        <v>35</v>
      </c>
      <c r="C34" s="24" t="s">
        <v>1455</v>
      </c>
      <c r="D34" s="25" t="s">
        <v>1510</v>
      </c>
      <c r="E34" s="25" t="s">
        <v>1511</v>
      </c>
      <c r="F34" s="24" t="s">
        <v>18</v>
      </c>
      <c r="G34" s="26">
        <v>1</v>
      </c>
      <c r="H34" s="45">
        <v>45410</v>
      </c>
      <c r="I34" s="27">
        <v>1250000</v>
      </c>
      <c r="J34" s="28">
        <f t="shared" si="1"/>
        <v>1250000</v>
      </c>
      <c r="K34" s="29" t="s">
        <v>20</v>
      </c>
      <c r="L34" s="29" t="s">
        <v>21</v>
      </c>
      <c r="M34" s="29" t="s">
        <v>34</v>
      </c>
      <c r="N34" s="30" t="str">
        <f>VLOOKUP(M34,[16]OPERACIONAL!$A$1:$C$13,2,FALSE)</f>
        <v>OUTROS SERVIÇOS DE TERCEIROS - PESSOA JURÍDICA</v>
      </c>
    </row>
    <row r="35" spans="2:14">
      <c r="B35" s="23" t="str">
        <f t="shared" si="0"/>
        <v>35</v>
      </c>
      <c r="C35" s="24" t="s">
        <v>1455</v>
      </c>
      <c r="D35" s="25" t="s">
        <v>1512</v>
      </c>
      <c r="E35" s="25"/>
      <c r="F35" s="24" t="s">
        <v>18</v>
      </c>
      <c r="G35" s="26">
        <v>1</v>
      </c>
      <c r="H35" s="31"/>
      <c r="I35" s="27">
        <v>18000</v>
      </c>
      <c r="J35" s="28">
        <f t="shared" si="1"/>
        <v>18000</v>
      </c>
      <c r="K35" s="29" t="s">
        <v>20</v>
      </c>
      <c r="L35" s="29" t="s">
        <v>21</v>
      </c>
      <c r="M35" s="29" t="s">
        <v>34</v>
      </c>
      <c r="N35" s="30" t="str">
        <f>VLOOKUP(M35,[16]OPERACIONAL!$A$1:$C$13,2,FALSE)</f>
        <v>OUTROS SERVIÇOS DE TERCEIROS - PESSOA JURÍDICA</v>
      </c>
    </row>
    <row r="36" spans="2:14">
      <c r="B36" s="23" t="str">
        <f t="shared" si="0"/>
        <v>35</v>
      </c>
      <c r="C36" s="24" t="s">
        <v>1455</v>
      </c>
      <c r="D36" s="25" t="s">
        <v>1513</v>
      </c>
      <c r="E36" s="25" t="s">
        <v>1514</v>
      </c>
      <c r="F36" s="24" t="s">
        <v>18</v>
      </c>
      <c r="G36" s="26">
        <v>1</v>
      </c>
      <c r="H36" s="45">
        <v>45407</v>
      </c>
      <c r="I36" s="27">
        <v>4000</v>
      </c>
      <c r="J36" s="28">
        <f t="shared" si="1"/>
        <v>4000</v>
      </c>
      <c r="K36" s="29" t="s">
        <v>43</v>
      </c>
      <c r="L36" s="29" t="s">
        <v>69</v>
      </c>
      <c r="M36" s="29" t="s">
        <v>34</v>
      </c>
      <c r="N36" s="30" t="str">
        <f>VLOOKUP(M36,[16]OPERACIONAL!$A$1:$C$13,2,FALSE)</f>
        <v>OUTROS SERVIÇOS DE TERCEIROS - PESSOA JURÍDICA</v>
      </c>
    </row>
    <row r="37" spans="2:14" ht="24">
      <c r="B37" s="23" t="str">
        <f t="shared" si="0"/>
        <v>35</v>
      </c>
      <c r="C37" s="24" t="s">
        <v>1455</v>
      </c>
      <c r="D37" s="25" t="s">
        <v>1515</v>
      </c>
      <c r="E37" s="25" t="s">
        <v>1516</v>
      </c>
      <c r="F37" s="24" t="s">
        <v>18</v>
      </c>
      <c r="G37" s="26">
        <v>1</v>
      </c>
      <c r="H37" s="31"/>
      <c r="I37" s="27">
        <v>6850000</v>
      </c>
      <c r="J37" s="28">
        <f t="shared" si="1"/>
        <v>6850000</v>
      </c>
      <c r="K37" s="29" t="s">
        <v>20</v>
      </c>
      <c r="L37" s="29" t="s">
        <v>21</v>
      </c>
      <c r="M37" s="29" t="s">
        <v>34</v>
      </c>
      <c r="N37" s="30" t="str">
        <f>VLOOKUP(M37,[16]OPERACIONAL!$A$1:$C$13,2,FALSE)</f>
        <v>OUTROS SERVIÇOS DE TERCEIROS - PESSOA JURÍDICA</v>
      </c>
    </row>
    <row r="38" spans="2:14" ht="24">
      <c r="B38" s="23" t="str">
        <f t="shared" si="0"/>
        <v>35</v>
      </c>
      <c r="C38" s="24" t="s">
        <v>1455</v>
      </c>
      <c r="D38" s="25" t="s">
        <v>1517</v>
      </c>
      <c r="E38" s="25" t="s">
        <v>1518</v>
      </c>
      <c r="F38" s="24" t="s">
        <v>18</v>
      </c>
      <c r="G38" s="26">
        <v>1</v>
      </c>
      <c r="H38" s="45">
        <v>45325</v>
      </c>
      <c r="I38" s="27">
        <v>100000</v>
      </c>
      <c r="J38" s="28">
        <f t="shared" si="1"/>
        <v>100000</v>
      </c>
      <c r="K38" s="29" t="s">
        <v>20</v>
      </c>
      <c r="L38" s="29" t="s">
        <v>21</v>
      </c>
      <c r="M38" s="29" t="s">
        <v>31</v>
      </c>
      <c r="N38" s="30" t="str">
        <f>VLOOKUP(M38,[16]OPERACIONAL!$A$1:$C$13,2,FALSE)</f>
        <v>MATERIAL DE CONSUMO</v>
      </c>
    </row>
    <row r="39" spans="2:14" ht="48">
      <c r="B39" s="23" t="str">
        <f t="shared" si="0"/>
        <v>35</v>
      </c>
      <c r="C39" s="24" t="s">
        <v>1455</v>
      </c>
      <c r="D39" s="25" t="s">
        <v>1519</v>
      </c>
      <c r="E39" s="25" t="s">
        <v>1520</v>
      </c>
      <c r="F39" s="24" t="s">
        <v>18</v>
      </c>
      <c r="G39" s="26">
        <v>1</v>
      </c>
      <c r="H39" s="31"/>
      <c r="I39" s="27">
        <v>10700000</v>
      </c>
      <c r="J39" s="28">
        <f t="shared" si="1"/>
        <v>10700000</v>
      </c>
      <c r="K39" s="29" t="s">
        <v>20</v>
      </c>
      <c r="L39" s="29" t="s">
        <v>21</v>
      </c>
      <c r="M39" s="29" t="s">
        <v>34</v>
      </c>
      <c r="N39" s="30" t="str">
        <f>VLOOKUP(M39,[16]OPERACIONAL!$A$1:$C$13,2,FALSE)</f>
        <v>OUTROS SERVIÇOS DE TERCEIROS - PESSOA JURÍDICA</v>
      </c>
    </row>
    <row r="40" spans="2:14">
      <c r="B40" s="23" t="str">
        <f t="shared" si="0"/>
        <v>35</v>
      </c>
      <c r="C40" s="24" t="s">
        <v>1455</v>
      </c>
      <c r="D40" s="25" t="s">
        <v>1521</v>
      </c>
      <c r="E40" s="25" t="s">
        <v>1522</v>
      </c>
      <c r="F40" s="24" t="s">
        <v>18</v>
      </c>
      <c r="G40" s="26">
        <v>1</v>
      </c>
      <c r="H40" s="31"/>
      <c r="I40" s="27">
        <v>10000000</v>
      </c>
      <c r="J40" s="28">
        <f t="shared" si="1"/>
        <v>10000000</v>
      </c>
      <c r="K40" s="29" t="s">
        <v>20</v>
      </c>
      <c r="L40" s="29" t="s">
        <v>69</v>
      </c>
      <c r="M40" s="29" t="s">
        <v>34</v>
      </c>
      <c r="N40" s="30" t="str">
        <f>VLOOKUP(M40,[16]OPERACIONAL!$A$1:$C$13,2,FALSE)</f>
        <v>OUTROS SERVIÇOS DE TERCEIROS - PESSOA JURÍDICA</v>
      </c>
    </row>
    <row r="41" spans="2:14">
      <c r="B41" s="23" t="str">
        <f t="shared" si="0"/>
        <v>35</v>
      </c>
      <c r="C41" s="24" t="s">
        <v>1455</v>
      </c>
      <c r="D41" s="25" t="s">
        <v>1523</v>
      </c>
      <c r="E41" s="25" t="s">
        <v>1524</v>
      </c>
      <c r="F41" s="24" t="s">
        <v>18</v>
      </c>
      <c r="G41" s="26">
        <v>1</v>
      </c>
      <c r="H41" s="31"/>
      <c r="I41" s="27">
        <v>1200000</v>
      </c>
      <c r="J41" s="28">
        <f t="shared" si="1"/>
        <v>1200000</v>
      </c>
      <c r="K41" s="29" t="s">
        <v>20</v>
      </c>
      <c r="L41" s="29" t="s">
        <v>69</v>
      </c>
      <c r="M41" s="29" t="s">
        <v>34</v>
      </c>
      <c r="N41" s="30" t="str">
        <f>VLOOKUP(M41,[16]OPERACIONAL!$A$1:$C$13,2,FALSE)</f>
        <v>OUTROS SERVIÇOS DE TERCEIROS - PESSOA JURÍDICA</v>
      </c>
    </row>
    <row r="42" spans="2:14">
      <c r="B42" s="23" t="str">
        <f t="shared" si="0"/>
        <v>35</v>
      </c>
      <c r="C42" s="24" t="s">
        <v>1455</v>
      </c>
      <c r="D42" s="25" t="s">
        <v>1525</v>
      </c>
      <c r="E42" s="25" t="s">
        <v>1526</v>
      </c>
      <c r="F42" s="24" t="s">
        <v>18</v>
      </c>
      <c r="G42" s="26">
        <v>1</v>
      </c>
      <c r="H42" s="31"/>
      <c r="I42" s="27">
        <v>60000</v>
      </c>
      <c r="J42" s="28">
        <f t="shared" si="1"/>
        <v>60000</v>
      </c>
      <c r="K42" s="29" t="s">
        <v>20</v>
      </c>
      <c r="L42" s="29" t="s">
        <v>69</v>
      </c>
      <c r="M42" s="29" t="s">
        <v>25</v>
      </c>
      <c r="N42" s="30" t="str">
        <f>VLOOKUP(M42,[16]OPERACIONAL!$A$1:$C$13,2,FALSE)</f>
        <v>PASSAGENS E DESPESAS COM LOCOMOÇÃO</v>
      </c>
    </row>
    <row r="43" spans="2:14">
      <c r="B43" s="23" t="str">
        <f t="shared" si="0"/>
        <v>35</v>
      </c>
      <c r="C43" s="24" t="s">
        <v>1455</v>
      </c>
      <c r="D43" s="25" t="s">
        <v>1527</v>
      </c>
      <c r="E43" s="25" t="s">
        <v>1526</v>
      </c>
      <c r="F43" s="24" t="s">
        <v>18</v>
      </c>
      <c r="G43" s="26">
        <v>1</v>
      </c>
      <c r="H43" s="31"/>
      <c r="I43" s="27">
        <v>200000</v>
      </c>
      <c r="J43" s="28">
        <f t="shared" si="1"/>
        <v>200000</v>
      </c>
      <c r="K43" s="29" t="s">
        <v>20</v>
      </c>
      <c r="L43" s="29" t="s">
        <v>69</v>
      </c>
      <c r="M43" s="29" t="s">
        <v>34</v>
      </c>
      <c r="N43" s="30" t="str">
        <f>VLOOKUP(M43,[16]OPERACIONAL!$A$1:$C$13,2,FALSE)</f>
        <v>OUTROS SERVIÇOS DE TERCEIROS - PESSOA JURÍDICA</v>
      </c>
    </row>
    <row r="44" spans="2:14" ht="96">
      <c r="B44" s="23" t="str">
        <f t="shared" si="0"/>
        <v>35</v>
      </c>
      <c r="C44" s="24" t="s">
        <v>1455</v>
      </c>
      <c r="D44" s="25" t="s">
        <v>1528</v>
      </c>
      <c r="E44" s="100" t="s">
        <v>1529</v>
      </c>
      <c r="F44" s="24" t="s">
        <v>18</v>
      </c>
      <c r="G44" s="26">
        <v>6</v>
      </c>
      <c r="H44" s="31"/>
      <c r="I44" s="27">
        <v>10000</v>
      </c>
      <c r="J44" s="28">
        <f t="shared" si="1"/>
        <v>60000</v>
      </c>
      <c r="K44" s="29" t="s">
        <v>20</v>
      </c>
      <c r="L44" s="29" t="s">
        <v>69</v>
      </c>
      <c r="M44" s="29" t="s">
        <v>31</v>
      </c>
      <c r="N44" s="30" t="str">
        <f>VLOOKUP(M44,[16]OPERACIONAL!$A$1:$C$13,2,FALSE)</f>
        <v>MATERIAL DE CONSUMO</v>
      </c>
    </row>
    <row r="45" spans="2:14" ht="96">
      <c r="B45" s="23" t="str">
        <f t="shared" si="0"/>
        <v>35</v>
      </c>
      <c r="C45" s="24" t="s">
        <v>1455</v>
      </c>
      <c r="D45" s="25" t="s">
        <v>1528</v>
      </c>
      <c r="E45" s="100" t="s">
        <v>1529</v>
      </c>
      <c r="F45" s="24" t="s">
        <v>18</v>
      </c>
      <c r="G45" s="26">
        <v>6</v>
      </c>
      <c r="H45" s="31"/>
      <c r="I45" s="27">
        <v>10000</v>
      </c>
      <c r="J45" s="28">
        <f t="shared" si="1"/>
        <v>60000</v>
      </c>
      <c r="K45" s="29" t="s">
        <v>20</v>
      </c>
      <c r="L45" s="29" t="s">
        <v>69</v>
      </c>
      <c r="M45" s="29" t="s">
        <v>34</v>
      </c>
      <c r="N45" s="30" t="str">
        <f>VLOOKUP(M45,[16]OPERACIONAL!$A$1:$C$13,2,FALSE)</f>
        <v>OUTROS SERVIÇOS DE TERCEIROS - PESSOA JURÍDICA</v>
      </c>
    </row>
    <row r="46" spans="2:14" ht="24">
      <c r="B46" s="23" t="str">
        <f t="shared" si="0"/>
        <v>U.</v>
      </c>
      <c r="C46" s="24" t="s">
        <v>4</v>
      </c>
      <c r="D46" s="25" t="s">
        <v>1530</v>
      </c>
      <c r="E46" s="25" t="s">
        <v>1531</v>
      </c>
      <c r="F46" s="24" t="s">
        <v>18</v>
      </c>
      <c r="G46" s="26">
        <v>1</v>
      </c>
      <c r="H46" s="31"/>
      <c r="I46" s="27">
        <v>5200000</v>
      </c>
      <c r="J46" s="28">
        <f t="shared" si="1"/>
        <v>5200000</v>
      </c>
      <c r="K46" s="29" t="s">
        <v>43</v>
      </c>
      <c r="L46" s="29" t="s">
        <v>69</v>
      </c>
      <c r="M46" s="29" t="s">
        <v>34</v>
      </c>
      <c r="N46" s="30" t="str">
        <f>VLOOKUP(M46,[16]OPERACIONAL!$A$1:$C$13,2,FALSE)</f>
        <v>OUTROS SERVIÇOS DE TERCEIROS - PESSOA JURÍDICA</v>
      </c>
    </row>
    <row r="47" spans="2:14" ht="24">
      <c r="B47" s="23" t="str">
        <f t="shared" si="0"/>
        <v>U.</v>
      </c>
      <c r="C47" s="24" t="s">
        <v>4</v>
      </c>
      <c r="D47" s="25" t="s">
        <v>1530</v>
      </c>
      <c r="E47" s="25" t="s">
        <v>1532</v>
      </c>
      <c r="F47" s="24" t="s">
        <v>18</v>
      </c>
      <c r="G47" s="26">
        <v>1</v>
      </c>
      <c r="H47" s="31"/>
      <c r="I47" s="27">
        <v>3000000</v>
      </c>
      <c r="J47" s="28">
        <f t="shared" si="1"/>
        <v>3000000</v>
      </c>
      <c r="K47" s="29" t="s">
        <v>43</v>
      </c>
      <c r="L47" s="29" t="s">
        <v>69</v>
      </c>
      <c r="M47" s="29" t="s">
        <v>28</v>
      </c>
      <c r="N47" s="30" t="str">
        <f>VLOOKUP(M47,[16]OPERACIONAL!$A$1:$C$13,2,FALSE)</f>
        <v>SERVIÇOS DE TECNOLOGIA DA INFORMAÇÃO E COMUNICAÇÃO - PESSOA JURÍDICA</v>
      </c>
    </row>
    <row r="48" spans="2:14" ht="24">
      <c r="B48" s="23" t="str">
        <f t="shared" si="0"/>
        <v>U.</v>
      </c>
      <c r="C48" s="24" t="s">
        <v>4</v>
      </c>
      <c r="D48" s="25" t="s">
        <v>1530</v>
      </c>
      <c r="E48" s="25" t="s">
        <v>1533</v>
      </c>
      <c r="F48" s="24" t="s">
        <v>18</v>
      </c>
      <c r="G48" s="26">
        <v>1</v>
      </c>
      <c r="H48" s="31"/>
      <c r="I48" s="27">
        <v>2000000</v>
      </c>
      <c r="J48" s="28">
        <f t="shared" si="1"/>
        <v>2000000</v>
      </c>
      <c r="K48" s="29" t="s">
        <v>43</v>
      </c>
      <c r="L48" s="29" t="s">
        <v>69</v>
      </c>
      <c r="M48" s="29" t="s">
        <v>34</v>
      </c>
      <c r="N48" s="30" t="str">
        <f>VLOOKUP(M48,[16]OPERACIONAL!$A$1:$C$13,2,FALSE)</f>
        <v>OUTROS SERVIÇOS DE TERCEIROS - PESSOA JURÍDICA</v>
      </c>
    </row>
    <row r="49" spans="2:14" ht="24">
      <c r="B49" s="23" t="str">
        <f t="shared" si="0"/>
        <v>U.</v>
      </c>
      <c r="C49" s="24" t="s">
        <v>4</v>
      </c>
      <c r="D49" s="25" t="s">
        <v>1530</v>
      </c>
      <c r="E49" s="25" t="s">
        <v>1534</v>
      </c>
      <c r="F49" s="24" t="s">
        <v>18</v>
      </c>
      <c r="G49" s="26">
        <v>1</v>
      </c>
      <c r="H49" s="31"/>
      <c r="I49" s="27">
        <v>2135000</v>
      </c>
      <c r="J49" s="28">
        <f t="shared" si="1"/>
        <v>2135000</v>
      </c>
      <c r="K49" s="29" t="s">
        <v>43</v>
      </c>
      <c r="L49" s="29" t="s">
        <v>69</v>
      </c>
      <c r="M49" s="29" t="s">
        <v>1535</v>
      </c>
      <c r="N49" s="30" t="str">
        <f>VLOOKUP(M49,[16]OPERACIONAL!$A$1:$C$13,2,FALSE)</f>
        <v>SERVIÇOS DE TECNOLOGIA DA INFORMAÇÃO E COMUNICAÇÃO - PESSOA JURÍDICA</v>
      </c>
    </row>
    <row r="50" spans="2:14" ht="24">
      <c r="B50" s="23" t="str">
        <f t="shared" si="0"/>
        <v>U.</v>
      </c>
      <c r="C50" s="24" t="s">
        <v>4</v>
      </c>
      <c r="D50" s="25" t="s">
        <v>1530</v>
      </c>
      <c r="E50" s="25" t="s">
        <v>1536</v>
      </c>
      <c r="F50" s="24" t="s">
        <v>18</v>
      </c>
      <c r="G50" s="26">
        <v>1</v>
      </c>
      <c r="H50" s="31"/>
      <c r="I50" s="27">
        <v>2000000</v>
      </c>
      <c r="J50" s="28">
        <f t="shared" si="1"/>
        <v>2000000</v>
      </c>
      <c r="K50" s="29" t="s">
        <v>43</v>
      </c>
      <c r="L50" s="29" t="s">
        <v>69</v>
      </c>
      <c r="M50" s="29" t="s">
        <v>1535</v>
      </c>
      <c r="N50" s="30" t="str">
        <f>VLOOKUP(M50,[16]OPERACIONAL!$A$1:$C$13,2,FALSE)</f>
        <v>SERVIÇOS DE TECNOLOGIA DA INFORMAÇÃO E COMUNICAÇÃO - PESSOA JURÍDICA</v>
      </c>
    </row>
    <row r="51" spans="2:14" ht="24">
      <c r="B51" s="23" t="str">
        <f t="shared" si="0"/>
        <v>U.</v>
      </c>
      <c r="C51" s="24" t="s">
        <v>4</v>
      </c>
      <c r="D51" s="25" t="s">
        <v>1530</v>
      </c>
      <c r="E51" s="25" t="s">
        <v>1537</v>
      </c>
      <c r="F51" s="24" t="s">
        <v>18</v>
      </c>
      <c r="G51" s="26">
        <v>1</v>
      </c>
      <c r="H51" s="31"/>
      <c r="I51" s="27">
        <v>5000000</v>
      </c>
      <c r="J51" s="28">
        <f t="shared" si="1"/>
        <v>5000000</v>
      </c>
      <c r="K51" s="29" t="s">
        <v>20</v>
      </c>
      <c r="L51" s="29" t="s">
        <v>69</v>
      </c>
      <c r="M51" s="29" t="s">
        <v>1535</v>
      </c>
      <c r="N51" s="30" t="str">
        <f>VLOOKUP(M51,[16]OPERACIONAL!$A$1:$C$13,2,FALSE)</f>
        <v>SERVIÇOS DE TECNOLOGIA DA INFORMAÇÃO E COMUNICAÇÃO - PESSOA JURÍDICA</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VLOOKUP(M52,[16]OPERACIONAL!$A$1:$C$13,2,FALSE)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VLOOKUP(M53,[16]OPERACIONAL!$A$1:$C$13,2,FALSE)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VLOOKUP(M54,[16]OPERACIONAL!$A$1:$C$13,2,FALSE)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VLOOKUP(M55,[16]OPERACIONAL!$A$1:$C$13,2,FALSE)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VLOOKUP(M56,[16]OPERACIONAL!$A$1:$C$13,2,FALSE)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VLOOKUP(M57,[16]OPERACIONAL!$A$1:$C$13,2,FALSE)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VLOOKUP(M58,[16]OPERACIONAL!$A$1:$C$13,2,FALSE)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VLOOKUP(M59,[16]OPERACIONAL!$A$1:$C$13,2,FALSE)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VLOOKUP(M60,[16]OPERACIONAL!$A$1:$C$13,2,FALSE)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VLOOKUP(M61,[16]OPERACIONAL!$A$1:$C$13,2,FALSE)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VLOOKUP(M62,[16]OPERACIONAL!$A$1:$C$13,2,FALSE)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VLOOKUP(M63,[16]OPERACIONAL!$A$1:$C$13,2,FALSE)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VLOOKUP(M64,[16]OPERACIONAL!$A$1:$C$13,2,FALSE)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VLOOKUP(M65,[16]OPERACIONAL!$A$1:$C$13,2,FALSE)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VLOOKUP(M66,[16]OPERACIONAL!$A$1:$C$13,2,FALSE)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VLOOKUP(M67,[16]OPERACIONAL!$A$1:$C$13,2,FALSE)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VLOOKUP(M68,[16]OPERACIONAL!$A$1:$C$13,2,FALSE)</f>
        <v>SELECIONAR</v>
      </c>
    </row>
    <row r="69" spans="2:14">
      <c r="B69" s="23" t="str">
        <f t="shared" ref="B69:B132" si="2">MID(C69,1,2)</f>
        <v>U.</v>
      </c>
      <c r="C69" s="24" t="s">
        <v>4</v>
      </c>
      <c r="D69" s="25"/>
      <c r="E69" s="25"/>
      <c r="F69" s="24" t="s">
        <v>18</v>
      </c>
      <c r="G69" s="26">
        <v>1</v>
      </c>
      <c r="H69" s="31"/>
      <c r="I69" s="27">
        <v>0</v>
      </c>
      <c r="J69" s="28">
        <f t="shared" ref="J69:J132" si="3">G69*I69</f>
        <v>0</v>
      </c>
      <c r="K69" s="29" t="s">
        <v>50</v>
      </c>
      <c r="L69" s="29" t="s">
        <v>45</v>
      </c>
      <c r="M69" s="29" t="s">
        <v>51</v>
      </c>
      <c r="N69" s="30" t="str">
        <f>VLOOKUP(M69,[16]OPERACIONAL!$A$1:$C$13,2,FALSE)</f>
        <v>SELECIONAR</v>
      </c>
    </row>
    <row r="70" spans="2:14">
      <c r="B70" s="23" t="str">
        <f t="shared" si="2"/>
        <v>U.</v>
      </c>
      <c r="C70" s="24" t="s">
        <v>4</v>
      </c>
      <c r="D70" s="25"/>
      <c r="E70" s="25"/>
      <c r="F70" s="24" t="s">
        <v>18</v>
      </c>
      <c r="G70" s="26">
        <v>1</v>
      </c>
      <c r="H70" s="31"/>
      <c r="I70" s="27">
        <v>0</v>
      </c>
      <c r="J70" s="28">
        <f t="shared" si="3"/>
        <v>0</v>
      </c>
      <c r="K70" s="29" t="s">
        <v>50</v>
      </c>
      <c r="L70" s="29" t="s">
        <v>45</v>
      </c>
      <c r="M70" s="29" t="s">
        <v>51</v>
      </c>
      <c r="N70" s="30" t="str">
        <f>VLOOKUP(M70,[16]OPERACIONAL!$A$1:$C$13,2,FALSE)</f>
        <v>SELECIONAR</v>
      </c>
    </row>
    <row r="71" spans="2:14">
      <c r="B71" s="23" t="str">
        <f t="shared" si="2"/>
        <v>U.</v>
      </c>
      <c r="C71" s="24" t="s">
        <v>4</v>
      </c>
      <c r="D71" s="25"/>
      <c r="E71" s="25"/>
      <c r="F71" s="24" t="s">
        <v>18</v>
      </c>
      <c r="G71" s="26">
        <v>1</v>
      </c>
      <c r="H71" s="31"/>
      <c r="I71" s="27">
        <v>0</v>
      </c>
      <c r="J71" s="28">
        <f t="shared" si="3"/>
        <v>0</v>
      </c>
      <c r="K71" s="29" t="s">
        <v>50</v>
      </c>
      <c r="L71" s="29" t="s">
        <v>45</v>
      </c>
      <c r="M71" s="29" t="s">
        <v>51</v>
      </c>
      <c r="N71" s="30" t="str">
        <f>VLOOKUP(M71,[16]OPERACIONAL!$A$1:$C$13,2,FALSE)</f>
        <v>SELECIONAR</v>
      </c>
    </row>
    <row r="72" spans="2:14">
      <c r="B72" s="23" t="str">
        <f t="shared" si="2"/>
        <v>U.</v>
      </c>
      <c r="C72" s="24" t="s">
        <v>4</v>
      </c>
      <c r="D72" s="25"/>
      <c r="E72" s="25"/>
      <c r="F72" s="24" t="s">
        <v>18</v>
      </c>
      <c r="G72" s="26">
        <v>1</v>
      </c>
      <c r="H72" s="31"/>
      <c r="I72" s="27">
        <v>0</v>
      </c>
      <c r="J72" s="28">
        <f t="shared" si="3"/>
        <v>0</v>
      </c>
      <c r="K72" s="29" t="s">
        <v>50</v>
      </c>
      <c r="L72" s="29" t="s">
        <v>45</v>
      </c>
      <c r="M72" s="29" t="s">
        <v>51</v>
      </c>
      <c r="N72" s="30" t="str">
        <f>VLOOKUP(M72,[16]OPERACIONAL!$A$1:$C$13,2,FALSE)</f>
        <v>SELECIONAR</v>
      </c>
    </row>
    <row r="73" spans="2:14">
      <c r="B73" s="23" t="str">
        <f t="shared" si="2"/>
        <v>U.</v>
      </c>
      <c r="C73" s="24" t="s">
        <v>4</v>
      </c>
      <c r="D73" s="25"/>
      <c r="E73" s="25"/>
      <c r="F73" s="24" t="s">
        <v>18</v>
      </c>
      <c r="G73" s="26">
        <v>1</v>
      </c>
      <c r="H73" s="31"/>
      <c r="I73" s="27">
        <v>0</v>
      </c>
      <c r="J73" s="28">
        <f t="shared" si="3"/>
        <v>0</v>
      </c>
      <c r="K73" s="29" t="s">
        <v>50</v>
      </c>
      <c r="L73" s="29" t="s">
        <v>45</v>
      </c>
      <c r="M73" s="29" t="s">
        <v>51</v>
      </c>
      <c r="N73" s="30" t="str">
        <f>VLOOKUP(M73,[16]OPERACIONAL!$A$1:$C$13,2,FALSE)</f>
        <v>SELECIONAR</v>
      </c>
    </row>
    <row r="74" spans="2:14">
      <c r="B74" s="23" t="str">
        <f t="shared" si="2"/>
        <v>U.</v>
      </c>
      <c r="C74" s="24" t="s">
        <v>4</v>
      </c>
      <c r="D74" s="25"/>
      <c r="E74" s="25"/>
      <c r="F74" s="24" t="s">
        <v>18</v>
      </c>
      <c r="G74" s="26">
        <v>1</v>
      </c>
      <c r="H74" s="31"/>
      <c r="I74" s="27">
        <v>0</v>
      </c>
      <c r="J74" s="28">
        <f t="shared" si="3"/>
        <v>0</v>
      </c>
      <c r="K74" s="29" t="s">
        <v>50</v>
      </c>
      <c r="L74" s="29" t="s">
        <v>45</v>
      </c>
      <c r="M74" s="29" t="s">
        <v>51</v>
      </c>
      <c r="N74" s="30" t="str">
        <f>VLOOKUP(M74,[16]OPERACIONAL!$A$1:$C$13,2,FALSE)</f>
        <v>SELECIONAR</v>
      </c>
    </row>
    <row r="75" spans="2:14">
      <c r="B75" s="23" t="str">
        <f t="shared" si="2"/>
        <v>U.</v>
      </c>
      <c r="C75" s="24" t="s">
        <v>4</v>
      </c>
      <c r="D75" s="25"/>
      <c r="E75" s="25"/>
      <c r="F75" s="24" t="s">
        <v>18</v>
      </c>
      <c r="G75" s="26">
        <v>1</v>
      </c>
      <c r="H75" s="31"/>
      <c r="I75" s="27">
        <v>0</v>
      </c>
      <c r="J75" s="28">
        <f t="shared" si="3"/>
        <v>0</v>
      </c>
      <c r="K75" s="29" t="s">
        <v>50</v>
      </c>
      <c r="L75" s="29" t="s">
        <v>45</v>
      </c>
      <c r="M75" s="29" t="s">
        <v>51</v>
      </c>
      <c r="N75" s="30" t="str">
        <f>VLOOKUP(M75,[16]OPERACIONAL!$A$1:$C$13,2,FALSE)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VLOOKUP(M76,[16]OPERACIONAL!$A$1:$C$13,2,FALSE)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VLOOKUP(M77,[16]OPERACIONAL!$A$1:$C$13,2,FALSE)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VLOOKUP(M78,[16]OPERACIONAL!$A$1:$C$13,2,FALSE)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VLOOKUP(M79,[16]OPERACIONAL!$A$1:$C$13,2,FALSE)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VLOOKUP(M80,[16]OPERACIONAL!$A$1:$C$13,2,FALSE)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VLOOKUP(M81,[16]OPERACIONAL!$A$1:$C$13,2,FALSE)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VLOOKUP(M82,[16]OPERACIONAL!$A$1:$C$13,2,FALSE)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VLOOKUP(M83,[16]OPERACIONAL!$A$1:$C$13,2,FALSE)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VLOOKUP(M84,[16]OPERACIONAL!$A$1:$C$13,2,FALSE)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VLOOKUP(M85,[16]OPERACIONAL!$A$1:$C$13,2,FALSE)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VLOOKUP(M86,[16]OPERACIONAL!$A$1:$C$13,2,FALSE)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VLOOKUP(M87,[16]OPERACIONAL!$A$1:$C$13,2,FALSE)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VLOOKUP(M88,[16]OPERACIONAL!$A$1:$C$13,2,FALSE)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VLOOKUP(M89,[16]OPERACIONAL!$A$1:$C$13,2,FALSE)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VLOOKUP(M90,[16]OPERACIONAL!$A$1:$C$13,2,FALSE)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VLOOKUP(M91,[16]OPERACIONAL!$A$1:$C$13,2,FALSE)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VLOOKUP(M92,[16]OPERACIONAL!$A$1:$C$13,2,FALSE)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VLOOKUP(M93,[16]OPERACIONAL!$A$1:$C$13,2,FALSE)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VLOOKUP(M94,[16]OPERACIONAL!$A$1:$C$13,2,FALSE)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VLOOKUP(M95,[16]OPERACIONAL!$A$1:$C$13,2,FALSE)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VLOOKUP(M96,[16]OPERACIONAL!$A$1:$C$13,2,FALSE)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VLOOKUP(M97,[16]OPERACIONAL!$A$1:$C$13,2,FALSE)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VLOOKUP(M98,[16]OPERACIONAL!$A$1:$C$13,2,FALSE)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VLOOKUP(M99,[16]OPERACIONAL!$A$1:$C$13,2,FALSE)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VLOOKUP(M100,[16]OPERACIONAL!$A$1:$C$13,2,FALSE)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VLOOKUP(M101,[16]OPERACIONAL!$A$1:$C$13,2,FALSE)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VLOOKUP(M102,[16]OPERACIONAL!$A$1:$C$13,2,FALSE)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VLOOKUP(M103,[16]OPERACIONAL!$A$1:$C$13,2,FALSE)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VLOOKUP(M104,[16]OPERACIONAL!$A$1:$C$13,2,FALSE)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VLOOKUP(M105,[16]OPERACIONAL!$A$1:$C$13,2,FALSE)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VLOOKUP(M106,[16]OPERACIONAL!$A$1:$C$13,2,FALSE)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VLOOKUP(M107,[16]OPERACIONAL!$A$1:$C$13,2,FALSE)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VLOOKUP(M108,[16]OPERACIONAL!$A$1:$C$13,2,FALSE)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VLOOKUP(M109,[16]OPERACIONAL!$A$1:$C$13,2,FALSE)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VLOOKUP(M110,[16]OPERACIONAL!$A$1:$C$13,2,FALSE)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VLOOKUP(M111,[16]OPERACIONAL!$A$1:$C$13,2,FALSE)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VLOOKUP(M112,[16]OPERACIONAL!$A$1:$C$13,2,FALSE)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VLOOKUP(M113,[16]OPERACIONAL!$A$1:$C$13,2,FALSE)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VLOOKUP(M114,[16]OPERACIONAL!$A$1:$C$13,2,FALSE)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VLOOKUP(M115,[16]OPERACIONAL!$A$1:$C$13,2,FALSE)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VLOOKUP(M116,[16]OPERACIONAL!$A$1:$C$13,2,FALSE)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VLOOKUP(M117,[16]OPERACIONAL!$A$1:$C$13,2,FALSE)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VLOOKUP(M118,[16]OPERACIONAL!$A$1:$C$13,2,FALSE)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VLOOKUP(M119,[16]OPERACIONAL!$A$1:$C$13,2,FALSE)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VLOOKUP(M120,[16]OPERACIONAL!$A$1:$C$13,2,FALSE)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VLOOKUP(M121,[16]OPERACIONAL!$A$1:$C$13,2,FALSE)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VLOOKUP(M122,[16]OPERACIONAL!$A$1:$C$13,2,FALSE)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VLOOKUP(M123,[16]OPERACIONAL!$A$1:$C$13,2,FALSE)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VLOOKUP(M124,[16]OPERACIONAL!$A$1:$C$13,2,FALSE)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VLOOKUP(M125,[16]OPERACIONAL!$A$1:$C$13,2,FALSE)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VLOOKUP(M126,[16]OPERACIONAL!$A$1:$C$13,2,FALSE)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VLOOKUP(M127,[16]OPERACIONAL!$A$1:$C$13,2,FALSE)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VLOOKUP(M128,[16]OPERACIONAL!$A$1:$C$13,2,FALSE)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VLOOKUP(M129,[16]OPERACIONAL!$A$1:$C$13,2,FALSE)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VLOOKUP(M130,[16]OPERACIONAL!$A$1:$C$13,2,FALSE)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VLOOKUP(M131,[16]OPERACIONAL!$A$1:$C$13,2,FALSE)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VLOOKUP(M132,[16]OPERACIONAL!$A$1:$C$13,2,FALSE)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VLOOKUP(M133,[16]OPERACIONAL!$A$1:$C$13,2,FALSE)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VLOOKUP(M134,[16]OPERACIONAL!$A$1:$C$13,2,FALSE)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VLOOKUP(M135,[16]OPERACIONAL!$A$1:$C$13,2,FALSE)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VLOOKUP(M136,[16]OPERACIONAL!$A$1:$C$13,2,FALSE)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VLOOKUP(M137,[16]OPERACIONAL!$A$1:$C$13,2,FALSE)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VLOOKUP(M138,[16]OPERACIONAL!$A$1:$C$13,2,FALSE)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VLOOKUP(M139,[16]OPERACIONAL!$A$1:$C$13,2,FALSE)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VLOOKUP(M140,[16]OPERACIONAL!$A$1:$C$13,2,FALSE)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VLOOKUP(M141,[16]OPERACIONAL!$A$1:$C$13,2,FALSE)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VLOOKUP(M142,[16]OPERACIONAL!$A$1:$C$13,2,FALSE)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VLOOKUP(M143,[16]OPERACIONAL!$A$1:$C$13,2,FALSE)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VLOOKUP(M144,[16]OPERACIONAL!$A$1:$C$13,2,FALSE)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VLOOKUP(M145,[16]OPERACIONAL!$A$1:$C$13,2,FALSE)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VLOOKUP(M146,[16]OPERACIONAL!$A$1:$C$13,2,FALSE)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VLOOKUP(M147,[16]OPERACIONAL!$A$1:$C$13,2,FALSE)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VLOOKUP(M148,[16]OPERACIONAL!$A$1:$C$13,2,FALSE)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VLOOKUP(M149,[16]OPERACIONAL!$A$1:$C$13,2,FALSE)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VLOOKUP(M150,[16]OPERACIONAL!$A$1:$C$13,2,FALSE)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VLOOKUP(M151,[16]OPERACIONAL!$A$1:$C$13,2,FALSE)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VLOOKUP(M152,[16]OPERACIONAL!$A$1:$C$13,2,FALSE)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VLOOKUP(M153,[16]OPERACIONAL!$A$1:$C$13,2,FALSE)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VLOOKUP(M154,[16]OPERACIONAL!$A$1:$C$13,2,FALSE)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VLOOKUP(M155,[16]OPERACIONAL!$A$1:$C$13,2,FALSE)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VLOOKUP(M156,[16]OPERACIONAL!$A$1:$C$13,2,FALSE)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VLOOKUP(M157,[16]OPERACIONAL!$A$1:$C$13,2,FALSE)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VLOOKUP(M158,[16]OPERACIONAL!$A$1:$C$13,2,FALSE)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VLOOKUP(M159,[16]OPERACIONAL!$A$1:$C$13,2,FALSE)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VLOOKUP(M160,[16]OPERACIONAL!$A$1:$C$13,2,FALSE)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VLOOKUP(M161,[16]OPERACIONAL!$A$1:$C$13,2,FALSE)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VLOOKUP(M162,[16]OPERACIONAL!$A$1:$C$13,2,FALSE)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VLOOKUP(M163,[16]OPERACIONAL!$A$1:$C$13,2,FALSE)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VLOOKUP(M164,[16]OPERACIONAL!$A$1:$C$13,2,FALSE)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VLOOKUP(M165,[16]OPERACIONAL!$A$1:$C$13,2,FALSE)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VLOOKUP(M166,[16]OPERACIONAL!$A$1:$C$13,2,FALSE)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VLOOKUP(M167,[16]OPERACIONAL!$A$1:$C$13,2,FALSE)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VLOOKUP(M168,[16]OPERACIONAL!$A$1:$C$13,2,FALSE)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VLOOKUP(M169,[16]OPERACIONAL!$A$1:$C$13,2,FALSE)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VLOOKUP(M170,[16]OPERACIONAL!$A$1:$C$13,2,FALSE)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VLOOKUP(M171,[16]OPERACIONAL!$A$1:$C$13,2,FALSE)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VLOOKUP(M172,[16]OPERACIONAL!$A$1:$C$13,2,FALSE)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VLOOKUP(M173,[16]OPERACIONAL!$A$1:$C$13,2,FALSE)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VLOOKUP(M174,[16]OPERACIONAL!$A$1:$C$13,2,FALSE)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VLOOKUP(M175,[16]OPERACIONAL!$A$1:$C$13,2,FALSE)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VLOOKUP(M176,[16]OPERACIONAL!$A$1:$C$13,2,FALSE)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VLOOKUP(M177,[16]OPERACIONAL!$A$1:$C$13,2,FALSE)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VLOOKUP(M178,[16]OPERACIONAL!$A$1:$C$13,2,FALSE)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VLOOKUP(M179,[16]OPERACIONAL!$A$1:$C$13,2,FALSE)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VLOOKUP(M180,[16]OPERACIONAL!$A$1:$C$13,2,FALSE)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VLOOKUP(M181,[16]OPERACIONAL!$A$1:$C$13,2,FALSE)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VLOOKUP(M182,[16]OPERACIONAL!$A$1:$C$13,2,FALSE)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VLOOKUP(M183,[16]OPERACIONAL!$A$1:$C$13,2,FALSE)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VLOOKUP(M184,[16]OPERACIONAL!$A$1:$C$13,2,FALSE)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VLOOKUP(M185,[16]OPERACIONAL!$A$1:$C$13,2,FALSE)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VLOOKUP(M186,[16]OPERACIONAL!$A$1:$C$13,2,FALSE)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VLOOKUP(M187,[16]OPERACIONAL!$A$1:$C$13,2,FALSE)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VLOOKUP(M188,[16]OPERACIONAL!$A$1:$C$13,2,FALSE)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VLOOKUP(M189,[16]OPERACIONAL!$A$1:$C$13,2,FALSE)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VLOOKUP(M190,[16]OPERACIONAL!$A$1:$C$13,2,FALSE)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VLOOKUP(M191,[16]OPERACIONAL!$A$1:$C$13,2,FALSE)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VLOOKUP(M192,[16]OPERACIONAL!$A$1:$C$13,2,FALSE)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VLOOKUP(M193,[16]OPERACIONAL!$A$1:$C$13,2,FALSE)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VLOOKUP(M194,[16]OPERACIONAL!$A$1:$C$13,2,FALSE)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VLOOKUP(M195,[16]OPERACIONAL!$A$1:$C$13,2,FALSE)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VLOOKUP(M196,[16]OPERACIONAL!$A$1:$C$13,2,FALSE)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VLOOKUP(M197,[16]OPERACIONAL!$A$1:$C$13,2,FALSE)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VLOOKUP(M198,[16]OPERACIONAL!$A$1:$C$13,2,FALSE)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VLOOKUP(M199,[16]OPERACIONAL!$A$1:$C$13,2,FALSE)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VLOOKUP(M200,[16]OPERACIONAL!$A$1:$C$13,2,FALSE)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VLOOKUP(M201,[16]OPERACIONAL!$A$1:$C$13,2,FALSE)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VLOOKUP(M202,[16]OPERACIONAL!$A$1:$C$13,2,FALSE)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VLOOKUP(M203,[16]OPERACIONAL!$A$1:$C$13,2,FALSE)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VLOOKUP(M204,[16]OPERACIONAL!$A$1:$C$13,2,FALSE)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VLOOKUP(M205,[16]OPERACIONAL!$A$1:$C$13,2,FALSE)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VLOOKUP(M206,[16]OPERACIONAL!$A$1:$C$13,2,FALSE)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VLOOKUP(M207,[16]OPERACIONAL!$A$1:$C$13,2,FALSE)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VLOOKUP(M208,[16]OPERACIONAL!$A$1:$C$13,2,FALSE)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VLOOKUP(M209,[16]OPERACIONAL!$A$1:$C$13,2,FALSE)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VLOOKUP(M210,[16]OPERACIONAL!$A$1:$C$13,2,FALSE)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VLOOKUP(M211,[16]OPERACIONAL!$A$1:$C$13,2,FALSE)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VLOOKUP(M212,[16]OPERACIONAL!$A$1:$C$13,2,FALSE)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VLOOKUP(M213,[16]OPERACIONAL!$A$1:$C$13,2,FALSE)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VLOOKUP(M214,[16]OPERACIONAL!$A$1:$C$13,2,FALSE)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VLOOKUP(M215,[16]OPERACIONAL!$A$1:$C$13,2,FALSE)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VLOOKUP(M216,[16]OPERACIONAL!$A$1:$C$13,2,FALSE)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VLOOKUP(M217,[16]OPERACIONAL!$A$1:$C$13,2,FALSE)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VLOOKUP(M218,[16]OPERACIONAL!$A$1:$C$13,2,FALSE)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VLOOKUP(M219,[16]OPERACIONAL!$A$1:$C$13,2,FALSE)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VLOOKUP(M220,[16]OPERACIONAL!$A$1:$C$13,2,FALSE)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VLOOKUP(M221,[16]OPERACIONAL!$A$1:$C$13,2,FALSE)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VLOOKUP(M222,[16]OPERACIONAL!$A$1:$C$13,2,FALSE)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VLOOKUP(M223,[16]OPERACIONAL!$A$1:$C$13,2,FALSE)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VLOOKUP(M224,[16]OPERACIONAL!$A$1:$C$13,2,FALSE)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VLOOKUP(M225,[16]OPERACIONAL!$A$1:$C$13,2,FALSE)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VLOOKUP(M226,[16]OPERACIONAL!$A$1:$C$13,2,FALSE)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VLOOKUP(M227,[16]OPERACIONAL!$A$1:$C$13,2,FALSE)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VLOOKUP(M228,[16]OPERACIONAL!$A$1:$C$13,2,FALSE)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VLOOKUP(M229,[16]OPERACIONAL!$A$1:$C$13,2,FALSE)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VLOOKUP(M230,[16]OPERACIONAL!$A$1:$C$13,2,FALSE)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VLOOKUP(M231,[16]OPERACIONAL!$A$1:$C$13,2,FALSE)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VLOOKUP(M232,[16]OPERACIONAL!$A$1:$C$13,2,FALSE)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VLOOKUP(M233,[16]OPERACIONAL!$A$1:$C$13,2,FALSE)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VLOOKUP(M234,[16]OPERACIONAL!$A$1:$C$13,2,FALSE)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VLOOKUP(M235,[16]OPERACIONAL!$A$1:$C$13,2,FALSE)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VLOOKUP(M236,[16]OPERACIONAL!$A$1:$C$13,2,FALSE)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VLOOKUP(M237,[16]OPERACIONAL!$A$1:$C$13,2,FALSE)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VLOOKUP(M238,[16]OPERACIONAL!$A$1:$C$13,2,FALSE)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VLOOKUP(M239,[16]OPERACIONAL!$A$1:$C$13,2,FALSE)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VLOOKUP(M240,[16]OPERACIONAL!$A$1:$C$13,2,FALSE)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VLOOKUP(M241,[16]OPERACIONAL!$A$1:$C$13,2,FALSE)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VLOOKUP(M242,[16]OPERACIONAL!$A$1:$C$13,2,FALSE)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VLOOKUP(M243,[16]OPERACIONAL!$A$1:$C$13,2,FALSE)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VLOOKUP(M244,[16]OPERACIONAL!$A$1:$C$13,2,FALSE)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VLOOKUP(M245,[16]OPERACIONAL!$A$1:$C$13,2,FALSE)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VLOOKUP(M246,[16]OPERACIONAL!$A$1:$C$13,2,FALSE)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VLOOKUP(M247,[16]OPERACIONAL!$A$1:$C$13,2,FALSE)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VLOOKUP(M248,[16]OPERACIONAL!$A$1:$C$13,2,FALSE)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VLOOKUP(M249,[16]OPERACIONAL!$A$1:$C$13,2,FALSE)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VLOOKUP(M250,[16]OPERACIONAL!$A$1:$C$13,2,FALSE)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VLOOKUP(M251,[16]OPERACIONAL!$A$1:$C$13,2,FALSE)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VLOOKUP(M252,[16]OPERACIONAL!$A$1:$C$13,2,FALSE)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VLOOKUP(M253,[16]OPERACIONAL!$A$1:$C$13,2,FALSE)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VLOOKUP(M254,[16]OPERACIONAL!$A$1:$C$13,2,FALSE)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VLOOKUP(M255,[16]OPERACIONAL!$A$1:$C$13,2,FALSE)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VLOOKUP(M256,[16]OPERACIONAL!$A$1:$C$13,2,FALSE)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VLOOKUP(M257,[16]OPERACIONAL!$A$1:$C$13,2,FALSE)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VLOOKUP(M258,[16]OPERACIONAL!$A$1:$C$13,2,FALSE)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VLOOKUP(M259,[16]OPERACIONAL!$A$1:$C$13,2,FALSE)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VLOOKUP(M260,[16]OPERACIONAL!$A$1:$C$13,2,FALSE)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VLOOKUP(M261,[16]OPERACIONAL!$A$1:$C$13,2,FALSE)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VLOOKUP(M262,[16]OPERACIONAL!$A$1:$C$13,2,FALSE)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VLOOKUP(M263,[16]OPERACIONAL!$A$1:$C$13,2,FALSE)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VLOOKUP(M264,[16]OPERACIONAL!$A$1:$C$13,2,FALSE)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VLOOKUP(M265,[16]OPERACIONAL!$A$1:$C$13,2,FALSE)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VLOOKUP(M266,[16]OPERACIONAL!$A$1:$C$13,2,FALSE)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VLOOKUP(M267,[16]OPERACIONAL!$A$1:$C$13,2,FALSE)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VLOOKUP(M268,[16]OPERACIONAL!$A$1:$C$13,2,FALSE)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VLOOKUP(M269,[16]OPERACIONAL!$A$1:$C$13,2,FALSE)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VLOOKUP(M270,[16]OPERACIONAL!$A$1:$C$13,2,FALSE)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VLOOKUP(M271,[16]OPERACIONAL!$A$1:$C$13,2,FALSE)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VLOOKUP(M272,[16]OPERACIONAL!$A$1:$C$13,2,FALSE)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VLOOKUP(M273,[16]OPERACIONAL!$A$1:$C$13,2,FALSE)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VLOOKUP(M274,[16]OPERACIONAL!$A$1:$C$13,2,FALSE)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VLOOKUP(M275,[16]OPERACIONAL!$A$1:$C$13,2,FALSE)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VLOOKUP(M276,[16]OPERACIONAL!$A$1:$C$13,2,FALSE)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VLOOKUP(M277,[16]OPERACIONAL!$A$1:$C$13,2,FALSE)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VLOOKUP(M278,[16]OPERACIONAL!$A$1:$C$13,2,FALSE)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VLOOKUP(M279,[16]OPERACIONAL!$A$1:$C$13,2,FALSE)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VLOOKUP(M280,[16]OPERACIONAL!$A$1:$C$13,2,FALSE)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VLOOKUP(M281,[16]OPERACIONAL!$A$1:$C$13,2,FALSE)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VLOOKUP(M282,[16]OPERACIONAL!$A$1:$C$13,2,FALSE)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VLOOKUP(M283,[16]OPERACIONAL!$A$1:$C$13,2,FALSE)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VLOOKUP(M284,[16]OPERACIONAL!$A$1:$C$13,2,FALSE)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VLOOKUP(M285,[16]OPERACIONAL!$A$1:$C$13,2,FALSE)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VLOOKUP(M286,[16]OPERACIONAL!$A$1:$C$13,2,FALSE)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VLOOKUP(M287,[16]OPERACIONAL!$A$1:$C$13,2,FALSE)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VLOOKUP(M288,[16]OPERACIONAL!$A$1:$C$13,2,FALSE)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VLOOKUP(M289,[16]OPERACIONAL!$A$1:$C$13,2,FALSE)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VLOOKUP(M290,[16]OPERACIONAL!$A$1:$C$13,2,FALSE)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VLOOKUP(M291,[16]OPERACIONAL!$A$1:$C$13,2,FALSE)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VLOOKUP(M292,[16]OPERACIONAL!$A$1:$C$13,2,FALSE)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VLOOKUP(M293,[16]OPERACIONAL!$A$1:$C$13,2,FALSE)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VLOOKUP(M294,[16]OPERACIONAL!$A$1:$C$13,2,FALSE)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VLOOKUP(M295,[16]OPERACIONAL!$A$1:$C$13,2,FALSE)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VLOOKUP(M296,[16]OPERACIONAL!$A$1:$C$13,2,FALSE)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VLOOKUP(M297,[16]OPERACIONAL!$A$1:$C$13,2,FALSE)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VLOOKUP(M298,[16]OPERACIONAL!$A$1:$C$13,2,FALSE)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VLOOKUP(M299,[16]OPERACIONAL!$A$1:$C$13,2,FALSE)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VLOOKUP(M300,[16]OPERACIONAL!$A$1:$C$13,2,FALSE)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VLOOKUP(M301,[16]OPERACIONAL!$A$1:$C$13,2,FALSE)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VLOOKUP(M302,[16]OPERACIONAL!$A$1:$C$13,2,FALSE)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VLOOKUP(M303,[16]OPERACIONAL!$A$1:$C$13,2,FALSE)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VLOOKUP(M304,[16]OPERACIONAL!$A$1:$C$13,2,FALSE)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VLOOKUP(M305,[16]OPERACIONAL!$A$1:$C$13,2,FALSE)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VLOOKUP(M306,[16]OPERACIONAL!$A$1:$C$13,2,FALSE)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VLOOKUP(M307,[16]OPERACIONAL!$A$1:$C$13,2,FALSE)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VLOOKUP(M308,[16]OPERACIONAL!$A$1:$C$13,2,FALSE)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VLOOKUP(M309,[16]OPERACIONAL!$A$1:$C$13,2,FALSE)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VLOOKUP(M310,[16]OPERACIONAL!$A$1:$C$13,2,FALSE)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VLOOKUP(M311,[16]OPERACIONAL!$A$1:$C$13,2,FALSE)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VLOOKUP(M312,[16]OPERACIONAL!$A$1:$C$13,2,FALSE)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VLOOKUP(M313,[16]OPERACIONAL!$A$1:$C$13,2,FALSE)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VLOOKUP(M314,[16]OPERACIONAL!$A$1:$C$13,2,FALSE)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VLOOKUP(M315,[16]OPERACIONAL!$A$1:$C$13,2,FALSE)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VLOOKUP(M316,[16]OPERACIONAL!$A$1:$C$13,2,FALSE)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VLOOKUP(M317,[16]OPERACIONAL!$A$1:$C$13,2,FALSE)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VLOOKUP(M318,[16]OPERACIONAL!$A$1:$C$13,2,FALSE)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VLOOKUP(M319,[16]OPERACIONAL!$A$1:$C$13,2,FALSE)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VLOOKUP(M320,[16]OPERACIONAL!$A$1:$C$13,2,FALSE)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VLOOKUP(M321,[16]OPERACIONAL!$A$1:$C$13,2,FALSE)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VLOOKUP(M322,[16]OPERACIONAL!$A$1:$C$13,2,FALSE)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VLOOKUP(M323,[16]OPERACIONAL!$A$1:$C$13,2,FALSE)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VLOOKUP(M324,[16]OPERACIONAL!$A$1:$C$13,2,FALSE)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VLOOKUP(M325,[16]OPERACIONAL!$A$1:$C$13,2,FALSE)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VLOOKUP(M326,[16]OPERACIONAL!$A$1:$C$13,2,FALSE)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VLOOKUP(M327,[16]OPERACIONAL!$A$1:$C$13,2,FALSE)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VLOOKUP(M328,[16]OPERACIONAL!$A$1:$C$13,2,FALSE)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VLOOKUP(M329,[16]OPERACIONAL!$A$1:$C$13,2,FALSE)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VLOOKUP(M330,[16]OPERACIONAL!$A$1:$C$13,2,FALSE)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VLOOKUP(M331,[16]OPERACIONAL!$A$1:$C$13,2,FALSE)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VLOOKUP(M332,[16]OPERACIONAL!$A$1:$C$13,2,FALSE)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VLOOKUP(M333,[16]OPERACIONAL!$A$1:$C$13,2,FALSE)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VLOOKUP(M334,[16]OPERACIONAL!$A$1:$C$13,2,FALSE)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VLOOKUP(M335,[16]OPERACIONAL!$A$1:$C$13,2,FALSE)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VLOOKUP(M336,[16]OPERACIONAL!$A$1:$C$13,2,FALSE)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VLOOKUP(M337,[16]OPERACIONAL!$A$1:$C$13,2,FALSE)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VLOOKUP(M338,[16]OPERACIONAL!$A$1:$C$13,2,FALSE)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VLOOKUP(M339,[16]OPERACIONAL!$A$1:$C$13,2,FALSE)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VLOOKUP(M340,[16]OPERACIONAL!$A$1:$C$13,2,FALSE)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VLOOKUP(M341,[16]OPERACIONAL!$A$1:$C$13,2,FALSE)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VLOOKUP(M342,[16]OPERACIONAL!$A$1:$C$13,2,FALSE)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VLOOKUP(M343,[16]OPERACIONAL!$A$1:$C$13,2,FALSE)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VLOOKUP(M344,[16]OPERACIONAL!$A$1:$C$13,2,FALSE)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VLOOKUP(M345,[16]OPERACIONAL!$A$1:$C$13,2,FALSE)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VLOOKUP(M346,[16]OPERACIONAL!$A$1:$C$13,2,FALSE)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VLOOKUP(M347,[16]OPERACIONAL!$A$1:$C$13,2,FALSE)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VLOOKUP(M348,[16]OPERACIONAL!$A$1:$C$13,2,FALSE)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VLOOKUP(M349,[16]OPERACIONAL!$A$1:$C$13,2,FALSE)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VLOOKUP(M350,[16]OPERACIONAL!$A$1:$C$13,2,FALSE)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VLOOKUP(M351,[16]OPERACIONAL!$A$1:$C$13,2,FALSE)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VLOOKUP(M352,[16]OPERACIONAL!$A$1:$C$13,2,FALSE)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VLOOKUP(M353,[16]OPERACIONAL!$A$1:$C$13,2,FALSE)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VLOOKUP(M354,[16]OPERACIONAL!$A$1:$C$13,2,FALSE)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VLOOKUP(M355,[16]OPERACIONAL!$A$1:$C$13,2,FALSE)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VLOOKUP(M356,[16]OPERACIONAL!$A$1:$C$13,2,FALSE)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VLOOKUP(M357,[16]OPERACIONAL!$A$1:$C$13,2,FALSE)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VLOOKUP(M358,[16]OPERACIONAL!$A$1:$C$13,2,FALSE)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VLOOKUP(M359,[16]OPERACIONAL!$A$1:$C$13,2,FALSE)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VLOOKUP(M360,[16]OPERACIONAL!$A$1:$C$13,2,FALSE)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VLOOKUP(M361,[16]OPERACIONAL!$A$1:$C$13,2,FALSE)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VLOOKUP(M362,[16]OPERACIONAL!$A$1:$C$13,2,FALSE)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VLOOKUP(M363,[16]OPERACIONAL!$A$1:$C$13,2,FALSE)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VLOOKUP(M364,[16]OPERACIONAL!$A$1:$C$13,2,FALSE)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VLOOKUP(M365,[16]OPERACIONAL!$A$1:$C$13,2,FALSE)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VLOOKUP(M366,[16]OPERACIONAL!$A$1:$C$13,2,FALSE)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VLOOKUP(M367,[16]OPERACIONAL!$A$1:$C$13,2,FALSE)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VLOOKUP(M368,[16]OPERACIONAL!$A$1:$C$13,2,FALSE)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VLOOKUP(M369,[16]OPERACIONAL!$A$1:$C$13,2,FALSE)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VLOOKUP(M370,[16]OPERACIONAL!$A$1:$C$13,2,FALSE)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VLOOKUP(M371,[16]OPERACIONAL!$A$1:$C$13,2,FALSE)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VLOOKUP(M372,[16]OPERACIONAL!$A$1:$C$13,2,FALSE)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VLOOKUP(M373,[16]OPERACIONAL!$A$1:$C$13,2,FALSE)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VLOOKUP(M374,[16]OPERACIONAL!$A$1:$C$13,2,FALSE)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VLOOKUP(M375,[16]OPERACIONAL!$A$1:$C$13,2,FALSE)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VLOOKUP(M376,[16]OPERACIONAL!$A$1:$C$13,2,FALSE)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VLOOKUP(M377,[16]OPERACIONAL!$A$1:$C$13,2,FALSE)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VLOOKUP(M378,[16]OPERACIONAL!$A$1:$C$13,2,FALSE)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VLOOKUP(M379,[16]OPERACIONAL!$A$1:$C$13,2,FALSE)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VLOOKUP(M380,[16]OPERACIONAL!$A$1:$C$13,2,FALSE)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VLOOKUP(M381,[16]OPERACIONAL!$A$1:$C$13,2,FALSE)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VLOOKUP(M382,[16]OPERACIONAL!$A$1:$C$13,2,FALSE)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VLOOKUP(M383,[16]OPERACIONAL!$A$1:$C$13,2,FALSE)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VLOOKUP(M384,[16]OPERACIONAL!$A$1:$C$13,2,FALSE)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VLOOKUP(M385,[16]OPERACIONAL!$A$1:$C$13,2,FALSE)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VLOOKUP(M386,[16]OPERACIONAL!$A$1:$C$13,2,FALSE)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VLOOKUP(M387,[16]OPERACIONAL!$A$1:$C$13,2,FALSE)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VLOOKUP(M388,[16]OPERACIONAL!$A$1:$C$13,2,FALSE)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VLOOKUP(M389,[16]OPERACIONAL!$A$1:$C$13,2,FALSE)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VLOOKUP(M390,[16]OPERACIONAL!$A$1:$C$13,2,FALSE)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VLOOKUP(M391,[16]OPERACIONAL!$A$1:$C$13,2,FALSE)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VLOOKUP(M392,[16]OPERACIONAL!$A$1:$C$13,2,FALSE)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VLOOKUP(M393,[16]OPERACIONAL!$A$1:$C$13,2,FALSE)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VLOOKUP(M394,[16]OPERACIONAL!$A$1:$C$13,2,FALSE)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VLOOKUP(M395,[16]OPERACIONAL!$A$1:$C$13,2,FALSE)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VLOOKUP(M396,[16]OPERACIONAL!$A$1:$C$13,2,FALSE)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VLOOKUP(M397,[16]OPERACIONAL!$A$1:$C$13,2,FALSE)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VLOOKUP(M398,[16]OPERACIONAL!$A$1:$C$13,2,FALSE)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VLOOKUP(M399,[16]OPERACIONAL!$A$1:$C$13,2,FALSE)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VLOOKUP(M400,[16]OPERACIONAL!$A$1:$C$13,2,FALSE)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VLOOKUP(M401,[16]OPERACIONAL!$A$1:$C$13,2,FALSE)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VLOOKUP(M402,[16]OPERACIONAL!$A$1:$C$13,2,FALSE)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VLOOKUP(M403,[16]OPERACIONAL!$A$1:$C$13,2,FALSE)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VLOOKUP(M404,[16]OPERACIONAL!$A$1:$C$13,2,FALSE)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VLOOKUP(M405,[16]OPERACIONAL!$A$1:$C$13,2,FALSE)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VLOOKUP(M406,[16]OPERACIONAL!$A$1:$C$13,2,FALSE)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VLOOKUP(M407,[16]OPERACIONAL!$A$1:$C$13,2,FALSE)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VLOOKUP(M408,[16]OPERACIONAL!$A$1:$C$13,2,FALSE)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VLOOKUP(M409,[16]OPERACIONAL!$A$1:$C$13,2,FALSE)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VLOOKUP(M410,[16]OPERACIONAL!$A$1:$C$13,2,FALSE)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VLOOKUP(M411,[16]OPERACIONAL!$A$1:$C$13,2,FALSE)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VLOOKUP(M412,[16]OPERACIONAL!$A$1:$C$13,2,FALSE)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VLOOKUP(M413,[16]OPERACIONAL!$A$1:$C$13,2,FALSE)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VLOOKUP(M414,[16]OPERACIONAL!$A$1:$C$13,2,FALSE)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VLOOKUP(M415,[16]OPERACIONAL!$A$1:$C$13,2,FALSE)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VLOOKUP(M416,[16]OPERACIONAL!$A$1:$C$13,2,FALSE)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VLOOKUP(M417,[16]OPERACIONAL!$A$1:$C$13,2,FALSE)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VLOOKUP(M418,[16]OPERACIONAL!$A$1:$C$13,2,FALSE)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VLOOKUP(M419,[16]OPERACIONAL!$A$1:$C$13,2,FALSE)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VLOOKUP(M420,[16]OPERACIONAL!$A$1:$C$13,2,FALSE)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VLOOKUP(M421,[16]OPERACIONAL!$A$1:$C$13,2,FALSE)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VLOOKUP(M422,[16]OPERACIONAL!$A$1:$C$13,2,FALSE)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VLOOKUP(M423,[16]OPERACIONAL!$A$1:$C$13,2,FALSE)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VLOOKUP(M424,[16]OPERACIONAL!$A$1:$C$13,2,FALSE)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VLOOKUP(M425,[16]OPERACIONAL!$A$1:$C$13,2,FALSE)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VLOOKUP(M426,[16]OPERACIONAL!$A$1:$C$13,2,FALSE)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VLOOKUP(M427,[16]OPERACIONAL!$A$1:$C$13,2,FALSE)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VLOOKUP(M428,[16]OPERACIONAL!$A$1:$C$13,2,FALSE)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VLOOKUP(M429,[16]OPERACIONAL!$A$1:$C$13,2,FALSE)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VLOOKUP(M430,[16]OPERACIONAL!$A$1:$C$13,2,FALSE)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VLOOKUP(M431,[16]OPERACIONAL!$A$1:$C$13,2,FALSE)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VLOOKUP(M432,[16]OPERACIONAL!$A$1:$C$13,2,FALSE)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VLOOKUP(M433,[16]OPERACIONAL!$A$1:$C$13,2,FALSE)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VLOOKUP(M434,[16]OPERACIONAL!$A$1:$C$13,2,FALSE)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VLOOKUP(M435,[16]OPERACIONAL!$A$1:$C$13,2,FALSE)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VLOOKUP(M436,[16]OPERACIONAL!$A$1:$C$13,2,FALSE)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VLOOKUP(M437,[16]OPERACIONAL!$A$1:$C$13,2,FALSE)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VLOOKUP(M438,[16]OPERACIONAL!$A$1:$C$13,2,FALSE)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VLOOKUP(M439,[16]OPERACIONAL!$A$1:$C$13,2,FALSE)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VLOOKUP(M440,[16]OPERACIONAL!$A$1:$C$13,2,FALSE)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VLOOKUP(M441,[16]OPERACIONAL!$A$1:$C$13,2,FALSE)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VLOOKUP(M442,[16]OPERACIONAL!$A$1:$C$13,2,FALSE)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VLOOKUP(M443,[16]OPERACIONAL!$A$1:$C$13,2,FALSE)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VLOOKUP(M444,[16]OPERACIONAL!$A$1:$C$13,2,FALSE)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VLOOKUP(M445,[16]OPERACIONAL!$A$1:$C$13,2,FALSE)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VLOOKUP(M446,[16]OPERACIONAL!$A$1:$C$13,2,FALSE)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VLOOKUP(M447,[16]OPERACIONAL!$A$1:$C$13,2,FALSE)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VLOOKUP(M448,[16]OPERACIONAL!$A$1:$C$13,2,FALSE)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VLOOKUP(M449,[16]OPERACIONAL!$A$1:$C$13,2,FALSE)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VLOOKUP(M450,[16]OPERACIONAL!$A$1:$C$13,2,FALSE)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VLOOKUP(M451,[16]OPERACIONAL!$A$1:$C$13,2,FALSE)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VLOOKUP(M452,[16]OPERACIONAL!$A$1:$C$13,2,FALSE)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VLOOKUP(M453,[16]OPERACIONAL!$A$1:$C$13,2,FALSE)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VLOOKUP(M454,[16]OPERACIONAL!$A$1:$C$13,2,FALSE)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VLOOKUP(M455,[16]OPERACIONAL!$A$1:$C$13,2,FALSE)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VLOOKUP(M456,[16]OPERACIONAL!$A$1:$C$13,2,FALSE)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VLOOKUP(M457,[16]OPERACIONAL!$A$1:$C$13,2,FALSE)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VLOOKUP(M458,[16]OPERACIONAL!$A$1:$C$13,2,FALSE)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VLOOKUP(M459,[16]OPERACIONAL!$A$1:$C$13,2,FALSE)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VLOOKUP(M460,[16]OPERACIONAL!$A$1:$C$13,2,FALSE)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VLOOKUP(M461,[16]OPERACIONAL!$A$1:$C$13,2,FALSE)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VLOOKUP(M462,[16]OPERACIONAL!$A$1:$C$13,2,FALSE)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VLOOKUP(M463,[16]OPERACIONAL!$A$1:$C$13,2,FALSE)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VLOOKUP(M464,[16]OPERACIONAL!$A$1:$C$13,2,FALSE)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VLOOKUP(M465,[16]OPERACIONAL!$A$1:$C$13,2,FALSE)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VLOOKUP(M466,[16]OPERACIONAL!$A$1:$C$13,2,FALSE)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VLOOKUP(M467,[16]OPERACIONAL!$A$1:$C$13,2,FALSE)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VLOOKUP(M468,[16]OPERACIONAL!$A$1:$C$13,2,FALSE)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VLOOKUP(M469,[16]OPERACIONAL!$A$1:$C$13,2,FALSE)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VLOOKUP(M470,[16]OPERACIONAL!$A$1:$C$13,2,FALSE)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VLOOKUP(M471,[16]OPERACIONAL!$A$1:$C$13,2,FALSE)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VLOOKUP(M472,[16]OPERACIONAL!$A$1:$C$13,2,FALSE)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VLOOKUP(M473,[16]OPERACIONAL!$A$1:$C$13,2,FALSE)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VLOOKUP(M474,[16]OPERACIONAL!$A$1:$C$13,2,FALSE)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VLOOKUP(M475,[16]OPERACIONAL!$A$1:$C$13,2,FALSE)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VLOOKUP(M476,[16]OPERACIONAL!$A$1:$C$13,2,FALSE)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VLOOKUP(M477,[16]OPERACIONAL!$A$1:$C$13,2,FALSE)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VLOOKUP(M478,[16]OPERACIONAL!$A$1:$C$13,2,FALSE)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VLOOKUP(M479,[16]OPERACIONAL!$A$1:$C$13,2,FALSE)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VLOOKUP(M480,[16]OPERACIONAL!$A$1:$C$13,2,FALSE)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VLOOKUP(M481,[16]OPERACIONAL!$A$1:$C$13,2,FALSE)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VLOOKUP(M482,[16]OPERACIONAL!$A$1:$C$13,2,FALSE)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VLOOKUP(M483,[16]OPERACIONAL!$A$1:$C$13,2,FALSE)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VLOOKUP(M484,[16]OPERACIONAL!$A$1:$C$13,2,FALSE)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VLOOKUP(M485,[16]OPERACIONAL!$A$1:$C$13,2,FALSE)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VLOOKUP(M486,[16]OPERACIONAL!$A$1:$C$13,2,FALSE)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VLOOKUP(M487,[16]OPERACIONAL!$A$1:$C$13,2,FALSE)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VLOOKUP(M488,[16]OPERACIONAL!$A$1:$C$13,2,FALSE)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VLOOKUP(M489,[16]OPERACIONAL!$A$1:$C$13,2,FALSE)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VLOOKUP(M490,[16]OPERACIONAL!$A$1:$C$13,2,FALSE)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VLOOKUP(M491,[16]OPERACIONAL!$A$1:$C$13,2,FALSE)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VLOOKUP(M492,[16]OPERACIONAL!$A$1:$C$13,2,FALSE)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VLOOKUP(M493,[16]OPERACIONAL!$A$1:$C$13,2,FALSE)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VLOOKUP(M494,[16]OPERACIONAL!$A$1:$C$13,2,FALSE)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VLOOKUP(M495,[16]OPERACIONAL!$A$1:$C$13,2,FALSE)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VLOOKUP(M496,[16]OPERACIONAL!$A$1:$C$13,2,FALSE)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VLOOKUP(M497,[16]OPERACIONAL!$A$1:$C$13,2,FALSE)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VLOOKUP(M498,[16]OPERACIONAL!$A$1:$C$13,2,FALSE)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VLOOKUP(M499,[16]OPERACIONAL!$A$1:$C$13,2,FALSE)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VLOOKUP(M500,[16]OPERACIONAL!$A$1:$C$13,2,FALSE)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VLOOKUP(M501,[16]OPERACIONAL!$A$1:$C$13,2,FALSE)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VLOOKUP(M502,[16]OPERACIONAL!$A$1:$C$13,2,FALSE)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VLOOKUP(M503,[16]OPERACIONAL!$A$1:$C$13,2,FALSE)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VLOOKUP(M504,[16]OPERACIONAL!$A$1:$C$13,2,FALSE)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VLOOKUP(M505,[16]OPERACIONAL!$A$1:$C$13,2,FALSE)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VLOOKUP(M506,[16]OPERACIONAL!$A$1:$C$13,2,FALSE)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VLOOKUP(M507,[16]OPERACIONAL!$A$1:$C$13,2,FALSE)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VLOOKUP(M508,[16]OPERACIONAL!$A$1:$C$13,2,FALSE)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VLOOKUP(M509,[16]OPERACIONAL!$A$1:$C$13,2,FALSE)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VLOOKUP(M510,[16]OPERACIONAL!$A$1:$C$13,2,FALSE)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VLOOKUP(M511,[16]OPERACIONAL!$A$1:$C$13,2,FALSE)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VLOOKUP(M512,[16]OPERACIONAL!$A$1:$C$13,2,FALSE)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VLOOKUP(M513,[16]OPERACIONAL!$A$1:$C$13,2,FALSE)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VLOOKUP(M514,[16]OPERACIONAL!$A$1:$C$13,2,FALSE)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VLOOKUP(M515,[16]OPERACIONAL!$A$1:$C$13,2,FALSE)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VLOOKUP(M516,[16]OPERACIONAL!$A$1:$C$13,2,FALSE)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VLOOKUP(M517,[16]OPERACIONAL!$A$1:$C$13,2,FALSE)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VLOOKUP(M518,[16]OPERACIONAL!$A$1:$C$13,2,FALSE)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VLOOKUP(M519,[16]OPERACIONAL!$A$1:$C$13,2,FALSE)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VLOOKUP(M520,[16]OPERACIONAL!$A$1:$C$13,2,FALSE)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VLOOKUP(M521,[16]OPERACIONAL!$A$1:$C$13,2,FALSE)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VLOOKUP(M522,[16]OPERACIONAL!$A$1:$C$13,2,FALSE)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VLOOKUP(M523,[16]OPERACIONAL!$A$1:$C$13,2,FALSE)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VLOOKUP(M524,[16]OPERACIONAL!$A$1:$C$13,2,FALSE)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VLOOKUP(M525,[16]OPERACIONAL!$A$1:$C$13,2,FALSE)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VLOOKUP(M526,[16]OPERACIONAL!$A$1:$C$13,2,FALSE)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VLOOKUP(M527,[16]OPERACIONAL!$A$1:$C$13,2,FALSE)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VLOOKUP(M528,[16]OPERACIONAL!$A$1:$C$13,2,FALSE)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VLOOKUP(M529,[16]OPERACIONAL!$A$1:$C$13,2,FALSE)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VLOOKUP(M530,[16]OPERACIONAL!$A$1:$C$13,2,FALSE)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VLOOKUP(M531,[16]OPERACIONAL!$A$1:$C$13,2,FALSE)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VLOOKUP(M532,[16]OPERACIONAL!$A$1:$C$13,2,FALSE)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VLOOKUP(M533,[16]OPERACIONAL!$A$1:$C$13,2,FALSE)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VLOOKUP(M534,[16]OPERACIONAL!$A$1:$C$13,2,FALSE)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VLOOKUP(M535,[16]OPERACIONAL!$A$1:$C$13,2,FALSE)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VLOOKUP(M536,[16]OPERACIONAL!$A$1:$C$13,2,FALSE)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VLOOKUP(M537,[16]OPERACIONAL!$A$1:$C$13,2,FALSE)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VLOOKUP(M538,[16]OPERACIONAL!$A$1:$C$13,2,FALSE)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VLOOKUP(M539,[16]OPERACIONAL!$A$1:$C$13,2,FALSE)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VLOOKUP(M540,[16]OPERACIONAL!$A$1:$C$13,2,FALSE)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VLOOKUP(M541,[16]OPERACIONAL!$A$1:$C$13,2,FALSE)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VLOOKUP(M542,[16]OPERACIONAL!$A$1:$C$13,2,FALSE)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VLOOKUP(M543,[16]OPERACIONAL!$A$1:$C$13,2,FALSE)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VLOOKUP(M544,[16]OPERACIONAL!$A$1:$C$13,2,FALSE)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VLOOKUP(M545,[16]OPERACIONAL!$A$1:$C$13,2,FALSE)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VLOOKUP(M546,[16]OPERACIONAL!$A$1:$C$13,2,FALSE)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VLOOKUP(M547,[16]OPERACIONAL!$A$1:$C$13,2,FALSE)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VLOOKUP(M548,[16]OPERACIONAL!$A$1:$C$13,2,FALSE)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VLOOKUP(M549,[16]OPERACIONAL!$A$1:$C$13,2,FALSE)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VLOOKUP(M550,[16]OPERACIONAL!$A$1:$C$13,2,FALSE)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VLOOKUP(M551,[16]OPERACIONAL!$A$1:$C$13,2,FALSE)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VLOOKUP(M552,[16]OPERACIONAL!$A$1:$C$13,2,FALSE)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VLOOKUP(M553,[16]OPERACIONAL!$A$1:$C$13,2,FALSE)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VLOOKUP(M554,[16]OPERACIONAL!$A$1:$C$13,2,FALSE)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VLOOKUP(M555,[16]OPERACIONAL!$A$1:$C$13,2,FALSE)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VLOOKUP(M556,[16]OPERACIONAL!$A$1:$C$13,2,FALSE)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VLOOKUP(M557,[16]OPERACIONAL!$A$1:$C$13,2,FALSE)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VLOOKUP(M558,[16]OPERACIONAL!$A$1:$C$13,2,FALSE)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VLOOKUP(M559,[16]OPERACIONAL!$A$1:$C$13,2,FALSE)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VLOOKUP(M560,[16]OPERACIONAL!$A$1:$C$13,2,FALSE)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VLOOKUP(M561,[16]OPERACIONAL!$A$1:$C$13,2,FALSE)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VLOOKUP(M562,[16]OPERACIONAL!$A$1:$C$13,2,FALSE)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VLOOKUP(M563,[16]OPERACIONAL!$A$1:$C$13,2,FALSE)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VLOOKUP(M564,[16]OPERACIONAL!$A$1:$C$13,2,FALSE)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VLOOKUP(M565,[16]OPERACIONAL!$A$1:$C$13,2,FALSE)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VLOOKUP(M566,[16]OPERACIONAL!$A$1:$C$13,2,FALSE)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VLOOKUP(M567,[16]OPERACIONAL!$A$1:$C$13,2,FALSE)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VLOOKUP(M568,[16]OPERACIONAL!$A$1:$C$13,2,FALSE)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VLOOKUP(M569,[16]OPERACIONAL!$A$1:$C$13,2,FALSE)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VLOOKUP(M570,[16]OPERACIONAL!$A$1:$C$13,2,FALSE)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VLOOKUP(M571,[16]OPERACIONAL!$A$1:$C$13,2,FALSE)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VLOOKUP(M572,[16]OPERACIONAL!$A$1:$C$13,2,FALSE)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VLOOKUP(M573,[16]OPERACIONAL!$A$1:$C$13,2,FALSE)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VLOOKUP(M574,[16]OPERACIONAL!$A$1:$C$13,2,FALSE)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VLOOKUP(M575,[16]OPERACIONAL!$A$1:$C$13,2,FALSE)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VLOOKUP(M576,[16]OPERACIONAL!$A$1:$C$13,2,FALSE)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VLOOKUP(M577,[16]OPERACIONAL!$A$1:$C$13,2,FALSE)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VLOOKUP(M578,[16]OPERACIONAL!$A$1:$C$13,2,FALSE)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VLOOKUP(M579,[16]OPERACIONAL!$A$1:$C$13,2,FALSE)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VLOOKUP(M580,[16]OPERACIONAL!$A$1:$C$13,2,FALSE)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VLOOKUP(M581,[16]OPERACIONAL!$A$1:$C$13,2,FALSE)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VLOOKUP(M582,[16]OPERACIONAL!$A$1:$C$13,2,FALSE)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VLOOKUP(M583,[16]OPERACIONAL!$A$1:$C$13,2,FALSE)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VLOOKUP(M584,[16]OPERACIONAL!$A$1:$C$13,2,FALSE)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VLOOKUP(M585,[16]OPERACIONAL!$A$1:$C$13,2,FALSE)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VLOOKUP(M586,[16]OPERACIONAL!$A$1:$C$13,2,FALSE)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VLOOKUP(M587,[16]OPERACIONAL!$A$1:$C$13,2,FALSE)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VLOOKUP(M588,[16]OPERACIONAL!$A$1:$C$13,2,FALSE)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VLOOKUP(M589,[16]OPERACIONAL!$A$1:$C$13,2,FALSE)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VLOOKUP(M590,[16]OPERACIONAL!$A$1:$C$13,2,FALSE)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VLOOKUP(M591,[16]OPERACIONAL!$A$1:$C$13,2,FALSE)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VLOOKUP(M592,[16]OPERACIONAL!$A$1:$C$13,2,FALSE)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VLOOKUP(M593,[16]OPERACIONAL!$A$1:$C$13,2,FALSE)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VLOOKUP(M594,[16]OPERACIONAL!$A$1:$C$13,2,FALSE)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VLOOKUP(M595,[16]OPERACIONAL!$A$1:$C$13,2,FALSE)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VLOOKUP(M596,[16]OPERACIONAL!$A$1:$C$13,2,FALSE)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VLOOKUP(M597,[16]OPERACIONAL!$A$1:$C$13,2,FALSE)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VLOOKUP(M598,[16]OPERACIONAL!$A$1:$C$13,2,FALSE)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VLOOKUP(M599,[16]OPERACIONAL!$A$1:$C$13,2,FALSE)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VLOOKUP(M600,[16]OPERACIONAL!$A$1:$C$13,2,FALSE)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VLOOKUP(M601,[16]OPERACIONAL!$A$1:$C$13,2,FALSE)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VLOOKUP(M602,[16]OPERACIONAL!$A$1:$C$13,2,FALSE)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VLOOKUP(M603,[16]OPERACIONAL!$A$1:$C$13,2,FALSE)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VLOOKUP(M604,[16]OPERACIONAL!$A$1:$C$13,2,FALSE)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VLOOKUP(M605,[16]OPERACIONAL!$A$1:$C$13,2,FALSE)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VLOOKUP(M606,[16]OPERACIONAL!$A$1:$C$13,2,FALSE)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VLOOKUP(M607,[16]OPERACIONAL!$A$1:$C$13,2,FALSE)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VLOOKUP(M608,[16]OPERACIONAL!$A$1:$C$13,2,FALSE)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VLOOKUP(M609,[16]OPERACIONAL!$A$1:$C$13,2,FALSE)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VLOOKUP(M610,[16]OPERACIONAL!$A$1:$C$13,2,FALSE)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VLOOKUP(M611,[16]OPERACIONAL!$A$1:$C$13,2,FALSE)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VLOOKUP(M612,[16]OPERACIONAL!$A$1:$C$13,2,FALSE)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VLOOKUP(M613,[16]OPERACIONAL!$A$1:$C$13,2,FALSE)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VLOOKUP(M614,[16]OPERACIONAL!$A$1:$C$13,2,FALSE)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VLOOKUP(M615,[16]OPERACIONAL!$A$1:$C$13,2,FALSE)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VLOOKUP(M616,[16]OPERACIONAL!$A$1:$C$13,2,FALSE)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VLOOKUP(M617,[16]OPERACIONAL!$A$1:$C$13,2,FALSE)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VLOOKUP(M618,[16]OPERACIONAL!$A$1:$C$13,2,FALSE)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VLOOKUP(M619,[16]OPERACIONAL!$A$1:$C$13,2,FALSE)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VLOOKUP(M620,[16]OPERACIONAL!$A$1:$C$13,2,FALSE)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VLOOKUP(M621,[16]OPERACIONAL!$A$1:$C$13,2,FALSE)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VLOOKUP(M622,[16]OPERACIONAL!$A$1:$C$13,2,FALSE)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VLOOKUP(M623,[16]OPERACIONAL!$A$1:$C$13,2,FALSE)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VLOOKUP(M624,[16]OPERACIONAL!$A$1:$C$13,2,FALSE)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VLOOKUP(M625,[16]OPERACIONAL!$A$1:$C$13,2,FALSE)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VLOOKUP(M626,[16]OPERACIONAL!$A$1:$C$13,2,FALSE)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VLOOKUP(M627,[16]OPERACIONAL!$A$1:$C$13,2,FALSE)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VLOOKUP(M628,[16]OPERACIONAL!$A$1:$C$13,2,FALSE)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VLOOKUP(M629,[16]OPERACIONAL!$A$1:$C$13,2,FALSE)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VLOOKUP(M630,[16]OPERACIONAL!$A$1:$C$13,2,FALSE)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VLOOKUP(M631,[16]OPERACIONAL!$A$1:$C$13,2,FALSE)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VLOOKUP(M632,[16]OPERACIONAL!$A$1:$C$13,2,FALSE)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VLOOKUP(M633,[16]OPERACIONAL!$A$1:$C$13,2,FALSE)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VLOOKUP(M634,[16]OPERACIONAL!$A$1:$C$13,2,FALSE)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VLOOKUP(M635,[16]OPERACIONAL!$A$1:$C$13,2,FALSE)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VLOOKUP(M636,[16]OPERACIONAL!$A$1:$C$13,2,FALSE)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VLOOKUP(M637,[16]OPERACIONAL!$A$1:$C$13,2,FALSE)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VLOOKUP(M638,[16]OPERACIONAL!$A$1:$C$13,2,FALSE)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VLOOKUP(M639,[16]OPERACIONAL!$A$1:$C$13,2,FALSE)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VLOOKUP(M640,[16]OPERACIONAL!$A$1:$C$13,2,FALSE)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VLOOKUP(M641,[16]OPERACIONAL!$A$1:$C$13,2,FALSE)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VLOOKUP(M642,[16]OPERACIONAL!$A$1:$C$13,2,FALSE)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VLOOKUP(M643,[16]OPERACIONAL!$A$1:$C$13,2,FALSE)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VLOOKUP(M644,[16]OPERACIONAL!$A$1:$C$13,2,FALSE)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VLOOKUP(M645,[16]OPERACIONAL!$A$1:$C$13,2,FALSE)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VLOOKUP(M646,[16]OPERACIONAL!$A$1:$C$13,2,FALSE)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VLOOKUP(M647,[16]OPERACIONAL!$A$1:$C$13,2,FALSE)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VLOOKUP(M648,[16]OPERACIONAL!$A$1:$C$13,2,FALSE)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VLOOKUP(M649,[16]OPERACIONAL!$A$1:$C$13,2,FALSE)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VLOOKUP(M650,[16]OPERACIONAL!$A$1:$C$13,2,FALSE)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VLOOKUP(M651,[16]OPERACIONAL!$A$1:$C$13,2,FALSE)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VLOOKUP(M652,[16]OPERACIONAL!$A$1:$C$13,2,FALSE)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VLOOKUP(M653,[16]OPERACIONAL!$A$1:$C$13,2,FALSE)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VLOOKUP(M654,[16]OPERACIONAL!$A$1:$C$13,2,FALSE)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VLOOKUP(M655,[16]OPERACIONAL!$A$1:$C$13,2,FALSE)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VLOOKUP(M656,[16]OPERACIONAL!$A$1:$C$13,2,FALSE)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VLOOKUP(M657,[16]OPERACIONAL!$A$1:$C$13,2,FALSE)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VLOOKUP(M658,[16]OPERACIONAL!$A$1:$C$13,2,FALSE)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VLOOKUP(M659,[16]OPERACIONAL!$A$1:$C$13,2,FALSE)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VLOOKUP(M660,[16]OPERACIONAL!$A$1:$C$13,2,FALSE)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VLOOKUP(M661,[16]OPERACIONAL!$A$1:$C$13,2,FALSE)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VLOOKUP(M662,[16]OPERACIONAL!$A$1:$C$13,2,FALSE)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VLOOKUP(M663,[16]OPERACIONAL!$A$1:$C$13,2,FALSE)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VLOOKUP(M664,[16]OPERACIONAL!$A$1:$C$13,2,FALSE)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VLOOKUP(M665,[16]OPERACIONAL!$A$1:$C$13,2,FALSE)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VLOOKUP(M666,[16]OPERACIONAL!$A$1:$C$13,2,FALSE)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VLOOKUP(M667,[16]OPERACIONAL!$A$1:$C$13,2,FALSE)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VLOOKUP(M668,[16]OPERACIONAL!$A$1:$C$13,2,FALSE)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VLOOKUP(M669,[16]OPERACIONAL!$A$1:$C$13,2,FALSE)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VLOOKUP(M670,[16]OPERACIONAL!$A$1:$C$13,2,FALSE)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VLOOKUP(M671,[16]OPERACIONAL!$A$1:$C$13,2,FALSE)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VLOOKUP(M672,[16]OPERACIONAL!$A$1:$C$13,2,FALSE)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VLOOKUP(M673,[16]OPERACIONAL!$A$1:$C$13,2,FALSE)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VLOOKUP(M674,[16]OPERACIONAL!$A$1:$C$13,2,FALSE)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VLOOKUP(M675,[16]OPERACIONAL!$A$1:$C$13,2,FALSE)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VLOOKUP(M676,[16]OPERACIONAL!$A$1:$C$13,2,FALSE)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VLOOKUP(M677,[16]OPERACIONAL!$A$1:$C$13,2,FALSE)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VLOOKUP(M678,[16]OPERACIONAL!$A$1:$C$13,2,FALSE)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VLOOKUP(M679,[16]OPERACIONAL!$A$1:$C$13,2,FALSE)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VLOOKUP(M680,[16]OPERACIONAL!$A$1:$C$13,2,FALSE)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VLOOKUP(M681,[16]OPERACIONAL!$A$1:$C$13,2,FALSE)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VLOOKUP(M682,[16]OPERACIONAL!$A$1:$C$13,2,FALSE)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VLOOKUP(M683,[16]OPERACIONAL!$A$1:$C$13,2,FALSE)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VLOOKUP(M684,[16]OPERACIONAL!$A$1:$C$13,2,FALSE)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VLOOKUP(M685,[16]OPERACIONAL!$A$1:$C$13,2,FALSE)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VLOOKUP(M686,[16]OPERACIONAL!$A$1:$C$13,2,FALSE)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VLOOKUP(M687,[16]OPERACIONAL!$A$1:$C$13,2,FALSE)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VLOOKUP(M688,[16]OPERACIONAL!$A$1:$C$13,2,FALSE)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VLOOKUP(M689,[16]OPERACIONAL!$A$1:$C$13,2,FALSE)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VLOOKUP(M690,[16]OPERACIONAL!$A$1:$C$13,2,FALSE)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VLOOKUP(M691,[16]OPERACIONAL!$A$1:$C$13,2,FALSE)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VLOOKUP(M692,[16]OPERACIONAL!$A$1:$C$13,2,FALSE)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VLOOKUP(M693,[16]OPERACIONAL!$A$1:$C$13,2,FALSE)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VLOOKUP(M694,[16]OPERACIONAL!$A$1:$C$13,2,FALSE)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VLOOKUP(M695,[16]OPERACIONAL!$A$1:$C$13,2,FALSE)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VLOOKUP(M696,[16]OPERACIONAL!$A$1:$C$13,2,FALSE)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VLOOKUP(M697,[16]OPERACIONAL!$A$1:$C$13,2,FALSE)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VLOOKUP(M698,[16]OPERACIONAL!$A$1:$C$13,2,FALSE)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VLOOKUP(M699,[16]OPERACIONAL!$A$1:$C$13,2,FALSE)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VLOOKUP(M700,[16]OPERACIONAL!$A$1:$C$13,2,FALSE)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VLOOKUP(M701,[16]OPERACIONAL!$A$1:$C$13,2,FALSE)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VLOOKUP(M702,[16]OPERACIONAL!$A$1:$C$13,2,FALSE)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VLOOKUP(M703,[16]OPERACIONAL!$A$1:$C$13,2,FALSE)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VLOOKUP(M704,[16]OPERACIONAL!$A$1:$C$13,2,FALSE)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VLOOKUP(M705,[16]OPERACIONAL!$A$1:$C$13,2,FALSE)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VLOOKUP(M706,[16]OPERACIONAL!$A$1:$C$13,2,FALSE)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VLOOKUP(M707,[16]OPERACIONAL!$A$1:$C$13,2,FALSE)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VLOOKUP(M708,[16]OPERACIONAL!$A$1:$C$13,2,FALSE)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VLOOKUP(M709,[16]OPERACIONAL!$A$1:$C$13,2,FALSE)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VLOOKUP(M710,[16]OPERACIONAL!$A$1:$C$13,2,FALSE)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VLOOKUP(M711,[16]OPERACIONAL!$A$1:$C$13,2,FALSE)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VLOOKUP(M712,[16]OPERACIONAL!$A$1:$C$13,2,FALSE)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VLOOKUP(M713,[16]OPERACIONAL!$A$1:$C$13,2,FALSE)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VLOOKUP(M714,[16]OPERACIONAL!$A$1:$C$13,2,FALSE)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VLOOKUP(M715,[16]OPERACIONAL!$A$1:$C$13,2,FALSE)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VLOOKUP(M716,[16]OPERACIONAL!$A$1:$C$13,2,FALSE)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VLOOKUP(M717,[16]OPERACIONAL!$A$1:$C$13,2,FALSE)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VLOOKUP(M718,[16]OPERACIONAL!$A$1:$C$13,2,FALSE)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VLOOKUP(M719,[16]OPERACIONAL!$A$1:$C$13,2,FALSE)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VLOOKUP(M720,[16]OPERACIONAL!$A$1:$C$13,2,FALSE)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VLOOKUP(M721,[16]OPERACIONAL!$A$1:$C$13,2,FALSE)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VLOOKUP(M722,[16]OPERACIONAL!$A$1:$C$13,2,FALSE)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VLOOKUP(M723,[16]OPERACIONAL!$A$1:$C$13,2,FALSE)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VLOOKUP(M724,[16]OPERACIONAL!$A$1:$C$13,2,FALSE)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VLOOKUP(M725,[16]OPERACIONAL!$A$1:$C$13,2,FALSE)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VLOOKUP(M726,[16]OPERACIONAL!$A$1:$C$13,2,FALSE)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VLOOKUP(M727,[16]OPERACIONAL!$A$1:$C$13,2,FALSE)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VLOOKUP(M728,[16]OPERACIONAL!$A$1:$C$13,2,FALSE)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VLOOKUP(M729,[16]OPERACIONAL!$A$1:$C$13,2,FALSE)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VLOOKUP(M730,[16]OPERACIONAL!$A$1:$C$13,2,FALSE)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VLOOKUP(M731,[16]OPERACIONAL!$A$1:$C$13,2,FALSE)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VLOOKUP(M732,[16]OPERACIONAL!$A$1:$C$13,2,FALSE)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VLOOKUP(M733,[16]OPERACIONAL!$A$1:$C$13,2,FALSE)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VLOOKUP(M734,[16]OPERACIONAL!$A$1:$C$13,2,FALSE)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VLOOKUP(M735,[16]OPERACIONAL!$A$1:$C$13,2,FALSE)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VLOOKUP(M736,[16]OPERACIONAL!$A$1:$C$13,2,FALSE)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VLOOKUP(M737,[16]OPERACIONAL!$A$1:$C$13,2,FALSE)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VLOOKUP(M738,[16]OPERACIONAL!$A$1:$C$13,2,FALSE)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VLOOKUP(M739,[16]OPERACIONAL!$A$1:$C$13,2,FALSE)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VLOOKUP(M740,[16]OPERACIONAL!$A$1:$C$13,2,FALSE)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VLOOKUP(M741,[16]OPERACIONAL!$A$1:$C$13,2,FALSE)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VLOOKUP(M742,[16]OPERACIONAL!$A$1:$C$13,2,FALSE)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VLOOKUP(M743,[16]OPERACIONAL!$A$1:$C$13,2,FALSE)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VLOOKUP(M744,[16]OPERACIONAL!$A$1:$C$13,2,FALSE)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VLOOKUP(M745,[16]OPERACIONAL!$A$1:$C$13,2,FALSE)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VLOOKUP(M746,[16]OPERACIONAL!$A$1:$C$13,2,FALSE)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VLOOKUP(M747,[16]OPERACIONAL!$A$1:$C$13,2,FALSE)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VLOOKUP(M748,[16]OPERACIONAL!$A$1:$C$13,2,FALSE)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VLOOKUP(M749,[16]OPERACIONAL!$A$1:$C$13,2,FALSE)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VLOOKUP(M750,[16]OPERACIONAL!$A$1:$C$13,2,FALSE)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VLOOKUP(M751,[16]OPERACIONAL!$A$1:$C$13,2,FALSE)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VLOOKUP(M752,[16]OPERACIONAL!$A$1:$C$13,2,FALSE)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VLOOKUP(M753,[16]OPERACIONAL!$A$1:$C$13,2,FALSE)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VLOOKUP(M754,[16]OPERACIONAL!$A$1:$C$13,2,FALSE)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VLOOKUP(M755,[16]OPERACIONAL!$A$1:$C$13,2,FALSE)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VLOOKUP(M756,[16]OPERACIONAL!$A$1:$C$13,2,FALSE)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VLOOKUP(M757,[16]OPERACIONAL!$A$1:$C$13,2,FALSE)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VLOOKUP(M758,[16]OPERACIONAL!$A$1:$C$13,2,FALSE)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VLOOKUP(M759,[16]OPERACIONAL!$A$1:$C$13,2,FALSE)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VLOOKUP(M760,[16]OPERACIONAL!$A$1:$C$13,2,FALSE)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VLOOKUP(M761,[16]OPERACIONAL!$A$1:$C$13,2,FALSE)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VLOOKUP(M762,[16]OPERACIONAL!$A$1:$C$13,2,FALSE)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VLOOKUP(M763,[16]OPERACIONAL!$A$1:$C$13,2,FALSE)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VLOOKUP(M764,[16]OPERACIONAL!$A$1:$C$13,2,FALSE)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VLOOKUP(M765,[16]OPERACIONAL!$A$1:$C$13,2,FALSE)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VLOOKUP(M766,[16]OPERACIONAL!$A$1:$C$13,2,FALSE)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VLOOKUP(M767,[16]OPERACIONAL!$A$1:$C$13,2,FALSE)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VLOOKUP(M768,[16]OPERACIONAL!$A$1:$C$13,2,FALSE)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VLOOKUP(M769,[16]OPERACIONAL!$A$1:$C$13,2,FALSE)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VLOOKUP(M770,[16]OPERACIONAL!$A$1:$C$13,2,FALSE)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VLOOKUP(M771,[16]OPERACIONAL!$A$1:$C$13,2,FALSE)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VLOOKUP(M772,[16]OPERACIONAL!$A$1:$C$13,2,FALSE)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VLOOKUP(M773,[16]OPERACIONAL!$A$1:$C$13,2,FALSE)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VLOOKUP(M774,[16]OPERACIONAL!$A$1:$C$13,2,FALSE)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VLOOKUP(M775,[16]OPERACIONAL!$A$1:$C$13,2,FALSE)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VLOOKUP(M776,[16]OPERACIONAL!$A$1:$C$13,2,FALSE)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VLOOKUP(M777,[16]OPERACIONAL!$A$1:$C$13,2,FALSE)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VLOOKUP(M778,[16]OPERACIONAL!$A$1:$C$13,2,FALSE)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VLOOKUP(M779,[16]OPERACIONAL!$A$1:$C$13,2,FALSE)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VLOOKUP(M780,[16]OPERACIONAL!$A$1:$C$13,2,FALSE)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VLOOKUP(M781,[16]OPERACIONAL!$A$1:$C$13,2,FALSE)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VLOOKUP(M782,[16]OPERACIONAL!$A$1:$C$13,2,FALSE)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VLOOKUP(M783,[16]OPERACIONAL!$A$1:$C$13,2,FALSE)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VLOOKUP(M784,[16]OPERACIONAL!$A$1:$C$13,2,FALSE)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VLOOKUP(M785,[16]OPERACIONAL!$A$1:$C$13,2,FALSE)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VLOOKUP(M786,[16]OPERACIONAL!$A$1:$C$13,2,FALSE)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VLOOKUP(M787,[16]OPERACIONAL!$A$1:$C$13,2,FALSE)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VLOOKUP(M788,[16]OPERACIONAL!$A$1:$C$13,2,FALSE)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VLOOKUP(M789,[16]OPERACIONAL!$A$1:$C$13,2,FALSE)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VLOOKUP(M790,[16]OPERACIONAL!$A$1:$C$13,2,FALSE)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VLOOKUP(M791,[16]OPERACIONAL!$A$1:$C$13,2,FALSE)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VLOOKUP(M792,[16]OPERACIONAL!$A$1:$C$13,2,FALSE)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VLOOKUP(M793,[16]OPERACIONAL!$A$1:$C$13,2,FALSE)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VLOOKUP(M794,[16]OPERACIONAL!$A$1:$C$13,2,FALSE)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VLOOKUP(M795,[16]OPERACIONAL!$A$1:$C$13,2,FALSE)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VLOOKUP(M796,[16]OPERACIONAL!$A$1:$C$13,2,FALSE)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VLOOKUP(M797,[16]OPERACIONAL!$A$1:$C$13,2,FALSE)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VLOOKUP(M798,[16]OPERACIONAL!$A$1:$C$13,2,FALSE)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VLOOKUP(M799,[16]OPERACIONAL!$A$1:$C$13,2,FALSE)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VLOOKUP(M800,[16]OPERACIONAL!$A$1:$C$13,2,FALSE)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VLOOKUP(M801,[16]OPERACIONAL!$A$1:$C$13,2,FALSE)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VLOOKUP(M802,[16]OPERACIONAL!$A$1:$C$13,2,FALSE)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VLOOKUP(M803,[16]OPERACIONAL!$A$1:$C$13,2,FALSE)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VLOOKUP(M804,[16]OPERACIONAL!$A$1:$C$13,2,FALSE)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VLOOKUP(M805,[16]OPERACIONAL!$A$1:$C$13,2,FALSE)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VLOOKUP(M806,[16]OPERACIONAL!$A$1:$C$13,2,FALSE)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VLOOKUP(M807,[16]OPERACIONAL!$A$1:$C$13,2,FALSE)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VLOOKUP(M808,[16]OPERACIONAL!$A$1:$C$13,2,FALSE)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VLOOKUP(M809,[16]OPERACIONAL!$A$1:$C$13,2,FALSE)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VLOOKUP(M810,[16]OPERACIONAL!$A$1:$C$13,2,FALSE)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VLOOKUP(M811,[16]OPERACIONAL!$A$1:$C$13,2,FALSE)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VLOOKUP(M812,[16]OPERACIONAL!$A$1:$C$13,2,FALSE)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VLOOKUP(M813,[16]OPERACIONAL!$A$1:$C$13,2,FALSE)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VLOOKUP(M814,[16]OPERACIONAL!$A$1:$C$13,2,FALSE)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VLOOKUP(M815,[16]OPERACIONAL!$A$1:$C$13,2,FALSE)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VLOOKUP(M816,[16]OPERACIONAL!$A$1:$C$13,2,FALSE)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VLOOKUP(M817,[16]OPERACIONAL!$A$1:$C$13,2,FALSE)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VLOOKUP(M818,[16]OPERACIONAL!$A$1:$C$13,2,FALSE)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VLOOKUP(M819,[16]OPERACIONAL!$A$1:$C$13,2,FALSE)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VLOOKUP(M820,[16]OPERACIONAL!$A$1:$C$13,2,FALSE)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VLOOKUP(M821,[16]OPERACIONAL!$A$1:$C$13,2,FALSE)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VLOOKUP(M822,[16]OPERACIONAL!$A$1:$C$13,2,FALSE)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VLOOKUP(M823,[16]OPERACIONAL!$A$1:$C$13,2,FALSE)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VLOOKUP(M824,[16]OPERACIONAL!$A$1:$C$13,2,FALSE)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VLOOKUP(M825,[16]OPERACIONAL!$A$1:$C$13,2,FALSE)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VLOOKUP(M826,[16]OPERACIONAL!$A$1:$C$13,2,FALSE)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VLOOKUP(M827,[16]OPERACIONAL!$A$1:$C$13,2,FALSE)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VLOOKUP(M828,[16]OPERACIONAL!$A$1:$C$13,2,FALSE)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VLOOKUP(M829,[16]OPERACIONAL!$A$1:$C$13,2,FALSE)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VLOOKUP(M830,[16]OPERACIONAL!$A$1:$C$13,2,FALSE)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VLOOKUP(M831,[16]OPERACIONAL!$A$1:$C$13,2,FALSE)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VLOOKUP(M832,[16]OPERACIONAL!$A$1:$C$13,2,FALSE)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VLOOKUP(M833,[16]OPERACIONAL!$A$1:$C$13,2,FALSE)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VLOOKUP(M834,[16]OPERACIONAL!$A$1:$C$13,2,FALSE)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VLOOKUP(M835,[16]OPERACIONAL!$A$1:$C$13,2,FALSE)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VLOOKUP(M836,[16]OPERACIONAL!$A$1:$C$13,2,FALSE)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VLOOKUP(M837,[16]OPERACIONAL!$A$1:$C$13,2,FALSE)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VLOOKUP(M838,[16]OPERACIONAL!$A$1:$C$13,2,FALSE)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VLOOKUP(M839,[16]OPERACIONAL!$A$1:$C$13,2,FALSE)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VLOOKUP(M840,[16]OPERACIONAL!$A$1:$C$13,2,FALSE)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VLOOKUP(M841,[16]OPERACIONAL!$A$1:$C$13,2,FALSE)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VLOOKUP(M842,[16]OPERACIONAL!$A$1:$C$13,2,FALSE)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VLOOKUP(M843,[16]OPERACIONAL!$A$1:$C$13,2,FALSE)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VLOOKUP(M844,[16]OPERACIONAL!$A$1:$C$13,2,FALSE)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VLOOKUP(M845,[16]OPERACIONAL!$A$1:$C$13,2,FALSE)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VLOOKUP(M846,[16]OPERACIONAL!$A$1:$C$13,2,FALSE)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VLOOKUP(M847,[16]OPERACIONAL!$A$1:$C$13,2,FALSE)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VLOOKUP(M848,[16]OPERACIONAL!$A$1:$C$13,2,FALSE)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VLOOKUP(M849,[16]OPERACIONAL!$A$1:$C$13,2,FALSE)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VLOOKUP(M850,[16]OPERACIONAL!$A$1:$C$13,2,FALSE)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VLOOKUP(M851,[16]OPERACIONAL!$A$1:$C$13,2,FALSE)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VLOOKUP(M852,[16]OPERACIONAL!$A$1:$C$13,2,FALSE)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VLOOKUP(M853,[16]OPERACIONAL!$A$1:$C$13,2,FALSE)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VLOOKUP(M854,[16]OPERACIONAL!$A$1:$C$13,2,FALSE)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VLOOKUP(M855,[16]OPERACIONAL!$A$1:$C$13,2,FALSE)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VLOOKUP(M856,[16]OPERACIONAL!$A$1:$C$13,2,FALSE)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VLOOKUP(M857,[16]OPERACIONAL!$A$1:$C$13,2,FALSE)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VLOOKUP(M858,[16]OPERACIONAL!$A$1:$C$13,2,FALSE)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VLOOKUP(M859,[16]OPERACIONAL!$A$1:$C$13,2,FALSE)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VLOOKUP(M860,[16]OPERACIONAL!$A$1:$C$13,2,FALSE)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VLOOKUP(M861,[16]OPERACIONAL!$A$1:$C$13,2,FALSE)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VLOOKUP(M862,[16]OPERACIONAL!$A$1:$C$13,2,FALSE)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VLOOKUP(M863,[16]OPERACIONAL!$A$1:$C$13,2,FALSE)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VLOOKUP(M864,[16]OPERACIONAL!$A$1:$C$13,2,FALSE)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VLOOKUP(M865,[16]OPERACIONAL!$A$1:$C$13,2,FALSE)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VLOOKUP(M866,[16]OPERACIONAL!$A$1:$C$13,2,FALSE)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VLOOKUP(M867,[16]OPERACIONAL!$A$1:$C$13,2,FALSE)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VLOOKUP(M868,[16]OPERACIONAL!$A$1:$C$13,2,FALSE)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VLOOKUP(M869,[16]OPERACIONAL!$A$1:$C$13,2,FALSE)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VLOOKUP(M870,[16]OPERACIONAL!$A$1:$C$13,2,FALSE)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VLOOKUP(M871,[16]OPERACIONAL!$A$1:$C$13,2,FALSE)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VLOOKUP(M872,[16]OPERACIONAL!$A$1:$C$13,2,FALSE)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VLOOKUP(M873,[16]OPERACIONAL!$A$1:$C$13,2,FALSE)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VLOOKUP(M874,[16]OPERACIONAL!$A$1:$C$13,2,FALSE)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VLOOKUP(M875,[16]OPERACIONAL!$A$1:$C$13,2,FALSE)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VLOOKUP(M876,[16]OPERACIONAL!$A$1:$C$13,2,FALSE)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VLOOKUP(M877,[16]OPERACIONAL!$A$1:$C$13,2,FALSE)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VLOOKUP(M878,[16]OPERACIONAL!$A$1:$C$13,2,FALSE)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VLOOKUP(M879,[16]OPERACIONAL!$A$1:$C$13,2,FALSE)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VLOOKUP(M880,[16]OPERACIONAL!$A$1:$C$13,2,FALSE)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VLOOKUP(M881,[16]OPERACIONAL!$A$1:$C$13,2,FALSE)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VLOOKUP(M882,[16]OPERACIONAL!$A$1:$C$13,2,FALSE)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VLOOKUP(M883,[16]OPERACIONAL!$A$1:$C$13,2,FALSE)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VLOOKUP(M884,[16]OPERACIONAL!$A$1:$C$13,2,FALSE)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VLOOKUP(M885,[16]OPERACIONAL!$A$1:$C$13,2,FALSE)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VLOOKUP(M886,[16]OPERACIONAL!$A$1:$C$13,2,FALSE)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VLOOKUP(M887,[16]OPERACIONAL!$A$1:$C$13,2,FALSE)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VLOOKUP(M888,[16]OPERACIONAL!$A$1:$C$13,2,FALSE)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VLOOKUP(M889,[16]OPERACIONAL!$A$1:$C$13,2,FALSE)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VLOOKUP(M890,[16]OPERACIONAL!$A$1:$C$13,2,FALSE)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VLOOKUP(M891,[16]OPERACIONAL!$A$1:$C$13,2,FALSE)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VLOOKUP(M892,[16]OPERACIONAL!$A$1:$C$13,2,FALSE)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VLOOKUP(M893,[16]OPERACIONAL!$A$1:$C$13,2,FALSE)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VLOOKUP(M894,[16]OPERACIONAL!$A$1:$C$13,2,FALSE)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VLOOKUP(M895,[16]OPERACIONAL!$A$1:$C$13,2,FALSE)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VLOOKUP(M896,[16]OPERACIONAL!$A$1:$C$13,2,FALSE)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VLOOKUP(M897,[16]OPERACIONAL!$A$1:$C$13,2,FALSE)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VLOOKUP(M898,[16]OPERACIONAL!$A$1:$C$13,2,FALSE)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VLOOKUP(M899,[16]OPERACIONAL!$A$1:$C$13,2,FALSE)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VLOOKUP(M900,[16]OPERACIONAL!$A$1:$C$13,2,FALSE)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VLOOKUP(M901,[16]OPERACIONAL!$A$1:$C$13,2,FALSE)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VLOOKUP(M902,[16]OPERACIONAL!$A$1:$C$13,2,FALSE)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VLOOKUP(M903,[16]OPERACIONAL!$A$1:$C$13,2,FALSE)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VLOOKUP(M904,[16]OPERACIONAL!$A$1:$C$13,2,FALSE)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VLOOKUP(M905,[16]OPERACIONAL!$A$1:$C$13,2,FALSE)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VLOOKUP(M906,[16]OPERACIONAL!$A$1:$C$13,2,FALSE)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VLOOKUP(M907,[16]OPERACIONAL!$A$1:$C$13,2,FALSE)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VLOOKUP(M908,[16]OPERACIONAL!$A$1:$C$13,2,FALSE)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VLOOKUP(M909,[16]OPERACIONAL!$A$1:$C$13,2,FALSE)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VLOOKUP(M910,[16]OPERACIONAL!$A$1:$C$13,2,FALSE)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VLOOKUP(M911,[16]OPERACIONAL!$A$1:$C$13,2,FALSE)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VLOOKUP(M912,[16]OPERACIONAL!$A$1:$C$13,2,FALSE)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VLOOKUP(M913,[16]OPERACIONAL!$A$1:$C$13,2,FALSE)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VLOOKUP(M914,[16]OPERACIONAL!$A$1:$C$13,2,FALSE)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VLOOKUP(M915,[16]OPERACIONAL!$A$1:$C$13,2,FALSE)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VLOOKUP(M916,[16]OPERACIONAL!$A$1:$C$13,2,FALSE)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VLOOKUP(M917,[16]OPERACIONAL!$A$1:$C$13,2,FALSE)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VLOOKUP(M918,[16]OPERACIONAL!$A$1:$C$13,2,FALSE)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VLOOKUP(M919,[16]OPERACIONAL!$A$1:$C$13,2,FALSE)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VLOOKUP(M920,[16]OPERACIONAL!$A$1:$C$13,2,FALSE)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VLOOKUP(M921,[16]OPERACIONAL!$A$1:$C$13,2,FALSE)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VLOOKUP(M922,[16]OPERACIONAL!$A$1:$C$13,2,FALSE)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VLOOKUP(M923,[16]OPERACIONAL!$A$1:$C$13,2,FALSE)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VLOOKUP(M924,[16]OPERACIONAL!$A$1:$C$13,2,FALSE)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VLOOKUP(M925,[16]OPERACIONAL!$A$1:$C$13,2,FALSE)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VLOOKUP(M926,[16]OPERACIONAL!$A$1:$C$13,2,FALSE)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VLOOKUP(M927,[16]OPERACIONAL!$A$1:$C$13,2,FALSE)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VLOOKUP(M928,[16]OPERACIONAL!$A$1:$C$13,2,FALSE)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VLOOKUP(M929,[16]OPERACIONAL!$A$1:$C$13,2,FALSE)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VLOOKUP(M930,[16]OPERACIONAL!$A$1:$C$13,2,FALSE)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VLOOKUP(M931,[16]OPERACIONAL!$A$1:$C$13,2,FALSE)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VLOOKUP(M932,[16]OPERACIONAL!$A$1:$C$13,2,FALSE)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VLOOKUP(M933,[16]OPERACIONAL!$A$1:$C$13,2,FALSE)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VLOOKUP(M934,[16]OPERACIONAL!$A$1:$C$13,2,FALSE)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VLOOKUP(M935,[16]OPERACIONAL!$A$1:$C$13,2,FALSE)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VLOOKUP(M936,[16]OPERACIONAL!$A$1:$C$13,2,FALSE)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VLOOKUP(M937,[16]OPERACIONAL!$A$1:$C$13,2,FALSE)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VLOOKUP(M938,[16]OPERACIONAL!$A$1:$C$13,2,FALSE)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VLOOKUP(M939,[16]OPERACIONAL!$A$1:$C$13,2,FALSE)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VLOOKUP(M940,[16]OPERACIONAL!$A$1:$C$13,2,FALSE)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VLOOKUP(M941,[16]OPERACIONAL!$A$1:$C$13,2,FALSE)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VLOOKUP(M942,[16]OPERACIONAL!$A$1:$C$13,2,FALSE)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VLOOKUP(M943,[16]OPERACIONAL!$A$1:$C$13,2,FALSE)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VLOOKUP(M944,[16]OPERACIONAL!$A$1:$C$13,2,FALSE)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VLOOKUP(M945,[16]OPERACIONAL!$A$1:$C$13,2,FALSE)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VLOOKUP(M946,[16]OPERACIONAL!$A$1:$C$13,2,FALSE)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VLOOKUP(M947,[16]OPERACIONAL!$A$1:$C$13,2,FALSE)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VLOOKUP(M948,[16]OPERACIONAL!$A$1:$C$13,2,FALSE)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VLOOKUP(M949,[16]OPERACIONAL!$A$1:$C$13,2,FALSE)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VLOOKUP(M950,[16]OPERACIONAL!$A$1:$C$13,2,FALSE)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VLOOKUP(M951,[16]OPERACIONAL!$A$1:$C$13,2,FALSE)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VLOOKUP(M952,[16]OPERACIONAL!$A$1:$C$13,2,FALSE)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VLOOKUP(M953,[16]OPERACIONAL!$A$1:$C$13,2,FALSE)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VLOOKUP(M954,[16]OPERACIONAL!$A$1:$C$13,2,FALSE)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VLOOKUP(M955,[16]OPERACIONAL!$A$1:$C$13,2,FALSE)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VLOOKUP(M956,[16]OPERACIONAL!$A$1:$C$13,2,FALSE)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VLOOKUP(M957,[16]OPERACIONAL!$A$1:$C$13,2,FALSE)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VLOOKUP(M958,[16]OPERACIONAL!$A$1:$C$13,2,FALSE)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VLOOKUP(M959,[16]OPERACIONAL!$A$1:$C$13,2,FALSE)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VLOOKUP(M960,[16]OPERACIONAL!$A$1:$C$13,2,FALSE)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VLOOKUP(M961,[16]OPERACIONAL!$A$1:$C$13,2,FALSE)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VLOOKUP(M962,[16]OPERACIONAL!$A$1:$C$13,2,FALSE)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VLOOKUP(M963,[16]OPERACIONAL!$A$1:$C$13,2,FALSE)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VLOOKUP(M964,[16]OPERACIONAL!$A$1:$C$13,2,FALSE)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VLOOKUP(M965,[16]OPERACIONAL!$A$1:$C$13,2,FALSE)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VLOOKUP(M966,[16]OPERACIONAL!$A$1:$C$13,2,FALSE)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VLOOKUP(M967,[16]OPERACIONAL!$A$1:$C$13,2,FALSE)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VLOOKUP(M968,[16]OPERACIONAL!$A$1:$C$13,2,FALSE)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VLOOKUP(M969,[16]OPERACIONAL!$A$1:$C$13,2,FALSE)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VLOOKUP(M970,[16]OPERACIONAL!$A$1:$C$13,2,FALSE)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VLOOKUP(M971,[16]OPERACIONAL!$A$1:$C$13,2,FALSE)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VLOOKUP(M972,[16]OPERACIONAL!$A$1:$C$13,2,FALSE)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VLOOKUP(M973,[16]OPERACIONAL!$A$1:$C$13,2,FALSE)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VLOOKUP(M974,[16]OPERACIONAL!$A$1:$C$13,2,FALSE)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VLOOKUP(M975,[16]OPERACIONAL!$A$1:$C$13,2,FALSE)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VLOOKUP(M976,[16]OPERACIONAL!$A$1:$C$13,2,FALSE)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VLOOKUP(M977,[16]OPERACIONAL!$A$1:$C$13,2,FALSE)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VLOOKUP(M978,[16]OPERACIONAL!$A$1:$C$13,2,FALSE)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VLOOKUP(M979,[16]OPERACIONAL!$A$1:$C$13,2,FALSE)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VLOOKUP(M980,[16]OPERACIONAL!$A$1:$C$13,2,FALSE)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VLOOKUP(M981,[16]OPERACIONAL!$A$1:$C$13,2,FALSE)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VLOOKUP(M982,[16]OPERACIONAL!$A$1:$C$13,2,FALSE)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VLOOKUP(M983,[16]OPERACIONAL!$A$1:$C$13,2,FALSE)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VLOOKUP(M984,[16]OPERACIONAL!$A$1:$C$13,2,FALSE)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VLOOKUP(M985,[16]OPERACIONAL!$A$1:$C$13,2,FALSE)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VLOOKUP(M986,[16]OPERACIONAL!$A$1:$C$13,2,FALSE)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VLOOKUP(M987,[16]OPERACIONAL!$A$1:$C$13,2,FALSE)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VLOOKUP(M988,[16]OPERACIONAL!$A$1:$C$13,2,FALSE)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VLOOKUP(M989,[16]OPERACIONAL!$A$1:$C$13,2,FALSE)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VLOOKUP(M990,[16]OPERACIONAL!$A$1:$C$13,2,FALSE)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VLOOKUP(M991,[16]OPERACIONAL!$A$1:$C$13,2,FALSE)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VLOOKUP(M992,[16]OPERACIONAL!$A$1:$C$13,2,FALSE)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VLOOKUP(M993,[16]OPERACIONAL!$A$1:$C$13,2,FALSE)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VLOOKUP(M994,[16]OPERACIONAL!$A$1:$C$13,2,FALSE)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VLOOKUP(M995,[16]OPERACIONAL!$A$1:$C$13,2,FALSE)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VLOOKUP(M996,[16]OPERACIONAL!$A$1:$C$13,2,FALSE)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VLOOKUP(M997,[16]OPERACIONAL!$A$1:$C$13,2,FALSE)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VLOOKUP(M998,[16]OPERACIONAL!$A$1:$C$13,2,FALSE)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VLOOKUP(M999,[16]OPERACIONAL!$A$1:$C$13,2,FALSE)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VLOOKUP(M1000,[16]OPERACIONAL!$A$1:$C$13,2,FALSE)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VLOOKUP(M1001,[16]OPERACIONAL!$A$1:$C$13,2,FALSE)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VLOOKUP(M1002,[16]OPERACIONAL!$A$1:$C$13,2,FALSE)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VLOOKUP(M1003,[16]OPERACIONAL!$A$1:$C$13,2,FALSE)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VLOOKUP(M1004,[16]OPERACIONAL!$A$1:$C$13,2,FALSE)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VLOOKUP(M1005,[16]OPERACIONAL!$A$1:$C$13,2,FALSE)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VLOOKUP(M1006,[16]OPERACIONAL!$A$1:$C$13,2,FALSE)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VLOOKUP(M1007,[16]OPERACIONAL!$A$1:$C$13,2,FALSE)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VLOOKUP(M1008,[16]OPERACIONAL!$A$1:$C$13,2,FALSE)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VLOOKUP(M1009,[16]OPERACIONAL!$A$1:$C$13,2,FALSE)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VLOOKUP(M1010,[16]OPERACIONAL!$A$1:$C$13,2,FALSE)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VLOOKUP(M1011,[16]OPERACIONAL!$A$1:$C$13,2,FALSE)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VLOOKUP(M1012,[16]OPERACIONAL!$A$1:$C$13,2,FALSE)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VLOOKUP(M1013,[16]OPERACIONAL!$A$1:$C$13,2,FALSE)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VLOOKUP(M1014,[16]OPERACIONAL!$A$1:$C$13,2,FALSE)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VLOOKUP(M1015,[16]OPERACIONAL!$A$1:$C$13,2,FALSE)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VLOOKUP(M1016,[16]OPERACIONAL!$A$1:$C$13,2,FALSE)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VLOOKUP(M1017,[16]OPERACIONAL!$A$1:$C$13,2,FALSE)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VLOOKUP(M1018,[16]OPERACIONAL!$A$1:$C$13,2,FALSE)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VLOOKUP(M1019,[16]OPERACIONAL!$A$1:$C$13,2,FALSE)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VLOOKUP(M1020,[16]OPERACIONAL!$A$1:$C$13,2,FALSE)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VLOOKUP(M1021,[16]OPERACIONAL!$A$1:$C$13,2,FALSE)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VLOOKUP(M1022,[16]OPERACIONAL!$A$1:$C$13,2,FALSE)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VLOOKUP(M1023,[16]OPERACIONAL!$A$1:$C$13,2,FALSE)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VLOOKUP(M1024,[16]OPERACIONAL!$A$1:$C$13,2,FALSE)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VLOOKUP(M1025,[16]OPERACIONAL!$A$1:$C$13,2,FALSE)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VLOOKUP(M1026,[16]OPERACIONAL!$A$1:$C$13,2,FALSE)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VLOOKUP(M1027,[16]OPERACIONAL!$A$1:$C$13,2,FALSE)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VLOOKUP(M1028,[16]OPERACIONAL!$A$1:$C$13,2,FALSE)</f>
        <v>SELECIONAR</v>
      </c>
    </row>
    <row r="1029" spans="2:14">
      <c r="B1029" s="23" t="str">
        <f t="shared" ref="B1029:B1039" si="32">MID(C1029,1,2)</f>
        <v>U.</v>
      </c>
      <c r="C1029" s="24" t="s">
        <v>4</v>
      </c>
      <c r="D1029" s="25"/>
      <c r="E1029" s="25"/>
      <c r="F1029" s="24" t="s">
        <v>18</v>
      </c>
      <c r="G1029" s="26">
        <v>1</v>
      </c>
      <c r="H1029" s="31"/>
      <c r="I1029" s="27">
        <v>0</v>
      </c>
      <c r="J1029" s="28">
        <f t="shared" ref="J1029:J1039" si="33">G1029*I1029</f>
        <v>0</v>
      </c>
      <c r="K1029" s="29" t="s">
        <v>50</v>
      </c>
      <c r="L1029" s="29" t="s">
        <v>45</v>
      </c>
      <c r="M1029" s="29" t="s">
        <v>51</v>
      </c>
      <c r="N1029" s="30" t="str">
        <f>VLOOKUP(M1029,[16]OPERACIONAL!$A$1:$C$13,2,FALSE)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VLOOKUP(M1030,[16]OPERACIONAL!$A$1:$C$13,2,FALSE)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VLOOKUP(M1031,[16]OPERACIONAL!$A$1:$C$13,2,FALSE)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VLOOKUP(M1032,[16]OPERACIONAL!$A$1:$C$13,2,FALSE)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VLOOKUP(M1033,[16]OPERACIONAL!$A$1:$C$13,2,FALSE)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VLOOKUP(M1034,[16]OPERACIONAL!$A$1:$C$13,2,FALSE)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VLOOKUP(M1035,[16]OPERACIONAL!$A$1:$C$13,2,FALSE)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VLOOKUP(M1036,[16]OPERACIONAL!$A$1:$C$13,2,FALSE)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VLOOKUP(M1037,[16]OPERACIONAL!$A$1:$C$13,2,FALSE)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VLOOKUP(M1038,[16]OPERACIONAL!$A$1:$C$13,2,FALSE)</f>
        <v>SELECIONAR</v>
      </c>
    </row>
    <row r="1039" spans="2:14" ht="12.75" thickBot="1">
      <c r="B1039" s="32" t="str">
        <f t="shared" si="32"/>
        <v>U.</v>
      </c>
      <c r="C1039" s="33" t="s">
        <v>4</v>
      </c>
      <c r="D1039" s="34"/>
      <c r="E1039" s="34"/>
      <c r="F1039" s="33" t="s">
        <v>18</v>
      </c>
      <c r="G1039" s="35">
        <v>1</v>
      </c>
      <c r="H1039" s="36"/>
      <c r="I1039" s="37">
        <v>0</v>
      </c>
      <c r="J1039" s="38">
        <f t="shared" si="33"/>
        <v>0</v>
      </c>
      <c r="K1039" s="39" t="s">
        <v>50</v>
      </c>
      <c r="L1039" s="39" t="s">
        <v>45</v>
      </c>
      <c r="M1039" s="39" t="s">
        <v>51</v>
      </c>
      <c r="N1039" s="40" t="str">
        <f>VLOOKUP(M1039,[16]OPERACIONAL!$A$1:$C$13,2,FALSE)</f>
        <v>SELECIONAR</v>
      </c>
    </row>
  </sheetData>
  <autoFilter ref="B3:N1039" xr:uid="{00000000-0009-0000-0000-000000000000}"/>
  <printOptions horizontalCentered="1"/>
  <pageMargins left="0.15748031496062992" right="0.15748031496062992" top="0.59055118110236227" bottom="0.31496062992125984" header="0.15748031496062992" footer="0.15748031496062992"/>
  <pageSetup paperSize="9" scale="11" fitToHeight="3" orientation="landscape" verticalDpi="0" r:id="rId1"/>
  <headerFooter>
    <oddHeader>&amp;CPlano Anual de Contratação
2024</oddHeader>
    <oddFooter>&amp;C&amp;F&amp;R&amp;P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DDC18-2439-48B1-9832-E7A807CEC0B9}">
  <dimension ref="B1:N1049"/>
  <sheetViews>
    <sheetView zoomScale="85" zoomScaleNormal="85" workbookViewId="0">
      <selection activeCell="K13" sqref="K4:M13"/>
    </sheetView>
  </sheetViews>
  <sheetFormatPr defaultRowHeight="12"/>
  <cols>
    <col min="1" max="1" width="9.140625" style="1"/>
    <col min="2" max="2" width="8.7109375" style="1" customWidth="1"/>
    <col min="3" max="3" width="9" style="1" customWidth="1"/>
    <col min="4" max="4" width="13.85546875" style="2" customWidth="1"/>
    <col min="5" max="5" width="13.5703125" style="2" customWidth="1"/>
    <col min="6" max="6" width="7.7109375" style="1" bestFit="1" customWidth="1"/>
    <col min="7" max="7" width="9.42578125" style="1" customWidth="1"/>
    <col min="8" max="8" width="11.5703125" style="1" bestFit="1" customWidth="1"/>
    <col min="9" max="9" width="14.5703125" style="1" bestFit="1" customWidth="1"/>
    <col min="10" max="10" width="15.140625" style="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SUBTOTAL(9,J4:J1049)</f>
        <v>987550</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72" customHeight="1"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60">
      <c r="B4" s="14" t="str">
        <f>MID(C4,1,2)</f>
        <v>U.</v>
      </c>
      <c r="C4" s="15" t="s">
        <v>4</v>
      </c>
      <c r="D4" s="16" t="s">
        <v>1538</v>
      </c>
      <c r="E4" s="16" t="s">
        <v>1539</v>
      </c>
      <c r="F4" s="15" t="s">
        <v>18</v>
      </c>
      <c r="G4" s="17">
        <v>1</v>
      </c>
      <c r="H4" s="18">
        <v>45292</v>
      </c>
      <c r="I4" s="19">
        <v>300000</v>
      </c>
      <c r="J4" s="28">
        <f t="shared" ref="J4:J68" si="0">G4*I4</f>
        <v>300000</v>
      </c>
      <c r="K4" s="21" t="s">
        <v>20</v>
      </c>
      <c r="L4" s="21" t="s">
        <v>69</v>
      </c>
      <c r="M4" s="21" t="s">
        <v>28</v>
      </c>
      <c r="N4" s="22" t="str">
        <f>VLOOKUP(M4,[17]OPERACIONAL!$A$1:$C$12,2,FALSE)</f>
        <v>SERVIÇOS DE TECNOLOGIA DA INFORMAÇÃO E COMUNICAÇÃO - PESSOA JURÍDICA</v>
      </c>
    </row>
    <row r="5" spans="2:14" ht="63.75" customHeight="1">
      <c r="B5" s="23" t="str">
        <f t="shared" ref="B5:B68" si="1">MID(C5,1,2)</f>
        <v>U.</v>
      </c>
      <c r="C5" s="24" t="s">
        <v>4</v>
      </c>
      <c r="D5" s="25" t="s">
        <v>1540</v>
      </c>
      <c r="E5" s="25" t="s">
        <v>1541</v>
      </c>
      <c r="F5" s="24" t="s">
        <v>18</v>
      </c>
      <c r="G5" s="26">
        <v>1</v>
      </c>
      <c r="H5" s="45">
        <v>45301</v>
      </c>
      <c r="I5" s="27">
        <v>12850</v>
      </c>
      <c r="J5" s="28">
        <f t="shared" si="0"/>
        <v>12850</v>
      </c>
      <c r="K5" s="29" t="s">
        <v>20</v>
      </c>
      <c r="L5" s="29" t="s">
        <v>69</v>
      </c>
      <c r="M5" s="29" t="s">
        <v>28</v>
      </c>
      <c r="N5" s="30" t="str">
        <f>VLOOKUP(M5,[17]OPERACIONAL!$A$1:$C$12,2,FALSE)</f>
        <v>SERVIÇOS DE TECNOLOGIA DA INFORMAÇÃO E COMUNICAÇÃO - PESSOA JURÍDICA</v>
      </c>
    </row>
    <row r="6" spans="2:14" ht="60">
      <c r="B6" s="23" t="str">
        <f t="shared" si="1"/>
        <v>U.</v>
      </c>
      <c r="C6" s="24" t="s">
        <v>4</v>
      </c>
      <c r="D6" s="25" t="s">
        <v>1542</v>
      </c>
      <c r="E6" s="25" t="s">
        <v>1543</v>
      </c>
      <c r="F6" s="24" t="s">
        <v>18</v>
      </c>
      <c r="G6" s="26">
        <v>12</v>
      </c>
      <c r="H6" s="45">
        <v>45296</v>
      </c>
      <c r="I6" s="27">
        <v>600</v>
      </c>
      <c r="J6" s="28">
        <f t="shared" si="0"/>
        <v>7200</v>
      </c>
      <c r="K6" s="29" t="s">
        <v>43</v>
      </c>
      <c r="L6" s="29" t="s">
        <v>69</v>
      </c>
      <c r="M6" s="29" t="s">
        <v>31</v>
      </c>
      <c r="N6" s="30" t="str">
        <f>VLOOKUP(M6,[17]OPERACIONAL!$A$1:$C$12,2,FALSE)</f>
        <v>MATERIAL DE CONSUMO</v>
      </c>
    </row>
    <row r="7" spans="2:14" ht="60">
      <c r="B7" s="23" t="str">
        <f t="shared" si="1"/>
        <v>U.</v>
      </c>
      <c r="C7" s="24" t="s">
        <v>4</v>
      </c>
      <c r="D7" s="25" t="s">
        <v>1544</v>
      </c>
      <c r="E7" s="25" t="s">
        <v>1545</v>
      </c>
      <c r="F7" s="24" t="s">
        <v>18</v>
      </c>
      <c r="G7" s="26">
        <v>12</v>
      </c>
      <c r="H7" s="45">
        <v>45296</v>
      </c>
      <c r="I7" s="27">
        <v>850</v>
      </c>
      <c r="J7" s="28">
        <f t="shared" si="0"/>
        <v>10200</v>
      </c>
      <c r="K7" s="29" t="s">
        <v>43</v>
      </c>
      <c r="L7" s="29" t="s">
        <v>69</v>
      </c>
      <c r="M7" s="29" t="s">
        <v>34</v>
      </c>
      <c r="N7" s="30" t="str">
        <f>VLOOKUP(M7,[17]OPERACIONAL!$A$1:$C$12,2,FALSE)</f>
        <v>OUTROS SERVIÇOS DE TERCEIROS - PESSOA JURÍDICA</v>
      </c>
    </row>
    <row r="8" spans="2:14" ht="60">
      <c r="B8" s="23" t="str">
        <f t="shared" si="1"/>
        <v>U.</v>
      </c>
      <c r="C8" s="24" t="s">
        <v>4</v>
      </c>
      <c r="D8" s="25" t="s">
        <v>1546</v>
      </c>
      <c r="E8" s="25" t="s">
        <v>1547</v>
      </c>
      <c r="F8" s="24" t="s">
        <v>18</v>
      </c>
      <c r="G8" s="26">
        <v>1</v>
      </c>
      <c r="H8" s="45">
        <v>45323</v>
      </c>
      <c r="I8" s="27">
        <v>120000</v>
      </c>
      <c r="J8" s="28">
        <f t="shared" si="0"/>
        <v>120000</v>
      </c>
      <c r="K8" s="29" t="s">
        <v>43</v>
      </c>
      <c r="L8" s="29" t="s">
        <v>69</v>
      </c>
      <c r="M8" s="29" t="s">
        <v>34</v>
      </c>
      <c r="N8" s="30" t="str">
        <f>VLOOKUP(M8,[17]OPERACIONAL!$A$1:$C$12,2,FALSE)</f>
        <v>OUTROS SERVIÇOS DE TERCEIROS - PESSOA JURÍDICA</v>
      </c>
    </row>
    <row r="9" spans="2:14" ht="61.5" customHeight="1">
      <c r="B9" s="23" t="str">
        <f t="shared" si="1"/>
        <v>U.</v>
      </c>
      <c r="C9" s="24" t="s">
        <v>4</v>
      </c>
      <c r="D9" s="25" t="s">
        <v>1548</v>
      </c>
      <c r="E9" s="25" t="s">
        <v>1549</v>
      </c>
      <c r="F9" s="24" t="s">
        <v>18</v>
      </c>
      <c r="G9" s="26">
        <v>1</v>
      </c>
      <c r="H9" s="45">
        <v>45323</v>
      </c>
      <c r="I9" s="27">
        <v>75000</v>
      </c>
      <c r="J9" s="28">
        <f t="shared" si="0"/>
        <v>75000</v>
      </c>
      <c r="K9" s="29" t="s">
        <v>43</v>
      </c>
      <c r="L9" s="29" t="s">
        <v>69</v>
      </c>
      <c r="M9" s="29" t="s">
        <v>109</v>
      </c>
      <c r="N9" s="30" t="str">
        <f>VLOOKUP(M9,[17]OPERACIONAL!$A$1:$C$12,2,FALSE)</f>
        <v>OBRAS E INSTALAÇÕES</v>
      </c>
    </row>
    <row r="10" spans="2:14" ht="58.5" customHeight="1">
      <c r="B10" s="23" t="str">
        <f t="shared" si="1"/>
        <v>U.</v>
      </c>
      <c r="C10" s="24" t="s">
        <v>4</v>
      </c>
      <c r="D10" s="25" t="s">
        <v>1550</v>
      </c>
      <c r="E10" s="25" t="s">
        <v>1551</v>
      </c>
      <c r="F10" s="24" t="s">
        <v>18</v>
      </c>
      <c r="G10" s="26">
        <v>1</v>
      </c>
      <c r="H10" s="45">
        <v>45323</v>
      </c>
      <c r="I10" s="27">
        <v>65000</v>
      </c>
      <c r="J10" s="28">
        <f t="shared" si="0"/>
        <v>65000</v>
      </c>
      <c r="K10" s="29" t="s">
        <v>43</v>
      </c>
      <c r="L10" s="29" t="s">
        <v>69</v>
      </c>
      <c r="M10" s="29" t="s">
        <v>22</v>
      </c>
      <c r="N10" s="30" t="str">
        <f>VLOOKUP(M10,[17]OPERACIONAL!$A$1:$C$12,2,FALSE)</f>
        <v>EQUIPAMENTOS E MATERIAL PERMANENTE</v>
      </c>
    </row>
    <row r="11" spans="2:14" ht="36">
      <c r="B11" s="23" t="str">
        <f t="shared" si="1"/>
        <v>U.</v>
      </c>
      <c r="C11" s="24" t="s">
        <v>4</v>
      </c>
      <c r="D11" s="25" t="s">
        <v>1552</v>
      </c>
      <c r="E11" s="25" t="s">
        <v>1553</v>
      </c>
      <c r="F11" s="24" t="s">
        <v>18</v>
      </c>
      <c r="G11" s="26">
        <v>1</v>
      </c>
      <c r="H11" s="45">
        <v>45352</v>
      </c>
      <c r="I11" s="27">
        <v>5300</v>
      </c>
      <c r="J11" s="28">
        <f t="shared" si="0"/>
        <v>5300</v>
      </c>
      <c r="K11" s="29" t="s">
        <v>189</v>
      </c>
      <c r="L11" s="29" t="s">
        <v>21</v>
      </c>
      <c r="M11" s="29" t="s">
        <v>25</v>
      </c>
      <c r="N11" s="30" t="str">
        <f>VLOOKUP(M11,[17]OPERACIONAL!$A$1:$C$12,2,FALSE)</f>
        <v>PASSAGENS E DESPESAS COM LOCOMOÇÃO</v>
      </c>
    </row>
    <row r="12" spans="2:14" ht="36">
      <c r="B12" s="23" t="str">
        <f t="shared" si="1"/>
        <v>U.</v>
      </c>
      <c r="C12" s="24" t="s">
        <v>4</v>
      </c>
      <c r="D12" s="25" t="s">
        <v>1554</v>
      </c>
      <c r="E12" s="25" t="s">
        <v>1555</v>
      </c>
      <c r="F12" s="24" t="s">
        <v>18</v>
      </c>
      <c r="G12" s="26">
        <v>1</v>
      </c>
      <c r="H12" s="45">
        <v>45323</v>
      </c>
      <c r="I12" s="27">
        <v>350000</v>
      </c>
      <c r="J12" s="28">
        <f t="shared" si="0"/>
        <v>350000</v>
      </c>
      <c r="K12" s="29" t="s">
        <v>189</v>
      </c>
      <c r="L12" s="29" t="s">
        <v>21</v>
      </c>
      <c r="M12" s="29" t="s">
        <v>22</v>
      </c>
      <c r="N12" s="30" t="str">
        <f>VLOOKUP(M12,[17]OPERACIONAL!$A$1:$C$12,2,FALSE)</f>
        <v>EQUIPAMENTOS E MATERIAL PERMANENTE</v>
      </c>
    </row>
    <row r="13" spans="2:14" ht="42" customHeight="1">
      <c r="B13" s="23" t="str">
        <f t="shared" si="1"/>
        <v>U.</v>
      </c>
      <c r="C13" s="24" t="s">
        <v>4</v>
      </c>
      <c r="D13" s="25" t="s">
        <v>1556</v>
      </c>
      <c r="E13" s="25" t="s">
        <v>1557</v>
      </c>
      <c r="F13" s="24" t="s">
        <v>18</v>
      </c>
      <c r="G13" s="26">
        <v>1</v>
      </c>
      <c r="H13" s="45">
        <v>45323</v>
      </c>
      <c r="I13" s="27">
        <v>42000</v>
      </c>
      <c r="J13" s="28">
        <f t="shared" si="0"/>
        <v>42000</v>
      </c>
      <c r="K13" s="29" t="s">
        <v>189</v>
      </c>
      <c r="L13" s="29" t="s">
        <v>21</v>
      </c>
      <c r="M13" s="29" t="s">
        <v>552</v>
      </c>
      <c r="N13" s="30" t="str">
        <f>VLOOKUP(M13,[17]OPERACIONAL!$A$1:$C$12,2,FALSE)</f>
        <v>SERVIÇOS DE CONSULTORIA</v>
      </c>
    </row>
    <row r="14" spans="2:14">
      <c r="B14" s="23" t="str">
        <f t="shared" si="1"/>
        <v>U.</v>
      </c>
      <c r="C14" s="24" t="s">
        <v>4</v>
      </c>
      <c r="D14" s="25"/>
      <c r="E14" s="25"/>
      <c r="F14" s="24" t="s">
        <v>18</v>
      </c>
      <c r="G14" s="26">
        <v>1</v>
      </c>
      <c r="H14" s="31"/>
      <c r="I14" s="27">
        <v>0</v>
      </c>
      <c r="J14" s="28">
        <f t="shared" si="0"/>
        <v>0</v>
      </c>
      <c r="K14" s="29" t="s">
        <v>50</v>
      </c>
      <c r="L14" s="29" t="s">
        <v>45</v>
      </c>
      <c r="M14" s="29" t="s">
        <v>51</v>
      </c>
      <c r="N14" s="30" t="str">
        <f>VLOOKUP(M14,[17]OPERACIONAL!$A$1:$C$12,2,FALSE)</f>
        <v>SELECIONAR</v>
      </c>
    </row>
    <row r="15" spans="2:14">
      <c r="B15" s="23" t="str">
        <f t="shared" si="1"/>
        <v>U.</v>
      </c>
      <c r="C15" s="24" t="s">
        <v>4</v>
      </c>
      <c r="D15" s="25"/>
      <c r="E15" s="25"/>
      <c r="F15" s="24" t="s">
        <v>18</v>
      </c>
      <c r="G15" s="26">
        <v>1</v>
      </c>
      <c r="H15" s="31"/>
      <c r="I15" s="27">
        <v>0</v>
      </c>
      <c r="J15" s="28">
        <f t="shared" si="0"/>
        <v>0</v>
      </c>
      <c r="K15" s="29" t="s">
        <v>50</v>
      </c>
      <c r="L15" s="29" t="s">
        <v>45</v>
      </c>
      <c r="M15" s="29" t="s">
        <v>51</v>
      </c>
      <c r="N15" s="30" t="str">
        <f>VLOOKUP(M15,[17]OPERACIONAL!$A$1:$C$12,2,FALSE)</f>
        <v>SELECIONAR</v>
      </c>
    </row>
    <row r="16" spans="2:14">
      <c r="B16" s="23" t="str">
        <f t="shared" si="1"/>
        <v>U.</v>
      </c>
      <c r="C16" s="24" t="s">
        <v>4</v>
      </c>
      <c r="D16" s="25"/>
      <c r="E16" s="25"/>
      <c r="F16" s="24" t="s">
        <v>18</v>
      </c>
      <c r="G16" s="26">
        <v>1</v>
      </c>
      <c r="H16" s="31"/>
      <c r="I16" s="27">
        <v>0</v>
      </c>
      <c r="J16" s="28">
        <f t="shared" si="0"/>
        <v>0</v>
      </c>
      <c r="K16" s="29" t="s">
        <v>50</v>
      </c>
      <c r="L16" s="29" t="s">
        <v>45</v>
      </c>
      <c r="M16" s="29" t="s">
        <v>51</v>
      </c>
      <c r="N16" s="30" t="str">
        <f>VLOOKUP(M16,[17]OPERACIONAL!$A$1:$C$12,2,FALSE)</f>
        <v>SELECIONAR</v>
      </c>
    </row>
    <row r="17" spans="2:14">
      <c r="B17" s="23" t="str">
        <f t="shared" si="1"/>
        <v>U.</v>
      </c>
      <c r="C17" s="24" t="s">
        <v>4</v>
      </c>
      <c r="D17" s="25"/>
      <c r="E17" s="25"/>
      <c r="F17" s="24" t="s">
        <v>18</v>
      </c>
      <c r="G17" s="26">
        <v>1</v>
      </c>
      <c r="H17" s="31"/>
      <c r="I17" s="27">
        <v>0</v>
      </c>
      <c r="J17" s="28">
        <f t="shared" si="0"/>
        <v>0</v>
      </c>
      <c r="K17" s="29" t="s">
        <v>50</v>
      </c>
      <c r="L17" s="29" t="s">
        <v>45</v>
      </c>
      <c r="M17" s="29" t="s">
        <v>51</v>
      </c>
      <c r="N17" s="30" t="str">
        <f>VLOOKUP(M17,[17]OPERACIONAL!$A$1:$C$12,2,FALSE)</f>
        <v>SELECIONAR</v>
      </c>
    </row>
    <row r="18" spans="2:14">
      <c r="B18" s="23" t="str">
        <f t="shared" si="1"/>
        <v>U.</v>
      </c>
      <c r="C18" s="24" t="s">
        <v>4</v>
      </c>
      <c r="D18" s="25"/>
      <c r="E18" s="25"/>
      <c r="F18" s="24" t="s">
        <v>18</v>
      </c>
      <c r="G18" s="26">
        <v>1</v>
      </c>
      <c r="H18" s="31"/>
      <c r="I18" s="27">
        <v>0</v>
      </c>
      <c r="J18" s="28">
        <f t="shared" si="0"/>
        <v>0</v>
      </c>
      <c r="K18" s="29" t="s">
        <v>50</v>
      </c>
      <c r="L18" s="29" t="s">
        <v>45</v>
      </c>
      <c r="M18" s="29" t="s">
        <v>51</v>
      </c>
      <c r="N18" s="30" t="str">
        <f>VLOOKUP(M18,[17]OPERACIONAL!$A$1:$C$12,2,FALSE)</f>
        <v>SELECIONAR</v>
      </c>
    </row>
    <row r="19" spans="2:14">
      <c r="B19" s="23" t="str">
        <f t="shared" si="1"/>
        <v>U.</v>
      </c>
      <c r="C19" s="24" t="s">
        <v>4</v>
      </c>
      <c r="D19" s="25"/>
      <c r="E19" s="25"/>
      <c r="F19" s="24" t="s">
        <v>18</v>
      </c>
      <c r="G19" s="26">
        <v>1</v>
      </c>
      <c r="H19" s="31"/>
      <c r="I19" s="27">
        <v>0</v>
      </c>
      <c r="J19" s="28">
        <f t="shared" si="0"/>
        <v>0</v>
      </c>
      <c r="K19" s="29" t="s">
        <v>50</v>
      </c>
      <c r="L19" s="29" t="s">
        <v>45</v>
      </c>
      <c r="M19" s="29" t="s">
        <v>51</v>
      </c>
      <c r="N19" s="30" t="str">
        <f>VLOOKUP(M19,[17]OPERACIONAL!$A$1:$C$12,2,FALSE)</f>
        <v>SELECIONAR</v>
      </c>
    </row>
    <row r="20" spans="2:14">
      <c r="B20" s="23" t="str">
        <f t="shared" si="1"/>
        <v>U.</v>
      </c>
      <c r="C20" s="24" t="s">
        <v>4</v>
      </c>
      <c r="D20" s="25"/>
      <c r="E20" s="25"/>
      <c r="F20" s="24" t="s">
        <v>18</v>
      </c>
      <c r="G20" s="26">
        <v>1</v>
      </c>
      <c r="H20" s="31"/>
      <c r="I20" s="27">
        <v>0</v>
      </c>
      <c r="J20" s="28">
        <f t="shared" si="0"/>
        <v>0</v>
      </c>
      <c r="K20" s="29" t="s">
        <v>50</v>
      </c>
      <c r="L20" s="29" t="s">
        <v>45</v>
      </c>
      <c r="M20" s="29" t="s">
        <v>51</v>
      </c>
      <c r="N20" s="30" t="str">
        <f>VLOOKUP(M20,[17]OPERACIONAL!$A$1:$C$12,2,FALSE)</f>
        <v>SELECIONAR</v>
      </c>
    </row>
    <row r="21" spans="2:14">
      <c r="B21" s="23" t="str">
        <f t="shared" si="1"/>
        <v>U.</v>
      </c>
      <c r="C21" s="24" t="s">
        <v>4</v>
      </c>
      <c r="D21" s="25"/>
      <c r="E21" s="25"/>
      <c r="F21" s="24" t="s">
        <v>18</v>
      </c>
      <c r="G21" s="26">
        <v>1</v>
      </c>
      <c r="H21" s="31"/>
      <c r="I21" s="27">
        <v>0</v>
      </c>
      <c r="J21" s="28">
        <f t="shared" si="0"/>
        <v>0</v>
      </c>
      <c r="K21" s="29" t="s">
        <v>50</v>
      </c>
      <c r="L21" s="29" t="s">
        <v>45</v>
      </c>
      <c r="M21" s="29" t="s">
        <v>51</v>
      </c>
      <c r="N21" s="30" t="str">
        <f>VLOOKUP(M21,[17]OPERACIONAL!$A$1:$C$12,2,FALSE)</f>
        <v>SELECIONAR</v>
      </c>
    </row>
    <row r="22" spans="2:14">
      <c r="B22" s="23" t="str">
        <f t="shared" si="1"/>
        <v>U.</v>
      </c>
      <c r="C22" s="24" t="s">
        <v>4</v>
      </c>
      <c r="D22" s="25"/>
      <c r="E22" s="25"/>
      <c r="F22" s="24" t="s">
        <v>18</v>
      </c>
      <c r="G22" s="26">
        <v>1</v>
      </c>
      <c r="H22" s="31"/>
      <c r="I22" s="27">
        <v>0</v>
      </c>
      <c r="J22" s="28">
        <f t="shared" si="0"/>
        <v>0</v>
      </c>
      <c r="K22" s="29" t="s">
        <v>50</v>
      </c>
      <c r="L22" s="29" t="s">
        <v>45</v>
      </c>
      <c r="M22" s="29" t="s">
        <v>51</v>
      </c>
      <c r="N22" s="30" t="str">
        <f>VLOOKUP(M22,[17]OPERACIONAL!$A$1:$C$12,2,FALSE)</f>
        <v>SELECIONAR</v>
      </c>
    </row>
    <row r="23" spans="2:14">
      <c r="B23" s="23" t="str">
        <f t="shared" si="1"/>
        <v>U.</v>
      </c>
      <c r="C23" s="24" t="s">
        <v>4</v>
      </c>
      <c r="D23" s="25"/>
      <c r="E23" s="25"/>
      <c r="F23" s="24" t="s">
        <v>18</v>
      </c>
      <c r="G23" s="26">
        <v>1</v>
      </c>
      <c r="H23" s="31"/>
      <c r="I23" s="27">
        <v>0</v>
      </c>
      <c r="J23" s="28">
        <f t="shared" si="0"/>
        <v>0</v>
      </c>
      <c r="K23" s="29" t="s">
        <v>50</v>
      </c>
      <c r="L23" s="29" t="s">
        <v>45</v>
      </c>
      <c r="M23" s="29" t="s">
        <v>51</v>
      </c>
      <c r="N23" s="30" t="str">
        <f>VLOOKUP(M23,[17]OPERACIONAL!$A$1:$C$12,2,FALSE)</f>
        <v>SELECIONAR</v>
      </c>
    </row>
    <row r="24" spans="2:14">
      <c r="B24" s="23" t="str">
        <f t="shared" si="1"/>
        <v>U.</v>
      </c>
      <c r="C24" s="24" t="s">
        <v>4</v>
      </c>
      <c r="D24" s="25"/>
      <c r="E24" s="25"/>
      <c r="F24" s="24" t="s">
        <v>18</v>
      </c>
      <c r="G24" s="26">
        <v>1</v>
      </c>
      <c r="H24" s="31"/>
      <c r="I24" s="27">
        <v>0</v>
      </c>
      <c r="J24" s="28">
        <f t="shared" si="0"/>
        <v>0</v>
      </c>
      <c r="K24" s="29" t="s">
        <v>50</v>
      </c>
      <c r="L24" s="29" t="s">
        <v>45</v>
      </c>
      <c r="M24" s="29" t="s">
        <v>51</v>
      </c>
      <c r="N24" s="30" t="str">
        <f>VLOOKUP(M24,[17]OPERACIONAL!$A$1:$C$12,2,FALSE)</f>
        <v>SELECIONAR</v>
      </c>
    </row>
    <row r="25" spans="2:14">
      <c r="B25" s="23" t="str">
        <f t="shared" si="1"/>
        <v>U.</v>
      </c>
      <c r="C25" s="24" t="s">
        <v>4</v>
      </c>
      <c r="D25" s="25"/>
      <c r="E25" s="25"/>
      <c r="F25" s="24" t="s">
        <v>18</v>
      </c>
      <c r="G25" s="26">
        <v>1</v>
      </c>
      <c r="H25" s="31"/>
      <c r="I25" s="27">
        <v>0</v>
      </c>
      <c r="J25" s="28">
        <f t="shared" si="0"/>
        <v>0</v>
      </c>
      <c r="K25" s="29" t="s">
        <v>50</v>
      </c>
      <c r="L25" s="29" t="s">
        <v>45</v>
      </c>
      <c r="M25" s="29" t="s">
        <v>51</v>
      </c>
      <c r="N25" s="30" t="str">
        <f>VLOOKUP(M25,[17]OPERACIONAL!$A$1:$C$12,2,FALSE)</f>
        <v>SELECIONAR</v>
      </c>
    </row>
    <row r="26" spans="2:14">
      <c r="B26" s="23" t="str">
        <f t="shared" si="1"/>
        <v>U.</v>
      </c>
      <c r="C26" s="24" t="s">
        <v>4</v>
      </c>
      <c r="D26" s="25"/>
      <c r="E26" s="25"/>
      <c r="F26" s="24" t="s">
        <v>18</v>
      </c>
      <c r="G26" s="26">
        <v>1</v>
      </c>
      <c r="H26" s="31"/>
      <c r="I26" s="27">
        <v>0</v>
      </c>
      <c r="J26" s="28">
        <f t="shared" si="0"/>
        <v>0</v>
      </c>
      <c r="K26" s="29" t="s">
        <v>50</v>
      </c>
      <c r="L26" s="29" t="s">
        <v>45</v>
      </c>
      <c r="M26" s="29" t="s">
        <v>51</v>
      </c>
      <c r="N26" s="30" t="str">
        <f>VLOOKUP(M26,[17]OPERACIONAL!$A$1:$C$12,2,FALSE)</f>
        <v>SELECIONAR</v>
      </c>
    </row>
    <row r="27" spans="2:14">
      <c r="B27" s="23" t="str">
        <f t="shared" si="1"/>
        <v>U.</v>
      </c>
      <c r="C27" s="24" t="s">
        <v>4</v>
      </c>
      <c r="D27" s="25"/>
      <c r="E27" s="25"/>
      <c r="F27" s="24" t="s">
        <v>18</v>
      </c>
      <c r="G27" s="26">
        <v>1</v>
      </c>
      <c r="H27" s="31"/>
      <c r="I27" s="27">
        <v>0</v>
      </c>
      <c r="J27" s="28">
        <f t="shared" si="0"/>
        <v>0</v>
      </c>
      <c r="K27" s="29" t="s">
        <v>50</v>
      </c>
      <c r="L27" s="29" t="s">
        <v>45</v>
      </c>
      <c r="M27" s="29" t="s">
        <v>51</v>
      </c>
      <c r="N27" s="30" t="str">
        <f>VLOOKUP(M27,[17]OPERACIONAL!$A$1:$C$12,2,FALSE)</f>
        <v>SELECIONAR</v>
      </c>
    </row>
    <row r="28" spans="2:14">
      <c r="B28" s="23" t="str">
        <f t="shared" si="1"/>
        <v>U.</v>
      </c>
      <c r="C28" s="24" t="s">
        <v>4</v>
      </c>
      <c r="D28" s="25"/>
      <c r="E28" s="25"/>
      <c r="F28" s="24" t="s">
        <v>18</v>
      </c>
      <c r="G28" s="26">
        <v>1</v>
      </c>
      <c r="H28" s="31"/>
      <c r="I28" s="27">
        <v>0</v>
      </c>
      <c r="J28" s="28">
        <f t="shared" si="0"/>
        <v>0</v>
      </c>
      <c r="K28" s="29" t="s">
        <v>50</v>
      </c>
      <c r="L28" s="29" t="s">
        <v>45</v>
      </c>
      <c r="M28" s="29" t="s">
        <v>51</v>
      </c>
      <c r="N28" s="30" t="str">
        <f>VLOOKUP(M28,[17]OPERACIONAL!$A$1:$C$12,2,FALSE)</f>
        <v>SELECIONAR</v>
      </c>
    </row>
    <row r="29" spans="2:14">
      <c r="B29" s="23" t="str">
        <f t="shared" si="1"/>
        <v>U.</v>
      </c>
      <c r="C29" s="24" t="s">
        <v>4</v>
      </c>
      <c r="D29" s="25"/>
      <c r="E29" s="25"/>
      <c r="F29" s="24" t="s">
        <v>18</v>
      </c>
      <c r="G29" s="26">
        <v>1</v>
      </c>
      <c r="H29" s="31"/>
      <c r="I29" s="27">
        <v>0</v>
      </c>
      <c r="J29" s="28">
        <f t="shared" si="0"/>
        <v>0</v>
      </c>
      <c r="K29" s="29" t="s">
        <v>50</v>
      </c>
      <c r="L29" s="29" t="s">
        <v>45</v>
      </c>
      <c r="M29" s="29" t="s">
        <v>51</v>
      </c>
      <c r="N29" s="30" t="str">
        <f>VLOOKUP(M29,[17]OPERACIONAL!$A$1:$C$12,2,FALSE)</f>
        <v>SELECIONAR</v>
      </c>
    </row>
    <row r="30" spans="2:14">
      <c r="B30" s="23" t="str">
        <f t="shared" si="1"/>
        <v>U.</v>
      </c>
      <c r="C30" s="24" t="s">
        <v>4</v>
      </c>
      <c r="D30" s="25"/>
      <c r="E30" s="25"/>
      <c r="F30" s="24" t="s">
        <v>18</v>
      </c>
      <c r="G30" s="26">
        <v>1</v>
      </c>
      <c r="H30" s="31"/>
      <c r="I30" s="27">
        <v>0</v>
      </c>
      <c r="J30" s="28">
        <f t="shared" si="0"/>
        <v>0</v>
      </c>
      <c r="K30" s="29" t="s">
        <v>50</v>
      </c>
      <c r="L30" s="29" t="s">
        <v>45</v>
      </c>
      <c r="M30" s="29" t="s">
        <v>51</v>
      </c>
      <c r="N30" s="30" t="str">
        <f>VLOOKUP(M30,[17]OPERACIONAL!$A$1:$C$12,2,FALSE)</f>
        <v>SELECIONAR</v>
      </c>
    </row>
    <row r="31" spans="2:14">
      <c r="B31" s="23" t="str">
        <f t="shared" si="1"/>
        <v>U.</v>
      </c>
      <c r="C31" s="24" t="s">
        <v>4</v>
      </c>
      <c r="D31" s="25"/>
      <c r="E31" s="25"/>
      <c r="F31" s="24" t="s">
        <v>18</v>
      </c>
      <c r="G31" s="26">
        <v>1</v>
      </c>
      <c r="H31" s="31"/>
      <c r="I31" s="27">
        <v>0</v>
      </c>
      <c r="J31" s="28">
        <f t="shared" si="0"/>
        <v>0</v>
      </c>
      <c r="K31" s="29" t="s">
        <v>50</v>
      </c>
      <c r="L31" s="29" t="s">
        <v>45</v>
      </c>
      <c r="M31" s="29" t="s">
        <v>51</v>
      </c>
      <c r="N31" s="30" t="str">
        <f>VLOOKUP(M31,[17]OPERACIONAL!$A$1:$C$12,2,FALSE)</f>
        <v>SELECIONAR</v>
      </c>
    </row>
    <row r="32" spans="2:14">
      <c r="B32" s="23" t="str">
        <f t="shared" si="1"/>
        <v>U.</v>
      </c>
      <c r="C32" s="24" t="s">
        <v>4</v>
      </c>
      <c r="D32" s="25"/>
      <c r="E32" s="25"/>
      <c r="F32" s="24" t="s">
        <v>18</v>
      </c>
      <c r="G32" s="26">
        <v>1</v>
      </c>
      <c r="H32" s="31"/>
      <c r="I32" s="27">
        <v>0</v>
      </c>
      <c r="J32" s="28">
        <f t="shared" si="0"/>
        <v>0</v>
      </c>
      <c r="K32" s="29" t="s">
        <v>50</v>
      </c>
      <c r="L32" s="29" t="s">
        <v>45</v>
      </c>
      <c r="M32" s="29" t="s">
        <v>51</v>
      </c>
      <c r="N32" s="30" t="str">
        <f>VLOOKUP(M32,[17]OPERACIONAL!$A$1:$C$12,2,FALSE)</f>
        <v>SELECIONAR</v>
      </c>
    </row>
    <row r="33" spans="2:14">
      <c r="B33" s="23" t="str">
        <f t="shared" si="1"/>
        <v>U.</v>
      </c>
      <c r="C33" s="24" t="s">
        <v>4</v>
      </c>
      <c r="D33" s="25"/>
      <c r="E33" s="25"/>
      <c r="F33" s="24" t="s">
        <v>18</v>
      </c>
      <c r="G33" s="26">
        <v>1</v>
      </c>
      <c r="H33" s="31"/>
      <c r="I33" s="27">
        <v>0</v>
      </c>
      <c r="J33" s="28">
        <f t="shared" si="0"/>
        <v>0</v>
      </c>
      <c r="K33" s="29" t="s">
        <v>50</v>
      </c>
      <c r="L33" s="29" t="s">
        <v>45</v>
      </c>
      <c r="M33" s="29" t="s">
        <v>51</v>
      </c>
      <c r="N33" s="30" t="str">
        <f>VLOOKUP(M33,[17]OPERACIONAL!$A$1:$C$12,2,FALSE)</f>
        <v>SELECIONAR</v>
      </c>
    </row>
    <row r="34" spans="2:14">
      <c r="B34" s="23" t="str">
        <f t="shared" si="1"/>
        <v>U.</v>
      </c>
      <c r="C34" s="24" t="s">
        <v>4</v>
      </c>
      <c r="D34" s="25"/>
      <c r="E34" s="25"/>
      <c r="F34" s="24" t="s">
        <v>18</v>
      </c>
      <c r="G34" s="26">
        <v>1</v>
      </c>
      <c r="H34" s="31"/>
      <c r="I34" s="27">
        <v>0</v>
      </c>
      <c r="J34" s="28">
        <f t="shared" si="0"/>
        <v>0</v>
      </c>
      <c r="K34" s="29" t="s">
        <v>50</v>
      </c>
      <c r="L34" s="29" t="s">
        <v>45</v>
      </c>
      <c r="M34" s="29" t="s">
        <v>51</v>
      </c>
      <c r="N34" s="30" t="str">
        <f>VLOOKUP(M34,[17]OPERACIONAL!$A$1:$C$12,2,FALSE)</f>
        <v>SELECIONAR</v>
      </c>
    </row>
    <row r="35" spans="2:14">
      <c r="B35" s="23" t="str">
        <f t="shared" si="1"/>
        <v>U.</v>
      </c>
      <c r="C35" s="24" t="s">
        <v>4</v>
      </c>
      <c r="D35" s="25"/>
      <c r="E35" s="25"/>
      <c r="F35" s="24" t="s">
        <v>18</v>
      </c>
      <c r="G35" s="26">
        <v>1</v>
      </c>
      <c r="H35" s="31"/>
      <c r="I35" s="27">
        <v>0</v>
      </c>
      <c r="J35" s="28">
        <f t="shared" si="0"/>
        <v>0</v>
      </c>
      <c r="K35" s="29" t="s">
        <v>50</v>
      </c>
      <c r="L35" s="29" t="s">
        <v>45</v>
      </c>
      <c r="M35" s="29" t="s">
        <v>51</v>
      </c>
      <c r="N35" s="30" t="str">
        <f>VLOOKUP(M35,[17]OPERACIONAL!$A$1:$C$12,2,FALSE)</f>
        <v>SELECIONAR</v>
      </c>
    </row>
    <row r="36" spans="2:14">
      <c r="B36" s="23" t="str">
        <f t="shared" si="1"/>
        <v>U.</v>
      </c>
      <c r="C36" s="24" t="s">
        <v>4</v>
      </c>
      <c r="D36" s="25"/>
      <c r="E36" s="25"/>
      <c r="F36" s="24" t="s">
        <v>18</v>
      </c>
      <c r="G36" s="26">
        <v>1</v>
      </c>
      <c r="H36" s="31"/>
      <c r="I36" s="27">
        <v>0</v>
      </c>
      <c r="J36" s="28">
        <f t="shared" si="0"/>
        <v>0</v>
      </c>
      <c r="K36" s="29" t="s">
        <v>50</v>
      </c>
      <c r="L36" s="29" t="s">
        <v>45</v>
      </c>
      <c r="M36" s="29" t="s">
        <v>51</v>
      </c>
      <c r="N36" s="30" t="str">
        <f>VLOOKUP(M36,[17]OPERACIONAL!$A$1:$C$12,2,FALSE)</f>
        <v>SELECIONAR</v>
      </c>
    </row>
    <row r="37" spans="2:14">
      <c r="B37" s="23" t="str">
        <f t="shared" si="1"/>
        <v>U.</v>
      </c>
      <c r="C37" s="24" t="s">
        <v>4</v>
      </c>
      <c r="D37" s="25"/>
      <c r="E37" s="25"/>
      <c r="F37" s="24" t="s">
        <v>18</v>
      </c>
      <c r="G37" s="26">
        <v>1</v>
      </c>
      <c r="H37" s="31"/>
      <c r="I37" s="27">
        <v>0</v>
      </c>
      <c r="J37" s="28">
        <f t="shared" si="0"/>
        <v>0</v>
      </c>
      <c r="K37" s="29" t="s">
        <v>50</v>
      </c>
      <c r="L37" s="29" t="s">
        <v>45</v>
      </c>
      <c r="M37" s="29" t="s">
        <v>51</v>
      </c>
      <c r="N37" s="30" t="str">
        <f>VLOOKUP(M37,[17]OPERACIONAL!$A$1:$C$12,2,FALSE)</f>
        <v>SELECIONAR</v>
      </c>
    </row>
    <row r="38" spans="2:14">
      <c r="B38" s="23" t="str">
        <f t="shared" si="1"/>
        <v>U.</v>
      </c>
      <c r="C38" s="24" t="s">
        <v>4</v>
      </c>
      <c r="D38" s="25"/>
      <c r="E38" s="25"/>
      <c r="F38" s="24" t="s">
        <v>18</v>
      </c>
      <c r="G38" s="26">
        <v>1</v>
      </c>
      <c r="H38" s="31"/>
      <c r="I38" s="27">
        <v>0</v>
      </c>
      <c r="J38" s="28">
        <f t="shared" si="0"/>
        <v>0</v>
      </c>
      <c r="K38" s="29" t="s">
        <v>50</v>
      </c>
      <c r="L38" s="29" t="s">
        <v>45</v>
      </c>
      <c r="M38" s="29" t="s">
        <v>51</v>
      </c>
      <c r="N38" s="30" t="str">
        <f>VLOOKUP(M38,[17]OPERACIONAL!$A$1:$C$12,2,FALSE)</f>
        <v>SELECIONAR</v>
      </c>
    </row>
    <row r="39" spans="2:14">
      <c r="B39" s="23" t="str">
        <f t="shared" si="1"/>
        <v>U.</v>
      </c>
      <c r="C39" s="24" t="s">
        <v>4</v>
      </c>
      <c r="D39" s="25"/>
      <c r="E39" s="25"/>
      <c r="F39" s="24" t="s">
        <v>18</v>
      </c>
      <c r="G39" s="26">
        <v>1</v>
      </c>
      <c r="H39" s="31"/>
      <c r="I39" s="27">
        <v>0</v>
      </c>
      <c r="J39" s="28">
        <f t="shared" si="0"/>
        <v>0</v>
      </c>
      <c r="K39" s="29" t="s">
        <v>50</v>
      </c>
      <c r="L39" s="29" t="s">
        <v>45</v>
      </c>
      <c r="M39" s="29" t="s">
        <v>51</v>
      </c>
      <c r="N39" s="30" t="str">
        <f>VLOOKUP(M39,[17]OPERACIONAL!$A$1:$C$12,2,FALSE)</f>
        <v>SELECIONAR</v>
      </c>
    </row>
    <row r="40" spans="2:14">
      <c r="B40" s="23" t="str">
        <f t="shared" si="1"/>
        <v>U.</v>
      </c>
      <c r="C40" s="24" t="s">
        <v>4</v>
      </c>
      <c r="D40" s="25"/>
      <c r="E40" s="25"/>
      <c r="F40" s="24" t="s">
        <v>18</v>
      </c>
      <c r="G40" s="26">
        <v>1</v>
      </c>
      <c r="H40" s="31"/>
      <c r="I40" s="27">
        <v>0</v>
      </c>
      <c r="J40" s="28">
        <f t="shared" si="0"/>
        <v>0</v>
      </c>
      <c r="K40" s="29" t="s">
        <v>50</v>
      </c>
      <c r="L40" s="29" t="s">
        <v>45</v>
      </c>
      <c r="M40" s="29" t="s">
        <v>51</v>
      </c>
      <c r="N40" s="30" t="str">
        <f>VLOOKUP(M40,[17]OPERACIONAL!$A$1:$C$12,2,FALSE)</f>
        <v>SELECIONAR</v>
      </c>
    </row>
    <row r="41" spans="2:14">
      <c r="B41" s="23" t="str">
        <f t="shared" si="1"/>
        <v>U.</v>
      </c>
      <c r="C41" s="24" t="s">
        <v>4</v>
      </c>
      <c r="D41" s="25"/>
      <c r="E41" s="25"/>
      <c r="F41" s="24" t="s">
        <v>18</v>
      </c>
      <c r="G41" s="26">
        <v>1</v>
      </c>
      <c r="H41" s="31"/>
      <c r="I41" s="27">
        <v>0</v>
      </c>
      <c r="J41" s="28">
        <f t="shared" si="0"/>
        <v>0</v>
      </c>
      <c r="K41" s="29" t="s">
        <v>50</v>
      </c>
      <c r="L41" s="29" t="s">
        <v>45</v>
      </c>
      <c r="M41" s="29" t="s">
        <v>51</v>
      </c>
      <c r="N41" s="30" t="str">
        <f>VLOOKUP(M41,[17]OPERACIONAL!$A$1:$C$12,2,FALSE)</f>
        <v>SELECIONAR</v>
      </c>
    </row>
    <row r="42" spans="2:14">
      <c r="B42" s="23" t="str">
        <f t="shared" si="1"/>
        <v>U.</v>
      </c>
      <c r="C42" s="24" t="s">
        <v>4</v>
      </c>
      <c r="D42" s="25"/>
      <c r="E42" s="25"/>
      <c r="F42" s="24" t="s">
        <v>18</v>
      </c>
      <c r="G42" s="26">
        <v>1</v>
      </c>
      <c r="H42" s="31"/>
      <c r="I42" s="27">
        <v>0</v>
      </c>
      <c r="J42" s="28">
        <f t="shared" si="0"/>
        <v>0</v>
      </c>
      <c r="K42" s="29" t="s">
        <v>50</v>
      </c>
      <c r="L42" s="29" t="s">
        <v>45</v>
      </c>
      <c r="M42" s="29" t="s">
        <v>51</v>
      </c>
      <c r="N42" s="30" t="str">
        <f>VLOOKUP(M42,[17]OPERACIONAL!$A$1:$C$12,2,FALSE)</f>
        <v>SELECIONAR</v>
      </c>
    </row>
    <row r="43" spans="2:14">
      <c r="B43" s="23" t="str">
        <f t="shared" si="1"/>
        <v>U.</v>
      </c>
      <c r="C43" s="24" t="s">
        <v>4</v>
      </c>
      <c r="D43" s="25"/>
      <c r="E43" s="25"/>
      <c r="F43" s="24" t="s">
        <v>18</v>
      </c>
      <c r="G43" s="26">
        <v>1</v>
      </c>
      <c r="H43" s="31"/>
      <c r="I43" s="27">
        <v>0</v>
      </c>
      <c r="J43" s="28">
        <f t="shared" si="0"/>
        <v>0</v>
      </c>
      <c r="K43" s="29" t="s">
        <v>50</v>
      </c>
      <c r="L43" s="29" t="s">
        <v>45</v>
      </c>
      <c r="M43" s="29" t="s">
        <v>51</v>
      </c>
      <c r="N43" s="30" t="str">
        <f>VLOOKUP(M43,[17]OPERACIONAL!$A$1:$C$12,2,FALSE)</f>
        <v>SELECIONAR</v>
      </c>
    </row>
    <row r="44" spans="2:14">
      <c r="B44" s="23" t="str">
        <f t="shared" si="1"/>
        <v>U.</v>
      </c>
      <c r="C44" s="24" t="s">
        <v>4</v>
      </c>
      <c r="D44" s="25"/>
      <c r="E44" s="25"/>
      <c r="F44" s="24" t="s">
        <v>18</v>
      </c>
      <c r="G44" s="26">
        <v>1</v>
      </c>
      <c r="H44" s="31"/>
      <c r="I44" s="27">
        <v>0</v>
      </c>
      <c r="J44" s="28">
        <f t="shared" si="0"/>
        <v>0</v>
      </c>
      <c r="K44" s="29" t="s">
        <v>50</v>
      </c>
      <c r="L44" s="29" t="s">
        <v>45</v>
      </c>
      <c r="M44" s="29" t="s">
        <v>51</v>
      </c>
      <c r="N44" s="30" t="str">
        <f>VLOOKUP(M44,[17]OPERACIONAL!$A$1:$C$12,2,FALSE)</f>
        <v>SELECIONAR</v>
      </c>
    </row>
    <row r="45" spans="2:14">
      <c r="B45" s="23" t="str">
        <f t="shared" si="1"/>
        <v>U.</v>
      </c>
      <c r="C45" s="24" t="s">
        <v>4</v>
      </c>
      <c r="D45" s="25"/>
      <c r="E45" s="25"/>
      <c r="F45" s="24" t="s">
        <v>18</v>
      </c>
      <c r="G45" s="26">
        <v>1</v>
      </c>
      <c r="H45" s="31"/>
      <c r="I45" s="27">
        <v>0</v>
      </c>
      <c r="J45" s="28">
        <f t="shared" si="0"/>
        <v>0</v>
      </c>
      <c r="K45" s="29" t="s">
        <v>50</v>
      </c>
      <c r="L45" s="29" t="s">
        <v>45</v>
      </c>
      <c r="M45" s="29" t="s">
        <v>51</v>
      </c>
      <c r="N45" s="30" t="str">
        <f>VLOOKUP(M45,[17]OPERACIONAL!$A$1:$C$12,2,FALSE)</f>
        <v>SELECIONAR</v>
      </c>
    </row>
    <row r="46" spans="2:14">
      <c r="B46" s="23" t="str">
        <f t="shared" si="1"/>
        <v>U.</v>
      </c>
      <c r="C46" s="24" t="s">
        <v>4</v>
      </c>
      <c r="D46" s="25"/>
      <c r="E46" s="25"/>
      <c r="F46" s="24" t="s">
        <v>18</v>
      </c>
      <c r="G46" s="26">
        <v>1</v>
      </c>
      <c r="H46" s="31"/>
      <c r="I46" s="27">
        <v>0</v>
      </c>
      <c r="J46" s="28">
        <f t="shared" si="0"/>
        <v>0</v>
      </c>
      <c r="K46" s="29" t="s">
        <v>50</v>
      </c>
      <c r="L46" s="29" t="s">
        <v>45</v>
      </c>
      <c r="M46" s="29" t="s">
        <v>51</v>
      </c>
      <c r="N46" s="30" t="str">
        <f>VLOOKUP(M46,[17]OPERACIONAL!$A$1:$C$12,2,FALSE)</f>
        <v>SELECIONAR</v>
      </c>
    </row>
    <row r="47" spans="2:14">
      <c r="B47" s="23" t="str">
        <f t="shared" si="1"/>
        <v>U.</v>
      </c>
      <c r="C47" s="24" t="s">
        <v>4</v>
      </c>
      <c r="D47" s="25"/>
      <c r="E47" s="25"/>
      <c r="F47" s="24" t="s">
        <v>18</v>
      </c>
      <c r="G47" s="26">
        <v>1</v>
      </c>
      <c r="H47" s="31"/>
      <c r="I47" s="27">
        <v>0</v>
      </c>
      <c r="J47" s="28">
        <f t="shared" si="0"/>
        <v>0</v>
      </c>
      <c r="K47" s="29" t="s">
        <v>50</v>
      </c>
      <c r="L47" s="29" t="s">
        <v>45</v>
      </c>
      <c r="M47" s="29" t="s">
        <v>51</v>
      </c>
      <c r="N47" s="30" t="str">
        <f>VLOOKUP(M47,[17]OPERACIONAL!$A$1:$C$12,2,FALSE)</f>
        <v>SELECIONAR</v>
      </c>
    </row>
    <row r="48" spans="2:14">
      <c r="B48" s="23" t="str">
        <f t="shared" si="1"/>
        <v>U.</v>
      </c>
      <c r="C48" s="24" t="s">
        <v>4</v>
      </c>
      <c r="D48" s="25"/>
      <c r="E48" s="25"/>
      <c r="F48" s="24" t="s">
        <v>18</v>
      </c>
      <c r="G48" s="26">
        <v>1</v>
      </c>
      <c r="H48" s="31"/>
      <c r="I48" s="27">
        <v>0</v>
      </c>
      <c r="J48" s="28">
        <f t="shared" si="0"/>
        <v>0</v>
      </c>
      <c r="K48" s="29" t="s">
        <v>50</v>
      </c>
      <c r="L48" s="29" t="s">
        <v>45</v>
      </c>
      <c r="M48" s="29" t="s">
        <v>51</v>
      </c>
      <c r="N48" s="30" t="str">
        <f>VLOOKUP(M48,[17]OPERACIONAL!$A$1:$C$12,2,FALSE)</f>
        <v>SELECIONAR</v>
      </c>
    </row>
    <row r="49" spans="2:14">
      <c r="B49" s="23" t="str">
        <f t="shared" si="1"/>
        <v>U.</v>
      </c>
      <c r="C49" s="24" t="s">
        <v>4</v>
      </c>
      <c r="D49" s="25"/>
      <c r="E49" s="25"/>
      <c r="F49" s="24" t="s">
        <v>18</v>
      </c>
      <c r="G49" s="26">
        <v>1</v>
      </c>
      <c r="H49" s="31"/>
      <c r="I49" s="27">
        <v>0</v>
      </c>
      <c r="J49" s="28">
        <f t="shared" si="0"/>
        <v>0</v>
      </c>
      <c r="K49" s="29" t="s">
        <v>50</v>
      </c>
      <c r="L49" s="29" t="s">
        <v>45</v>
      </c>
      <c r="M49" s="29" t="s">
        <v>51</v>
      </c>
      <c r="N49" s="30" t="str">
        <f>VLOOKUP(M49,[17]OPERACIONAL!$A$1:$C$12,2,FALSE)</f>
        <v>SELECIONAR</v>
      </c>
    </row>
    <row r="50" spans="2:14">
      <c r="B50" s="23" t="str">
        <f t="shared" si="1"/>
        <v>U.</v>
      </c>
      <c r="C50" s="24" t="s">
        <v>4</v>
      </c>
      <c r="D50" s="25"/>
      <c r="E50" s="25"/>
      <c r="F50" s="24" t="s">
        <v>18</v>
      </c>
      <c r="G50" s="26">
        <v>1</v>
      </c>
      <c r="H50" s="31"/>
      <c r="I50" s="27">
        <v>0</v>
      </c>
      <c r="J50" s="28">
        <f t="shared" si="0"/>
        <v>0</v>
      </c>
      <c r="K50" s="29" t="s">
        <v>50</v>
      </c>
      <c r="L50" s="29" t="s">
        <v>45</v>
      </c>
      <c r="M50" s="29" t="s">
        <v>51</v>
      </c>
      <c r="N50" s="30" t="str">
        <f>VLOOKUP(M50,[17]OPERACIONAL!$A$1:$C$12,2,FALSE)</f>
        <v>SELECIONAR</v>
      </c>
    </row>
    <row r="51" spans="2:14">
      <c r="B51" s="23" t="str">
        <f t="shared" si="1"/>
        <v>U.</v>
      </c>
      <c r="C51" s="24" t="s">
        <v>4</v>
      </c>
      <c r="D51" s="25"/>
      <c r="E51" s="25"/>
      <c r="F51" s="24" t="s">
        <v>18</v>
      </c>
      <c r="G51" s="26">
        <v>1</v>
      </c>
      <c r="H51" s="31"/>
      <c r="I51" s="27">
        <v>0</v>
      </c>
      <c r="J51" s="28">
        <f t="shared" si="0"/>
        <v>0</v>
      </c>
      <c r="K51" s="29" t="s">
        <v>50</v>
      </c>
      <c r="L51" s="29" t="s">
        <v>45</v>
      </c>
      <c r="M51" s="29" t="s">
        <v>51</v>
      </c>
      <c r="N51" s="30" t="str">
        <f>VLOOKUP(M51,[17]OPERACIONAL!$A$1:$C$12,2,FALSE)</f>
        <v>SELECIONAR</v>
      </c>
    </row>
    <row r="52" spans="2:14">
      <c r="B52" s="23" t="str">
        <f t="shared" si="1"/>
        <v>U.</v>
      </c>
      <c r="C52" s="24" t="s">
        <v>4</v>
      </c>
      <c r="D52" s="25"/>
      <c r="E52" s="25"/>
      <c r="F52" s="24" t="s">
        <v>18</v>
      </c>
      <c r="G52" s="26">
        <v>1</v>
      </c>
      <c r="H52" s="31"/>
      <c r="I52" s="27">
        <v>0</v>
      </c>
      <c r="J52" s="28">
        <f t="shared" si="0"/>
        <v>0</v>
      </c>
      <c r="K52" s="29" t="s">
        <v>50</v>
      </c>
      <c r="L52" s="29" t="s">
        <v>45</v>
      </c>
      <c r="M52" s="29" t="s">
        <v>51</v>
      </c>
      <c r="N52" s="30" t="str">
        <f>VLOOKUP(M52,[17]OPERACIONAL!$A$1:$C$12,2,FALSE)</f>
        <v>SELECIONAR</v>
      </c>
    </row>
    <row r="53" spans="2:14">
      <c r="B53" s="23" t="str">
        <f t="shared" si="1"/>
        <v>U.</v>
      </c>
      <c r="C53" s="24" t="s">
        <v>4</v>
      </c>
      <c r="D53" s="25"/>
      <c r="E53" s="25"/>
      <c r="F53" s="24" t="s">
        <v>18</v>
      </c>
      <c r="G53" s="26">
        <v>1</v>
      </c>
      <c r="H53" s="31"/>
      <c r="I53" s="27">
        <v>0</v>
      </c>
      <c r="J53" s="28">
        <f t="shared" si="0"/>
        <v>0</v>
      </c>
      <c r="K53" s="29" t="s">
        <v>50</v>
      </c>
      <c r="L53" s="29" t="s">
        <v>45</v>
      </c>
      <c r="M53" s="29" t="s">
        <v>51</v>
      </c>
      <c r="N53" s="30" t="str">
        <f>VLOOKUP(M53,[17]OPERACIONAL!$A$1:$C$12,2,FALSE)</f>
        <v>SELECIONAR</v>
      </c>
    </row>
    <row r="54" spans="2:14">
      <c r="B54" s="23" t="str">
        <f t="shared" si="1"/>
        <v>U.</v>
      </c>
      <c r="C54" s="24" t="s">
        <v>4</v>
      </c>
      <c r="D54" s="25"/>
      <c r="E54" s="25"/>
      <c r="F54" s="24" t="s">
        <v>18</v>
      </c>
      <c r="G54" s="26">
        <v>1</v>
      </c>
      <c r="H54" s="31"/>
      <c r="I54" s="27">
        <v>0</v>
      </c>
      <c r="J54" s="28">
        <f t="shared" si="0"/>
        <v>0</v>
      </c>
      <c r="K54" s="29" t="s">
        <v>50</v>
      </c>
      <c r="L54" s="29" t="s">
        <v>45</v>
      </c>
      <c r="M54" s="29" t="s">
        <v>51</v>
      </c>
      <c r="N54" s="30" t="str">
        <f>VLOOKUP(M54,[17]OPERACIONAL!$A$1:$C$12,2,FALSE)</f>
        <v>SELECIONAR</v>
      </c>
    </row>
    <row r="55" spans="2:14">
      <c r="B55" s="23" t="str">
        <f t="shared" si="1"/>
        <v>U.</v>
      </c>
      <c r="C55" s="24" t="s">
        <v>4</v>
      </c>
      <c r="D55" s="25"/>
      <c r="E55" s="25"/>
      <c r="F55" s="24" t="s">
        <v>18</v>
      </c>
      <c r="G55" s="26">
        <v>1</v>
      </c>
      <c r="H55" s="31"/>
      <c r="I55" s="27">
        <v>0</v>
      </c>
      <c r="J55" s="28">
        <f t="shared" si="0"/>
        <v>0</v>
      </c>
      <c r="K55" s="29" t="s">
        <v>50</v>
      </c>
      <c r="L55" s="29" t="s">
        <v>45</v>
      </c>
      <c r="M55" s="29" t="s">
        <v>51</v>
      </c>
      <c r="N55" s="30" t="str">
        <f>VLOOKUP(M55,[17]OPERACIONAL!$A$1:$C$12,2,FALSE)</f>
        <v>SELECIONAR</v>
      </c>
    </row>
    <row r="56" spans="2:14">
      <c r="B56" s="23" t="str">
        <f t="shared" si="1"/>
        <v>U.</v>
      </c>
      <c r="C56" s="24" t="s">
        <v>4</v>
      </c>
      <c r="D56" s="25"/>
      <c r="E56" s="25"/>
      <c r="F56" s="24" t="s">
        <v>18</v>
      </c>
      <c r="G56" s="26">
        <v>1</v>
      </c>
      <c r="H56" s="31"/>
      <c r="I56" s="27">
        <v>0</v>
      </c>
      <c r="J56" s="28">
        <f t="shared" si="0"/>
        <v>0</v>
      </c>
      <c r="K56" s="29" t="s">
        <v>50</v>
      </c>
      <c r="L56" s="29" t="s">
        <v>45</v>
      </c>
      <c r="M56" s="29" t="s">
        <v>51</v>
      </c>
      <c r="N56" s="30" t="str">
        <f>VLOOKUP(M56,[17]OPERACIONAL!$A$1:$C$12,2,FALSE)</f>
        <v>SELECIONAR</v>
      </c>
    </row>
    <row r="57" spans="2:14">
      <c r="B57" s="23" t="str">
        <f t="shared" si="1"/>
        <v>U.</v>
      </c>
      <c r="C57" s="24" t="s">
        <v>4</v>
      </c>
      <c r="D57" s="25"/>
      <c r="E57" s="25"/>
      <c r="F57" s="24" t="s">
        <v>18</v>
      </c>
      <c r="G57" s="26">
        <v>1</v>
      </c>
      <c r="H57" s="31"/>
      <c r="I57" s="27">
        <v>0</v>
      </c>
      <c r="J57" s="28">
        <f t="shared" si="0"/>
        <v>0</v>
      </c>
      <c r="K57" s="29" t="s">
        <v>50</v>
      </c>
      <c r="L57" s="29" t="s">
        <v>45</v>
      </c>
      <c r="M57" s="29" t="s">
        <v>51</v>
      </c>
      <c r="N57" s="30" t="str">
        <f>VLOOKUP(M57,[17]OPERACIONAL!$A$1:$C$12,2,FALSE)</f>
        <v>SELECIONAR</v>
      </c>
    </row>
    <row r="58" spans="2:14">
      <c r="B58" s="23" t="str">
        <f t="shared" si="1"/>
        <v>U.</v>
      </c>
      <c r="C58" s="24" t="s">
        <v>4</v>
      </c>
      <c r="D58" s="25"/>
      <c r="E58" s="25"/>
      <c r="F58" s="24" t="s">
        <v>18</v>
      </c>
      <c r="G58" s="26">
        <v>1</v>
      </c>
      <c r="H58" s="31"/>
      <c r="I58" s="27">
        <v>0</v>
      </c>
      <c r="J58" s="28">
        <f t="shared" si="0"/>
        <v>0</v>
      </c>
      <c r="K58" s="29" t="s">
        <v>50</v>
      </c>
      <c r="L58" s="29" t="s">
        <v>45</v>
      </c>
      <c r="M58" s="29" t="s">
        <v>51</v>
      </c>
      <c r="N58" s="30" t="str">
        <f>VLOOKUP(M58,[17]OPERACIONAL!$A$1:$C$12,2,FALSE)</f>
        <v>SELECIONAR</v>
      </c>
    </row>
    <row r="59" spans="2:14">
      <c r="B59" s="23" t="str">
        <f t="shared" si="1"/>
        <v>U.</v>
      </c>
      <c r="C59" s="24" t="s">
        <v>4</v>
      </c>
      <c r="D59" s="25"/>
      <c r="E59" s="25"/>
      <c r="F59" s="24" t="s">
        <v>18</v>
      </c>
      <c r="G59" s="26">
        <v>1</v>
      </c>
      <c r="H59" s="31"/>
      <c r="I59" s="27">
        <v>0</v>
      </c>
      <c r="J59" s="28">
        <f t="shared" si="0"/>
        <v>0</v>
      </c>
      <c r="K59" s="29" t="s">
        <v>50</v>
      </c>
      <c r="L59" s="29" t="s">
        <v>45</v>
      </c>
      <c r="M59" s="29" t="s">
        <v>51</v>
      </c>
      <c r="N59" s="30" t="str">
        <f>VLOOKUP(M59,[17]OPERACIONAL!$A$1:$C$12,2,FALSE)</f>
        <v>SELECIONAR</v>
      </c>
    </row>
    <row r="60" spans="2:14">
      <c r="B60" s="23" t="str">
        <f t="shared" si="1"/>
        <v>U.</v>
      </c>
      <c r="C60" s="24" t="s">
        <v>4</v>
      </c>
      <c r="D60" s="25"/>
      <c r="E60" s="25"/>
      <c r="F60" s="24" t="s">
        <v>18</v>
      </c>
      <c r="G60" s="26">
        <v>1</v>
      </c>
      <c r="H60" s="31"/>
      <c r="I60" s="27">
        <v>0</v>
      </c>
      <c r="J60" s="28">
        <f t="shared" si="0"/>
        <v>0</v>
      </c>
      <c r="K60" s="29" t="s">
        <v>50</v>
      </c>
      <c r="L60" s="29" t="s">
        <v>45</v>
      </c>
      <c r="M60" s="29" t="s">
        <v>51</v>
      </c>
      <c r="N60" s="30" t="str">
        <f>VLOOKUP(M60,[17]OPERACIONAL!$A$1:$C$12,2,FALSE)</f>
        <v>SELECIONAR</v>
      </c>
    </row>
    <row r="61" spans="2:14">
      <c r="B61" s="23" t="str">
        <f t="shared" si="1"/>
        <v>U.</v>
      </c>
      <c r="C61" s="24" t="s">
        <v>4</v>
      </c>
      <c r="D61" s="25"/>
      <c r="E61" s="25"/>
      <c r="F61" s="24" t="s">
        <v>18</v>
      </c>
      <c r="G61" s="26">
        <v>1</v>
      </c>
      <c r="H61" s="31"/>
      <c r="I61" s="27">
        <v>0</v>
      </c>
      <c r="J61" s="28">
        <f t="shared" si="0"/>
        <v>0</v>
      </c>
      <c r="K61" s="29" t="s">
        <v>50</v>
      </c>
      <c r="L61" s="29" t="s">
        <v>45</v>
      </c>
      <c r="M61" s="29" t="s">
        <v>51</v>
      </c>
      <c r="N61" s="30" t="str">
        <f>VLOOKUP(M61,[17]OPERACIONAL!$A$1:$C$12,2,FALSE)</f>
        <v>SELECIONAR</v>
      </c>
    </row>
    <row r="62" spans="2:14">
      <c r="B62" s="23" t="str">
        <f t="shared" si="1"/>
        <v>U.</v>
      </c>
      <c r="C62" s="24" t="s">
        <v>4</v>
      </c>
      <c r="D62" s="25"/>
      <c r="E62" s="25"/>
      <c r="F62" s="24" t="s">
        <v>18</v>
      </c>
      <c r="G62" s="26">
        <v>1</v>
      </c>
      <c r="H62" s="31"/>
      <c r="I62" s="27">
        <v>0</v>
      </c>
      <c r="J62" s="28">
        <f t="shared" si="0"/>
        <v>0</v>
      </c>
      <c r="K62" s="29" t="s">
        <v>50</v>
      </c>
      <c r="L62" s="29" t="s">
        <v>45</v>
      </c>
      <c r="M62" s="29" t="s">
        <v>51</v>
      </c>
      <c r="N62" s="30" t="str">
        <f>VLOOKUP(M62,[17]OPERACIONAL!$A$1:$C$12,2,FALSE)</f>
        <v>SELECIONAR</v>
      </c>
    </row>
    <row r="63" spans="2:14">
      <c r="B63" s="23" t="str">
        <f t="shared" si="1"/>
        <v>U.</v>
      </c>
      <c r="C63" s="24" t="s">
        <v>4</v>
      </c>
      <c r="D63" s="25"/>
      <c r="E63" s="25"/>
      <c r="F63" s="24" t="s">
        <v>18</v>
      </c>
      <c r="G63" s="26">
        <v>1</v>
      </c>
      <c r="H63" s="31"/>
      <c r="I63" s="27">
        <v>0</v>
      </c>
      <c r="J63" s="28">
        <f t="shared" si="0"/>
        <v>0</v>
      </c>
      <c r="K63" s="29" t="s">
        <v>50</v>
      </c>
      <c r="L63" s="29" t="s">
        <v>45</v>
      </c>
      <c r="M63" s="29" t="s">
        <v>51</v>
      </c>
      <c r="N63" s="30" t="str">
        <f>VLOOKUP(M63,[17]OPERACIONAL!$A$1:$C$12,2,FALSE)</f>
        <v>SELECIONAR</v>
      </c>
    </row>
    <row r="64" spans="2:14">
      <c r="B64" s="23" t="str">
        <f t="shared" si="1"/>
        <v>U.</v>
      </c>
      <c r="C64" s="24" t="s">
        <v>4</v>
      </c>
      <c r="D64" s="25"/>
      <c r="E64" s="25"/>
      <c r="F64" s="24" t="s">
        <v>18</v>
      </c>
      <c r="G64" s="26">
        <v>1</v>
      </c>
      <c r="H64" s="31"/>
      <c r="I64" s="27">
        <v>0</v>
      </c>
      <c r="J64" s="28">
        <f t="shared" si="0"/>
        <v>0</v>
      </c>
      <c r="K64" s="29" t="s">
        <v>50</v>
      </c>
      <c r="L64" s="29" t="s">
        <v>45</v>
      </c>
      <c r="M64" s="29" t="s">
        <v>51</v>
      </c>
      <c r="N64" s="30" t="str">
        <f>VLOOKUP(M64,[17]OPERACIONAL!$A$1:$C$12,2,FALSE)</f>
        <v>SELECIONAR</v>
      </c>
    </row>
    <row r="65" spans="2:14">
      <c r="B65" s="23" t="str">
        <f t="shared" si="1"/>
        <v>U.</v>
      </c>
      <c r="C65" s="24" t="s">
        <v>4</v>
      </c>
      <c r="D65" s="25"/>
      <c r="E65" s="25"/>
      <c r="F65" s="24" t="s">
        <v>18</v>
      </c>
      <c r="G65" s="26">
        <v>1</v>
      </c>
      <c r="H65" s="31"/>
      <c r="I65" s="27">
        <v>0</v>
      </c>
      <c r="J65" s="28">
        <f t="shared" si="0"/>
        <v>0</v>
      </c>
      <c r="K65" s="29" t="s">
        <v>50</v>
      </c>
      <c r="L65" s="29" t="s">
        <v>45</v>
      </c>
      <c r="M65" s="29" t="s">
        <v>51</v>
      </c>
      <c r="N65" s="30" t="str">
        <f>VLOOKUP(M65,[17]OPERACIONAL!$A$1:$C$12,2,FALSE)</f>
        <v>SELECIONAR</v>
      </c>
    </row>
    <row r="66" spans="2:14">
      <c r="B66" s="23" t="str">
        <f t="shared" si="1"/>
        <v>U.</v>
      </c>
      <c r="C66" s="24" t="s">
        <v>4</v>
      </c>
      <c r="D66" s="25"/>
      <c r="E66" s="25"/>
      <c r="F66" s="24" t="s">
        <v>18</v>
      </c>
      <c r="G66" s="26">
        <v>1</v>
      </c>
      <c r="H66" s="31"/>
      <c r="I66" s="27">
        <v>0</v>
      </c>
      <c r="J66" s="28">
        <f t="shared" si="0"/>
        <v>0</v>
      </c>
      <c r="K66" s="29" t="s">
        <v>50</v>
      </c>
      <c r="L66" s="29" t="s">
        <v>45</v>
      </c>
      <c r="M66" s="29" t="s">
        <v>51</v>
      </c>
      <c r="N66" s="30" t="str">
        <f>VLOOKUP(M66,[17]OPERACIONAL!$A$1:$C$12,2,FALSE)</f>
        <v>SELECIONAR</v>
      </c>
    </row>
    <row r="67" spans="2:14">
      <c r="B67" s="23" t="str">
        <f t="shared" si="1"/>
        <v>U.</v>
      </c>
      <c r="C67" s="24" t="s">
        <v>4</v>
      </c>
      <c r="D67" s="25"/>
      <c r="E67" s="25"/>
      <c r="F67" s="24" t="s">
        <v>18</v>
      </c>
      <c r="G67" s="26">
        <v>1</v>
      </c>
      <c r="H67" s="31"/>
      <c r="I67" s="27">
        <v>0</v>
      </c>
      <c r="J67" s="28">
        <f t="shared" si="0"/>
        <v>0</v>
      </c>
      <c r="K67" s="29" t="s">
        <v>50</v>
      </c>
      <c r="L67" s="29" t="s">
        <v>45</v>
      </c>
      <c r="M67" s="29" t="s">
        <v>51</v>
      </c>
      <c r="N67" s="30" t="str">
        <f>VLOOKUP(M67,[17]OPERACIONAL!$A$1:$C$12,2,FALSE)</f>
        <v>SELECIONAR</v>
      </c>
    </row>
    <row r="68" spans="2:14">
      <c r="B68" s="23" t="str">
        <f t="shared" si="1"/>
        <v>U.</v>
      </c>
      <c r="C68" s="24" t="s">
        <v>4</v>
      </c>
      <c r="D68" s="25"/>
      <c r="E68" s="25"/>
      <c r="F68" s="24" t="s">
        <v>18</v>
      </c>
      <c r="G68" s="26">
        <v>1</v>
      </c>
      <c r="H68" s="31"/>
      <c r="I68" s="27">
        <v>0</v>
      </c>
      <c r="J68" s="28">
        <f t="shared" si="0"/>
        <v>0</v>
      </c>
      <c r="K68" s="29" t="s">
        <v>50</v>
      </c>
      <c r="L68" s="29" t="s">
        <v>45</v>
      </c>
      <c r="M68" s="29" t="s">
        <v>51</v>
      </c>
      <c r="N68" s="30" t="str">
        <f>VLOOKUP(M68,[17]OPERACIONAL!$A$1:$C$12,2,FALSE)</f>
        <v>SELECIONAR</v>
      </c>
    </row>
    <row r="69" spans="2:14">
      <c r="B69" s="23" t="str">
        <f t="shared" ref="B69:B132" si="2">MID(C69,1,2)</f>
        <v>U.</v>
      </c>
      <c r="C69" s="24" t="s">
        <v>4</v>
      </c>
      <c r="D69" s="25"/>
      <c r="E69" s="25"/>
      <c r="F69" s="24" t="s">
        <v>18</v>
      </c>
      <c r="G69" s="26">
        <v>1</v>
      </c>
      <c r="H69" s="31"/>
      <c r="I69" s="27">
        <v>0</v>
      </c>
      <c r="J69" s="28">
        <f t="shared" ref="J69:J132" si="3">G69*I69</f>
        <v>0</v>
      </c>
      <c r="K69" s="29" t="s">
        <v>50</v>
      </c>
      <c r="L69" s="29" t="s">
        <v>45</v>
      </c>
      <c r="M69" s="29" t="s">
        <v>51</v>
      </c>
      <c r="N69" s="30" t="str">
        <f>VLOOKUP(M69,[17]OPERACIONAL!$A$1:$C$12,2,FALSE)</f>
        <v>SELECIONAR</v>
      </c>
    </row>
    <row r="70" spans="2:14">
      <c r="B70" s="23" t="str">
        <f t="shared" si="2"/>
        <v>U.</v>
      </c>
      <c r="C70" s="24" t="s">
        <v>4</v>
      </c>
      <c r="D70" s="25"/>
      <c r="E70" s="25"/>
      <c r="F70" s="24" t="s">
        <v>18</v>
      </c>
      <c r="G70" s="26">
        <v>1</v>
      </c>
      <c r="H70" s="31"/>
      <c r="I70" s="27">
        <v>0</v>
      </c>
      <c r="J70" s="28">
        <f t="shared" si="3"/>
        <v>0</v>
      </c>
      <c r="K70" s="29" t="s">
        <v>50</v>
      </c>
      <c r="L70" s="29" t="s">
        <v>45</v>
      </c>
      <c r="M70" s="29" t="s">
        <v>51</v>
      </c>
      <c r="N70" s="30" t="str">
        <f>VLOOKUP(M70,[17]OPERACIONAL!$A$1:$C$12,2,FALSE)</f>
        <v>SELECIONAR</v>
      </c>
    </row>
    <row r="71" spans="2:14">
      <c r="B71" s="23" t="str">
        <f t="shared" si="2"/>
        <v>U.</v>
      </c>
      <c r="C71" s="24" t="s">
        <v>4</v>
      </c>
      <c r="D71" s="25"/>
      <c r="E71" s="25"/>
      <c r="F71" s="24" t="s">
        <v>18</v>
      </c>
      <c r="G71" s="26">
        <v>1</v>
      </c>
      <c r="H71" s="31"/>
      <c r="I71" s="27">
        <v>0</v>
      </c>
      <c r="J71" s="28">
        <f t="shared" si="3"/>
        <v>0</v>
      </c>
      <c r="K71" s="29" t="s">
        <v>50</v>
      </c>
      <c r="L71" s="29" t="s">
        <v>45</v>
      </c>
      <c r="M71" s="29" t="s">
        <v>51</v>
      </c>
      <c r="N71" s="30" t="str">
        <f>VLOOKUP(M71,[17]OPERACIONAL!$A$1:$C$12,2,FALSE)</f>
        <v>SELECIONAR</v>
      </c>
    </row>
    <row r="72" spans="2:14">
      <c r="B72" s="23" t="str">
        <f t="shared" si="2"/>
        <v>U.</v>
      </c>
      <c r="C72" s="24" t="s">
        <v>4</v>
      </c>
      <c r="D72" s="25"/>
      <c r="E72" s="25"/>
      <c r="F72" s="24" t="s">
        <v>18</v>
      </c>
      <c r="G72" s="26">
        <v>1</v>
      </c>
      <c r="H72" s="31"/>
      <c r="I72" s="27">
        <v>0</v>
      </c>
      <c r="J72" s="28">
        <f t="shared" si="3"/>
        <v>0</v>
      </c>
      <c r="K72" s="29" t="s">
        <v>50</v>
      </c>
      <c r="L72" s="29" t="s">
        <v>45</v>
      </c>
      <c r="M72" s="29" t="s">
        <v>51</v>
      </c>
      <c r="N72" s="30" t="str">
        <f>VLOOKUP(M72,[17]OPERACIONAL!$A$1:$C$12,2,FALSE)</f>
        <v>SELECIONAR</v>
      </c>
    </row>
    <row r="73" spans="2:14">
      <c r="B73" s="23" t="str">
        <f t="shared" si="2"/>
        <v>U.</v>
      </c>
      <c r="C73" s="24" t="s">
        <v>4</v>
      </c>
      <c r="D73" s="25"/>
      <c r="E73" s="25"/>
      <c r="F73" s="24" t="s">
        <v>18</v>
      </c>
      <c r="G73" s="26">
        <v>1</v>
      </c>
      <c r="H73" s="31"/>
      <c r="I73" s="27">
        <v>0</v>
      </c>
      <c r="J73" s="28">
        <f t="shared" si="3"/>
        <v>0</v>
      </c>
      <c r="K73" s="29" t="s">
        <v>50</v>
      </c>
      <c r="L73" s="29" t="s">
        <v>45</v>
      </c>
      <c r="M73" s="29" t="s">
        <v>51</v>
      </c>
      <c r="N73" s="30" t="str">
        <f>VLOOKUP(M73,[17]OPERACIONAL!$A$1:$C$12,2,FALSE)</f>
        <v>SELECIONAR</v>
      </c>
    </row>
    <row r="74" spans="2:14">
      <c r="B74" s="23" t="str">
        <f t="shared" si="2"/>
        <v>U.</v>
      </c>
      <c r="C74" s="24" t="s">
        <v>4</v>
      </c>
      <c r="D74" s="25"/>
      <c r="E74" s="25"/>
      <c r="F74" s="24" t="s">
        <v>18</v>
      </c>
      <c r="G74" s="26">
        <v>1</v>
      </c>
      <c r="H74" s="31"/>
      <c r="I74" s="27">
        <v>0</v>
      </c>
      <c r="J74" s="28">
        <f t="shared" si="3"/>
        <v>0</v>
      </c>
      <c r="K74" s="29" t="s">
        <v>50</v>
      </c>
      <c r="L74" s="29" t="s">
        <v>45</v>
      </c>
      <c r="M74" s="29" t="s">
        <v>51</v>
      </c>
      <c r="N74" s="30" t="str">
        <f>VLOOKUP(M74,[17]OPERACIONAL!$A$1:$C$12,2,FALSE)</f>
        <v>SELECIONAR</v>
      </c>
    </row>
    <row r="75" spans="2:14">
      <c r="B75" s="23" t="str">
        <f t="shared" si="2"/>
        <v>U.</v>
      </c>
      <c r="C75" s="24" t="s">
        <v>4</v>
      </c>
      <c r="D75" s="25"/>
      <c r="E75" s="25"/>
      <c r="F75" s="24" t="s">
        <v>18</v>
      </c>
      <c r="G75" s="26">
        <v>1</v>
      </c>
      <c r="H75" s="31"/>
      <c r="I75" s="27">
        <v>0</v>
      </c>
      <c r="J75" s="28">
        <f t="shared" si="3"/>
        <v>0</v>
      </c>
      <c r="K75" s="29" t="s">
        <v>50</v>
      </c>
      <c r="L75" s="29" t="s">
        <v>45</v>
      </c>
      <c r="M75" s="29" t="s">
        <v>51</v>
      </c>
      <c r="N75" s="30" t="str">
        <f>VLOOKUP(M75,[17]OPERACIONAL!$A$1:$C$12,2,FALSE)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VLOOKUP(M76,[17]OPERACIONAL!$A$1:$C$12,2,FALSE)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VLOOKUP(M77,[17]OPERACIONAL!$A$1:$C$12,2,FALSE)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VLOOKUP(M78,[17]OPERACIONAL!$A$1:$C$12,2,FALSE)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VLOOKUP(M79,[17]OPERACIONAL!$A$1:$C$12,2,FALSE)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VLOOKUP(M80,[17]OPERACIONAL!$A$1:$C$12,2,FALSE)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VLOOKUP(M81,[17]OPERACIONAL!$A$1:$C$12,2,FALSE)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VLOOKUP(M82,[17]OPERACIONAL!$A$1:$C$12,2,FALSE)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VLOOKUP(M83,[17]OPERACIONAL!$A$1:$C$12,2,FALSE)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VLOOKUP(M84,[17]OPERACIONAL!$A$1:$C$12,2,FALSE)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VLOOKUP(M85,[17]OPERACIONAL!$A$1:$C$12,2,FALSE)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VLOOKUP(M86,[17]OPERACIONAL!$A$1:$C$12,2,FALSE)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VLOOKUP(M87,[17]OPERACIONAL!$A$1:$C$12,2,FALSE)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VLOOKUP(M88,[17]OPERACIONAL!$A$1:$C$12,2,FALSE)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VLOOKUP(M89,[17]OPERACIONAL!$A$1:$C$12,2,FALSE)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VLOOKUP(M90,[17]OPERACIONAL!$A$1:$C$12,2,FALSE)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VLOOKUP(M91,[17]OPERACIONAL!$A$1:$C$12,2,FALSE)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VLOOKUP(M92,[17]OPERACIONAL!$A$1:$C$12,2,FALSE)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VLOOKUP(M93,[17]OPERACIONAL!$A$1:$C$12,2,FALSE)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VLOOKUP(M94,[17]OPERACIONAL!$A$1:$C$12,2,FALSE)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VLOOKUP(M95,[17]OPERACIONAL!$A$1:$C$12,2,FALSE)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VLOOKUP(M96,[17]OPERACIONAL!$A$1:$C$12,2,FALSE)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VLOOKUP(M97,[17]OPERACIONAL!$A$1:$C$12,2,FALSE)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VLOOKUP(M98,[17]OPERACIONAL!$A$1:$C$12,2,FALSE)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VLOOKUP(M99,[17]OPERACIONAL!$A$1:$C$12,2,FALSE)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VLOOKUP(M100,[17]OPERACIONAL!$A$1:$C$12,2,FALSE)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VLOOKUP(M101,[17]OPERACIONAL!$A$1:$C$12,2,FALSE)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VLOOKUP(M102,[17]OPERACIONAL!$A$1:$C$12,2,FALSE)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VLOOKUP(M103,[17]OPERACIONAL!$A$1:$C$12,2,FALSE)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VLOOKUP(M104,[17]OPERACIONAL!$A$1:$C$12,2,FALSE)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VLOOKUP(M105,[17]OPERACIONAL!$A$1:$C$12,2,FALSE)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VLOOKUP(M106,[17]OPERACIONAL!$A$1:$C$12,2,FALSE)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VLOOKUP(M107,[17]OPERACIONAL!$A$1:$C$12,2,FALSE)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VLOOKUP(M108,[17]OPERACIONAL!$A$1:$C$12,2,FALSE)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VLOOKUP(M109,[17]OPERACIONAL!$A$1:$C$12,2,FALSE)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VLOOKUP(M110,[17]OPERACIONAL!$A$1:$C$12,2,FALSE)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VLOOKUP(M111,[17]OPERACIONAL!$A$1:$C$12,2,FALSE)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VLOOKUP(M112,[17]OPERACIONAL!$A$1:$C$12,2,FALSE)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VLOOKUP(M113,[17]OPERACIONAL!$A$1:$C$12,2,FALSE)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VLOOKUP(M114,[17]OPERACIONAL!$A$1:$C$12,2,FALSE)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VLOOKUP(M115,[17]OPERACIONAL!$A$1:$C$12,2,FALSE)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VLOOKUP(M116,[17]OPERACIONAL!$A$1:$C$12,2,FALSE)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VLOOKUP(M117,[17]OPERACIONAL!$A$1:$C$12,2,FALSE)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VLOOKUP(M118,[17]OPERACIONAL!$A$1:$C$12,2,FALSE)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VLOOKUP(M119,[17]OPERACIONAL!$A$1:$C$12,2,FALSE)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VLOOKUP(M120,[17]OPERACIONAL!$A$1:$C$12,2,FALSE)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VLOOKUP(M121,[17]OPERACIONAL!$A$1:$C$12,2,FALSE)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VLOOKUP(M122,[17]OPERACIONAL!$A$1:$C$12,2,FALSE)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VLOOKUP(M123,[17]OPERACIONAL!$A$1:$C$12,2,FALSE)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VLOOKUP(M124,[17]OPERACIONAL!$A$1:$C$12,2,FALSE)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VLOOKUP(M125,[17]OPERACIONAL!$A$1:$C$12,2,FALSE)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VLOOKUP(M126,[17]OPERACIONAL!$A$1:$C$12,2,FALSE)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VLOOKUP(M127,[17]OPERACIONAL!$A$1:$C$12,2,FALSE)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VLOOKUP(M128,[17]OPERACIONAL!$A$1:$C$12,2,FALSE)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VLOOKUP(M129,[17]OPERACIONAL!$A$1:$C$12,2,FALSE)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VLOOKUP(M130,[17]OPERACIONAL!$A$1:$C$12,2,FALSE)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VLOOKUP(M131,[17]OPERACIONAL!$A$1:$C$12,2,FALSE)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VLOOKUP(M132,[17]OPERACIONAL!$A$1:$C$12,2,FALSE)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VLOOKUP(M133,[17]OPERACIONAL!$A$1:$C$12,2,FALSE)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VLOOKUP(M134,[17]OPERACIONAL!$A$1:$C$12,2,FALSE)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VLOOKUP(M135,[17]OPERACIONAL!$A$1:$C$12,2,FALSE)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VLOOKUP(M136,[17]OPERACIONAL!$A$1:$C$12,2,FALSE)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VLOOKUP(M137,[17]OPERACIONAL!$A$1:$C$12,2,FALSE)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VLOOKUP(M138,[17]OPERACIONAL!$A$1:$C$12,2,FALSE)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VLOOKUP(M139,[17]OPERACIONAL!$A$1:$C$12,2,FALSE)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VLOOKUP(M140,[17]OPERACIONAL!$A$1:$C$12,2,FALSE)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VLOOKUP(M141,[17]OPERACIONAL!$A$1:$C$12,2,FALSE)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VLOOKUP(M142,[17]OPERACIONAL!$A$1:$C$12,2,FALSE)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VLOOKUP(M143,[17]OPERACIONAL!$A$1:$C$12,2,FALSE)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VLOOKUP(M144,[17]OPERACIONAL!$A$1:$C$12,2,FALSE)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VLOOKUP(M145,[17]OPERACIONAL!$A$1:$C$12,2,FALSE)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VLOOKUP(M146,[17]OPERACIONAL!$A$1:$C$12,2,FALSE)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VLOOKUP(M147,[17]OPERACIONAL!$A$1:$C$12,2,FALSE)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VLOOKUP(M148,[17]OPERACIONAL!$A$1:$C$12,2,FALSE)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VLOOKUP(M149,[17]OPERACIONAL!$A$1:$C$12,2,FALSE)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VLOOKUP(M150,[17]OPERACIONAL!$A$1:$C$12,2,FALSE)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VLOOKUP(M151,[17]OPERACIONAL!$A$1:$C$12,2,FALSE)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VLOOKUP(M152,[17]OPERACIONAL!$A$1:$C$12,2,FALSE)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VLOOKUP(M153,[17]OPERACIONAL!$A$1:$C$12,2,FALSE)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VLOOKUP(M154,[17]OPERACIONAL!$A$1:$C$12,2,FALSE)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VLOOKUP(M155,[17]OPERACIONAL!$A$1:$C$12,2,FALSE)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VLOOKUP(M156,[17]OPERACIONAL!$A$1:$C$12,2,FALSE)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VLOOKUP(M157,[17]OPERACIONAL!$A$1:$C$12,2,FALSE)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VLOOKUP(M158,[17]OPERACIONAL!$A$1:$C$12,2,FALSE)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VLOOKUP(M159,[17]OPERACIONAL!$A$1:$C$12,2,FALSE)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VLOOKUP(M160,[17]OPERACIONAL!$A$1:$C$12,2,FALSE)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VLOOKUP(M161,[17]OPERACIONAL!$A$1:$C$12,2,FALSE)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VLOOKUP(M162,[17]OPERACIONAL!$A$1:$C$12,2,FALSE)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VLOOKUP(M163,[17]OPERACIONAL!$A$1:$C$12,2,FALSE)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VLOOKUP(M164,[17]OPERACIONAL!$A$1:$C$12,2,FALSE)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VLOOKUP(M165,[17]OPERACIONAL!$A$1:$C$12,2,FALSE)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VLOOKUP(M166,[17]OPERACIONAL!$A$1:$C$12,2,FALSE)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VLOOKUP(M167,[17]OPERACIONAL!$A$1:$C$12,2,FALSE)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VLOOKUP(M168,[17]OPERACIONAL!$A$1:$C$12,2,FALSE)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VLOOKUP(M169,[17]OPERACIONAL!$A$1:$C$12,2,FALSE)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VLOOKUP(M170,[17]OPERACIONAL!$A$1:$C$12,2,FALSE)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VLOOKUP(M171,[17]OPERACIONAL!$A$1:$C$12,2,FALSE)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VLOOKUP(M172,[17]OPERACIONAL!$A$1:$C$12,2,FALSE)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VLOOKUP(M173,[17]OPERACIONAL!$A$1:$C$12,2,FALSE)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VLOOKUP(M174,[17]OPERACIONAL!$A$1:$C$12,2,FALSE)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VLOOKUP(M175,[17]OPERACIONAL!$A$1:$C$12,2,FALSE)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VLOOKUP(M176,[17]OPERACIONAL!$A$1:$C$12,2,FALSE)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VLOOKUP(M177,[17]OPERACIONAL!$A$1:$C$12,2,FALSE)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VLOOKUP(M178,[17]OPERACIONAL!$A$1:$C$12,2,FALSE)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VLOOKUP(M179,[17]OPERACIONAL!$A$1:$C$12,2,FALSE)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VLOOKUP(M180,[17]OPERACIONAL!$A$1:$C$12,2,FALSE)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VLOOKUP(M181,[17]OPERACIONAL!$A$1:$C$12,2,FALSE)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VLOOKUP(M182,[17]OPERACIONAL!$A$1:$C$12,2,FALSE)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VLOOKUP(M183,[17]OPERACIONAL!$A$1:$C$12,2,FALSE)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VLOOKUP(M184,[17]OPERACIONAL!$A$1:$C$12,2,FALSE)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VLOOKUP(M185,[17]OPERACIONAL!$A$1:$C$12,2,FALSE)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VLOOKUP(M186,[17]OPERACIONAL!$A$1:$C$12,2,FALSE)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VLOOKUP(M187,[17]OPERACIONAL!$A$1:$C$12,2,FALSE)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VLOOKUP(M188,[17]OPERACIONAL!$A$1:$C$12,2,FALSE)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VLOOKUP(M189,[17]OPERACIONAL!$A$1:$C$12,2,FALSE)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VLOOKUP(M190,[17]OPERACIONAL!$A$1:$C$12,2,FALSE)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VLOOKUP(M191,[17]OPERACIONAL!$A$1:$C$12,2,FALSE)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VLOOKUP(M192,[17]OPERACIONAL!$A$1:$C$12,2,FALSE)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VLOOKUP(M193,[17]OPERACIONAL!$A$1:$C$12,2,FALSE)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VLOOKUP(M194,[17]OPERACIONAL!$A$1:$C$12,2,FALSE)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VLOOKUP(M195,[17]OPERACIONAL!$A$1:$C$12,2,FALSE)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VLOOKUP(M196,[17]OPERACIONAL!$A$1:$C$12,2,FALSE)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VLOOKUP(M197,[17]OPERACIONAL!$A$1:$C$12,2,FALSE)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VLOOKUP(M198,[17]OPERACIONAL!$A$1:$C$12,2,FALSE)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VLOOKUP(M199,[17]OPERACIONAL!$A$1:$C$12,2,FALSE)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VLOOKUP(M200,[17]OPERACIONAL!$A$1:$C$12,2,FALSE)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VLOOKUP(M201,[17]OPERACIONAL!$A$1:$C$12,2,FALSE)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VLOOKUP(M202,[17]OPERACIONAL!$A$1:$C$12,2,FALSE)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VLOOKUP(M203,[17]OPERACIONAL!$A$1:$C$12,2,FALSE)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VLOOKUP(M204,[17]OPERACIONAL!$A$1:$C$12,2,FALSE)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VLOOKUP(M205,[17]OPERACIONAL!$A$1:$C$12,2,FALSE)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VLOOKUP(M206,[17]OPERACIONAL!$A$1:$C$12,2,FALSE)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VLOOKUP(M207,[17]OPERACIONAL!$A$1:$C$12,2,FALSE)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VLOOKUP(M208,[17]OPERACIONAL!$A$1:$C$12,2,FALSE)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VLOOKUP(M209,[17]OPERACIONAL!$A$1:$C$12,2,FALSE)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VLOOKUP(M210,[17]OPERACIONAL!$A$1:$C$12,2,FALSE)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VLOOKUP(M211,[17]OPERACIONAL!$A$1:$C$12,2,FALSE)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VLOOKUP(M212,[17]OPERACIONAL!$A$1:$C$12,2,FALSE)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VLOOKUP(M213,[17]OPERACIONAL!$A$1:$C$12,2,FALSE)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VLOOKUP(M214,[17]OPERACIONAL!$A$1:$C$12,2,FALSE)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VLOOKUP(M215,[17]OPERACIONAL!$A$1:$C$12,2,FALSE)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VLOOKUP(M216,[17]OPERACIONAL!$A$1:$C$12,2,FALSE)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VLOOKUP(M217,[17]OPERACIONAL!$A$1:$C$12,2,FALSE)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VLOOKUP(M218,[17]OPERACIONAL!$A$1:$C$12,2,FALSE)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VLOOKUP(M219,[17]OPERACIONAL!$A$1:$C$12,2,FALSE)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VLOOKUP(M220,[17]OPERACIONAL!$A$1:$C$12,2,FALSE)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VLOOKUP(M221,[17]OPERACIONAL!$A$1:$C$12,2,FALSE)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VLOOKUP(M222,[17]OPERACIONAL!$A$1:$C$12,2,FALSE)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VLOOKUP(M223,[17]OPERACIONAL!$A$1:$C$12,2,FALSE)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VLOOKUP(M224,[17]OPERACIONAL!$A$1:$C$12,2,FALSE)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VLOOKUP(M225,[17]OPERACIONAL!$A$1:$C$12,2,FALSE)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VLOOKUP(M226,[17]OPERACIONAL!$A$1:$C$12,2,FALSE)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VLOOKUP(M227,[17]OPERACIONAL!$A$1:$C$12,2,FALSE)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VLOOKUP(M228,[17]OPERACIONAL!$A$1:$C$12,2,FALSE)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VLOOKUP(M229,[17]OPERACIONAL!$A$1:$C$12,2,FALSE)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VLOOKUP(M230,[17]OPERACIONAL!$A$1:$C$12,2,FALSE)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VLOOKUP(M231,[17]OPERACIONAL!$A$1:$C$12,2,FALSE)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VLOOKUP(M232,[17]OPERACIONAL!$A$1:$C$12,2,FALSE)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VLOOKUP(M233,[17]OPERACIONAL!$A$1:$C$12,2,FALSE)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VLOOKUP(M234,[17]OPERACIONAL!$A$1:$C$12,2,FALSE)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VLOOKUP(M235,[17]OPERACIONAL!$A$1:$C$12,2,FALSE)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VLOOKUP(M236,[17]OPERACIONAL!$A$1:$C$12,2,FALSE)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VLOOKUP(M237,[17]OPERACIONAL!$A$1:$C$12,2,FALSE)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VLOOKUP(M238,[17]OPERACIONAL!$A$1:$C$12,2,FALSE)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VLOOKUP(M239,[17]OPERACIONAL!$A$1:$C$12,2,FALSE)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VLOOKUP(M240,[17]OPERACIONAL!$A$1:$C$12,2,FALSE)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VLOOKUP(M241,[17]OPERACIONAL!$A$1:$C$12,2,FALSE)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VLOOKUP(M242,[17]OPERACIONAL!$A$1:$C$12,2,FALSE)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VLOOKUP(M243,[17]OPERACIONAL!$A$1:$C$12,2,FALSE)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VLOOKUP(M244,[17]OPERACIONAL!$A$1:$C$12,2,FALSE)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VLOOKUP(M245,[17]OPERACIONAL!$A$1:$C$12,2,FALSE)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VLOOKUP(M246,[17]OPERACIONAL!$A$1:$C$12,2,FALSE)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VLOOKUP(M247,[17]OPERACIONAL!$A$1:$C$12,2,FALSE)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VLOOKUP(M248,[17]OPERACIONAL!$A$1:$C$12,2,FALSE)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VLOOKUP(M249,[17]OPERACIONAL!$A$1:$C$12,2,FALSE)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VLOOKUP(M250,[17]OPERACIONAL!$A$1:$C$12,2,FALSE)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VLOOKUP(M251,[17]OPERACIONAL!$A$1:$C$12,2,FALSE)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VLOOKUP(M252,[17]OPERACIONAL!$A$1:$C$12,2,FALSE)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VLOOKUP(M253,[17]OPERACIONAL!$A$1:$C$12,2,FALSE)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VLOOKUP(M254,[17]OPERACIONAL!$A$1:$C$12,2,FALSE)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VLOOKUP(M255,[17]OPERACIONAL!$A$1:$C$12,2,FALSE)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VLOOKUP(M256,[17]OPERACIONAL!$A$1:$C$12,2,FALSE)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VLOOKUP(M257,[17]OPERACIONAL!$A$1:$C$12,2,FALSE)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VLOOKUP(M258,[17]OPERACIONAL!$A$1:$C$12,2,FALSE)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VLOOKUP(M259,[17]OPERACIONAL!$A$1:$C$12,2,FALSE)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VLOOKUP(M260,[17]OPERACIONAL!$A$1:$C$12,2,FALSE)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VLOOKUP(M261,[17]OPERACIONAL!$A$1:$C$12,2,FALSE)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VLOOKUP(M262,[17]OPERACIONAL!$A$1:$C$12,2,FALSE)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VLOOKUP(M263,[17]OPERACIONAL!$A$1:$C$12,2,FALSE)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VLOOKUP(M264,[17]OPERACIONAL!$A$1:$C$12,2,FALSE)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VLOOKUP(M265,[17]OPERACIONAL!$A$1:$C$12,2,FALSE)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VLOOKUP(M266,[17]OPERACIONAL!$A$1:$C$12,2,FALSE)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VLOOKUP(M267,[17]OPERACIONAL!$A$1:$C$12,2,FALSE)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VLOOKUP(M268,[17]OPERACIONAL!$A$1:$C$12,2,FALSE)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VLOOKUP(M269,[17]OPERACIONAL!$A$1:$C$12,2,FALSE)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VLOOKUP(M270,[17]OPERACIONAL!$A$1:$C$12,2,FALSE)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VLOOKUP(M271,[17]OPERACIONAL!$A$1:$C$12,2,FALSE)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VLOOKUP(M272,[17]OPERACIONAL!$A$1:$C$12,2,FALSE)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VLOOKUP(M273,[17]OPERACIONAL!$A$1:$C$12,2,FALSE)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VLOOKUP(M274,[17]OPERACIONAL!$A$1:$C$12,2,FALSE)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VLOOKUP(M275,[17]OPERACIONAL!$A$1:$C$12,2,FALSE)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VLOOKUP(M276,[17]OPERACIONAL!$A$1:$C$12,2,FALSE)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VLOOKUP(M277,[17]OPERACIONAL!$A$1:$C$12,2,FALSE)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VLOOKUP(M278,[17]OPERACIONAL!$A$1:$C$12,2,FALSE)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VLOOKUP(M279,[17]OPERACIONAL!$A$1:$C$12,2,FALSE)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VLOOKUP(M280,[17]OPERACIONAL!$A$1:$C$12,2,FALSE)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VLOOKUP(M281,[17]OPERACIONAL!$A$1:$C$12,2,FALSE)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VLOOKUP(M282,[17]OPERACIONAL!$A$1:$C$12,2,FALSE)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VLOOKUP(M283,[17]OPERACIONAL!$A$1:$C$12,2,FALSE)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VLOOKUP(M284,[17]OPERACIONAL!$A$1:$C$12,2,FALSE)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VLOOKUP(M285,[17]OPERACIONAL!$A$1:$C$12,2,FALSE)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VLOOKUP(M286,[17]OPERACIONAL!$A$1:$C$12,2,FALSE)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VLOOKUP(M287,[17]OPERACIONAL!$A$1:$C$12,2,FALSE)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VLOOKUP(M288,[17]OPERACIONAL!$A$1:$C$12,2,FALSE)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VLOOKUP(M289,[17]OPERACIONAL!$A$1:$C$12,2,FALSE)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VLOOKUP(M290,[17]OPERACIONAL!$A$1:$C$12,2,FALSE)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VLOOKUP(M291,[17]OPERACIONAL!$A$1:$C$12,2,FALSE)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VLOOKUP(M292,[17]OPERACIONAL!$A$1:$C$12,2,FALSE)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VLOOKUP(M293,[17]OPERACIONAL!$A$1:$C$12,2,FALSE)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VLOOKUP(M294,[17]OPERACIONAL!$A$1:$C$12,2,FALSE)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VLOOKUP(M295,[17]OPERACIONAL!$A$1:$C$12,2,FALSE)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VLOOKUP(M296,[17]OPERACIONAL!$A$1:$C$12,2,FALSE)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VLOOKUP(M297,[17]OPERACIONAL!$A$1:$C$12,2,FALSE)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VLOOKUP(M298,[17]OPERACIONAL!$A$1:$C$12,2,FALSE)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VLOOKUP(M299,[17]OPERACIONAL!$A$1:$C$12,2,FALSE)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VLOOKUP(M300,[17]OPERACIONAL!$A$1:$C$12,2,FALSE)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VLOOKUP(M301,[17]OPERACIONAL!$A$1:$C$12,2,FALSE)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VLOOKUP(M302,[17]OPERACIONAL!$A$1:$C$12,2,FALSE)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VLOOKUP(M303,[17]OPERACIONAL!$A$1:$C$12,2,FALSE)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VLOOKUP(M304,[17]OPERACIONAL!$A$1:$C$12,2,FALSE)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VLOOKUP(M305,[17]OPERACIONAL!$A$1:$C$12,2,FALSE)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VLOOKUP(M306,[17]OPERACIONAL!$A$1:$C$12,2,FALSE)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VLOOKUP(M307,[17]OPERACIONAL!$A$1:$C$12,2,FALSE)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VLOOKUP(M308,[17]OPERACIONAL!$A$1:$C$12,2,FALSE)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VLOOKUP(M309,[17]OPERACIONAL!$A$1:$C$12,2,FALSE)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VLOOKUP(M310,[17]OPERACIONAL!$A$1:$C$12,2,FALSE)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VLOOKUP(M311,[17]OPERACIONAL!$A$1:$C$12,2,FALSE)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VLOOKUP(M312,[17]OPERACIONAL!$A$1:$C$12,2,FALSE)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VLOOKUP(M313,[17]OPERACIONAL!$A$1:$C$12,2,FALSE)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VLOOKUP(M314,[17]OPERACIONAL!$A$1:$C$12,2,FALSE)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VLOOKUP(M315,[17]OPERACIONAL!$A$1:$C$12,2,FALSE)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VLOOKUP(M316,[17]OPERACIONAL!$A$1:$C$12,2,FALSE)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VLOOKUP(M317,[17]OPERACIONAL!$A$1:$C$12,2,FALSE)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VLOOKUP(M318,[17]OPERACIONAL!$A$1:$C$12,2,FALSE)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VLOOKUP(M319,[17]OPERACIONAL!$A$1:$C$12,2,FALSE)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VLOOKUP(M320,[17]OPERACIONAL!$A$1:$C$12,2,FALSE)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VLOOKUP(M321,[17]OPERACIONAL!$A$1:$C$12,2,FALSE)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VLOOKUP(M322,[17]OPERACIONAL!$A$1:$C$12,2,FALSE)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VLOOKUP(M323,[17]OPERACIONAL!$A$1:$C$12,2,FALSE)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VLOOKUP(M324,[17]OPERACIONAL!$A$1:$C$12,2,FALSE)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VLOOKUP(M325,[17]OPERACIONAL!$A$1:$C$12,2,FALSE)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VLOOKUP(M326,[17]OPERACIONAL!$A$1:$C$12,2,FALSE)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VLOOKUP(M327,[17]OPERACIONAL!$A$1:$C$12,2,FALSE)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VLOOKUP(M328,[17]OPERACIONAL!$A$1:$C$12,2,FALSE)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VLOOKUP(M329,[17]OPERACIONAL!$A$1:$C$12,2,FALSE)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VLOOKUP(M330,[17]OPERACIONAL!$A$1:$C$12,2,FALSE)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VLOOKUP(M331,[17]OPERACIONAL!$A$1:$C$12,2,FALSE)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VLOOKUP(M332,[17]OPERACIONAL!$A$1:$C$12,2,FALSE)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VLOOKUP(M333,[17]OPERACIONAL!$A$1:$C$12,2,FALSE)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VLOOKUP(M334,[17]OPERACIONAL!$A$1:$C$12,2,FALSE)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VLOOKUP(M335,[17]OPERACIONAL!$A$1:$C$12,2,FALSE)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VLOOKUP(M336,[17]OPERACIONAL!$A$1:$C$12,2,FALSE)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VLOOKUP(M337,[17]OPERACIONAL!$A$1:$C$12,2,FALSE)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VLOOKUP(M338,[17]OPERACIONAL!$A$1:$C$12,2,FALSE)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VLOOKUP(M339,[17]OPERACIONAL!$A$1:$C$12,2,FALSE)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VLOOKUP(M340,[17]OPERACIONAL!$A$1:$C$12,2,FALSE)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VLOOKUP(M341,[17]OPERACIONAL!$A$1:$C$12,2,FALSE)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VLOOKUP(M342,[17]OPERACIONAL!$A$1:$C$12,2,FALSE)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VLOOKUP(M343,[17]OPERACIONAL!$A$1:$C$12,2,FALSE)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VLOOKUP(M344,[17]OPERACIONAL!$A$1:$C$12,2,FALSE)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VLOOKUP(M345,[17]OPERACIONAL!$A$1:$C$12,2,FALSE)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VLOOKUP(M346,[17]OPERACIONAL!$A$1:$C$12,2,FALSE)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VLOOKUP(M347,[17]OPERACIONAL!$A$1:$C$12,2,FALSE)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VLOOKUP(M348,[17]OPERACIONAL!$A$1:$C$12,2,FALSE)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VLOOKUP(M349,[17]OPERACIONAL!$A$1:$C$12,2,FALSE)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VLOOKUP(M350,[17]OPERACIONAL!$A$1:$C$12,2,FALSE)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VLOOKUP(M351,[17]OPERACIONAL!$A$1:$C$12,2,FALSE)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VLOOKUP(M352,[17]OPERACIONAL!$A$1:$C$12,2,FALSE)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VLOOKUP(M353,[17]OPERACIONAL!$A$1:$C$12,2,FALSE)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VLOOKUP(M354,[17]OPERACIONAL!$A$1:$C$12,2,FALSE)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VLOOKUP(M355,[17]OPERACIONAL!$A$1:$C$12,2,FALSE)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VLOOKUP(M356,[17]OPERACIONAL!$A$1:$C$12,2,FALSE)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VLOOKUP(M357,[17]OPERACIONAL!$A$1:$C$12,2,FALSE)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VLOOKUP(M358,[17]OPERACIONAL!$A$1:$C$12,2,FALSE)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VLOOKUP(M359,[17]OPERACIONAL!$A$1:$C$12,2,FALSE)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VLOOKUP(M360,[17]OPERACIONAL!$A$1:$C$12,2,FALSE)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VLOOKUP(M361,[17]OPERACIONAL!$A$1:$C$12,2,FALSE)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VLOOKUP(M362,[17]OPERACIONAL!$A$1:$C$12,2,FALSE)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VLOOKUP(M363,[17]OPERACIONAL!$A$1:$C$12,2,FALSE)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VLOOKUP(M364,[17]OPERACIONAL!$A$1:$C$12,2,FALSE)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VLOOKUP(M365,[17]OPERACIONAL!$A$1:$C$12,2,FALSE)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VLOOKUP(M366,[17]OPERACIONAL!$A$1:$C$12,2,FALSE)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VLOOKUP(M367,[17]OPERACIONAL!$A$1:$C$12,2,FALSE)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VLOOKUP(M368,[17]OPERACIONAL!$A$1:$C$12,2,FALSE)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VLOOKUP(M369,[17]OPERACIONAL!$A$1:$C$12,2,FALSE)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VLOOKUP(M370,[17]OPERACIONAL!$A$1:$C$12,2,FALSE)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VLOOKUP(M371,[17]OPERACIONAL!$A$1:$C$12,2,FALSE)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VLOOKUP(M372,[17]OPERACIONAL!$A$1:$C$12,2,FALSE)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VLOOKUP(M373,[17]OPERACIONAL!$A$1:$C$12,2,FALSE)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VLOOKUP(M374,[17]OPERACIONAL!$A$1:$C$12,2,FALSE)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VLOOKUP(M375,[17]OPERACIONAL!$A$1:$C$12,2,FALSE)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VLOOKUP(M376,[17]OPERACIONAL!$A$1:$C$12,2,FALSE)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VLOOKUP(M377,[17]OPERACIONAL!$A$1:$C$12,2,FALSE)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VLOOKUP(M378,[17]OPERACIONAL!$A$1:$C$12,2,FALSE)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VLOOKUP(M379,[17]OPERACIONAL!$A$1:$C$12,2,FALSE)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VLOOKUP(M380,[17]OPERACIONAL!$A$1:$C$12,2,FALSE)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VLOOKUP(M381,[17]OPERACIONAL!$A$1:$C$12,2,FALSE)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VLOOKUP(M382,[17]OPERACIONAL!$A$1:$C$12,2,FALSE)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VLOOKUP(M383,[17]OPERACIONAL!$A$1:$C$12,2,FALSE)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VLOOKUP(M384,[17]OPERACIONAL!$A$1:$C$12,2,FALSE)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VLOOKUP(M385,[17]OPERACIONAL!$A$1:$C$12,2,FALSE)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VLOOKUP(M386,[17]OPERACIONAL!$A$1:$C$12,2,FALSE)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VLOOKUP(M387,[17]OPERACIONAL!$A$1:$C$12,2,FALSE)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VLOOKUP(M388,[17]OPERACIONAL!$A$1:$C$12,2,FALSE)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VLOOKUP(M389,[17]OPERACIONAL!$A$1:$C$12,2,FALSE)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VLOOKUP(M390,[17]OPERACIONAL!$A$1:$C$12,2,FALSE)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VLOOKUP(M391,[17]OPERACIONAL!$A$1:$C$12,2,FALSE)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VLOOKUP(M392,[17]OPERACIONAL!$A$1:$C$12,2,FALSE)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VLOOKUP(M393,[17]OPERACIONAL!$A$1:$C$12,2,FALSE)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VLOOKUP(M394,[17]OPERACIONAL!$A$1:$C$12,2,FALSE)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VLOOKUP(M395,[17]OPERACIONAL!$A$1:$C$12,2,FALSE)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VLOOKUP(M396,[17]OPERACIONAL!$A$1:$C$12,2,FALSE)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VLOOKUP(M397,[17]OPERACIONAL!$A$1:$C$12,2,FALSE)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VLOOKUP(M398,[17]OPERACIONAL!$A$1:$C$12,2,FALSE)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VLOOKUP(M399,[17]OPERACIONAL!$A$1:$C$12,2,FALSE)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VLOOKUP(M400,[17]OPERACIONAL!$A$1:$C$12,2,FALSE)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VLOOKUP(M401,[17]OPERACIONAL!$A$1:$C$12,2,FALSE)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VLOOKUP(M402,[17]OPERACIONAL!$A$1:$C$12,2,FALSE)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VLOOKUP(M403,[17]OPERACIONAL!$A$1:$C$12,2,FALSE)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VLOOKUP(M404,[17]OPERACIONAL!$A$1:$C$12,2,FALSE)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VLOOKUP(M405,[17]OPERACIONAL!$A$1:$C$12,2,FALSE)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VLOOKUP(M406,[17]OPERACIONAL!$A$1:$C$12,2,FALSE)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VLOOKUP(M407,[17]OPERACIONAL!$A$1:$C$12,2,FALSE)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VLOOKUP(M408,[17]OPERACIONAL!$A$1:$C$12,2,FALSE)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VLOOKUP(M409,[17]OPERACIONAL!$A$1:$C$12,2,FALSE)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VLOOKUP(M410,[17]OPERACIONAL!$A$1:$C$12,2,FALSE)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VLOOKUP(M411,[17]OPERACIONAL!$A$1:$C$12,2,FALSE)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VLOOKUP(M412,[17]OPERACIONAL!$A$1:$C$12,2,FALSE)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VLOOKUP(M413,[17]OPERACIONAL!$A$1:$C$12,2,FALSE)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VLOOKUP(M414,[17]OPERACIONAL!$A$1:$C$12,2,FALSE)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VLOOKUP(M415,[17]OPERACIONAL!$A$1:$C$12,2,FALSE)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VLOOKUP(M416,[17]OPERACIONAL!$A$1:$C$12,2,FALSE)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VLOOKUP(M417,[17]OPERACIONAL!$A$1:$C$12,2,FALSE)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VLOOKUP(M418,[17]OPERACIONAL!$A$1:$C$12,2,FALSE)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VLOOKUP(M419,[17]OPERACIONAL!$A$1:$C$12,2,FALSE)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VLOOKUP(M420,[17]OPERACIONAL!$A$1:$C$12,2,FALSE)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VLOOKUP(M421,[17]OPERACIONAL!$A$1:$C$12,2,FALSE)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VLOOKUP(M422,[17]OPERACIONAL!$A$1:$C$12,2,FALSE)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VLOOKUP(M423,[17]OPERACIONAL!$A$1:$C$12,2,FALSE)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VLOOKUP(M424,[17]OPERACIONAL!$A$1:$C$12,2,FALSE)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VLOOKUP(M425,[17]OPERACIONAL!$A$1:$C$12,2,FALSE)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VLOOKUP(M426,[17]OPERACIONAL!$A$1:$C$12,2,FALSE)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VLOOKUP(M427,[17]OPERACIONAL!$A$1:$C$12,2,FALSE)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VLOOKUP(M428,[17]OPERACIONAL!$A$1:$C$12,2,FALSE)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VLOOKUP(M429,[17]OPERACIONAL!$A$1:$C$12,2,FALSE)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VLOOKUP(M430,[17]OPERACIONAL!$A$1:$C$12,2,FALSE)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VLOOKUP(M431,[17]OPERACIONAL!$A$1:$C$12,2,FALSE)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VLOOKUP(M432,[17]OPERACIONAL!$A$1:$C$12,2,FALSE)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VLOOKUP(M433,[17]OPERACIONAL!$A$1:$C$12,2,FALSE)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VLOOKUP(M434,[17]OPERACIONAL!$A$1:$C$12,2,FALSE)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VLOOKUP(M435,[17]OPERACIONAL!$A$1:$C$12,2,FALSE)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VLOOKUP(M436,[17]OPERACIONAL!$A$1:$C$12,2,FALSE)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VLOOKUP(M437,[17]OPERACIONAL!$A$1:$C$12,2,FALSE)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VLOOKUP(M438,[17]OPERACIONAL!$A$1:$C$12,2,FALSE)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VLOOKUP(M439,[17]OPERACIONAL!$A$1:$C$12,2,FALSE)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VLOOKUP(M440,[17]OPERACIONAL!$A$1:$C$12,2,FALSE)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VLOOKUP(M441,[17]OPERACIONAL!$A$1:$C$12,2,FALSE)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VLOOKUP(M442,[17]OPERACIONAL!$A$1:$C$12,2,FALSE)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VLOOKUP(M443,[17]OPERACIONAL!$A$1:$C$12,2,FALSE)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VLOOKUP(M444,[17]OPERACIONAL!$A$1:$C$12,2,FALSE)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VLOOKUP(M445,[17]OPERACIONAL!$A$1:$C$12,2,FALSE)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VLOOKUP(M446,[17]OPERACIONAL!$A$1:$C$12,2,FALSE)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VLOOKUP(M447,[17]OPERACIONAL!$A$1:$C$12,2,FALSE)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VLOOKUP(M448,[17]OPERACIONAL!$A$1:$C$12,2,FALSE)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VLOOKUP(M449,[17]OPERACIONAL!$A$1:$C$12,2,FALSE)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VLOOKUP(M450,[17]OPERACIONAL!$A$1:$C$12,2,FALSE)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VLOOKUP(M451,[17]OPERACIONAL!$A$1:$C$12,2,FALSE)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VLOOKUP(M452,[17]OPERACIONAL!$A$1:$C$12,2,FALSE)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VLOOKUP(M453,[17]OPERACIONAL!$A$1:$C$12,2,FALSE)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VLOOKUP(M454,[17]OPERACIONAL!$A$1:$C$12,2,FALSE)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VLOOKUP(M455,[17]OPERACIONAL!$A$1:$C$12,2,FALSE)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VLOOKUP(M456,[17]OPERACIONAL!$A$1:$C$12,2,FALSE)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VLOOKUP(M457,[17]OPERACIONAL!$A$1:$C$12,2,FALSE)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VLOOKUP(M458,[17]OPERACIONAL!$A$1:$C$12,2,FALSE)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VLOOKUP(M459,[17]OPERACIONAL!$A$1:$C$12,2,FALSE)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VLOOKUP(M460,[17]OPERACIONAL!$A$1:$C$12,2,FALSE)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VLOOKUP(M461,[17]OPERACIONAL!$A$1:$C$12,2,FALSE)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VLOOKUP(M462,[17]OPERACIONAL!$A$1:$C$12,2,FALSE)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VLOOKUP(M463,[17]OPERACIONAL!$A$1:$C$12,2,FALSE)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VLOOKUP(M464,[17]OPERACIONAL!$A$1:$C$12,2,FALSE)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VLOOKUP(M465,[17]OPERACIONAL!$A$1:$C$12,2,FALSE)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VLOOKUP(M466,[17]OPERACIONAL!$A$1:$C$12,2,FALSE)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VLOOKUP(M467,[17]OPERACIONAL!$A$1:$C$12,2,FALSE)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VLOOKUP(M468,[17]OPERACIONAL!$A$1:$C$12,2,FALSE)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VLOOKUP(M469,[17]OPERACIONAL!$A$1:$C$12,2,FALSE)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VLOOKUP(M470,[17]OPERACIONAL!$A$1:$C$12,2,FALSE)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VLOOKUP(M471,[17]OPERACIONAL!$A$1:$C$12,2,FALSE)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VLOOKUP(M472,[17]OPERACIONAL!$A$1:$C$12,2,FALSE)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VLOOKUP(M473,[17]OPERACIONAL!$A$1:$C$12,2,FALSE)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VLOOKUP(M474,[17]OPERACIONAL!$A$1:$C$12,2,FALSE)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VLOOKUP(M475,[17]OPERACIONAL!$A$1:$C$12,2,FALSE)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VLOOKUP(M476,[17]OPERACIONAL!$A$1:$C$12,2,FALSE)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VLOOKUP(M477,[17]OPERACIONAL!$A$1:$C$12,2,FALSE)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VLOOKUP(M478,[17]OPERACIONAL!$A$1:$C$12,2,FALSE)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VLOOKUP(M479,[17]OPERACIONAL!$A$1:$C$12,2,FALSE)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VLOOKUP(M480,[17]OPERACIONAL!$A$1:$C$12,2,FALSE)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VLOOKUP(M481,[17]OPERACIONAL!$A$1:$C$12,2,FALSE)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VLOOKUP(M482,[17]OPERACIONAL!$A$1:$C$12,2,FALSE)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VLOOKUP(M483,[17]OPERACIONAL!$A$1:$C$12,2,FALSE)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VLOOKUP(M484,[17]OPERACIONAL!$A$1:$C$12,2,FALSE)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VLOOKUP(M485,[17]OPERACIONAL!$A$1:$C$12,2,FALSE)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VLOOKUP(M486,[17]OPERACIONAL!$A$1:$C$12,2,FALSE)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VLOOKUP(M487,[17]OPERACIONAL!$A$1:$C$12,2,FALSE)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VLOOKUP(M488,[17]OPERACIONAL!$A$1:$C$12,2,FALSE)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VLOOKUP(M489,[17]OPERACIONAL!$A$1:$C$12,2,FALSE)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VLOOKUP(M490,[17]OPERACIONAL!$A$1:$C$12,2,FALSE)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VLOOKUP(M491,[17]OPERACIONAL!$A$1:$C$12,2,FALSE)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VLOOKUP(M492,[17]OPERACIONAL!$A$1:$C$12,2,FALSE)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VLOOKUP(M493,[17]OPERACIONAL!$A$1:$C$12,2,FALSE)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VLOOKUP(M494,[17]OPERACIONAL!$A$1:$C$12,2,FALSE)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VLOOKUP(M495,[17]OPERACIONAL!$A$1:$C$12,2,FALSE)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VLOOKUP(M496,[17]OPERACIONAL!$A$1:$C$12,2,FALSE)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VLOOKUP(M497,[17]OPERACIONAL!$A$1:$C$12,2,FALSE)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VLOOKUP(M498,[17]OPERACIONAL!$A$1:$C$12,2,FALSE)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VLOOKUP(M499,[17]OPERACIONAL!$A$1:$C$12,2,FALSE)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VLOOKUP(M500,[17]OPERACIONAL!$A$1:$C$12,2,FALSE)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VLOOKUP(M501,[17]OPERACIONAL!$A$1:$C$12,2,FALSE)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VLOOKUP(M502,[17]OPERACIONAL!$A$1:$C$12,2,FALSE)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VLOOKUP(M503,[17]OPERACIONAL!$A$1:$C$12,2,FALSE)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VLOOKUP(M504,[17]OPERACIONAL!$A$1:$C$12,2,FALSE)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VLOOKUP(M505,[17]OPERACIONAL!$A$1:$C$12,2,FALSE)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VLOOKUP(M506,[17]OPERACIONAL!$A$1:$C$12,2,FALSE)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VLOOKUP(M507,[17]OPERACIONAL!$A$1:$C$12,2,FALSE)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VLOOKUP(M508,[17]OPERACIONAL!$A$1:$C$12,2,FALSE)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VLOOKUP(M509,[17]OPERACIONAL!$A$1:$C$12,2,FALSE)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VLOOKUP(M510,[17]OPERACIONAL!$A$1:$C$12,2,FALSE)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VLOOKUP(M511,[17]OPERACIONAL!$A$1:$C$12,2,FALSE)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VLOOKUP(M512,[17]OPERACIONAL!$A$1:$C$12,2,FALSE)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VLOOKUP(M513,[17]OPERACIONAL!$A$1:$C$12,2,FALSE)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VLOOKUP(M514,[17]OPERACIONAL!$A$1:$C$12,2,FALSE)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VLOOKUP(M515,[17]OPERACIONAL!$A$1:$C$12,2,FALSE)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VLOOKUP(M516,[17]OPERACIONAL!$A$1:$C$12,2,FALSE)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VLOOKUP(M517,[17]OPERACIONAL!$A$1:$C$12,2,FALSE)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VLOOKUP(M518,[17]OPERACIONAL!$A$1:$C$12,2,FALSE)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VLOOKUP(M519,[17]OPERACIONAL!$A$1:$C$12,2,FALSE)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VLOOKUP(M520,[17]OPERACIONAL!$A$1:$C$12,2,FALSE)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VLOOKUP(M521,[17]OPERACIONAL!$A$1:$C$12,2,FALSE)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VLOOKUP(M522,[17]OPERACIONAL!$A$1:$C$12,2,FALSE)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VLOOKUP(M523,[17]OPERACIONAL!$A$1:$C$12,2,FALSE)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VLOOKUP(M524,[17]OPERACIONAL!$A$1:$C$12,2,FALSE)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VLOOKUP(M525,[17]OPERACIONAL!$A$1:$C$12,2,FALSE)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VLOOKUP(M526,[17]OPERACIONAL!$A$1:$C$12,2,FALSE)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VLOOKUP(M527,[17]OPERACIONAL!$A$1:$C$12,2,FALSE)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VLOOKUP(M528,[17]OPERACIONAL!$A$1:$C$12,2,FALSE)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VLOOKUP(M529,[17]OPERACIONAL!$A$1:$C$12,2,FALSE)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VLOOKUP(M530,[17]OPERACIONAL!$A$1:$C$12,2,FALSE)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VLOOKUP(M531,[17]OPERACIONAL!$A$1:$C$12,2,FALSE)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VLOOKUP(M532,[17]OPERACIONAL!$A$1:$C$12,2,FALSE)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VLOOKUP(M533,[17]OPERACIONAL!$A$1:$C$12,2,FALSE)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VLOOKUP(M534,[17]OPERACIONAL!$A$1:$C$12,2,FALSE)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VLOOKUP(M535,[17]OPERACIONAL!$A$1:$C$12,2,FALSE)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VLOOKUP(M536,[17]OPERACIONAL!$A$1:$C$12,2,FALSE)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VLOOKUP(M537,[17]OPERACIONAL!$A$1:$C$12,2,FALSE)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VLOOKUP(M538,[17]OPERACIONAL!$A$1:$C$12,2,FALSE)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VLOOKUP(M539,[17]OPERACIONAL!$A$1:$C$12,2,FALSE)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VLOOKUP(M540,[17]OPERACIONAL!$A$1:$C$12,2,FALSE)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VLOOKUP(M541,[17]OPERACIONAL!$A$1:$C$12,2,FALSE)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VLOOKUP(M542,[17]OPERACIONAL!$A$1:$C$12,2,FALSE)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VLOOKUP(M543,[17]OPERACIONAL!$A$1:$C$12,2,FALSE)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VLOOKUP(M544,[17]OPERACIONAL!$A$1:$C$12,2,FALSE)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VLOOKUP(M545,[17]OPERACIONAL!$A$1:$C$12,2,FALSE)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VLOOKUP(M546,[17]OPERACIONAL!$A$1:$C$12,2,FALSE)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VLOOKUP(M547,[17]OPERACIONAL!$A$1:$C$12,2,FALSE)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VLOOKUP(M548,[17]OPERACIONAL!$A$1:$C$12,2,FALSE)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VLOOKUP(M549,[17]OPERACIONAL!$A$1:$C$12,2,FALSE)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VLOOKUP(M550,[17]OPERACIONAL!$A$1:$C$12,2,FALSE)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VLOOKUP(M551,[17]OPERACIONAL!$A$1:$C$12,2,FALSE)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VLOOKUP(M552,[17]OPERACIONAL!$A$1:$C$12,2,FALSE)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VLOOKUP(M553,[17]OPERACIONAL!$A$1:$C$12,2,FALSE)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VLOOKUP(M554,[17]OPERACIONAL!$A$1:$C$12,2,FALSE)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VLOOKUP(M555,[17]OPERACIONAL!$A$1:$C$12,2,FALSE)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VLOOKUP(M556,[17]OPERACIONAL!$A$1:$C$12,2,FALSE)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VLOOKUP(M557,[17]OPERACIONAL!$A$1:$C$12,2,FALSE)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VLOOKUP(M558,[17]OPERACIONAL!$A$1:$C$12,2,FALSE)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VLOOKUP(M559,[17]OPERACIONAL!$A$1:$C$12,2,FALSE)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VLOOKUP(M560,[17]OPERACIONAL!$A$1:$C$12,2,FALSE)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VLOOKUP(M561,[17]OPERACIONAL!$A$1:$C$12,2,FALSE)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VLOOKUP(M562,[17]OPERACIONAL!$A$1:$C$12,2,FALSE)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VLOOKUP(M563,[17]OPERACIONAL!$A$1:$C$12,2,FALSE)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VLOOKUP(M564,[17]OPERACIONAL!$A$1:$C$12,2,FALSE)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VLOOKUP(M565,[17]OPERACIONAL!$A$1:$C$12,2,FALSE)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VLOOKUP(M566,[17]OPERACIONAL!$A$1:$C$12,2,FALSE)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VLOOKUP(M567,[17]OPERACIONAL!$A$1:$C$12,2,FALSE)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VLOOKUP(M568,[17]OPERACIONAL!$A$1:$C$12,2,FALSE)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VLOOKUP(M569,[17]OPERACIONAL!$A$1:$C$12,2,FALSE)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VLOOKUP(M570,[17]OPERACIONAL!$A$1:$C$12,2,FALSE)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VLOOKUP(M571,[17]OPERACIONAL!$A$1:$C$12,2,FALSE)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VLOOKUP(M572,[17]OPERACIONAL!$A$1:$C$12,2,FALSE)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VLOOKUP(M573,[17]OPERACIONAL!$A$1:$C$12,2,FALSE)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VLOOKUP(M574,[17]OPERACIONAL!$A$1:$C$12,2,FALSE)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VLOOKUP(M575,[17]OPERACIONAL!$A$1:$C$12,2,FALSE)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VLOOKUP(M576,[17]OPERACIONAL!$A$1:$C$12,2,FALSE)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VLOOKUP(M577,[17]OPERACIONAL!$A$1:$C$12,2,FALSE)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VLOOKUP(M578,[17]OPERACIONAL!$A$1:$C$12,2,FALSE)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VLOOKUP(M579,[17]OPERACIONAL!$A$1:$C$12,2,FALSE)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VLOOKUP(M580,[17]OPERACIONAL!$A$1:$C$12,2,FALSE)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VLOOKUP(M581,[17]OPERACIONAL!$A$1:$C$12,2,FALSE)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VLOOKUP(M582,[17]OPERACIONAL!$A$1:$C$12,2,FALSE)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VLOOKUP(M583,[17]OPERACIONAL!$A$1:$C$12,2,FALSE)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VLOOKUP(M584,[17]OPERACIONAL!$A$1:$C$12,2,FALSE)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VLOOKUP(M585,[17]OPERACIONAL!$A$1:$C$12,2,FALSE)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VLOOKUP(M586,[17]OPERACIONAL!$A$1:$C$12,2,FALSE)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VLOOKUP(M587,[17]OPERACIONAL!$A$1:$C$12,2,FALSE)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VLOOKUP(M588,[17]OPERACIONAL!$A$1:$C$12,2,FALSE)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VLOOKUP(M589,[17]OPERACIONAL!$A$1:$C$12,2,FALSE)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VLOOKUP(M590,[17]OPERACIONAL!$A$1:$C$12,2,FALSE)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VLOOKUP(M591,[17]OPERACIONAL!$A$1:$C$12,2,FALSE)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VLOOKUP(M592,[17]OPERACIONAL!$A$1:$C$12,2,FALSE)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VLOOKUP(M593,[17]OPERACIONAL!$A$1:$C$12,2,FALSE)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VLOOKUP(M594,[17]OPERACIONAL!$A$1:$C$12,2,FALSE)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VLOOKUP(M595,[17]OPERACIONAL!$A$1:$C$12,2,FALSE)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VLOOKUP(M596,[17]OPERACIONAL!$A$1:$C$12,2,FALSE)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VLOOKUP(M597,[17]OPERACIONAL!$A$1:$C$12,2,FALSE)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VLOOKUP(M598,[17]OPERACIONAL!$A$1:$C$12,2,FALSE)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VLOOKUP(M599,[17]OPERACIONAL!$A$1:$C$12,2,FALSE)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VLOOKUP(M600,[17]OPERACIONAL!$A$1:$C$12,2,FALSE)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VLOOKUP(M601,[17]OPERACIONAL!$A$1:$C$12,2,FALSE)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VLOOKUP(M602,[17]OPERACIONAL!$A$1:$C$12,2,FALSE)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VLOOKUP(M603,[17]OPERACIONAL!$A$1:$C$12,2,FALSE)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VLOOKUP(M604,[17]OPERACIONAL!$A$1:$C$12,2,FALSE)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VLOOKUP(M605,[17]OPERACIONAL!$A$1:$C$12,2,FALSE)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VLOOKUP(M606,[17]OPERACIONAL!$A$1:$C$12,2,FALSE)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VLOOKUP(M607,[17]OPERACIONAL!$A$1:$C$12,2,FALSE)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VLOOKUP(M608,[17]OPERACIONAL!$A$1:$C$12,2,FALSE)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VLOOKUP(M609,[17]OPERACIONAL!$A$1:$C$12,2,FALSE)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VLOOKUP(M610,[17]OPERACIONAL!$A$1:$C$12,2,FALSE)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VLOOKUP(M611,[17]OPERACIONAL!$A$1:$C$12,2,FALSE)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VLOOKUP(M612,[17]OPERACIONAL!$A$1:$C$12,2,FALSE)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VLOOKUP(M613,[17]OPERACIONAL!$A$1:$C$12,2,FALSE)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VLOOKUP(M614,[17]OPERACIONAL!$A$1:$C$12,2,FALSE)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VLOOKUP(M615,[17]OPERACIONAL!$A$1:$C$12,2,FALSE)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VLOOKUP(M616,[17]OPERACIONAL!$A$1:$C$12,2,FALSE)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VLOOKUP(M617,[17]OPERACIONAL!$A$1:$C$12,2,FALSE)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VLOOKUP(M618,[17]OPERACIONAL!$A$1:$C$12,2,FALSE)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VLOOKUP(M619,[17]OPERACIONAL!$A$1:$C$12,2,FALSE)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VLOOKUP(M620,[17]OPERACIONAL!$A$1:$C$12,2,FALSE)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VLOOKUP(M621,[17]OPERACIONAL!$A$1:$C$12,2,FALSE)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VLOOKUP(M622,[17]OPERACIONAL!$A$1:$C$12,2,FALSE)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VLOOKUP(M623,[17]OPERACIONAL!$A$1:$C$12,2,FALSE)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VLOOKUP(M624,[17]OPERACIONAL!$A$1:$C$12,2,FALSE)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VLOOKUP(M625,[17]OPERACIONAL!$A$1:$C$12,2,FALSE)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VLOOKUP(M626,[17]OPERACIONAL!$A$1:$C$12,2,FALSE)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VLOOKUP(M627,[17]OPERACIONAL!$A$1:$C$12,2,FALSE)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VLOOKUP(M628,[17]OPERACIONAL!$A$1:$C$12,2,FALSE)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VLOOKUP(M629,[17]OPERACIONAL!$A$1:$C$12,2,FALSE)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VLOOKUP(M630,[17]OPERACIONAL!$A$1:$C$12,2,FALSE)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VLOOKUP(M631,[17]OPERACIONAL!$A$1:$C$12,2,FALSE)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VLOOKUP(M632,[17]OPERACIONAL!$A$1:$C$12,2,FALSE)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VLOOKUP(M633,[17]OPERACIONAL!$A$1:$C$12,2,FALSE)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VLOOKUP(M634,[17]OPERACIONAL!$A$1:$C$12,2,FALSE)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VLOOKUP(M635,[17]OPERACIONAL!$A$1:$C$12,2,FALSE)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VLOOKUP(M636,[17]OPERACIONAL!$A$1:$C$12,2,FALSE)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VLOOKUP(M637,[17]OPERACIONAL!$A$1:$C$12,2,FALSE)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VLOOKUP(M638,[17]OPERACIONAL!$A$1:$C$12,2,FALSE)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VLOOKUP(M639,[17]OPERACIONAL!$A$1:$C$12,2,FALSE)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VLOOKUP(M640,[17]OPERACIONAL!$A$1:$C$12,2,FALSE)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VLOOKUP(M641,[17]OPERACIONAL!$A$1:$C$12,2,FALSE)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VLOOKUP(M642,[17]OPERACIONAL!$A$1:$C$12,2,FALSE)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VLOOKUP(M643,[17]OPERACIONAL!$A$1:$C$12,2,FALSE)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VLOOKUP(M644,[17]OPERACIONAL!$A$1:$C$12,2,FALSE)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VLOOKUP(M645,[17]OPERACIONAL!$A$1:$C$12,2,FALSE)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VLOOKUP(M646,[17]OPERACIONAL!$A$1:$C$12,2,FALSE)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VLOOKUP(M647,[17]OPERACIONAL!$A$1:$C$12,2,FALSE)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VLOOKUP(M648,[17]OPERACIONAL!$A$1:$C$12,2,FALSE)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VLOOKUP(M649,[17]OPERACIONAL!$A$1:$C$12,2,FALSE)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VLOOKUP(M650,[17]OPERACIONAL!$A$1:$C$12,2,FALSE)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VLOOKUP(M651,[17]OPERACIONAL!$A$1:$C$12,2,FALSE)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VLOOKUP(M652,[17]OPERACIONAL!$A$1:$C$12,2,FALSE)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VLOOKUP(M653,[17]OPERACIONAL!$A$1:$C$12,2,FALSE)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VLOOKUP(M654,[17]OPERACIONAL!$A$1:$C$12,2,FALSE)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VLOOKUP(M655,[17]OPERACIONAL!$A$1:$C$12,2,FALSE)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VLOOKUP(M656,[17]OPERACIONAL!$A$1:$C$12,2,FALSE)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VLOOKUP(M657,[17]OPERACIONAL!$A$1:$C$12,2,FALSE)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VLOOKUP(M658,[17]OPERACIONAL!$A$1:$C$12,2,FALSE)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VLOOKUP(M659,[17]OPERACIONAL!$A$1:$C$12,2,FALSE)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VLOOKUP(M660,[17]OPERACIONAL!$A$1:$C$12,2,FALSE)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VLOOKUP(M661,[17]OPERACIONAL!$A$1:$C$12,2,FALSE)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VLOOKUP(M662,[17]OPERACIONAL!$A$1:$C$12,2,FALSE)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VLOOKUP(M663,[17]OPERACIONAL!$A$1:$C$12,2,FALSE)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VLOOKUP(M664,[17]OPERACIONAL!$A$1:$C$12,2,FALSE)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VLOOKUP(M665,[17]OPERACIONAL!$A$1:$C$12,2,FALSE)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VLOOKUP(M666,[17]OPERACIONAL!$A$1:$C$12,2,FALSE)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VLOOKUP(M667,[17]OPERACIONAL!$A$1:$C$12,2,FALSE)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VLOOKUP(M668,[17]OPERACIONAL!$A$1:$C$12,2,FALSE)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VLOOKUP(M669,[17]OPERACIONAL!$A$1:$C$12,2,FALSE)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VLOOKUP(M670,[17]OPERACIONAL!$A$1:$C$12,2,FALSE)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VLOOKUP(M671,[17]OPERACIONAL!$A$1:$C$12,2,FALSE)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VLOOKUP(M672,[17]OPERACIONAL!$A$1:$C$12,2,FALSE)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VLOOKUP(M673,[17]OPERACIONAL!$A$1:$C$12,2,FALSE)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VLOOKUP(M674,[17]OPERACIONAL!$A$1:$C$12,2,FALSE)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VLOOKUP(M675,[17]OPERACIONAL!$A$1:$C$12,2,FALSE)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VLOOKUP(M676,[17]OPERACIONAL!$A$1:$C$12,2,FALSE)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VLOOKUP(M677,[17]OPERACIONAL!$A$1:$C$12,2,FALSE)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VLOOKUP(M678,[17]OPERACIONAL!$A$1:$C$12,2,FALSE)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VLOOKUP(M679,[17]OPERACIONAL!$A$1:$C$12,2,FALSE)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VLOOKUP(M680,[17]OPERACIONAL!$A$1:$C$12,2,FALSE)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VLOOKUP(M681,[17]OPERACIONAL!$A$1:$C$12,2,FALSE)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VLOOKUP(M682,[17]OPERACIONAL!$A$1:$C$12,2,FALSE)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VLOOKUP(M683,[17]OPERACIONAL!$A$1:$C$12,2,FALSE)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VLOOKUP(M684,[17]OPERACIONAL!$A$1:$C$12,2,FALSE)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VLOOKUP(M685,[17]OPERACIONAL!$A$1:$C$12,2,FALSE)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VLOOKUP(M686,[17]OPERACIONAL!$A$1:$C$12,2,FALSE)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VLOOKUP(M687,[17]OPERACIONAL!$A$1:$C$12,2,FALSE)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VLOOKUP(M688,[17]OPERACIONAL!$A$1:$C$12,2,FALSE)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VLOOKUP(M689,[17]OPERACIONAL!$A$1:$C$12,2,FALSE)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VLOOKUP(M690,[17]OPERACIONAL!$A$1:$C$12,2,FALSE)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VLOOKUP(M691,[17]OPERACIONAL!$A$1:$C$12,2,FALSE)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VLOOKUP(M692,[17]OPERACIONAL!$A$1:$C$12,2,FALSE)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VLOOKUP(M693,[17]OPERACIONAL!$A$1:$C$12,2,FALSE)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VLOOKUP(M694,[17]OPERACIONAL!$A$1:$C$12,2,FALSE)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VLOOKUP(M695,[17]OPERACIONAL!$A$1:$C$12,2,FALSE)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VLOOKUP(M696,[17]OPERACIONAL!$A$1:$C$12,2,FALSE)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VLOOKUP(M697,[17]OPERACIONAL!$A$1:$C$12,2,FALSE)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VLOOKUP(M698,[17]OPERACIONAL!$A$1:$C$12,2,FALSE)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VLOOKUP(M699,[17]OPERACIONAL!$A$1:$C$12,2,FALSE)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VLOOKUP(M700,[17]OPERACIONAL!$A$1:$C$12,2,FALSE)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VLOOKUP(M701,[17]OPERACIONAL!$A$1:$C$12,2,FALSE)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VLOOKUP(M702,[17]OPERACIONAL!$A$1:$C$12,2,FALSE)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VLOOKUP(M703,[17]OPERACIONAL!$A$1:$C$12,2,FALSE)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VLOOKUP(M704,[17]OPERACIONAL!$A$1:$C$12,2,FALSE)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VLOOKUP(M705,[17]OPERACIONAL!$A$1:$C$12,2,FALSE)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VLOOKUP(M706,[17]OPERACIONAL!$A$1:$C$12,2,FALSE)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VLOOKUP(M707,[17]OPERACIONAL!$A$1:$C$12,2,FALSE)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VLOOKUP(M708,[17]OPERACIONAL!$A$1:$C$12,2,FALSE)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VLOOKUP(M709,[17]OPERACIONAL!$A$1:$C$12,2,FALSE)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VLOOKUP(M710,[17]OPERACIONAL!$A$1:$C$12,2,FALSE)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VLOOKUP(M711,[17]OPERACIONAL!$A$1:$C$12,2,FALSE)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VLOOKUP(M712,[17]OPERACIONAL!$A$1:$C$12,2,FALSE)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VLOOKUP(M713,[17]OPERACIONAL!$A$1:$C$12,2,FALSE)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VLOOKUP(M714,[17]OPERACIONAL!$A$1:$C$12,2,FALSE)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VLOOKUP(M715,[17]OPERACIONAL!$A$1:$C$12,2,FALSE)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VLOOKUP(M716,[17]OPERACIONAL!$A$1:$C$12,2,FALSE)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VLOOKUP(M717,[17]OPERACIONAL!$A$1:$C$12,2,FALSE)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VLOOKUP(M718,[17]OPERACIONAL!$A$1:$C$12,2,FALSE)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VLOOKUP(M719,[17]OPERACIONAL!$A$1:$C$12,2,FALSE)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VLOOKUP(M720,[17]OPERACIONAL!$A$1:$C$12,2,FALSE)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VLOOKUP(M721,[17]OPERACIONAL!$A$1:$C$12,2,FALSE)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VLOOKUP(M722,[17]OPERACIONAL!$A$1:$C$12,2,FALSE)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VLOOKUP(M723,[17]OPERACIONAL!$A$1:$C$12,2,FALSE)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VLOOKUP(M724,[17]OPERACIONAL!$A$1:$C$12,2,FALSE)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VLOOKUP(M725,[17]OPERACIONAL!$A$1:$C$12,2,FALSE)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VLOOKUP(M726,[17]OPERACIONAL!$A$1:$C$12,2,FALSE)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VLOOKUP(M727,[17]OPERACIONAL!$A$1:$C$12,2,FALSE)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VLOOKUP(M728,[17]OPERACIONAL!$A$1:$C$12,2,FALSE)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VLOOKUP(M729,[17]OPERACIONAL!$A$1:$C$12,2,FALSE)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VLOOKUP(M730,[17]OPERACIONAL!$A$1:$C$12,2,FALSE)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VLOOKUP(M731,[17]OPERACIONAL!$A$1:$C$12,2,FALSE)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VLOOKUP(M732,[17]OPERACIONAL!$A$1:$C$12,2,FALSE)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VLOOKUP(M733,[17]OPERACIONAL!$A$1:$C$12,2,FALSE)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VLOOKUP(M734,[17]OPERACIONAL!$A$1:$C$12,2,FALSE)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VLOOKUP(M735,[17]OPERACIONAL!$A$1:$C$12,2,FALSE)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VLOOKUP(M736,[17]OPERACIONAL!$A$1:$C$12,2,FALSE)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VLOOKUP(M737,[17]OPERACIONAL!$A$1:$C$12,2,FALSE)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VLOOKUP(M738,[17]OPERACIONAL!$A$1:$C$12,2,FALSE)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VLOOKUP(M739,[17]OPERACIONAL!$A$1:$C$12,2,FALSE)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VLOOKUP(M740,[17]OPERACIONAL!$A$1:$C$12,2,FALSE)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VLOOKUP(M741,[17]OPERACIONAL!$A$1:$C$12,2,FALSE)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VLOOKUP(M742,[17]OPERACIONAL!$A$1:$C$12,2,FALSE)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VLOOKUP(M743,[17]OPERACIONAL!$A$1:$C$12,2,FALSE)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VLOOKUP(M744,[17]OPERACIONAL!$A$1:$C$12,2,FALSE)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VLOOKUP(M745,[17]OPERACIONAL!$A$1:$C$12,2,FALSE)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VLOOKUP(M746,[17]OPERACIONAL!$A$1:$C$12,2,FALSE)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VLOOKUP(M747,[17]OPERACIONAL!$A$1:$C$12,2,FALSE)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VLOOKUP(M748,[17]OPERACIONAL!$A$1:$C$12,2,FALSE)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VLOOKUP(M749,[17]OPERACIONAL!$A$1:$C$12,2,FALSE)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VLOOKUP(M750,[17]OPERACIONAL!$A$1:$C$12,2,FALSE)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VLOOKUP(M751,[17]OPERACIONAL!$A$1:$C$12,2,FALSE)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VLOOKUP(M752,[17]OPERACIONAL!$A$1:$C$12,2,FALSE)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VLOOKUP(M753,[17]OPERACIONAL!$A$1:$C$12,2,FALSE)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VLOOKUP(M754,[17]OPERACIONAL!$A$1:$C$12,2,FALSE)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VLOOKUP(M755,[17]OPERACIONAL!$A$1:$C$12,2,FALSE)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VLOOKUP(M756,[17]OPERACIONAL!$A$1:$C$12,2,FALSE)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VLOOKUP(M757,[17]OPERACIONAL!$A$1:$C$12,2,FALSE)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VLOOKUP(M758,[17]OPERACIONAL!$A$1:$C$12,2,FALSE)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VLOOKUP(M759,[17]OPERACIONAL!$A$1:$C$12,2,FALSE)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VLOOKUP(M760,[17]OPERACIONAL!$A$1:$C$12,2,FALSE)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VLOOKUP(M761,[17]OPERACIONAL!$A$1:$C$12,2,FALSE)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VLOOKUP(M762,[17]OPERACIONAL!$A$1:$C$12,2,FALSE)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VLOOKUP(M763,[17]OPERACIONAL!$A$1:$C$12,2,FALSE)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VLOOKUP(M764,[17]OPERACIONAL!$A$1:$C$12,2,FALSE)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VLOOKUP(M765,[17]OPERACIONAL!$A$1:$C$12,2,FALSE)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VLOOKUP(M766,[17]OPERACIONAL!$A$1:$C$12,2,FALSE)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VLOOKUP(M767,[17]OPERACIONAL!$A$1:$C$12,2,FALSE)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VLOOKUP(M768,[17]OPERACIONAL!$A$1:$C$12,2,FALSE)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VLOOKUP(M769,[17]OPERACIONAL!$A$1:$C$12,2,FALSE)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VLOOKUP(M770,[17]OPERACIONAL!$A$1:$C$12,2,FALSE)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VLOOKUP(M771,[17]OPERACIONAL!$A$1:$C$12,2,FALSE)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VLOOKUP(M772,[17]OPERACIONAL!$A$1:$C$12,2,FALSE)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VLOOKUP(M773,[17]OPERACIONAL!$A$1:$C$12,2,FALSE)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VLOOKUP(M774,[17]OPERACIONAL!$A$1:$C$12,2,FALSE)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VLOOKUP(M775,[17]OPERACIONAL!$A$1:$C$12,2,FALSE)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VLOOKUP(M776,[17]OPERACIONAL!$A$1:$C$12,2,FALSE)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VLOOKUP(M777,[17]OPERACIONAL!$A$1:$C$12,2,FALSE)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VLOOKUP(M778,[17]OPERACIONAL!$A$1:$C$12,2,FALSE)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VLOOKUP(M779,[17]OPERACIONAL!$A$1:$C$12,2,FALSE)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VLOOKUP(M780,[17]OPERACIONAL!$A$1:$C$12,2,FALSE)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VLOOKUP(M781,[17]OPERACIONAL!$A$1:$C$12,2,FALSE)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VLOOKUP(M782,[17]OPERACIONAL!$A$1:$C$12,2,FALSE)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VLOOKUP(M783,[17]OPERACIONAL!$A$1:$C$12,2,FALSE)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VLOOKUP(M784,[17]OPERACIONAL!$A$1:$C$12,2,FALSE)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VLOOKUP(M785,[17]OPERACIONAL!$A$1:$C$12,2,FALSE)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VLOOKUP(M786,[17]OPERACIONAL!$A$1:$C$12,2,FALSE)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VLOOKUP(M787,[17]OPERACIONAL!$A$1:$C$12,2,FALSE)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VLOOKUP(M788,[17]OPERACIONAL!$A$1:$C$12,2,FALSE)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VLOOKUP(M789,[17]OPERACIONAL!$A$1:$C$12,2,FALSE)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VLOOKUP(M790,[17]OPERACIONAL!$A$1:$C$12,2,FALSE)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VLOOKUP(M791,[17]OPERACIONAL!$A$1:$C$12,2,FALSE)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VLOOKUP(M792,[17]OPERACIONAL!$A$1:$C$12,2,FALSE)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VLOOKUP(M793,[17]OPERACIONAL!$A$1:$C$12,2,FALSE)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VLOOKUP(M794,[17]OPERACIONAL!$A$1:$C$12,2,FALSE)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VLOOKUP(M795,[17]OPERACIONAL!$A$1:$C$12,2,FALSE)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VLOOKUP(M796,[17]OPERACIONAL!$A$1:$C$12,2,FALSE)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VLOOKUP(M797,[17]OPERACIONAL!$A$1:$C$12,2,FALSE)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VLOOKUP(M798,[17]OPERACIONAL!$A$1:$C$12,2,FALSE)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VLOOKUP(M799,[17]OPERACIONAL!$A$1:$C$12,2,FALSE)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VLOOKUP(M800,[17]OPERACIONAL!$A$1:$C$12,2,FALSE)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VLOOKUP(M801,[17]OPERACIONAL!$A$1:$C$12,2,FALSE)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VLOOKUP(M802,[17]OPERACIONAL!$A$1:$C$12,2,FALSE)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VLOOKUP(M803,[17]OPERACIONAL!$A$1:$C$12,2,FALSE)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VLOOKUP(M804,[17]OPERACIONAL!$A$1:$C$12,2,FALSE)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VLOOKUP(M805,[17]OPERACIONAL!$A$1:$C$12,2,FALSE)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VLOOKUP(M806,[17]OPERACIONAL!$A$1:$C$12,2,FALSE)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VLOOKUP(M807,[17]OPERACIONAL!$A$1:$C$12,2,FALSE)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VLOOKUP(M808,[17]OPERACIONAL!$A$1:$C$12,2,FALSE)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VLOOKUP(M809,[17]OPERACIONAL!$A$1:$C$12,2,FALSE)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VLOOKUP(M810,[17]OPERACIONAL!$A$1:$C$12,2,FALSE)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VLOOKUP(M811,[17]OPERACIONAL!$A$1:$C$12,2,FALSE)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VLOOKUP(M812,[17]OPERACIONAL!$A$1:$C$12,2,FALSE)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VLOOKUP(M813,[17]OPERACIONAL!$A$1:$C$12,2,FALSE)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VLOOKUP(M814,[17]OPERACIONAL!$A$1:$C$12,2,FALSE)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VLOOKUP(M815,[17]OPERACIONAL!$A$1:$C$12,2,FALSE)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VLOOKUP(M816,[17]OPERACIONAL!$A$1:$C$12,2,FALSE)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VLOOKUP(M817,[17]OPERACIONAL!$A$1:$C$12,2,FALSE)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VLOOKUP(M818,[17]OPERACIONAL!$A$1:$C$12,2,FALSE)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VLOOKUP(M819,[17]OPERACIONAL!$A$1:$C$12,2,FALSE)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VLOOKUP(M820,[17]OPERACIONAL!$A$1:$C$12,2,FALSE)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VLOOKUP(M821,[17]OPERACIONAL!$A$1:$C$12,2,FALSE)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VLOOKUP(M822,[17]OPERACIONAL!$A$1:$C$12,2,FALSE)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VLOOKUP(M823,[17]OPERACIONAL!$A$1:$C$12,2,FALSE)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VLOOKUP(M824,[17]OPERACIONAL!$A$1:$C$12,2,FALSE)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VLOOKUP(M825,[17]OPERACIONAL!$A$1:$C$12,2,FALSE)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VLOOKUP(M826,[17]OPERACIONAL!$A$1:$C$12,2,FALSE)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VLOOKUP(M827,[17]OPERACIONAL!$A$1:$C$12,2,FALSE)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VLOOKUP(M828,[17]OPERACIONAL!$A$1:$C$12,2,FALSE)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VLOOKUP(M829,[17]OPERACIONAL!$A$1:$C$12,2,FALSE)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VLOOKUP(M830,[17]OPERACIONAL!$A$1:$C$12,2,FALSE)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VLOOKUP(M831,[17]OPERACIONAL!$A$1:$C$12,2,FALSE)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VLOOKUP(M832,[17]OPERACIONAL!$A$1:$C$12,2,FALSE)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VLOOKUP(M833,[17]OPERACIONAL!$A$1:$C$12,2,FALSE)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VLOOKUP(M834,[17]OPERACIONAL!$A$1:$C$12,2,FALSE)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VLOOKUP(M835,[17]OPERACIONAL!$A$1:$C$12,2,FALSE)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VLOOKUP(M836,[17]OPERACIONAL!$A$1:$C$12,2,FALSE)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VLOOKUP(M837,[17]OPERACIONAL!$A$1:$C$12,2,FALSE)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VLOOKUP(M838,[17]OPERACIONAL!$A$1:$C$12,2,FALSE)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VLOOKUP(M839,[17]OPERACIONAL!$A$1:$C$12,2,FALSE)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VLOOKUP(M840,[17]OPERACIONAL!$A$1:$C$12,2,FALSE)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VLOOKUP(M841,[17]OPERACIONAL!$A$1:$C$12,2,FALSE)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VLOOKUP(M842,[17]OPERACIONAL!$A$1:$C$12,2,FALSE)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VLOOKUP(M843,[17]OPERACIONAL!$A$1:$C$12,2,FALSE)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VLOOKUP(M844,[17]OPERACIONAL!$A$1:$C$12,2,FALSE)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VLOOKUP(M845,[17]OPERACIONAL!$A$1:$C$12,2,FALSE)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VLOOKUP(M846,[17]OPERACIONAL!$A$1:$C$12,2,FALSE)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VLOOKUP(M847,[17]OPERACIONAL!$A$1:$C$12,2,FALSE)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VLOOKUP(M848,[17]OPERACIONAL!$A$1:$C$12,2,FALSE)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VLOOKUP(M849,[17]OPERACIONAL!$A$1:$C$12,2,FALSE)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VLOOKUP(M850,[17]OPERACIONAL!$A$1:$C$12,2,FALSE)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VLOOKUP(M851,[17]OPERACIONAL!$A$1:$C$12,2,FALSE)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VLOOKUP(M852,[17]OPERACIONAL!$A$1:$C$12,2,FALSE)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VLOOKUP(M853,[17]OPERACIONAL!$A$1:$C$12,2,FALSE)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VLOOKUP(M854,[17]OPERACIONAL!$A$1:$C$12,2,FALSE)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VLOOKUP(M855,[17]OPERACIONAL!$A$1:$C$12,2,FALSE)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VLOOKUP(M856,[17]OPERACIONAL!$A$1:$C$12,2,FALSE)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VLOOKUP(M857,[17]OPERACIONAL!$A$1:$C$12,2,FALSE)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VLOOKUP(M858,[17]OPERACIONAL!$A$1:$C$12,2,FALSE)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VLOOKUP(M859,[17]OPERACIONAL!$A$1:$C$12,2,FALSE)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VLOOKUP(M860,[17]OPERACIONAL!$A$1:$C$12,2,FALSE)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VLOOKUP(M861,[17]OPERACIONAL!$A$1:$C$12,2,FALSE)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VLOOKUP(M862,[17]OPERACIONAL!$A$1:$C$12,2,FALSE)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VLOOKUP(M863,[17]OPERACIONAL!$A$1:$C$12,2,FALSE)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VLOOKUP(M864,[17]OPERACIONAL!$A$1:$C$12,2,FALSE)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VLOOKUP(M865,[17]OPERACIONAL!$A$1:$C$12,2,FALSE)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VLOOKUP(M866,[17]OPERACIONAL!$A$1:$C$12,2,FALSE)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VLOOKUP(M867,[17]OPERACIONAL!$A$1:$C$12,2,FALSE)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VLOOKUP(M868,[17]OPERACIONAL!$A$1:$C$12,2,FALSE)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VLOOKUP(M869,[17]OPERACIONAL!$A$1:$C$12,2,FALSE)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VLOOKUP(M870,[17]OPERACIONAL!$A$1:$C$12,2,FALSE)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VLOOKUP(M871,[17]OPERACIONAL!$A$1:$C$12,2,FALSE)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VLOOKUP(M872,[17]OPERACIONAL!$A$1:$C$12,2,FALSE)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VLOOKUP(M873,[17]OPERACIONAL!$A$1:$C$12,2,FALSE)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VLOOKUP(M874,[17]OPERACIONAL!$A$1:$C$12,2,FALSE)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VLOOKUP(M875,[17]OPERACIONAL!$A$1:$C$12,2,FALSE)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VLOOKUP(M876,[17]OPERACIONAL!$A$1:$C$12,2,FALSE)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VLOOKUP(M877,[17]OPERACIONAL!$A$1:$C$12,2,FALSE)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VLOOKUP(M878,[17]OPERACIONAL!$A$1:$C$12,2,FALSE)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VLOOKUP(M879,[17]OPERACIONAL!$A$1:$C$12,2,FALSE)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VLOOKUP(M880,[17]OPERACIONAL!$A$1:$C$12,2,FALSE)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VLOOKUP(M881,[17]OPERACIONAL!$A$1:$C$12,2,FALSE)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VLOOKUP(M882,[17]OPERACIONAL!$A$1:$C$12,2,FALSE)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VLOOKUP(M883,[17]OPERACIONAL!$A$1:$C$12,2,FALSE)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VLOOKUP(M884,[17]OPERACIONAL!$A$1:$C$12,2,FALSE)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VLOOKUP(M885,[17]OPERACIONAL!$A$1:$C$12,2,FALSE)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VLOOKUP(M886,[17]OPERACIONAL!$A$1:$C$12,2,FALSE)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VLOOKUP(M887,[17]OPERACIONAL!$A$1:$C$12,2,FALSE)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VLOOKUP(M888,[17]OPERACIONAL!$A$1:$C$12,2,FALSE)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VLOOKUP(M889,[17]OPERACIONAL!$A$1:$C$12,2,FALSE)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VLOOKUP(M890,[17]OPERACIONAL!$A$1:$C$12,2,FALSE)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VLOOKUP(M891,[17]OPERACIONAL!$A$1:$C$12,2,FALSE)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VLOOKUP(M892,[17]OPERACIONAL!$A$1:$C$12,2,FALSE)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VLOOKUP(M893,[17]OPERACIONAL!$A$1:$C$12,2,FALSE)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VLOOKUP(M894,[17]OPERACIONAL!$A$1:$C$12,2,FALSE)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VLOOKUP(M895,[17]OPERACIONAL!$A$1:$C$12,2,FALSE)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VLOOKUP(M896,[17]OPERACIONAL!$A$1:$C$12,2,FALSE)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VLOOKUP(M897,[17]OPERACIONAL!$A$1:$C$12,2,FALSE)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VLOOKUP(M898,[17]OPERACIONAL!$A$1:$C$12,2,FALSE)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VLOOKUP(M899,[17]OPERACIONAL!$A$1:$C$12,2,FALSE)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VLOOKUP(M900,[17]OPERACIONAL!$A$1:$C$12,2,FALSE)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VLOOKUP(M901,[17]OPERACIONAL!$A$1:$C$12,2,FALSE)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VLOOKUP(M902,[17]OPERACIONAL!$A$1:$C$12,2,FALSE)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VLOOKUP(M903,[17]OPERACIONAL!$A$1:$C$12,2,FALSE)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VLOOKUP(M904,[17]OPERACIONAL!$A$1:$C$12,2,FALSE)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VLOOKUP(M905,[17]OPERACIONAL!$A$1:$C$12,2,FALSE)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VLOOKUP(M906,[17]OPERACIONAL!$A$1:$C$12,2,FALSE)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VLOOKUP(M907,[17]OPERACIONAL!$A$1:$C$12,2,FALSE)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VLOOKUP(M908,[17]OPERACIONAL!$A$1:$C$12,2,FALSE)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VLOOKUP(M909,[17]OPERACIONAL!$A$1:$C$12,2,FALSE)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VLOOKUP(M910,[17]OPERACIONAL!$A$1:$C$12,2,FALSE)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VLOOKUP(M911,[17]OPERACIONAL!$A$1:$C$12,2,FALSE)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VLOOKUP(M912,[17]OPERACIONAL!$A$1:$C$12,2,FALSE)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VLOOKUP(M913,[17]OPERACIONAL!$A$1:$C$12,2,FALSE)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VLOOKUP(M914,[17]OPERACIONAL!$A$1:$C$12,2,FALSE)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VLOOKUP(M915,[17]OPERACIONAL!$A$1:$C$12,2,FALSE)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VLOOKUP(M916,[17]OPERACIONAL!$A$1:$C$12,2,FALSE)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VLOOKUP(M917,[17]OPERACIONAL!$A$1:$C$12,2,FALSE)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VLOOKUP(M918,[17]OPERACIONAL!$A$1:$C$12,2,FALSE)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VLOOKUP(M919,[17]OPERACIONAL!$A$1:$C$12,2,FALSE)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VLOOKUP(M920,[17]OPERACIONAL!$A$1:$C$12,2,FALSE)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VLOOKUP(M921,[17]OPERACIONAL!$A$1:$C$12,2,FALSE)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VLOOKUP(M922,[17]OPERACIONAL!$A$1:$C$12,2,FALSE)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VLOOKUP(M923,[17]OPERACIONAL!$A$1:$C$12,2,FALSE)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VLOOKUP(M924,[17]OPERACIONAL!$A$1:$C$12,2,FALSE)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VLOOKUP(M925,[17]OPERACIONAL!$A$1:$C$12,2,FALSE)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VLOOKUP(M926,[17]OPERACIONAL!$A$1:$C$12,2,FALSE)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VLOOKUP(M927,[17]OPERACIONAL!$A$1:$C$12,2,FALSE)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VLOOKUP(M928,[17]OPERACIONAL!$A$1:$C$12,2,FALSE)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VLOOKUP(M929,[17]OPERACIONAL!$A$1:$C$12,2,FALSE)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VLOOKUP(M930,[17]OPERACIONAL!$A$1:$C$12,2,FALSE)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VLOOKUP(M931,[17]OPERACIONAL!$A$1:$C$12,2,FALSE)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VLOOKUP(M932,[17]OPERACIONAL!$A$1:$C$12,2,FALSE)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VLOOKUP(M933,[17]OPERACIONAL!$A$1:$C$12,2,FALSE)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VLOOKUP(M934,[17]OPERACIONAL!$A$1:$C$12,2,FALSE)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VLOOKUP(M935,[17]OPERACIONAL!$A$1:$C$12,2,FALSE)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VLOOKUP(M936,[17]OPERACIONAL!$A$1:$C$12,2,FALSE)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VLOOKUP(M937,[17]OPERACIONAL!$A$1:$C$12,2,FALSE)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VLOOKUP(M938,[17]OPERACIONAL!$A$1:$C$12,2,FALSE)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VLOOKUP(M939,[17]OPERACIONAL!$A$1:$C$12,2,FALSE)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VLOOKUP(M940,[17]OPERACIONAL!$A$1:$C$12,2,FALSE)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VLOOKUP(M941,[17]OPERACIONAL!$A$1:$C$12,2,FALSE)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VLOOKUP(M942,[17]OPERACIONAL!$A$1:$C$12,2,FALSE)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VLOOKUP(M943,[17]OPERACIONAL!$A$1:$C$12,2,FALSE)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VLOOKUP(M944,[17]OPERACIONAL!$A$1:$C$12,2,FALSE)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VLOOKUP(M945,[17]OPERACIONAL!$A$1:$C$12,2,FALSE)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VLOOKUP(M946,[17]OPERACIONAL!$A$1:$C$12,2,FALSE)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VLOOKUP(M947,[17]OPERACIONAL!$A$1:$C$12,2,FALSE)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VLOOKUP(M948,[17]OPERACIONAL!$A$1:$C$12,2,FALSE)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VLOOKUP(M949,[17]OPERACIONAL!$A$1:$C$12,2,FALSE)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VLOOKUP(M950,[17]OPERACIONAL!$A$1:$C$12,2,FALSE)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VLOOKUP(M951,[17]OPERACIONAL!$A$1:$C$12,2,FALSE)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VLOOKUP(M952,[17]OPERACIONAL!$A$1:$C$12,2,FALSE)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VLOOKUP(M953,[17]OPERACIONAL!$A$1:$C$12,2,FALSE)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VLOOKUP(M954,[17]OPERACIONAL!$A$1:$C$12,2,FALSE)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VLOOKUP(M955,[17]OPERACIONAL!$A$1:$C$12,2,FALSE)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VLOOKUP(M956,[17]OPERACIONAL!$A$1:$C$12,2,FALSE)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VLOOKUP(M957,[17]OPERACIONAL!$A$1:$C$12,2,FALSE)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VLOOKUP(M958,[17]OPERACIONAL!$A$1:$C$12,2,FALSE)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VLOOKUP(M959,[17]OPERACIONAL!$A$1:$C$12,2,FALSE)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VLOOKUP(M960,[17]OPERACIONAL!$A$1:$C$12,2,FALSE)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VLOOKUP(M961,[17]OPERACIONAL!$A$1:$C$12,2,FALSE)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VLOOKUP(M962,[17]OPERACIONAL!$A$1:$C$12,2,FALSE)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VLOOKUP(M963,[17]OPERACIONAL!$A$1:$C$12,2,FALSE)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VLOOKUP(M964,[17]OPERACIONAL!$A$1:$C$12,2,FALSE)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VLOOKUP(M965,[17]OPERACIONAL!$A$1:$C$12,2,FALSE)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VLOOKUP(M966,[17]OPERACIONAL!$A$1:$C$12,2,FALSE)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VLOOKUP(M967,[17]OPERACIONAL!$A$1:$C$12,2,FALSE)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VLOOKUP(M968,[17]OPERACIONAL!$A$1:$C$12,2,FALSE)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VLOOKUP(M969,[17]OPERACIONAL!$A$1:$C$12,2,FALSE)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VLOOKUP(M970,[17]OPERACIONAL!$A$1:$C$12,2,FALSE)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VLOOKUP(M971,[17]OPERACIONAL!$A$1:$C$12,2,FALSE)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VLOOKUP(M972,[17]OPERACIONAL!$A$1:$C$12,2,FALSE)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VLOOKUP(M973,[17]OPERACIONAL!$A$1:$C$12,2,FALSE)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VLOOKUP(M974,[17]OPERACIONAL!$A$1:$C$12,2,FALSE)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VLOOKUP(M975,[17]OPERACIONAL!$A$1:$C$12,2,FALSE)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VLOOKUP(M976,[17]OPERACIONAL!$A$1:$C$12,2,FALSE)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VLOOKUP(M977,[17]OPERACIONAL!$A$1:$C$12,2,FALSE)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VLOOKUP(M978,[17]OPERACIONAL!$A$1:$C$12,2,FALSE)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VLOOKUP(M979,[17]OPERACIONAL!$A$1:$C$12,2,FALSE)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VLOOKUP(M980,[17]OPERACIONAL!$A$1:$C$12,2,FALSE)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VLOOKUP(M981,[17]OPERACIONAL!$A$1:$C$12,2,FALSE)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VLOOKUP(M982,[17]OPERACIONAL!$A$1:$C$12,2,FALSE)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VLOOKUP(M983,[17]OPERACIONAL!$A$1:$C$12,2,FALSE)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VLOOKUP(M984,[17]OPERACIONAL!$A$1:$C$12,2,FALSE)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VLOOKUP(M985,[17]OPERACIONAL!$A$1:$C$12,2,FALSE)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VLOOKUP(M986,[17]OPERACIONAL!$A$1:$C$12,2,FALSE)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VLOOKUP(M987,[17]OPERACIONAL!$A$1:$C$12,2,FALSE)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VLOOKUP(M988,[17]OPERACIONAL!$A$1:$C$12,2,FALSE)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VLOOKUP(M989,[17]OPERACIONAL!$A$1:$C$12,2,FALSE)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VLOOKUP(M990,[17]OPERACIONAL!$A$1:$C$12,2,FALSE)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VLOOKUP(M991,[17]OPERACIONAL!$A$1:$C$12,2,FALSE)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VLOOKUP(M992,[17]OPERACIONAL!$A$1:$C$12,2,FALSE)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VLOOKUP(M993,[17]OPERACIONAL!$A$1:$C$12,2,FALSE)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VLOOKUP(M994,[17]OPERACIONAL!$A$1:$C$12,2,FALSE)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VLOOKUP(M995,[17]OPERACIONAL!$A$1:$C$12,2,FALSE)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VLOOKUP(M996,[17]OPERACIONAL!$A$1:$C$12,2,FALSE)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VLOOKUP(M997,[17]OPERACIONAL!$A$1:$C$12,2,FALSE)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VLOOKUP(M998,[17]OPERACIONAL!$A$1:$C$12,2,FALSE)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VLOOKUP(M999,[17]OPERACIONAL!$A$1:$C$12,2,FALSE)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VLOOKUP(M1000,[17]OPERACIONAL!$A$1:$C$12,2,FALSE)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VLOOKUP(M1001,[17]OPERACIONAL!$A$1:$C$12,2,FALSE)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VLOOKUP(M1002,[17]OPERACIONAL!$A$1:$C$12,2,FALSE)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VLOOKUP(M1003,[17]OPERACIONAL!$A$1:$C$12,2,FALSE)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VLOOKUP(M1004,[17]OPERACIONAL!$A$1:$C$12,2,FALSE)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VLOOKUP(M1005,[17]OPERACIONAL!$A$1:$C$12,2,FALSE)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VLOOKUP(M1006,[17]OPERACIONAL!$A$1:$C$12,2,FALSE)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VLOOKUP(M1007,[17]OPERACIONAL!$A$1:$C$12,2,FALSE)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VLOOKUP(M1008,[17]OPERACIONAL!$A$1:$C$12,2,FALSE)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VLOOKUP(M1009,[17]OPERACIONAL!$A$1:$C$12,2,FALSE)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VLOOKUP(M1010,[17]OPERACIONAL!$A$1:$C$12,2,FALSE)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VLOOKUP(M1011,[17]OPERACIONAL!$A$1:$C$12,2,FALSE)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VLOOKUP(M1012,[17]OPERACIONAL!$A$1:$C$12,2,FALSE)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VLOOKUP(M1013,[17]OPERACIONAL!$A$1:$C$12,2,FALSE)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VLOOKUP(M1014,[17]OPERACIONAL!$A$1:$C$12,2,FALSE)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VLOOKUP(M1015,[17]OPERACIONAL!$A$1:$C$12,2,FALSE)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VLOOKUP(M1016,[17]OPERACIONAL!$A$1:$C$12,2,FALSE)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VLOOKUP(M1017,[17]OPERACIONAL!$A$1:$C$12,2,FALSE)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VLOOKUP(M1018,[17]OPERACIONAL!$A$1:$C$12,2,FALSE)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VLOOKUP(M1019,[17]OPERACIONAL!$A$1:$C$12,2,FALSE)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VLOOKUP(M1020,[17]OPERACIONAL!$A$1:$C$12,2,FALSE)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VLOOKUP(M1021,[17]OPERACIONAL!$A$1:$C$12,2,FALSE)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VLOOKUP(M1022,[17]OPERACIONAL!$A$1:$C$12,2,FALSE)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VLOOKUP(M1023,[17]OPERACIONAL!$A$1:$C$12,2,FALSE)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VLOOKUP(M1024,[17]OPERACIONAL!$A$1:$C$12,2,FALSE)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VLOOKUP(M1025,[17]OPERACIONAL!$A$1:$C$12,2,FALSE)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VLOOKUP(M1026,[17]OPERACIONAL!$A$1:$C$12,2,FALSE)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VLOOKUP(M1027,[17]OPERACIONAL!$A$1:$C$12,2,FALSE)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VLOOKUP(M1028,[17]OPERACIONAL!$A$1:$C$12,2,FALSE)</f>
        <v>SELECIONAR</v>
      </c>
    </row>
    <row r="1029" spans="2:14">
      <c r="B1029" s="23" t="str">
        <f t="shared" ref="B1029:B1049" si="32">MID(C1029,1,2)</f>
        <v>U.</v>
      </c>
      <c r="C1029" s="24" t="s">
        <v>4</v>
      </c>
      <c r="D1029" s="25"/>
      <c r="E1029" s="25"/>
      <c r="F1029" s="24" t="s">
        <v>18</v>
      </c>
      <c r="G1029" s="26">
        <v>1</v>
      </c>
      <c r="H1029" s="31"/>
      <c r="I1029" s="27">
        <v>0</v>
      </c>
      <c r="J1029" s="28">
        <f t="shared" ref="J1029:J1049" si="33">G1029*I1029</f>
        <v>0</v>
      </c>
      <c r="K1029" s="29" t="s">
        <v>50</v>
      </c>
      <c r="L1029" s="29" t="s">
        <v>45</v>
      </c>
      <c r="M1029" s="29" t="s">
        <v>51</v>
      </c>
      <c r="N1029" s="30" t="str">
        <f>VLOOKUP(M1029,[17]OPERACIONAL!$A$1:$C$12,2,FALSE)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VLOOKUP(M1030,[17]OPERACIONAL!$A$1:$C$12,2,FALSE)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VLOOKUP(M1031,[17]OPERACIONAL!$A$1:$C$12,2,FALSE)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VLOOKUP(M1032,[17]OPERACIONAL!$A$1:$C$12,2,FALSE)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VLOOKUP(M1033,[17]OPERACIONAL!$A$1:$C$12,2,FALSE)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VLOOKUP(M1034,[17]OPERACIONAL!$A$1:$C$12,2,FALSE)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VLOOKUP(M1035,[17]OPERACIONAL!$A$1:$C$12,2,FALSE)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VLOOKUP(M1036,[17]OPERACIONAL!$A$1:$C$12,2,FALSE)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VLOOKUP(M1037,[17]OPERACIONAL!$A$1:$C$12,2,FALSE)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VLOOKUP(M1038,[17]OPERACIONAL!$A$1:$C$12,2,FALSE)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VLOOKUP(M1039,[17]OPERACIONAL!$A$1:$C$12,2,FALSE)</f>
        <v>SELECIONAR</v>
      </c>
    </row>
    <row r="1040" spans="2:14">
      <c r="B1040" s="23" t="str">
        <f t="shared" si="32"/>
        <v>U.</v>
      </c>
      <c r="C1040" s="24" t="s">
        <v>4</v>
      </c>
      <c r="D1040" s="25"/>
      <c r="E1040" s="25"/>
      <c r="F1040" s="24" t="s">
        <v>18</v>
      </c>
      <c r="G1040" s="26">
        <v>1</v>
      </c>
      <c r="H1040" s="31"/>
      <c r="I1040" s="27">
        <v>0</v>
      </c>
      <c r="J1040" s="28">
        <f t="shared" si="33"/>
        <v>0</v>
      </c>
      <c r="K1040" s="29" t="s">
        <v>50</v>
      </c>
      <c r="L1040" s="29" t="s">
        <v>45</v>
      </c>
      <c r="M1040" s="29" t="s">
        <v>51</v>
      </c>
      <c r="N1040" s="30" t="str">
        <f>VLOOKUP(M1040,[17]OPERACIONAL!$A$1:$C$12,2,FALSE)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VLOOKUP(M1041,[17]OPERACIONAL!$A$1:$C$12,2,FALSE)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VLOOKUP(M1042,[17]OPERACIONAL!$A$1:$C$12,2,FALSE)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VLOOKUP(M1043,[17]OPERACIONAL!$A$1:$C$12,2,FALSE)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VLOOKUP(M1044,[17]OPERACIONAL!$A$1:$C$12,2,FALSE)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VLOOKUP(M1045,[17]OPERACIONAL!$A$1:$C$12,2,FALSE)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VLOOKUP(M1046,[17]OPERACIONAL!$A$1:$C$12,2,FALSE)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VLOOKUP(M1047,[17]OPERACIONAL!$A$1:$C$12,2,FALSE)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VLOOKUP(M1048,[17]OPERACIONAL!$A$1:$C$12,2,FALSE)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VLOOKUP(M1049,[17]OPERACIONAL!$A$1:$C$12,2,FALSE)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711F1-405C-4A55-B184-00CA9BA47AD5}">
  <dimension ref="B1:N1049"/>
  <sheetViews>
    <sheetView zoomScale="85" zoomScaleNormal="85" workbookViewId="0">
      <selection activeCell="K12" sqref="K4:M12"/>
    </sheetView>
  </sheetViews>
  <sheetFormatPr defaultRowHeight="15"/>
  <cols>
    <col min="1" max="1" width="9.140625" style="238"/>
    <col min="2" max="2" width="7.7109375" style="238" customWidth="1"/>
    <col min="3" max="3" width="6" style="238" bestFit="1" customWidth="1"/>
    <col min="4" max="4" width="21.28515625" style="239" customWidth="1"/>
    <col min="5" max="5" width="20" style="239" customWidth="1"/>
    <col min="6" max="6" width="10.85546875" style="238" customWidth="1"/>
    <col min="7" max="7" width="10.7109375" style="238" customWidth="1"/>
    <col min="8" max="8" width="19.7109375" style="238" customWidth="1"/>
    <col min="9" max="9" width="14.28515625" style="238" customWidth="1"/>
    <col min="10" max="10" width="24.5703125" style="238" customWidth="1"/>
    <col min="11" max="11" width="23.28515625" style="239" customWidth="1"/>
    <col min="12" max="12" width="22.140625" style="239" customWidth="1"/>
    <col min="13" max="13" width="25" style="239" customWidth="1"/>
    <col min="14" max="14" width="55.28515625" style="238" customWidth="1"/>
    <col min="15" max="16384" width="9.140625" style="238"/>
  </cols>
  <sheetData>
    <row r="1" spans="2:14" ht="15.75" thickBot="1">
      <c r="I1" s="240" t="s">
        <v>0</v>
      </c>
      <c r="J1" s="241">
        <f>SUBTOTAL(9,J4:J1049)</f>
        <v>102560</v>
      </c>
    </row>
    <row r="2" spans="2:14" ht="15.75" thickBot="1">
      <c r="B2" s="242" t="s">
        <v>1</v>
      </c>
      <c r="C2" s="243" t="s">
        <v>1</v>
      </c>
      <c r="D2" s="244" t="s">
        <v>2</v>
      </c>
      <c r="E2" s="244" t="s">
        <v>2</v>
      </c>
      <c r="F2" s="243" t="s">
        <v>1</v>
      </c>
      <c r="G2" s="243" t="s">
        <v>1</v>
      </c>
      <c r="H2" s="245" t="s">
        <v>2</v>
      </c>
      <c r="I2" s="243" t="s">
        <v>1</v>
      </c>
      <c r="J2" s="245" t="s">
        <v>2</v>
      </c>
      <c r="K2" s="244" t="s">
        <v>2</v>
      </c>
      <c r="L2" s="244" t="s">
        <v>2</v>
      </c>
      <c r="M2" s="244" t="s">
        <v>2</v>
      </c>
      <c r="N2" s="246" t="s">
        <v>1</v>
      </c>
    </row>
    <row r="3" spans="2:14" ht="45.75" thickBot="1">
      <c r="B3" s="247" t="s">
        <v>3</v>
      </c>
      <c r="C3" s="248" t="s">
        <v>4</v>
      </c>
      <c r="D3" s="249" t="s">
        <v>5</v>
      </c>
      <c r="E3" s="249" t="s">
        <v>6</v>
      </c>
      <c r="F3" s="249" t="s">
        <v>7</v>
      </c>
      <c r="G3" s="249" t="s">
        <v>8</v>
      </c>
      <c r="H3" s="249" t="s">
        <v>9</v>
      </c>
      <c r="I3" s="249" t="s">
        <v>10</v>
      </c>
      <c r="J3" s="249" t="s">
        <v>11</v>
      </c>
      <c r="K3" s="249" t="s">
        <v>12</v>
      </c>
      <c r="L3" s="249" t="s">
        <v>13</v>
      </c>
      <c r="M3" s="249" t="s">
        <v>14</v>
      </c>
      <c r="N3" s="250" t="s">
        <v>15</v>
      </c>
    </row>
    <row r="4" spans="2:14" ht="174.75" customHeight="1">
      <c r="B4" s="251" t="str">
        <f>MID(C4,1,2)</f>
        <v>39</v>
      </c>
      <c r="C4" s="252" t="s">
        <v>1558</v>
      </c>
      <c r="D4" s="253" t="s">
        <v>1559</v>
      </c>
      <c r="E4" s="253" t="s">
        <v>1560</v>
      </c>
      <c r="F4" s="252" t="s">
        <v>18</v>
      </c>
      <c r="G4" s="254">
        <v>10</v>
      </c>
      <c r="H4" s="255">
        <v>45444</v>
      </c>
      <c r="I4" s="256">
        <v>6000</v>
      </c>
      <c r="J4" s="257">
        <f>G4*I4</f>
        <v>60000</v>
      </c>
      <c r="K4" s="258" t="s">
        <v>20</v>
      </c>
      <c r="L4" s="258" t="s">
        <v>21</v>
      </c>
      <c r="M4" s="258" t="s">
        <v>22</v>
      </c>
      <c r="N4" s="259" t="str">
        <f>VLOOKUP(M4,[18]OPERACIONAL!$A$1:$C$12,2,FALSE)</f>
        <v>EQUIPAMENTOS E MATERIAL PERMANENTE</v>
      </c>
    </row>
    <row r="5" spans="2:14" ht="263.25" customHeight="1">
      <c r="B5" s="260" t="str">
        <f t="shared" ref="B5:B68" si="0">MID(C5,1,2)</f>
        <v>39</v>
      </c>
      <c r="C5" s="261" t="s">
        <v>1558</v>
      </c>
      <c r="D5" s="262" t="s">
        <v>1561</v>
      </c>
      <c r="E5" s="263" t="s">
        <v>1562</v>
      </c>
      <c r="F5" s="261" t="s">
        <v>18</v>
      </c>
      <c r="G5" s="264">
        <v>2</v>
      </c>
      <c r="H5" s="265">
        <v>45444</v>
      </c>
      <c r="I5" s="266">
        <v>4350</v>
      </c>
      <c r="J5" s="267">
        <f t="shared" ref="J5:J68" si="1">G5*I5</f>
        <v>8700</v>
      </c>
      <c r="K5" s="268" t="s">
        <v>20</v>
      </c>
      <c r="L5" s="268" t="s">
        <v>21</v>
      </c>
      <c r="M5" s="268" t="s">
        <v>22</v>
      </c>
      <c r="N5" s="269" t="str">
        <f>VLOOKUP(M5,[18]OPERACIONAL!$A$1:$C$12,2,FALSE)</f>
        <v>EQUIPAMENTOS E MATERIAL PERMANENTE</v>
      </c>
    </row>
    <row r="6" spans="2:14" ht="237" customHeight="1">
      <c r="B6" s="260" t="str">
        <f t="shared" si="0"/>
        <v>39</v>
      </c>
      <c r="C6" s="261" t="s">
        <v>1558</v>
      </c>
      <c r="D6" s="262" t="s">
        <v>1563</v>
      </c>
      <c r="E6" s="262" t="s">
        <v>1564</v>
      </c>
      <c r="F6" s="261" t="s">
        <v>18</v>
      </c>
      <c r="G6" s="264">
        <v>1</v>
      </c>
      <c r="H6" s="265">
        <v>45444</v>
      </c>
      <c r="I6" s="266">
        <v>4500</v>
      </c>
      <c r="J6" s="267">
        <f t="shared" si="1"/>
        <v>4500</v>
      </c>
      <c r="K6" s="268" t="s">
        <v>20</v>
      </c>
      <c r="L6" s="268" t="s">
        <v>21</v>
      </c>
      <c r="M6" s="268" t="s">
        <v>22</v>
      </c>
      <c r="N6" s="269" t="str">
        <f>VLOOKUP(M6,[18]OPERACIONAL!$A$1:$C$12,2,FALSE)</f>
        <v>EQUIPAMENTOS E MATERIAL PERMANENTE</v>
      </c>
    </row>
    <row r="7" spans="2:14" ht="168.75" customHeight="1">
      <c r="B7" s="260" t="str">
        <f t="shared" si="0"/>
        <v>39</v>
      </c>
      <c r="C7" s="261" t="s">
        <v>1558</v>
      </c>
      <c r="D7" s="262" t="s">
        <v>1565</v>
      </c>
      <c r="E7" s="262" t="s">
        <v>1566</v>
      </c>
      <c r="F7" s="261" t="s">
        <v>18</v>
      </c>
      <c r="G7" s="264">
        <v>1</v>
      </c>
      <c r="H7" s="265">
        <v>45444</v>
      </c>
      <c r="I7" s="266">
        <v>3300</v>
      </c>
      <c r="J7" s="267">
        <f t="shared" si="1"/>
        <v>3300</v>
      </c>
      <c r="K7" s="268" t="s">
        <v>20</v>
      </c>
      <c r="L7" s="268" t="s">
        <v>45</v>
      </c>
      <c r="M7" s="268" t="s">
        <v>22</v>
      </c>
      <c r="N7" s="269" t="str">
        <f>VLOOKUP(M7,[18]OPERACIONAL!$A$1:$C$12,2,FALSE)</f>
        <v>EQUIPAMENTOS E MATERIAL PERMANENTE</v>
      </c>
    </row>
    <row r="8" spans="2:14" ht="160.5" customHeight="1">
      <c r="B8" s="260" t="str">
        <f t="shared" si="0"/>
        <v>39</v>
      </c>
      <c r="C8" s="261" t="s">
        <v>1558</v>
      </c>
      <c r="D8" s="262" t="s">
        <v>1567</v>
      </c>
      <c r="E8" s="262" t="s">
        <v>1566</v>
      </c>
      <c r="F8" s="261" t="s">
        <v>18</v>
      </c>
      <c r="G8" s="264">
        <v>1</v>
      </c>
      <c r="H8" s="265">
        <v>45444</v>
      </c>
      <c r="I8" s="266">
        <v>4100</v>
      </c>
      <c r="J8" s="267">
        <f t="shared" si="1"/>
        <v>4100</v>
      </c>
      <c r="K8" s="268" t="s">
        <v>43</v>
      </c>
      <c r="L8" s="268" t="s">
        <v>21</v>
      </c>
      <c r="M8" s="268" t="s">
        <v>22</v>
      </c>
      <c r="N8" s="269" t="str">
        <f>VLOOKUP(M8,[18]OPERACIONAL!$A$1:$C$12,2,FALSE)</f>
        <v>EQUIPAMENTOS E MATERIAL PERMANENTE</v>
      </c>
    </row>
    <row r="9" spans="2:14" ht="198" customHeight="1">
      <c r="B9" s="260" t="str">
        <f t="shared" si="0"/>
        <v>39</v>
      </c>
      <c r="C9" s="261" t="s">
        <v>1558</v>
      </c>
      <c r="D9" s="262" t="s">
        <v>1568</v>
      </c>
      <c r="E9" s="262" t="s">
        <v>1569</v>
      </c>
      <c r="F9" s="261" t="s">
        <v>18</v>
      </c>
      <c r="G9" s="264">
        <v>12</v>
      </c>
      <c r="H9" s="265">
        <v>45352</v>
      </c>
      <c r="I9" s="266">
        <v>200</v>
      </c>
      <c r="J9" s="267">
        <f t="shared" si="1"/>
        <v>2400</v>
      </c>
      <c r="K9" s="268" t="s">
        <v>20</v>
      </c>
      <c r="L9" s="268" t="s">
        <v>21</v>
      </c>
      <c r="M9" s="268" t="s">
        <v>22</v>
      </c>
      <c r="N9" s="269" t="str">
        <f>VLOOKUP(M9,[18]OPERACIONAL!$A$1:$C$12,2,FALSE)</f>
        <v>EQUIPAMENTOS E MATERIAL PERMANENTE</v>
      </c>
    </row>
    <row r="10" spans="2:14" ht="171" customHeight="1">
      <c r="B10" s="260" t="str">
        <f t="shared" si="0"/>
        <v>39</v>
      </c>
      <c r="C10" s="261" t="s">
        <v>1558</v>
      </c>
      <c r="D10" s="262" t="s">
        <v>1570</v>
      </c>
      <c r="E10" s="262" t="s">
        <v>1571</v>
      </c>
      <c r="F10" s="261" t="s">
        <v>18</v>
      </c>
      <c r="G10" s="264">
        <v>6</v>
      </c>
      <c r="H10" s="265">
        <v>45292</v>
      </c>
      <c r="I10" s="266">
        <v>260</v>
      </c>
      <c r="J10" s="267">
        <f t="shared" si="1"/>
        <v>1560</v>
      </c>
      <c r="K10" s="268" t="s">
        <v>20</v>
      </c>
      <c r="L10" s="268" t="s">
        <v>21</v>
      </c>
      <c r="M10" s="268" t="s">
        <v>22</v>
      </c>
      <c r="N10" s="269" t="str">
        <f>VLOOKUP(M10,[18]OPERACIONAL!$A$1:$C$12,2,FALSE)</f>
        <v>EQUIPAMENTOS E MATERIAL PERMANENTE</v>
      </c>
    </row>
    <row r="11" spans="2:14" ht="97.5" customHeight="1">
      <c r="B11" s="260" t="str">
        <f t="shared" si="0"/>
        <v>39</v>
      </c>
      <c r="C11" s="261" t="s">
        <v>1558</v>
      </c>
      <c r="D11" s="262" t="s">
        <v>1572</v>
      </c>
      <c r="E11" s="262" t="s">
        <v>1573</v>
      </c>
      <c r="F11" s="261" t="s">
        <v>18</v>
      </c>
      <c r="G11" s="264">
        <v>12</v>
      </c>
      <c r="H11" s="265">
        <v>45292</v>
      </c>
      <c r="I11" s="266">
        <v>1000</v>
      </c>
      <c r="J11" s="267">
        <f t="shared" si="1"/>
        <v>12000</v>
      </c>
      <c r="K11" s="268" t="s">
        <v>20</v>
      </c>
      <c r="L11" s="268" t="s">
        <v>21</v>
      </c>
      <c r="M11" s="268" t="s">
        <v>31</v>
      </c>
      <c r="N11" s="269" t="str">
        <f>VLOOKUP(M11,[18]OPERACIONAL!$A$1:$C$12,2,FALSE)</f>
        <v>MATERIAL DE CONSUMO</v>
      </c>
    </row>
    <row r="12" spans="2:14" ht="200.25" customHeight="1">
      <c r="B12" s="260" t="str">
        <f t="shared" si="0"/>
        <v>39</v>
      </c>
      <c r="C12" s="261" t="s">
        <v>1558</v>
      </c>
      <c r="D12" s="262" t="s">
        <v>1574</v>
      </c>
      <c r="E12" s="262" t="s">
        <v>1575</v>
      </c>
      <c r="F12" s="261" t="s">
        <v>18</v>
      </c>
      <c r="G12" s="264">
        <v>1</v>
      </c>
      <c r="H12" s="265">
        <v>44986</v>
      </c>
      <c r="I12" s="266">
        <v>6000</v>
      </c>
      <c r="J12" s="267">
        <f t="shared" si="1"/>
        <v>6000</v>
      </c>
      <c r="K12" s="268" t="s">
        <v>43</v>
      </c>
      <c r="L12" s="268" t="s">
        <v>21</v>
      </c>
      <c r="M12" s="268" t="s">
        <v>34</v>
      </c>
      <c r="N12" s="269" t="str">
        <f>VLOOKUP(M12,[18]OPERACIONAL!$A$1:$C$12,2,FALSE)</f>
        <v>OUTROS SERVIÇOS DE TERCEIROS - PESSOA JURÍDICA</v>
      </c>
    </row>
    <row r="13" spans="2:14">
      <c r="B13" s="260" t="s">
        <v>1576</v>
      </c>
      <c r="C13" s="261" t="s">
        <v>4</v>
      </c>
      <c r="D13" s="262"/>
      <c r="E13" s="262"/>
      <c r="F13" s="261" t="s">
        <v>18</v>
      </c>
      <c r="G13" s="264">
        <v>1</v>
      </c>
      <c r="H13" s="265"/>
      <c r="I13" s="266"/>
      <c r="J13" s="267">
        <f t="shared" si="1"/>
        <v>0</v>
      </c>
      <c r="K13" s="268" t="s">
        <v>50</v>
      </c>
      <c r="L13" s="268" t="s">
        <v>45</v>
      </c>
      <c r="M13" s="268" t="s">
        <v>51</v>
      </c>
      <c r="N13" s="269" t="str">
        <f>VLOOKUP(M13,[18]OPERACIONAL!$A$1:$C$12,2,FALSE)</f>
        <v>SELECIONAR</v>
      </c>
    </row>
    <row r="14" spans="2:14">
      <c r="B14" s="260" t="str">
        <f t="shared" si="0"/>
        <v>U.</v>
      </c>
      <c r="C14" s="261" t="s">
        <v>4</v>
      </c>
      <c r="D14" s="262"/>
      <c r="E14" s="262"/>
      <c r="F14" s="261" t="s">
        <v>18</v>
      </c>
      <c r="G14" s="264">
        <v>1</v>
      </c>
      <c r="H14" s="270"/>
      <c r="I14" s="266">
        <v>0</v>
      </c>
      <c r="J14" s="267">
        <f t="shared" si="1"/>
        <v>0</v>
      </c>
      <c r="K14" s="268" t="s">
        <v>50</v>
      </c>
      <c r="L14" s="268" t="s">
        <v>45</v>
      </c>
      <c r="M14" s="268" t="s">
        <v>51</v>
      </c>
      <c r="N14" s="269" t="str">
        <f>VLOOKUP(M14,[18]OPERACIONAL!$A$1:$C$12,2,FALSE)</f>
        <v>SELECIONAR</v>
      </c>
    </row>
    <row r="15" spans="2:14">
      <c r="B15" s="260" t="str">
        <f t="shared" si="0"/>
        <v>U.</v>
      </c>
      <c r="C15" s="261" t="s">
        <v>4</v>
      </c>
      <c r="D15" s="262"/>
      <c r="E15" s="262"/>
      <c r="F15" s="261" t="s">
        <v>18</v>
      </c>
      <c r="G15" s="264">
        <v>1</v>
      </c>
      <c r="H15" s="270"/>
      <c r="I15" s="266">
        <v>0</v>
      </c>
      <c r="J15" s="267">
        <f t="shared" si="1"/>
        <v>0</v>
      </c>
      <c r="K15" s="268" t="s">
        <v>50</v>
      </c>
      <c r="L15" s="268" t="s">
        <v>45</v>
      </c>
      <c r="M15" s="268" t="s">
        <v>51</v>
      </c>
      <c r="N15" s="269" t="str">
        <f>VLOOKUP(M15,[18]OPERACIONAL!$A$1:$C$12,2,FALSE)</f>
        <v>SELECIONAR</v>
      </c>
    </row>
    <row r="16" spans="2:14">
      <c r="B16" s="260" t="str">
        <f t="shared" si="0"/>
        <v>U.</v>
      </c>
      <c r="C16" s="261" t="s">
        <v>4</v>
      </c>
      <c r="D16" s="262"/>
      <c r="E16" s="262"/>
      <c r="F16" s="261" t="s">
        <v>18</v>
      </c>
      <c r="G16" s="264">
        <v>1</v>
      </c>
      <c r="H16" s="270"/>
      <c r="I16" s="266">
        <v>0</v>
      </c>
      <c r="J16" s="267">
        <f t="shared" si="1"/>
        <v>0</v>
      </c>
      <c r="K16" s="268" t="s">
        <v>50</v>
      </c>
      <c r="L16" s="268" t="s">
        <v>45</v>
      </c>
      <c r="M16" s="268" t="s">
        <v>51</v>
      </c>
      <c r="N16" s="269" t="str">
        <f>VLOOKUP(M16,[18]OPERACIONAL!$A$1:$C$12,2,FALSE)</f>
        <v>SELECIONAR</v>
      </c>
    </row>
    <row r="17" spans="2:14">
      <c r="B17" s="260" t="str">
        <f t="shared" si="0"/>
        <v>U.</v>
      </c>
      <c r="C17" s="261" t="s">
        <v>4</v>
      </c>
      <c r="D17" s="262"/>
      <c r="E17" s="262"/>
      <c r="F17" s="261" t="s">
        <v>18</v>
      </c>
      <c r="G17" s="264">
        <v>1</v>
      </c>
      <c r="H17" s="270"/>
      <c r="I17" s="266">
        <v>0</v>
      </c>
      <c r="J17" s="267">
        <f t="shared" si="1"/>
        <v>0</v>
      </c>
      <c r="K17" s="268" t="s">
        <v>50</v>
      </c>
      <c r="L17" s="268" t="s">
        <v>45</v>
      </c>
      <c r="M17" s="268" t="s">
        <v>51</v>
      </c>
      <c r="N17" s="269" t="str">
        <f>VLOOKUP(M17,[18]OPERACIONAL!$A$1:$C$12,2,FALSE)</f>
        <v>SELECIONAR</v>
      </c>
    </row>
    <row r="18" spans="2:14">
      <c r="B18" s="260" t="str">
        <f t="shared" si="0"/>
        <v>U.</v>
      </c>
      <c r="C18" s="261" t="s">
        <v>4</v>
      </c>
      <c r="D18" s="262"/>
      <c r="E18" s="262"/>
      <c r="F18" s="261" t="s">
        <v>18</v>
      </c>
      <c r="G18" s="264">
        <v>1</v>
      </c>
      <c r="H18" s="270"/>
      <c r="I18" s="266">
        <v>0</v>
      </c>
      <c r="J18" s="267">
        <f t="shared" si="1"/>
        <v>0</v>
      </c>
      <c r="K18" s="268" t="s">
        <v>50</v>
      </c>
      <c r="L18" s="268" t="s">
        <v>45</v>
      </c>
      <c r="M18" s="268" t="s">
        <v>51</v>
      </c>
      <c r="N18" s="269" t="str">
        <f>VLOOKUP(M18,[18]OPERACIONAL!$A$1:$C$12,2,FALSE)</f>
        <v>SELECIONAR</v>
      </c>
    </row>
    <row r="19" spans="2:14">
      <c r="B19" s="260" t="str">
        <f t="shared" si="0"/>
        <v>U.</v>
      </c>
      <c r="C19" s="261" t="s">
        <v>4</v>
      </c>
      <c r="D19" s="262"/>
      <c r="E19" s="262"/>
      <c r="F19" s="261" t="s">
        <v>18</v>
      </c>
      <c r="G19" s="264">
        <v>1</v>
      </c>
      <c r="H19" s="270"/>
      <c r="I19" s="266">
        <v>0</v>
      </c>
      <c r="J19" s="267">
        <f t="shared" si="1"/>
        <v>0</v>
      </c>
      <c r="K19" s="268" t="s">
        <v>50</v>
      </c>
      <c r="L19" s="268" t="s">
        <v>45</v>
      </c>
      <c r="M19" s="268" t="s">
        <v>51</v>
      </c>
      <c r="N19" s="269" t="str">
        <f>VLOOKUP(M19,[18]OPERACIONAL!$A$1:$C$12,2,FALSE)</f>
        <v>SELECIONAR</v>
      </c>
    </row>
    <row r="20" spans="2:14">
      <c r="B20" s="260" t="str">
        <f t="shared" si="0"/>
        <v>U.</v>
      </c>
      <c r="C20" s="261" t="s">
        <v>4</v>
      </c>
      <c r="D20" s="262"/>
      <c r="E20" s="262"/>
      <c r="F20" s="261" t="s">
        <v>18</v>
      </c>
      <c r="G20" s="264">
        <v>1</v>
      </c>
      <c r="H20" s="270"/>
      <c r="I20" s="266">
        <v>0</v>
      </c>
      <c r="J20" s="267">
        <f t="shared" si="1"/>
        <v>0</v>
      </c>
      <c r="K20" s="268" t="s">
        <v>50</v>
      </c>
      <c r="L20" s="268" t="s">
        <v>45</v>
      </c>
      <c r="M20" s="268" t="s">
        <v>51</v>
      </c>
      <c r="N20" s="269" t="str">
        <f>VLOOKUP(M20,[18]OPERACIONAL!$A$1:$C$12,2,FALSE)</f>
        <v>SELECIONAR</v>
      </c>
    </row>
    <row r="21" spans="2:14">
      <c r="B21" s="260" t="str">
        <f t="shared" si="0"/>
        <v>U.</v>
      </c>
      <c r="C21" s="261" t="s">
        <v>4</v>
      </c>
      <c r="D21" s="262"/>
      <c r="E21" s="262"/>
      <c r="F21" s="261" t="s">
        <v>18</v>
      </c>
      <c r="G21" s="264">
        <v>1</v>
      </c>
      <c r="H21" s="270"/>
      <c r="I21" s="266">
        <v>0</v>
      </c>
      <c r="J21" s="267">
        <f t="shared" si="1"/>
        <v>0</v>
      </c>
      <c r="K21" s="268" t="s">
        <v>50</v>
      </c>
      <c r="L21" s="268" t="s">
        <v>45</v>
      </c>
      <c r="M21" s="268" t="s">
        <v>51</v>
      </c>
      <c r="N21" s="269" t="str">
        <f>VLOOKUP(M21,[18]OPERACIONAL!$A$1:$C$12,2,FALSE)</f>
        <v>SELECIONAR</v>
      </c>
    </row>
    <row r="22" spans="2:14">
      <c r="B22" s="260" t="str">
        <f t="shared" si="0"/>
        <v>U.</v>
      </c>
      <c r="C22" s="261" t="s">
        <v>4</v>
      </c>
      <c r="D22" s="262"/>
      <c r="E22" s="262"/>
      <c r="F22" s="261" t="s">
        <v>18</v>
      </c>
      <c r="G22" s="264">
        <v>1</v>
      </c>
      <c r="H22" s="270"/>
      <c r="I22" s="266">
        <v>0</v>
      </c>
      <c r="J22" s="267">
        <f t="shared" si="1"/>
        <v>0</v>
      </c>
      <c r="K22" s="268" t="s">
        <v>50</v>
      </c>
      <c r="L22" s="268" t="s">
        <v>45</v>
      </c>
      <c r="M22" s="268" t="s">
        <v>51</v>
      </c>
      <c r="N22" s="269" t="str">
        <f>VLOOKUP(M22,[18]OPERACIONAL!$A$1:$C$12,2,FALSE)</f>
        <v>SELECIONAR</v>
      </c>
    </row>
    <row r="23" spans="2:14">
      <c r="B23" s="260" t="str">
        <f t="shared" si="0"/>
        <v>U.</v>
      </c>
      <c r="C23" s="261" t="s">
        <v>4</v>
      </c>
      <c r="D23" s="262"/>
      <c r="E23" s="262"/>
      <c r="F23" s="261" t="s">
        <v>18</v>
      </c>
      <c r="G23" s="264">
        <v>1</v>
      </c>
      <c r="H23" s="270"/>
      <c r="I23" s="266">
        <v>0</v>
      </c>
      <c r="J23" s="267">
        <f t="shared" si="1"/>
        <v>0</v>
      </c>
      <c r="K23" s="268" t="s">
        <v>50</v>
      </c>
      <c r="L23" s="268" t="s">
        <v>45</v>
      </c>
      <c r="M23" s="268" t="s">
        <v>51</v>
      </c>
      <c r="N23" s="269" t="str">
        <f>VLOOKUP(M23,[18]OPERACIONAL!$A$1:$C$12,2,FALSE)</f>
        <v>SELECIONAR</v>
      </c>
    </row>
    <row r="24" spans="2:14">
      <c r="B24" s="260" t="str">
        <f t="shared" si="0"/>
        <v>U.</v>
      </c>
      <c r="C24" s="261" t="s">
        <v>4</v>
      </c>
      <c r="D24" s="262"/>
      <c r="E24" s="262"/>
      <c r="F24" s="261" t="s">
        <v>18</v>
      </c>
      <c r="G24" s="264">
        <v>1</v>
      </c>
      <c r="H24" s="270"/>
      <c r="I24" s="266">
        <v>0</v>
      </c>
      <c r="J24" s="267">
        <f t="shared" si="1"/>
        <v>0</v>
      </c>
      <c r="K24" s="268" t="s">
        <v>50</v>
      </c>
      <c r="L24" s="268" t="s">
        <v>45</v>
      </c>
      <c r="M24" s="268" t="s">
        <v>51</v>
      </c>
      <c r="N24" s="269" t="str">
        <f>VLOOKUP(M24,[18]OPERACIONAL!$A$1:$C$12,2,FALSE)</f>
        <v>SELECIONAR</v>
      </c>
    </row>
    <row r="25" spans="2:14">
      <c r="B25" s="260" t="str">
        <f t="shared" si="0"/>
        <v>U.</v>
      </c>
      <c r="C25" s="261" t="s">
        <v>4</v>
      </c>
      <c r="D25" s="262"/>
      <c r="E25" s="262"/>
      <c r="F25" s="261" t="s">
        <v>18</v>
      </c>
      <c r="G25" s="264">
        <v>1</v>
      </c>
      <c r="H25" s="270"/>
      <c r="I25" s="266">
        <v>0</v>
      </c>
      <c r="J25" s="267">
        <f t="shared" si="1"/>
        <v>0</v>
      </c>
      <c r="K25" s="268" t="s">
        <v>50</v>
      </c>
      <c r="L25" s="268" t="s">
        <v>45</v>
      </c>
      <c r="M25" s="268" t="s">
        <v>51</v>
      </c>
      <c r="N25" s="269" t="str">
        <f>VLOOKUP(M25,[18]OPERACIONAL!$A$1:$C$12,2,FALSE)</f>
        <v>SELECIONAR</v>
      </c>
    </row>
    <row r="26" spans="2:14">
      <c r="B26" s="260" t="str">
        <f t="shared" si="0"/>
        <v>U.</v>
      </c>
      <c r="C26" s="261" t="s">
        <v>4</v>
      </c>
      <c r="D26" s="262"/>
      <c r="E26" s="262"/>
      <c r="F26" s="261" t="s">
        <v>18</v>
      </c>
      <c r="G26" s="264">
        <v>1</v>
      </c>
      <c r="H26" s="270"/>
      <c r="I26" s="266">
        <v>0</v>
      </c>
      <c r="J26" s="267">
        <f t="shared" si="1"/>
        <v>0</v>
      </c>
      <c r="K26" s="268" t="s">
        <v>50</v>
      </c>
      <c r="L26" s="268" t="s">
        <v>45</v>
      </c>
      <c r="M26" s="268" t="s">
        <v>51</v>
      </c>
      <c r="N26" s="269" t="str">
        <f>VLOOKUP(M26,[18]OPERACIONAL!$A$1:$C$12,2,FALSE)</f>
        <v>SELECIONAR</v>
      </c>
    </row>
    <row r="27" spans="2:14">
      <c r="B27" s="260" t="str">
        <f t="shared" si="0"/>
        <v>U.</v>
      </c>
      <c r="C27" s="261" t="s">
        <v>4</v>
      </c>
      <c r="D27" s="262"/>
      <c r="E27" s="262"/>
      <c r="F27" s="261" t="s">
        <v>18</v>
      </c>
      <c r="G27" s="264">
        <v>1</v>
      </c>
      <c r="H27" s="270"/>
      <c r="I27" s="266">
        <v>0</v>
      </c>
      <c r="J27" s="267">
        <f t="shared" si="1"/>
        <v>0</v>
      </c>
      <c r="K27" s="268" t="s">
        <v>50</v>
      </c>
      <c r="L27" s="268" t="s">
        <v>45</v>
      </c>
      <c r="M27" s="268" t="s">
        <v>51</v>
      </c>
      <c r="N27" s="269" t="str">
        <f>VLOOKUP(M27,[18]OPERACIONAL!$A$1:$C$12,2,FALSE)</f>
        <v>SELECIONAR</v>
      </c>
    </row>
    <row r="28" spans="2:14">
      <c r="B28" s="260" t="str">
        <f t="shared" si="0"/>
        <v>U.</v>
      </c>
      <c r="C28" s="261" t="s">
        <v>4</v>
      </c>
      <c r="D28" s="262"/>
      <c r="E28" s="262"/>
      <c r="F28" s="261" t="s">
        <v>18</v>
      </c>
      <c r="G28" s="264">
        <v>1</v>
      </c>
      <c r="H28" s="270"/>
      <c r="I28" s="266">
        <v>0</v>
      </c>
      <c r="J28" s="267">
        <f t="shared" si="1"/>
        <v>0</v>
      </c>
      <c r="K28" s="268" t="s">
        <v>50</v>
      </c>
      <c r="L28" s="268" t="s">
        <v>45</v>
      </c>
      <c r="M28" s="268" t="s">
        <v>51</v>
      </c>
      <c r="N28" s="269" t="str">
        <f>VLOOKUP(M28,[18]OPERACIONAL!$A$1:$C$12,2,FALSE)</f>
        <v>SELECIONAR</v>
      </c>
    </row>
    <row r="29" spans="2:14">
      <c r="B29" s="260" t="str">
        <f t="shared" si="0"/>
        <v>U.</v>
      </c>
      <c r="C29" s="261" t="s">
        <v>4</v>
      </c>
      <c r="D29" s="262"/>
      <c r="E29" s="262"/>
      <c r="F29" s="261" t="s">
        <v>18</v>
      </c>
      <c r="G29" s="264">
        <v>1</v>
      </c>
      <c r="H29" s="270"/>
      <c r="I29" s="266">
        <v>0</v>
      </c>
      <c r="J29" s="267">
        <f t="shared" si="1"/>
        <v>0</v>
      </c>
      <c r="K29" s="268" t="s">
        <v>50</v>
      </c>
      <c r="L29" s="268" t="s">
        <v>45</v>
      </c>
      <c r="M29" s="268" t="s">
        <v>51</v>
      </c>
      <c r="N29" s="269" t="str">
        <f>VLOOKUP(M29,[18]OPERACIONAL!$A$1:$C$12,2,FALSE)</f>
        <v>SELECIONAR</v>
      </c>
    </row>
    <row r="30" spans="2:14">
      <c r="B30" s="260" t="str">
        <f t="shared" si="0"/>
        <v>U.</v>
      </c>
      <c r="C30" s="261" t="s">
        <v>4</v>
      </c>
      <c r="D30" s="262"/>
      <c r="E30" s="262"/>
      <c r="F30" s="261" t="s">
        <v>18</v>
      </c>
      <c r="G30" s="264">
        <v>1</v>
      </c>
      <c r="H30" s="270"/>
      <c r="I30" s="266">
        <v>0</v>
      </c>
      <c r="J30" s="267">
        <f t="shared" si="1"/>
        <v>0</v>
      </c>
      <c r="K30" s="268" t="s">
        <v>50</v>
      </c>
      <c r="L30" s="268" t="s">
        <v>45</v>
      </c>
      <c r="M30" s="268" t="s">
        <v>51</v>
      </c>
      <c r="N30" s="269" t="str">
        <f>VLOOKUP(M30,[18]OPERACIONAL!$A$1:$C$12,2,FALSE)</f>
        <v>SELECIONAR</v>
      </c>
    </row>
    <row r="31" spans="2:14">
      <c r="B31" s="260" t="str">
        <f t="shared" si="0"/>
        <v>U.</v>
      </c>
      <c r="C31" s="261" t="s">
        <v>4</v>
      </c>
      <c r="D31" s="262"/>
      <c r="E31" s="262"/>
      <c r="F31" s="261" t="s">
        <v>18</v>
      </c>
      <c r="G31" s="264">
        <v>1</v>
      </c>
      <c r="H31" s="270"/>
      <c r="I31" s="266">
        <v>0</v>
      </c>
      <c r="J31" s="267">
        <f t="shared" si="1"/>
        <v>0</v>
      </c>
      <c r="K31" s="268" t="s">
        <v>50</v>
      </c>
      <c r="L31" s="268" t="s">
        <v>45</v>
      </c>
      <c r="M31" s="268" t="s">
        <v>51</v>
      </c>
      <c r="N31" s="269" t="str">
        <f>VLOOKUP(M31,[18]OPERACIONAL!$A$1:$C$12,2,FALSE)</f>
        <v>SELECIONAR</v>
      </c>
    </row>
    <row r="32" spans="2:14">
      <c r="B32" s="260" t="str">
        <f t="shared" si="0"/>
        <v>U.</v>
      </c>
      <c r="C32" s="261" t="s">
        <v>4</v>
      </c>
      <c r="D32" s="262"/>
      <c r="E32" s="262"/>
      <c r="F32" s="261" t="s">
        <v>18</v>
      </c>
      <c r="G32" s="264">
        <v>1</v>
      </c>
      <c r="H32" s="270"/>
      <c r="I32" s="266">
        <v>0</v>
      </c>
      <c r="J32" s="267">
        <f t="shared" si="1"/>
        <v>0</v>
      </c>
      <c r="K32" s="268" t="s">
        <v>50</v>
      </c>
      <c r="L32" s="268" t="s">
        <v>45</v>
      </c>
      <c r="M32" s="268" t="s">
        <v>51</v>
      </c>
      <c r="N32" s="269" t="str">
        <f>VLOOKUP(M32,[18]OPERACIONAL!$A$1:$C$12,2,FALSE)</f>
        <v>SELECIONAR</v>
      </c>
    </row>
    <row r="33" spans="2:14">
      <c r="B33" s="260" t="str">
        <f t="shared" si="0"/>
        <v>U.</v>
      </c>
      <c r="C33" s="261" t="s">
        <v>4</v>
      </c>
      <c r="D33" s="262"/>
      <c r="E33" s="262"/>
      <c r="F33" s="261" t="s">
        <v>18</v>
      </c>
      <c r="G33" s="264">
        <v>1</v>
      </c>
      <c r="H33" s="270"/>
      <c r="I33" s="266">
        <v>0</v>
      </c>
      <c r="J33" s="267">
        <f t="shared" si="1"/>
        <v>0</v>
      </c>
      <c r="K33" s="268" t="s">
        <v>50</v>
      </c>
      <c r="L33" s="268" t="s">
        <v>45</v>
      </c>
      <c r="M33" s="268" t="s">
        <v>51</v>
      </c>
      <c r="N33" s="269" t="str">
        <f>VLOOKUP(M33,[18]OPERACIONAL!$A$1:$C$12,2,FALSE)</f>
        <v>SELECIONAR</v>
      </c>
    </row>
    <row r="34" spans="2:14">
      <c r="B34" s="260" t="str">
        <f t="shared" si="0"/>
        <v>U.</v>
      </c>
      <c r="C34" s="261" t="s">
        <v>4</v>
      </c>
      <c r="D34" s="262"/>
      <c r="E34" s="262"/>
      <c r="F34" s="261" t="s">
        <v>18</v>
      </c>
      <c r="G34" s="264">
        <v>1</v>
      </c>
      <c r="H34" s="270"/>
      <c r="I34" s="266">
        <v>0</v>
      </c>
      <c r="J34" s="267">
        <f t="shared" si="1"/>
        <v>0</v>
      </c>
      <c r="K34" s="268" t="s">
        <v>50</v>
      </c>
      <c r="L34" s="268" t="s">
        <v>45</v>
      </c>
      <c r="M34" s="268" t="s">
        <v>51</v>
      </c>
      <c r="N34" s="269" t="str">
        <f>VLOOKUP(M34,[18]OPERACIONAL!$A$1:$C$12,2,FALSE)</f>
        <v>SELECIONAR</v>
      </c>
    </row>
    <row r="35" spans="2:14">
      <c r="B35" s="260" t="str">
        <f t="shared" si="0"/>
        <v>U.</v>
      </c>
      <c r="C35" s="261" t="s">
        <v>4</v>
      </c>
      <c r="D35" s="262"/>
      <c r="E35" s="262"/>
      <c r="F35" s="261" t="s">
        <v>18</v>
      </c>
      <c r="G35" s="264">
        <v>1</v>
      </c>
      <c r="H35" s="270"/>
      <c r="I35" s="266">
        <v>0</v>
      </c>
      <c r="J35" s="267">
        <f t="shared" si="1"/>
        <v>0</v>
      </c>
      <c r="K35" s="268" t="s">
        <v>50</v>
      </c>
      <c r="L35" s="268" t="s">
        <v>45</v>
      </c>
      <c r="M35" s="268" t="s">
        <v>51</v>
      </c>
      <c r="N35" s="269" t="str">
        <f>VLOOKUP(M35,[18]OPERACIONAL!$A$1:$C$12,2,FALSE)</f>
        <v>SELECIONAR</v>
      </c>
    </row>
    <row r="36" spans="2:14">
      <c r="B36" s="260" t="str">
        <f t="shared" si="0"/>
        <v>U.</v>
      </c>
      <c r="C36" s="261" t="s">
        <v>4</v>
      </c>
      <c r="D36" s="262"/>
      <c r="E36" s="262"/>
      <c r="F36" s="261" t="s">
        <v>18</v>
      </c>
      <c r="G36" s="264">
        <v>1</v>
      </c>
      <c r="H36" s="270"/>
      <c r="I36" s="266">
        <v>0</v>
      </c>
      <c r="J36" s="267">
        <f t="shared" si="1"/>
        <v>0</v>
      </c>
      <c r="K36" s="268" t="s">
        <v>50</v>
      </c>
      <c r="L36" s="268" t="s">
        <v>45</v>
      </c>
      <c r="M36" s="268" t="s">
        <v>51</v>
      </c>
      <c r="N36" s="269" t="str">
        <f>VLOOKUP(M36,[18]OPERACIONAL!$A$1:$C$12,2,FALSE)</f>
        <v>SELECIONAR</v>
      </c>
    </row>
    <row r="37" spans="2:14">
      <c r="B37" s="260" t="str">
        <f t="shared" si="0"/>
        <v>U.</v>
      </c>
      <c r="C37" s="261" t="s">
        <v>4</v>
      </c>
      <c r="D37" s="262"/>
      <c r="E37" s="262"/>
      <c r="F37" s="261" t="s">
        <v>18</v>
      </c>
      <c r="G37" s="264">
        <v>1</v>
      </c>
      <c r="H37" s="270"/>
      <c r="I37" s="266">
        <v>0</v>
      </c>
      <c r="J37" s="267">
        <f t="shared" si="1"/>
        <v>0</v>
      </c>
      <c r="K37" s="268" t="s">
        <v>50</v>
      </c>
      <c r="L37" s="268" t="s">
        <v>45</v>
      </c>
      <c r="M37" s="268" t="s">
        <v>51</v>
      </c>
      <c r="N37" s="269" t="str">
        <f>VLOOKUP(M37,[18]OPERACIONAL!$A$1:$C$12,2,FALSE)</f>
        <v>SELECIONAR</v>
      </c>
    </row>
    <row r="38" spans="2:14">
      <c r="B38" s="260" t="str">
        <f t="shared" si="0"/>
        <v>U.</v>
      </c>
      <c r="C38" s="261" t="s">
        <v>4</v>
      </c>
      <c r="D38" s="262"/>
      <c r="E38" s="262"/>
      <c r="F38" s="261" t="s">
        <v>18</v>
      </c>
      <c r="G38" s="264">
        <v>1</v>
      </c>
      <c r="H38" s="270"/>
      <c r="I38" s="266">
        <v>0</v>
      </c>
      <c r="J38" s="267">
        <f t="shared" si="1"/>
        <v>0</v>
      </c>
      <c r="K38" s="268" t="s">
        <v>50</v>
      </c>
      <c r="L38" s="268" t="s">
        <v>45</v>
      </c>
      <c r="M38" s="268" t="s">
        <v>51</v>
      </c>
      <c r="N38" s="269" t="str">
        <f>VLOOKUP(M38,[18]OPERACIONAL!$A$1:$C$12,2,FALSE)</f>
        <v>SELECIONAR</v>
      </c>
    </row>
    <row r="39" spans="2:14">
      <c r="B39" s="260" t="str">
        <f t="shared" si="0"/>
        <v>U.</v>
      </c>
      <c r="C39" s="261" t="s">
        <v>4</v>
      </c>
      <c r="D39" s="262"/>
      <c r="E39" s="262"/>
      <c r="F39" s="261" t="s">
        <v>18</v>
      </c>
      <c r="G39" s="264">
        <v>1</v>
      </c>
      <c r="H39" s="270"/>
      <c r="I39" s="266">
        <v>0</v>
      </c>
      <c r="J39" s="267">
        <f t="shared" si="1"/>
        <v>0</v>
      </c>
      <c r="K39" s="268" t="s">
        <v>50</v>
      </c>
      <c r="L39" s="268" t="s">
        <v>45</v>
      </c>
      <c r="M39" s="268" t="s">
        <v>51</v>
      </c>
      <c r="N39" s="269" t="str">
        <f>VLOOKUP(M39,[18]OPERACIONAL!$A$1:$C$12,2,FALSE)</f>
        <v>SELECIONAR</v>
      </c>
    </row>
    <row r="40" spans="2:14">
      <c r="B40" s="260" t="str">
        <f t="shared" si="0"/>
        <v>U.</v>
      </c>
      <c r="C40" s="261" t="s">
        <v>4</v>
      </c>
      <c r="D40" s="262"/>
      <c r="E40" s="262"/>
      <c r="F40" s="261" t="s">
        <v>18</v>
      </c>
      <c r="G40" s="264">
        <v>1</v>
      </c>
      <c r="H40" s="270"/>
      <c r="I40" s="266">
        <v>0</v>
      </c>
      <c r="J40" s="267">
        <f t="shared" si="1"/>
        <v>0</v>
      </c>
      <c r="K40" s="268" t="s">
        <v>50</v>
      </c>
      <c r="L40" s="268" t="s">
        <v>45</v>
      </c>
      <c r="M40" s="268" t="s">
        <v>51</v>
      </c>
      <c r="N40" s="269" t="str">
        <f>VLOOKUP(M40,[18]OPERACIONAL!$A$1:$C$12,2,FALSE)</f>
        <v>SELECIONAR</v>
      </c>
    </row>
    <row r="41" spans="2:14">
      <c r="B41" s="260" t="str">
        <f t="shared" si="0"/>
        <v>U.</v>
      </c>
      <c r="C41" s="261" t="s">
        <v>4</v>
      </c>
      <c r="D41" s="262"/>
      <c r="E41" s="262"/>
      <c r="F41" s="261" t="s">
        <v>18</v>
      </c>
      <c r="G41" s="264">
        <v>1</v>
      </c>
      <c r="H41" s="270"/>
      <c r="I41" s="266">
        <v>0</v>
      </c>
      <c r="J41" s="267">
        <f t="shared" si="1"/>
        <v>0</v>
      </c>
      <c r="K41" s="268" t="s">
        <v>50</v>
      </c>
      <c r="L41" s="268" t="s">
        <v>45</v>
      </c>
      <c r="M41" s="268" t="s">
        <v>51</v>
      </c>
      <c r="N41" s="269" t="str">
        <f>VLOOKUP(M41,[18]OPERACIONAL!$A$1:$C$12,2,FALSE)</f>
        <v>SELECIONAR</v>
      </c>
    </row>
    <row r="42" spans="2:14">
      <c r="B42" s="260" t="str">
        <f t="shared" si="0"/>
        <v>U.</v>
      </c>
      <c r="C42" s="261" t="s">
        <v>4</v>
      </c>
      <c r="D42" s="262"/>
      <c r="E42" s="262"/>
      <c r="F42" s="261" t="s">
        <v>18</v>
      </c>
      <c r="G42" s="264">
        <v>1</v>
      </c>
      <c r="H42" s="270"/>
      <c r="I42" s="266">
        <v>0</v>
      </c>
      <c r="J42" s="267">
        <f t="shared" si="1"/>
        <v>0</v>
      </c>
      <c r="K42" s="268" t="s">
        <v>50</v>
      </c>
      <c r="L42" s="268" t="s">
        <v>45</v>
      </c>
      <c r="M42" s="268" t="s">
        <v>51</v>
      </c>
      <c r="N42" s="269" t="str">
        <f>VLOOKUP(M42,[18]OPERACIONAL!$A$1:$C$12,2,FALSE)</f>
        <v>SELECIONAR</v>
      </c>
    </row>
    <row r="43" spans="2:14">
      <c r="B43" s="260" t="str">
        <f t="shared" si="0"/>
        <v>U.</v>
      </c>
      <c r="C43" s="261" t="s">
        <v>4</v>
      </c>
      <c r="D43" s="262"/>
      <c r="E43" s="262"/>
      <c r="F43" s="261" t="s">
        <v>18</v>
      </c>
      <c r="G43" s="264">
        <v>1</v>
      </c>
      <c r="H43" s="270"/>
      <c r="I43" s="266">
        <v>0</v>
      </c>
      <c r="J43" s="267">
        <f t="shared" si="1"/>
        <v>0</v>
      </c>
      <c r="K43" s="268" t="s">
        <v>50</v>
      </c>
      <c r="L43" s="268" t="s">
        <v>45</v>
      </c>
      <c r="M43" s="268" t="s">
        <v>51</v>
      </c>
      <c r="N43" s="269" t="str">
        <f>VLOOKUP(M43,[18]OPERACIONAL!$A$1:$C$12,2,FALSE)</f>
        <v>SELECIONAR</v>
      </c>
    </row>
    <row r="44" spans="2:14">
      <c r="B44" s="260" t="str">
        <f t="shared" si="0"/>
        <v>U.</v>
      </c>
      <c r="C44" s="261" t="s">
        <v>4</v>
      </c>
      <c r="D44" s="262"/>
      <c r="E44" s="262"/>
      <c r="F44" s="261" t="s">
        <v>18</v>
      </c>
      <c r="G44" s="264">
        <v>1</v>
      </c>
      <c r="H44" s="270"/>
      <c r="I44" s="266">
        <v>0</v>
      </c>
      <c r="J44" s="267">
        <f t="shared" si="1"/>
        <v>0</v>
      </c>
      <c r="K44" s="268" t="s">
        <v>50</v>
      </c>
      <c r="L44" s="268" t="s">
        <v>45</v>
      </c>
      <c r="M44" s="268" t="s">
        <v>51</v>
      </c>
      <c r="N44" s="269" t="str">
        <f>VLOOKUP(M44,[18]OPERACIONAL!$A$1:$C$12,2,FALSE)</f>
        <v>SELECIONAR</v>
      </c>
    </row>
    <row r="45" spans="2:14">
      <c r="B45" s="260" t="str">
        <f t="shared" si="0"/>
        <v>U.</v>
      </c>
      <c r="C45" s="261" t="s">
        <v>4</v>
      </c>
      <c r="D45" s="262"/>
      <c r="E45" s="262"/>
      <c r="F45" s="261" t="s">
        <v>18</v>
      </c>
      <c r="G45" s="264">
        <v>1</v>
      </c>
      <c r="H45" s="270"/>
      <c r="I45" s="266">
        <v>0</v>
      </c>
      <c r="J45" s="267">
        <f t="shared" si="1"/>
        <v>0</v>
      </c>
      <c r="K45" s="268" t="s">
        <v>50</v>
      </c>
      <c r="L45" s="268" t="s">
        <v>45</v>
      </c>
      <c r="M45" s="268" t="s">
        <v>51</v>
      </c>
      <c r="N45" s="269" t="str">
        <f>VLOOKUP(M45,[18]OPERACIONAL!$A$1:$C$12,2,FALSE)</f>
        <v>SELECIONAR</v>
      </c>
    </row>
    <row r="46" spans="2:14">
      <c r="B46" s="260" t="str">
        <f t="shared" si="0"/>
        <v>U.</v>
      </c>
      <c r="C46" s="261" t="s">
        <v>4</v>
      </c>
      <c r="D46" s="262"/>
      <c r="E46" s="262"/>
      <c r="F46" s="261" t="s">
        <v>18</v>
      </c>
      <c r="G46" s="264">
        <v>1</v>
      </c>
      <c r="H46" s="270"/>
      <c r="I46" s="266">
        <v>0</v>
      </c>
      <c r="J46" s="267">
        <f t="shared" si="1"/>
        <v>0</v>
      </c>
      <c r="K46" s="268" t="s">
        <v>50</v>
      </c>
      <c r="L46" s="268" t="s">
        <v>45</v>
      </c>
      <c r="M46" s="268" t="s">
        <v>51</v>
      </c>
      <c r="N46" s="269" t="str">
        <f>VLOOKUP(M46,[18]OPERACIONAL!$A$1:$C$12,2,FALSE)</f>
        <v>SELECIONAR</v>
      </c>
    </row>
    <row r="47" spans="2:14">
      <c r="B47" s="260" t="str">
        <f t="shared" si="0"/>
        <v>U.</v>
      </c>
      <c r="C47" s="261" t="s">
        <v>4</v>
      </c>
      <c r="D47" s="262"/>
      <c r="E47" s="262"/>
      <c r="F47" s="261" t="s">
        <v>18</v>
      </c>
      <c r="G47" s="264">
        <v>1</v>
      </c>
      <c r="H47" s="270"/>
      <c r="I47" s="266">
        <v>0</v>
      </c>
      <c r="J47" s="267">
        <f t="shared" si="1"/>
        <v>0</v>
      </c>
      <c r="K47" s="268" t="s">
        <v>50</v>
      </c>
      <c r="L47" s="268" t="s">
        <v>45</v>
      </c>
      <c r="M47" s="268" t="s">
        <v>51</v>
      </c>
      <c r="N47" s="269" t="str">
        <f>VLOOKUP(M47,[18]OPERACIONAL!$A$1:$C$12,2,FALSE)</f>
        <v>SELECIONAR</v>
      </c>
    </row>
    <row r="48" spans="2:14">
      <c r="B48" s="260" t="str">
        <f t="shared" si="0"/>
        <v>U.</v>
      </c>
      <c r="C48" s="261" t="s">
        <v>4</v>
      </c>
      <c r="D48" s="262"/>
      <c r="E48" s="262"/>
      <c r="F48" s="261" t="s">
        <v>18</v>
      </c>
      <c r="G48" s="264">
        <v>1</v>
      </c>
      <c r="H48" s="270"/>
      <c r="I48" s="266">
        <v>0</v>
      </c>
      <c r="J48" s="267">
        <f t="shared" si="1"/>
        <v>0</v>
      </c>
      <c r="K48" s="268" t="s">
        <v>50</v>
      </c>
      <c r="L48" s="268" t="s">
        <v>45</v>
      </c>
      <c r="M48" s="268" t="s">
        <v>51</v>
      </c>
      <c r="N48" s="269" t="str">
        <f>VLOOKUP(M48,[18]OPERACIONAL!$A$1:$C$12,2,FALSE)</f>
        <v>SELECIONAR</v>
      </c>
    </row>
    <row r="49" spans="2:14">
      <c r="B49" s="260" t="str">
        <f t="shared" si="0"/>
        <v>U.</v>
      </c>
      <c r="C49" s="261" t="s">
        <v>4</v>
      </c>
      <c r="D49" s="262"/>
      <c r="E49" s="262"/>
      <c r="F49" s="261" t="s">
        <v>18</v>
      </c>
      <c r="G49" s="264">
        <v>1</v>
      </c>
      <c r="H49" s="270"/>
      <c r="I49" s="266">
        <v>0</v>
      </c>
      <c r="J49" s="267">
        <f t="shared" si="1"/>
        <v>0</v>
      </c>
      <c r="K49" s="268" t="s">
        <v>50</v>
      </c>
      <c r="L49" s="268" t="s">
        <v>45</v>
      </c>
      <c r="M49" s="268" t="s">
        <v>51</v>
      </c>
      <c r="N49" s="269" t="str">
        <f>VLOOKUP(M49,[18]OPERACIONAL!$A$1:$C$12,2,FALSE)</f>
        <v>SELECIONAR</v>
      </c>
    </row>
    <row r="50" spans="2:14">
      <c r="B50" s="260" t="str">
        <f t="shared" si="0"/>
        <v>U.</v>
      </c>
      <c r="C50" s="261" t="s">
        <v>4</v>
      </c>
      <c r="D50" s="262"/>
      <c r="E50" s="262"/>
      <c r="F50" s="261" t="s">
        <v>18</v>
      </c>
      <c r="G50" s="264">
        <v>1</v>
      </c>
      <c r="H50" s="270"/>
      <c r="I50" s="266">
        <v>0</v>
      </c>
      <c r="J50" s="267">
        <f t="shared" si="1"/>
        <v>0</v>
      </c>
      <c r="K50" s="268" t="s">
        <v>50</v>
      </c>
      <c r="L50" s="268" t="s">
        <v>45</v>
      </c>
      <c r="M50" s="268" t="s">
        <v>51</v>
      </c>
      <c r="N50" s="269" t="str">
        <f>VLOOKUP(M50,[18]OPERACIONAL!$A$1:$C$12,2,FALSE)</f>
        <v>SELECIONAR</v>
      </c>
    </row>
    <row r="51" spans="2:14">
      <c r="B51" s="260" t="str">
        <f t="shared" si="0"/>
        <v>U.</v>
      </c>
      <c r="C51" s="261" t="s">
        <v>4</v>
      </c>
      <c r="D51" s="262"/>
      <c r="E51" s="262"/>
      <c r="F51" s="261" t="s">
        <v>18</v>
      </c>
      <c r="G51" s="264">
        <v>1</v>
      </c>
      <c r="H51" s="270"/>
      <c r="I51" s="266">
        <v>0</v>
      </c>
      <c r="J51" s="267">
        <f t="shared" si="1"/>
        <v>0</v>
      </c>
      <c r="K51" s="268" t="s">
        <v>50</v>
      </c>
      <c r="L51" s="268" t="s">
        <v>45</v>
      </c>
      <c r="M51" s="268" t="s">
        <v>51</v>
      </c>
      <c r="N51" s="269" t="str">
        <f>VLOOKUP(M51,[18]OPERACIONAL!$A$1:$C$12,2,FALSE)</f>
        <v>SELECIONAR</v>
      </c>
    </row>
    <row r="52" spans="2:14">
      <c r="B52" s="260" t="str">
        <f t="shared" si="0"/>
        <v>U.</v>
      </c>
      <c r="C52" s="261" t="s">
        <v>4</v>
      </c>
      <c r="D52" s="262"/>
      <c r="E52" s="262"/>
      <c r="F52" s="261" t="s">
        <v>18</v>
      </c>
      <c r="G52" s="264">
        <v>1</v>
      </c>
      <c r="H52" s="270"/>
      <c r="I52" s="266">
        <v>0</v>
      </c>
      <c r="J52" s="267">
        <f t="shared" si="1"/>
        <v>0</v>
      </c>
      <c r="K52" s="268" t="s">
        <v>50</v>
      </c>
      <c r="L52" s="268" t="s">
        <v>45</v>
      </c>
      <c r="M52" s="268" t="s">
        <v>51</v>
      </c>
      <c r="N52" s="269" t="str">
        <f>VLOOKUP(M52,[18]OPERACIONAL!$A$1:$C$12,2,FALSE)</f>
        <v>SELECIONAR</v>
      </c>
    </row>
    <row r="53" spans="2:14">
      <c r="B53" s="260" t="str">
        <f t="shared" si="0"/>
        <v>U.</v>
      </c>
      <c r="C53" s="261" t="s">
        <v>4</v>
      </c>
      <c r="D53" s="262"/>
      <c r="E53" s="262"/>
      <c r="F53" s="261" t="s">
        <v>18</v>
      </c>
      <c r="G53" s="264">
        <v>1</v>
      </c>
      <c r="H53" s="270"/>
      <c r="I53" s="266">
        <v>0</v>
      </c>
      <c r="J53" s="267">
        <f t="shared" si="1"/>
        <v>0</v>
      </c>
      <c r="K53" s="268" t="s">
        <v>50</v>
      </c>
      <c r="L53" s="268" t="s">
        <v>45</v>
      </c>
      <c r="M53" s="268" t="s">
        <v>51</v>
      </c>
      <c r="N53" s="269" t="str">
        <f>VLOOKUP(M53,[18]OPERACIONAL!$A$1:$C$12,2,FALSE)</f>
        <v>SELECIONAR</v>
      </c>
    </row>
    <row r="54" spans="2:14">
      <c r="B54" s="260" t="str">
        <f t="shared" si="0"/>
        <v>U.</v>
      </c>
      <c r="C54" s="261" t="s">
        <v>4</v>
      </c>
      <c r="D54" s="262"/>
      <c r="E54" s="262"/>
      <c r="F54" s="261" t="s">
        <v>18</v>
      </c>
      <c r="G54" s="264">
        <v>1</v>
      </c>
      <c r="H54" s="270"/>
      <c r="I54" s="266">
        <v>0</v>
      </c>
      <c r="J54" s="267">
        <f t="shared" si="1"/>
        <v>0</v>
      </c>
      <c r="K54" s="268" t="s">
        <v>50</v>
      </c>
      <c r="L54" s="268" t="s">
        <v>45</v>
      </c>
      <c r="M54" s="268" t="s">
        <v>51</v>
      </c>
      <c r="N54" s="269" t="str">
        <f>VLOOKUP(M54,[18]OPERACIONAL!$A$1:$C$12,2,FALSE)</f>
        <v>SELECIONAR</v>
      </c>
    </row>
    <row r="55" spans="2:14">
      <c r="B55" s="260" t="str">
        <f t="shared" si="0"/>
        <v>U.</v>
      </c>
      <c r="C55" s="261" t="s">
        <v>4</v>
      </c>
      <c r="D55" s="262"/>
      <c r="E55" s="262"/>
      <c r="F55" s="261" t="s">
        <v>18</v>
      </c>
      <c r="G55" s="264">
        <v>1</v>
      </c>
      <c r="H55" s="270"/>
      <c r="I55" s="266">
        <v>0</v>
      </c>
      <c r="J55" s="267">
        <f t="shared" si="1"/>
        <v>0</v>
      </c>
      <c r="K55" s="268" t="s">
        <v>50</v>
      </c>
      <c r="L55" s="268" t="s">
        <v>45</v>
      </c>
      <c r="M55" s="268" t="s">
        <v>51</v>
      </c>
      <c r="N55" s="269" t="str">
        <f>VLOOKUP(M55,[18]OPERACIONAL!$A$1:$C$12,2,FALSE)</f>
        <v>SELECIONAR</v>
      </c>
    </row>
    <row r="56" spans="2:14">
      <c r="B56" s="260" t="str">
        <f t="shared" si="0"/>
        <v>U.</v>
      </c>
      <c r="C56" s="261" t="s">
        <v>4</v>
      </c>
      <c r="D56" s="262"/>
      <c r="E56" s="262"/>
      <c r="F56" s="261" t="s">
        <v>18</v>
      </c>
      <c r="G56" s="264">
        <v>1</v>
      </c>
      <c r="H56" s="270"/>
      <c r="I56" s="266">
        <v>0</v>
      </c>
      <c r="J56" s="267">
        <f t="shared" si="1"/>
        <v>0</v>
      </c>
      <c r="K56" s="268" t="s">
        <v>50</v>
      </c>
      <c r="L56" s="268" t="s">
        <v>45</v>
      </c>
      <c r="M56" s="268" t="s">
        <v>51</v>
      </c>
      <c r="N56" s="269" t="str">
        <f>VLOOKUP(M56,[18]OPERACIONAL!$A$1:$C$12,2,FALSE)</f>
        <v>SELECIONAR</v>
      </c>
    </row>
    <row r="57" spans="2:14">
      <c r="B57" s="260" t="str">
        <f t="shared" si="0"/>
        <v>U.</v>
      </c>
      <c r="C57" s="261" t="s">
        <v>4</v>
      </c>
      <c r="D57" s="262"/>
      <c r="E57" s="262"/>
      <c r="F57" s="261" t="s">
        <v>18</v>
      </c>
      <c r="G57" s="264">
        <v>1</v>
      </c>
      <c r="H57" s="270"/>
      <c r="I57" s="266">
        <v>0</v>
      </c>
      <c r="J57" s="267">
        <f t="shared" si="1"/>
        <v>0</v>
      </c>
      <c r="K57" s="268" t="s">
        <v>50</v>
      </c>
      <c r="L57" s="268" t="s">
        <v>45</v>
      </c>
      <c r="M57" s="268" t="s">
        <v>51</v>
      </c>
      <c r="N57" s="269" t="str">
        <f>VLOOKUP(M57,[18]OPERACIONAL!$A$1:$C$12,2,FALSE)</f>
        <v>SELECIONAR</v>
      </c>
    </row>
    <row r="58" spans="2:14">
      <c r="B58" s="260" t="str">
        <f t="shared" si="0"/>
        <v>U.</v>
      </c>
      <c r="C58" s="261" t="s">
        <v>4</v>
      </c>
      <c r="D58" s="262"/>
      <c r="E58" s="262"/>
      <c r="F58" s="261" t="s">
        <v>18</v>
      </c>
      <c r="G58" s="264">
        <v>1</v>
      </c>
      <c r="H58" s="270"/>
      <c r="I58" s="266">
        <v>0</v>
      </c>
      <c r="J58" s="267">
        <f t="shared" si="1"/>
        <v>0</v>
      </c>
      <c r="K58" s="268" t="s">
        <v>50</v>
      </c>
      <c r="L58" s="268" t="s">
        <v>45</v>
      </c>
      <c r="M58" s="268" t="s">
        <v>51</v>
      </c>
      <c r="N58" s="269" t="str">
        <f>VLOOKUP(M58,[18]OPERACIONAL!$A$1:$C$12,2,FALSE)</f>
        <v>SELECIONAR</v>
      </c>
    </row>
    <row r="59" spans="2:14">
      <c r="B59" s="260" t="str">
        <f t="shared" si="0"/>
        <v>U.</v>
      </c>
      <c r="C59" s="261" t="s">
        <v>4</v>
      </c>
      <c r="D59" s="262"/>
      <c r="E59" s="262"/>
      <c r="F59" s="261" t="s">
        <v>18</v>
      </c>
      <c r="G59" s="264">
        <v>1</v>
      </c>
      <c r="H59" s="270"/>
      <c r="I59" s="266">
        <v>0</v>
      </c>
      <c r="J59" s="267">
        <f t="shared" si="1"/>
        <v>0</v>
      </c>
      <c r="K59" s="268" t="s">
        <v>50</v>
      </c>
      <c r="L59" s="268" t="s">
        <v>45</v>
      </c>
      <c r="M59" s="268" t="s">
        <v>51</v>
      </c>
      <c r="N59" s="269" t="str">
        <f>VLOOKUP(M59,[18]OPERACIONAL!$A$1:$C$12,2,FALSE)</f>
        <v>SELECIONAR</v>
      </c>
    </row>
    <row r="60" spans="2:14">
      <c r="B60" s="260" t="str">
        <f t="shared" si="0"/>
        <v>U.</v>
      </c>
      <c r="C60" s="261" t="s">
        <v>4</v>
      </c>
      <c r="D60" s="262"/>
      <c r="E60" s="262"/>
      <c r="F60" s="261" t="s">
        <v>18</v>
      </c>
      <c r="G60" s="264">
        <v>1</v>
      </c>
      <c r="H60" s="270"/>
      <c r="I60" s="266">
        <v>0</v>
      </c>
      <c r="J60" s="267">
        <f t="shared" si="1"/>
        <v>0</v>
      </c>
      <c r="K60" s="268" t="s">
        <v>50</v>
      </c>
      <c r="L60" s="268" t="s">
        <v>45</v>
      </c>
      <c r="M60" s="268" t="s">
        <v>51</v>
      </c>
      <c r="N60" s="269" t="str">
        <f>VLOOKUP(M60,[18]OPERACIONAL!$A$1:$C$12,2,FALSE)</f>
        <v>SELECIONAR</v>
      </c>
    </row>
    <row r="61" spans="2:14">
      <c r="B61" s="260" t="str">
        <f t="shared" si="0"/>
        <v>U.</v>
      </c>
      <c r="C61" s="261" t="s">
        <v>4</v>
      </c>
      <c r="D61" s="262"/>
      <c r="E61" s="262"/>
      <c r="F61" s="261" t="s">
        <v>18</v>
      </c>
      <c r="G61" s="264">
        <v>1</v>
      </c>
      <c r="H61" s="270"/>
      <c r="I61" s="266">
        <v>0</v>
      </c>
      <c r="J61" s="267">
        <f t="shared" si="1"/>
        <v>0</v>
      </c>
      <c r="K61" s="268" t="s">
        <v>50</v>
      </c>
      <c r="L61" s="268" t="s">
        <v>45</v>
      </c>
      <c r="M61" s="268" t="s">
        <v>51</v>
      </c>
      <c r="N61" s="269" t="str">
        <f>VLOOKUP(M61,[18]OPERACIONAL!$A$1:$C$12,2,FALSE)</f>
        <v>SELECIONAR</v>
      </c>
    </row>
    <row r="62" spans="2:14">
      <c r="B62" s="260" t="str">
        <f t="shared" si="0"/>
        <v>U.</v>
      </c>
      <c r="C62" s="261" t="s">
        <v>4</v>
      </c>
      <c r="D62" s="262"/>
      <c r="E62" s="262"/>
      <c r="F62" s="261" t="s">
        <v>18</v>
      </c>
      <c r="G62" s="264">
        <v>1</v>
      </c>
      <c r="H62" s="270"/>
      <c r="I62" s="266">
        <v>0</v>
      </c>
      <c r="J62" s="267">
        <f t="shared" si="1"/>
        <v>0</v>
      </c>
      <c r="K62" s="268" t="s">
        <v>50</v>
      </c>
      <c r="L62" s="268" t="s">
        <v>45</v>
      </c>
      <c r="M62" s="268" t="s">
        <v>51</v>
      </c>
      <c r="N62" s="269" t="str">
        <f>VLOOKUP(M62,[18]OPERACIONAL!$A$1:$C$12,2,FALSE)</f>
        <v>SELECIONAR</v>
      </c>
    </row>
    <row r="63" spans="2:14">
      <c r="B63" s="260" t="str">
        <f t="shared" si="0"/>
        <v>U.</v>
      </c>
      <c r="C63" s="261" t="s">
        <v>4</v>
      </c>
      <c r="D63" s="262"/>
      <c r="E63" s="262"/>
      <c r="F63" s="261" t="s">
        <v>18</v>
      </c>
      <c r="G63" s="264">
        <v>1</v>
      </c>
      <c r="H63" s="270"/>
      <c r="I63" s="266">
        <v>0</v>
      </c>
      <c r="J63" s="267">
        <f t="shared" si="1"/>
        <v>0</v>
      </c>
      <c r="K63" s="268" t="s">
        <v>50</v>
      </c>
      <c r="L63" s="268" t="s">
        <v>45</v>
      </c>
      <c r="M63" s="268" t="s">
        <v>51</v>
      </c>
      <c r="N63" s="269" t="str">
        <f>VLOOKUP(M63,[18]OPERACIONAL!$A$1:$C$12,2,FALSE)</f>
        <v>SELECIONAR</v>
      </c>
    </row>
    <row r="64" spans="2:14">
      <c r="B64" s="260" t="str">
        <f t="shared" si="0"/>
        <v>U.</v>
      </c>
      <c r="C64" s="261" t="s">
        <v>4</v>
      </c>
      <c r="D64" s="262"/>
      <c r="E64" s="262"/>
      <c r="F64" s="261" t="s">
        <v>18</v>
      </c>
      <c r="G64" s="264">
        <v>1</v>
      </c>
      <c r="H64" s="270"/>
      <c r="I64" s="266">
        <v>0</v>
      </c>
      <c r="J64" s="267">
        <f t="shared" si="1"/>
        <v>0</v>
      </c>
      <c r="K64" s="268" t="s">
        <v>50</v>
      </c>
      <c r="L64" s="268" t="s">
        <v>45</v>
      </c>
      <c r="M64" s="268" t="s">
        <v>51</v>
      </c>
      <c r="N64" s="269" t="str">
        <f>VLOOKUP(M64,[18]OPERACIONAL!$A$1:$C$12,2,FALSE)</f>
        <v>SELECIONAR</v>
      </c>
    </row>
    <row r="65" spans="2:14">
      <c r="B65" s="260" t="str">
        <f t="shared" si="0"/>
        <v>U.</v>
      </c>
      <c r="C65" s="261" t="s">
        <v>4</v>
      </c>
      <c r="D65" s="262"/>
      <c r="E65" s="262"/>
      <c r="F65" s="261" t="s">
        <v>18</v>
      </c>
      <c r="G65" s="264">
        <v>1</v>
      </c>
      <c r="H65" s="270"/>
      <c r="I65" s="266">
        <v>0</v>
      </c>
      <c r="J65" s="267">
        <f t="shared" si="1"/>
        <v>0</v>
      </c>
      <c r="K65" s="268" t="s">
        <v>50</v>
      </c>
      <c r="L65" s="268" t="s">
        <v>45</v>
      </c>
      <c r="M65" s="268" t="s">
        <v>51</v>
      </c>
      <c r="N65" s="269" t="str">
        <f>VLOOKUP(M65,[18]OPERACIONAL!$A$1:$C$12,2,FALSE)</f>
        <v>SELECIONAR</v>
      </c>
    </row>
    <row r="66" spans="2:14">
      <c r="B66" s="260" t="str">
        <f t="shared" si="0"/>
        <v>U.</v>
      </c>
      <c r="C66" s="261" t="s">
        <v>4</v>
      </c>
      <c r="D66" s="262"/>
      <c r="E66" s="262"/>
      <c r="F66" s="261" t="s">
        <v>18</v>
      </c>
      <c r="G66" s="264">
        <v>1</v>
      </c>
      <c r="H66" s="270"/>
      <c r="I66" s="266">
        <v>0</v>
      </c>
      <c r="J66" s="267">
        <f t="shared" si="1"/>
        <v>0</v>
      </c>
      <c r="K66" s="268" t="s">
        <v>50</v>
      </c>
      <c r="L66" s="268" t="s">
        <v>45</v>
      </c>
      <c r="M66" s="268" t="s">
        <v>51</v>
      </c>
      <c r="N66" s="269" t="str">
        <f>VLOOKUP(M66,[18]OPERACIONAL!$A$1:$C$12,2,FALSE)</f>
        <v>SELECIONAR</v>
      </c>
    </row>
    <row r="67" spans="2:14">
      <c r="B67" s="260" t="str">
        <f t="shared" si="0"/>
        <v>U.</v>
      </c>
      <c r="C67" s="261" t="s">
        <v>4</v>
      </c>
      <c r="D67" s="262"/>
      <c r="E67" s="262"/>
      <c r="F67" s="261" t="s">
        <v>18</v>
      </c>
      <c r="G67" s="264">
        <v>1</v>
      </c>
      <c r="H67" s="270"/>
      <c r="I67" s="266">
        <v>0</v>
      </c>
      <c r="J67" s="267">
        <f t="shared" si="1"/>
        <v>0</v>
      </c>
      <c r="K67" s="268" t="s">
        <v>50</v>
      </c>
      <c r="L67" s="268" t="s">
        <v>45</v>
      </c>
      <c r="M67" s="268" t="s">
        <v>51</v>
      </c>
      <c r="N67" s="269" t="str">
        <f>VLOOKUP(M67,[18]OPERACIONAL!$A$1:$C$12,2,FALSE)</f>
        <v>SELECIONAR</v>
      </c>
    </row>
    <row r="68" spans="2:14">
      <c r="B68" s="260" t="str">
        <f t="shared" si="0"/>
        <v>U.</v>
      </c>
      <c r="C68" s="261" t="s">
        <v>4</v>
      </c>
      <c r="D68" s="262"/>
      <c r="E68" s="262"/>
      <c r="F68" s="261" t="s">
        <v>18</v>
      </c>
      <c r="G68" s="264">
        <v>1</v>
      </c>
      <c r="H68" s="270"/>
      <c r="I68" s="266">
        <v>0</v>
      </c>
      <c r="J68" s="267">
        <f t="shared" si="1"/>
        <v>0</v>
      </c>
      <c r="K68" s="268" t="s">
        <v>50</v>
      </c>
      <c r="L68" s="268" t="s">
        <v>45</v>
      </c>
      <c r="M68" s="268" t="s">
        <v>51</v>
      </c>
      <c r="N68" s="269" t="str">
        <f>VLOOKUP(M68,[18]OPERACIONAL!$A$1:$C$12,2,FALSE)</f>
        <v>SELECIONAR</v>
      </c>
    </row>
    <row r="69" spans="2:14">
      <c r="B69" s="260" t="str">
        <f t="shared" ref="B69:B132" si="2">MID(C69,1,2)</f>
        <v>U.</v>
      </c>
      <c r="C69" s="261" t="s">
        <v>4</v>
      </c>
      <c r="D69" s="262"/>
      <c r="E69" s="262"/>
      <c r="F69" s="261" t="s">
        <v>18</v>
      </c>
      <c r="G69" s="264">
        <v>1</v>
      </c>
      <c r="H69" s="270"/>
      <c r="I69" s="266">
        <v>0</v>
      </c>
      <c r="J69" s="267">
        <f t="shared" ref="J69:J132" si="3">G69*I69</f>
        <v>0</v>
      </c>
      <c r="K69" s="268" t="s">
        <v>50</v>
      </c>
      <c r="L69" s="268" t="s">
        <v>45</v>
      </c>
      <c r="M69" s="268" t="s">
        <v>51</v>
      </c>
      <c r="N69" s="269" t="str">
        <f>VLOOKUP(M69,[18]OPERACIONAL!$A$1:$C$12,2,FALSE)</f>
        <v>SELECIONAR</v>
      </c>
    </row>
    <row r="70" spans="2:14">
      <c r="B70" s="260" t="str">
        <f t="shared" si="2"/>
        <v>U.</v>
      </c>
      <c r="C70" s="261" t="s">
        <v>4</v>
      </c>
      <c r="D70" s="262"/>
      <c r="E70" s="262"/>
      <c r="F70" s="261" t="s">
        <v>18</v>
      </c>
      <c r="G70" s="264">
        <v>1</v>
      </c>
      <c r="H70" s="270"/>
      <c r="I70" s="266">
        <v>0</v>
      </c>
      <c r="J70" s="267">
        <f t="shared" si="3"/>
        <v>0</v>
      </c>
      <c r="K70" s="268" t="s">
        <v>50</v>
      </c>
      <c r="L70" s="268" t="s">
        <v>45</v>
      </c>
      <c r="M70" s="268" t="s">
        <v>51</v>
      </c>
      <c r="N70" s="269" t="str">
        <f>VLOOKUP(M70,[18]OPERACIONAL!$A$1:$C$12,2,FALSE)</f>
        <v>SELECIONAR</v>
      </c>
    </row>
    <row r="71" spans="2:14">
      <c r="B71" s="260" t="str">
        <f t="shared" si="2"/>
        <v>U.</v>
      </c>
      <c r="C71" s="261" t="s">
        <v>4</v>
      </c>
      <c r="D71" s="262"/>
      <c r="E71" s="262"/>
      <c r="F71" s="261" t="s">
        <v>18</v>
      </c>
      <c r="G71" s="264">
        <v>1</v>
      </c>
      <c r="H71" s="270"/>
      <c r="I71" s="266">
        <v>0</v>
      </c>
      <c r="J71" s="267">
        <f t="shared" si="3"/>
        <v>0</v>
      </c>
      <c r="K71" s="268" t="s">
        <v>50</v>
      </c>
      <c r="L71" s="268" t="s">
        <v>45</v>
      </c>
      <c r="M71" s="268" t="s">
        <v>51</v>
      </c>
      <c r="N71" s="269" t="str">
        <f>VLOOKUP(M71,[18]OPERACIONAL!$A$1:$C$12,2,FALSE)</f>
        <v>SELECIONAR</v>
      </c>
    </row>
    <row r="72" spans="2:14">
      <c r="B72" s="260" t="str">
        <f t="shared" si="2"/>
        <v>U.</v>
      </c>
      <c r="C72" s="261" t="s">
        <v>4</v>
      </c>
      <c r="D72" s="262"/>
      <c r="E72" s="262"/>
      <c r="F72" s="261" t="s">
        <v>18</v>
      </c>
      <c r="G72" s="264">
        <v>1</v>
      </c>
      <c r="H72" s="270"/>
      <c r="I72" s="266">
        <v>0</v>
      </c>
      <c r="J72" s="267">
        <f t="shared" si="3"/>
        <v>0</v>
      </c>
      <c r="K72" s="268" t="s">
        <v>50</v>
      </c>
      <c r="L72" s="268" t="s">
        <v>45</v>
      </c>
      <c r="M72" s="268" t="s">
        <v>51</v>
      </c>
      <c r="N72" s="269" t="str">
        <f>VLOOKUP(M72,[18]OPERACIONAL!$A$1:$C$12,2,FALSE)</f>
        <v>SELECIONAR</v>
      </c>
    </row>
    <row r="73" spans="2:14">
      <c r="B73" s="260" t="str">
        <f t="shared" si="2"/>
        <v>U.</v>
      </c>
      <c r="C73" s="261" t="s">
        <v>4</v>
      </c>
      <c r="D73" s="262"/>
      <c r="E73" s="262"/>
      <c r="F73" s="261" t="s">
        <v>18</v>
      </c>
      <c r="G73" s="264">
        <v>1</v>
      </c>
      <c r="H73" s="270"/>
      <c r="I73" s="266">
        <v>0</v>
      </c>
      <c r="J73" s="267">
        <f t="shared" si="3"/>
        <v>0</v>
      </c>
      <c r="K73" s="268" t="s">
        <v>50</v>
      </c>
      <c r="L73" s="268" t="s">
        <v>45</v>
      </c>
      <c r="M73" s="268" t="s">
        <v>51</v>
      </c>
      <c r="N73" s="269" t="str">
        <f>VLOOKUP(M73,[18]OPERACIONAL!$A$1:$C$12,2,FALSE)</f>
        <v>SELECIONAR</v>
      </c>
    </row>
    <row r="74" spans="2:14">
      <c r="B74" s="260" t="str">
        <f t="shared" si="2"/>
        <v>U.</v>
      </c>
      <c r="C74" s="261" t="s">
        <v>4</v>
      </c>
      <c r="D74" s="262"/>
      <c r="E74" s="262"/>
      <c r="F74" s="261" t="s">
        <v>18</v>
      </c>
      <c r="G74" s="264">
        <v>1</v>
      </c>
      <c r="H74" s="270"/>
      <c r="I74" s="266">
        <v>0</v>
      </c>
      <c r="J74" s="267">
        <f t="shared" si="3"/>
        <v>0</v>
      </c>
      <c r="K74" s="268" t="s">
        <v>50</v>
      </c>
      <c r="L74" s="268" t="s">
        <v>45</v>
      </c>
      <c r="M74" s="268" t="s">
        <v>51</v>
      </c>
      <c r="N74" s="269" t="str">
        <f>VLOOKUP(M74,[18]OPERACIONAL!$A$1:$C$12,2,FALSE)</f>
        <v>SELECIONAR</v>
      </c>
    </row>
    <row r="75" spans="2:14">
      <c r="B75" s="260" t="str">
        <f t="shared" si="2"/>
        <v>U.</v>
      </c>
      <c r="C75" s="261" t="s">
        <v>4</v>
      </c>
      <c r="D75" s="262"/>
      <c r="E75" s="262"/>
      <c r="F75" s="261" t="s">
        <v>18</v>
      </c>
      <c r="G75" s="264">
        <v>1</v>
      </c>
      <c r="H75" s="270"/>
      <c r="I75" s="266">
        <v>0</v>
      </c>
      <c r="J75" s="267">
        <f t="shared" si="3"/>
        <v>0</v>
      </c>
      <c r="K75" s="268" t="s">
        <v>50</v>
      </c>
      <c r="L75" s="268" t="s">
        <v>45</v>
      </c>
      <c r="M75" s="268" t="s">
        <v>51</v>
      </c>
      <c r="N75" s="269" t="str">
        <f>VLOOKUP(M75,[18]OPERACIONAL!$A$1:$C$12,2,FALSE)</f>
        <v>SELECIONAR</v>
      </c>
    </row>
    <row r="76" spans="2:14">
      <c r="B76" s="260" t="str">
        <f t="shared" si="2"/>
        <v>U.</v>
      </c>
      <c r="C76" s="261" t="s">
        <v>4</v>
      </c>
      <c r="D76" s="262"/>
      <c r="E76" s="262"/>
      <c r="F76" s="261" t="s">
        <v>18</v>
      </c>
      <c r="G76" s="264">
        <v>1</v>
      </c>
      <c r="H76" s="270"/>
      <c r="I76" s="266">
        <v>0</v>
      </c>
      <c r="J76" s="267">
        <f t="shared" si="3"/>
        <v>0</v>
      </c>
      <c r="K76" s="268" t="s">
        <v>50</v>
      </c>
      <c r="L76" s="268" t="s">
        <v>45</v>
      </c>
      <c r="M76" s="268" t="s">
        <v>51</v>
      </c>
      <c r="N76" s="269" t="str">
        <f>VLOOKUP(M76,[18]OPERACIONAL!$A$1:$C$12,2,FALSE)</f>
        <v>SELECIONAR</v>
      </c>
    </row>
    <row r="77" spans="2:14">
      <c r="B77" s="260" t="str">
        <f t="shared" si="2"/>
        <v>U.</v>
      </c>
      <c r="C77" s="261" t="s">
        <v>4</v>
      </c>
      <c r="D77" s="262"/>
      <c r="E77" s="262"/>
      <c r="F77" s="261" t="s">
        <v>18</v>
      </c>
      <c r="G77" s="264">
        <v>1</v>
      </c>
      <c r="H77" s="270"/>
      <c r="I77" s="266">
        <v>0</v>
      </c>
      <c r="J77" s="267">
        <f t="shared" si="3"/>
        <v>0</v>
      </c>
      <c r="K77" s="268" t="s">
        <v>50</v>
      </c>
      <c r="L77" s="268" t="s">
        <v>45</v>
      </c>
      <c r="M77" s="268" t="s">
        <v>51</v>
      </c>
      <c r="N77" s="269" t="str">
        <f>VLOOKUP(M77,[18]OPERACIONAL!$A$1:$C$12,2,FALSE)</f>
        <v>SELECIONAR</v>
      </c>
    </row>
    <row r="78" spans="2:14">
      <c r="B78" s="260" t="str">
        <f t="shared" si="2"/>
        <v>U.</v>
      </c>
      <c r="C78" s="261" t="s">
        <v>4</v>
      </c>
      <c r="D78" s="262"/>
      <c r="E78" s="262"/>
      <c r="F78" s="261" t="s">
        <v>18</v>
      </c>
      <c r="G78" s="264">
        <v>1</v>
      </c>
      <c r="H78" s="270"/>
      <c r="I78" s="266">
        <v>0</v>
      </c>
      <c r="J78" s="267">
        <f t="shared" si="3"/>
        <v>0</v>
      </c>
      <c r="K78" s="268" t="s">
        <v>50</v>
      </c>
      <c r="L78" s="268" t="s">
        <v>45</v>
      </c>
      <c r="M78" s="268" t="s">
        <v>51</v>
      </c>
      <c r="N78" s="269" t="str">
        <f>VLOOKUP(M78,[18]OPERACIONAL!$A$1:$C$12,2,FALSE)</f>
        <v>SELECIONAR</v>
      </c>
    </row>
    <row r="79" spans="2:14">
      <c r="B79" s="260" t="str">
        <f t="shared" si="2"/>
        <v>U.</v>
      </c>
      <c r="C79" s="261" t="s">
        <v>4</v>
      </c>
      <c r="D79" s="262"/>
      <c r="E79" s="262"/>
      <c r="F79" s="261" t="s">
        <v>18</v>
      </c>
      <c r="G79" s="264">
        <v>1</v>
      </c>
      <c r="H79" s="270"/>
      <c r="I79" s="266">
        <v>0</v>
      </c>
      <c r="J79" s="267">
        <f t="shared" si="3"/>
        <v>0</v>
      </c>
      <c r="K79" s="268" t="s">
        <v>50</v>
      </c>
      <c r="L79" s="268" t="s">
        <v>45</v>
      </c>
      <c r="M79" s="268" t="s">
        <v>51</v>
      </c>
      <c r="N79" s="269" t="str">
        <f>VLOOKUP(M79,[18]OPERACIONAL!$A$1:$C$12,2,FALSE)</f>
        <v>SELECIONAR</v>
      </c>
    </row>
    <row r="80" spans="2:14">
      <c r="B80" s="260" t="str">
        <f t="shared" si="2"/>
        <v>U.</v>
      </c>
      <c r="C80" s="261" t="s">
        <v>4</v>
      </c>
      <c r="D80" s="262"/>
      <c r="E80" s="262"/>
      <c r="F80" s="261" t="s">
        <v>18</v>
      </c>
      <c r="G80" s="264">
        <v>1</v>
      </c>
      <c r="H80" s="270"/>
      <c r="I80" s="266">
        <v>0</v>
      </c>
      <c r="J80" s="267">
        <f t="shared" si="3"/>
        <v>0</v>
      </c>
      <c r="K80" s="268" t="s">
        <v>50</v>
      </c>
      <c r="L80" s="268" t="s">
        <v>45</v>
      </c>
      <c r="M80" s="268" t="s">
        <v>51</v>
      </c>
      <c r="N80" s="269" t="str">
        <f>VLOOKUP(M80,[18]OPERACIONAL!$A$1:$C$12,2,FALSE)</f>
        <v>SELECIONAR</v>
      </c>
    </row>
    <row r="81" spans="2:14">
      <c r="B81" s="260" t="str">
        <f t="shared" si="2"/>
        <v>U.</v>
      </c>
      <c r="C81" s="261" t="s">
        <v>4</v>
      </c>
      <c r="D81" s="262"/>
      <c r="E81" s="262"/>
      <c r="F81" s="261" t="s">
        <v>18</v>
      </c>
      <c r="G81" s="264">
        <v>1</v>
      </c>
      <c r="H81" s="270"/>
      <c r="I81" s="266">
        <v>0</v>
      </c>
      <c r="J81" s="267">
        <f t="shared" si="3"/>
        <v>0</v>
      </c>
      <c r="K81" s="268" t="s">
        <v>50</v>
      </c>
      <c r="L81" s="268" t="s">
        <v>45</v>
      </c>
      <c r="M81" s="268" t="s">
        <v>51</v>
      </c>
      <c r="N81" s="269" t="str">
        <f>VLOOKUP(M81,[18]OPERACIONAL!$A$1:$C$12,2,FALSE)</f>
        <v>SELECIONAR</v>
      </c>
    </row>
    <row r="82" spans="2:14">
      <c r="B82" s="260" t="str">
        <f t="shared" si="2"/>
        <v>U.</v>
      </c>
      <c r="C82" s="261" t="s">
        <v>4</v>
      </c>
      <c r="D82" s="262"/>
      <c r="E82" s="262"/>
      <c r="F82" s="261" t="s">
        <v>18</v>
      </c>
      <c r="G82" s="264">
        <v>1</v>
      </c>
      <c r="H82" s="270"/>
      <c r="I82" s="266">
        <v>0</v>
      </c>
      <c r="J82" s="267">
        <f t="shared" si="3"/>
        <v>0</v>
      </c>
      <c r="K82" s="268" t="s">
        <v>50</v>
      </c>
      <c r="L82" s="268" t="s">
        <v>45</v>
      </c>
      <c r="M82" s="268" t="s">
        <v>51</v>
      </c>
      <c r="N82" s="269" t="str">
        <f>VLOOKUP(M82,[18]OPERACIONAL!$A$1:$C$12,2,FALSE)</f>
        <v>SELECIONAR</v>
      </c>
    </row>
    <row r="83" spans="2:14">
      <c r="B83" s="260" t="str">
        <f t="shared" si="2"/>
        <v>U.</v>
      </c>
      <c r="C83" s="261" t="s">
        <v>4</v>
      </c>
      <c r="D83" s="262"/>
      <c r="E83" s="262"/>
      <c r="F83" s="261" t="s">
        <v>18</v>
      </c>
      <c r="G83" s="264">
        <v>1</v>
      </c>
      <c r="H83" s="270"/>
      <c r="I83" s="266">
        <v>0</v>
      </c>
      <c r="J83" s="267">
        <f t="shared" si="3"/>
        <v>0</v>
      </c>
      <c r="K83" s="268" t="s">
        <v>50</v>
      </c>
      <c r="L83" s="268" t="s">
        <v>45</v>
      </c>
      <c r="M83" s="268" t="s">
        <v>51</v>
      </c>
      <c r="N83" s="269" t="str">
        <f>VLOOKUP(M83,[18]OPERACIONAL!$A$1:$C$12,2,FALSE)</f>
        <v>SELECIONAR</v>
      </c>
    </row>
    <row r="84" spans="2:14">
      <c r="B84" s="260" t="str">
        <f t="shared" si="2"/>
        <v>U.</v>
      </c>
      <c r="C84" s="261" t="s">
        <v>4</v>
      </c>
      <c r="D84" s="262"/>
      <c r="E84" s="262"/>
      <c r="F84" s="261" t="s">
        <v>18</v>
      </c>
      <c r="G84" s="264">
        <v>1</v>
      </c>
      <c r="H84" s="270"/>
      <c r="I84" s="266">
        <v>0</v>
      </c>
      <c r="J84" s="267">
        <f t="shared" si="3"/>
        <v>0</v>
      </c>
      <c r="K84" s="268" t="s">
        <v>50</v>
      </c>
      <c r="L84" s="268" t="s">
        <v>45</v>
      </c>
      <c r="M84" s="268" t="s">
        <v>51</v>
      </c>
      <c r="N84" s="269" t="str">
        <f>VLOOKUP(M84,[18]OPERACIONAL!$A$1:$C$12,2,FALSE)</f>
        <v>SELECIONAR</v>
      </c>
    </row>
    <row r="85" spans="2:14">
      <c r="B85" s="260" t="str">
        <f t="shared" si="2"/>
        <v>U.</v>
      </c>
      <c r="C85" s="261" t="s">
        <v>4</v>
      </c>
      <c r="D85" s="262"/>
      <c r="E85" s="262"/>
      <c r="F85" s="261" t="s">
        <v>18</v>
      </c>
      <c r="G85" s="264">
        <v>1</v>
      </c>
      <c r="H85" s="270"/>
      <c r="I85" s="266">
        <v>0</v>
      </c>
      <c r="J85" s="267">
        <f t="shared" si="3"/>
        <v>0</v>
      </c>
      <c r="K85" s="268" t="s">
        <v>50</v>
      </c>
      <c r="L85" s="268" t="s">
        <v>45</v>
      </c>
      <c r="M85" s="268" t="s">
        <v>51</v>
      </c>
      <c r="N85" s="269" t="str">
        <f>VLOOKUP(M85,[18]OPERACIONAL!$A$1:$C$12,2,FALSE)</f>
        <v>SELECIONAR</v>
      </c>
    </row>
    <row r="86" spans="2:14">
      <c r="B86" s="260" t="str">
        <f t="shared" si="2"/>
        <v>U.</v>
      </c>
      <c r="C86" s="261" t="s">
        <v>4</v>
      </c>
      <c r="D86" s="262"/>
      <c r="E86" s="262"/>
      <c r="F86" s="261" t="s">
        <v>18</v>
      </c>
      <c r="G86" s="264">
        <v>1</v>
      </c>
      <c r="H86" s="270"/>
      <c r="I86" s="266">
        <v>0</v>
      </c>
      <c r="J86" s="267">
        <f t="shared" si="3"/>
        <v>0</v>
      </c>
      <c r="K86" s="268" t="s">
        <v>50</v>
      </c>
      <c r="L86" s="268" t="s">
        <v>45</v>
      </c>
      <c r="M86" s="268" t="s">
        <v>51</v>
      </c>
      <c r="N86" s="269" t="str">
        <f>VLOOKUP(M86,[18]OPERACIONAL!$A$1:$C$12,2,FALSE)</f>
        <v>SELECIONAR</v>
      </c>
    </row>
    <row r="87" spans="2:14">
      <c r="B87" s="260" t="str">
        <f t="shared" si="2"/>
        <v>U.</v>
      </c>
      <c r="C87" s="261" t="s">
        <v>4</v>
      </c>
      <c r="D87" s="262"/>
      <c r="E87" s="262"/>
      <c r="F87" s="261" t="s">
        <v>18</v>
      </c>
      <c r="G87" s="264">
        <v>1</v>
      </c>
      <c r="H87" s="270"/>
      <c r="I87" s="266">
        <v>0</v>
      </c>
      <c r="J87" s="267">
        <f t="shared" si="3"/>
        <v>0</v>
      </c>
      <c r="K87" s="268" t="s">
        <v>50</v>
      </c>
      <c r="L87" s="268" t="s">
        <v>45</v>
      </c>
      <c r="M87" s="268" t="s">
        <v>51</v>
      </c>
      <c r="N87" s="269" t="str">
        <f>VLOOKUP(M87,[18]OPERACIONAL!$A$1:$C$12,2,FALSE)</f>
        <v>SELECIONAR</v>
      </c>
    </row>
    <row r="88" spans="2:14">
      <c r="B88" s="260" t="str">
        <f t="shared" si="2"/>
        <v>U.</v>
      </c>
      <c r="C88" s="261" t="s">
        <v>4</v>
      </c>
      <c r="D88" s="262"/>
      <c r="E88" s="262"/>
      <c r="F88" s="261" t="s">
        <v>18</v>
      </c>
      <c r="G88" s="264">
        <v>1</v>
      </c>
      <c r="H88" s="270"/>
      <c r="I88" s="266">
        <v>0</v>
      </c>
      <c r="J88" s="267">
        <f t="shared" si="3"/>
        <v>0</v>
      </c>
      <c r="K88" s="268" t="s">
        <v>50</v>
      </c>
      <c r="L88" s="268" t="s">
        <v>45</v>
      </c>
      <c r="M88" s="268" t="s">
        <v>51</v>
      </c>
      <c r="N88" s="269" t="str">
        <f>VLOOKUP(M88,[18]OPERACIONAL!$A$1:$C$12,2,FALSE)</f>
        <v>SELECIONAR</v>
      </c>
    </row>
    <row r="89" spans="2:14">
      <c r="B89" s="260" t="str">
        <f t="shared" si="2"/>
        <v>U.</v>
      </c>
      <c r="C89" s="261" t="s">
        <v>4</v>
      </c>
      <c r="D89" s="262"/>
      <c r="E89" s="262"/>
      <c r="F89" s="261" t="s">
        <v>18</v>
      </c>
      <c r="G89" s="264">
        <v>1</v>
      </c>
      <c r="H89" s="270"/>
      <c r="I89" s="266">
        <v>0</v>
      </c>
      <c r="J89" s="267">
        <f t="shared" si="3"/>
        <v>0</v>
      </c>
      <c r="K89" s="268" t="s">
        <v>50</v>
      </c>
      <c r="L89" s="268" t="s">
        <v>45</v>
      </c>
      <c r="M89" s="268" t="s">
        <v>51</v>
      </c>
      <c r="N89" s="269" t="str">
        <f>VLOOKUP(M89,[18]OPERACIONAL!$A$1:$C$12,2,FALSE)</f>
        <v>SELECIONAR</v>
      </c>
    </row>
    <row r="90" spans="2:14">
      <c r="B90" s="260" t="str">
        <f t="shared" si="2"/>
        <v>U.</v>
      </c>
      <c r="C90" s="261" t="s">
        <v>4</v>
      </c>
      <c r="D90" s="262"/>
      <c r="E90" s="262"/>
      <c r="F90" s="261" t="s">
        <v>18</v>
      </c>
      <c r="G90" s="264">
        <v>1</v>
      </c>
      <c r="H90" s="270"/>
      <c r="I90" s="266">
        <v>0</v>
      </c>
      <c r="J90" s="267">
        <f t="shared" si="3"/>
        <v>0</v>
      </c>
      <c r="K90" s="268" t="s">
        <v>50</v>
      </c>
      <c r="L90" s="268" t="s">
        <v>45</v>
      </c>
      <c r="M90" s="268" t="s">
        <v>51</v>
      </c>
      <c r="N90" s="269" t="str">
        <f>VLOOKUP(M90,[18]OPERACIONAL!$A$1:$C$12,2,FALSE)</f>
        <v>SELECIONAR</v>
      </c>
    </row>
    <row r="91" spans="2:14">
      <c r="B91" s="260" t="str">
        <f t="shared" si="2"/>
        <v>U.</v>
      </c>
      <c r="C91" s="261" t="s">
        <v>4</v>
      </c>
      <c r="D91" s="262"/>
      <c r="E91" s="262"/>
      <c r="F91" s="261" t="s">
        <v>18</v>
      </c>
      <c r="G91" s="264">
        <v>1</v>
      </c>
      <c r="H91" s="270"/>
      <c r="I91" s="266">
        <v>0</v>
      </c>
      <c r="J91" s="267">
        <f t="shared" si="3"/>
        <v>0</v>
      </c>
      <c r="K91" s="268" t="s">
        <v>50</v>
      </c>
      <c r="L91" s="268" t="s">
        <v>45</v>
      </c>
      <c r="M91" s="268" t="s">
        <v>51</v>
      </c>
      <c r="N91" s="269" t="str">
        <f>VLOOKUP(M91,[18]OPERACIONAL!$A$1:$C$12,2,FALSE)</f>
        <v>SELECIONAR</v>
      </c>
    </row>
    <row r="92" spans="2:14">
      <c r="B92" s="260" t="str">
        <f t="shared" si="2"/>
        <v>U.</v>
      </c>
      <c r="C92" s="261" t="s">
        <v>4</v>
      </c>
      <c r="D92" s="262"/>
      <c r="E92" s="262"/>
      <c r="F92" s="261" t="s">
        <v>18</v>
      </c>
      <c r="G92" s="264">
        <v>1</v>
      </c>
      <c r="H92" s="270"/>
      <c r="I92" s="266">
        <v>0</v>
      </c>
      <c r="J92" s="267">
        <f t="shared" si="3"/>
        <v>0</v>
      </c>
      <c r="K92" s="268" t="s">
        <v>50</v>
      </c>
      <c r="L92" s="268" t="s">
        <v>45</v>
      </c>
      <c r="M92" s="268" t="s">
        <v>51</v>
      </c>
      <c r="N92" s="269" t="str">
        <f>VLOOKUP(M92,[18]OPERACIONAL!$A$1:$C$12,2,FALSE)</f>
        <v>SELECIONAR</v>
      </c>
    </row>
    <row r="93" spans="2:14">
      <c r="B93" s="260" t="str">
        <f t="shared" si="2"/>
        <v>U.</v>
      </c>
      <c r="C93" s="261" t="s">
        <v>4</v>
      </c>
      <c r="D93" s="262"/>
      <c r="E93" s="262"/>
      <c r="F93" s="261" t="s">
        <v>18</v>
      </c>
      <c r="G93" s="264">
        <v>1</v>
      </c>
      <c r="H93" s="270"/>
      <c r="I93" s="266">
        <v>0</v>
      </c>
      <c r="J93" s="267">
        <f t="shared" si="3"/>
        <v>0</v>
      </c>
      <c r="K93" s="268" t="s">
        <v>50</v>
      </c>
      <c r="L93" s="268" t="s">
        <v>45</v>
      </c>
      <c r="M93" s="268" t="s">
        <v>51</v>
      </c>
      <c r="N93" s="269" t="str">
        <f>VLOOKUP(M93,[18]OPERACIONAL!$A$1:$C$12,2,FALSE)</f>
        <v>SELECIONAR</v>
      </c>
    </row>
    <row r="94" spans="2:14">
      <c r="B94" s="260" t="str">
        <f t="shared" si="2"/>
        <v>U.</v>
      </c>
      <c r="C94" s="261" t="s">
        <v>4</v>
      </c>
      <c r="D94" s="262"/>
      <c r="E94" s="262"/>
      <c r="F94" s="261" t="s">
        <v>18</v>
      </c>
      <c r="G94" s="264">
        <v>1</v>
      </c>
      <c r="H94" s="270"/>
      <c r="I94" s="266">
        <v>0</v>
      </c>
      <c r="J94" s="267">
        <f t="shared" si="3"/>
        <v>0</v>
      </c>
      <c r="K94" s="268" t="s">
        <v>50</v>
      </c>
      <c r="L94" s="268" t="s">
        <v>45</v>
      </c>
      <c r="M94" s="268" t="s">
        <v>51</v>
      </c>
      <c r="N94" s="269" t="str">
        <f>VLOOKUP(M94,[18]OPERACIONAL!$A$1:$C$12,2,FALSE)</f>
        <v>SELECIONAR</v>
      </c>
    </row>
    <row r="95" spans="2:14">
      <c r="B95" s="260" t="str">
        <f t="shared" si="2"/>
        <v>U.</v>
      </c>
      <c r="C95" s="261" t="s">
        <v>4</v>
      </c>
      <c r="D95" s="262"/>
      <c r="E95" s="262"/>
      <c r="F95" s="261" t="s">
        <v>18</v>
      </c>
      <c r="G95" s="264">
        <v>1</v>
      </c>
      <c r="H95" s="270"/>
      <c r="I95" s="266">
        <v>0</v>
      </c>
      <c r="J95" s="267">
        <f t="shared" si="3"/>
        <v>0</v>
      </c>
      <c r="K95" s="268" t="s">
        <v>50</v>
      </c>
      <c r="L95" s="268" t="s">
        <v>45</v>
      </c>
      <c r="M95" s="268" t="s">
        <v>51</v>
      </c>
      <c r="N95" s="269" t="str">
        <f>VLOOKUP(M95,[18]OPERACIONAL!$A$1:$C$12,2,FALSE)</f>
        <v>SELECIONAR</v>
      </c>
    </row>
    <row r="96" spans="2:14">
      <c r="B96" s="260" t="str">
        <f t="shared" si="2"/>
        <v>U.</v>
      </c>
      <c r="C96" s="261" t="s">
        <v>4</v>
      </c>
      <c r="D96" s="262"/>
      <c r="E96" s="262"/>
      <c r="F96" s="261" t="s">
        <v>18</v>
      </c>
      <c r="G96" s="264">
        <v>1</v>
      </c>
      <c r="H96" s="270"/>
      <c r="I96" s="266">
        <v>0</v>
      </c>
      <c r="J96" s="267">
        <f t="shared" si="3"/>
        <v>0</v>
      </c>
      <c r="K96" s="268" t="s">
        <v>50</v>
      </c>
      <c r="L96" s="268" t="s">
        <v>45</v>
      </c>
      <c r="M96" s="268" t="s">
        <v>51</v>
      </c>
      <c r="N96" s="269" t="str">
        <f>VLOOKUP(M96,[18]OPERACIONAL!$A$1:$C$12,2,FALSE)</f>
        <v>SELECIONAR</v>
      </c>
    </row>
    <row r="97" spans="2:14">
      <c r="B97" s="260" t="str">
        <f t="shared" si="2"/>
        <v>U.</v>
      </c>
      <c r="C97" s="261" t="s">
        <v>4</v>
      </c>
      <c r="D97" s="262"/>
      <c r="E97" s="262"/>
      <c r="F97" s="261" t="s">
        <v>18</v>
      </c>
      <c r="G97" s="264">
        <v>1</v>
      </c>
      <c r="H97" s="270"/>
      <c r="I97" s="266">
        <v>0</v>
      </c>
      <c r="J97" s="267">
        <f t="shared" si="3"/>
        <v>0</v>
      </c>
      <c r="K97" s="268" t="s">
        <v>50</v>
      </c>
      <c r="L97" s="268" t="s">
        <v>45</v>
      </c>
      <c r="M97" s="268" t="s">
        <v>51</v>
      </c>
      <c r="N97" s="269" t="str">
        <f>VLOOKUP(M97,[18]OPERACIONAL!$A$1:$C$12,2,FALSE)</f>
        <v>SELECIONAR</v>
      </c>
    </row>
    <row r="98" spans="2:14">
      <c r="B98" s="260" t="str">
        <f t="shared" si="2"/>
        <v>U.</v>
      </c>
      <c r="C98" s="261" t="s">
        <v>4</v>
      </c>
      <c r="D98" s="262"/>
      <c r="E98" s="262"/>
      <c r="F98" s="261" t="s">
        <v>18</v>
      </c>
      <c r="G98" s="264">
        <v>1</v>
      </c>
      <c r="H98" s="270"/>
      <c r="I98" s="266">
        <v>0</v>
      </c>
      <c r="J98" s="267">
        <f t="shared" si="3"/>
        <v>0</v>
      </c>
      <c r="K98" s="268" t="s">
        <v>50</v>
      </c>
      <c r="L98" s="268" t="s">
        <v>45</v>
      </c>
      <c r="M98" s="268" t="s">
        <v>51</v>
      </c>
      <c r="N98" s="269" t="str">
        <f>VLOOKUP(M98,[18]OPERACIONAL!$A$1:$C$12,2,FALSE)</f>
        <v>SELECIONAR</v>
      </c>
    </row>
    <row r="99" spans="2:14">
      <c r="B99" s="260" t="str">
        <f t="shared" si="2"/>
        <v>U.</v>
      </c>
      <c r="C99" s="261" t="s">
        <v>4</v>
      </c>
      <c r="D99" s="262"/>
      <c r="E99" s="262"/>
      <c r="F99" s="261" t="s">
        <v>18</v>
      </c>
      <c r="G99" s="264">
        <v>1</v>
      </c>
      <c r="H99" s="270"/>
      <c r="I99" s="266">
        <v>0</v>
      </c>
      <c r="J99" s="267">
        <f t="shared" si="3"/>
        <v>0</v>
      </c>
      <c r="K99" s="268" t="s">
        <v>50</v>
      </c>
      <c r="L99" s="268" t="s">
        <v>45</v>
      </c>
      <c r="M99" s="268" t="s">
        <v>51</v>
      </c>
      <c r="N99" s="269" t="str">
        <f>VLOOKUP(M99,[18]OPERACIONAL!$A$1:$C$12,2,FALSE)</f>
        <v>SELECIONAR</v>
      </c>
    </row>
    <row r="100" spans="2:14">
      <c r="B100" s="260" t="str">
        <f t="shared" si="2"/>
        <v>U.</v>
      </c>
      <c r="C100" s="261" t="s">
        <v>4</v>
      </c>
      <c r="D100" s="262"/>
      <c r="E100" s="262"/>
      <c r="F100" s="261" t="s">
        <v>18</v>
      </c>
      <c r="G100" s="264">
        <v>1</v>
      </c>
      <c r="H100" s="270"/>
      <c r="I100" s="266">
        <v>0</v>
      </c>
      <c r="J100" s="267">
        <f t="shared" si="3"/>
        <v>0</v>
      </c>
      <c r="K100" s="268" t="s">
        <v>50</v>
      </c>
      <c r="L100" s="268" t="s">
        <v>45</v>
      </c>
      <c r="M100" s="268" t="s">
        <v>51</v>
      </c>
      <c r="N100" s="269" t="str">
        <f>VLOOKUP(M100,[18]OPERACIONAL!$A$1:$C$12,2,FALSE)</f>
        <v>SELECIONAR</v>
      </c>
    </row>
    <row r="101" spans="2:14">
      <c r="B101" s="260" t="str">
        <f t="shared" si="2"/>
        <v>U.</v>
      </c>
      <c r="C101" s="261" t="s">
        <v>4</v>
      </c>
      <c r="D101" s="262"/>
      <c r="E101" s="262"/>
      <c r="F101" s="261" t="s">
        <v>18</v>
      </c>
      <c r="G101" s="264">
        <v>1</v>
      </c>
      <c r="H101" s="270"/>
      <c r="I101" s="266">
        <v>0</v>
      </c>
      <c r="J101" s="267">
        <f t="shared" si="3"/>
        <v>0</v>
      </c>
      <c r="K101" s="268" t="s">
        <v>50</v>
      </c>
      <c r="L101" s="268" t="s">
        <v>45</v>
      </c>
      <c r="M101" s="268" t="s">
        <v>51</v>
      </c>
      <c r="N101" s="269" t="str">
        <f>VLOOKUP(M101,[18]OPERACIONAL!$A$1:$C$12,2,FALSE)</f>
        <v>SELECIONAR</v>
      </c>
    </row>
    <row r="102" spans="2:14">
      <c r="B102" s="260" t="str">
        <f t="shared" si="2"/>
        <v>U.</v>
      </c>
      <c r="C102" s="261" t="s">
        <v>4</v>
      </c>
      <c r="D102" s="262"/>
      <c r="E102" s="262"/>
      <c r="F102" s="261" t="s">
        <v>18</v>
      </c>
      <c r="G102" s="264">
        <v>1</v>
      </c>
      <c r="H102" s="270"/>
      <c r="I102" s="266">
        <v>0</v>
      </c>
      <c r="J102" s="267">
        <f t="shared" si="3"/>
        <v>0</v>
      </c>
      <c r="K102" s="268" t="s">
        <v>50</v>
      </c>
      <c r="L102" s="268" t="s">
        <v>45</v>
      </c>
      <c r="M102" s="268" t="s">
        <v>51</v>
      </c>
      <c r="N102" s="269" t="str">
        <f>VLOOKUP(M102,[18]OPERACIONAL!$A$1:$C$12,2,FALSE)</f>
        <v>SELECIONAR</v>
      </c>
    </row>
    <row r="103" spans="2:14">
      <c r="B103" s="260" t="str">
        <f t="shared" si="2"/>
        <v>U.</v>
      </c>
      <c r="C103" s="261" t="s">
        <v>4</v>
      </c>
      <c r="D103" s="262"/>
      <c r="E103" s="262"/>
      <c r="F103" s="261" t="s">
        <v>18</v>
      </c>
      <c r="G103" s="264">
        <v>1</v>
      </c>
      <c r="H103" s="270"/>
      <c r="I103" s="266">
        <v>0</v>
      </c>
      <c r="J103" s="267">
        <f t="shared" si="3"/>
        <v>0</v>
      </c>
      <c r="K103" s="268" t="s">
        <v>50</v>
      </c>
      <c r="L103" s="268" t="s">
        <v>45</v>
      </c>
      <c r="M103" s="268" t="s">
        <v>51</v>
      </c>
      <c r="N103" s="269" t="str">
        <f>VLOOKUP(M103,[18]OPERACIONAL!$A$1:$C$12,2,FALSE)</f>
        <v>SELECIONAR</v>
      </c>
    </row>
    <row r="104" spans="2:14">
      <c r="B104" s="260" t="str">
        <f t="shared" si="2"/>
        <v>U.</v>
      </c>
      <c r="C104" s="261" t="s">
        <v>4</v>
      </c>
      <c r="D104" s="262"/>
      <c r="E104" s="262"/>
      <c r="F104" s="261" t="s">
        <v>18</v>
      </c>
      <c r="G104" s="264">
        <v>1</v>
      </c>
      <c r="H104" s="270"/>
      <c r="I104" s="266">
        <v>0</v>
      </c>
      <c r="J104" s="267">
        <f t="shared" si="3"/>
        <v>0</v>
      </c>
      <c r="K104" s="268" t="s">
        <v>50</v>
      </c>
      <c r="L104" s="268" t="s">
        <v>45</v>
      </c>
      <c r="M104" s="268" t="s">
        <v>51</v>
      </c>
      <c r="N104" s="269" t="str">
        <f>VLOOKUP(M104,[18]OPERACIONAL!$A$1:$C$12,2,FALSE)</f>
        <v>SELECIONAR</v>
      </c>
    </row>
    <row r="105" spans="2:14">
      <c r="B105" s="260" t="str">
        <f t="shared" si="2"/>
        <v>U.</v>
      </c>
      <c r="C105" s="261" t="s">
        <v>4</v>
      </c>
      <c r="D105" s="262"/>
      <c r="E105" s="262"/>
      <c r="F105" s="261" t="s">
        <v>18</v>
      </c>
      <c r="G105" s="264">
        <v>1</v>
      </c>
      <c r="H105" s="270"/>
      <c r="I105" s="266">
        <v>0</v>
      </c>
      <c r="J105" s="267">
        <f t="shared" si="3"/>
        <v>0</v>
      </c>
      <c r="K105" s="268" t="s">
        <v>50</v>
      </c>
      <c r="L105" s="268" t="s">
        <v>45</v>
      </c>
      <c r="M105" s="268" t="s">
        <v>51</v>
      </c>
      <c r="N105" s="269" t="str">
        <f>VLOOKUP(M105,[18]OPERACIONAL!$A$1:$C$12,2,FALSE)</f>
        <v>SELECIONAR</v>
      </c>
    </row>
    <row r="106" spans="2:14">
      <c r="B106" s="260" t="str">
        <f t="shared" si="2"/>
        <v>U.</v>
      </c>
      <c r="C106" s="261" t="s">
        <v>4</v>
      </c>
      <c r="D106" s="262"/>
      <c r="E106" s="262"/>
      <c r="F106" s="261" t="s">
        <v>18</v>
      </c>
      <c r="G106" s="264">
        <v>1</v>
      </c>
      <c r="H106" s="270"/>
      <c r="I106" s="266">
        <v>0</v>
      </c>
      <c r="J106" s="267">
        <f t="shared" si="3"/>
        <v>0</v>
      </c>
      <c r="K106" s="268" t="s">
        <v>50</v>
      </c>
      <c r="L106" s="268" t="s">
        <v>45</v>
      </c>
      <c r="M106" s="268" t="s">
        <v>51</v>
      </c>
      <c r="N106" s="269" t="str">
        <f>VLOOKUP(M106,[18]OPERACIONAL!$A$1:$C$12,2,FALSE)</f>
        <v>SELECIONAR</v>
      </c>
    </row>
    <row r="107" spans="2:14">
      <c r="B107" s="260" t="str">
        <f t="shared" si="2"/>
        <v>U.</v>
      </c>
      <c r="C107" s="261" t="s">
        <v>4</v>
      </c>
      <c r="D107" s="262"/>
      <c r="E107" s="262"/>
      <c r="F107" s="261" t="s">
        <v>18</v>
      </c>
      <c r="G107" s="264">
        <v>1</v>
      </c>
      <c r="H107" s="270"/>
      <c r="I107" s="266">
        <v>0</v>
      </c>
      <c r="J107" s="267">
        <f t="shared" si="3"/>
        <v>0</v>
      </c>
      <c r="K107" s="268" t="s">
        <v>50</v>
      </c>
      <c r="L107" s="268" t="s">
        <v>45</v>
      </c>
      <c r="M107" s="268" t="s">
        <v>51</v>
      </c>
      <c r="N107" s="269" t="str">
        <f>VLOOKUP(M107,[18]OPERACIONAL!$A$1:$C$12,2,FALSE)</f>
        <v>SELECIONAR</v>
      </c>
    </row>
    <row r="108" spans="2:14">
      <c r="B108" s="260" t="str">
        <f t="shared" si="2"/>
        <v>U.</v>
      </c>
      <c r="C108" s="261" t="s">
        <v>4</v>
      </c>
      <c r="D108" s="262"/>
      <c r="E108" s="262"/>
      <c r="F108" s="261" t="s">
        <v>18</v>
      </c>
      <c r="G108" s="264">
        <v>1</v>
      </c>
      <c r="H108" s="270"/>
      <c r="I108" s="266">
        <v>0</v>
      </c>
      <c r="J108" s="267">
        <f t="shared" si="3"/>
        <v>0</v>
      </c>
      <c r="K108" s="268" t="s">
        <v>50</v>
      </c>
      <c r="L108" s="268" t="s">
        <v>45</v>
      </c>
      <c r="M108" s="268" t="s">
        <v>51</v>
      </c>
      <c r="N108" s="269" t="str">
        <f>VLOOKUP(M108,[18]OPERACIONAL!$A$1:$C$12,2,FALSE)</f>
        <v>SELECIONAR</v>
      </c>
    </row>
    <row r="109" spans="2:14">
      <c r="B109" s="260" t="str">
        <f t="shared" si="2"/>
        <v>U.</v>
      </c>
      <c r="C109" s="261" t="s">
        <v>4</v>
      </c>
      <c r="D109" s="262"/>
      <c r="E109" s="262"/>
      <c r="F109" s="261" t="s">
        <v>18</v>
      </c>
      <c r="G109" s="264">
        <v>1</v>
      </c>
      <c r="H109" s="270"/>
      <c r="I109" s="266">
        <v>0</v>
      </c>
      <c r="J109" s="267">
        <f t="shared" si="3"/>
        <v>0</v>
      </c>
      <c r="K109" s="268" t="s">
        <v>50</v>
      </c>
      <c r="L109" s="268" t="s">
        <v>45</v>
      </c>
      <c r="M109" s="268" t="s">
        <v>51</v>
      </c>
      <c r="N109" s="269" t="str">
        <f>VLOOKUP(M109,[18]OPERACIONAL!$A$1:$C$12,2,FALSE)</f>
        <v>SELECIONAR</v>
      </c>
    </row>
    <row r="110" spans="2:14">
      <c r="B110" s="260" t="str">
        <f t="shared" si="2"/>
        <v>U.</v>
      </c>
      <c r="C110" s="261" t="s">
        <v>4</v>
      </c>
      <c r="D110" s="262"/>
      <c r="E110" s="262"/>
      <c r="F110" s="261" t="s">
        <v>18</v>
      </c>
      <c r="G110" s="264">
        <v>1</v>
      </c>
      <c r="H110" s="270"/>
      <c r="I110" s="266">
        <v>0</v>
      </c>
      <c r="J110" s="267">
        <f t="shared" si="3"/>
        <v>0</v>
      </c>
      <c r="K110" s="268" t="s">
        <v>50</v>
      </c>
      <c r="L110" s="268" t="s">
        <v>45</v>
      </c>
      <c r="M110" s="268" t="s">
        <v>51</v>
      </c>
      <c r="N110" s="269" t="str">
        <f>VLOOKUP(M110,[18]OPERACIONAL!$A$1:$C$12,2,FALSE)</f>
        <v>SELECIONAR</v>
      </c>
    </row>
    <row r="111" spans="2:14">
      <c r="B111" s="260" t="str">
        <f t="shared" si="2"/>
        <v>U.</v>
      </c>
      <c r="C111" s="261" t="s">
        <v>4</v>
      </c>
      <c r="D111" s="262"/>
      <c r="E111" s="262"/>
      <c r="F111" s="261" t="s">
        <v>18</v>
      </c>
      <c r="G111" s="264">
        <v>1</v>
      </c>
      <c r="H111" s="270"/>
      <c r="I111" s="266">
        <v>0</v>
      </c>
      <c r="J111" s="267">
        <f t="shared" si="3"/>
        <v>0</v>
      </c>
      <c r="K111" s="268" t="s">
        <v>50</v>
      </c>
      <c r="L111" s="268" t="s">
        <v>45</v>
      </c>
      <c r="M111" s="268" t="s">
        <v>51</v>
      </c>
      <c r="N111" s="269" t="str">
        <f>VLOOKUP(M111,[18]OPERACIONAL!$A$1:$C$12,2,FALSE)</f>
        <v>SELECIONAR</v>
      </c>
    </row>
    <row r="112" spans="2:14">
      <c r="B112" s="260" t="str">
        <f t="shared" si="2"/>
        <v>U.</v>
      </c>
      <c r="C112" s="261" t="s">
        <v>4</v>
      </c>
      <c r="D112" s="262"/>
      <c r="E112" s="262"/>
      <c r="F112" s="261" t="s">
        <v>18</v>
      </c>
      <c r="G112" s="264">
        <v>1</v>
      </c>
      <c r="H112" s="270"/>
      <c r="I112" s="266">
        <v>0</v>
      </c>
      <c r="J112" s="267">
        <f t="shared" si="3"/>
        <v>0</v>
      </c>
      <c r="K112" s="268" t="s">
        <v>50</v>
      </c>
      <c r="L112" s="268" t="s">
        <v>45</v>
      </c>
      <c r="M112" s="268" t="s">
        <v>51</v>
      </c>
      <c r="N112" s="269" t="str">
        <f>VLOOKUP(M112,[18]OPERACIONAL!$A$1:$C$12,2,FALSE)</f>
        <v>SELECIONAR</v>
      </c>
    </row>
    <row r="113" spans="2:14">
      <c r="B113" s="260" t="str">
        <f t="shared" si="2"/>
        <v>U.</v>
      </c>
      <c r="C113" s="261" t="s">
        <v>4</v>
      </c>
      <c r="D113" s="262"/>
      <c r="E113" s="262"/>
      <c r="F113" s="261" t="s">
        <v>18</v>
      </c>
      <c r="G113" s="264">
        <v>1</v>
      </c>
      <c r="H113" s="270"/>
      <c r="I113" s="266">
        <v>0</v>
      </c>
      <c r="J113" s="267">
        <f t="shared" si="3"/>
        <v>0</v>
      </c>
      <c r="K113" s="268" t="s">
        <v>50</v>
      </c>
      <c r="L113" s="268" t="s">
        <v>45</v>
      </c>
      <c r="M113" s="268" t="s">
        <v>51</v>
      </c>
      <c r="N113" s="269" t="str">
        <f>VLOOKUP(M113,[18]OPERACIONAL!$A$1:$C$12,2,FALSE)</f>
        <v>SELECIONAR</v>
      </c>
    </row>
    <row r="114" spans="2:14">
      <c r="B114" s="260" t="str">
        <f t="shared" si="2"/>
        <v>U.</v>
      </c>
      <c r="C114" s="261" t="s">
        <v>4</v>
      </c>
      <c r="D114" s="262"/>
      <c r="E114" s="262"/>
      <c r="F114" s="261" t="s">
        <v>18</v>
      </c>
      <c r="G114" s="264">
        <v>1</v>
      </c>
      <c r="H114" s="270"/>
      <c r="I114" s="266">
        <v>0</v>
      </c>
      <c r="J114" s="267">
        <f t="shared" si="3"/>
        <v>0</v>
      </c>
      <c r="K114" s="268" t="s">
        <v>50</v>
      </c>
      <c r="L114" s="268" t="s">
        <v>45</v>
      </c>
      <c r="M114" s="268" t="s">
        <v>51</v>
      </c>
      <c r="N114" s="269" t="str">
        <f>VLOOKUP(M114,[18]OPERACIONAL!$A$1:$C$12,2,FALSE)</f>
        <v>SELECIONAR</v>
      </c>
    </row>
    <row r="115" spans="2:14">
      <c r="B115" s="260" t="str">
        <f t="shared" si="2"/>
        <v>U.</v>
      </c>
      <c r="C115" s="261" t="s">
        <v>4</v>
      </c>
      <c r="D115" s="262"/>
      <c r="E115" s="262"/>
      <c r="F115" s="261" t="s">
        <v>18</v>
      </c>
      <c r="G115" s="264">
        <v>1</v>
      </c>
      <c r="H115" s="270"/>
      <c r="I115" s="266">
        <v>0</v>
      </c>
      <c r="J115" s="267">
        <f t="shared" si="3"/>
        <v>0</v>
      </c>
      <c r="K115" s="268" t="s">
        <v>50</v>
      </c>
      <c r="L115" s="268" t="s">
        <v>45</v>
      </c>
      <c r="M115" s="268" t="s">
        <v>51</v>
      </c>
      <c r="N115" s="269" t="str">
        <f>VLOOKUP(M115,[18]OPERACIONAL!$A$1:$C$12,2,FALSE)</f>
        <v>SELECIONAR</v>
      </c>
    </row>
    <row r="116" spans="2:14">
      <c r="B116" s="260" t="str">
        <f t="shared" si="2"/>
        <v>U.</v>
      </c>
      <c r="C116" s="261" t="s">
        <v>4</v>
      </c>
      <c r="D116" s="262"/>
      <c r="E116" s="262"/>
      <c r="F116" s="261" t="s">
        <v>18</v>
      </c>
      <c r="G116" s="264">
        <v>1</v>
      </c>
      <c r="H116" s="270"/>
      <c r="I116" s="266">
        <v>0</v>
      </c>
      <c r="J116" s="267">
        <f t="shared" si="3"/>
        <v>0</v>
      </c>
      <c r="K116" s="268" t="s">
        <v>50</v>
      </c>
      <c r="L116" s="268" t="s">
        <v>45</v>
      </c>
      <c r="M116" s="268" t="s">
        <v>51</v>
      </c>
      <c r="N116" s="269" t="str">
        <f>VLOOKUP(M116,[18]OPERACIONAL!$A$1:$C$12,2,FALSE)</f>
        <v>SELECIONAR</v>
      </c>
    </row>
    <row r="117" spans="2:14">
      <c r="B117" s="260" t="str">
        <f t="shared" si="2"/>
        <v>U.</v>
      </c>
      <c r="C117" s="261" t="s">
        <v>4</v>
      </c>
      <c r="D117" s="262"/>
      <c r="E117" s="262"/>
      <c r="F117" s="261" t="s">
        <v>18</v>
      </c>
      <c r="G117" s="264">
        <v>1</v>
      </c>
      <c r="H117" s="270"/>
      <c r="I117" s="266">
        <v>0</v>
      </c>
      <c r="J117" s="267">
        <f t="shared" si="3"/>
        <v>0</v>
      </c>
      <c r="K117" s="268" t="s">
        <v>50</v>
      </c>
      <c r="L117" s="268" t="s">
        <v>45</v>
      </c>
      <c r="M117" s="268" t="s">
        <v>51</v>
      </c>
      <c r="N117" s="269" t="str">
        <f>VLOOKUP(M117,[18]OPERACIONAL!$A$1:$C$12,2,FALSE)</f>
        <v>SELECIONAR</v>
      </c>
    </row>
    <row r="118" spans="2:14">
      <c r="B118" s="260" t="str">
        <f t="shared" si="2"/>
        <v>U.</v>
      </c>
      <c r="C118" s="261" t="s">
        <v>4</v>
      </c>
      <c r="D118" s="262"/>
      <c r="E118" s="262"/>
      <c r="F118" s="261" t="s">
        <v>18</v>
      </c>
      <c r="G118" s="264">
        <v>1</v>
      </c>
      <c r="H118" s="270"/>
      <c r="I118" s="266">
        <v>0</v>
      </c>
      <c r="J118" s="267">
        <f t="shared" si="3"/>
        <v>0</v>
      </c>
      <c r="K118" s="268" t="s">
        <v>50</v>
      </c>
      <c r="L118" s="268" t="s">
        <v>45</v>
      </c>
      <c r="M118" s="268" t="s">
        <v>51</v>
      </c>
      <c r="N118" s="269" t="str">
        <f>VLOOKUP(M118,[18]OPERACIONAL!$A$1:$C$12,2,FALSE)</f>
        <v>SELECIONAR</v>
      </c>
    </row>
    <row r="119" spans="2:14">
      <c r="B119" s="260" t="str">
        <f t="shared" si="2"/>
        <v>U.</v>
      </c>
      <c r="C119" s="261" t="s">
        <v>4</v>
      </c>
      <c r="D119" s="262"/>
      <c r="E119" s="262"/>
      <c r="F119" s="261" t="s">
        <v>18</v>
      </c>
      <c r="G119" s="264">
        <v>1</v>
      </c>
      <c r="H119" s="270"/>
      <c r="I119" s="266">
        <v>0</v>
      </c>
      <c r="J119" s="267">
        <f t="shared" si="3"/>
        <v>0</v>
      </c>
      <c r="K119" s="268" t="s">
        <v>50</v>
      </c>
      <c r="L119" s="268" t="s">
        <v>45</v>
      </c>
      <c r="M119" s="268" t="s">
        <v>51</v>
      </c>
      <c r="N119" s="269" t="str">
        <f>VLOOKUP(M119,[18]OPERACIONAL!$A$1:$C$12,2,FALSE)</f>
        <v>SELECIONAR</v>
      </c>
    </row>
    <row r="120" spans="2:14">
      <c r="B120" s="260" t="str">
        <f t="shared" si="2"/>
        <v>U.</v>
      </c>
      <c r="C120" s="261" t="s">
        <v>4</v>
      </c>
      <c r="D120" s="262"/>
      <c r="E120" s="262"/>
      <c r="F120" s="261" t="s">
        <v>18</v>
      </c>
      <c r="G120" s="264">
        <v>1</v>
      </c>
      <c r="H120" s="270"/>
      <c r="I120" s="266">
        <v>0</v>
      </c>
      <c r="J120" s="267">
        <f t="shared" si="3"/>
        <v>0</v>
      </c>
      <c r="K120" s="268" t="s">
        <v>50</v>
      </c>
      <c r="L120" s="268" t="s">
        <v>45</v>
      </c>
      <c r="M120" s="268" t="s">
        <v>51</v>
      </c>
      <c r="N120" s="269" t="str">
        <f>VLOOKUP(M120,[18]OPERACIONAL!$A$1:$C$12,2,FALSE)</f>
        <v>SELECIONAR</v>
      </c>
    </row>
    <row r="121" spans="2:14">
      <c r="B121" s="260" t="str">
        <f t="shared" si="2"/>
        <v>U.</v>
      </c>
      <c r="C121" s="261" t="s">
        <v>4</v>
      </c>
      <c r="D121" s="262"/>
      <c r="E121" s="262"/>
      <c r="F121" s="261" t="s">
        <v>18</v>
      </c>
      <c r="G121" s="264">
        <v>1</v>
      </c>
      <c r="H121" s="270"/>
      <c r="I121" s="266">
        <v>0</v>
      </c>
      <c r="J121" s="267">
        <f t="shared" si="3"/>
        <v>0</v>
      </c>
      <c r="K121" s="268" t="s">
        <v>50</v>
      </c>
      <c r="L121" s="268" t="s">
        <v>45</v>
      </c>
      <c r="M121" s="268" t="s">
        <v>51</v>
      </c>
      <c r="N121" s="269" t="str">
        <f>VLOOKUP(M121,[18]OPERACIONAL!$A$1:$C$12,2,FALSE)</f>
        <v>SELECIONAR</v>
      </c>
    </row>
    <row r="122" spans="2:14">
      <c r="B122" s="260" t="str">
        <f t="shared" si="2"/>
        <v>U.</v>
      </c>
      <c r="C122" s="261" t="s">
        <v>4</v>
      </c>
      <c r="D122" s="262"/>
      <c r="E122" s="262"/>
      <c r="F122" s="261" t="s">
        <v>18</v>
      </c>
      <c r="G122" s="264">
        <v>1</v>
      </c>
      <c r="H122" s="270"/>
      <c r="I122" s="266">
        <v>0</v>
      </c>
      <c r="J122" s="267">
        <f t="shared" si="3"/>
        <v>0</v>
      </c>
      <c r="K122" s="268" t="s">
        <v>50</v>
      </c>
      <c r="L122" s="268" t="s">
        <v>45</v>
      </c>
      <c r="M122" s="268" t="s">
        <v>51</v>
      </c>
      <c r="N122" s="269" t="str">
        <f>VLOOKUP(M122,[18]OPERACIONAL!$A$1:$C$12,2,FALSE)</f>
        <v>SELECIONAR</v>
      </c>
    </row>
    <row r="123" spans="2:14">
      <c r="B123" s="260" t="str">
        <f t="shared" si="2"/>
        <v>U.</v>
      </c>
      <c r="C123" s="261" t="s">
        <v>4</v>
      </c>
      <c r="D123" s="262"/>
      <c r="E123" s="262"/>
      <c r="F123" s="261" t="s">
        <v>18</v>
      </c>
      <c r="G123" s="264">
        <v>1</v>
      </c>
      <c r="H123" s="270"/>
      <c r="I123" s="266">
        <v>0</v>
      </c>
      <c r="J123" s="267">
        <f t="shared" si="3"/>
        <v>0</v>
      </c>
      <c r="K123" s="268" t="s">
        <v>50</v>
      </c>
      <c r="L123" s="268" t="s">
        <v>45</v>
      </c>
      <c r="M123" s="268" t="s">
        <v>51</v>
      </c>
      <c r="N123" s="269" t="str">
        <f>VLOOKUP(M123,[18]OPERACIONAL!$A$1:$C$12,2,FALSE)</f>
        <v>SELECIONAR</v>
      </c>
    </row>
    <row r="124" spans="2:14">
      <c r="B124" s="260" t="str">
        <f t="shared" si="2"/>
        <v>U.</v>
      </c>
      <c r="C124" s="261" t="s">
        <v>4</v>
      </c>
      <c r="D124" s="262"/>
      <c r="E124" s="262"/>
      <c r="F124" s="261" t="s">
        <v>18</v>
      </c>
      <c r="G124" s="264">
        <v>1</v>
      </c>
      <c r="H124" s="270"/>
      <c r="I124" s="266">
        <v>0</v>
      </c>
      <c r="J124" s="267">
        <f t="shared" si="3"/>
        <v>0</v>
      </c>
      <c r="K124" s="268" t="s">
        <v>50</v>
      </c>
      <c r="L124" s="268" t="s">
        <v>45</v>
      </c>
      <c r="M124" s="268" t="s">
        <v>51</v>
      </c>
      <c r="N124" s="269" t="str">
        <f>VLOOKUP(M124,[18]OPERACIONAL!$A$1:$C$12,2,FALSE)</f>
        <v>SELECIONAR</v>
      </c>
    </row>
    <row r="125" spans="2:14">
      <c r="B125" s="260" t="str">
        <f t="shared" si="2"/>
        <v>U.</v>
      </c>
      <c r="C125" s="261" t="s">
        <v>4</v>
      </c>
      <c r="D125" s="262"/>
      <c r="E125" s="262"/>
      <c r="F125" s="261" t="s">
        <v>18</v>
      </c>
      <c r="G125" s="264">
        <v>1</v>
      </c>
      <c r="H125" s="270"/>
      <c r="I125" s="266">
        <v>0</v>
      </c>
      <c r="J125" s="267">
        <f t="shared" si="3"/>
        <v>0</v>
      </c>
      <c r="K125" s="268" t="s">
        <v>50</v>
      </c>
      <c r="L125" s="268" t="s">
        <v>45</v>
      </c>
      <c r="M125" s="268" t="s">
        <v>51</v>
      </c>
      <c r="N125" s="269" t="str">
        <f>VLOOKUP(M125,[18]OPERACIONAL!$A$1:$C$12,2,FALSE)</f>
        <v>SELECIONAR</v>
      </c>
    </row>
    <row r="126" spans="2:14">
      <c r="B126" s="260" t="str">
        <f t="shared" si="2"/>
        <v>U.</v>
      </c>
      <c r="C126" s="261" t="s">
        <v>4</v>
      </c>
      <c r="D126" s="262"/>
      <c r="E126" s="262"/>
      <c r="F126" s="261" t="s">
        <v>18</v>
      </c>
      <c r="G126" s="264">
        <v>1</v>
      </c>
      <c r="H126" s="270"/>
      <c r="I126" s="266">
        <v>0</v>
      </c>
      <c r="J126" s="267">
        <f t="shared" si="3"/>
        <v>0</v>
      </c>
      <c r="K126" s="268" t="s">
        <v>50</v>
      </c>
      <c r="L126" s="268" t="s">
        <v>45</v>
      </c>
      <c r="M126" s="268" t="s">
        <v>51</v>
      </c>
      <c r="N126" s="269" t="str">
        <f>VLOOKUP(M126,[18]OPERACIONAL!$A$1:$C$12,2,FALSE)</f>
        <v>SELECIONAR</v>
      </c>
    </row>
    <row r="127" spans="2:14">
      <c r="B127" s="260" t="str">
        <f t="shared" si="2"/>
        <v>U.</v>
      </c>
      <c r="C127" s="261" t="s">
        <v>4</v>
      </c>
      <c r="D127" s="262"/>
      <c r="E127" s="262"/>
      <c r="F127" s="261" t="s">
        <v>18</v>
      </c>
      <c r="G127" s="264">
        <v>1</v>
      </c>
      <c r="H127" s="270"/>
      <c r="I127" s="266">
        <v>0</v>
      </c>
      <c r="J127" s="267">
        <f t="shared" si="3"/>
        <v>0</v>
      </c>
      <c r="K127" s="268" t="s">
        <v>50</v>
      </c>
      <c r="L127" s="268" t="s">
        <v>45</v>
      </c>
      <c r="M127" s="268" t="s">
        <v>51</v>
      </c>
      <c r="N127" s="269" t="str">
        <f>VLOOKUP(M127,[18]OPERACIONAL!$A$1:$C$12,2,FALSE)</f>
        <v>SELECIONAR</v>
      </c>
    </row>
    <row r="128" spans="2:14">
      <c r="B128" s="260" t="str">
        <f t="shared" si="2"/>
        <v>U.</v>
      </c>
      <c r="C128" s="261" t="s">
        <v>4</v>
      </c>
      <c r="D128" s="262"/>
      <c r="E128" s="262"/>
      <c r="F128" s="261" t="s">
        <v>18</v>
      </c>
      <c r="G128" s="264">
        <v>1</v>
      </c>
      <c r="H128" s="270"/>
      <c r="I128" s="266">
        <v>0</v>
      </c>
      <c r="J128" s="267">
        <f t="shared" si="3"/>
        <v>0</v>
      </c>
      <c r="K128" s="268" t="s">
        <v>50</v>
      </c>
      <c r="L128" s="268" t="s">
        <v>45</v>
      </c>
      <c r="M128" s="268" t="s">
        <v>51</v>
      </c>
      <c r="N128" s="269" t="str">
        <f>VLOOKUP(M128,[18]OPERACIONAL!$A$1:$C$12,2,FALSE)</f>
        <v>SELECIONAR</v>
      </c>
    </row>
    <row r="129" spans="2:14">
      <c r="B129" s="260" t="str">
        <f t="shared" si="2"/>
        <v>U.</v>
      </c>
      <c r="C129" s="261" t="s">
        <v>4</v>
      </c>
      <c r="D129" s="262"/>
      <c r="E129" s="262"/>
      <c r="F129" s="261" t="s">
        <v>18</v>
      </c>
      <c r="G129" s="264">
        <v>1</v>
      </c>
      <c r="H129" s="270"/>
      <c r="I129" s="266">
        <v>0</v>
      </c>
      <c r="J129" s="267">
        <f t="shared" si="3"/>
        <v>0</v>
      </c>
      <c r="K129" s="268" t="s">
        <v>50</v>
      </c>
      <c r="L129" s="268" t="s">
        <v>45</v>
      </c>
      <c r="M129" s="268" t="s">
        <v>51</v>
      </c>
      <c r="N129" s="269" t="str">
        <f>VLOOKUP(M129,[18]OPERACIONAL!$A$1:$C$12,2,FALSE)</f>
        <v>SELECIONAR</v>
      </c>
    </row>
    <row r="130" spans="2:14">
      <c r="B130" s="260" t="str">
        <f t="shared" si="2"/>
        <v>U.</v>
      </c>
      <c r="C130" s="261" t="s">
        <v>4</v>
      </c>
      <c r="D130" s="262"/>
      <c r="E130" s="262"/>
      <c r="F130" s="261" t="s">
        <v>18</v>
      </c>
      <c r="G130" s="264">
        <v>1</v>
      </c>
      <c r="H130" s="270"/>
      <c r="I130" s="266">
        <v>0</v>
      </c>
      <c r="J130" s="267">
        <f t="shared" si="3"/>
        <v>0</v>
      </c>
      <c r="K130" s="268" t="s">
        <v>50</v>
      </c>
      <c r="L130" s="268" t="s">
        <v>45</v>
      </c>
      <c r="M130" s="268" t="s">
        <v>51</v>
      </c>
      <c r="N130" s="269" t="str">
        <f>VLOOKUP(M130,[18]OPERACIONAL!$A$1:$C$12,2,FALSE)</f>
        <v>SELECIONAR</v>
      </c>
    </row>
    <row r="131" spans="2:14">
      <c r="B131" s="260" t="str">
        <f t="shared" si="2"/>
        <v>U.</v>
      </c>
      <c r="C131" s="261" t="s">
        <v>4</v>
      </c>
      <c r="D131" s="262"/>
      <c r="E131" s="262"/>
      <c r="F131" s="261" t="s">
        <v>18</v>
      </c>
      <c r="G131" s="264">
        <v>1</v>
      </c>
      <c r="H131" s="270"/>
      <c r="I131" s="266">
        <v>0</v>
      </c>
      <c r="J131" s="267">
        <f t="shared" si="3"/>
        <v>0</v>
      </c>
      <c r="K131" s="268" t="s">
        <v>50</v>
      </c>
      <c r="L131" s="268" t="s">
        <v>45</v>
      </c>
      <c r="M131" s="268" t="s">
        <v>51</v>
      </c>
      <c r="N131" s="269" t="str">
        <f>VLOOKUP(M131,[18]OPERACIONAL!$A$1:$C$12,2,FALSE)</f>
        <v>SELECIONAR</v>
      </c>
    </row>
    <row r="132" spans="2:14">
      <c r="B132" s="260" t="str">
        <f t="shared" si="2"/>
        <v>U.</v>
      </c>
      <c r="C132" s="261" t="s">
        <v>4</v>
      </c>
      <c r="D132" s="262"/>
      <c r="E132" s="262"/>
      <c r="F132" s="261" t="s">
        <v>18</v>
      </c>
      <c r="G132" s="264">
        <v>1</v>
      </c>
      <c r="H132" s="270"/>
      <c r="I132" s="266">
        <v>0</v>
      </c>
      <c r="J132" s="267">
        <f t="shared" si="3"/>
        <v>0</v>
      </c>
      <c r="K132" s="268" t="s">
        <v>50</v>
      </c>
      <c r="L132" s="268" t="s">
        <v>45</v>
      </c>
      <c r="M132" s="268" t="s">
        <v>51</v>
      </c>
      <c r="N132" s="269" t="str">
        <f>VLOOKUP(M132,[18]OPERACIONAL!$A$1:$C$12,2,FALSE)</f>
        <v>SELECIONAR</v>
      </c>
    </row>
    <row r="133" spans="2:14">
      <c r="B133" s="260" t="str">
        <f t="shared" ref="B133:B196" si="4">MID(C133,1,2)</f>
        <v>U.</v>
      </c>
      <c r="C133" s="261" t="s">
        <v>4</v>
      </c>
      <c r="D133" s="262"/>
      <c r="E133" s="262"/>
      <c r="F133" s="261" t="s">
        <v>18</v>
      </c>
      <c r="G133" s="264">
        <v>1</v>
      </c>
      <c r="H133" s="270"/>
      <c r="I133" s="266">
        <v>0</v>
      </c>
      <c r="J133" s="267">
        <f t="shared" ref="J133:J196" si="5">G133*I133</f>
        <v>0</v>
      </c>
      <c r="K133" s="268" t="s">
        <v>50</v>
      </c>
      <c r="L133" s="268" t="s">
        <v>45</v>
      </c>
      <c r="M133" s="268" t="s">
        <v>51</v>
      </c>
      <c r="N133" s="269" t="str">
        <f>VLOOKUP(M133,[18]OPERACIONAL!$A$1:$C$12,2,FALSE)</f>
        <v>SELECIONAR</v>
      </c>
    </row>
    <row r="134" spans="2:14">
      <c r="B134" s="260" t="str">
        <f t="shared" si="4"/>
        <v>U.</v>
      </c>
      <c r="C134" s="261" t="s">
        <v>4</v>
      </c>
      <c r="D134" s="262"/>
      <c r="E134" s="262"/>
      <c r="F134" s="261" t="s">
        <v>18</v>
      </c>
      <c r="G134" s="264">
        <v>1</v>
      </c>
      <c r="H134" s="270"/>
      <c r="I134" s="266">
        <v>0</v>
      </c>
      <c r="J134" s="267">
        <f t="shared" si="5"/>
        <v>0</v>
      </c>
      <c r="K134" s="268" t="s">
        <v>50</v>
      </c>
      <c r="L134" s="268" t="s">
        <v>45</v>
      </c>
      <c r="M134" s="268" t="s">
        <v>51</v>
      </c>
      <c r="N134" s="269" t="str">
        <f>VLOOKUP(M134,[18]OPERACIONAL!$A$1:$C$12,2,FALSE)</f>
        <v>SELECIONAR</v>
      </c>
    </row>
    <row r="135" spans="2:14">
      <c r="B135" s="260" t="str">
        <f t="shared" si="4"/>
        <v>U.</v>
      </c>
      <c r="C135" s="261" t="s">
        <v>4</v>
      </c>
      <c r="D135" s="262"/>
      <c r="E135" s="262"/>
      <c r="F135" s="261" t="s">
        <v>18</v>
      </c>
      <c r="G135" s="264">
        <v>1</v>
      </c>
      <c r="H135" s="270"/>
      <c r="I135" s="266">
        <v>0</v>
      </c>
      <c r="J135" s="267">
        <f t="shared" si="5"/>
        <v>0</v>
      </c>
      <c r="K135" s="268" t="s">
        <v>50</v>
      </c>
      <c r="L135" s="268" t="s">
        <v>45</v>
      </c>
      <c r="M135" s="268" t="s">
        <v>51</v>
      </c>
      <c r="N135" s="269" t="str">
        <f>VLOOKUP(M135,[18]OPERACIONAL!$A$1:$C$12,2,FALSE)</f>
        <v>SELECIONAR</v>
      </c>
    </row>
    <row r="136" spans="2:14">
      <c r="B136" s="260" t="str">
        <f t="shared" si="4"/>
        <v>U.</v>
      </c>
      <c r="C136" s="261" t="s">
        <v>4</v>
      </c>
      <c r="D136" s="262"/>
      <c r="E136" s="262"/>
      <c r="F136" s="261" t="s">
        <v>18</v>
      </c>
      <c r="G136" s="264">
        <v>1</v>
      </c>
      <c r="H136" s="270"/>
      <c r="I136" s="266">
        <v>0</v>
      </c>
      <c r="J136" s="267">
        <f t="shared" si="5"/>
        <v>0</v>
      </c>
      <c r="K136" s="268" t="s">
        <v>50</v>
      </c>
      <c r="L136" s="268" t="s">
        <v>45</v>
      </c>
      <c r="M136" s="268" t="s">
        <v>51</v>
      </c>
      <c r="N136" s="269" t="str">
        <f>VLOOKUP(M136,[18]OPERACIONAL!$A$1:$C$12,2,FALSE)</f>
        <v>SELECIONAR</v>
      </c>
    </row>
    <row r="137" spans="2:14">
      <c r="B137" s="260" t="str">
        <f t="shared" si="4"/>
        <v>U.</v>
      </c>
      <c r="C137" s="261" t="s">
        <v>4</v>
      </c>
      <c r="D137" s="262"/>
      <c r="E137" s="262"/>
      <c r="F137" s="261" t="s">
        <v>18</v>
      </c>
      <c r="G137" s="264">
        <v>1</v>
      </c>
      <c r="H137" s="270"/>
      <c r="I137" s="266">
        <v>0</v>
      </c>
      <c r="J137" s="267">
        <f t="shared" si="5"/>
        <v>0</v>
      </c>
      <c r="K137" s="268" t="s">
        <v>50</v>
      </c>
      <c r="L137" s="268" t="s">
        <v>45</v>
      </c>
      <c r="M137" s="268" t="s">
        <v>51</v>
      </c>
      <c r="N137" s="269" t="str">
        <f>VLOOKUP(M137,[18]OPERACIONAL!$A$1:$C$12,2,FALSE)</f>
        <v>SELECIONAR</v>
      </c>
    </row>
    <row r="138" spans="2:14">
      <c r="B138" s="260" t="str">
        <f t="shared" si="4"/>
        <v>U.</v>
      </c>
      <c r="C138" s="261" t="s">
        <v>4</v>
      </c>
      <c r="D138" s="262"/>
      <c r="E138" s="262"/>
      <c r="F138" s="261" t="s">
        <v>18</v>
      </c>
      <c r="G138" s="264">
        <v>1</v>
      </c>
      <c r="H138" s="270"/>
      <c r="I138" s="266">
        <v>0</v>
      </c>
      <c r="J138" s="267">
        <f t="shared" si="5"/>
        <v>0</v>
      </c>
      <c r="K138" s="268" t="s">
        <v>50</v>
      </c>
      <c r="L138" s="268" t="s">
        <v>45</v>
      </c>
      <c r="M138" s="268" t="s">
        <v>51</v>
      </c>
      <c r="N138" s="269" t="str">
        <f>VLOOKUP(M138,[18]OPERACIONAL!$A$1:$C$12,2,FALSE)</f>
        <v>SELECIONAR</v>
      </c>
    </row>
    <row r="139" spans="2:14">
      <c r="B139" s="260" t="str">
        <f t="shared" si="4"/>
        <v>U.</v>
      </c>
      <c r="C139" s="261" t="s">
        <v>4</v>
      </c>
      <c r="D139" s="262"/>
      <c r="E139" s="262"/>
      <c r="F139" s="261" t="s">
        <v>18</v>
      </c>
      <c r="G139" s="264">
        <v>1</v>
      </c>
      <c r="H139" s="270"/>
      <c r="I139" s="266">
        <v>0</v>
      </c>
      <c r="J139" s="267">
        <f t="shared" si="5"/>
        <v>0</v>
      </c>
      <c r="K139" s="268" t="s">
        <v>50</v>
      </c>
      <c r="L139" s="268" t="s">
        <v>45</v>
      </c>
      <c r="M139" s="268" t="s">
        <v>51</v>
      </c>
      <c r="N139" s="269" t="str">
        <f>VLOOKUP(M139,[18]OPERACIONAL!$A$1:$C$12,2,FALSE)</f>
        <v>SELECIONAR</v>
      </c>
    </row>
    <row r="140" spans="2:14">
      <c r="B140" s="260" t="str">
        <f t="shared" si="4"/>
        <v>U.</v>
      </c>
      <c r="C140" s="261" t="s">
        <v>4</v>
      </c>
      <c r="D140" s="262"/>
      <c r="E140" s="262"/>
      <c r="F140" s="261" t="s">
        <v>18</v>
      </c>
      <c r="G140" s="264">
        <v>1</v>
      </c>
      <c r="H140" s="270"/>
      <c r="I140" s="266">
        <v>0</v>
      </c>
      <c r="J140" s="267">
        <f t="shared" si="5"/>
        <v>0</v>
      </c>
      <c r="K140" s="268" t="s">
        <v>50</v>
      </c>
      <c r="L140" s="268" t="s">
        <v>45</v>
      </c>
      <c r="M140" s="268" t="s">
        <v>51</v>
      </c>
      <c r="N140" s="269" t="str">
        <f>VLOOKUP(M140,[18]OPERACIONAL!$A$1:$C$12,2,FALSE)</f>
        <v>SELECIONAR</v>
      </c>
    </row>
    <row r="141" spans="2:14">
      <c r="B141" s="260" t="str">
        <f t="shared" si="4"/>
        <v>U.</v>
      </c>
      <c r="C141" s="261" t="s">
        <v>4</v>
      </c>
      <c r="D141" s="262"/>
      <c r="E141" s="262"/>
      <c r="F141" s="261" t="s">
        <v>18</v>
      </c>
      <c r="G141" s="264">
        <v>1</v>
      </c>
      <c r="H141" s="270"/>
      <c r="I141" s="266">
        <v>0</v>
      </c>
      <c r="J141" s="267">
        <f t="shared" si="5"/>
        <v>0</v>
      </c>
      <c r="K141" s="268" t="s">
        <v>50</v>
      </c>
      <c r="L141" s="268" t="s">
        <v>45</v>
      </c>
      <c r="M141" s="268" t="s">
        <v>51</v>
      </c>
      <c r="N141" s="269" t="str">
        <f>VLOOKUP(M141,[18]OPERACIONAL!$A$1:$C$12,2,FALSE)</f>
        <v>SELECIONAR</v>
      </c>
    </row>
    <row r="142" spans="2:14">
      <c r="B142" s="260" t="str">
        <f t="shared" si="4"/>
        <v>U.</v>
      </c>
      <c r="C142" s="261" t="s">
        <v>4</v>
      </c>
      <c r="D142" s="262"/>
      <c r="E142" s="262"/>
      <c r="F142" s="261" t="s">
        <v>18</v>
      </c>
      <c r="G142" s="264">
        <v>1</v>
      </c>
      <c r="H142" s="270"/>
      <c r="I142" s="266">
        <v>0</v>
      </c>
      <c r="J142" s="267">
        <f t="shared" si="5"/>
        <v>0</v>
      </c>
      <c r="K142" s="268" t="s">
        <v>50</v>
      </c>
      <c r="L142" s="268" t="s">
        <v>45</v>
      </c>
      <c r="M142" s="268" t="s">
        <v>51</v>
      </c>
      <c r="N142" s="269" t="str">
        <f>VLOOKUP(M142,[18]OPERACIONAL!$A$1:$C$12,2,FALSE)</f>
        <v>SELECIONAR</v>
      </c>
    </row>
    <row r="143" spans="2:14">
      <c r="B143" s="260" t="str">
        <f t="shared" si="4"/>
        <v>U.</v>
      </c>
      <c r="C143" s="261" t="s">
        <v>4</v>
      </c>
      <c r="D143" s="262"/>
      <c r="E143" s="262"/>
      <c r="F143" s="261" t="s">
        <v>18</v>
      </c>
      <c r="G143" s="264">
        <v>1</v>
      </c>
      <c r="H143" s="270"/>
      <c r="I143" s="266">
        <v>0</v>
      </c>
      <c r="J143" s="267">
        <f t="shared" si="5"/>
        <v>0</v>
      </c>
      <c r="K143" s="268" t="s">
        <v>50</v>
      </c>
      <c r="L143" s="268" t="s">
        <v>45</v>
      </c>
      <c r="M143" s="268" t="s">
        <v>51</v>
      </c>
      <c r="N143" s="269" t="str">
        <f>VLOOKUP(M143,[18]OPERACIONAL!$A$1:$C$12,2,FALSE)</f>
        <v>SELECIONAR</v>
      </c>
    </row>
    <row r="144" spans="2:14">
      <c r="B144" s="260" t="str">
        <f t="shared" si="4"/>
        <v>U.</v>
      </c>
      <c r="C144" s="261" t="s">
        <v>4</v>
      </c>
      <c r="D144" s="262"/>
      <c r="E144" s="262"/>
      <c r="F144" s="261" t="s">
        <v>18</v>
      </c>
      <c r="G144" s="264">
        <v>1</v>
      </c>
      <c r="H144" s="270"/>
      <c r="I144" s="266">
        <v>0</v>
      </c>
      <c r="J144" s="267">
        <f t="shared" si="5"/>
        <v>0</v>
      </c>
      <c r="K144" s="268" t="s">
        <v>50</v>
      </c>
      <c r="L144" s="268" t="s">
        <v>45</v>
      </c>
      <c r="M144" s="268" t="s">
        <v>51</v>
      </c>
      <c r="N144" s="269" t="str">
        <f>VLOOKUP(M144,[18]OPERACIONAL!$A$1:$C$12,2,FALSE)</f>
        <v>SELECIONAR</v>
      </c>
    </row>
    <row r="145" spans="2:14">
      <c r="B145" s="260" t="str">
        <f t="shared" si="4"/>
        <v>U.</v>
      </c>
      <c r="C145" s="261" t="s">
        <v>4</v>
      </c>
      <c r="D145" s="262"/>
      <c r="E145" s="262"/>
      <c r="F145" s="261" t="s">
        <v>18</v>
      </c>
      <c r="G145" s="264">
        <v>1</v>
      </c>
      <c r="H145" s="270"/>
      <c r="I145" s="266">
        <v>0</v>
      </c>
      <c r="J145" s="267">
        <f t="shared" si="5"/>
        <v>0</v>
      </c>
      <c r="K145" s="268" t="s">
        <v>50</v>
      </c>
      <c r="L145" s="268" t="s">
        <v>45</v>
      </c>
      <c r="M145" s="268" t="s">
        <v>51</v>
      </c>
      <c r="N145" s="269" t="str">
        <f>VLOOKUP(M145,[18]OPERACIONAL!$A$1:$C$12,2,FALSE)</f>
        <v>SELECIONAR</v>
      </c>
    </row>
    <row r="146" spans="2:14">
      <c r="B146" s="260" t="str">
        <f t="shared" si="4"/>
        <v>U.</v>
      </c>
      <c r="C146" s="261" t="s">
        <v>4</v>
      </c>
      <c r="D146" s="262"/>
      <c r="E146" s="262"/>
      <c r="F146" s="261" t="s">
        <v>18</v>
      </c>
      <c r="G146" s="264">
        <v>1</v>
      </c>
      <c r="H146" s="270"/>
      <c r="I146" s="266">
        <v>0</v>
      </c>
      <c r="J146" s="267">
        <f t="shared" si="5"/>
        <v>0</v>
      </c>
      <c r="K146" s="268" t="s">
        <v>50</v>
      </c>
      <c r="L146" s="268" t="s">
        <v>45</v>
      </c>
      <c r="M146" s="268" t="s">
        <v>51</v>
      </c>
      <c r="N146" s="269" t="str">
        <f>VLOOKUP(M146,[18]OPERACIONAL!$A$1:$C$12,2,FALSE)</f>
        <v>SELECIONAR</v>
      </c>
    </row>
    <row r="147" spans="2:14">
      <c r="B147" s="260" t="str">
        <f t="shared" si="4"/>
        <v>U.</v>
      </c>
      <c r="C147" s="261" t="s">
        <v>4</v>
      </c>
      <c r="D147" s="262"/>
      <c r="E147" s="262"/>
      <c r="F147" s="261" t="s">
        <v>18</v>
      </c>
      <c r="G147" s="264">
        <v>1</v>
      </c>
      <c r="H147" s="270"/>
      <c r="I147" s="266">
        <v>0</v>
      </c>
      <c r="J147" s="267">
        <f t="shared" si="5"/>
        <v>0</v>
      </c>
      <c r="K147" s="268" t="s">
        <v>50</v>
      </c>
      <c r="L147" s="268" t="s">
        <v>45</v>
      </c>
      <c r="M147" s="268" t="s">
        <v>51</v>
      </c>
      <c r="N147" s="269" t="str">
        <f>VLOOKUP(M147,[18]OPERACIONAL!$A$1:$C$12,2,FALSE)</f>
        <v>SELECIONAR</v>
      </c>
    </row>
    <row r="148" spans="2:14">
      <c r="B148" s="260" t="str">
        <f t="shared" si="4"/>
        <v>U.</v>
      </c>
      <c r="C148" s="261" t="s">
        <v>4</v>
      </c>
      <c r="D148" s="262"/>
      <c r="E148" s="262"/>
      <c r="F148" s="261" t="s">
        <v>18</v>
      </c>
      <c r="G148" s="264">
        <v>1</v>
      </c>
      <c r="H148" s="270"/>
      <c r="I148" s="266">
        <v>0</v>
      </c>
      <c r="J148" s="267">
        <f t="shared" si="5"/>
        <v>0</v>
      </c>
      <c r="K148" s="268" t="s">
        <v>50</v>
      </c>
      <c r="L148" s="268" t="s">
        <v>45</v>
      </c>
      <c r="M148" s="268" t="s">
        <v>51</v>
      </c>
      <c r="N148" s="269" t="str">
        <f>VLOOKUP(M148,[18]OPERACIONAL!$A$1:$C$12,2,FALSE)</f>
        <v>SELECIONAR</v>
      </c>
    </row>
    <row r="149" spans="2:14">
      <c r="B149" s="260" t="str">
        <f t="shared" si="4"/>
        <v>U.</v>
      </c>
      <c r="C149" s="261" t="s">
        <v>4</v>
      </c>
      <c r="D149" s="262"/>
      <c r="E149" s="262"/>
      <c r="F149" s="261" t="s">
        <v>18</v>
      </c>
      <c r="G149" s="264">
        <v>1</v>
      </c>
      <c r="H149" s="270"/>
      <c r="I149" s="266">
        <v>0</v>
      </c>
      <c r="J149" s="267">
        <f t="shared" si="5"/>
        <v>0</v>
      </c>
      <c r="K149" s="268" t="s">
        <v>50</v>
      </c>
      <c r="L149" s="268" t="s">
        <v>45</v>
      </c>
      <c r="M149" s="268" t="s">
        <v>51</v>
      </c>
      <c r="N149" s="269" t="str">
        <f>VLOOKUP(M149,[18]OPERACIONAL!$A$1:$C$12,2,FALSE)</f>
        <v>SELECIONAR</v>
      </c>
    </row>
    <row r="150" spans="2:14">
      <c r="B150" s="260" t="str">
        <f t="shared" si="4"/>
        <v>U.</v>
      </c>
      <c r="C150" s="261" t="s">
        <v>4</v>
      </c>
      <c r="D150" s="262"/>
      <c r="E150" s="262"/>
      <c r="F150" s="261" t="s">
        <v>18</v>
      </c>
      <c r="G150" s="264">
        <v>1</v>
      </c>
      <c r="H150" s="270"/>
      <c r="I150" s="266">
        <v>0</v>
      </c>
      <c r="J150" s="267">
        <f t="shared" si="5"/>
        <v>0</v>
      </c>
      <c r="K150" s="268" t="s">
        <v>50</v>
      </c>
      <c r="L150" s="268" t="s">
        <v>45</v>
      </c>
      <c r="M150" s="268" t="s">
        <v>51</v>
      </c>
      <c r="N150" s="269" t="str">
        <f>VLOOKUP(M150,[18]OPERACIONAL!$A$1:$C$12,2,FALSE)</f>
        <v>SELECIONAR</v>
      </c>
    </row>
    <row r="151" spans="2:14">
      <c r="B151" s="260" t="str">
        <f t="shared" si="4"/>
        <v>U.</v>
      </c>
      <c r="C151" s="261" t="s">
        <v>4</v>
      </c>
      <c r="D151" s="262"/>
      <c r="E151" s="262"/>
      <c r="F151" s="261" t="s">
        <v>18</v>
      </c>
      <c r="G151" s="264">
        <v>1</v>
      </c>
      <c r="H151" s="270"/>
      <c r="I151" s="266">
        <v>0</v>
      </c>
      <c r="J151" s="267">
        <f t="shared" si="5"/>
        <v>0</v>
      </c>
      <c r="K151" s="268" t="s">
        <v>50</v>
      </c>
      <c r="L151" s="268" t="s">
        <v>45</v>
      </c>
      <c r="M151" s="268" t="s">
        <v>51</v>
      </c>
      <c r="N151" s="269" t="str">
        <f>VLOOKUP(M151,[18]OPERACIONAL!$A$1:$C$12,2,FALSE)</f>
        <v>SELECIONAR</v>
      </c>
    </row>
    <row r="152" spans="2:14">
      <c r="B152" s="260" t="str">
        <f t="shared" si="4"/>
        <v>U.</v>
      </c>
      <c r="C152" s="261" t="s">
        <v>4</v>
      </c>
      <c r="D152" s="262"/>
      <c r="E152" s="262"/>
      <c r="F152" s="261" t="s">
        <v>18</v>
      </c>
      <c r="G152" s="264">
        <v>1</v>
      </c>
      <c r="H152" s="270"/>
      <c r="I152" s="266">
        <v>0</v>
      </c>
      <c r="J152" s="267">
        <f t="shared" si="5"/>
        <v>0</v>
      </c>
      <c r="K152" s="268" t="s">
        <v>50</v>
      </c>
      <c r="L152" s="268" t="s">
        <v>45</v>
      </c>
      <c r="M152" s="268" t="s">
        <v>51</v>
      </c>
      <c r="N152" s="269" t="str">
        <f>VLOOKUP(M152,[18]OPERACIONAL!$A$1:$C$12,2,FALSE)</f>
        <v>SELECIONAR</v>
      </c>
    </row>
    <row r="153" spans="2:14">
      <c r="B153" s="260" t="str">
        <f t="shared" si="4"/>
        <v>U.</v>
      </c>
      <c r="C153" s="261" t="s">
        <v>4</v>
      </c>
      <c r="D153" s="262"/>
      <c r="E153" s="262"/>
      <c r="F153" s="261" t="s">
        <v>18</v>
      </c>
      <c r="G153" s="264">
        <v>1</v>
      </c>
      <c r="H153" s="270"/>
      <c r="I153" s="266">
        <v>0</v>
      </c>
      <c r="J153" s="267">
        <f t="shared" si="5"/>
        <v>0</v>
      </c>
      <c r="K153" s="268" t="s">
        <v>50</v>
      </c>
      <c r="L153" s="268" t="s">
        <v>45</v>
      </c>
      <c r="M153" s="268" t="s">
        <v>51</v>
      </c>
      <c r="N153" s="269" t="str">
        <f>VLOOKUP(M153,[18]OPERACIONAL!$A$1:$C$12,2,FALSE)</f>
        <v>SELECIONAR</v>
      </c>
    </row>
    <row r="154" spans="2:14">
      <c r="B154" s="260" t="str">
        <f t="shared" si="4"/>
        <v>U.</v>
      </c>
      <c r="C154" s="261" t="s">
        <v>4</v>
      </c>
      <c r="D154" s="262"/>
      <c r="E154" s="262"/>
      <c r="F154" s="261" t="s">
        <v>18</v>
      </c>
      <c r="G154" s="264">
        <v>1</v>
      </c>
      <c r="H154" s="270"/>
      <c r="I154" s="266">
        <v>0</v>
      </c>
      <c r="J154" s="267">
        <f t="shared" si="5"/>
        <v>0</v>
      </c>
      <c r="K154" s="268" t="s">
        <v>50</v>
      </c>
      <c r="L154" s="268" t="s">
        <v>45</v>
      </c>
      <c r="M154" s="268" t="s">
        <v>51</v>
      </c>
      <c r="N154" s="269" t="str">
        <f>VLOOKUP(M154,[18]OPERACIONAL!$A$1:$C$12,2,FALSE)</f>
        <v>SELECIONAR</v>
      </c>
    </row>
    <row r="155" spans="2:14">
      <c r="B155" s="260" t="str">
        <f t="shared" si="4"/>
        <v>U.</v>
      </c>
      <c r="C155" s="261" t="s">
        <v>4</v>
      </c>
      <c r="D155" s="262"/>
      <c r="E155" s="262"/>
      <c r="F155" s="261" t="s">
        <v>18</v>
      </c>
      <c r="G155" s="264">
        <v>1</v>
      </c>
      <c r="H155" s="270"/>
      <c r="I155" s="266">
        <v>0</v>
      </c>
      <c r="J155" s="267">
        <f t="shared" si="5"/>
        <v>0</v>
      </c>
      <c r="K155" s="268" t="s">
        <v>50</v>
      </c>
      <c r="L155" s="268" t="s">
        <v>45</v>
      </c>
      <c r="M155" s="268" t="s">
        <v>51</v>
      </c>
      <c r="N155" s="269" t="str">
        <f>VLOOKUP(M155,[18]OPERACIONAL!$A$1:$C$12,2,FALSE)</f>
        <v>SELECIONAR</v>
      </c>
    </row>
    <row r="156" spans="2:14">
      <c r="B156" s="260" t="str">
        <f t="shared" si="4"/>
        <v>U.</v>
      </c>
      <c r="C156" s="261" t="s">
        <v>4</v>
      </c>
      <c r="D156" s="262"/>
      <c r="E156" s="262"/>
      <c r="F156" s="261" t="s">
        <v>18</v>
      </c>
      <c r="G156" s="264">
        <v>1</v>
      </c>
      <c r="H156" s="270"/>
      <c r="I156" s="266">
        <v>0</v>
      </c>
      <c r="J156" s="267">
        <f t="shared" si="5"/>
        <v>0</v>
      </c>
      <c r="K156" s="268" t="s">
        <v>50</v>
      </c>
      <c r="L156" s="268" t="s">
        <v>45</v>
      </c>
      <c r="M156" s="268" t="s">
        <v>51</v>
      </c>
      <c r="N156" s="269" t="str">
        <f>VLOOKUP(M156,[18]OPERACIONAL!$A$1:$C$12,2,FALSE)</f>
        <v>SELECIONAR</v>
      </c>
    </row>
    <row r="157" spans="2:14">
      <c r="B157" s="260" t="str">
        <f t="shared" si="4"/>
        <v>U.</v>
      </c>
      <c r="C157" s="261" t="s">
        <v>4</v>
      </c>
      <c r="D157" s="262"/>
      <c r="E157" s="262"/>
      <c r="F157" s="261" t="s">
        <v>18</v>
      </c>
      <c r="G157" s="264">
        <v>1</v>
      </c>
      <c r="H157" s="270"/>
      <c r="I157" s="266">
        <v>0</v>
      </c>
      <c r="J157" s="267">
        <f t="shared" si="5"/>
        <v>0</v>
      </c>
      <c r="K157" s="268" t="s">
        <v>50</v>
      </c>
      <c r="L157" s="268" t="s">
        <v>45</v>
      </c>
      <c r="M157" s="268" t="s">
        <v>51</v>
      </c>
      <c r="N157" s="269" t="str">
        <f>VLOOKUP(M157,[18]OPERACIONAL!$A$1:$C$12,2,FALSE)</f>
        <v>SELECIONAR</v>
      </c>
    </row>
    <row r="158" spans="2:14">
      <c r="B158" s="260" t="str">
        <f t="shared" si="4"/>
        <v>U.</v>
      </c>
      <c r="C158" s="261" t="s">
        <v>4</v>
      </c>
      <c r="D158" s="262"/>
      <c r="E158" s="262"/>
      <c r="F158" s="261" t="s">
        <v>18</v>
      </c>
      <c r="G158" s="264">
        <v>1</v>
      </c>
      <c r="H158" s="270"/>
      <c r="I158" s="266">
        <v>0</v>
      </c>
      <c r="J158" s="267">
        <f t="shared" si="5"/>
        <v>0</v>
      </c>
      <c r="K158" s="268" t="s">
        <v>50</v>
      </c>
      <c r="L158" s="268" t="s">
        <v>45</v>
      </c>
      <c r="M158" s="268" t="s">
        <v>51</v>
      </c>
      <c r="N158" s="269" t="str">
        <f>VLOOKUP(M158,[18]OPERACIONAL!$A$1:$C$12,2,FALSE)</f>
        <v>SELECIONAR</v>
      </c>
    </row>
    <row r="159" spans="2:14">
      <c r="B159" s="260" t="str">
        <f t="shared" si="4"/>
        <v>U.</v>
      </c>
      <c r="C159" s="261" t="s">
        <v>4</v>
      </c>
      <c r="D159" s="262"/>
      <c r="E159" s="262"/>
      <c r="F159" s="261" t="s">
        <v>18</v>
      </c>
      <c r="G159" s="264">
        <v>1</v>
      </c>
      <c r="H159" s="270"/>
      <c r="I159" s="266">
        <v>0</v>
      </c>
      <c r="J159" s="267">
        <f t="shared" si="5"/>
        <v>0</v>
      </c>
      <c r="K159" s="268" t="s">
        <v>50</v>
      </c>
      <c r="L159" s="268" t="s">
        <v>45</v>
      </c>
      <c r="M159" s="268" t="s">
        <v>51</v>
      </c>
      <c r="N159" s="269" t="str">
        <f>VLOOKUP(M159,[18]OPERACIONAL!$A$1:$C$12,2,FALSE)</f>
        <v>SELECIONAR</v>
      </c>
    </row>
    <row r="160" spans="2:14">
      <c r="B160" s="260" t="str">
        <f t="shared" si="4"/>
        <v>U.</v>
      </c>
      <c r="C160" s="261" t="s">
        <v>4</v>
      </c>
      <c r="D160" s="262"/>
      <c r="E160" s="262"/>
      <c r="F160" s="261" t="s">
        <v>18</v>
      </c>
      <c r="G160" s="264">
        <v>1</v>
      </c>
      <c r="H160" s="270"/>
      <c r="I160" s="266">
        <v>0</v>
      </c>
      <c r="J160" s="267">
        <f t="shared" si="5"/>
        <v>0</v>
      </c>
      <c r="K160" s="268" t="s">
        <v>50</v>
      </c>
      <c r="L160" s="268" t="s">
        <v>45</v>
      </c>
      <c r="M160" s="268" t="s">
        <v>51</v>
      </c>
      <c r="N160" s="269" t="str">
        <f>VLOOKUP(M160,[18]OPERACIONAL!$A$1:$C$12,2,FALSE)</f>
        <v>SELECIONAR</v>
      </c>
    </row>
    <row r="161" spans="2:14">
      <c r="B161" s="260" t="str">
        <f t="shared" si="4"/>
        <v>U.</v>
      </c>
      <c r="C161" s="261" t="s">
        <v>4</v>
      </c>
      <c r="D161" s="262"/>
      <c r="E161" s="262"/>
      <c r="F161" s="261" t="s">
        <v>18</v>
      </c>
      <c r="G161" s="264">
        <v>1</v>
      </c>
      <c r="H161" s="270"/>
      <c r="I161" s="266">
        <v>0</v>
      </c>
      <c r="J161" s="267">
        <f t="shared" si="5"/>
        <v>0</v>
      </c>
      <c r="K161" s="268" t="s">
        <v>50</v>
      </c>
      <c r="L161" s="268" t="s">
        <v>45</v>
      </c>
      <c r="M161" s="268" t="s">
        <v>51</v>
      </c>
      <c r="N161" s="269" t="str">
        <f>VLOOKUP(M161,[18]OPERACIONAL!$A$1:$C$12,2,FALSE)</f>
        <v>SELECIONAR</v>
      </c>
    </row>
    <row r="162" spans="2:14">
      <c r="B162" s="260" t="str">
        <f t="shared" si="4"/>
        <v>U.</v>
      </c>
      <c r="C162" s="261" t="s">
        <v>4</v>
      </c>
      <c r="D162" s="262"/>
      <c r="E162" s="262"/>
      <c r="F162" s="261" t="s">
        <v>18</v>
      </c>
      <c r="G162" s="264">
        <v>1</v>
      </c>
      <c r="H162" s="270"/>
      <c r="I162" s="266">
        <v>0</v>
      </c>
      <c r="J162" s="267">
        <f t="shared" si="5"/>
        <v>0</v>
      </c>
      <c r="K162" s="268" t="s">
        <v>50</v>
      </c>
      <c r="L162" s="268" t="s">
        <v>45</v>
      </c>
      <c r="M162" s="268" t="s">
        <v>51</v>
      </c>
      <c r="N162" s="269" t="str">
        <f>VLOOKUP(M162,[18]OPERACIONAL!$A$1:$C$12,2,FALSE)</f>
        <v>SELECIONAR</v>
      </c>
    </row>
    <row r="163" spans="2:14">
      <c r="B163" s="260" t="str">
        <f t="shared" si="4"/>
        <v>U.</v>
      </c>
      <c r="C163" s="261" t="s">
        <v>4</v>
      </c>
      <c r="D163" s="262"/>
      <c r="E163" s="262"/>
      <c r="F163" s="261" t="s">
        <v>18</v>
      </c>
      <c r="G163" s="264">
        <v>1</v>
      </c>
      <c r="H163" s="270"/>
      <c r="I163" s="266">
        <v>0</v>
      </c>
      <c r="J163" s="267">
        <f t="shared" si="5"/>
        <v>0</v>
      </c>
      <c r="K163" s="268" t="s">
        <v>50</v>
      </c>
      <c r="L163" s="268" t="s">
        <v>45</v>
      </c>
      <c r="M163" s="268" t="s">
        <v>51</v>
      </c>
      <c r="N163" s="269" t="str">
        <f>VLOOKUP(M163,[18]OPERACIONAL!$A$1:$C$12,2,FALSE)</f>
        <v>SELECIONAR</v>
      </c>
    </row>
    <row r="164" spans="2:14">
      <c r="B164" s="260" t="str">
        <f t="shared" si="4"/>
        <v>U.</v>
      </c>
      <c r="C164" s="261" t="s">
        <v>4</v>
      </c>
      <c r="D164" s="262"/>
      <c r="E164" s="262"/>
      <c r="F164" s="261" t="s">
        <v>18</v>
      </c>
      <c r="G164" s="264">
        <v>1</v>
      </c>
      <c r="H164" s="270"/>
      <c r="I164" s="266">
        <v>0</v>
      </c>
      <c r="J164" s="267">
        <f t="shared" si="5"/>
        <v>0</v>
      </c>
      <c r="K164" s="268" t="s">
        <v>50</v>
      </c>
      <c r="L164" s="268" t="s">
        <v>45</v>
      </c>
      <c r="M164" s="268" t="s">
        <v>51</v>
      </c>
      <c r="N164" s="269" t="str">
        <f>VLOOKUP(M164,[18]OPERACIONAL!$A$1:$C$12,2,FALSE)</f>
        <v>SELECIONAR</v>
      </c>
    </row>
    <row r="165" spans="2:14">
      <c r="B165" s="260" t="str">
        <f t="shared" si="4"/>
        <v>U.</v>
      </c>
      <c r="C165" s="261" t="s">
        <v>4</v>
      </c>
      <c r="D165" s="262"/>
      <c r="E165" s="262"/>
      <c r="F165" s="261" t="s">
        <v>18</v>
      </c>
      <c r="G165" s="264">
        <v>1</v>
      </c>
      <c r="H165" s="270"/>
      <c r="I165" s="266">
        <v>0</v>
      </c>
      <c r="J165" s="267">
        <f t="shared" si="5"/>
        <v>0</v>
      </c>
      <c r="K165" s="268" t="s">
        <v>50</v>
      </c>
      <c r="L165" s="268" t="s">
        <v>45</v>
      </c>
      <c r="M165" s="268" t="s">
        <v>51</v>
      </c>
      <c r="N165" s="269" t="str">
        <f>VLOOKUP(M165,[18]OPERACIONAL!$A$1:$C$12,2,FALSE)</f>
        <v>SELECIONAR</v>
      </c>
    </row>
    <row r="166" spans="2:14">
      <c r="B166" s="260" t="str">
        <f t="shared" si="4"/>
        <v>U.</v>
      </c>
      <c r="C166" s="261" t="s">
        <v>4</v>
      </c>
      <c r="D166" s="262"/>
      <c r="E166" s="262"/>
      <c r="F166" s="261" t="s">
        <v>18</v>
      </c>
      <c r="G166" s="264">
        <v>1</v>
      </c>
      <c r="H166" s="270"/>
      <c r="I166" s="266">
        <v>0</v>
      </c>
      <c r="J166" s="267">
        <f t="shared" si="5"/>
        <v>0</v>
      </c>
      <c r="K166" s="268" t="s">
        <v>50</v>
      </c>
      <c r="L166" s="268" t="s">
        <v>45</v>
      </c>
      <c r="M166" s="268" t="s">
        <v>51</v>
      </c>
      <c r="N166" s="269" t="str">
        <f>VLOOKUP(M166,[18]OPERACIONAL!$A$1:$C$12,2,FALSE)</f>
        <v>SELECIONAR</v>
      </c>
    </row>
    <row r="167" spans="2:14">
      <c r="B167" s="260" t="str">
        <f t="shared" si="4"/>
        <v>U.</v>
      </c>
      <c r="C167" s="261" t="s">
        <v>4</v>
      </c>
      <c r="D167" s="262"/>
      <c r="E167" s="262"/>
      <c r="F167" s="261" t="s">
        <v>18</v>
      </c>
      <c r="G167" s="264">
        <v>1</v>
      </c>
      <c r="H167" s="270"/>
      <c r="I167" s="266">
        <v>0</v>
      </c>
      <c r="J167" s="267">
        <f t="shared" si="5"/>
        <v>0</v>
      </c>
      <c r="K167" s="268" t="s">
        <v>50</v>
      </c>
      <c r="L167" s="268" t="s">
        <v>45</v>
      </c>
      <c r="M167" s="268" t="s">
        <v>51</v>
      </c>
      <c r="N167" s="269" t="str">
        <f>VLOOKUP(M167,[18]OPERACIONAL!$A$1:$C$12,2,FALSE)</f>
        <v>SELECIONAR</v>
      </c>
    </row>
    <row r="168" spans="2:14">
      <c r="B168" s="260" t="str">
        <f t="shared" si="4"/>
        <v>U.</v>
      </c>
      <c r="C168" s="261" t="s">
        <v>4</v>
      </c>
      <c r="D168" s="262"/>
      <c r="E168" s="262"/>
      <c r="F168" s="261" t="s">
        <v>18</v>
      </c>
      <c r="G168" s="264">
        <v>1</v>
      </c>
      <c r="H168" s="270"/>
      <c r="I168" s="266">
        <v>0</v>
      </c>
      <c r="J168" s="267">
        <f t="shared" si="5"/>
        <v>0</v>
      </c>
      <c r="K168" s="268" t="s">
        <v>50</v>
      </c>
      <c r="L168" s="268" t="s">
        <v>45</v>
      </c>
      <c r="M168" s="268" t="s">
        <v>51</v>
      </c>
      <c r="N168" s="269" t="str">
        <f>VLOOKUP(M168,[18]OPERACIONAL!$A$1:$C$12,2,FALSE)</f>
        <v>SELECIONAR</v>
      </c>
    </row>
    <row r="169" spans="2:14">
      <c r="B169" s="260" t="str">
        <f t="shared" si="4"/>
        <v>U.</v>
      </c>
      <c r="C169" s="261" t="s">
        <v>4</v>
      </c>
      <c r="D169" s="262"/>
      <c r="E169" s="262"/>
      <c r="F169" s="261" t="s">
        <v>18</v>
      </c>
      <c r="G169" s="264">
        <v>1</v>
      </c>
      <c r="H169" s="270"/>
      <c r="I169" s="266">
        <v>0</v>
      </c>
      <c r="J169" s="267">
        <f t="shared" si="5"/>
        <v>0</v>
      </c>
      <c r="K169" s="268" t="s">
        <v>50</v>
      </c>
      <c r="L169" s="268" t="s">
        <v>45</v>
      </c>
      <c r="M169" s="268" t="s">
        <v>51</v>
      </c>
      <c r="N169" s="269" t="str">
        <f>VLOOKUP(M169,[18]OPERACIONAL!$A$1:$C$12,2,FALSE)</f>
        <v>SELECIONAR</v>
      </c>
    </row>
    <row r="170" spans="2:14">
      <c r="B170" s="260" t="str">
        <f t="shared" si="4"/>
        <v>U.</v>
      </c>
      <c r="C170" s="261" t="s">
        <v>4</v>
      </c>
      <c r="D170" s="262"/>
      <c r="E170" s="262"/>
      <c r="F170" s="261" t="s">
        <v>18</v>
      </c>
      <c r="G170" s="264">
        <v>1</v>
      </c>
      <c r="H170" s="270"/>
      <c r="I170" s="266">
        <v>0</v>
      </c>
      <c r="J170" s="267">
        <f t="shared" si="5"/>
        <v>0</v>
      </c>
      <c r="K170" s="268" t="s">
        <v>50</v>
      </c>
      <c r="L170" s="268" t="s">
        <v>45</v>
      </c>
      <c r="M170" s="268" t="s">
        <v>51</v>
      </c>
      <c r="N170" s="269" t="str">
        <f>VLOOKUP(M170,[18]OPERACIONAL!$A$1:$C$12,2,FALSE)</f>
        <v>SELECIONAR</v>
      </c>
    </row>
    <row r="171" spans="2:14">
      <c r="B171" s="260" t="str">
        <f t="shared" si="4"/>
        <v>U.</v>
      </c>
      <c r="C171" s="261" t="s">
        <v>4</v>
      </c>
      <c r="D171" s="262"/>
      <c r="E171" s="262"/>
      <c r="F171" s="261" t="s">
        <v>18</v>
      </c>
      <c r="G171" s="264">
        <v>1</v>
      </c>
      <c r="H171" s="270"/>
      <c r="I171" s="266">
        <v>0</v>
      </c>
      <c r="J171" s="267">
        <f t="shared" si="5"/>
        <v>0</v>
      </c>
      <c r="K171" s="268" t="s">
        <v>50</v>
      </c>
      <c r="L171" s="268" t="s">
        <v>45</v>
      </c>
      <c r="M171" s="268" t="s">
        <v>51</v>
      </c>
      <c r="N171" s="269" t="str">
        <f>VLOOKUP(M171,[18]OPERACIONAL!$A$1:$C$12,2,FALSE)</f>
        <v>SELECIONAR</v>
      </c>
    </row>
    <row r="172" spans="2:14">
      <c r="B172" s="260" t="str">
        <f t="shared" si="4"/>
        <v>U.</v>
      </c>
      <c r="C172" s="261" t="s">
        <v>4</v>
      </c>
      <c r="D172" s="262"/>
      <c r="E172" s="262"/>
      <c r="F172" s="261" t="s">
        <v>18</v>
      </c>
      <c r="G172" s="264">
        <v>1</v>
      </c>
      <c r="H172" s="270"/>
      <c r="I172" s="266">
        <v>0</v>
      </c>
      <c r="J172" s="267">
        <f t="shared" si="5"/>
        <v>0</v>
      </c>
      <c r="K172" s="268" t="s">
        <v>50</v>
      </c>
      <c r="L172" s="268" t="s">
        <v>45</v>
      </c>
      <c r="M172" s="268" t="s">
        <v>51</v>
      </c>
      <c r="N172" s="269" t="str">
        <f>VLOOKUP(M172,[18]OPERACIONAL!$A$1:$C$12,2,FALSE)</f>
        <v>SELECIONAR</v>
      </c>
    </row>
    <row r="173" spans="2:14">
      <c r="B173" s="260" t="str">
        <f t="shared" si="4"/>
        <v>U.</v>
      </c>
      <c r="C173" s="261" t="s">
        <v>4</v>
      </c>
      <c r="D173" s="262"/>
      <c r="E173" s="262"/>
      <c r="F173" s="261" t="s">
        <v>18</v>
      </c>
      <c r="G173" s="264">
        <v>1</v>
      </c>
      <c r="H173" s="270"/>
      <c r="I173" s="266">
        <v>0</v>
      </c>
      <c r="J173" s="267">
        <f t="shared" si="5"/>
        <v>0</v>
      </c>
      <c r="K173" s="268" t="s">
        <v>50</v>
      </c>
      <c r="L173" s="268" t="s">
        <v>45</v>
      </c>
      <c r="M173" s="268" t="s">
        <v>51</v>
      </c>
      <c r="N173" s="269" t="str">
        <f>VLOOKUP(M173,[18]OPERACIONAL!$A$1:$C$12,2,FALSE)</f>
        <v>SELECIONAR</v>
      </c>
    </row>
    <row r="174" spans="2:14">
      <c r="B174" s="260" t="str">
        <f t="shared" si="4"/>
        <v>U.</v>
      </c>
      <c r="C174" s="261" t="s">
        <v>4</v>
      </c>
      <c r="D174" s="262"/>
      <c r="E174" s="262"/>
      <c r="F174" s="261" t="s">
        <v>18</v>
      </c>
      <c r="G174" s="264">
        <v>1</v>
      </c>
      <c r="H174" s="270"/>
      <c r="I174" s="266">
        <v>0</v>
      </c>
      <c r="J174" s="267">
        <f t="shared" si="5"/>
        <v>0</v>
      </c>
      <c r="K174" s="268" t="s">
        <v>50</v>
      </c>
      <c r="L174" s="268" t="s">
        <v>45</v>
      </c>
      <c r="M174" s="268" t="s">
        <v>51</v>
      </c>
      <c r="N174" s="269" t="str">
        <f>VLOOKUP(M174,[18]OPERACIONAL!$A$1:$C$12,2,FALSE)</f>
        <v>SELECIONAR</v>
      </c>
    </row>
    <row r="175" spans="2:14">
      <c r="B175" s="260" t="str">
        <f t="shared" si="4"/>
        <v>U.</v>
      </c>
      <c r="C175" s="261" t="s">
        <v>4</v>
      </c>
      <c r="D175" s="262"/>
      <c r="E175" s="262"/>
      <c r="F175" s="261" t="s">
        <v>18</v>
      </c>
      <c r="G175" s="264">
        <v>1</v>
      </c>
      <c r="H175" s="270"/>
      <c r="I175" s="266">
        <v>0</v>
      </c>
      <c r="J175" s="267">
        <f t="shared" si="5"/>
        <v>0</v>
      </c>
      <c r="K175" s="268" t="s">
        <v>50</v>
      </c>
      <c r="L175" s="268" t="s">
        <v>45</v>
      </c>
      <c r="M175" s="268" t="s">
        <v>51</v>
      </c>
      <c r="N175" s="269" t="str">
        <f>VLOOKUP(M175,[18]OPERACIONAL!$A$1:$C$12,2,FALSE)</f>
        <v>SELECIONAR</v>
      </c>
    </row>
    <row r="176" spans="2:14">
      <c r="B176" s="260" t="str">
        <f t="shared" si="4"/>
        <v>U.</v>
      </c>
      <c r="C176" s="261" t="s">
        <v>4</v>
      </c>
      <c r="D176" s="262"/>
      <c r="E176" s="262"/>
      <c r="F176" s="261" t="s">
        <v>18</v>
      </c>
      <c r="G176" s="264">
        <v>1</v>
      </c>
      <c r="H176" s="270"/>
      <c r="I176" s="266">
        <v>0</v>
      </c>
      <c r="J176" s="267">
        <f t="shared" si="5"/>
        <v>0</v>
      </c>
      <c r="K176" s="268" t="s">
        <v>50</v>
      </c>
      <c r="L176" s="268" t="s">
        <v>45</v>
      </c>
      <c r="M176" s="268" t="s">
        <v>51</v>
      </c>
      <c r="N176" s="269" t="str">
        <f>VLOOKUP(M176,[18]OPERACIONAL!$A$1:$C$12,2,FALSE)</f>
        <v>SELECIONAR</v>
      </c>
    </row>
    <row r="177" spans="2:14">
      <c r="B177" s="260" t="str">
        <f t="shared" si="4"/>
        <v>U.</v>
      </c>
      <c r="C177" s="261" t="s">
        <v>4</v>
      </c>
      <c r="D177" s="262"/>
      <c r="E177" s="262"/>
      <c r="F177" s="261" t="s">
        <v>18</v>
      </c>
      <c r="G177" s="264">
        <v>1</v>
      </c>
      <c r="H177" s="270"/>
      <c r="I177" s="266">
        <v>0</v>
      </c>
      <c r="J177" s="267">
        <f t="shared" si="5"/>
        <v>0</v>
      </c>
      <c r="K177" s="268" t="s">
        <v>50</v>
      </c>
      <c r="L177" s="268" t="s">
        <v>45</v>
      </c>
      <c r="M177" s="268" t="s">
        <v>51</v>
      </c>
      <c r="N177" s="269" t="str">
        <f>VLOOKUP(M177,[18]OPERACIONAL!$A$1:$C$12,2,FALSE)</f>
        <v>SELECIONAR</v>
      </c>
    </row>
    <row r="178" spans="2:14">
      <c r="B178" s="260" t="str">
        <f t="shared" si="4"/>
        <v>U.</v>
      </c>
      <c r="C178" s="261" t="s">
        <v>4</v>
      </c>
      <c r="D178" s="262"/>
      <c r="E178" s="262"/>
      <c r="F178" s="261" t="s">
        <v>18</v>
      </c>
      <c r="G178" s="264">
        <v>1</v>
      </c>
      <c r="H178" s="270"/>
      <c r="I178" s="266">
        <v>0</v>
      </c>
      <c r="J178" s="267">
        <f t="shared" si="5"/>
        <v>0</v>
      </c>
      <c r="K178" s="268" t="s">
        <v>50</v>
      </c>
      <c r="L178" s="268" t="s">
        <v>45</v>
      </c>
      <c r="M178" s="268" t="s">
        <v>51</v>
      </c>
      <c r="N178" s="269" t="str">
        <f>VLOOKUP(M178,[18]OPERACIONAL!$A$1:$C$12,2,FALSE)</f>
        <v>SELECIONAR</v>
      </c>
    </row>
    <row r="179" spans="2:14">
      <c r="B179" s="260" t="str">
        <f t="shared" si="4"/>
        <v>U.</v>
      </c>
      <c r="C179" s="261" t="s">
        <v>4</v>
      </c>
      <c r="D179" s="262"/>
      <c r="E179" s="262"/>
      <c r="F179" s="261" t="s">
        <v>18</v>
      </c>
      <c r="G179" s="264">
        <v>1</v>
      </c>
      <c r="H179" s="270"/>
      <c r="I179" s="266">
        <v>0</v>
      </c>
      <c r="J179" s="267">
        <f t="shared" si="5"/>
        <v>0</v>
      </c>
      <c r="K179" s="268" t="s">
        <v>50</v>
      </c>
      <c r="L179" s="268" t="s">
        <v>45</v>
      </c>
      <c r="M179" s="268" t="s">
        <v>51</v>
      </c>
      <c r="N179" s="269" t="str">
        <f>VLOOKUP(M179,[18]OPERACIONAL!$A$1:$C$12,2,FALSE)</f>
        <v>SELECIONAR</v>
      </c>
    </row>
    <row r="180" spans="2:14">
      <c r="B180" s="260" t="str">
        <f t="shared" si="4"/>
        <v>U.</v>
      </c>
      <c r="C180" s="261" t="s">
        <v>4</v>
      </c>
      <c r="D180" s="262"/>
      <c r="E180" s="262"/>
      <c r="F180" s="261" t="s">
        <v>18</v>
      </c>
      <c r="G180" s="264">
        <v>1</v>
      </c>
      <c r="H180" s="270"/>
      <c r="I180" s="266">
        <v>0</v>
      </c>
      <c r="J180" s="267">
        <f t="shared" si="5"/>
        <v>0</v>
      </c>
      <c r="K180" s="268" t="s">
        <v>50</v>
      </c>
      <c r="L180" s="268" t="s">
        <v>45</v>
      </c>
      <c r="M180" s="268" t="s">
        <v>51</v>
      </c>
      <c r="N180" s="269" t="str">
        <f>VLOOKUP(M180,[18]OPERACIONAL!$A$1:$C$12,2,FALSE)</f>
        <v>SELECIONAR</v>
      </c>
    </row>
    <row r="181" spans="2:14">
      <c r="B181" s="260" t="str">
        <f t="shared" si="4"/>
        <v>U.</v>
      </c>
      <c r="C181" s="261" t="s">
        <v>4</v>
      </c>
      <c r="D181" s="262"/>
      <c r="E181" s="262"/>
      <c r="F181" s="261" t="s">
        <v>18</v>
      </c>
      <c r="G181" s="264">
        <v>1</v>
      </c>
      <c r="H181" s="270"/>
      <c r="I181" s="266">
        <v>0</v>
      </c>
      <c r="J181" s="267">
        <f t="shared" si="5"/>
        <v>0</v>
      </c>
      <c r="K181" s="268" t="s">
        <v>50</v>
      </c>
      <c r="L181" s="268" t="s">
        <v>45</v>
      </c>
      <c r="M181" s="268" t="s">
        <v>51</v>
      </c>
      <c r="N181" s="269" t="str">
        <f>VLOOKUP(M181,[18]OPERACIONAL!$A$1:$C$12,2,FALSE)</f>
        <v>SELECIONAR</v>
      </c>
    </row>
    <row r="182" spans="2:14">
      <c r="B182" s="260" t="str">
        <f t="shared" si="4"/>
        <v>U.</v>
      </c>
      <c r="C182" s="261" t="s">
        <v>4</v>
      </c>
      <c r="D182" s="262"/>
      <c r="E182" s="262"/>
      <c r="F182" s="261" t="s">
        <v>18</v>
      </c>
      <c r="G182" s="264">
        <v>1</v>
      </c>
      <c r="H182" s="270"/>
      <c r="I182" s="266">
        <v>0</v>
      </c>
      <c r="J182" s="267">
        <f t="shared" si="5"/>
        <v>0</v>
      </c>
      <c r="K182" s="268" t="s">
        <v>50</v>
      </c>
      <c r="L182" s="268" t="s">
        <v>45</v>
      </c>
      <c r="M182" s="268" t="s">
        <v>51</v>
      </c>
      <c r="N182" s="269" t="str">
        <f>VLOOKUP(M182,[18]OPERACIONAL!$A$1:$C$12,2,FALSE)</f>
        <v>SELECIONAR</v>
      </c>
    </row>
    <row r="183" spans="2:14">
      <c r="B183" s="260" t="str">
        <f t="shared" si="4"/>
        <v>U.</v>
      </c>
      <c r="C183" s="261" t="s">
        <v>4</v>
      </c>
      <c r="D183" s="262"/>
      <c r="E183" s="262"/>
      <c r="F183" s="261" t="s">
        <v>18</v>
      </c>
      <c r="G183" s="264">
        <v>1</v>
      </c>
      <c r="H183" s="270"/>
      <c r="I183" s="266">
        <v>0</v>
      </c>
      <c r="J183" s="267">
        <f t="shared" si="5"/>
        <v>0</v>
      </c>
      <c r="K183" s="268" t="s">
        <v>50</v>
      </c>
      <c r="L183" s="268" t="s">
        <v>45</v>
      </c>
      <c r="M183" s="268" t="s">
        <v>51</v>
      </c>
      <c r="N183" s="269" t="str">
        <f>VLOOKUP(M183,[18]OPERACIONAL!$A$1:$C$12,2,FALSE)</f>
        <v>SELECIONAR</v>
      </c>
    </row>
    <row r="184" spans="2:14">
      <c r="B184" s="260" t="str">
        <f t="shared" si="4"/>
        <v>U.</v>
      </c>
      <c r="C184" s="261" t="s">
        <v>4</v>
      </c>
      <c r="D184" s="262"/>
      <c r="E184" s="262"/>
      <c r="F184" s="261" t="s">
        <v>18</v>
      </c>
      <c r="G184" s="264">
        <v>1</v>
      </c>
      <c r="H184" s="270"/>
      <c r="I184" s="266">
        <v>0</v>
      </c>
      <c r="J184" s="267">
        <f t="shared" si="5"/>
        <v>0</v>
      </c>
      <c r="K184" s="268" t="s">
        <v>50</v>
      </c>
      <c r="L184" s="268" t="s">
        <v>45</v>
      </c>
      <c r="M184" s="268" t="s">
        <v>51</v>
      </c>
      <c r="N184" s="269" t="str">
        <f>VLOOKUP(M184,[18]OPERACIONAL!$A$1:$C$12,2,FALSE)</f>
        <v>SELECIONAR</v>
      </c>
    </row>
    <row r="185" spans="2:14">
      <c r="B185" s="260" t="str">
        <f t="shared" si="4"/>
        <v>U.</v>
      </c>
      <c r="C185" s="261" t="s">
        <v>4</v>
      </c>
      <c r="D185" s="262"/>
      <c r="E185" s="262"/>
      <c r="F185" s="261" t="s">
        <v>18</v>
      </c>
      <c r="G185" s="264">
        <v>1</v>
      </c>
      <c r="H185" s="270"/>
      <c r="I185" s="266">
        <v>0</v>
      </c>
      <c r="J185" s="267">
        <f t="shared" si="5"/>
        <v>0</v>
      </c>
      <c r="K185" s="268" t="s">
        <v>50</v>
      </c>
      <c r="L185" s="268" t="s">
        <v>45</v>
      </c>
      <c r="M185" s="268" t="s">
        <v>51</v>
      </c>
      <c r="N185" s="269" t="str">
        <f>VLOOKUP(M185,[18]OPERACIONAL!$A$1:$C$12,2,FALSE)</f>
        <v>SELECIONAR</v>
      </c>
    </row>
    <row r="186" spans="2:14">
      <c r="B186" s="260" t="str">
        <f t="shared" si="4"/>
        <v>U.</v>
      </c>
      <c r="C186" s="261" t="s">
        <v>4</v>
      </c>
      <c r="D186" s="262"/>
      <c r="E186" s="262"/>
      <c r="F186" s="261" t="s">
        <v>18</v>
      </c>
      <c r="G186" s="264">
        <v>1</v>
      </c>
      <c r="H186" s="270"/>
      <c r="I186" s="266">
        <v>0</v>
      </c>
      <c r="J186" s="267">
        <f t="shared" si="5"/>
        <v>0</v>
      </c>
      <c r="K186" s="268" t="s">
        <v>50</v>
      </c>
      <c r="L186" s="268" t="s">
        <v>45</v>
      </c>
      <c r="M186" s="268" t="s">
        <v>51</v>
      </c>
      <c r="N186" s="269" t="str">
        <f>VLOOKUP(M186,[18]OPERACIONAL!$A$1:$C$12,2,FALSE)</f>
        <v>SELECIONAR</v>
      </c>
    </row>
    <row r="187" spans="2:14">
      <c r="B187" s="260" t="str">
        <f t="shared" si="4"/>
        <v>U.</v>
      </c>
      <c r="C187" s="261" t="s">
        <v>4</v>
      </c>
      <c r="D187" s="262"/>
      <c r="E187" s="262"/>
      <c r="F187" s="261" t="s">
        <v>18</v>
      </c>
      <c r="G187" s="264">
        <v>1</v>
      </c>
      <c r="H187" s="270"/>
      <c r="I187" s="266">
        <v>0</v>
      </c>
      <c r="J187" s="267">
        <f t="shared" si="5"/>
        <v>0</v>
      </c>
      <c r="K187" s="268" t="s">
        <v>50</v>
      </c>
      <c r="L187" s="268" t="s">
        <v>45</v>
      </c>
      <c r="M187" s="268" t="s">
        <v>51</v>
      </c>
      <c r="N187" s="269" t="str">
        <f>VLOOKUP(M187,[18]OPERACIONAL!$A$1:$C$12,2,FALSE)</f>
        <v>SELECIONAR</v>
      </c>
    </row>
    <row r="188" spans="2:14">
      <c r="B188" s="260" t="str">
        <f t="shared" si="4"/>
        <v>U.</v>
      </c>
      <c r="C188" s="261" t="s">
        <v>4</v>
      </c>
      <c r="D188" s="262"/>
      <c r="E188" s="262"/>
      <c r="F188" s="261" t="s">
        <v>18</v>
      </c>
      <c r="G188" s="264">
        <v>1</v>
      </c>
      <c r="H188" s="270"/>
      <c r="I188" s="266">
        <v>0</v>
      </c>
      <c r="J188" s="267">
        <f t="shared" si="5"/>
        <v>0</v>
      </c>
      <c r="K188" s="268" t="s">
        <v>50</v>
      </c>
      <c r="L188" s="268" t="s">
        <v>45</v>
      </c>
      <c r="M188" s="268" t="s">
        <v>51</v>
      </c>
      <c r="N188" s="269" t="str">
        <f>VLOOKUP(M188,[18]OPERACIONAL!$A$1:$C$12,2,FALSE)</f>
        <v>SELECIONAR</v>
      </c>
    </row>
    <row r="189" spans="2:14">
      <c r="B189" s="260" t="str">
        <f t="shared" si="4"/>
        <v>U.</v>
      </c>
      <c r="C189" s="261" t="s">
        <v>4</v>
      </c>
      <c r="D189" s="262"/>
      <c r="E189" s="262"/>
      <c r="F189" s="261" t="s">
        <v>18</v>
      </c>
      <c r="G189" s="264">
        <v>1</v>
      </c>
      <c r="H189" s="270"/>
      <c r="I189" s="266">
        <v>0</v>
      </c>
      <c r="J189" s="267">
        <f t="shared" si="5"/>
        <v>0</v>
      </c>
      <c r="K189" s="268" t="s">
        <v>50</v>
      </c>
      <c r="L189" s="268" t="s">
        <v>45</v>
      </c>
      <c r="M189" s="268" t="s">
        <v>51</v>
      </c>
      <c r="N189" s="269" t="str">
        <f>VLOOKUP(M189,[18]OPERACIONAL!$A$1:$C$12,2,FALSE)</f>
        <v>SELECIONAR</v>
      </c>
    </row>
    <row r="190" spans="2:14">
      <c r="B190" s="260" t="str">
        <f t="shared" si="4"/>
        <v>U.</v>
      </c>
      <c r="C190" s="261" t="s">
        <v>4</v>
      </c>
      <c r="D190" s="262"/>
      <c r="E190" s="262"/>
      <c r="F190" s="261" t="s">
        <v>18</v>
      </c>
      <c r="G190" s="264">
        <v>1</v>
      </c>
      <c r="H190" s="270"/>
      <c r="I190" s="266">
        <v>0</v>
      </c>
      <c r="J190" s="267">
        <f t="shared" si="5"/>
        <v>0</v>
      </c>
      <c r="K190" s="268" t="s">
        <v>50</v>
      </c>
      <c r="L190" s="268" t="s">
        <v>45</v>
      </c>
      <c r="M190" s="268" t="s">
        <v>51</v>
      </c>
      <c r="N190" s="269" t="str">
        <f>VLOOKUP(M190,[18]OPERACIONAL!$A$1:$C$12,2,FALSE)</f>
        <v>SELECIONAR</v>
      </c>
    </row>
    <row r="191" spans="2:14">
      <c r="B191" s="260" t="str">
        <f t="shared" si="4"/>
        <v>U.</v>
      </c>
      <c r="C191" s="261" t="s">
        <v>4</v>
      </c>
      <c r="D191" s="262"/>
      <c r="E191" s="262"/>
      <c r="F191" s="261" t="s">
        <v>18</v>
      </c>
      <c r="G191" s="264">
        <v>1</v>
      </c>
      <c r="H191" s="270"/>
      <c r="I191" s="266">
        <v>0</v>
      </c>
      <c r="J191" s="267">
        <f t="shared" si="5"/>
        <v>0</v>
      </c>
      <c r="K191" s="268" t="s">
        <v>50</v>
      </c>
      <c r="L191" s="268" t="s">
        <v>45</v>
      </c>
      <c r="M191" s="268" t="s">
        <v>51</v>
      </c>
      <c r="N191" s="269" t="str">
        <f>VLOOKUP(M191,[18]OPERACIONAL!$A$1:$C$12,2,FALSE)</f>
        <v>SELECIONAR</v>
      </c>
    </row>
    <row r="192" spans="2:14">
      <c r="B192" s="260" t="str">
        <f t="shared" si="4"/>
        <v>U.</v>
      </c>
      <c r="C192" s="261" t="s">
        <v>4</v>
      </c>
      <c r="D192" s="262"/>
      <c r="E192" s="262"/>
      <c r="F192" s="261" t="s">
        <v>18</v>
      </c>
      <c r="G192" s="264">
        <v>1</v>
      </c>
      <c r="H192" s="270"/>
      <c r="I192" s="266">
        <v>0</v>
      </c>
      <c r="J192" s="267">
        <f t="shared" si="5"/>
        <v>0</v>
      </c>
      <c r="K192" s="268" t="s">
        <v>50</v>
      </c>
      <c r="L192" s="268" t="s">
        <v>45</v>
      </c>
      <c r="M192" s="268" t="s">
        <v>51</v>
      </c>
      <c r="N192" s="269" t="str">
        <f>VLOOKUP(M192,[18]OPERACIONAL!$A$1:$C$12,2,FALSE)</f>
        <v>SELECIONAR</v>
      </c>
    </row>
    <row r="193" spans="2:14">
      <c r="B193" s="260" t="str">
        <f t="shared" si="4"/>
        <v>U.</v>
      </c>
      <c r="C193" s="261" t="s">
        <v>4</v>
      </c>
      <c r="D193" s="262"/>
      <c r="E193" s="262"/>
      <c r="F193" s="261" t="s">
        <v>18</v>
      </c>
      <c r="G193" s="264">
        <v>1</v>
      </c>
      <c r="H193" s="270"/>
      <c r="I193" s="266">
        <v>0</v>
      </c>
      <c r="J193" s="267">
        <f t="shared" si="5"/>
        <v>0</v>
      </c>
      <c r="K193" s="268" t="s">
        <v>50</v>
      </c>
      <c r="L193" s="268" t="s">
        <v>45</v>
      </c>
      <c r="M193" s="268" t="s">
        <v>51</v>
      </c>
      <c r="N193" s="269" t="str">
        <f>VLOOKUP(M193,[18]OPERACIONAL!$A$1:$C$12,2,FALSE)</f>
        <v>SELECIONAR</v>
      </c>
    </row>
    <row r="194" spans="2:14">
      <c r="B194" s="260" t="str">
        <f t="shared" si="4"/>
        <v>U.</v>
      </c>
      <c r="C194" s="261" t="s">
        <v>4</v>
      </c>
      <c r="D194" s="262"/>
      <c r="E194" s="262"/>
      <c r="F194" s="261" t="s">
        <v>18</v>
      </c>
      <c r="G194" s="264">
        <v>1</v>
      </c>
      <c r="H194" s="270"/>
      <c r="I194" s="266">
        <v>0</v>
      </c>
      <c r="J194" s="267">
        <f t="shared" si="5"/>
        <v>0</v>
      </c>
      <c r="K194" s="268" t="s">
        <v>50</v>
      </c>
      <c r="L194" s="268" t="s">
        <v>45</v>
      </c>
      <c r="M194" s="268" t="s">
        <v>51</v>
      </c>
      <c r="N194" s="269" t="str">
        <f>VLOOKUP(M194,[18]OPERACIONAL!$A$1:$C$12,2,FALSE)</f>
        <v>SELECIONAR</v>
      </c>
    </row>
    <row r="195" spans="2:14">
      <c r="B195" s="260" t="str">
        <f t="shared" si="4"/>
        <v>U.</v>
      </c>
      <c r="C195" s="261" t="s">
        <v>4</v>
      </c>
      <c r="D195" s="262"/>
      <c r="E195" s="262"/>
      <c r="F195" s="261" t="s">
        <v>18</v>
      </c>
      <c r="G195" s="264">
        <v>1</v>
      </c>
      <c r="H195" s="270"/>
      <c r="I195" s="266">
        <v>0</v>
      </c>
      <c r="J195" s="267">
        <f t="shared" si="5"/>
        <v>0</v>
      </c>
      <c r="K195" s="268" t="s">
        <v>50</v>
      </c>
      <c r="L195" s="268" t="s">
        <v>45</v>
      </c>
      <c r="M195" s="268" t="s">
        <v>51</v>
      </c>
      <c r="N195" s="269" t="str">
        <f>VLOOKUP(M195,[18]OPERACIONAL!$A$1:$C$12,2,FALSE)</f>
        <v>SELECIONAR</v>
      </c>
    </row>
    <row r="196" spans="2:14">
      <c r="B196" s="260" t="str">
        <f t="shared" si="4"/>
        <v>U.</v>
      </c>
      <c r="C196" s="261" t="s">
        <v>4</v>
      </c>
      <c r="D196" s="262"/>
      <c r="E196" s="262"/>
      <c r="F196" s="261" t="s">
        <v>18</v>
      </c>
      <c r="G196" s="264">
        <v>1</v>
      </c>
      <c r="H196" s="270"/>
      <c r="I196" s="266">
        <v>0</v>
      </c>
      <c r="J196" s="267">
        <f t="shared" si="5"/>
        <v>0</v>
      </c>
      <c r="K196" s="268" t="s">
        <v>50</v>
      </c>
      <c r="L196" s="268" t="s">
        <v>45</v>
      </c>
      <c r="M196" s="268" t="s">
        <v>51</v>
      </c>
      <c r="N196" s="269" t="str">
        <f>VLOOKUP(M196,[18]OPERACIONAL!$A$1:$C$12,2,FALSE)</f>
        <v>SELECIONAR</v>
      </c>
    </row>
    <row r="197" spans="2:14">
      <c r="B197" s="260" t="str">
        <f t="shared" ref="B197:B260" si="6">MID(C197,1,2)</f>
        <v>U.</v>
      </c>
      <c r="C197" s="261" t="s">
        <v>4</v>
      </c>
      <c r="D197" s="262"/>
      <c r="E197" s="262"/>
      <c r="F197" s="261" t="s">
        <v>18</v>
      </c>
      <c r="G197" s="264">
        <v>1</v>
      </c>
      <c r="H197" s="270"/>
      <c r="I197" s="266">
        <v>0</v>
      </c>
      <c r="J197" s="267">
        <f t="shared" ref="J197:J260" si="7">G197*I197</f>
        <v>0</v>
      </c>
      <c r="K197" s="268" t="s">
        <v>50</v>
      </c>
      <c r="L197" s="268" t="s">
        <v>45</v>
      </c>
      <c r="M197" s="268" t="s">
        <v>51</v>
      </c>
      <c r="N197" s="269" t="str">
        <f>VLOOKUP(M197,[18]OPERACIONAL!$A$1:$C$12,2,FALSE)</f>
        <v>SELECIONAR</v>
      </c>
    </row>
    <row r="198" spans="2:14">
      <c r="B198" s="260" t="str">
        <f t="shared" si="6"/>
        <v>U.</v>
      </c>
      <c r="C198" s="261" t="s">
        <v>4</v>
      </c>
      <c r="D198" s="262"/>
      <c r="E198" s="262"/>
      <c r="F198" s="261" t="s">
        <v>18</v>
      </c>
      <c r="G198" s="264">
        <v>1</v>
      </c>
      <c r="H198" s="270"/>
      <c r="I198" s="266">
        <v>0</v>
      </c>
      <c r="J198" s="267">
        <f t="shared" si="7"/>
        <v>0</v>
      </c>
      <c r="K198" s="268" t="s">
        <v>50</v>
      </c>
      <c r="L198" s="268" t="s">
        <v>45</v>
      </c>
      <c r="M198" s="268" t="s">
        <v>51</v>
      </c>
      <c r="N198" s="269" t="str">
        <f>VLOOKUP(M198,[18]OPERACIONAL!$A$1:$C$12,2,FALSE)</f>
        <v>SELECIONAR</v>
      </c>
    </row>
    <row r="199" spans="2:14">
      <c r="B199" s="260" t="str">
        <f t="shared" si="6"/>
        <v>U.</v>
      </c>
      <c r="C199" s="261" t="s">
        <v>4</v>
      </c>
      <c r="D199" s="262"/>
      <c r="E199" s="262"/>
      <c r="F199" s="261" t="s">
        <v>18</v>
      </c>
      <c r="G199" s="264">
        <v>1</v>
      </c>
      <c r="H199" s="270"/>
      <c r="I199" s="266">
        <v>0</v>
      </c>
      <c r="J199" s="267">
        <f t="shared" si="7"/>
        <v>0</v>
      </c>
      <c r="K199" s="268" t="s">
        <v>50</v>
      </c>
      <c r="L199" s="268" t="s">
        <v>45</v>
      </c>
      <c r="M199" s="268" t="s">
        <v>51</v>
      </c>
      <c r="N199" s="269" t="str">
        <f>VLOOKUP(M199,[18]OPERACIONAL!$A$1:$C$12,2,FALSE)</f>
        <v>SELECIONAR</v>
      </c>
    </row>
    <row r="200" spans="2:14">
      <c r="B200" s="260" t="str">
        <f t="shared" si="6"/>
        <v>U.</v>
      </c>
      <c r="C200" s="261" t="s">
        <v>4</v>
      </c>
      <c r="D200" s="262"/>
      <c r="E200" s="262"/>
      <c r="F200" s="261" t="s">
        <v>18</v>
      </c>
      <c r="G200" s="264">
        <v>1</v>
      </c>
      <c r="H200" s="270"/>
      <c r="I200" s="266">
        <v>0</v>
      </c>
      <c r="J200" s="267">
        <f t="shared" si="7"/>
        <v>0</v>
      </c>
      <c r="K200" s="268" t="s">
        <v>50</v>
      </c>
      <c r="L200" s="268" t="s">
        <v>45</v>
      </c>
      <c r="M200" s="268" t="s">
        <v>51</v>
      </c>
      <c r="N200" s="269" t="str">
        <f>VLOOKUP(M200,[18]OPERACIONAL!$A$1:$C$12,2,FALSE)</f>
        <v>SELECIONAR</v>
      </c>
    </row>
    <row r="201" spans="2:14">
      <c r="B201" s="260" t="str">
        <f t="shared" si="6"/>
        <v>U.</v>
      </c>
      <c r="C201" s="261" t="s">
        <v>4</v>
      </c>
      <c r="D201" s="262"/>
      <c r="E201" s="262"/>
      <c r="F201" s="261" t="s">
        <v>18</v>
      </c>
      <c r="G201" s="264">
        <v>1</v>
      </c>
      <c r="H201" s="270"/>
      <c r="I201" s="266">
        <v>0</v>
      </c>
      <c r="J201" s="267">
        <f t="shared" si="7"/>
        <v>0</v>
      </c>
      <c r="K201" s="268" t="s">
        <v>50</v>
      </c>
      <c r="L201" s="268" t="s">
        <v>45</v>
      </c>
      <c r="M201" s="268" t="s">
        <v>51</v>
      </c>
      <c r="N201" s="269" t="str">
        <f>VLOOKUP(M201,[18]OPERACIONAL!$A$1:$C$12,2,FALSE)</f>
        <v>SELECIONAR</v>
      </c>
    </row>
    <row r="202" spans="2:14">
      <c r="B202" s="260" t="str">
        <f t="shared" si="6"/>
        <v>U.</v>
      </c>
      <c r="C202" s="261" t="s">
        <v>4</v>
      </c>
      <c r="D202" s="262"/>
      <c r="E202" s="262"/>
      <c r="F202" s="261" t="s">
        <v>18</v>
      </c>
      <c r="G202" s="264">
        <v>1</v>
      </c>
      <c r="H202" s="270"/>
      <c r="I202" s="266">
        <v>0</v>
      </c>
      <c r="J202" s="267">
        <f t="shared" si="7"/>
        <v>0</v>
      </c>
      <c r="K202" s="268" t="s">
        <v>50</v>
      </c>
      <c r="L202" s="268" t="s">
        <v>45</v>
      </c>
      <c r="M202" s="268" t="s">
        <v>51</v>
      </c>
      <c r="N202" s="269" t="str">
        <f>VLOOKUP(M202,[18]OPERACIONAL!$A$1:$C$12,2,FALSE)</f>
        <v>SELECIONAR</v>
      </c>
    </row>
    <row r="203" spans="2:14">
      <c r="B203" s="260" t="str">
        <f t="shared" si="6"/>
        <v>U.</v>
      </c>
      <c r="C203" s="261" t="s">
        <v>4</v>
      </c>
      <c r="D203" s="262"/>
      <c r="E203" s="262"/>
      <c r="F203" s="261" t="s">
        <v>18</v>
      </c>
      <c r="G203" s="264">
        <v>1</v>
      </c>
      <c r="H203" s="270"/>
      <c r="I203" s="266">
        <v>0</v>
      </c>
      <c r="J203" s="267">
        <f t="shared" si="7"/>
        <v>0</v>
      </c>
      <c r="K203" s="268" t="s">
        <v>50</v>
      </c>
      <c r="L203" s="268" t="s">
        <v>45</v>
      </c>
      <c r="M203" s="268" t="s">
        <v>51</v>
      </c>
      <c r="N203" s="269" t="str">
        <f>VLOOKUP(M203,[18]OPERACIONAL!$A$1:$C$12,2,FALSE)</f>
        <v>SELECIONAR</v>
      </c>
    </row>
    <row r="204" spans="2:14">
      <c r="B204" s="260" t="str">
        <f t="shared" si="6"/>
        <v>U.</v>
      </c>
      <c r="C204" s="261" t="s">
        <v>4</v>
      </c>
      <c r="D204" s="262"/>
      <c r="E204" s="262"/>
      <c r="F204" s="261" t="s">
        <v>18</v>
      </c>
      <c r="G204" s="264">
        <v>1</v>
      </c>
      <c r="H204" s="270"/>
      <c r="I204" s="266">
        <v>0</v>
      </c>
      <c r="J204" s="267">
        <f t="shared" si="7"/>
        <v>0</v>
      </c>
      <c r="K204" s="268" t="s">
        <v>50</v>
      </c>
      <c r="L204" s="268" t="s">
        <v>45</v>
      </c>
      <c r="M204" s="268" t="s">
        <v>51</v>
      </c>
      <c r="N204" s="269" t="str">
        <f>VLOOKUP(M204,[18]OPERACIONAL!$A$1:$C$12,2,FALSE)</f>
        <v>SELECIONAR</v>
      </c>
    </row>
    <row r="205" spans="2:14">
      <c r="B205" s="260" t="str">
        <f t="shared" si="6"/>
        <v>U.</v>
      </c>
      <c r="C205" s="261" t="s">
        <v>4</v>
      </c>
      <c r="D205" s="262"/>
      <c r="E205" s="262"/>
      <c r="F205" s="261" t="s">
        <v>18</v>
      </c>
      <c r="G205" s="264">
        <v>1</v>
      </c>
      <c r="H205" s="270"/>
      <c r="I205" s="266">
        <v>0</v>
      </c>
      <c r="J205" s="267">
        <f t="shared" si="7"/>
        <v>0</v>
      </c>
      <c r="K205" s="268" t="s">
        <v>50</v>
      </c>
      <c r="L205" s="268" t="s">
        <v>45</v>
      </c>
      <c r="M205" s="268" t="s">
        <v>51</v>
      </c>
      <c r="N205" s="269" t="str">
        <f>VLOOKUP(M205,[18]OPERACIONAL!$A$1:$C$12,2,FALSE)</f>
        <v>SELECIONAR</v>
      </c>
    </row>
    <row r="206" spans="2:14">
      <c r="B206" s="260" t="str">
        <f t="shared" si="6"/>
        <v>U.</v>
      </c>
      <c r="C206" s="261" t="s">
        <v>4</v>
      </c>
      <c r="D206" s="262"/>
      <c r="E206" s="262"/>
      <c r="F206" s="261" t="s">
        <v>18</v>
      </c>
      <c r="G206" s="264">
        <v>1</v>
      </c>
      <c r="H206" s="270"/>
      <c r="I206" s="266">
        <v>0</v>
      </c>
      <c r="J206" s="267">
        <f t="shared" si="7"/>
        <v>0</v>
      </c>
      <c r="K206" s="268" t="s">
        <v>50</v>
      </c>
      <c r="L206" s="268" t="s">
        <v>45</v>
      </c>
      <c r="M206" s="268" t="s">
        <v>51</v>
      </c>
      <c r="N206" s="269" t="str">
        <f>VLOOKUP(M206,[18]OPERACIONAL!$A$1:$C$12,2,FALSE)</f>
        <v>SELECIONAR</v>
      </c>
    </row>
    <row r="207" spans="2:14">
      <c r="B207" s="260" t="str">
        <f t="shared" si="6"/>
        <v>U.</v>
      </c>
      <c r="C207" s="261" t="s">
        <v>4</v>
      </c>
      <c r="D207" s="262"/>
      <c r="E207" s="262"/>
      <c r="F207" s="261" t="s">
        <v>18</v>
      </c>
      <c r="G207" s="264">
        <v>1</v>
      </c>
      <c r="H207" s="270"/>
      <c r="I207" s="266">
        <v>0</v>
      </c>
      <c r="J207" s="267">
        <f t="shared" si="7"/>
        <v>0</v>
      </c>
      <c r="K207" s="268" t="s">
        <v>50</v>
      </c>
      <c r="L207" s="268" t="s">
        <v>45</v>
      </c>
      <c r="M207" s="268" t="s">
        <v>51</v>
      </c>
      <c r="N207" s="269" t="str">
        <f>VLOOKUP(M207,[18]OPERACIONAL!$A$1:$C$12,2,FALSE)</f>
        <v>SELECIONAR</v>
      </c>
    </row>
    <row r="208" spans="2:14">
      <c r="B208" s="260" t="str">
        <f t="shared" si="6"/>
        <v>U.</v>
      </c>
      <c r="C208" s="261" t="s">
        <v>4</v>
      </c>
      <c r="D208" s="262"/>
      <c r="E208" s="262"/>
      <c r="F208" s="261" t="s">
        <v>18</v>
      </c>
      <c r="G208" s="264">
        <v>1</v>
      </c>
      <c r="H208" s="270"/>
      <c r="I208" s="266">
        <v>0</v>
      </c>
      <c r="J208" s="267">
        <f t="shared" si="7"/>
        <v>0</v>
      </c>
      <c r="K208" s="268" t="s">
        <v>50</v>
      </c>
      <c r="L208" s="268" t="s">
        <v>45</v>
      </c>
      <c r="M208" s="268" t="s">
        <v>51</v>
      </c>
      <c r="N208" s="269" t="str">
        <f>VLOOKUP(M208,[18]OPERACIONAL!$A$1:$C$12,2,FALSE)</f>
        <v>SELECIONAR</v>
      </c>
    </row>
    <row r="209" spans="2:14">
      <c r="B209" s="260" t="str">
        <f t="shared" si="6"/>
        <v>U.</v>
      </c>
      <c r="C209" s="261" t="s">
        <v>4</v>
      </c>
      <c r="D209" s="262"/>
      <c r="E209" s="262"/>
      <c r="F209" s="261" t="s">
        <v>18</v>
      </c>
      <c r="G209" s="264">
        <v>1</v>
      </c>
      <c r="H209" s="270"/>
      <c r="I209" s="266">
        <v>0</v>
      </c>
      <c r="J209" s="267">
        <f t="shared" si="7"/>
        <v>0</v>
      </c>
      <c r="K209" s="268" t="s">
        <v>50</v>
      </c>
      <c r="L209" s="268" t="s">
        <v>45</v>
      </c>
      <c r="M209" s="268" t="s">
        <v>51</v>
      </c>
      <c r="N209" s="269" t="str">
        <f>VLOOKUP(M209,[18]OPERACIONAL!$A$1:$C$12,2,FALSE)</f>
        <v>SELECIONAR</v>
      </c>
    </row>
    <row r="210" spans="2:14">
      <c r="B210" s="260" t="str">
        <f t="shared" si="6"/>
        <v>U.</v>
      </c>
      <c r="C210" s="261" t="s">
        <v>4</v>
      </c>
      <c r="D210" s="262"/>
      <c r="E210" s="262"/>
      <c r="F210" s="261" t="s">
        <v>18</v>
      </c>
      <c r="G210" s="264">
        <v>1</v>
      </c>
      <c r="H210" s="270"/>
      <c r="I210" s="266">
        <v>0</v>
      </c>
      <c r="J210" s="267">
        <f t="shared" si="7"/>
        <v>0</v>
      </c>
      <c r="K210" s="268" t="s">
        <v>50</v>
      </c>
      <c r="L210" s="268" t="s">
        <v>45</v>
      </c>
      <c r="M210" s="268" t="s">
        <v>51</v>
      </c>
      <c r="N210" s="269" t="str">
        <f>VLOOKUP(M210,[18]OPERACIONAL!$A$1:$C$12,2,FALSE)</f>
        <v>SELECIONAR</v>
      </c>
    </row>
    <row r="211" spans="2:14">
      <c r="B211" s="260" t="str">
        <f t="shared" si="6"/>
        <v>U.</v>
      </c>
      <c r="C211" s="261" t="s">
        <v>4</v>
      </c>
      <c r="D211" s="262"/>
      <c r="E211" s="262"/>
      <c r="F211" s="261" t="s">
        <v>18</v>
      </c>
      <c r="G211" s="264">
        <v>1</v>
      </c>
      <c r="H211" s="270"/>
      <c r="I211" s="266">
        <v>0</v>
      </c>
      <c r="J211" s="267">
        <f t="shared" si="7"/>
        <v>0</v>
      </c>
      <c r="K211" s="268" t="s">
        <v>50</v>
      </c>
      <c r="L211" s="268" t="s">
        <v>45</v>
      </c>
      <c r="M211" s="268" t="s">
        <v>51</v>
      </c>
      <c r="N211" s="269" t="str">
        <f>VLOOKUP(M211,[18]OPERACIONAL!$A$1:$C$12,2,FALSE)</f>
        <v>SELECIONAR</v>
      </c>
    </row>
    <row r="212" spans="2:14">
      <c r="B212" s="260" t="str">
        <f t="shared" si="6"/>
        <v>U.</v>
      </c>
      <c r="C212" s="261" t="s">
        <v>4</v>
      </c>
      <c r="D212" s="262"/>
      <c r="E212" s="262"/>
      <c r="F212" s="261" t="s">
        <v>18</v>
      </c>
      <c r="G212" s="264">
        <v>1</v>
      </c>
      <c r="H212" s="270"/>
      <c r="I212" s="266">
        <v>0</v>
      </c>
      <c r="J212" s="267">
        <f t="shared" si="7"/>
        <v>0</v>
      </c>
      <c r="K212" s="268" t="s">
        <v>50</v>
      </c>
      <c r="L212" s="268" t="s">
        <v>45</v>
      </c>
      <c r="M212" s="268" t="s">
        <v>51</v>
      </c>
      <c r="N212" s="269" t="str">
        <f>VLOOKUP(M212,[18]OPERACIONAL!$A$1:$C$12,2,FALSE)</f>
        <v>SELECIONAR</v>
      </c>
    </row>
    <row r="213" spans="2:14">
      <c r="B213" s="260" t="str">
        <f t="shared" si="6"/>
        <v>U.</v>
      </c>
      <c r="C213" s="261" t="s">
        <v>4</v>
      </c>
      <c r="D213" s="262"/>
      <c r="E213" s="262"/>
      <c r="F213" s="261" t="s">
        <v>18</v>
      </c>
      <c r="G213" s="264">
        <v>1</v>
      </c>
      <c r="H213" s="270"/>
      <c r="I213" s="266">
        <v>0</v>
      </c>
      <c r="J213" s="267">
        <f t="shared" si="7"/>
        <v>0</v>
      </c>
      <c r="K213" s="268" t="s">
        <v>50</v>
      </c>
      <c r="L213" s="268" t="s">
        <v>45</v>
      </c>
      <c r="M213" s="268" t="s">
        <v>51</v>
      </c>
      <c r="N213" s="269" t="str">
        <f>VLOOKUP(M213,[18]OPERACIONAL!$A$1:$C$12,2,FALSE)</f>
        <v>SELECIONAR</v>
      </c>
    </row>
    <row r="214" spans="2:14">
      <c r="B214" s="260" t="str">
        <f t="shared" si="6"/>
        <v>U.</v>
      </c>
      <c r="C214" s="261" t="s">
        <v>4</v>
      </c>
      <c r="D214" s="262"/>
      <c r="E214" s="262"/>
      <c r="F214" s="261" t="s">
        <v>18</v>
      </c>
      <c r="G214" s="264">
        <v>1</v>
      </c>
      <c r="H214" s="270"/>
      <c r="I214" s="266">
        <v>0</v>
      </c>
      <c r="J214" s="267">
        <f t="shared" si="7"/>
        <v>0</v>
      </c>
      <c r="K214" s="268" t="s">
        <v>50</v>
      </c>
      <c r="L214" s="268" t="s">
        <v>45</v>
      </c>
      <c r="M214" s="268" t="s">
        <v>51</v>
      </c>
      <c r="N214" s="269" t="str">
        <f>VLOOKUP(M214,[18]OPERACIONAL!$A$1:$C$12,2,FALSE)</f>
        <v>SELECIONAR</v>
      </c>
    </row>
    <row r="215" spans="2:14">
      <c r="B215" s="260" t="str">
        <f t="shared" si="6"/>
        <v>U.</v>
      </c>
      <c r="C215" s="261" t="s">
        <v>4</v>
      </c>
      <c r="D215" s="262"/>
      <c r="E215" s="262"/>
      <c r="F215" s="261" t="s">
        <v>18</v>
      </c>
      <c r="G215" s="264">
        <v>1</v>
      </c>
      <c r="H215" s="270"/>
      <c r="I215" s="266">
        <v>0</v>
      </c>
      <c r="J215" s="267">
        <f t="shared" si="7"/>
        <v>0</v>
      </c>
      <c r="K215" s="268" t="s">
        <v>50</v>
      </c>
      <c r="L215" s="268" t="s">
        <v>45</v>
      </c>
      <c r="M215" s="268" t="s">
        <v>51</v>
      </c>
      <c r="N215" s="269" t="str">
        <f>VLOOKUP(M215,[18]OPERACIONAL!$A$1:$C$12,2,FALSE)</f>
        <v>SELECIONAR</v>
      </c>
    </row>
    <row r="216" spans="2:14">
      <c r="B216" s="260" t="str">
        <f t="shared" si="6"/>
        <v>U.</v>
      </c>
      <c r="C216" s="261" t="s">
        <v>4</v>
      </c>
      <c r="D216" s="262"/>
      <c r="E216" s="262"/>
      <c r="F216" s="261" t="s">
        <v>18</v>
      </c>
      <c r="G216" s="264">
        <v>1</v>
      </c>
      <c r="H216" s="270"/>
      <c r="I216" s="266">
        <v>0</v>
      </c>
      <c r="J216" s="267">
        <f t="shared" si="7"/>
        <v>0</v>
      </c>
      <c r="K216" s="268" t="s">
        <v>50</v>
      </c>
      <c r="L216" s="268" t="s">
        <v>45</v>
      </c>
      <c r="M216" s="268" t="s">
        <v>51</v>
      </c>
      <c r="N216" s="269" t="str">
        <f>VLOOKUP(M216,[18]OPERACIONAL!$A$1:$C$12,2,FALSE)</f>
        <v>SELECIONAR</v>
      </c>
    </row>
    <row r="217" spans="2:14">
      <c r="B217" s="260" t="str">
        <f t="shared" si="6"/>
        <v>U.</v>
      </c>
      <c r="C217" s="261" t="s">
        <v>4</v>
      </c>
      <c r="D217" s="262"/>
      <c r="E217" s="262"/>
      <c r="F217" s="261" t="s">
        <v>18</v>
      </c>
      <c r="G217" s="264">
        <v>1</v>
      </c>
      <c r="H217" s="270"/>
      <c r="I217" s="266">
        <v>0</v>
      </c>
      <c r="J217" s="267">
        <f t="shared" si="7"/>
        <v>0</v>
      </c>
      <c r="K217" s="268" t="s">
        <v>50</v>
      </c>
      <c r="L217" s="268" t="s">
        <v>45</v>
      </c>
      <c r="M217" s="268" t="s">
        <v>51</v>
      </c>
      <c r="N217" s="269" t="str">
        <f>VLOOKUP(M217,[18]OPERACIONAL!$A$1:$C$12,2,FALSE)</f>
        <v>SELECIONAR</v>
      </c>
    </row>
    <row r="218" spans="2:14">
      <c r="B218" s="260" t="str">
        <f t="shared" si="6"/>
        <v>U.</v>
      </c>
      <c r="C218" s="261" t="s">
        <v>4</v>
      </c>
      <c r="D218" s="262"/>
      <c r="E218" s="262"/>
      <c r="F218" s="261" t="s">
        <v>18</v>
      </c>
      <c r="G218" s="264">
        <v>1</v>
      </c>
      <c r="H218" s="270"/>
      <c r="I218" s="266">
        <v>0</v>
      </c>
      <c r="J218" s="267">
        <f t="shared" si="7"/>
        <v>0</v>
      </c>
      <c r="K218" s="268" t="s">
        <v>50</v>
      </c>
      <c r="L218" s="268" t="s">
        <v>45</v>
      </c>
      <c r="M218" s="268" t="s">
        <v>51</v>
      </c>
      <c r="N218" s="269" t="str">
        <f>VLOOKUP(M218,[18]OPERACIONAL!$A$1:$C$12,2,FALSE)</f>
        <v>SELECIONAR</v>
      </c>
    </row>
    <row r="219" spans="2:14">
      <c r="B219" s="260" t="str">
        <f t="shared" si="6"/>
        <v>U.</v>
      </c>
      <c r="C219" s="261" t="s">
        <v>4</v>
      </c>
      <c r="D219" s="262"/>
      <c r="E219" s="262"/>
      <c r="F219" s="261" t="s">
        <v>18</v>
      </c>
      <c r="G219" s="264">
        <v>1</v>
      </c>
      <c r="H219" s="270"/>
      <c r="I219" s="266">
        <v>0</v>
      </c>
      <c r="J219" s="267">
        <f t="shared" si="7"/>
        <v>0</v>
      </c>
      <c r="K219" s="268" t="s">
        <v>50</v>
      </c>
      <c r="L219" s="268" t="s">
        <v>45</v>
      </c>
      <c r="M219" s="268" t="s">
        <v>51</v>
      </c>
      <c r="N219" s="269" t="str">
        <f>VLOOKUP(M219,[18]OPERACIONAL!$A$1:$C$12,2,FALSE)</f>
        <v>SELECIONAR</v>
      </c>
    </row>
    <row r="220" spans="2:14">
      <c r="B220" s="260" t="str">
        <f t="shared" si="6"/>
        <v>U.</v>
      </c>
      <c r="C220" s="261" t="s">
        <v>4</v>
      </c>
      <c r="D220" s="262"/>
      <c r="E220" s="262"/>
      <c r="F220" s="261" t="s">
        <v>18</v>
      </c>
      <c r="G220" s="264">
        <v>1</v>
      </c>
      <c r="H220" s="270"/>
      <c r="I220" s="266">
        <v>0</v>
      </c>
      <c r="J220" s="267">
        <f t="shared" si="7"/>
        <v>0</v>
      </c>
      <c r="K220" s="268" t="s">
        <v>50</v>
      </c>
      <c r="L220" s="268" t="s">
        <v>45</v>
      </c>
      <c r="M220" s="268" t="s">
        <v>51</v>
      </c>
      <c r="N220" s="269" t="str">
        <f>VLOOKUP(M220,[18]OPERACIONAL!$A$1:$C$12,2,FALSE)</f>
        <v>SELECIONAR</v>
      </c>
    </row>
    <row r="221" spans="2:14">
      <c r="B221" s="260" t="str">
        <f t="shared" si="6"/>
        <v>U.</v>
      </c>
      <c r="C221" s="261" t="s">
        <v>4</v>
      </c>
      <c r="D221" s="262"/>
      <c r="E221" s="262"/>
      <c r="F221" s="261" t="s">
        <v>18</v>
      </c>
      <c r="G221" s="264">
        <v>1</v>
      </c>
      <c r="H221" s="270"/>
      <c r="I221" s="266">
        <v>0</v>
      </c>
      <c r="J221" s="267">
        <f t="shared" si="7"/>
        <v>0</v>
      </c>
      <c r="K221" s="268" t="s">
        <v>50</v>
      </c>
      <c r="L221" s="268" t="s">
        <v>45</v>
      </c>
      <c r="M221" s="268" t="s">
        <v>51</v>
      </c>
      <c r="N221" s="269" t="str">
        <f>VLOOKUP(M221,[18]OPERACIONAL!$A$1:$C$12,2,FALSE)</f>
        <v>SELECIONAR</v>
      </c>
    </row>
    <row r="222" spans="2:14">
      <c r="B222" s="260" t="str">
        <f t="shared" si="6"/>
        <v>U.</v>
      </c>
      <c r="C222" s="261" t="s">
        <v>4</v>
      </c>
      <c r="D222" s="262"/>
      <c r="E222" s="262"/>
      <c r="F222" s="261" t="s">
        <v>18</v>
      </c>
      <c r="G222" s="264">
        <v>1</v>
      </c>
      <c r="H222" s="270"/>
      <c r="I222" s="266">
        <v>0</v>
      </c>
      <c r="J222" s="267">
        <f t="shared" si="7"/>
        <v>0</v>
      </c>
      <c r="K222" s="268" t="s">
        <v>50</v>
      </c>
      <c r="L222" s="268" t="s">
        <v>45</v>
      </c>
      <c r="M222" s="268" t="s">
        <v>51</v>
      </c>
      <c r="N222" s="269" t="str">
        <f>VLOOKUP(M222,[18]OPERACIONAL!$A$1:$C$12,2,FALSE)</f>
        <v>SELECIONAR</v>
      </c>
    </row>
    <row r="223" spans="2:14">
      <c r="B223" s="260" t="str">
        <f t="shared" si="6"/>
        <v>U.</v>
      </c>
      <c r="C223" s="261" t="s">
        <v>4</v>
      </c>
      <c r="D223" s="262"/>
      <c r="E223" s="262"/>
      <c r="F223" s="261" t="s">
        <v>18</v>
      </c>
      <c r="G223" s="264">
        <v>1</v>
      </c>
      <c r="H223" s="270"/>
      <c r="I223" s="266">
        <v>0</v>
      </c>
      <c r="J223" s="267">
        <f t="shared" si="7"/>
        <v>0</v>
      </c>
      <c r="K223" s="268" t="s">
        <v>50</v>
      </c>
      <c r="L223" s="268" t="s">
        <v>45</v>
      </c>
      <c r="M223" s="268" t="s">
        <v>51</v>
      </c>
      <c r="N223" s="269" t="str">
        <f>VLOOKUP(M223,[18]OPERACIONAL!$A$1:$C$12,2,FALSE)</f>
        <v>SELECIONAR</v>
      </c>
    </row>
    <row r="224" spans="2:14">
      <c r="B224" s="260" t="str">
        <f t="shared" si="6"/>
        <v>U.</v>
      </c>
      <c r="C224" s="261" t="s">
        <v>4</v>
      </c>
      <c r="D224" s="262"/>
      <c r="E224" s="262"/>
      <c r="F224" s="261" t="s">
        <v>18</v>
      </c>
      <c r="G224" s="264">
        <v>1</v>
      </c>
      <c r="H224" s="270"/>
      <c r="I224" s="266">
        <v>0</v>
      </c>
      <c r="J224" s="267">
        <f t="shared" si="7"/>
        <v>0</v>
      </c>
      <c r="K224" s="268" t="s">
        <v>50</v>
      </c>
      <c r="L224" s="268" t="s">
        <v>45</v>
      </c>
      <c r="M224" s="268" t="s">
        <v>51</v>
      </c>
      <c r="N224" s="269" t="str">
        <f>VLOOKUP(M224,[18]OPERACIONAL!$A$1:$C$12,2,FALSE)</f>
        <v>SELECIONAR</v>
      </c>
    </row>
    <row r="225" spans="2:14">
      <c r="B225" s="260" t="str">
        <f t="shared" si="6"/>
        <v>U.</v>
      </c>
      <c r="C225" s="261" t="s">
        <v>4</v>
      </c>
      <c r="D225" s="262"/>
      <c r="E225" s="262"/>
      <c r="F225" s="261" t="s">
        <v>18</v>
      </c>
      <c r="G225" s="264">
        <v>1</v>
      </c>
      <c r="H225" s="270"/>
      <c r="I225" s="266">
        <v>0</v>
      </c>
      <c r="J225" s="267">
        <f t="shared" si="7"/>
        <v>0</v>
      </c>
      <c r="K225" s="268" t="s">
        <v>50</v>
      </c>
      <c r="L225" s="268" t="s">
        <v>45</v>
      </c>
      <c r="M225" s="268" t="s">
        <v>51</v>
      </c>
      <c r="N225" s="269" t="str">
        <f>VLOOKUP(M225,[18]OPERACIONAL!$A$1:$C$12,2,FALSE)</f>
        <v>SELECIONAR</v>
      </c>
    </row>
    <row r="226" spans="2:14">
      <c r="B226" s="260" t="str">
        <f t="shared" si="6"/>
        <v>U.</v>
      </c>
      <c r="C226" s="261" t="s">
        <v>4</v>
      </c>
      <c r="D226" s="262"/>
      <c r="E226" s="262"/>
      <c r="F226" s="261" t="s">
        <v>18</v>
      </c>
      <c r="G226" s="264">
        <v>1</v>
      </c>
      <c r="H226" s="270"/>
      <c r="I226" s="266">
        <v>0</v>
      </c>
      <c r="J226" s="267">
        <f t="shared" si="7"/>
        <v>0</v>
      </c>
      <c r="K226" s="268" t="s">
        <v>50</v>
      </c>
      <c r="L226" s="268" t="s">
        <v>45</v>
      </c>
      <c r="M226" s="268" t="s">
        <v>51</v>
      </c>
      <c r="N226" s="269" t="str">
        <f>VLOOKUP(M226,[18]OPERACIONAL!$A$1:$C$12,2,FALSE)</f>
        <v>SELECIONAR</v>
      </c>
    </row>
    <row r="227" spans="2:14">
      <c r="B227" s="260" t="str">
        <f t="shared" si="6"/>
        <v>U.</v>
      </c>
      <c r="C227" s="261" t="s">
        <v>4</v>
      </c>
      <c r="D227" s="262"/>
      <c r="E227" s="262"/>
      <c r="F227" s="261" t="s">
        <v>18</v>
      </c>
      <c r="G227" s="264">
        <v>1</v>
      </c>
      <c r="H227" s="270"/>
      <c r="I227" s="266">
        <v>0</v>
      </c>
      <c r="J227" s="267">
        <f t="shared" si="7"/>
        <v>0</v>
      </c>
      <c r="K227" s="268" t="s">
        <v>50</v>
      </c>
      <c r="L227" s="268" t="s">
        <v>45</v>
      </c>
      <c r="M227" s="268" t="s">
        <v>51</v>
      </c>
      <c r="N227" s="269" t="str">
        <f>VLOOKUP(M227,[18]OPERACIONAL!$A$1:$C$12,2,FALSE)</f>
        <v>SELECIONAR</v>
      </c>
    </row>
    <row r="228" spans="2:14">
      <c r="B228" s="260" t="str">
        <f t="shared" si="6"/>
        <v>U.</v>
      </c>
      <c r="C228" s="261" t="s">
        <v>4</v>
      </c>
      <c r="D228" s="262"/>
      <c r="E228" s="262"/>
      <c r="F228" s="261" t="s">
        <v>18</v>
      </c>
      <c r="G228" s="264">
        <v>1</v>
      </c>
      <c r="H228" s="270"/>
      <c r="I228" s="266">
        <v>0</v>
      </c>
      <c r="J228" s="267">
        <f t="shared" si="7"/>
        <v>0</v>
      </c>
      <c r="K228" s="268" t="s">
        <v>50</v>
      </c>
      <c r="L228" s="268" t="s">
        <v>45</v>
      </c>
      <c r="M228" s="268" t="s">
        <v>51</v>
      </c>
      <c r="N228" s="269" t="str">
        <f>VLOOKUP(M228,[18]OPERACIONAL!$A$1:$C$12,2,FALSE)</f>
        <v>SELECIONAR</v>
      </c>
    </row>
    <row r="229" spans="2:14">
      <c r="B229" s="260" t="str">
        <f t="shared" si="6"/>
        <v>U.</v>
      </c>
      <c r="C229" s="261" t="s">
        <v>4</v>
      </c>
      <c r="D229" s="262"/>
      <c r="E229" s="262"/>
      <c r="F229" s="261" t="s">
        <v>18</v>
      </c>
      <c r="G229" s="264">
        <v>1</v>
      </c>
      <c r="H229" s="270"/>
      <c r="I229" s="266">
        <v>0</v>
      </c>
      <c r="J229" s="267">
        <f t="shared" si="7"/>
        <v>0</v>
      </c>
      <c r="K229" s="268" t="s">
        <v>50</v>
      </c>
      <c r="L229" s="268" t="s">
        <v>45</v>
      </c>
      <c r="M229" s="268" t="s">
        <v>51</v>
      </c>
      <c r="N229" s="269" t="str">
        <f>VLOOKUP(M229,[18]OPERACIONAL!$A$1:$C$12,2,FALSE)</f>
        <v>SELECIONAR</v>
      </c>
    </row>
    <row r="230" spans="2:14">
      <c r="B230" s="260" t="str">
        <f t="shared" si="6"/>
        <v>U.</v>
      </c>
      <c r="C230" s="261" t="s">
        <v>4</v>
      </c>
      <c r="D230" s="262"/>
      <c r="E230" s="262"/>
      <c r="F230" s="261" t="s">
        <v>18</v>
      </c>
      <c r="G230" s="264">
        <v>1</v>
      </c>
      <c r="H230" s="270"/>
      <c r="I230" s="266">
        <v>0</v>
      </c>
      <c r="J230" s="267">
        <f t="shared" si="7"/>
        <v>0</v>
      </c>
      <c r="K230" s="268" t="s">
        <v>50</v>
      </c>
      <c r="L230" s="268" t="s">
        <v>45</v>
      </c>
      <c r="M230" s="268" t="s">
        <v>51</v>
      </c>
      <c r="N230" s="269" t="str">
        <f>VLOOKUP(M230,[18]OPERACIONAL!$A$1:$C$12,2,FALSE)</f>
        <v>SELECIONAR</v>
      </c>
    </row>
    <row r="231" spans="2:14">
      <c r="B231" s="260" t="str">
        <f t="shared" si="6"/>
        <v>U.</v>
      </c>
      <c r="C231" s="261" t="s">
        <v>4</v>
      </c>
      <c r="D231" s="262"/>
      <c r="E231" s="262"/>
      <c r="F231" s="261" t="s">
        <v>18</v>
      </c>
      <c r="G231" s="264">
        <v>1</v>
      </c>
      <c r="H231" s="270"/>
      <c r="I231" s="266">
        <v>0</v>
      </c>
      <c r="J231" s="267">
        <f t="shared" si="7"/>
        <v>0</v>
      </c>
      <c r="K231" s="268" t="s">
        <v>50</v>
      </c>
      <c r="L231" s="268" t="s">
        <v>45</v>
      </c>
      <c r="M231" s="268" t="s">
        <v>51</v>
      </c>
      <c r="N231" s="269" t="str">
        <f>VLOOKUP(M231,[18]OPERACIONAL!$A$1:$C$12,2,FALSE)</f>
        <v>SELECIONAR</v>
      </c>
    </row>
    <row r="232" spans="2:14">
      <c r="B232" s="260" t="str">
        <f t="shared" si="6"/>
        <v>U.</v>
      </c>
      <c r="C232" s="261" t="s">
        <v>4</v>
      </c>
      <c r="D232" s="262"/>
      <c r="E232" s="262"/>
      <c r="F232" s="261" t="s">
        <v>18</v>
      </c>
      <c r="G232" s="264">
        <v>1</v>
      </c>
      <c r="H232" s="270"/>
      <c r="I232" s="266">
        <v>0</v>
      </c>
      <c r="J232" s="267">
        <f t="shared" si="7"/>
        <v>0</v>
      </c>
      <c r="K232" s="268" t="s">
        <v>50</v>
      </c>
      <c r="L232" s="268" t="s">
        <v>45</v>
      </c>
      <c r="M232" s="268" t="s">
        <v>51</v>
      </c>
      <c r="N232" s="269" t="str">
        <f>VLOOKUP(M232,[18]OPERACIONAL!$A$1:$C$12,2,FALSE)</f>
        <v>SELECIONAR</v>
      </c>
    </row>
    <row r="233" spans="2:14">
      <c r="B233" s="260" t="str">
        <f t="shared" si="6"/>
        <v>U.</v>
      </c>
      <c r="C233" s="261" t="s">
        <v>4</v>
      </c>
      <c r="D233" s="262"/>
      <c r="E233" s="262"/>
      <c r="F233" s="261" t="s">
        <v>18</v>
      </c>
      <c r="G233" s="264">
        <v>1</v>
      </c>
      <c r="H233" s="270"/>
      <c r="I233" s="266">
        <v>0</v>
      </c>
      <c r="J233" s="267">
        <f t="shared" si="7"/>
        <v>0</v>
      </c>
      <c r="K233" s="268" t="s">
        <v>50</v>
      </c>
      <c r="L233" s="268" t="s">
        <v>45</v>
      </c>
      <c r="M233" s="268" t="s">
        <v>51</v>
      </c>
      <c r="N233" s="269" t="str">
        <f>VLOOKUP(M233,[18]OPERACIONAL!$A$1:$C$12,2,FALSE)</f>
        <v>SELECIONAR</v>
      </c>
    </row>
    <row r="234" spans="2:14">
      <c r="B234" s="260" t="str">
        <f t="shared" si="6"/>
        <v>U.</v>
      </c>
      <c r="C234" s="261" t="s">
        <v>4</v>
      </c>
      <c r="D234" s="262"/>
      <c r="E234" s="262"/>
      <c r="F234" s="261" t="s">
        <v>18</v>
      </c>
      <c r="G234" s="264">
        <v>1</v>
      </c>
      <c r="H234" s="270"/>
      <c r="I234" s="266">
        <v>0</v>
      </c>
      <c r="J234" s="267">
        <f t="shared" si="7"/>
        <v>0</v>
      </c>
      <c r="K234" s="268" t="s">
        <v>50</v>
      </c>
      <c r="L234" s="268" t="s">
        <v>45</v>
      </c>
      <c r="M234" s="268" t="s">
        <v>51</v>
      </c>
      <c r="N234" s="269" t="str">
        <f>VLOOKUP(M234,[18]OPERACIONAL!$A$1:$C$12,2,FALSE)</f>
        <v>SELECIONAR</v>
      </c>
    </row>
    <row r="235" spans="2:14">
      <c r="B235" s="260" t="str">
        <f t="shared" si="6"/>
        <v>U.</v>
      </c>
      <c r="C235" s="261" t="s">
        <v>4</v>
      </c>
      <c r="D235" s="262"/>
      <c r="E235" s="262"/>
      <c r="F235" s="261" t="s">
        <v>18</v>
      </c>
      <c r="G235" s="264">
        <v>1</v>
      </c>
      <c r="H235" s="270"/>
      <c r="I235" s="266">
        <v>0</v>
      </c>
      <c r="J235" s="267">
        <f t="shared" si="7"/>
        <v>0</v>
      </c>
      <c r="K235" s="268" t="s">
        <v>50</v>
      </c>
      <c r="L235" s="268" t="s">
        <v>45</v>
      </c>
      <c r="M235" s="268" t="s">
        <v>51</v>
      </c>
      <c r="N235" s="269" t="str">
        <f>VLOOKUP(M235,[18]OPERACIONAL!$A$1:$C$12,2,FALSE)</f>
        <v>SELECIONAR</v>
      </c>
    </row>
    <row r="236" spans="2:14">
      <c r="B236" s="260" t="str">
        <f t="shared" si="6"/>
        <v>U.</v>
      </c>
      <c r="C236" s="261" t="s">
        <v>4</v>
      </c>
      <c r="D236" s="262"/>
      <c r="E236" s="262"/>
      <c r="F236" s="261" t="s">
        <v>18</v>
      </c>
      <c r="G236" s="264">
        <v>1</v>
      </c>
      <c r="H236" s="270"/>
      <c r="I236" s="266">
        <v>0</v>
      </c>
      <c r="J236" s="267">
        <f t="shared" si="7"/>
        <v>0</v>
      </c>
      <c r="K236" s="268" t="s">
        <v>50</v>
      </c>
      <c r="L236" s="268" t="s">
        <v>45</v>
      </c>
      <c r="M236" s="268" t="s">
        <v>51</v>
      </c>
      <c r="N236" s="269" t="str">
        <f>VLOOKUP(M236,[18]OPERACIONAL!$A$1:$C$12,2,FALSE)</f>
        <v>SELECIONAR</v>
      </c>
    </row>
    <row r="237" spans="2:14">
      <c r="B237" s="260" t="str">
        <f t="shared" si="6"/>
        <v>U.</v>
      </c>
      <c r="C237" s="261" t="s">
        <v>4</v>
      </c>
      <c r="D237" s="262"/>
      <c r="E237" s="262"/>
      <c r="F237" s="261" t="s">
        <v>18</v>
      </c>
      <c r="G237" s="264">
        <v>1</v>
      </c>
      <c r="H237" s="270"/>
      <c r="I237" s="266">
        <v>0</v>
      </c>
      <c r="J237" s="267">
        <f t="shared" si="7"/>
        <v>0</v>
      </c>
      <c r="K237" s="268" t="s">
        <v>50</v>
      </c>
      <c r="L237" s="268" t="s">
        <v>45</v>
      </c>
      <c r="M237" s="268" t="s">
        <v>51</v>
      </c>
      <c r="N237" s="269" t="str">
        <f>VLOOKUP(M237,[18]OPERACIONAL!$A$1:$C$12,2,FALSE)</f>
        <v>SELECIONAR</v>
      </c>
    </row>
    <row r="238" spans="2:14">
      <c r="B238" s="260" t="str">
        <f t="shared" si="6"/>
        <v>U.</v>
      </c>
      <c r="C238" s="261" t="s">
        <v>4</v>
      </c>
      <c r="D238" s="262"/>
      <c r="E238" s="262"/>
      <c r="F238" s="261" t="s">
        <v>18</v>
      </c>
      <c r="G238" s="264">
        <v>1</v>
      </c>
      <c r="H238" s="270"/>
      <c r="I238" s="266">
        <v>0</v>
      </c>
      <c r="J238" s="267">
        <f t="shared" si="7"/>
        <v>0</v>
      </c>
      <c r="K238" s="268" t="s">
        <v>50</v>
      </c>
      <c r="L238" s="268" t="s">
        <v>45</v>
      </c>
      <c r="M238" s="268" t="s">
        <v>51</v>
      </c>
      <c r="N238" s="269" t="str">
        <f>VLOOKUP(M238,[18]OPERACIONAL!$A$1:$C$12,2,FALSE)</f>
        <v>SELECIONAR</v>
      </c>
    </row>
    <row r="239" spans="2:14">
      <c r="B239" s="260" t="str">
        <f t="shared" si="6"/>
        <v>U.</v>
      </c>
      <c r="C239" s="261" t="s">
        <v>4</v>
      </c>
      <c r="D239" s="262"/>
      <c r="E239" s="262"/>
      <c r="F239" s="261" t="s">
        <v>18</v>
      </c>
      <c r="G239" s="264">
        <v>1</v>
      </c>
      <c r="H239" s="270"/>
      <c r="I239" s="266">
        <v>0</v>
      </c>
      <c r="J239" s="267">
        <f t="shared" si="7"/>
        <v>0</v>
      </c>
      <c r="K239" s="268" t="s">
        <v>50</v>
      </c>
      <c r="L239" s="268" t="s">
        <v>45</v>
      </c>
      <c r="M239" s="268" t="s">
        <v>51</v>
      </c>
      <c r="N239" s="269" t="str">
        <f>VLOOKUP(M239,[18]OPERACIONAL!$A$1:$C$12,2,FALSE)</f>
        <v>SELECIONAR</v>
      </c>
    </row>
    <row r="240" spans="2:14">
      <c r="B240" s="260" t="str">
        <f t="shared" si="6"/>
        <v>U.</v>
      </c>
      <c r="C240" s="261" t="s">
        <v>4</v>
      </c>
      <c r="D240" s="262"/>
      <c r="E240" s="262"/>
      <c r="F240" s="261" t="s">
        <v>18</v>
      </c>
      <c r="G240" s="264">
        <v>1</v>
      </c>
      <c r="H240" s="270"/>
      <c r="I240" s="266">
        <v>0</v>
      </c>
      <c r="J240" s="267">
        <f t="shared" si="7"/>
        <v>0</v>
      </c>
      <c r="K240" s="268" t="s">
        <v>50</v>
      </c>
      <c r="L240" s="268" t="s">
        <v>45</v>
      </c>
      <c r="M240" s="268" t="s">
        <v>51</v>
      </c>
      <c r="N240" s="269" t="str">
        <f>VLOOKUP(M240,[18]OPERACIONAL!$A$1:$C$12,2,FALSE)</f>
        <v>SELECIONAR</v>
      </c>
    </row>
    <row r="241" spans="2:14">
      <c r="B241" s="260" t="str">
        <f t="shared" si="6"/>
        <v>U.</v>
      </c>
      <c r="C241" s="261" t="s">
        <v>4</v>
      </c>
      <c r="D241" s="262"/>
      <c r="E241" s="262"/>
      <c r="F241" s="261" t="s">
        <v>18</v>
      </c>
      <c r="G241" s="264">
        <v>1</v>
      </c>
      <c r="H241" s="270"/>
      <c r="I241" s="266">
        <v>0</v>
      </c>
      <c r="J241" s="267">
        <f t="shared" si="7"/>
        <v>0</v>
      </c>
      <c r="K241" s="268" t="s">
        <v>50</v>
      </c>
      <c r="L241" s="268" t="s">
        <v>45</v>
      </c>
      <c r="M241" s="268" t="s">
        <v>51</v>
      </c>
      <c r="N241" s="269" t="str">
        <f>VLOOKUP(M241,[18]OPERACIONAL!$A$1:$C$12,2,FALSE)</f>
        <v>SELECIONAR</v>
      </c>
    </row>
    <row r="242" spans="2:14">
      <c r="B242" s="260" t="str">
        <f t="shared" si="6"/>
        <v>U.</v>
      </c>
      <c r="C242" s="261" t="s">
        <v>4</v>
      </c>
      <c r="D242" s="262"/>
      <c r="E242" s="262"/>
      <c r="F242" s="261" t="s">
        <v>18</v>
      </c>
      <c r="G242" s="264">
        <v>1</v>
      </c>
      <c r="H242" s="270"/>
      <c r="I242" s="266">
        <v>0</v>
      </c>
      <c r="J242" s="267">
        <f t="shared" si="7"/>
        <v>0</v>
      </c>
      <c r="K242" s="268" t="s">
        <v>50</v>
      </c>
      <c r="L242" s="268" t="s">
        <v>45</v>
      </c>
      <c r="M242" s="268" t="s">
        <v>51</v>
      </c>
      <c r="N242" s="269" t="str">
        <f>VLOOKUP(M242,[18]OPERACIONAL!$A$1:$C$12,2,FALSE)</f>
        <v>SELECIONAR</v>
      </c>
    </row>
    <row r="243" spans="2:14">
      <c r="B243" s="260" t="str">
        <f t="shared" si="6"/>
        <v>U.</v>
      </c>
      <c r="C243" s="261" t="s">
        <v>4</v>
      </c>
      <c r="D243" s="262"/>
      <c r="E243" s="262"/>
      <c r="F243" s="261" t="s">
        <v>18</v>
      </c>
      <c r="G243" s="264">
        <v>1</v>
      </c>
      <c r="H243" s="270"/>
      <c r="I243" s="266">
        <v>0</v>
      </c>
      <c r="J243" s="267">
        <f t="shared" si="7"/>
        <v>0</v>
      </c>
      <c r="K243" s="268" t="s">
        <v>50</v>
      </c>
      <c r="L243" s="268" t="s">
        <v>45</v>
      </c>
      <c r="M243" s="268" t="s">
        <v>51</v>
      </c>
      <c r="N243" s="269" t="str">
        <f>VLOOKUP(M243,[18]OPERACIONAL!$A$1:$C$12,2,FALSE)</f>
        <v>SELECIONAR</v>
      </c>
    </row>
    <row r="244" spans="2:14">
      <c r="B244" s="260" t="str">
        <f t="shared" si="6"/>
        <v>U.</v>
      </c>
      <c r="C244" s="261" t="s">
        <v>4</v>
      </c>
      <c r="D244" s="262"/>
      <c r="E244" s="262"/>
      <c r="F244" s="261" t="s">
        <v>18</v>
      </c>
      <c r="G244" s="264">
        <v>1</v>
      </c>
      <c r="H244" s="270"/>
      <c r="I244" s="266">
        <v>0</v>
      </c>
      <c r="J244" s="267">
        <f t="shared" si="7"/>
        <v>0</v>
      </c>
      <c r="K244" s="268" t="s">
        <v>50</v>
      </c>
      <c r="L244" s="268" t="s">
        <v>45</v>
      </c>
      <c r="M244" s="268" t="s">
        <v>51</v>
      </c>
      <c r="N244" s="269" t="str">
        <f>VLOOKUP(M244,[18]OPERACIONAL!$A$1:$C$12,2,FALSE)</f>
        <v>SELECIONAR</v>
      </c>
    </row>
    <row r="245" spans="2:14">
      <c r="B245" s="260" t="str">
        <f t="shared" si="6"/>
        <v>U.</v>
      </c>
      <c r="C245" s="261" t="s">
        <v>4</v>
      </c>
      <c r="D245" s="262"/>
      <c r="E245" s="262"/>
      <c r="F245" s="261" t="s">
        <v>18</v>
      </c>
      <c r="G245" s="264">
        <v>1</v>
      </c>
      <c r="H245" s="270"/>
      <c r="I245" s="266">
        <v>0</v>
      </c>
      <c r="J245" s="267">
        <f t="shared" si="7"/>
        <v>0</v>
      </c>
      <c r="K245" s="268" t="s">
        <v>50</v>
      </c>
      <c r="L245" s="268" t="s">
        <v>45</v>
      </c>
      <c r="M245" s="268" t="s">
        <v>51</v>
      </c>
      <c r="N245" s="269" t="str">
        <f>VLOOKUP(M245,[18]OPERACIONAL!$A$1:$C$12,2,FALSE)</f>
        <v>SELECIONAR</v>
      </c>
    </row>
    <row r="246" spans="2:14">
      <c r="B246" s="260" t="str">
        <f t="shared" si="6"/>
        <v>U.</v>
      </c>
      <c r="C246" s="261" t="s">
        <v>4</v>
      </c>
      <c r="D246" s="262"/>
      <c r="E246" s="262"/>
      <c r="F246" s="261" t="s">
        <v>18</v>
      </c>
      <c r="G246" s="264">
        <v>1</v>
      </c>
      <c r="H246" s="270"/>
      <c r="I246" s="266">
        <v>0</v>
      </c>
      <c r="J246" s="267">
        <f t="shared" si="7"/>
        <v>0</v>
      </c>
      <c r="K246" s="268" t="s">
        <v>50</v>
      </c>
      <c r="L246" s="268" t="s">
        <v>45</v>
      </c>
      <c r="M246" s="268" t="s">
        <v>51</v>
      </c>
      <c r="N246" s="269" t="str">
        <f>VLOOKUP(M246,[18]OPERACIONAL!$A$1:$C$12,2,FALSE)</f>
        <v>SELECIONAR</v>
      </c>
    </row>
    <row r="247" spans="2:14">
      <c r="B247" s="260" t="str">
        <f t="shared" si="6"/>
        <v>U.</v>
      </c>
      <c r="C247" s="261" t="s">
        <v>4</v>
      </c>
      <c r="D247" s="262"/>
      <c r="E247" s="262"/>
      <c r="F247" s="261" t="s">
        <v>18</v>
      </c>
      <c r="G247" s="264">
        <v>1</v>
      </c>
      <c r="H247" s="270"/>
      <c r="I247" s="266">
        <v>0</v>
      </c>
      <c r="J247" s="267">
        <f t="shared" si="7"/>
        <v>0</v>
      </c>
      <c r="K247" s="268" t="s">
        <v>50</v>
      </c>
      <c r="L247" s="268" t="s">
        <v>45</v>
      </c>
      <c r="M247" s="268" t="s">
        <v>51</v>
      </c>
      <c r="N247" s="269" t="str">
        <f>VLOOKUP(M247,[18]OPERACIONAL!$A$1:$C$12,2,FALSE)</f>
        <v>SELECIONAR</v>
      </c>
    </row>
    <row r="248" spans="2:14">
      <c r="B248" s="260" t="str">
        <f t="shared" si="6"/>
        <v>U.</v>
      </c>
      <c r="C248" s="261" t="s">
        <v>4</v>
      </c>
      <c r="D248" s="262"/>
      <c r="E248" s="262"/>
      <c r="F248" s="261" t="s">
        <v>18</v>
      </c>
      <c r="G248" s="264">
        <v>1</v>
      </c>
      <c r="H248" s="270"/>
      <c r="I248" s="266">
        <v>0</v>
      </c>
      <c r="J248" s="267">
        <f t="shared" si="7"/>
        <v>0</v>
      </c>
      <c r="K248" s="268" t="s">
        <v>50</v>
      </c>
      <c r="L248" s="268" t="s">
        <v>45</v>
      </c>
      <c r="M248" s="268" t="s">
        <v>51</v>
      </c>
      <c r="N248" s="269" t="str">
        <f>VLOOKUP(M248,[18]OPERACIONAL!$A$1:$C$12,2,FALSE)</f>
        <v>SELECIONAR</v>
      </c>
    </row>
    <row r="249" spans="2:14">
      <c r="B249" s="260" t="str">
        <f t="shared" si="6"/>
        <v>U.</v>
      </c>
      <c r="C249" s="261" t="s">
        <v>4</v>
      </c>
      <c r="D249" s="262"/>
      <c r="E249" s="262"/>
      <c r="F249" s="261" t="s">
        <v>18</v>
      </c>
      <c r="G249" s="264">
        <v>1</v>
      </c>
      <c r="H249" s="270"/>
      <c r="I249" s="266">
        <v>0</v>
      </c>
      <c r="J249" s="267">
        <f t="shared" si="7"/>
        <v>0</v>
      </c>
      <c r="K249" s="268" t="s">
        <v>50</v>
      </c>
      <c r="L249" s="268" t="s">
        <v>45</v>
      </c>
      <c r="M249" s="268" t="s">
        <v>51</v>
      </c>
      <c r="N249" s="269" t="str">
        <f>VLOOKUP(M249,[18]OPERACIONAL!$A$1:$C$12,2,FALSE)</f>
        <v>SELECIONAR</v>
      </c>
    </row>
    <row r="250" spans="2:14">
      <c r="B250" s="260" t="str">
        <f t="shared" si="6"/>
        <v>U.</v>
      </c>
      <c r="C250" s="261" t="s">
        <v>4</v>
      </c>
      <c r="D250" s="262"/>
      <c r="E250" s="262"/>
      <c r="F250" s="261" t="s">
        <v>18</v>
      </c>
      <c r="G250" s="264">
        <v>1</v>
      </c>
      <c r="H250" s="270"/>
      <c r="I250" s="266">
        <v>0</v>
      </c>
      <c r="J250" s="267">
        <f t="shared" si="7"/>
        <v>0</v>
      </c>
      <c r="K250" s="268" t="s">
        <v>50</v>
      </c>
      <c r="L250" s="268" t="s">
        <v>45</v>
      </c>
      <c r="M250" s="268" t="s">
        <v>51</v>
      </c>
      <c r="N250" s="269" t="str">
        <f>VLOOKUP(M250,[18]OPERACIONAL!$A$1:$C$12,2,FALSE)</f>
        <v>SELECIONAR</v>
      </c>
    </row>
    <row r="251" spans="2:14">
      <c r="B251" s="260" t="str">
        <f t="shared" si="6"/>
        <v>U.</v>
      </c>
      <c r="C251" s="261" t="s">
        <v>4</v>
      </c>
      <c r="D251" s="262"/>
      <c r="E251" s="262"/>
      <c r="F251" s="261" t="s">
        <v>18</v>
      </c>
      <c r="G251" s="264">
        <v>1</v>
      </c>
      <c r="H251" s="270"/>
      <c r="I251" s="266">
        <v>0</v>
      </c>
      <c r="J251" s="267">
        <f t="shared" si="7"/>
        <v>0</v>
      </c>
      <c r="K251" s="268" t="s">
        <v>50</v>
      </c>
      <c r="L251" s="268" t="s">
        <v>45</v>
      </c>
      <c r="M251" s="268" t="s">
        <v>51</v>
      </c>
      <c r="N251" s="269" t="str">
        <f>VLOOKUP(M251,[18]OPERACIONAL!$A$1:$C$12,2,FALSE)</f>
        <v>SELECIONAR</v>
      </c>
    </row>
    <row r="252" spans="2:14">
      <c r="B252" s="260" t="str">
        <f t="shared" si="6"/>
        <v>U.</v>
      </c>
      <c r="C252" s="261" t="s">
        <v>4</v>
      </c>
      <c r="D252" s="262"/>
      <c r="E252" s="262"/>
      <c r="F252" s="261" t="s">
        <v>18</v>
      </c>
      <c r="G252" s="264">
        <v>1</v>
      </c>
      <c r="H252" s="270"/>
      <c r="I252" s="266">
        <v>0</v>
      </c>
      <c r="J252" s="267">
        <f t="shared" si="7"/>
        <v>0</v>
      </c>
      <c r="K252" s="268" t="s">
        <v>50</v>
      </c>
      <c r="L252" s="268" t="s">
        <v>45</v>
      </c>
      <c r="M252" s="268" t="s">
        <v>51</v>
      </c>
      <c r="N252" s="269" t="str">
        <f>VLOOKUP(M252,[18]OPERACIONAL!$A$1:$C$12,2,FALSE)</f>
        <v>SELECIONAR</v>
      </c>
    </row>
    <row r="253" spans="2:14">
      <c r="B253" s="260" t="str">
        <f t="shared" si="6"/>
        <v>U.</v>
      </c>
      <c r="C253" s="261" t="s">
        <v>4</v>
      </c>
      <c r="D253" s="262"/>
      <c r="E253" s="262"/>
      <c r="F253" s="261" t="s">
        <v>18</v>
      </c>
      <c r="G253" s="264">
        <v>1</v>
      </c>
      <c r="H253" s="270"/>
      <c r="I253" s="266">
        <v>0</v>
      </c>
      <c r="J253" s="267">
        <f t="shared" si="7"/>
        <v>0</v>
      </c>
      <c r="K253" s="268" t="s">
        <v>50</v>
      </c>
      <c r="L253" s="268" t="s">
        <v>45</v>
      </c>
      <c r="M253" s="268" t="s">
        <v>51</v>
      </c>
      <c r="N253" s="269" t="str">
        <f>VLOOKUP(M253,[18]OPERACIONAL!$A$1:$C$12,2,FALSE)</f>
        <v>SELECIONAR</v>
      </c>
    </row>
    <row r="254" spans="2:14">
      <c r="B254" s="260" t="str">
        <f t="shared" si="6"/>
        <v>U.</v>
      </c>
      <c r="C254" s="261" t="s">
        <v>4</v>
      </c>
      <c r="D254" s="262"/>
      <c r="E254" s="262"/>
      <c r="F254" s="261" t="s">
        <v>18</v>
      </c>
      <c r="G254" s="264">
        <v>1</v>
      </c>
      <c r="H254" s="270"/>
      <c r="I254" s="266">
        <v>0</v>
      </c>
      <c r="J254" s="267">
        <f t="shared" si="7"/>
        <v>0</v>
      </c>
      <c r="K254" s="268" t="s">
        <v>50</v>
      </c>
      <c r="L254" s="268" t="s">
        <v>45</v>
      </c>
      <c r="M254" s="268" t="s">
        <v>51</v>
      </c>
      <c r="N254" s="269" t="str">
        <f>VLOOKUP(M254,[18]OPERACIONAL!$A$1:$C$12,2,FALSE)</f>
        <v>SELECIONAR</v>
      </c>
    </row>
    <row r="255" spans="2:14">
      <c r="B255" s="260" t="str">
        <f t="shared" si="6"/>
        <v>U.</v>
      </c>
      <c r="C255" s="261" t="s">
        <v>4</v>
      </c>
      <c r="D255" s="262"/>
      <c r="E255" s="262"/>
      <c r="F255" s="261" t="s">
        <v>18</v>
      </c>
      <c r="G255" s="264">
        <v>1</v>
      </c>
      <c r="H255" s="270"/>
      <c r="I255" s="266">
        <v>0</v>
      </c>
      <c r="J255" s="267">
        <f t="shared" si="7"/>
        <v>0</v>
      </c>
      <c r="K255" s="268" t="s">
        <v>50</v>
      </c>
      <c r="L255" s="268" t="s">
        <v>45</v>
      </c>
      <c r="M255" s="268" t="s">
        <v>51</v>
      </c>
      <c r="N255" s="269" t="str">
        <f>VLOOKUP(M255,[18]OPERACIONAL!$A$1:$C$12,2,FALSE)</f>
        <v>SELECIONAR</v>
      </c>
    </row>
    <row r="256" spans="2:14">
      <c r="B256" s="260" t="str">
        <f t="shared" si="6"/>
        <v>U.</v>
      </c>
      <c r="C256" s="261" t="s">
        <v>4</v>
      </c>
      <c r="D256" s="262"/>
      <c r="E256" s="262"/>
      <c r="F256" s="261" t="s">
        <v>18</v>
      </c>
      <c r="G256" s="264">
        <v>1</v>
      </c>
      <c r="H256" s="270"/>
      <c r="I256" s="266">
        <v>0</v>
      </c>
      <c r="J256" s="267">
        <f t="shared" si="7"/>
        <v>0</v>
      </c>
      <c r="K256" s="268" t="s">
        <v>50</v>
      </c>
      <c r="L256" s="268" t="s">
        <v>45</v>
      </c>
      <c r="M256" s="268" t="s">
        <v>51</v>
      </c>
      <c r="N256" s="269" t="str">
        <f>VLOOKUP(M256,[18]OPERACIONAL!$A$1:$C$12,2,FALSE)</f>
        <v>SELECIONAR</v>
      </c>
    </row>
    <row r="257" spans="2:14">
      <c r="B257" s="260" t="str">
        <f t="shared" si="6"/>
        <v>U.</v>
      </c>
      <c r="C257" s="261" t="s">
        <v>4</v>
      </c>
      <c r="D257" s="262"/>
      <c r="E257" s="262"/>
      <c r="F257" s="261" t="s">
        <v>18</v>
      </c>
      <c r="G257" s="264">
        <v>1</v>
      </c>
      <c r="H257" s="270"/>
      <c r="I257" s="266">
        <v>0</v>
      </c>
      <c r="J257" s="267">
        <f t="shared" si="7"/>
        <v>0</v>
      </c>
      <c r="K257" s="268" t="s">
        <v>50</v>
      </c>
      <c r="L257" s="268" t="s">
        <v>45</v>
      </c>
      <c r="M257" s="268" t="s">
        <v>51</v>
      </c>
      <c r="N257" s="269" t="str">
        <f>VLOOKUP(M257,[18]OPERACIONAL!$A$1:$C$12,2,FALSE)</f>
        <v>SELECIONAR</v>
      </c>
    </row>
    <row r="258" spans="2:14">
      <c r="B258" s="260" t="str">
        <f t="shared" si="6"/>
        <v>U.</v>
      </c>
      <c r="C258" s="261" t="s">
        <v>4</v>
      </c>
      <c r="D258" s="262"/>
      <c r="E258" s="262"/>
      <c r="F258" s="261" t="s">
        <v>18</v>
      </c>
      <c r="G258" s="264">
        <v>1</v>
      </c>
      <c r="H258" s="270"/>
      <c r="I258" s="266">
        <v>0</v>
      </c>
      <c r="J258" s="267">
        <f t="shared" si="7"/>
        <v>0</v>
      </c>
      <c r="K258" s="268" t="s">
        <v>50</v>
      </c>
      <c r="L258" s="268" t="s">
        <v>45</v>
      </c>
      <c r="M258" s="268" t="s">
        <v>51</v>
      </c>
      <c r="N258" s="269" t="str">
        <f>VLOOKUP(M258,[18]OPERACIONAL!$A$1:$C$12,2,FALSE)</f>
        <v>SELECIONAR</v>
      </c>
    </row>
    <row r="259" spans="2:14">
      <c r="B259" s="260" t="str">
        <f t="shared" si="6"/>
        <v>U.</v>
      </c>
      <c r="C259" s="261" t="s">
        <v>4</v>
      </c>
      <c r="D259" s="262"/>
      <c r="E259" s="262"/>
      <c r="F259" s="261" t="s">
        <v>18</v>
      </c>
      <c r="G259" s="264">
        <v>1</v>
      </c>
      <c r="H259" s="270"/>
      <c r="I259" s="266">
        <v>0</v>
      </c>
      <c r="J259" s="267">
        <f t="shared" si="7"/>
        <v>0</v>
      </c>
      <c r="K259" s="268" t="s">
        <v>50</v>
      </c>
      <c r="L259" s="268" t="s">
        <v>45</v>
      </c>
      <c r="M259" s="268" t="s">
        <v>51</v>
      </c>
      <c r="N259" s="269" t="str">
        <f>VLOOKUP(M259,[18]OPERACIONAL!$A$1:$C$12,2,FALSE)</f>
        <v>SELECIONAR</v>
      </c>
    </row>
    <row r="260" spans="2:14">
      <c r="B260" s="260" t="str">
        <f t="shared" si="6"/>
        <v>U.</v>
      </c>
      <c r="C260" s="261" t="s">
        <v>4</v>
      </c>
      <c r="D260" s="262"/>
      <c r="E260" s="262"/>
      <c r="F260" s="261" t="s">
        <v>18</v>
      </c>
      <c r="G260" s="264">
        <v>1</v>
      </c>
      <c r="H260" s="270"/>
      <c r="I260" s="266">
        <v>0</v>
      </c>
      <c r="J260" s="267">
        <f t="shared" si="7"/>
        <v>0</v>
      </c>
      <c r="K260" s="268" t="s">
        <v>50</v>
      </c>
      <c r="L260" s="268" t="s">
        <v>45</v>
      </c>
      <c r="M260" s="268" t="s">
        <v>51</v>
      </c>
      <c r="N260" s="269" t="str">
        <f>VLOOKUP(M260,[18]OPERACIONAL!$A$1:$C$12,2,FALSE)</f>
        <v>SELECIONAR</v>
      </c>
    </row>
    <row r="261" spans="2:14">
      <c r="B261" s="260" t="str">
        <f t="shared" ref="B261:B324" si="8">MID(C261,1,2)</f>
        <v>U.</v>
      </c>
      <c r="C261" s="261" t="s">
        <v>4</v>
      </c>
      <c r="D261" s="262"/>
      <c r="E261" s="262"/>
      <c r="F261" s="261" t="s">
        <v>18</v>
      </c>
      <c r="G261" s="264">
        <v>1</v>
      </c>
      <c r="H261" s="270"/>
      <c r="I261" s="266">
        <v>0</v>
      </c>
      <c r="J261" s="267">
        <f t="shared" ref="J261:J324" si="9">G261*I261</f>
        <v>0</v>
      </c>
      <c r="K261" s="268" t="s">
        <v>50</v>
      </c>
      <c r="L261" s="268" t="s">
        <v>45</v>
      </c>
      <c r="M261" s="268" t="s">
        <v>51</v>
      </c>
      <c r="N261" s="269" t="str">
        <f>VLOOKUP(M261,[18]OPERACIONAL!$A$1:$C$12,2,FALSE)</f>
        <v>SELECIONAR</v>
      </c>
    </row>
    <row r="262" spans="2:14">
      <c r="B262" s="260" t="str">
        <f t="shared" si="8"/>
        <v>U.</v>
      </c>
      <c r="C262" s="261" t="s">
        <v>4</v>
      </c>
      <c r="D262" s="262"/>
      <c r="E262" s="262"/>
      <c r="F262" s="261" t="s">
        <v>18</v>
      </c>
      <c r="G262" s="264">
        <v>1</v>
      </c>
      <c r="H262" s="270"/>
      <c r="I262" s="266">
        <v>0</v>
      </c>
      <c r="J262" s="267">
        <f t="shared" si="9"/>
        <v>0</v>
      </c>
      <c r="K262" s="268" t="s">
        <v>50</v>
      </c>
      <c r="L262" s="268" t="s">
        <v>45</v>
      </c>
      <c r="M262" s="268" t="s">
        <v>51</v>
      </c>
      <c r="N262" s="269" t="str">
        <f>VLOOKUP(M262,[18]OPERACIONAL!$A$1:$C$12,2,FALSE)</f>
        <v>SELECIONAR</v>
      </c>
    </row>
    <row r="263" spans="2:14">
      <c r="B263" s="260" t="str">
        <f t="shared" si="8"/>
        <v>U.</v>
      </c>
      <c r="C263" s="261" t="s">
        <v>4</v>
      </c>
      <c r="D263" s="262"/>
      <c r="E263" s="262"/>
      <c r="F263" s="261" t="s">
        <v>18</v>
      </c>
      <c r="G263" s="264">
        <v>1</v>
      </c>
      <c r="H263" s="270"/>
      <c r="I263" s="266">
        <v>0</v>
      </c>
      <c r="J263" s="267">
        <f t="shared" si="9"/>
        <v>0</v>
      </c>
      <c r="K263" s="268" t="s">
        <v>50</v>
      </c>
      <c r="L263" s="268" t="s">
        <v>45</v>
      </c>
      <c r="M263" s="268" t="s">
        <v>51</v>
      </c>
      <c r="N263" s="269" t="str">
        <f>VLOOKUP(M263,[18]OPERACIONAL!$A$1:$C$12,2,FALSE)</f>
        <v>SELECIONAR</v>
      </c>
    </row>
    <row r="264" spans="2:14">
      <c r="B264" s="260" t="str">
        <f t="shared" si="8"/>
        <v>U.</v>
      </c>
      <c r="C264" s="261" t="s">
        <v>4</v>
      </c>
      <c r="D264" s="262"/>
      <c r="E264" s="262"/>
      <c r="F264" s="261" t="s">
        <v>18</v>
      </c>
      <c r="G264" s="264">
        <v>1</v>
      </c>
      <c r="H264" s="270"/>
      <c r="I264" s="266">
        <v>0</v>
      </c>
      <c r="J264" s="267">
        <f t="shared" si="9"/>
        <v>0</v>
      </c>
      <c r="K264" s="268" t="s">
        <v>50</v>
      </c>
      <c r="L264" s="268" t="s">
        <v>45</v>
      </c>
      <c r="M264" s="268" t="s">
        <v>51</v>
      </c>
      <c r="N264" s="269" t="str">
        <f>VLOOKUP(M264,[18]OPERACIONAL!$A$1:$C$12,2,FALSE)</f>
        <v>SELECIONAR</v>
      </c>
    </row>
    <row r="265" spans="2:14">
      <c r="B265" s="260" t="str">
        <f t="shared" si="8"/>
        <v>U.</v>
      </c>
      <c r="C265" s="261" t="s">
        <v>4</v>
      </c>
      <c r="D265" s="262"/>
      <c r="E265" s="262"/>
      <c r="F265" s="261" t="s">
        <v>18</v>
      </c>
      <c r="G265" s="264">
        <v>1</v>
      </c>
      <c r="H265" s="270"/>
      <c r="I265" s="266">
        <v>0</v>
      </c>
      <c r="J265" s="267">
        <f t="shared" si="9"/>
        <v>0</v>
      </c>
      <c r="K265" s="268" t="s">
        <v>50</v>
      </c>
      <c r="L265" s="268" t="s">
        <v>45</v>
      </c>
      <c r="M265" s="268" t="s">
        <v>51</v>
      </c>
      <c r="N265" s="269" t="str">
        <f>VLOOKUP(M265,[18]OPERACIONAL!$A$1:$C$12,2,FALSE)</f>
        <v>SELECIONAR</v>
      </c>
    </row>
    <row r="266" spans="2:14">
      <c r="B266" s="260" t="str">
        <f t="shared" si="8"/>
        <v>U.</v>
      </c>
      <c r="C266" s="261" t="s">
        <v>4</v>
      </c>
      <c r="D266" s="262"/>
      <c r="E266" s="262"/>
      <c r="F266" s="261" t="s">
        <v>18</v>
      </c>
      <c r="G266" s="264">
        <v>1</v>
      </c>
      <c r="H266" s="270"/>
      <c r="I266" s="266">
        <v>0</v>
      </c>
      <c r="J266" s="267">
        <f t="shared" si="9"/>
        <v>0</v>
      </c>
      <c r="K266" s="268" t="s">
        <v>50</v>
      </c>
      <c r="L266" s="268" t="s">
        <v>45</v>
      </c>
      <c r="M266" s="268" t="s">
        <v>51</v>
      </c>
      <c r="N266" s="269" t="str">
        <f>VLOOKUP(M266,[18]OPERACIONAL!$A$1:$C$12,2,FALSE)</f>
        <v>SELECIONAR</v>
      </c>
    </row>
    <row r="267" spans="2:14">
      <c r="B267" s="260" t="str">
        <f t="shared" si="8"/>
        <v>U.</v>
      </c>
      <c r="C267" s="261" t="s">
        <v>4</v>
      </c>
      <c r="D267" s="262"/>
      <c r="E267" s="262"/>
      <c r="F267" s="261" t="s">
        <v>18</v>
      </c>
      <c r="G267" s="264">
        <v>1</v>
      </c>
      <c r="H267" s="270"/>
      <c r="I267" s="266">
        <v>0</v>
      </c>
      <c r="J267" s="267">
        <f t="shared" si="9"/>
        <v>0</v>
      </c>
      <c r="K267" s="268" t="s">
        <v>50</v>
      </c>
      <c r="L267" s="268" t="s">
        <v>45</v>
      </c>
      <c r="M267" s="268" t="s">
        <v>51</v>
      </c>
      <c r="N267" s="269" t="str">
        <f>VLOOKUP(M267,[18]OPERACIONAL!$A$1:$C$12,2,FALSE)</f>
        <v>SELECIONAR</v>
      </c>
    </row>
    <row r="268" spans="2:14">
      <c r="B268" s="260" t="str">
        <f t="shared" si="8"/>
        <v>U.</v>
      </c>
      <c r="C268" s="261" t="s">
        <v>4</v>
      </c>
      <c r="D268" s="262"/>
      <c r="E268" s="262"/>
      <c r="F268" s="261" t="s">
        <v>18</v>
      </c>
      <c r="G268" s="264">
        <v>1</v>
      </c>
      <c r="H268" s="270"/>
      <c r="I268" s="266">
        <v>0</v>
      </c>
      <c r="J268" s="267">
        <f t="shared" si="9"/>
        <v>0</v>
      </c>
      <c r="K268" s="268" t="s">
        <v>50</v>
      </c>
      <c r="L268" s="268" t="s">
        <v>45</v>
      </c>
      <c r="M268" s="268" t="s">
        <v>51</v>
      </c>
      <c r="N268" s="269" t="str">
        <f>VLOOKUP(M268,[18]OPERACIONAL!$A$1:$C$12,2,FALSE)</f>
        <v>SELECIONAR</v>
      </c>
    </row>
    <row r="269" spans="2:14">
      <c r="B269" s="260" t="str">
        <f t="shared" si="8"/>
        <v>U.</v>
      </c>
      <c r="C269" s="261" t="s">
        <v>4</v>
      </c>
      <c r="D269" s="262"/>
      <c r="E269" s="262"/>
      <c r="F269" s="261" t="s">
        <v>18</v>
      </c>
      <c r="G269" s="264">
        <v>1</v>
      </c>
      <c r="H269" s="270"/>
      <c r="I269" s="266">
        <v>0</v>
      </c>
      <c r="J269" s="267">
        <f t="shared" si="9"/>
        <v>0</v>
      </c>
      <c r="K269" s="268" t="s">
        <v>50</v>
      </c>
      <c r="L269" s="268" t="s">
        <v>45</v>
      </c>
      <c r="M269" s="268" t="s">
        <v>51</v>
      </c>
      <c r="N269" s="269" t="str">
        <f>VLOOKUP(M269,[18]OPERACIONAL!$A$1:$C$12,2,FALSE)</f>
        <v>SELECIONAR</v>
      </c>
    </row>
    <row r="270" spans="2:14">
      <c r="B270" s="260" t="str">
        <f t="shared" si="8"/>
        <v>U.</v>
      </c>
      <c r="C270" s="261" t="s">
        <v>4</v>
      </c>
      <c r="D270" s="262"/>
      <c r="E270" s="262"/>
      <c r="F270" s="261" t="s">
        <v>18</v>
      </c>
      <c r="G270" s="264">
        <v>1</v>
      </c>
      <c r="H270" s="270"/>
      <c r="I270" s="266">
        <v>0</v>
      </c>
      <c r="J270" s="267">
        <f t="shared" si="9"/>
        <v>0</v>
      </c>
      <c r="K270" s="268" t="s">
        <v>50</v>
      </c>
      <c r="L270" s="268" t="s">
        <v>45</v>
      </c>
      <c r="M270" s="268" t="s">
        <v>51</v>
      </c>
      <c r="N270" s="269" t="str">
        <f>VLOOKUP(M270,[18]OPERACIONAL!$A$1:$C$12,2,FALSE)</f>
        <v>SELECIONAR</v>
      </c>
    </row>
    <row r="271" spans="2:14">
      <c r="B271" s="260" t="str">
        <f t="shared" si="8"/>
        <v>U.</v>
      </c>
      <c r="C271" s="261" t="s">
        <v>4</v>
      </c>
      <c r="D271" s="262"/>
      <c r="E271" s="262"/>
      <c r="F271" s="261" t="s">
        <v>18</v>
      </c>
      <c r="G271" s="264">
        <v>1</v>
      </c>
      <c r="H271" s="270"/>
      <c r="I271" s="266">
        <v>0</v>
      </c>
      <c r="J271" s="267">
        <f t="shared" si="9"/>
        <v>0</v>
      </c>
      <c r="K271" s="268" t="s">
        <v>50</v>
      </c>
      <c r="L271" s="268" t="s">
        <v>45</v>
      </c>
      <c r="M271" s="268" t="s">
        <v>51</v>
      </c>
      <c r="N271" s="269" t="str">
        <f>VLOOKUP(M271,[18]OPERACIONAL!$A$1:$C$12,2,FALSE)</f>
        <v>SELECIONAR</v>
      </c>
    </row>
    <row r="272" spans="2:14">
      <c r="B272" s="260" t="str">
        <f t="shared" si="8"/>
        <v>U.</v>
      </c>
      <c r="C272" s="261" t="s">
        <v>4</v>
      </c>
      <c r="D272" s="262"/>
      <c r="E272" s="262"/>
      <c r="F272" s="261" t="s">
        <v>18</v>
      </c>
      <c r="G272" s="264">
        <v>1</v>
      </c>
      <c r="H272" s="270"/>
      <c r="I272" s="266">
        <v>0</v>
      </c>
      <c r="J272" s="267">
        <f t="shared" si="9"/>
        <v>0</v>
      </c>
      <c r="K272" s="268" t="s">
        <v>50</v>
      </c>
      <c r="L272" s="268" t="s">
        <v>45</v>
      </c>
      <c r="M272" s="268" t="s">
        <v>51</v>
      </c>
      <c r="N272" s="269" t="str">
        <f>VLOOKUP(M272,[18]OPERACIONAL!$A$1:$C$12,2,FALSE)</f>
        <v>SELECIONAR</v>
      </c>
    </row>
    <row r="273" spans="2:14">
      <c r="B273" s="260" t="str">
        <f t="shared" si="8"/>
        <v>U.</v>
      </c>
      <c r="C273" s="261" t="s">
        <v>4</v>
      </c>
      <c r="D273" s="262"/>
      <c r="E273" s="262"/>
      <c r="F273" s="261" t="s">
        <v>18</v>
      </c>
      <c r="G273" s="264">
        <v>1</v>
      </c>
      <c r="H273" s="270"/>
      <c r="I273" s="266">
        <v>0</v>
      </c>
      <c r="J273" s="267">
        <f t="shared" si="9"/>
        <v>0</v>
      </c>
      <c r="K273" s="268" t="s">
        <v>50</v>
      </c>
      <c r="L273" s="268" t="s">
        <v>45</v>
      </c>
      <c r="M273" s="268" t="s">
        <v>51</v>
      </c>
      <c r="N273" s="269" t="str">
        <f>VLOOKUP(M273,[18]OPERACIONAL!$A$1:$C$12,2,FALSE)</f>
        <v>SELECIONAR</v>
      </c>
    </row>
    <row r="274" spans="2:14">
      <c r="B274" s="260" t="str">
        <f t="shared" si="8"/>
        <v>U.</v>
      </c>
      <c r="C274" s="261" t="s">
        <v>4</v>
      </c>
      <c r="D274" s="262"/>
      <c r="E274" s="262"/>
      <c r="F274" s="261" t="s">
        <v>18</v>
      </c>
      <c r="G274" s="264">
        <v>1</v>
      </c>
      <c r="H274" s="270"/>
      <c r="I274" s="266">
        <v>0</v>
      </c>
      <c r="J274" s="267">
        <f t="shared" si="9"/>
        <v>0</v>
      </c>
      <c r="K274" s="268" t="s">
        <v>50</v>
      </c>
      <c r="L274" s="268" t="s">
        <v>45</v>
      </c>
      <c r="M274" s="268" t="s">
        <v>51</v>
      </c>
      <c r="N274" s="269" t="str">
        <f>VLOOKUP(M274,[18]OPERACIONAL!$A$1:$C$12,2,FALSE)</f>
        <v>SELECIONAR</v>
      </c>
    </row>
    <row r="275" spans="2:14">
      <c r="B275" s="260" t="str">
        <f t="shared" si="8"/>
        <v>U.</v>
      </c>
      <c r="C275" s="261" t="s">
        <v>4</v>
      </c>
      <c r="D275" s="262"/>
      <c r="E275" s="262"/>
      <c r="F275" s="261" t="s">
        <v>18</v>
      </c>
      <c r="G275" s="264">
        <v>1</v>
      </c>
      <c r="H275" s="270"/>
      <c r="I275" s="266">
        <v>0</v>
      </c>
      <c r="J275" s="267">
        <f t="shared" si="9"/>
        <v>0</v>
      </c>
      <c r="K275" s="268" t="s">
        <v>50</v>
      </c>
      <c r="L275" s="268" t="s">
        <v>45</v>
      </c>
      <c r="M275" s="268" t="s">
        <v>51</v>
      </c>
      <c r="N275" s="269" t="str">
        <f>VLOOKUP(M275,[18]OPERACIONAL!$A$1:$C$12,2,FALSE)</f>
        <v>SELECIONAR</v>
      </c>
    </row>
    <row r="276" spans="2:14">
      <c r="B276" s="260" t="str">
        <f t="shared" si="8"/>
        <v>U.</v>
      </c>
      <c r="C276" s="261" t="s">
        <v>4</v>
      </c>
      <c r="D276" s="262"/>
      <c r="E276" s="262"/>
      <c r="F276" s="261" t="s">
        <v>18</v>
      </c>
      <c r="G276" s="264">
        <v>1</v>
      </c>
      <c r="H276" s="270"/>
      <c r="I276" s="266">
        <v>0</v>
      </c>
      <c r="J276" s="267">
        <f t="shared" si="9"/>
        <v>0</v>
      </c>
      <c r="K276" s="268" t="s">
        <v>50</v>
      </c>
      <c r="L276" s="268" t="s">
        <v>45</v>
      </c>
      <c r="M276" s="268" t="s">
        <v>51</v>
      </c>
      <c r="N276" s="269" t="str">
        <f>VLOOKUP(M276,[18]OPERACIONAL!$A$1:$C$12,2,FALSE)</f>
        <v>SELECIONAR</v>
      </c>
    </row>
    <row r="277" spans="2:14">
      <c r="B277" s="260" t="str">
        <f t="shared" si="8"/>
        <v>U.</v>
      </c>
      <c r="C277" s="261" t="s">
        <v>4</v>
      </c>
      <c r="D277" s="262"/>
      <c r="E277" s="262"/>
      <c r="F277" s="261" t="s">
        <v>18</v>
      </c>
      <c r="G277" s="264">
        <v>1</v>
      </c>
      <c r="H277" s="270"/>
      <c r="I277" s="266">
        <v>0</v>
      </c>
      <c r="J277" s="267">
        <f t="shared" si="9"/>
        <v>0</v>
      </c>
      <c r="K277" s="268" t="s">
        <v>50</v>
      </c>
      <c r="L277" s="268" t="s">
        <v>45</v>
      </c>
      <c r="M277" s="268" t="s">
        <v>51</v>
      </c>
      <c r="N277" s="269" t="str">
        <f>VLOOKUP(M277,[18]OPERACIONAL!$A$1:$C$12,2,FALSE)</f>
        <v>SELECIONAR</v>
      </c>
    </row>
    <row r="278" spans="2:14">
      <c r="B278" s="260" t="str">
        <f t="shared" si="8"/>
        <v>U.</v>
      </c>
      <c r="C278" s="261" t="s">
        <v>4</v>
      </c>
      <c r="D278" s="262"/>
      <c r="E278" s="262"/>
      <c r="F278" s="261" t="s">
        <v>18</v>
      </c>
      <c r="G278" s="264">
        <v>1</v>
      </c>
      <c r="H278" s="270"/>
      <c r="I278" s="266">
        <v>0</v>
      </c>
      <c r="J278" s="267">
        <f t="shared" si="9"/>
        <v>0</v>
      </c>
      <c r="K278" s="268" t="s">
        <v>50</v>
      </c>
      <c r="L278" s="268" t="s">
        <v>45</v>
      </c>
      <c r="M278" s="268" t="s">
        <v>51</v>
      </c>
      <c r="N278" s="269" t="str">
        <f>VLOOKUP(M278,[18]OPERACIONAL!$A$1:$C$12,2,FALSE)</f>
        <v>SELECIONAR</v>
      </c>
    </row>
    <row r="279" spans="2:14">
      <c r="B279" s="260" t="str">
        <f t="shared" si="8"/>
        <v>U.</v>
      </c>
      <c r="C279" s="261" t="s">
        <v>4</v>
      </c>
      <c r="D279" s="262"/>
      <c r="E279" s="262"/>
      <c r="F279" s="261" t="s">
        <v>18</v>
      </c>
      <c r="G279" s="264">
        <v>1</v>
      </c>
      <c r="H279" s="270"/>
      <c r="I279" s="266">
        <v>0</v>
      </c>
      <c r="J279" s="267">
        <f t="shared" si="9"/>
        <v>0</v>
      </c>
      <c r="K279" s="268" t="s">
        <v>50</v>
      </c>
      <c r="L279" s="268" t="s">
        <v>45</v>
      </c>
      <c r="M279" s="268" t="s">
        <v>51</v>
      </c>
      <c r="N279" s="269" t="str">
        <f>VLOOKUP(M279,[18]OPERACIONAL!$A$1:$C$12,2,FALSE)</f>
        <v>SELECIONAR</v>
      </c>
    </row>
    <row r="280" spans="2:14">
      <c r="B280" s="260" t="str">
        <f t="shared" si="8"/>
        <v>U.</v>
      </c>
      <c r="C280" s="261" t="s">
        <v>4</v>
      </c>
      <c r="D280" s="262"/>
      <c r="E280" s="262"/>
      <c r="F280" s="261" t="s">
        <v>18</v>
      </c>
      <c r="G280" s="264">
        <v>1</v>
      </c>
      <c r="H280" s="270"/>
      <c r="I280" s="266">
        <v>0</v>
      </c>
      <c r="J280" s="267">
        <f t="shared" si="9"/>
        <v>0</v>
      </c>
      <c r="K280" s="268" t="s">
        <v>50</v>
      </c>
      <c r="L280" s="268" t="s">
        <v>45</v>
      </c>
      <c r="M280" s="268" t="s">
        <v>51</v>
      </c>
      <c r="N280" s="269" t="str">
        <f>VLOOKUP(M280,[18]OPERACIONAL!$A$1:$C$12,2,FALSE)</f>
        <v>SELECIONAR</v>
      </c>
    </row>
    <row r="281" spans="2:14">
      <c r="B281" s="260" t="str">
        <f t="shared" si="8"/>
        <v>U.</v>
      </c>
      <c r="C281" s="261" t="s">
        <v>4</v>
      </c>
      <c r="D281" s="262"/>
      <c r="E281" s="262"/>
      <c r="F281" s="261" t="s">
        <v>18</v>
      </c>
      <c r="G281" s="264">
        <v>1</v>
      </c>
      <c r="H281" s="270"/>
      <c r="I281" s="266">
        <v>0</v>
      </c>
      <c r="J281" s="267">
        <f t="shared" si="9"/>
        <v>0</v>
      </c>
      <c r="K281" s="268" t="s">
        <v>50</v>
      </c>
      <c r="L281" s="268" t="s">
        <v>45</v>
      </c>
      <c r="M281" s="268" t="s">
        <v>51</v>
      </c>
      <c r="N281" s="269" t="str">
        <f>VLOOKUP(M281,[18]OPERACIONAL!$A$1:$C$12,2,FALSE)</f>
        <v>SELECIONAR</v>
      </c>
    </row>
    <row r="282" spans="2:14">
      <c r="B282" s="260" t="str">
        <f t="shared" si="8"/>
        <v>U.</v>
      </c>
      <c r="C282" s="261" t="s">
        <v>4</v>
      </c>
      <c r="D282" s="262"/>
      <c r="E282" s="262"/>
      <c r="F282" s="261" t="s">
        <v>18</v>
      </c>
      <c r="G282" s="264">
        <v>1</v>
      </c>
      <c r="H282" s="270"/>
      <c r="I282" s="266">
        <v>0</v>
      </c>
      <c r="J282" s="267">
        <f t="shared" si="9"/>
        <v>0</v>
      </c>
      <c r="K282" s="268" t="s">
        <v>50</v>
      </c>
      <c r="L282" s="268" t="s">
        <v>45</v>
      </c>
      <c r="M282" s="268" t="s">
        <v>51</v>
      </c>
      <c r="N282" s="269" t="str">
        <f>VLOOKUP(M282,[18]OPERACIONAL!$A$1:$C$12,2,FALSE)</f>
        <v>SELECIONAR</v>
      </c>
    </row>
    <row r="283" spans="2:14">
      <c r="B283" s="260" t="str">
        <f t="shared" si="8"/>
        <v>U.</v>
      </c>
      <c r="C283" s="261" t="s">
        <v>4</v>
      </c>
      <c r="D283" s="262"/>
      <c r="E283" s="262"/>
      <c r="F283" s="261" t="s">
        <v>18</v>
      </c>
      <c r="G283" s="264">
        <v>1</v>
      </c>
      <c r="H283" s="270"/>
      <c r="I283" s="266">
        <v>0</v>
      </c>
      <c r="J283" s="267">
        <f t="shared" si="9"/>
        <v>0</v>
      </c>
      <c r="K283" s="268" t="s">
        <v>50</v>
      </c>
      <c r="L283" s="268" t="s">
        <v>45</v>
      </c>
      <c r="M283" s="268" t="s">
        <v>51</v>
      </c>
      <c r="N283" s="269" t="str">
        <f>VLOOKUP(M283,[18]OPERACIONAL!$A$1:$C$12,2,FALSE)</f>
        <v>SELECIONAR</v>
      </c>
    </row>
    <row r="284" spans="2:14">
      <c r="B284" s="260" t="str">
        <f t="shared" si="8"/>
        <v>U.</v>
      </c>
      <c r="C284" s="261" t="s">
        <v>4</v>
      </c>
      <c r="D284" s="262"/>
      <c r="E284" s="262"/>
      <c r="F284" s="261" t="s">
        <v>18</v>
      </c>
      <c r="G284" s="264">
        <v>1</v>
      </c>
      <c r="H284" s="270"/>
      <c r="I284" s="266">
        <v>0</v>
      </c>
      <c r="J284" s="267">
        <f t="shared" si="9"/>
        <v>0</v>
      </c>
      <c r="K284" s="268" t="s">
        <v>50</v>
      </c>
      <c r="L284" s="268" t="s">
        <v>45</v>
      </c>
      <c r="M284" s="268" t="s">
        <v>51</v>
      </c>
      <c r="N284" s="269" t="str">
        <f>VLOOKUP(M284,[18]OPERACIONAL!$A$1:$C$12,2,FALSE)</f>
        <v>SELECIONAR</v>
      </c>
    </row>
    <row r="285" spans="2:14">
      <c r="B285" s="260" t="str">
        <f t="shared" si="8"/>
        <v>U.</v>
      </c>
      <c r="C285" s="261" t="s">
        <v>4</v>
      </c>
      <c r="D285" s="262"/>
      <c r="E285" s="262"/>
      <c r="F285" s="261" t="s">
        <v>18</v>
      </c>
      <c r="G285" s="264">
        <v>1</v>
      </c>
      <c r="H285" s="270"/>
      <c r="I285" s="266">
        <v>0</v>
      </c>
      <c r="J285" s="267">
        <f t="shared" si="9"/>
        <v>0</v>
      </c>
      <c r="K285" s="268" t="s">
        <v>50</v>
      </c>
      <c r="L285" s="268" t="s">
        <v>45</v>
      </c>
      <c r="M285" s="268" t="s">
        <v>51</v>
      </c>
      <c r="N285" s="269" t="str">
        <f>VLOOKUP(M285,[18]OPERACIONAL!$A$1:$C$12,2,FALSE)</f>
        <v>SELECIONAR</v>
      </c>
    </row>
    <row r="286" spans="2:14">
      <c r="B286" s="260" t="str">
        <f t="shared" si="8"/>
        <v>U.</v>
      </c>
      <c r="C286" s="261" t="s">
        <v>4</v>
      </c>
      <c r="D286" s="262"/>
      <c r="E286" s="262"/>
      <c r="F286" s="261" t="s">
        <v>18</v>
      </c>
      <c r="G286" s="264">
        <v>1</v>
      </c>
      <c r="H286" s="270"/>
      <c r="I286" s="266">
        <v>0</v>
      </c>
      <c r="J286" s="267">
        <f t="shared" si="9"/>
        <v>0</v>
      </c>
      <c r="K286" s="268" t="s">
        <v>50</v>
      </c>
      <c r="L286" s="268" t="s">
        <v>45</v>
      </c>
      <c r="M286" s="268" t="s">
        <v>51</v>
      </c>
      <c r="N286" s="269" t="str">
        <f>VLOOKUP(M286,[18]OPERACIONAL!$A$1:$C$12,2,FALSE)</f>
        <v>SELECIONAR</v>
      </c>
    </row>
    <row r="287" spans="2:14">
      <c r="B287" s="260" t="str">
        <f t="shared" si="8"/>
        <v>U.</v>
      </c>
      <c r="C287" s="261" t="s">
        <v>4</v>
      </c>
      <c r="D287" s="262"/>
      <c r="E287" s="262"/>
      <c r="F287" s="261" t="s">
        <v>18</v>
      </c>
      <c r="G287" s="264">
        <v>1</v>
      </c>
      <c r="H287" s="270"/>
      <c r="I287" s="266">
        <v>0</v>
      </c>
      <c r="J287" s="267">
        <f t="shared" si="9"/>
        <v>0</v>
      </c>
      <c r="K287" s="268" t="s">
        <v>50</v>
      </c>
      <c r="L287" s="268" t="s">
        <v>45</v>
      </c>
      <c r="M287" s="268" t="s">
        <v>51</v>
      </c>
      <c r="N287" s="269" t="str">
        <f>VLOOKUP(M287,[18]OPERACIONAL!$A$1:$C$12,2,FALSE)</f>
        <v>SELECIONAR</v>
      </c>
    </row>
    <row r="288" spans="2:14">
      <c r="B288" s="260" t="str">
        <f t="shared" si="8"/>
        <v>U.</v>
      </c>
      <c r="C288" s="261" t="s">
        <v>4</v>
      </c>
      <c r="D288" s="262"/>
      <c r="E288" s="262"/>
      <c r="F288" s="261" t="s">
        <v>18</v>
      </c>
      <c r="G288" s="264">
        <v>1</v>
      </c>
      <c r="H288" s="270"/>
      <c r="I288" s="266">
        <v>0</v>
      </c>
      <c r="J288" s="267">
        <f t="shared" si="9"/>
        <v>0</v>
      </c>
      <c r="K288" s="268" t="s">
        <v>50</v>
      </c>
      <c r="L288" s="268" t="s">
        <v>45</v>
      </c>
      <c r="M288" s="268" t="s">
        <v>51</v>
      </c>
      <c r="N288" s="269" t="str">
        <f>VLOOKUP(M288,[18]OPERACIONAL!$A$1:$C$12,2,FALSE)</f>
        <v>SELECIONAR</v>
      </c>
    </row>
    <row r="289" spans="2:14">
      <c r="B289" s="260" t="str">
        <f t="shared" si="8"/>
        <v>U.</v>
      </c>
      <c r="C289" s="261" t="s">
        <v>4</v>
      </c>
      <c r="D289" s="262"/>
      <c r="E289" s="262"/>
      <c r="F289" s="261" t="s">
        <v>18</v>
      </c>
      <c r="G289" s="264">
        <v>1</v>
      </c>
      <c r="H289" s="270"/>
      <c r="I289" s="266">
        <v>0</v>
      </c>
      <c r="J289" s="267">
        <f t="shared" si="9"/>
        <v>0</v>
      </c>
      <c r="K289" s="268" t="s">
        <v>50</v>
      </c>
      <c r="L289" s="268" t="s">
        <v>45</v>
      </c>
      <c r="M289" s="268" t="s">
        <v>51</v>
      </c>
      <c r="N289" s="269" t="str">
        <f>VLOOKUP(M289,[18]OPERACIONAL!$A$1:$C$12,2,FALSE)</f>
        <v>SELECIONAR</v>
      </c>
    </row>
    <row r="290" spans="2:14">
      <c r="B290" s="260" t="str">
        <f t="shared" si="8"/>
        <v>U.</v>
      </c>
      <c r="C290" s="261" t="s">
        <v>4</v>
      </c>
      <c r="D290" s="262"/>
      <c r="E290" s="262"/>
      <c r="F290" s="261" t="s">
        <v>18</v>
      </c>
      <c r="G290" s="264">
        <v>1</v>
      </c>
      <c r="H290" s="270"/>
      <c r="I290" s="266">
        <v>0</v>
      </c>
      <c r="J290" s="267">
        <f t="shared" si="9"/>
        <v>0</v>
      </c>
      <c r="K290" s="268" t="s">
        <v>50</v>
      </c>
      <c r="L290" s="268" t="s">
        <v>45</v>
      </c>
      <c r="M290" s="268" t="s">
        <v>51</v>
      </c>
      <c r="N290" s="269" t="str">
        <f>VLOOKUP(M290,[18]OPERACIONAL!$A$1:$C$12,2,FALSE)</f>
        <v>SELECIONAR</v>
      </c>
    </row>
    <row r="291" spans="2:14">
      <c r="B291" s="260" t="str">
        <f t="shared" si="8"/>
        <v>U.</v>
      </c>
      <c r="C291" s="261" t="s">
        <v>4</v>
      </c>
      <c r="D291" s="262"/>
      <c r="E291" s="262"/>
      <c r="F291" s="261" t="s">
        <v>18</v>
      </c>
      <c r="G291" s="264">
        <v>1</v>
      </c>
      <c r="H291" s="270"/>
      <c r="I291" s="266">
        <v>0</v>
      </c>
      <c r="J291" s="267">
        <f t="shared" si="9"/>
        <v>0</v>
      </c>
      <c r="K291" s="268" t="s">
        <v>50</v>
      </c>
      <c r="L291" s="268" t="s">
        <v>45</v>
      </c>
      <c r="M291" s="268" t="s">
        <v>51</v>
      </c>
      <c r="N291" s="269" t="str">
        <f>VLOOKUP(M291,[18]OPERACIONAL!$A$1:$C$12,2,FALSE)</f>
        <v>SELECIONAR</v>
      </c>
    </row>
    <row r="292" spans="2:14">
      <c r="B292" s="260" t="str">
        <f t="shared" si="8"/>
        <v>U.</v>
      </c>
      <c r="C292" s="261" t="s">
        <v>4</v>
      </c>
      <c r="D292" s="262"/>
      <c r="E292" s="262"/>
      <c r="F292" s="261" t="s">
        <v>18</v>
      </c>
      <c r="G292" s="264">
        <v>1</v>
      </c>
      <c r="H292" s="270"/>
      <c r="I292" s="266">
        <v>0</v>
      </c>
      <c r="J292" s="267">
        <f t="shared" si="9"/>
        <v>0</v>
      </c>
      <c r="K292" s="268" t="s">
        <v>50</v>
      </c>
      <c r="L292" s="268" t="s">
        <v>45</v>
      </c>
      <c r="M292" s="268" t="s">
        <v>51</v>
      </c>
      <c r="N292" s="269" t="str">
        <f>VLOOKUP(M292,[18]OPERACIONAL!$A$1:$C$12,2,FALSE)</f>
        <v>SELECIONAR</v>
      </c>
    </row>
    <row r="293" spans="2:14">
      <c r="B293" s="260" t="str">
        <f t="shared" si="8"/>
        <v>U.</v>
      </c>
      <c r="C293" s="261" t="s">
        <v>4</v>
      </c>
      <c r="D293" s="262"/>
      <c r="E293" s="262"/>
      <c r="F293" s="261" t="s">
        <v>18</v>
      </c>
      <c r="G293" s="264">
        <v>1</v>
      </c>
      <c r="H293" s="270"/>
      <c r="I293" s="266">
        <v>0</v>
      </c>
      <c r="J293" s="267">
        <f t="shared" si="9"/>
        <v>0</v>
      </c>
      <c r="K293" s="268" t="s">
        <v>50</v>
      </c>
      <c r="L293" s="268" t="s">
        <v>45</v>
      </c>
      <c r="M293" s="268" t="s">
        <v>51</v>
      </c>
      <c r="N293" s="269" t="str">
        <f>VLOOKUP(M293,[18]OPERACIONAL!$A$1:$C$12,2,FALSE)</f>
        <v>SELECIONAR</v>
      </c>
    </row>
    <row r="294" spans="2:14">
      <c r="B294" s="260" t="str">
        <f t="shared" si="8"/>
        <v>U.</v>
      </c>
      <c r="C294" s="261" t="s">
        <v>4</v>
      </c>
      <c r="D294" s="262"/>
      <c r="E294" s="262"/>
      <c r="F294" s="261" t="s">
        <v>18</v>
      </c>
      <c r="G294" s="264">
        <v>1</v>
      </c>
      <c r="H294" s="270"/>
      <c r="I294" s="266">
        <v>0</v>
      </c>
      <c r="J294" s="267">
        <f t="shared" si="9"/>
        <v>0</v>
      </c>
      <c r="K294" s="268" t="s">
        <v>50</v>
      </c>
      <c r="L294" s="268" t="s">
        <v>45</v>
      </c>
      <c r="M294" s="268" t="s">
        <v>51</v>
      </c>
      <c r="N294" s="269" t="str">
        <f>VLOOKUP(M294,[18]OPERACIONAL!$A$1:$C$12,2,FALSE)</f>
        <v>SELECIONAR</v>
      </c>
    </row>
    <row r="295" spans="2:14">
      <c r="B295" s="260" t="str">
        <f t="shared" si="8"/>
        <v>U.</v>
      </c>
      <c r="C295" s="261" t="s">
        <v>4</v>
      </c>
      <c r="D295" s="262"/>
      <c r="E295" s="262"/>
      <c r="F295" s="261" t="s">
        <v>18</v>
      </c>
      <c r="G295" s="264">
        <v>1</v>
      </c>
      <c r="H295" s="270"/>
      <c r="I295" s="266">
        <v>0</v>
      </c>
      <c r="J295" s="267">
        <f t="shared" si="9"/>
        <v>0</v>
      </c>
      <c r="K295" s="268" t="s">
        <v>50</v>
      </c>
      <c r="L295" s="268" t="s">
        <v>45</v>
      </c>
      <c r="M295" s="268" t="s">
        <v>51</v>
      </c>
      <c r="N295" s="269" t="str">
        <f>VLOOKUP(M295,[18]OPERACIONAL!$A$1:$C$12,2,FALSE)</f>
        <v>SELECIONAR</v>
      </c>
    </row>
    <row r="296" spans="2:14">
      <c r="B296" s="260" t="str">
        <f t="shared" si="8"/>
        <v>U.</v>
      </c>
      <c r="C296" s="261" t="s">
        <v>4</v>
      </c>
      <c r="D296" s="262"/>
      <c r="E296" s="262"/>
      <c r="F296" s="261" t="s">
        <v>18</v>
      </c>
      <c r="G296" s="264">
        <v>1</v>
      </c>
      <c r="H296" s="270"/>
      <c r="I296" s="266">
        <v>0</v>
      </c>
      <c r="J296" s="267">
        <f t="shared" si="9"/>
        <v>0</v>
      </c>
      <c r="K296" s="268" t="s">
        <v>50</v>
      </c>
      <c r="L296" s="268" t="s">
        <v>45</v>
      </c>
      <c r="M296" s="268" t="s">
        <v>51</v>
      </c>
      <c r="N296" s="269" t="str">
        <f>VLOOKUP(M296,[18]OPERACIONAL!$A$1:$C$12,2,FALSE)</f>
        <v>SELECIONAR</v>
      </c>
    </row>
    <row r="297" spans="2:14">
      <c r="B297" s="260" t="str">
        <f t="shared" si="8"/>
        <v>U.</v>
      </c>
      <c r="C297" s="261" t="s">
        <v>4</v>
      </c>
      <c r="D297" s="262"/>
      <c r="E297" s="262"/>
      <c r="F297" s="261" t="s">
        <v>18</v>
      </c>
      <c r="G297" s="264">
        <v>1</v>
      </c>
      <c r="H297" s="270"/>
      <c r="I297" s="266">
        <v>0</v>
      </c>
      <c r="J297" s="267">
        <f t="shared" si="9"/>
        <v>0</v>
      </c>
      <c r="K297" s="268" t="s">
        <v>50</v>
      </c>
      <c r="L297" s="268" t="s">
        <v>45</v>
      </c>
      <c r="M297" s="268" t="s">
        <v>51</v>
      </c>
      <c r="N297" s="269" t="str">
        <f>VLOOKUP(M297,[18]OPERACIONAL!$A$1:$C$12,2,FALSE)</f>
        <v>SELECIONAR</v>
      </c>
    </row>
    <row r="298" spans="2:14">
      <c r="B298" s="260" t="str">
        <f t="shared" si="8"/>
        <v>U.</v>
      </c>
      <c r="C298" s="261" t="s">
        <v>4</v>
      </c>
      <c r="D298" s="262"/>
      <c r="E298" s="262"/>
      <c r="F298" s="261" t="s">
        <v>18</v>
      </c>
      <c r="G298" s="264">
        <v>1</v>
      </c>
      <c r="H298" s="270"/>
      <c r="I298" s="266">
        <v>0</v>
      </c>
      <c r="J298" s="267">
        <f t="shared" si="9"/>
        <v>0</v>
      </c>
      <c r="K298" s="268" t="s">
        <v>50</v>
      </c>
      <c r="L298" s="268" t="s">
        <v>45</v>
      </c>
      <c r="M298" s="268" t="s">
        <v>51</v>
      </c>
      <c r="N298" s="269" t="str">
        <f>VLOOKUP(M298,[18]OPERACIONAL!$A$1:$C$12,2,FALSE)</f>
        <v>SELECIONAR</v>
      </c>
    </row>
    <row r="299" spans="2:14">
      <c r="B299" s="260" t="str">
        <f t="shared" si="8"/>
        <v>U.</v>
      </c>
      <c r="C299" s="261" t="s">
        <v>4</v>
      </c>
      <c r="D299" s="262"/>
      <c r="E299" s="262"/>
      <c r="F299" s="261" t="s">
        <v>18</v>
      </c>
      <c r="G299" s="264">
        <v>1</v>
      </c>
      <c r="H299" s="270"/>
      <c r="I299" s="266">
        <v>0</v>
      </c>
      <c r="J299" s="267">
        <f t="shared" si="9"/>
        <v>0</v>
      </c>
      <c r="K299" s="268" t="s">
        <v>50</v>
      </c>
      <c r="L299" s="268" t="s">
        <v>45</v>
      </c>
      <c r="M299" s="268" t="s">
        <v>51</v>
      </c>
      <c r="N299" s="269" t="str">
        <f>VLOOKUP(M299,[18]OPERACIONAL!$A$1:$C$12,2,FALSE)</f>
        <v>SELECIONAR</v>
      </c>
    </row>
    <row r="300" spans="2:14">
      <c r="B300" s="260" t="str">
        <f t="shared" si="8"/>
        <v>U.</v>
      </c>
      <c r="C300" s="261" t="s">
        <v>4</v>
      </c>
      <c r="D300" s="262"/>
      <c r="E300" s="262"/>
      <c r="F300" s="261" t="s">
        <v>18</v>
      </c>
      <c r="G300" s="264">
        <v>1</v>
      </c>
      <c r="H300" s="270"/>
      <c r="I300" s="266">
        <v>0</v>
      </c>
      <c r="J300" s="267">
        <f t="shared" si="9"/>
        <v>0</v>
      </c>
      <c r="K300" s="268" t="s">
        <v>50</v>
      </c>
      <c r="L300" s="268" t="s">
        <v>45</v>
      </c>
      <c r="M300" s="268" t="s">
        <v>51</v>
      </c>
      <c r="N300" s="269" t="str">
        <f>VLOOKUP(M300,[18]OPERACIONAL!$A$1:$C$12,2,FALSE)</f>
        <v>SELECIONAR</v>
      </c>
    </row>
    <row r="301" spans="2:14">
      <c r="B301" s="260" t="str">
        <f t="shared" si="8"/>
        <v>U.</v>
      </c>
      <c r="C301" s="261" t="s">
        <v>4</v>
      </c>
      <c r="D301" s="262"/>
      <c r="E301" s="262"/>
      <c r="F301" s="261" t="s">
        <v>18</v>
      </c>
      <c r="G301" s="264">
        <v>1</v>
      </c>
      <c r="H301" s="270"/>
      <c r="I301" s="266">
        <v>0</v>
      </c>
      <c r="J301" s="267">
        <f t="shared" si="9"/>
        <v>0</v>
      </c>
      <c r="K301" s="268" t="s">
        <v>50</v>
      </c>
      <c r="L301" s="268" t="s">
        <v>45</v>
      </c>
      <c r="M301" s="268" t="s">
        <v>51</v>
      </c>
      <c r="N301" s="269" t="str">
        <f>VLOOKUP(M301,[18]OPERACIONAL!$A$1:$C$12,2,FALSE)</f>
        <v>SELECIONAR</v>
      </c>
    </row>
    <row r="302" spans="2:14">
      <c r="B302" s="260" t="str">
        <f t="shared" si="8"/>
        <v>U.</v>
      </c>
      <c r="C302" s="261" t="s">
        <v>4</v>
      </c>
      <c r="D302" s="262"/>
      <c r="E302" s="262"/>
      <c r="F302" s="261" t="s">
        <v>18</v>
      </c>
      <c r="G302" s="264">
        <v>1</v>
      </c>
      <c r="H302" s="270"/>
      <c r="I302" s="266">
        <v>0</v>
      </c>
      <c r="J302" s="267">
        <f t="shared" si="9"/>
        <v>0</v>
      </c>
      <c r="K302" s="268" t="s">
        <v>50</v>
      </c>
      <c r="L302" s="268" t="s">
        <v>45</v>
      </c>
      <c r="M302" s="268" t="s">
        <v>51</v>
      </c>
      <c r="N302" s="269" t="str">
        <f>VLOOKUP(M302,[18]OPERACIONAL!$A$1:$C$12,2,FALSE)</f>
        <v>SELECIONAR</v>
      </c>
    </row>
    <row r="303" spans="2:14">
      <c r="B303" s="260" t="str">
        <f t="shared" si="8"/>
        <v>U.</v>
      </c>
      <c r="C303" s="261" t="s">
        <v>4</v>
      </c>
      <c r="D303" s="262"/>
      <c r="E303" s="262"/>
      <c r="F303" s="261" t="s">
        <v>18</v>
      </c>
      <c r="G303" s="264">
        <v>1</v>
      </c>
      <c r="H303" s="270"/>
      <c r="I303" s="266">
        <v>0</v>
      </c>
      <c r="J303" s="267">
        <f t="shared" si="9"/>
        <v>0</v>
      </c>
      <c r="K303" s="268" t="s">
        <v>50</v>
      </c>
      <c r="L303" s="268" t="s">
        <v>45</v>
      </c>
      <c r="M303" s="268" t="s">
        <v>51</v>
      </c>
      <c r="N303" s="269" t="str">
        <f>VLOOKUP(M303,[18]OPERACIONAL!$A$1:$C$12,2,FALSE)</f>
        <v>SELECIONAR</v>
      </c>
    </row>
    <row r="304" spans="2:14">
      <c r="B304" s="260" t="str">
        <f t="shared" si="8"/>
        <v>U.</v>
      </c>
      <c r="C304" s="261" t="s">
        <v>4</v>
      </c>
      <c r="D304" s="262"/>
      <c r="E304" s="262"/>
      <c r="F304" s="261" t="s">
        <v>18</v>
      </c>
      <c r="G304" s="264">
        <v>1</v>
      </c>
      <c r="H304" s="270"/>
      <c r="I304" s="266">
        <v>0</v>
      </c>
      <c r="J304" s="267">
        <f t="shared" si="9"/>
        <v>0</v>
      </c>
      <c r="K304" s="268" t="s">
        <v>50</v>
      </c>
      <c r="L304" s="268" t="s">
        <v>45</v>
      </c>
      <c r="M304" s="268" t="s">
        <v>51</v>
      </c>
      <c r="N304" s="269" t="str">
        <f>VLOOKUP(M304,[18]OPERACIONAL!$A$1:$C$12,2,FALSE)</f>
        <v>SELECIONAR</v>
      </c>
    </row>
    <row r="305" spans="2:14">
      <c r="B305" s="260" t="str">
        <f t="shared" si="8"/>
        <v>U.</v>
      </c>
      <c r="C305" s="261" t="s">
        <v>4</v>
      </c>
      <c r="D305" s="262"/>
      <c r="E305" s="262"/>
      <c r="F305" s="261" t="s">
        <v>18</v>
      </c>
      <c r="G305" s="264">
        <v>1</v>
      </c>
      <c r="H305" s="270"/>
      <c r="I305" s="266">
        <v>0</v>
      </c>
      <c r="J305" s="267">
        <f t="shared" si="9"/>
        <v>0</v>
      </c>
      <c r="K305" s="268" t="s">
        <v>50</v>
      </c>
      <c r="L305" s="268" t="s">
        <v>45</v>
      </c>
      <c r="M305" s="268" t="s">
        <v>51</v>
      </c>
      <c r="N305" s="269" t="str">
        <f>VLOOKUP(M305,[18]OPERACIONAL!$A$1:$C$12,2,FALSE)</f>
        <v>SELECIONAR</v>
      </c>
    </row>
    <row r="306" spans="2:14">
      <c r="B306" s="260" t="str">
        <f t="shared" si="8"/>
        <v>U.</v>
      </c>
      <c r="C306" s="261" t="s">
        <v>4</v>
      </c>
      <c r="D306" s="262"/>
      <c r="E306" s="262"/>
      <c r="F306" s="261" t="s">
        <v>18</v>
      </c>
      <c r="G306" s="264">
        <v>1</v>
      </c>
      <c r="H306" s="270"/>
      <c r="I306" s="266">
        <v>0</v>
      </c>
      <c r="J306" s="267">
        <f t="shared" si="9"/>
        <v>0</v>
      </c>
      <c r="K306" s="268" t="s">
        <v>50</v>
      </c>
      <c r="L306" s="268" t="s">
        <v>45</v>
      </c>
      <c r="M306" s="268" t="s">
        <v>51</v>
      </c>
      <c r="N306" s="269" t="str">
        <f>VLOOKUP(M306,[18]OPERACIONAL!$A$1:$C$12,2,FALSE)</f>
        <v>SELECIONAR</v>
      </c>
    </row>
    <row r="307" spans="2:14">
      <c r="B307" s="260" t="str">
        <f t="shared" si="8"/>
        <v>U.</v>
      </c>
      <c r="C307" s="261" t="s">
        <v>4</v>
      </c>
      <c r="D307" s="262"/>
      <c r="E307" s="262"/>
      <c r="F307" s="261" t="s">
        <v>18</v>
      </c>
      <c r="G307" s="264">
        <v>1</v>
      </c>
      <c r="H307" s="270"/>
      <c r="I307" s="266">
        <v>0</v>
      </c>
      <c r="J307" s="267">
        <f t="shared" si="9"/>
        <v>0</v>
      </c>
      <c r="K307" s="268" t="s">
        <v>50</v>
      </c>
      <c r="L307" s="268" t="s">
        <v>45</v>
      </c>
      <c r="M307" s="268" t="s">
        <v>51</v>
      </c>
      <c r="N307" s="269" t="str">
        <f>VLOOKUP(M307,[18]OPERACIONAL!$A$1:$C$12,2,FALSE)</f>
        <v>SELECIONAR</v>
      </c>
    </row>
    <row r="308" spans="2:14">
      <c r="B308" s="260" t="str">
        <f t="shared" si="8"/>
        <v>U.</v>
      </c>
      <c r="C308" s="261" t="s">
        <v>4</v>
      </c>
      <c r="D308" s="262"/>
      <c r="E308" s="262"/>
      <c r="F308" s="261" t="s">
        <v>18</v>
      </c>
      <c r="G308" s="264">
        <v>1</v>
      </c>
      <c r="H308" s="270"/>
      <c r="I308" s="266">
        <v>0</v>
      </c>
      <c r="J308" s="267">
        <f t="shared" si="9"/>
        <v>0</v>
      </c>
      <c r="K308" s="268" t="s">
        <v>50</v>
      </c>
      <c r="L308" s="268" t="s">
        <v>45</v>
      </c>
      <c r="M308" s="268" t="s">
        <v>51</v>
      </c>
      <c r="N308" s="269" t="str">
        <f>VLOOKUP(M308,[18]OPERACIONAL!$A$1:$C$12,2,FALSE)</f>
        <v>SELECIONAR</v>
      </c>
    </row>
    <row r="309" spans="2:14">
      <c r="B309" s="260" t="str">
        <f t="shared" si="8"/>
        <v>U.</v>
      </c>
      <c r="C309" s="261" t="s">
        <v>4</v>
      </c>
      <c r="D309" s="262"/>
      <c r="E309" s="262"/>
      <c r="F309" s="261" t="s">
        <v>18</v>
      </c>
      <c r="G309" s="264">
        <v>1</v>
      </c>
      <c r="H309" s="270"/>
      <c r="I309" s="266">
        <v>0</v>
      </c>
      <c r="J309" s="267">
        <f t="shared" si="9"/>
        <v>0</v>
      </c>
      <c r="K309" s="268" t="s">
        <v>50</v>
      </c>
      <c r="L309" s="268" t="s">
        <v>45</v>
      </c>
      <c r="M309" s="268" t="s">
        <v>51</v>
      </c>
      <c r="N309" s="269" t="str">
        <f>VLOOKUP(M309,[18]OPERACIONAL!$A$1:$C$12,2,FALSE)</f>
        <v>SELECIONAR</v>
      </c>
    </row>
    <row r="310" spans="2:14">
      <c r="B310" s="260" t="str">
        <f t="shared" si="8"/>
        <v>U.</v>
      </c>
      <c r="C310" s="261" t="s">
        <v>4</v>
      </c>
      <c r="D310" s="262"/>
      <c r="E310" s="262"/>
      <c r="F310" s="261" t="s">
        <v>18</v>
      </c>
      <c r="G310" s="264">
        <v>1</v>
      </c>
      <c r="H310" s="270"/>
      <c r="I310" s="266">
        <v>0</v>
      </c>
      <c r="J310" s="267">
        <f t="shared" si="9"/>
        <v>0</v>
      </c>
      <c r="K310" s="268" t="s">
        <v>50</v>
      </c>
      <c r="L310" s="268" t="s">
        <v>45</v>
      </c>
      <c r="M310" s="268" t="s">
        <v>51</v>
      </c>
      <c r="N310" s="269" t="str">
        <f>VLOOKUP(M310,[18]OPERACIONAL!$A$1:$C$12,2,FALSE)</f>
        <v>SELECIONAR</v>
      </c>
    </row>
    <row r="311" spans="2:14">
      <c r="B311" s="260" t="str">
        <f t="shared" si="8"/>
        <v>U.</v>
      </c>
      <c r="C311" s="261" t="s">
        <v>4</v>
      </c>
      <c r="D311" s="262"/>
      <c r="E311" s="262"/>
      <c r="F311" s="261" t="s">
        <v>18</v>
      </c>
      <c r="G311" s="264">
        <v>1</v>
      </c>
      <c r="H311" s="270"/>
      <c r="I311" s="266">
        <v>0</v>
      </c>
      <c r="J311" s="267">
        <f t="shared" si="9"/>
        <v>0</v>
      </c>
      <c r="K311" s="268" t="s">
        <v>50</v>
      </c>
      <c r="L311" s="268" t="s">
        <v>45</v>
      </c>
      <c r="M311" s="268" t="s">
        <v>51</v>
      </c>
      <c r="N311" s="269" t="str">
        <f>VLOOKUP(M311,[18]OPERACIONAL!$A$1:$C$12,2,FALSE)</f>
        <v>SELECIONAR</v>
      </c>
    </row>
    <row r="312" spans="2:14">
      <c r="B312" s="260" t="str">
        <f t="shared" si="8"/>
        <v>U.</v>
      </c>
      <c r="C312" s="261" t="s">
        <v>4</v>
      </c>
      <c r="D312" s="262"/>
      <c r="E312" s="262"/>
      <c r="F312" s="261" t="s">
        <v>18</v>
      </c>
      <c r="G312" s="264">
        <v>1</v>
      </c>
      <c r="H312" s="270"/>
      <c r="I312" s="266">
        <v>0</v>
      </c>
      <c r="J312" s="267">
        <f t="shared" si="9"/>
        <v>0</v>
      </c>
      <c r="K312" s="268" t="s">
        <v>50</v>
      </c>
      <c r="L312" s="268" t="s">
        <v>45</v>
      </c>
      <c r="M312" s="268" t="s">
        <v>51</v>
      </c>
      <c r="N312" s="269" t="str">
        <f>VLOOKUP(M312,[18]OPERACIONAL!$A$1:$C$12,2,FALSE)</f>
        <v>SELECIONAR</v>
      </c>
    </row>
    <row r="313" spans="2:14">
      <c r="B313" s="260" t="str">
        <f t="shared" si="8"/>
        <v>U.</v>
      </c>
      <c r="C313" s="261" t="s">
        <v>4</v>
      </c>
      <c r="D313" s="262"/>
      <c r="E313" s="262"/>
      <c r="F313" s="261" t="s">
        <v>18</v>
      </c>
      <c r="G313" s="264">
        <v>1</v>
      </c>
      <c r="H313" s="270"/>
      <c r="I313" s="266">
        <v>0</v>
      </c>
      <c r="J313" s="267">
        <f t="shared" si="9"/>
        <v>0</v>
      </c>
      <c r="K313" s="268" t="s">
        <v>50</v>
      </c>
      <c r="L313" s="268" t="s">
        <v>45</v>
      </c>
      <c r="M313" s="268" t="s">
        <v>51</v>
      </c>
      <c r="N313" s="269" t="str">
        <f>VLOOKUP(M313,[18]OPERACIONAL!$A$1:$C$12,2,FALSE)</f>
        <v>SELECIONAR</v>
      </c>
    </row>
    <row r="314" spans="2:14">
      <c r="B314" s="260" t="str">
        <f t="shared" si="8"/>
        <v>U.</v>
      </c>
      <c r="C314" s="261" t="s">
        <v>4</v>
      </c>
      <c r="D314" s="262"/>
      <c r="E314" s="262"/>
      <c r="F314" s="261" t="s">
        <v>18</v>
      </c>
      <c r="G314" s="264">
        <v>1</v>
      </c>
      <c r="H314" s="270"/>
      <c r="I314" s="266">
        <v>0</v>
      </c>
      <c r="J314" s="267">
        <f t="shared" si="9"/>
        <v>0</v>
      </c>
      <c r="K314" s="268" t="s">
        <v>50</v>
      </c>
      <c r="L314" s="268" t="s">
        <v>45</v>
      </c>
      <c r="M314" s="268" t="s">
        <v>51</v>
      </c>
      <c r="N314" s="269" t="str">
        <f>VLOOKUP(M314,[18]OPERACIONAL!$A$1:$C$12,2,FALSE)</f>
        <v>SELECIONAR</v>
      </c>
    </row>
    <row r="315" spans="2:14">
      <c r="B315" s="260" t="str">
        <f t="shared" si="8"/>
        <v>U.</v>
      </c>
      <c r="C315" s="261" t="s">
        <v>4</v>
      </c>
      <c r="D315" s="262"/>
      <c r="E315" s="262"/>
      <c r="F315" s="261" t="s">
        <v>18</v>
      </c>
      <c r="G315" s="264">
        <v>1</v>
      </c>
      <c r="H315" s="270"/>
      <c r="I315" s="266">
        <v>0</v>
      </c>
      <c r="J315" s="267">
        <f t="shared" si="9"/>
        <v>0</v>
      </c>
      <c r="K315" s="268" t="s">
        <v>50</v>
      </c>
      <c r="L315" s="268" t="s">
        <v>45</v>
      </c>
      <c r="M315" s="268" t="s">
        <v>51</v>
      </c>
      <c r="N315" s="269" t="str">
        <f>VLOOKUP(M315,[18]OPERACIONAL!$A$1:$C$12,2,FALSE)</f>
        <v>SELECIONAR</v>
      </c>
    </row>
    <row r="316" spans="2:14">
      <c r="B316" s="260" t="str">
        <f t="shared" si="8"/>
        <v>U.</v>
      </c>
      <c r="C316" s="261" t="s">
        <v>4</v>
      </c>
      <c r="D316" s="262"/>
      <c r="E316" s="262"/>
      <c r="F316" s="261" t="s">
        <v>18</v>
      </c>
      <c r="G316" s="264">
        <v>1</v>
      </c>
      <c r="H316" s="270"/>
      <c r="I316" s="266">
        <v>0</v>
      </c>
      <c r="J316" s="267">
        <f t="shared" si="9"/>
        <v>0</v>
      </c>
      <c r="K316" s="268" t="s">
        <v>50</v>
      </c>
      <c r="L316" s="268" t="s">
        <v>45</v>
      </c>
      <c r="M316" s="268" t="s">
        <v>51</v>
      </c>
      <c r="N316" s="269" t="str">
        <f>VLOOKUP(M316,[18]OPERACIONAL!$A$1:$C$12,2,FALSE)</f>
        <v>SELECIONAR</v>
      </c>
    </row>
    <row r="317" spans="2:14">
      <c r="B317" s="260" t="str">
        <f t="shared" si="8"/>
        <v>U.</v>
      </c>
      <c r="C317" s="261" t="s">
        <v>4</v>
      </c>
      <c r="D317" s="262"/>
      <c r="E317" s="262"/>
      <c r="F317" s="261" t="s">
        <v>18</v>
      </c>
      <c r="G317" s="264">
        <v>1</v>
      </c>
      <c r="H317" s="270"/>
      <c r="I317" s="266">
        <v>0</v>
      </c>
      <c r="J317" s="267">
        <f t="shared" si="9"/>
        <v>0</v>
      </c>
      <c r="K317" s="268" t="s">
        <v>50</v>
      </c>
      <c r="L317" s="268" t="s">
        <v>45</v>
      </c>
      <c r="M317" s="268" t="s">
        <v>51</v>
      </c>
      <c r="N317" s="269" t="str">
        <f>VLOOKUP(M317,[18]OPERACIONAL!$A$1:$C$12,2,FALSE)</f>
        <v>SELECIONAR</v>
      </c>
    </row>
    <row r="318" spans="2:14">
      <c r="B318" s="260" t="str">
        <f t="shared" si="8"/>
        <v>U.</v>
      </c>
      <c r="C318" s="261" t="s">
        <v>4</v>
      </c>
      <c r="D318" s="262"/>
      <c r="E318" s="262"/>
      <c r="F318" s="261" t="s">
        <v>18</v>
      </c>
      <c r="G318" s="264">
        <v>1</v>
      </c>
      <c r="H318" s="270"/>
      <c r="I318" s="266">
        <v>0</v>
      </c>
      <c r="J318" s="267">
        <f t="shared" si="9"/>
        <v>0</v>
      </c>
      <c r="K318" s="268" t="s">
        <v>50</v>
      </c>
      <c r="L318" s="268" t="s">
        <v>45</v>
      </c>
      <c r="M318" s="268" t="s">
        <v>51</v>
      </c>
      <c r="N318" s="269" t="str">
        <f>VLOOKUP(M318,[18]OPERACIONAL!$A$1:$C$12,2,FALSE)</f>
        <v>SELECIONAR</v>
      </c>
    </row>
    <row r="319" spans="2:14">
      <c r="B319" s="260" t="str">
        <f t="shared" si="8"/>
        <v>U.</v>
      </c>
      <c r="C319" s="261" t="s">
        <v>4</v>
      </c>
      <c r="D319" s="262"/>
      <c r="E319" s="262"/>
      <c r="F319" s="261" t="s">
        <v>18</v>
      </c>
      <c r="G319" s="264">
        <v>1</v>
      </c>
      <c r="H319" s="270"/>
      <c r="I319" s="266">
        <v>0</v>
      </c>
      <c r="J319" s="267">
        <f t="shared" si="9"/>
        <v>0</v>
      </c>
      <c r="K319" s="268" t="s">
        <v>50</v>
      </c>
      <c r="L319" s="268" t="s">
        <v>45</v>
      </c>
      <c r="M319" s="268" t="s">
        <v>51</v>
      </c>
      <c r="N319" s="269" t="str">
        <f>VLOOKUP(M319,[18]OPERACIONAL!$A$1:$C$12,2,FALSE)</f>
        <v>SELECIONAR</v>
      </c>
    </row>
    <row r="320" spans="2:14">
      <c r="B320" s="260" t="str">
        <f t="shared" si="8"/>
        <v>U.</v>
      </c>
      <c r="C320" s="261" t="s">
        <v>4</v>
      </c>
      <c r="D320" s="262"/>
      <c r="E320" s="262"/>
      <c r="F320" s="261" t="s">
        <v>18</v>
      </c>
      <c r="G320" s="264">
        <v>1</v>
      </c>
      <c r="H320" s="270"/>
      <c r="I320" s="266">
        <v>0</v>
      </c>
      <c r="J320" s="267">
        <f t="shared" si="9"/>
        <v>0</v>
      </c>
      <c r="K320" s="268" t="s">
        <v>50</v>
      </c>
      <c r="L320" s="268" t="s">
        <v>45</v>
      </c>
      <c r="M320" s="268" t="s">
        <v>51</v>
      </c>
      <c r="N320" s="269" t="str">
        <f>VLOOKUP(M320,[18]OPERACIONAL!$A$1:$C$12,2,FALSE)</f>
        <v>SELECIONAR</v>
      </c>
    </row>
    <row r="321" spans="2:14">
      <c r="B321" s="260" t="str">
        <f t="shared" si="8"/>
        <v>U.</v>
      </c>
      <c r="C321" s="261" t="s">
        <v>4</v>
      </c>
      <c r="D321" s="262"/>
      <c r="E321" s="262"/>
      <c r="F321" s="261" t="s">
        <v>18</v>
      </c>
      <c r="G321" s="264">
        <v>1</v>
      </c>
      <c r="H321" s="270"/>
      <c r="I321" s="266">
        <v>0</v>
      </c>
      <c r="J321" s="267">
        <f t="shared" si="9"/>
        <v>0</v>
      </c>
      <c r="K321" s="268" t="s">
        <v>50</v>
      </c>
      <c r="L321" s="268" t="s">
        <v>45</v>
      </c>
      <c r="M321" s="268" t="s">
        <v>51</v>
      </c>
      <c r="N321" s="269" t="str">
        <f>VLOOKUP(M321,[18]OPERACIONAL!$A$1:$C$12,2,FALSE)</f>
        <v>SELECIONAR</v>
      </c>
    </row>
    <row r="322" spans="2:14">
      <c r="B322" s="260" t="str">
        <f t="shared" si="8"/>
        <v>U.</v>
      </c>
      <c r="C322" s="261" t="s">
        <v>4</v>
      </c>
      <c r="D322" s="262"/>
      <c r="E322" s="262"/>
      <c r="F322" s="261" t="s">
        <v>18</v>
      </c>
      <c r="G322" s="264">
        <v>1</v>
      </c>
      <c r="H322" s="270"/>
      <c r="I322" s="266">
        <v>0</v>
      </c>
      <c r="J322" s="267">
        <f t="shared" si="9"/>
        <v>0</v>
      </c>
      <c r="K322" s="268" t="s">
        <v>50</v>
      </c>
      <c r="L322" s="268" t="s">
        <v>45</v>
      </c>
      <c r="M322" s="268" t="s">
        <v>51</v>
      </c>
      <c r="N322" s="269" t="str">
        <f>VLOOKUP(M322,[18]OPERACIONAL!$A$1:$C$12,2,FALSE)</f>
        <v>SELECIONAR</v>
      </c>
    </row>
    <row r="323" spans="2:14">
      <c r="B323" s="260" t="str">
        <f t="shared" si="8"/>
        <v>U.</v>
      </c>
      <c r="C323" s="261" t="s">
        <v>4</v>
      </c>
      <c r="D323" s="262"/>
      <c r="E323" s="262"/>
      <c r="F323" s="261" t="s">
        <v>18</v>
      </c>
      <c r="G323" s="264">
        <v>1</v>
      </c>
      <c r="H323" s="270"/>
      <c r="I323" s="266">
        <v>0</v>
      </c>
      <c r="J323" s="267">
        <f t="shared" si="9"/>
        <v>0</v>
      </c>
      <c r="K323" s="268" t="s">
        <v>50</v>
      </c>
      <c r="L323" s="268" t="s">
        <v>45</v>
      </c>
      <c r="M323" s="268" t="s">
        <v>51</v>
      </c>
      <c r="N323" s="269" t="str">
        <f>VLOOKUP(M323,[18]OPERACIONAL!$A$1:$C$12,2,FALSE)</f>
        <v>SELECIONAR</v>
      </c>
    </row>
    <row r="324" spans="2:14">
      <c r="B324" s="260" t="str">
        <f t="shared" si="8"/>
        <v>U.</v>
      </c>
      <c r="C324" s="261" t="s">
        <v>4</v>
      </c>
      <c r="D324" s="262"/>
      <c r="E324" s="262"/>
      <c r="F324" s="261" t="s">
        <v>18</v>
      </c>
      <c r="G324" s="264">
        <v>1</v>
      </c>
      <c r="H324" s="270"/>
      <c r="I324" s="266">
        <v>0</v>
      </c>
      <c r="J324" s="267">
        <f t="shared" si="9"/>
        <v>0</v>
      </c>
      <c r="K324" s="268" t="s">
        <v>50</v>
      </c>
      <c r="L324" s="268" t="s">
        <v>45</v>
      </c>
      <c r="M324" s="268" t="s">
        <v>51</v>
      </c>
      <c r="N324" s="269" t="str">
        <f>VLOOKUP(M324,[18]OPERACIONAL!$A$1:$C$12,2,FALSE)</f>
        <v>SELECIONAR</v>
      </c>
    </row>
    <row r="325" spans="2:14">
      <c r="B325" s="260" t="str">
        <f t="shared" ref="B325:B388" si="10">MID(C325,1,2)</f>
        <v>U.</v>
      </c>
      <c r="C325" s="261" t="s">
        <v>4</v>
      </c>
      <c r="D325" s="262"/>
      <c r="E325" s="262"/>
      <c r="F325" s="261" t="s">
        <v>18</v>
      </c>
      <c r="G325" s="264">
        <v>1</v>
      </c>
      <c r="H325" s="270"/>
      <c r="I325" s="266">
        <v>0</v>
      </c>
      <c r="J325" s="267">
        <f t="shared" ref="J325:J388" si="11">G325*I325</f>
        <v>0</v>
      </c>
      <c r="K325" s="268" t="s">
        <v>50</v>
      </c>
      <c r="L325" s="268" t="s">
        <v>45</v>
      </c>
      <c r="M325" s="268" t="s">
        <v>51</v>
      </c>
      <c r="N325" s="269" t="str">
        <f>VLOOKUP(M325,[18]OPERACIONAL!$A$1:$C$12,2,FALSE)</f>
        <v>SELECIONAR</v>
      </c>
    </row>
    <row r="326" spans="2:14">
      <c r="B326" s="260" t="str">
        <f t="shared" si="10"/>
        <v>U.</v>
      </c>
      <c r="C326" s="261" t="s">
        <v>4</v>
      </c>
      <c r="D326" s="262"/>
      <c r="E326" s="262"/>
      <c r="F326" s="261" t="s">
        <v>18</v>
      </c>
      <c r="G326" s="264">
        <v>1</v>
      </c>
      <c r="H326" s="270"/>
      <c r="I326" s="266">
        <v>0</v>
      </c>
      <c r="J326" s="267">
        <f t="shared" si="11"/>
        <v>0</v>
      </c>
      <c r="K326" s="268" t="s">
        <v>50</v>
      </c>
      <c r="L326" s="268" t="s">
        <v>45</v>
      </c>
      <c r="M326" s="268" t="s">
        <v>51</v>
      </c>
      <c r="N326" s="269" t="str">
        <f>VLOOKUP(M326,[18]OPERACIONAL!$A$1:$C$12,2,FALSE)</f>
        <v>SELECIONAR</v>
      </c>
    </row>
    <row r="327" spans="2:14">
      <c r="B327" s="260" t="str">
        <f t="shared" si="10"/>
        <v>U.</v>
      </c>
      <c r="C327" s="261" t="s">
        <v>4</v>
      </c>
      <c r="D327" s="262"/>
      <c r="E327" s="262"/>
      <c r="F327" s="261" t="s">
        <v>18</v>
      </c>
      <c r="G327" s="264">
        <v>1</v>
      </c>
      <c r="H327" s="270"/>
      <c r="I327" s="266">
        <v>0</v>
      </c>
      <c r="J327" s="267">
        <f t="shared" si="11"/>
        <v>0</v>
      </c>
      <c r="K327" s="268" t="s">
        <v>50</v>
      </c>
      <c r="L327" s="268" t="s">
        <v>45</v>
      </c>
      <c r="M327" s="268" t="s">
        <v>51</v>
      </c>
      <c r="N327" s="269" t="str">
        <f>VLOOKUP(M327,[18]OPERACIONAL!$A$1:$C$12,2,FALSE)</f>
        <v>SELECIONAR</v>
      </c>
    </row>
    <row r="328" spans="2:14">
      <c r="B328" s="260" t="str">
        <f t="shared" si="10"/>
        <v>U.</v>
      </c>
      <c r="C328" s="261" t="s">
        <v>4</v>
      </c>
      <c r="D328" s="262"/>
      <c r="E328" s="262"/>
      <c r="F328" s="261" t="s">
        <v>18</v>
      </c>
      <c r="G328" s="264">
        <v>1</v>
      </c>
      <c r="H328" s="270"/>
      <c r="I328" s="266">
        <v>0</v>
      </c>
      <c r="J328" s="267">
        <f t="shared" si="11"/>
        <v>0</v>
      </c>
      <c r="K328" s="268" t="s">
        <v>50</v>
      </c>
      <c r="L328" s="268" t="s">
        <v>45</v>
      </c>
      <c r="M328" s="268" t="s">
        <v>51</v>
      </c>
      <c r="N328" s="269" t="str">
        <f>VLOOKUP(M328,[18]OPERACIONAL!$A$1:$C$12,2,FALSE)</f>
        <v>SELECIONAR</v>
      </c>
    </row>
    <row r="329" spans="2:14">
      <c r="B329" s="260" t="str">
        <f t="shared" si="10"/>
        <v>U.</v>
      </c>
      <c r="C329" s="261" t="s">
        <v>4</v>
      </c>
      <c r="D329" s="262"/>
      <c r="E329" s="262"/>
      <c r="F329" s="261" t="s">
        <v>18</v>
      </c>
      <c r="G329" s="264">
        <v>1</v>
      </c>
      <c r="H329" s="270"/>
      <c r="I329" s="266">
        <v>0</v>
      </c>
      <c r="J329" s="267">
        <f t="shared" si="11"/>
        <v>0</v>
      </c>
      <c r="K329" s="268" t="s">
        <v>50</v>
      </c>
      <c r="L329" s="268" t="s">
        <v>45</v>
      </c>
      <c r="M329" s="268" t="s">
        <v>51</v>
      </c>
      <c r="N329" s="269" t="str">
        <f>VLOOKUP(M329,[18]OPERACIONAL!$A$1:$C$12,2,FALSE)</f>
        <v>SELECIONAR</v>
      </c>
    </row>
    <row r="330" spans="2:14">
      <c r="B330" s="260" t="str">
        <f t="shared" si="10"/>
        <v>U.</v>
      </c>
      <c r="C330" s="261" t="s">
        <v>4</v>
      </c>
      <c r="D330" s="262"/>
      <c r="E330" s="262"/>
      <c r="F330" s="261" t="s">
        <v>18</v>
      </c>
      <c r="G330" s="264">
        <v>1</v>
      </c>
      <c r="H330" s="270"/>
      <c r="I330" s="266">
        <v>0</v>
      </c>
      <c r="J330" s="267">
        <f t="shared" si="11"/>
        <v>0</v>
      </c>
      <c r="K330" s="268" t="s">
        <v>50</v>
      </c>
      <c r="L330" s="268" t="s">
        <v>45</v>
      </c>
      <c r="M330" s="268" t="s">
        <v>51</v>
      </c>
      <c r="N330" s="269" t="str">
        <f>VLOOKUP(M330,[18]OPERACIONAL!$A$1:$C$12,2,FALSE)</f>
        <v>SELECIONAR</v>
      </c>
    </row>
    <row r="331" spans="2:14">
      <c r="B331" s="260" t="str">
        <f t="shared" si="10"/>
        <v>U.</v>
      </c>
      <c r="C331" s="261" t="s">
        <v>4</v>
      </c>
      <c r="D331" s="262"/>
      <c r="E331" s="262"/>
      <c r="F331" s="261" t="s">
        <v>18</v>
      </c>
      <c r="G331" s="264">
        <v>1</v>
      </c>
      <c r="H331" s="270"/>
      <c r="I331" s="266">
        <v>0</v>
      </c>
      <c r="J331" s="267">
        <f t="shared" si="11"/>
        <v>0</v>
      </c>
      <c r="K331" s="268" t="s">
        <v>50</v>
      </c>
      <c r="L331" s="268" t="s">
        <v>45</v>
      </c>
      <c r="M331" s="268" t="s">
        <v>51</v>
      </c>
      <c r="N331" s="269" t="str">
        <f>VLOOKUP(M331,[18]OPERACIONAL!$A$1:$C$12,2,FALSE)</f>
        <v>SELECIONAR</v>
      </c>
    </row>
    <row r="332" spans="2:14">
      <c r="B332" s="260" t="str">
        <f t="shared" si="10"/>
        <v>U.</v>
      </c>
      <c r="C332" s="261" t="s">
        <v>4</v>
      </c>
      <c r="D332" s="262"/>
      <c r="E332" s="262"/>
      <c r="F332" s="261" t="s">
        <v>18</v>
      </c>
      <c r="G332" s="264">
        <v>1</v>
      </c>
      <c r="H332" s="270"/>
      <c r="I332" s="266">
        <v>0</v>
      </c>
      <c r="J332" s="267">
        <f t="shared" si="11"/>
        <v>0</v>
      </c>
      <c r="K332" s="268" t="s">
        <v>50</v>
      </c>
      <c r="L332" s="268" t="s">
        <v>45</v>
      </c>
      <c r="M332" s="268" t="s">
        <v>51</v>
      </c>
      <c r="N332" s="269" t="str">
        <f>VLOOKUP(M332,[18]OPERACIONAL!$A$1:$C$12,2,FALSE)</f>
        <v>SELECIONAR</v>
      </c>
    </row>
    <row r="333" spans="2:14">
      <c r="B333" s="260" t="str">
        <f t="shared" si="10"/>
        <v>U.</v>
      </c>
      <c r="C333" s="261" t="s">
        <v>4</v>
      </c>
      <c r="D333" s="262"/>
      <c r="E333" s="262"/>
      <c r="F333" s="261" t="s">
        <v>18</v>
      </c>
      <c r="G333" s="264">
        <v>1</v>
      </c>
      <c r="H333" s="270"/>
      <c r="I333" s="266">
        <v>0</v>
      </c>
      <c r="J333" s="267">
        <f t="shared" si="11"/>
        <v>0</v>
      </c>
      <c r="K333" s="268" t="s">
        <v>50</v>
      </c>
      <c r="L333" s="268" t="s">
        <v>45</v>
      </c>
      <c r="M333" s="268" t="s">
        <v>51</v>
      </c>
      <c r="N333" s="269" t="str">
        <f>VLOOKUP(M333,[18]OPERACIONAL!$A$1:$C$12,2,FALSE)</f>
        <v>SELECIONAR</v>
      </c>
    </row>
    <row r="334" spans="2:14">
      <c r="B334" s="260" t="str">
        <f t="shared" si="10"/>
        <v>U.</v>
      </c>
      <c r="C334" s="261" t="s">
        <v>4</v>
      </c>
      <c r="D334" s="262"/>
      <c r="E334" s="262"/>
      <c r="F334" s="261" t="s">
        <v>18</v>
      </c>
      <c r="G334" s="264">
        <v>1</v>
      </c>
      <c r="H334" s="270"/>
      <c r="I334" s="266">
        <v>0</v>
      </c>
      <c r="J334" s="267">
        <f t="shared" si="11"/>
        <v>0</v>
      </c>
      <c r="K334" s="268" t="s">
        <v>50</v>
      </c>
      <c r="L334" s="268" t="s">
        <v>45</v>
      </c>
      <c r="M334" s="268" t="s">
        <v>51</v>
      </c>
      <c r="N334" s="269" t="str">
        <f>VLOOKUP(M334,[18]OPERACIONAL!$A$1:$C$12,2,FALSE)</f>
        <v>SELECIONAR</v>
      </c>
    </row>
    <row r="335" spans="2:14">
      <c r="B335" s="260" t="str">
        <f t="shared" si="10"/>
        <v>U.</v>
      </c>
      <c r="C335" s="261" t="s">
        <v>4</v>
      </c>
      <c r="D335" s="262"/>
      <c r="E335" s="262"/>
      <c r="F335" s="261" t="s">
        <v>18</v>
      </c>
      <c r="G335" s="264">
        <v>1</v>
      </c>
      <c r="H335" s="270"/>
      <c r="I335" s="266">
        <v>0</v>
      </c>
      <c r="J335" s="267">
        <f t="shared" si="11"/>
        <v>0</v>
      </c>
      <c r="K335" s="268" t="s">
        <v>50</v>
      </c>
      <c r="L335" s="268" t="s">
        <v>45</v>
      </c>
      <c r="M335" s="268" t="s">
        <v>51</v>
      </c>
      <c r="N335" s="269" t="str">
        <f>VLOOKUP(M335,[18]OPERACIONAL!$A$1:$C$12,2,FALSE)</f>
        <v>SELECIONAR</v>
      </c>
    </row>
    <row r="336" spans="2:14">
      <c r="B336" s="260" t="str">
        <f t="shared" si="10"/>
        <v>U.</v>
      </c>
      <c r="C336" s="261" t="s">
        <v>4</v>
      </c>
      <c r="D336" s="262"/>
      <c r="E336" s="262"/>
      <c r="F336" s="261" t="s">
        <v>18</v>
      </c>
      <c r="G336" s="264">
        <v>1</v>
      </c>
      <c r="H336" s="270"/>
      <c r="I336" s="266">
        <v>0</v>
      </c>
      <c r="J336" s="267">
        <f t="shared" si="11"/>
        <v>0</v>
      </c>
      <c r="K336" s="268" t="s">
        <v>50</v>
      </c>
      <c r="L336" s="268" t="s">
        <v>45</v>
      </c>
      <c r="M336" s="268" t="s">
        <v>51</v>
      </c>
      <c r="N336" s="269" t="str">
        <f>VLOOKUP(M336,[18]OPERACIONAL!$A$1:$C$12,2,FALSE)</f>
        <v>SELECIONAR</v>
      </c>
    </row>
    <row r="337" spans="2:14">
      <c r="B337" s="260" t="str">
        <f t="shared" si="10"/>
        <v>U.</v>
      </c>
      <c r="C337" s="261" t="s">
        <v>4</v>
      </c>
      <c r="D337" s="262"/>
      <c r="E337" s="262"/>
      <c r="F337" s="261" t="s">
        <v>18</v>
      </c>
      <c r="G337" s="264">
        <v>1</v>
      </c>
      <c r="H337" s="270"/>
      <c r="I337" s="266">
        <v>0</v>
      </c>
      <c r="J337" s="267">
        <f t="shared" si="11"/>
        <v>0</v>
      </c>
      <c r="K337" s="268" t="s">
        <v>50</v>
      </c>
      <c r="L337" s="268" t="s">
        <v>45</v>
      </c>
      <c r="M337" s="268" t="s">
        <v>51</v>
      </c>
      <c r="N337" s="269" t="str">
        <f>VLOOKUP(M337,[18]OPERACIONAL!$A$1:$C$12,2,FALSE)</f>
        <v>SELECIONAR</v>
      </c>
    </row>
    <row r="338" spans="2:14">
      <c r="B338" s="260" t="str">
        <f t="shared" si="10"/>
        <v>U.</v>
      </c>
      <c r="C338" s="261" t="s">
        <v>4</v>
      </c>
      <c r="D338" s="262"/>
      <c r="E338" s="262"/>
      <c r="F338" s="261" t="s">
        <v>18</v>
      </c>
      <c r="G338" s="264">
        <v>1</v>
      </c>
      <c r="H338" s="270"/>
      <c r="I338" s="266">
        <v>0</v>
      </c>
      <c r="J338" s="267">
        <f t="shared" si="11"/>
        <v>0</v>
      </c>
      <c r="K338" s="268" t="s">
        <v>50</v>
      </c>
      <c r="L338" s="268" t="s">
        <v>45</v>
      </c>
      <c r="M338" s="268" t="s">
        <v>51</v>
      </c>
      <c r="N338" s="269" t="str">
        <f>VLOOKUP(M338,[18]OPERACIONAL!$A$1:$C$12,2,FALSE)</f>
        <v>SELECIONAR</v>
      </c>
    </row>
    <row r="339" spans="2:14">
      <c r="B339" s="260" t="str">
        <f t="shared" si="10"/>
        <v>U.</v>
      </c>
      <c r="C339" s="261" t="s">
        <v>4</v>
      </c>
      <c r="D339" s="262"/>
      <c r="E339" s="262"/>
      <c r="F339" s="261" t="s">
        <v>18</v>
      </c>
      <c r="G339" s="264">
        <v>1</v>
      </c>
      <c r="H339" s="270"/>
      <c r="I339" s="266">
        <v>0</v>
      </c>
      <c r="J339" s="267">
        <f t="shared" si="11"/>
        <v>0</v>
      </c>
      <c r="K339" s="268" t="s">
        <v>50</v>
      </c>
      <c r="L339" s="268" t="s">
        <v>45</v>
      </c>
      <c r="M339" s="268" t="s">
        <v>51</v>
      </c>
      <c r="N339" s="269" t="str">
        <f>VLOOKUP(M339,[18]OPERACIONAL!$A$1:$C$12,2,FALSE)</f>
        <v>SELECIONAR</v>
      </c>
    </row>
    <row r="340" spans="2:14">
      <c r="B340" s="260" t="str">
        <f t="shared" si="10"/>
        <v>U.</v>
      </c>
      <c r="C340" s="261" t="s">
        <v>4</v>
      </c>
      <c r="D340" s="262"/>
      <c r="E340" s="262"/>
      <c r="F340" s="261" t="s">
        <v>18</v>
      </c>
      <c r="G340" s="264">
        <v>1</v>
      </c>
      <c r="H340" s="270"/>
      <c r="I340" s="266">
        <v>0</v>
      </c>
      <c r="J340" s="267">
        <f t="shared" si="11"/>
        <v>0</v>
      </c>
      <c r="K340" s="268" t="s">
        <v>50</v>
      </c>
      <c r="L340" s="268" t="s">
        <v>45</v>
      </c>
      <c r="M340" s="268" t="s">
        <v>51</v>
      </c>
      <c r="N340" s="269" t="str">
        <f>VLOOKUP(M340,[18]OPERACIONAL!$A$1:$C$12,2,FALSE)</f>
        <v>SELECIONAR</v>
      </c>
    </row>
    <row r="341" spans="2:14">
      <c r="B341" s="260" t="str">
        <f t="shared" si="10"/>
        <v>U.</v>
      </c>
      <c r="C341" s="261" t="s">
        <v>4</v>
      </c>
      <c r="D341" s="262"/>
      <c r="E341" s="262"/>
      <c r="F341" s="261" t="s">
        <v>18</v>
      </c>
      <c r="G341" s="264">
        <v>1</v>
      </c>
      <c r="H341" s="270"/>
      <c r="I341" s="266">
        <v>0</v>
      </c>
      <c r="J341" s="267">
        <f t="shared" si="11"/>
        <v>0</v>
      </c>
      <c r="K341" s="268" t="s">
        <v>50</v>
      </c>
      <c r="L341" s="268" t="s">
        <v>45</v>
      </c>
      <c r="M341" s="268" t="s">
        <v>51</v>
      </c>
      <c r="N341" s="269" t="str">
        <f>VLOOKUP(M341,[18]OPERACIONAL!$A$1:$C$12,2,FALSE)</f>
        <v>SELECIONAR</v>
      </c>
    </row>
    <row r="342" spans="2:14">
      <c r="B342" s="260" t="str">
        <f t="shared" si="10"/>
        <v>U.</v>
      </c>
      <c r="C342" s="261" t="s">
        <v>4</v>
      </c>
      <c r="D342" s="262"/>
      <c r="E342" s="262"/>
      <c r="F342" s="261" t="s">
        <v>18</v>
      </c>
      <c r="G342" s="264">
        <v>1</v>
      </c>
      <c r="H342" s="270"/>
      <c r="I342" s="266">
        <v>0</v>
      </c>
      <c r="J342" s="267">
        <f t="shared" si="11"/>
        <v>0</v>
      </c>
      <c r="K342" s="268" t="s">
        <v>50</v>
      </c>
      <c r="L342" s="268" t="s">
        <v>45</v>
      </c>
      <c r="M342" s="268" t="s">
        <v>51</v>
      </c>
      <c r="N342" s="269" t="str">
        <f>VLOOKUP(M342,[18]OPERACIONAL!$A$1:$C$12,2,FALSE)</f>
        <v>SELECIONAR</v>
      </c>
    </row>
    <row r="343" spans="2:14">
      <c r="B343" s="260" t="str">
        <f t="shared" si="10"/>
        <v>U.</v>
      </c>
      <c r="C343" s="261" t="s">
        <v>4</v>
      </c>
      <c r="D343" s="262"/>
      <c r="E343" s="262"/>
      <c r="F343" s="261" t="s">
        <v>18</v>
      </c>
      <c r="G343" s="264">
        <v>1</v>
      </c>
      <c r="H343" s="270"/>
      <c r="I343" s="266">
        <v>0</v>
      </c>
      <c r="J343" s="267">
        <f t="shared" si="11"/>
        <v>0</v>
      </c>
      <c r="K343" s="268" t="s">
        <v>50</v>
      </c>
      <c r="L343" s="268" t="s">
        <v>45</v>
      </c>
      <c r="M343" s="268" t="s">
        <v>51</v>
      </c>
      <c r="N343" s="269" t="str">
        <f>VLOOKUP(M343,[18]OPERACIONAL!$A$1:$C$12,2,FALSE)</f>
        <v>SELECIONAR</v>
      </c>
    </row>
    <row r="344" spans="2:14">
      <c r="B344" s="260" t="str">
        <f t="shared" si="10"/>
        <v>U.</v>
      </c>
      <c r="C344" s="261" t="s">
        <v>4</v>
      </c>
      <c r="D344" s="262"/>
      <c r="E344" s="262"/>
      <c r="F344" s="261" t="s">
        <v>18</v>
      </c>
      <c r="G344" s="264">
        <v>1</v>
      </c>
      <c r="H344" s="270"/>
      <c r="I344" s="266">
        <v>0</v>
      </c>
      <c r="J344" s="267">
        <f t="shared" si="11"/>
        <v>0</v>
      </c>
      <c r="K344" s="268" t="s">
        <v>50</v>
      </c>
      <c r="L344" s="268" t="s">
        <v>45</v>
      </c>
      <c r="M344" s="268" t="s">
        <v>51</v>
      </c>
      <c r="N344" s="269" t="str">
        <f>VLOOKUP(M344,[18]OPERACIONAL!$A$1:$C$12,2,FALSE)</f>
        <v>SELECIONAR</v>
      </c>
    </row>
    <row r="345" spans="2:14">
      <c r="B345" s="260" t="str">
        <f t="shared" si="10"/>
        <v>U.</v>
      </c>
      <c r="C345" s="261" t="s">
        <v>4</v>
      </c>
      <c r="D345" s="262"/>
      <c r="E345" s="262"/>
      <c r="F345" s="261" t="s">
        <v>18</v>
      </c>
      <c r="G345" s="264">
        <v>1</v>
      </c>
      <c r="H345" s="270"/>
      <c r="I345" s="266">
        <v>0</v>
      </c>
      <c r="J345" s="267">
        <f t="shared" si="11"/>
        <v>0</v>
      </c>
      <c r="K345" s="268" t="s">
        <v>50</v>
      </c>
      <c r="L345" s="268" t="s">
        <v>45</v>
      </c>
      <c r="M345" s="268" t="s">
        <v>51</v>
      </c>
      <c r="N345" s="269" t="str">
        <f>VLOOKUP(M345,[18]OPERACIONAL!$A$1:$C$12,2,FALSE)</f>
        <v>SELECIONAR</v>
      </c>
    </row>
    <row r="346" spans="2:14">
      <c r="B346" s="260" t="str">
        <f t="shared" si="10"/>
        <v>U.</v>
      </c>
      <c r="C346" s="261" t="s">
        <v>4</v>
      </c>
      <c r="D346" s="262"/>
      <c r="E346" s="262"/>
      <c r="F346" s="261" t="s">
        <v>18</v>
      </c>
      <c r="G346" s="264">
        <v>1</v>
      </c>
      <c r="H346" s="270"/>
      <c r="I346" s="266">
        <v>0</v>
      </c>
      <c r="J346" s="267">
        <f t="shared" si="11"/>
        <v>0</v>
      </c>
      <c r="K346" s="268" t="s">
        <v>50</v>
      </c>
      <c r="L346" s="268" t="s">
        <v>45</v>
      </c>
      <c r="M346" s="268" t="s">
        <v>51</v>
      </c>
      <c r="N346" s="269" t="str">
        <f>VLOOKUP(M346,[18]OPERACIONAL!$A$1:$C$12,2,FALSE)</f>
        <v>SELECIONAR</v>
      </c>
    </row>
    <row r="347" spans="2:14">
      <c r="B347" s="260" t="str">
        <f t="shared" si="10"/>
        <v>U.</v>
      </c>
      <c r="C347" s="261" t="s">
        <v>4</v>
      </c>
      <c r="D347" s="262"/>
      <c r="E347" s="262"/>
      <c r="F347" s="261" t="s">
        <v>18</v>
      </c>
      <c r="G347" s="264">
        <v>1</v>
      </c>
      <c r="H347" s="270"/>
      <c r="I347" s="266">
        <v>0</v>
      </c>
      <c r="J347" s="267">
        <f t="shared" si="11"/>
        <v>0</v>
      </c>
      <c r="K347" s="268" t="s">
        <v>50</v>
      </c>
      <c r="L347" s="268" t="s">
        <v>45</v>
      </c>
      <c r="M347" s="268" t="s">
        <v>51</v>
      </c>
      <c r="N347" s="269" t="str">
        <f>VLOOKUP(M347,[18]OPERACIONAL!$A$1:$C$12,2,FALSE)</f>
        <v>SELECIONAR</v>
      </c>
    </row>
    <row r="348" spans="2:14">
      <c r="B348" s="260" t="str">
        <f t="shared" si="10"/>
        <v>U.</v>
      </c>
      <c r="C348" s="261" t="s">
        <v>4</v>
      </c>
      <c r="D348" s="262"/>
      <c r="E348" s="262"/>
      <c r="F348" s="261" t="s">
        <v>18</v>
      </c>
      <c r="G348" s="264">
        <v>1</v>
      </c>
      <c r="H348" s="270"/>
      <c r="I348" s="266">
        <v>0</v>
      </c>
      <c r="J348" s="267">
        <f t="shared" si="11"/>
        <v>0</v>
      </c>
      <c r="K348" s="268" t="s">
        <v>50</v>
      </c>
      <c r="L348" s="268" t="s">
        <v>45</v>
      </c>
      <c r="M348" s="268" t="s">
        <v>51</v>
      </c>
      <c r="N348" s="269" t="str">
        <f>VLOOKUP(M348,[18]OPERACIONAL!$A$1:$C$12,2,FALSE)</f>
        <v>SELECIONAR</v>
      </c>
    </row>
    <row r="349" spans="2:14">
      <c r="B349" s="260" t="str">
        <f t="shared" si="10"/>
        <v>U.</v>
      </c>
      <c r="C349" s="261" t="s">
        <v>4</v>
      </c>
      <c r="D349" s="262"/>
      <c r="E349" s="262"/>
      <c r="F349" s="261" t="s">
        <v>18</v>
      </c>
      <c r="G349" s="264">
        <v>1</v>
      </c>
      <c r="H349" s="270"/>
      <c r="I349" s="266">
        <v>0</v>
      </c>
      <c r="J349" s="267">
        <f t="shared" si="11"/>
        <v>0</v>
      </c>
      <c r="K349" s="268" t="s">
        <v>50</v>
      </c>
      <c r="L349" s="268" t="s">
        <v>45</v>
      </c>
      <c r="M349" s="268" t="s">
        <v>51</v>
      </c>
      <c r="N349" s="269" t="str">
        <f>VLOOKUP(M349,[18]OPERACIONAL!$A$1:$C$12,2,FALSE)</f>
        <v>SELECIONAR</v>
      </c>
    </row>
    <row r="350" spans="2:14">
      <c r="B350" s="260" t="str">
        <f t="shared" si="10"/>
        <v>U.</v>
      </c>
      <c r="C350" s="261" t="s">
        <v>4</v>
      </c>
      <c r="D350" s="262"/>
      <c r="E350" s="262"/>
      <c r="F350" s="261" t="s">
        <v>18</v>
      </c>
      <c r="G350" s="264">
        <v>1</v>
      </c>
      <c r="H350" s="270"/>
      <c r="I350" s="266">
        <v>0</v>
      </c>
      <c r="J350" s="267">
        <f t="shared" si="11"/>
        <v>0</v>
      </c>
      <c r="K350" s="268" t="s">
        <v>50</v>
      </c>
      <c r="L350" s="268" t="s">
        <v>45</v>
      </c>
      <c r="M350" s="268" t="s">
        <v>51</v>
      </c>
      <c r="N350" s="269" t="str">
        <f>VLOOKUP(M350,[18]OPERACIONAL!$A$1:$C$12,2,FALSE)</f>
        <v>SELECIONAR</v>
      </c>
    </row>
    <row r="351" spans="2:14">
      <c r="B351" s="260" t="str">
        <f t="shared" si="10"/>
        <v>U.</v>
      </c>
      <c r="C351" s="261" t="s">
        <v>4</v>
      </c>
      <c r="D351" s="262"/>
      <c r="E351" s="262"/>
      <c r="F351" s="261" t="s">
        <v>18</v>
      </c>
      <c r="G351" s="264">
        <v>1</v>
      </c>
      <c r="H351" s="270"/>
      <c r="I351" s="266">
        <v>0</v>
      </c>
      <c r="J351" s="267">
        <f t="shared" si="11"/>
        <v>0</v>
      </c>
      <c r="K351" s="268" t="s">
        <v>50</v>
      </c>
      <c r="L351" s="268" t="s">
        <v>45</v>
      </c>
      <c r="M351" s="268" t="s">
        <v>51</v>
      </c>
      <c r="N351" s="269" t="str">
        <f>VLOOKUP(M351,[18]OPERACIONAL!$A$1:$C$12,2,FALSE)</f>
        <v>SELECIONAR</v>
      </c>
    </row>
    <row r="352" spans="2:14">
      <c r="B352" s="260" t="str">
        <f t="shared" si="10"/>
        <v>U.</v>
      </c>
      <c r="C352" s="261" t="s">
        <v>4</v>
      </c>
      <c r="D352" s="262"/>
      <c r="E352" s="262"/>
      <c r="F352" s="261" t="s">
        <v>18</v>
      </c>
      <c r="G352" s="264">
        <v>1</v>
      </c>
      <c r="H352" s="270"/>
      <c r="I352" s="266">
        <v>0</v>
      </c>
      <c r="J352" s="267">
        <f t="shared" si="11"/>
        <v>0</v>
      </c>
      <c r="K352" s="268" t="s">
        <v>50</v>
      </c>
      <c r="L352" s="268" t="s">
        <v>45</v>
      </c>
      <c r="M352" s="268" t="s">
        <v>51</v>
      </c>
      <c r="N352" s="269" t="str">
        <f>VLOOKUP(M352,[18]OPERACIONAL!$A$1:$C$12,2,FALSE)</f>
        <v>SELECIONAR</v>
      </c>
    </row>
    <row r="353" spans="2:14">
      <c r="B353" s="260" t="str">
        <f t="shared" si="10"/>
        <v>U.</v>
      </c>
      <c r="C353" s="261" t="s">
        <v>4</v>
      </c>
      <c r="D353" s="262"/>
      <c r="E353" s="262"/>
      <c r="F353" s="261" t="s">
        <v>18</v>
      </c>
      <c r="G353" s="264">
        <v>1</v>
      </c>
      <c r="H353" s="270"/>
      <c r="I353" s="266">
        <v>0</v>
      </c>
      <c r="J353" s="267">
        <f t="shared" si="11"/>
        <v>0</v>
      </c>
      <c r="K353" s="268" t="s">
        <v>50</v>
      </c>
      <c r="L353" s="268" t="s">
        <v>45</v>
      </c>
      <c r="M353" s="268" t="s">
        <v>51</v>
      </c>
      <c r="N353" s="269" t="str">
        <f>VLOOKUP(M353,[18]OPERACIONAL!$A$1:$C$12,2,FALSE)</f>
        <v>SELECIONAR</v>
      </c>
    </row>
    <row r="354" spans="2:14">
      <c r="B354" s="260" t="str">
        <f t="shared" si="10"/>
        <v>U.</v>
      </c>
      <c r="C354" s="261" t="s">
        <v>4</v>
      </c>
      <c r="D354" s="262"/>
      <c r="E354" s="262"/>
      <c r="F354" s="261" t="s">
        <v>18</v>
      </c>
      <c r="G354" s="264">
        <v>1</v>
      </c>
      <c r="H354" s="270"/>
      <c r="I354" s="266">
        <v>0</v>
      </c>
      <c r="J354" s="267">
        <f t="shared" si="11"/>
        <v>0</v>
      </c>
      <c r="K354" s="268" t="s">
        <v>50</v>
      </c>
      <c r="L354" s="268" t="s">
        <v>45</v>
      </c>
      <c r="M354" s="268" t="s">
        <v>51</v>
      </c>
      <c r="N354" s="269" t="str">
        <f>VLOOKUP(M354,[18]OPERACIONAL!$A$1:$C$12,2,FALSE)</f>
        <v>SELECIONAR</v>
      </c>
    </row>
    <row r="355" spans="2:14">
      <c r="B355" s="260" t="str">
        <f t="shared" si="10"/>
        <v>U.</v>
      </c>
      <c r="C355" s="261" t="s">
        <v>4</v>
      </c>
      <c r="D355" s="262"/>
      <c r="E355" s="262"/>
      <c r="F355" s="261" t="s">
        <v>18</v>
      </c>
      <c r="G355" s="264">
        <v>1</v>
      </c>
      <c r="H355" s="270"/>
      <c r="I355" s="266">
        <v>0</v>
      </c>
      <c r="J355" s="267">
        <f t="shared" si="11"/>
        <v>0</v>
      </c>
      <c r="K355" s="268" t="s">
        <v>50</v>
      </c>
      <c r="L355" s="268" t="s">
        <v>45</v>
      </c>
      <c r="M355" s="268" t="s">
        <v>51</v>
      </c>
      <c r="N355" s="269" t="str">
        <f>VLOOKUP(M355,[18]OPERACIONAL!$A$1:$C$12,2,FALSE)</f>
        <v>SELECIONAR</v>
      </c>
    </row>
    <row r="356" spans="2:14">
      <c r="B356" s="260" t="str">
        <f t="shared" si="10"/>
        <v>U.</v>
      </c>
      <c r="C356" s="261" t="s">
        <v>4</v>
      </c>
      <c r="D356" s="262"/>
      <c r="E356" s="262"/>
      <c r="F356" s="261" t="s">
        <v>18</v>
      </c>
      <c r="G356" s="264">
        <v>1</v>
      </c>
      <c r="H356" s="270"/>
      <c r="I356" s="266">
        <v>0</v>
      </c>
      <c r="J356" s="267">
        <f t="shared" si="11"/>
        <v>0</v>
      </c>
      <c r="K356" s="268" t="s">
        <v>50</v>
      </c>
      <c r="L356" s="268" t="s">
        <v>45</v>
      </c>
      <c r="M356" s="268" t="s">
        <v>51</v>
      </c>
      <c r="N356" s="269" t="str">
        <f>VLOOKUP(M356,[18]OPERACIONAL!$A$1:$C$12,2,FALSE)</f>
        <v>SELECIONAR</v>
      </c>
    </row>
    <row r="357" spans="2:14">
      <c r="B357" s="260" t="str">
        <f t="shared" si="10"/>
        <v>U.</v>
      </c>
      <c r="C357" s="261" t="s">
        <v>4</v>
      </c>
      <c r="D357" s="262"/>
      <c r="E357" s="262"/>
      <c r="F357" s="261" t="s">
        <v>18</v>
      </c>
      <c r="G357" s="264">
        <v>1</v>
      </c>
      <c r="H357" s="270"/>
      <c r="I357" s="266">
        <v>0</v>
      </c>
      <c r="J357" s="267">
        <f t="shared" si="11"/>
        <v>0</v>
      </c>
      <c r="K357" s="268" t="s">
        <v>50</v>
      </c>
      <c r="L357" s="268" t="s">
        <v>45</v>
      </c>
      <c r="M357" s="268" t="s">
        <v>51</v>
      </c>
      <c r="N357" s="269" t="str">
        <f>VLOOKUP(M357,[18]OPERACIONAL!$A$1:$C$12,2,FALSE)</f>
        <v>SELECIONAR</v>
      </c>
    </row>
    <row r="358" spans="2:14">
      <c r="B358" s="260" t="str">
        <f t="shared" si="10"/>
        <v>U.</v>
      </c>
      <c r="C358" s="261" t="s">
        <v>4</v>
      </c>
      <c r="D358" s="262"/>
      <c r="E358" s="262"/>
      <c r="F358" s="261" t="s">
        <v>18</v>
      </c>
      <c r="G358" s="264">
        <v>1</v>
      </c>
      <c r="H358" s="270"/>
      <c r="I358" s="266">
        <v>0</v>
      </c>
      <c r="J358" s="267">
        <f t="shared" si="11"/>
        <v>0</v>
      </c>
      <c r="K358" s="268" t="s">
        <v>50</v>
      </c>
      <c r="L358" s="268" t="s">
        <v>45</v>
      </c>
      <c r="M358" s="268" t="s">
        <v>51</v>
      </c>
      <c r="N358" s="269" t="str">
        <f>VLOOKUP(M358,[18]OPERACIONAL!$A$1:$C$12,2,FALSE)</f>
        <v>SELECIONAR</v>
      </c>
    </row>
    <row r="359" spans="2:14">
      <c r="B359" s="260" t="str">
        <f t="shared" si="10"/>
        <v>U.</v>
      </c>
      <c r="C359" s="261" t="s">
        <v>4</v>
      </c>
      <c r="D359" s="262"/>
      <c r="E359" s="262"/>
      <c r="F359" s="261" t="s">
        <v>18</v>
      </c>
      <c r="G359" s="264">
        <v>1</v>
      </c>
      <c r="H359" s="270"/>
      <c r="I359" s="266">
        <v>0</v>
      </c>
      <c r="J359" s="267">
        <f t="shared" si="11"/>
        <v>0</v>
      </c>
      <c r="K359" s="268" t="s">
        <v>50</v>
      </c>
      <c r="L359" s="268" t="s">
        <v>45</v>
      </c>
      <c r="M359" s="268" t="s">
        <v>51</v>
      </c>
      <c r="N359" s="269" t="str">
        <f>VLOOKUP(M359,[18]OPERACIONAL!$A$1:$C$12,2,FALSE)</f>
        <v>SELECIONAR</v>
      </c>
    </row>
    <row r="360" spans="2:14">
      <c r="B360" s="260" t="str">
        <f t="shared" si="10"/>
        <v>U.</v>
      </c>
      <c r="C360" s="261" t="s">
        <v>4</v>
      </c>
      <c r="D360" s="262"/>
      <c r="E360" s="262"/>
      <c r="F360" s="261" t="s">
        <v>18</v>
      </c>
      <c r="G360" s="264">
        <v>1</v>
      </c>
      <c r="H360" s="270"/>
      <c r="I360" s="266">
        <v>0</v>
      </c>
      <c r="J360" s="267">
        <f t="shared" si="11"/>
        <v>0</v>
      </c>
      <c r="K360" s="268" t="s">
        <v>50</v>
      </c>
      <c r="L360" s="268" t="s">
        <v>45</v>
      </c>
      <c r="M360" s="268" t="s">
        <v>51</v>
      </c>
      <c r="N360" s="269" t="str">
        <f>VLOOKUP(M360,[18]OPERACIONAL!$A$1:$C$12,2,FALSE)</f>
        <v>SELECIONAR</v>
      </c>
    </row>
    <row r="361" spans="2:14">
      <c r="B361" s="260" t="str">
        <f t="shared" si="10"/>
        <v>U.</v>
      </c>
      <c r="C361" s="261" t="s">
        <v>4</v>
      </c>
      <c r="D361" s="262"/>
      <c r="E361" s="262"/>
      <c r="F361" s="261" t="s">
        <v>18</v>
      </c>
      <c r="G361" s="264">
        <v>1</v>
      </c>
      <c r="H361" s="270"/>
      <c r="I361" s="266">
        <v>0</v>
      </c>
      <c r="J361" s="267">
        <f t="shared" si="11"/>
        <v>0</v>
      </c>
      <c r="K361" s="268" t="s">
        <v>50</v>
      </c>
      <c r="L361" s="268" t="s">
        <v>45</v>
      </c>
      <c r="M361" s="268" t="s">
        <v>51</v>
      </c>
      <c r="N361" s="269" t="str">
        <f>VLOOKUP(M361,[18]OPERACIONAL!$A$1:$C$12,2,FALSE)</f>
        <v>SELECIONAR</v>
      </c>
    </row>
    <row r="362" spans="2:14">
      <c r="B362" s="260" t="str">
        <f t="shared" si="10"/>
        <v>U.</v>
      </c>
      <c r="C362" s="261" t="s">
        <v>4</v>
      </c>
      <c r="D362" s="262"/>
      <c r="E362" s="262"/>
      <c r="F362" s="261" t="s">
        <v>18</v>
      </c>
      <c r="G362" s="264">
        <v>1</v>
      </c>
      <c r="H362" s="270"/>
      <c r="I362" s="266">
        <v>0</v>
      </c>
      <c r="J362" s="267">
        <f t="shared" si="11"/>
        <v>0</v>
      </c>
      <c r="K362" s="268" t="s">
        <v>50</v>
      </c>
      <c r="L362" s="268" t="s">
        <v>45</v>
      </c>
      <c r="M362" s="268" t="s">
        <v>51</v>
      </c>
      <c r="N362" s="269" t="str">
        <f>VLOOKUP(M362,[18]OPERACIONAL!$A$1:$C$12,2,FALSE)</f>
        <v>SELECIONAR</v>
      </c>
    </row>
    <row r="363" spans="2:14">
      <c r="B363" s="260" t="str">
        <f t="shared" si="10"/>
        <v>U.</v>
      </c>
      <c r="C363" s="261" t="s">
        <v>4</v>
      </c>
      <c r="D363" s="262"/>
      <c r="E363" s="262"/>
      <c r="F363" s="261" t="s">
        <v>18</v>
      </c>
      <c r="G363" s="264">
        <v>1</v>
      </c>
      <c r="H363" s="270"/>
      <c r="I363" s="266">
        <v>0</v>
      </c>
      <c r="J363" s="267">
        <f t="shared" si="11"/>
        <v>0</v>
      </c>
      <c r="K363" s="268" t="s">
        <v>50</v>
      </c>
      <c r="L363" s="268" t="s">
        <v>45</v>
      </c>
      <c r="M363" s="268" t="s">
        <v>51</v>
      </c>
      <c r="N363" s="269" t="str">
        <f>VLOOKUP(M363,[18]OPERACIONAL!$A$1:$C$12,2,FALSE)</f>
        <v>SELECIONAR</v>
      </c>
    </row>
    <row r="364" spans="2:14">
      <c r="B364" s="260" t="str">
        <f t="shared" si="10"/>
        <v>U.</v>
      </c>
      <c r="C364" s="261" t="s">
        <v>4</v>
      </c>
      <c r="D364" s="262"/>
      <c r="E364" s="262"/>
      <c r="F364" s="261" t="s">
        <v>18</v>
      </c>
      <c r="G364" s="264">
        <v>1</v>
      </c>
      <c r="H364" s="270"/>
      <c r="I364" s="266">
        <v>0</v>
      </c>
      <c r="J364" s="267">
        <f t="shared" si="11"/>
        <v>0</v>
      </c>
      <c r="K364" s="268" t="s">
        <v>50</v>
      </c>
      <c r="L364" s="268" t="s">
        <v>45</v>
      </c>
      <c r="M364" s="268" t="s">
        <v>51</v>
      </c>
      <c r="N364" s="269" t="str">
        <f>VLOOKUP(M364,[18]OPERACIONAL!$A$1:$C$12,2,FALSE)</f>
        <v>SELECIONAR</v>
      </c>
    </row>
    <row r="365" spans="2:14">
      <c r="B365" s="260" t="str">
        <f t="shared" si="10"/>
        <v>U.</v>
      </c>
      <c r="C365" s="261" t="s">
        <v>4</v>
      </c>
      <c r="D365" s="262"/>
      <c r="E365" s="262"/>
      <c r="F365" s="261" t="s">
        <v>18</v>
      </c>
      <c r="G365" s="264">
        <v>1</v>
      </c>
      <c r="H365" s="270"/>
      <c r="I365" s="266">
        <v>0</v>
      </c>
      <c r="J365" s="267">
        <f t="shared" si="11"/>
        <v>0</v>
      </c>
      <c r="K365" s="268" t="s">
        <v>50</v>
      </c>
      <c r="L365" s="268" t="s">
        <v>45</v>
      </c>
      <c r="M365" s="268" t="s">
        <v>51</v>
      </c>
      <c r="N365" s="269" t="str">
        <f>VLOOKUP(M365,[18]OPERACIONAL!$A$1:$C$12,2,FALSE)</f>
        <v>SELECIONAR</v>
      </c>
    </row>
    <row r="366" spans="2:14">
      <c r="B366" s="260" t="str">
        <f t="shared" si="10"/>
        <v>U.</v>
      </c>
      <c r="C366" s="261" t="s">
        <v>4</v>
      </c>
      <c r="D366" s="262"/>
      <c r="E366" s="262"/>
      <c r="F366" s="261" t="s">
        <v>18</v>
      </c>
      <c r="G366" s="264">
        <v>1</v>
      </c>
      <c r="H366" s="270"/>
      <c r="I366" s="266">
        <v>0</v>
      </c>
      <c r="J366" s="267">
        <f t="shared" si="11"/>
        <v>0</v>
      </c>
      <c r="K366" s="268" t="s">
        <v>50</v>
      </c>
      <c r="L366" s="268" t="s">
        <v>45</v>
      </c>
      <c r="M366" s="268" t="s">
        <v>51</v>
      </c>
      <c r="N366" s="269" t="str">
        <f>VLOOKUP(M366,[18]OPERACIONAL!$A$1:$C$12,2,FALSE)</f>
        <v>SELECIONAR</v>
      </c>
    </row>
    <row r="367" spans="2:14">
      <c r="B367" s="260" t="str">
        <f t="shared" si="10"/>
        <v>U.</v>
      </c>
      <c r="C367" s="261" t="s">
        <v>4</v>
      </c>
      <c r="D367" s="262"/>
      <c r="E367" s="262"/>
      <c r="F367" s="261" t="s">
        <v>18</v>
      </c>
      <c r="G367" s="264">
        <v>1</v>
      </c>
      <c r="H367" s="270"/>
      <c r="I367" s="266">
        <v>0</v>
      </c>
      <c r="J367" s="267">
        <f t="shared" si="11"/>
        <v>0</v>
      </c>
      <c r="K367" s="268" t="s">
        <v>50</v>
      </c>
      <c r="L367" s="268" t="s">
        <v>45</v>
      </c>
      <c r="M367" s="268" t="s">
        <v>51</v>
      </c>
      <c r="N367" s="269" t="str">
        <f>VLOOKUP(M367,[18]OPERACIONAL!$A$1:$C$12,2,FALSE)</f>
        <v>SELECIONAR</v>
      </c>
    </row>
    <row r="368" spans="2:14">
      <c r="B368" s="260" t="str">
        <f t="shared" si="10"/>
        <v>U.</v>
      </c>
      <c r="C368" s="261" t="s">
        <v>4</v>
      </c>
      <c r="D368" s="262"/>
      <c r="E368" s="262"/>
      <c r="F368" s="261" t="s">
        <v>18</v>
      </c>
      <c r="G368" s="264">
        <v>1</v>
      </c>
      <c r="H368" s="270"/>
      <c r="I368" s="266">
        <v>0</v>
      </c>
      <c r="J368" s="267">
        <f t="shared" si="11"/>
        <v>0</v>
      </c>
      <c r="K368" s="268" t="s">
        <v>50</v>
      </c>
      <c r="L368" s="268" t="s">
        <v>45</v>
      </c>
      <c r="M368" s="268" t="s">
        <v>51</v>
      </c>
      <c r="N368" s="269" t="str">
        <f>VLOOKUP(M368,[18]OPERACIONAL!$A$1:$C$12,2,FALSE)</f>
        <v>SELECIONAR</v>
      </c>
    </row>
    <row r="369" spans="2:14">
      <c r="B369" s="260" t="str">
        <f t="shared" si="10"/>
        <v>U.</v>
      </c>
      <c r="C369" s="261" t="s">
        <v>4</v>
      </c>
      <c r="D369" s="262"/>
      <c r="E369" s="262"/>
      <c r="F369" s="261" t="s">
        <v>18</v>
      </c>
      <c r="G369" s="264">
        <v>1</v>
      </c>
      <c r="H369" s="270"/>
      <c r="I369" s="266">
        <v>0</v>
      </c>
      <c r="J369" s="267">
        <f t="shared" si="11"/>
        <v>0</v>
      </c>
      <c r="K369" s="268" t="s">
        <v>50</v>
      </c>
      <c r="L369" s="268" t="s">
        <v>45</v>
      </c>
      <c r="M369" s="268" t="s">
        <v>51</v>
      </c>
      <c r="N369" s="269" t="str">
        <f>VLOOKUP(M369,[18]OPERACIONAL!$A$1:$C$12,2,FALSE)</f>
        <v>SELECIONAR</v>
      </c>
    </row>
    <row r="370" spans="2:14">
      <c r="B370" s="260" t="str">
        <f t="shared" si="10"/>
        <v>U.</v>
      </c>
      <c r="C370" s="261" t="s">
        <v>4</v>
      </c>
      <c r="D370" s="262"/>
      <c r="E370" s="262"/>
      <c r="F370" s="261" t="s">
        <v>18</v>
      </c>
      <c r="G370" s="264">
        <v>1</v>
      </c>
      <c r="H370" s="270"/>
      <c r="I370" s="266">
        <v>0</v>
      </c>
      <c r="J370" s="267">
        <f t="shared" si="11"/>
        <v>0</v>
      </c>
      <c r="K370" s="268" t="s">
        <v>50</v>
      </c>
      <c r="L370" s="268" t="s">
        <v>45</v>
      </c>
      <c r="M370" s="268" t="s">
        <v>51</v>
      </c>
      <c r="N370" s="269" t="str">
        <f>VLOOKUP(M370,[18]OPERACIONAL!$A$1:$C$12,2,FALSE)</f>
        <v>SELECIONAR</v>
      </c>
    </row>
    <row r="371" spans="2:14">
      <c r="B371" s="260" t="str">
        <f t="shared" si="10"/>
        <v>U.</v>
      </c>
      <c r="C371" s="261" t="s">
        <v>4</v>
      </c>
      <c r="D371" s="262"/>
      <c r="E371" s="262"/>
      <c r="F371" s="261" t="s">
        <v>18</v>
      </c>
      <c r="G371" s="264">
        <v>1</v>
      </c>
      <c r="H371" s="270"/>
      <c r="I371" s="266">
        <v>0</v>
      </c>
      <c r="J371" s="267">
        <f t="shared" si="11"/>
        <v>0</v>
      </c>
      <c r="K371" s="268" t="s">
        <v>50</v>
      </c>
      <c r="L371" s="268" t="s">
        <v>45</v>
      </c>
      <c r="M371" s="268" t="s">
        <v>51</v>
      </c>
      <c r="N371" s="269" t="str">
        <f>VLOOKUP(M371,[18]OPERACIONAL!$A$1:$C$12,2,FALSE)</f>
        <v>SELECIONAR</v>
      </c>
    </row>
    <row r="372" spans="2:14">
      <c r="B372" s="260" t="str">
        <f t="shared" si="10"/>
        <v>U.</v>
      </c>
      <c r="C372" s="261" t="s">
        <v>4</v>
      </c>
      <c r="D372" s="262"/>
      <c r="E372" s="262"/>
      <c r="F372" s="261" t="s">
        <v>18</v>
      </c>
      <c r="G372" s="264">
        <v>1</v>
      </c>
      <c r="H372" s="270"/>
      <c r="I372" s="266">
        <v>0</v>
      </c>
      <c r="J372" s="267">
        <f t="shared" si="11"/>
        <v>0</v>
      </c>
      <c r="K372" s="268" t="s">
        <v>50</v>
      </c>
      <c r="L372" s="268" t="s">
        <v>45</v>
      </c>
      <c r="M372" s="268" t="s">
        <v>51</v>
      </c>
      <c r="N372" s="269" t="str">
        <f>VLOOKUP(M372,[18]OPERACIONAL!$A$1:$C$12,2,FALSE)</f>
        <v>SELECIONAR</v>
      </c>
    </row>
    <row r="373" spans="2:14">
      <c r="B373" s="260" t="str">
        <f t="shared" si="10"/>
        <v>U.</v>
      </c>
      <c r="C373" s="261" t="s">
        <v>4</v>
      </c>
      <c r="D373" s="262"/>
      <c r="E373" s="262"/>
      <c r="F373" s="261" t="s">
        <v>18</v>
      </c>
      <c r="G373" s="264">
        <v>1</v>
      </c>
      <c r="H373" s="270"/>
      <c r="I373" s="266">
        <v>0</v>
      </c>
      <c r="J373" s="267">
        <f t="shared" si="11"/>
        <v>0</v>
      </c>
      <c r="K373" s="268" t="s">
        <v>50</v>
      </c>
      <c r="L373" s="268" t="s">
        <v>45</v>
      </c>
      <c r="M373" s="268" t="s">
        <v>51</v>
      </c>
      <c r="N373" s="269" t="str">
        <f>VLOOKUP(M373,[18]OPERACIONAL!$A$1:$C$12,2,FALSE)</f>
        <v>SELECIONAR</v>
      </c>
    </row>
    <row r="374" spans="2:14">
      <c r="B374" s="260" t="str">
        <f t="shared" si="10"/>
        <v>U.</v>
      </c>
      <c r="C374" s="261" t="s">
        <v>4</v>
      </c>
      <c r="D374" s="262"/>
      <c r="E374" s="262"/>
      <c r="F374" s="261" t="s">
        <v>18</v>
      </c>
      <c r="G374" s="264">
        <v>1</v>
      </c>
      <c r="H374" s="270"/>
      <c r="I374" s="266">
        <v>0</v>
      </c>
      <c r="J374" s="267">
        <f t="shared" si="11"/>
        <v>0</v>
      </c>
      <c r="K374" s="268" t="s">
        <v>50</v>
      </c>
      <c r="L374" s="268" t="s">
        <v>45</v>
      </c>
      <c r="M374" s="268" t="s">
        <v>51</v>
      </c>
      <c r="N374" s="269" t="str">
        <f>VLOOKUP(M374,[18]OPERACIONAL!$A$1:$C$12,2,FALSE)</f>
        <v>SELECIONAR</v>
      </c>
    </row>
    <row r="375" spans="2:14">
      <c r="B375" s="260" t="str">
        <f t="shared" si="10"/>
        <v>U.</v>
      </c>
      <c r="C375" s="261" t="s">
        <v>4</v>
      </c>
      <c r="D375" s="262"/>
      <c r="E375" s="262"/>
      <c r="F375" s="261" t="s">
        <v>18</v>
      </c>
      <c r="G375" s="264">
        <v>1</v>
      </c>
      <c r="H375" s="270"/>
      <c r="I375" s="266">
        <v>0</v>
      </c>
      <c r="J375" s="267">
        <f t="shared" si="11"/>
        <v>0</v>
      </c>
      <c r="K375" s="268" t="s">
        <v>50</v>
      </c>
      <c r="L375" s="268" t="s">
        <v>45</v>
      </c>
      <c r="M375" s="268" t="s">
        <v>51</v>
      </c>
      <c r="N375" s="269" t="str">
        <f>VLOOKUP(M375,[18]OPERACIONAL!$A$1:$C$12,2,FALSE)</f>
        <v>SELECIONAR</v>
      </c>
    </row>
    <row r="376" spans="2:14">
      <c r="B376" s="260" t="str">
        <f t="shared" si="10"/>
        <v>U.</v>
      </c>
      <c r="C376" s="261" t="s">
        <v>4</v>
      </c>
      <c r="D376" s="262"/>
      <c r="E376" s="262"/>
      <c r="F376" s="261" t="s">
        <v>18</v>
      </c>
      <c r="G376" s="264">
        <v>1</v>
      </c>
      <c r="H376" s="270"/>
      <c r="I376" s="266">
        <v>0</v>
      </c>
      <c r="J376" s="267">
        <f t="shared" si="11"/>
        <v>0</v>
      </c>
      <c r="K376" s="268" t="s">
        <v>50</v>
      </c>
      <c r="L376" s="268" t="s">
        <v>45</v>
      </c>
      <c r="M376" s="268" t="s">
        <v>51</v>
      </c>
      <c r="N376" s="269" t="str">
        <f>VLOOKUP(M376,[18]OPERACIONAL!$A$1:$C$12,2,FALSE)</f>
        <v>SELECIONAR</v>
      </c>
    </row>
    <row r="377" spans="2:14">
      <c r="B377" s="260" t="str">
        <f t="shared" si="10"/>
        <v>U.</v>
      </c>
      <c r="C377" s="261" t="s">
        <v>4</v>
      </c>
      <c r="D377" s="262"/>
      <c r="E377" s="262"/>
      <c r="F377" s="261" t="s">
        <v>18</v>
      </c>
      <c r="G377" s="264">
        <v>1</v>
      </c>
      <c r="H377" s="270"/>
      <c r="I377" s="266">
        <v>0</v>
      </c>
      <c r="J377" s="267">
        <f t="shared" si="11"/>
        <v>0</v>
      </c>
      <c r="K377" s="268" t="s">
        <v>50</v>
      </c>
      <c r="L377" s="268" t="s">
        <v>45</v>
      </c>
      <c r="M377" s="268" t="s">
        <v>51</v>
      </c>
      <c r="N377" s="269" t="str">
        <f>VLOOKUP(M377,[18]OPERACIONAL!$A$1:$C$12,2,FALSE)</f>
        <v>SELECIONAR</v>
      </c>
    </row>
    <row r="378" spans="2:14">
      <c r="B378" s="260" t="str">
        <f t="shared" si="10"/>
        <v>U.</v>
      </c>
      <c r="C378" s="261" t="s">
        <v>4</v>
      </c>
      <c r="D378" s="262"/>
      <c r="E378" s="262"/>
      <c r="F378" s="261" t="s">
        <v>18</v>
      </c>
      <c r="G378" s="264">
        <v>1</v>
      </c>
      <c r="H378" s="270"/>
      <c r="I378" s="266">
        <v>0</v>
      </c>
      <c r="J378" s="267">
        <f t="shared" si="11"/>
        <v>0</v>
      </c>
      <c r="K378" s="268" t="s">
        <v>50</v>
      </c>
      <c r="L378" s="268" t="s">
        <v>45</v>
      </c>
      <c r="M378" s="268" t="s">
        <v>51</v>
      </c>
      <c r="N378" s="269" t="str">
        <f>VLOOKUP(M378,[18]OPERACIONAL!$A$1:$C$12,2,FALSE)</f>
        <v>SELECIONAR</v>
      </c>
    </row>
    <row r="379" spans="2:14">
      <c r="B379" s="260" t="str">
        <f t="shared" si="10"/>
        <v>U.</v>
      </c>
      <c r="C379" s="261" t="s">
        <v>4</v>
      </c>
      <c r="D379" s="262"/>
      <c r="E379" s="262"/>
      <c r="F379" s="261" t="s">
        <v>18</v>
      </c>
      <c r="G379" s="264">
        <v>1</v>
      </c>
      <c r="H379" s="270"/>
      <c r="I379" s="266">
        <v>0</v>
      </c>
      <c r="J379" s="267">
        <f t="shared" si="11"/>
        <v>0</v>
      </c>
      <c r="K379" s="268" t="s">
        <v>50</v>
      </c>
      <c r="L379" s="268" t="s">
        <v>45</v>
      </c>
      <c r="M379" s="268" t="s">
        <v>51</v>
      </c>
      <c r="N379" s="269" t="str">
        <f>VLOOKUP(M379,[18]OPERACIONAL!$A$1:$C$12,2,FALSE)</f>
        <v>SELECIONAR</v>
      </c>
    </row>
    <row r="380" spans="2:14">
      <c r="B380" s="260" t="str">
        <f t="shared" si="10"/>
        <v>U.</v>
      </c>
      <c r="C380" s="261" t="s">
        <v>4</v>
      </c>
      <c r="D380" s="262"/>
      <c r="E380" s="262"/>
      <c r="F380" s="261" t="s">
        <v>18</v>
      </c>
      <c r="G380" s="264">
        <v>1</v>
      </c>
      <c r="H380" s="270"/>
      <c r="I380" s="266">
        <v>0</v>
      </c>
      <c r="J380" s="267">
        <f t="shared" si="11"/>
        <v>0</v>
      </c>
      <c r="K380" s="268" t="s">
        <v>50</v>
      </c>
      <c r="L380" s="268" t="s">
        <v>45</v>
      </c>
      <c r="M380" s="268" t="s">
        <v>51</v>
      </c>
      <c r="N380" s="269" t="str">
        <f>VLOOKUP(M380,[18]OPERACIONAL!$A$1:$C$12,2,FALSE)</f>
        <v>SELECIONAR</v>
      </c>
    </row>
    <row r="381" spans="2:14">
      <c r="B381" s="260" t="str">
        <f t="shared" si="10"/>
        <v>U.</v>
      </c>
      <c r="C381" s="261" t="s">
        <v>4</v>
      </c>
      <c r="D381" s="262"/>
      <c r="E381" s="262"/>
      <c r="F381" s="261" t="s">
        <v>18</v>
      </c>
      <c r="G381" s="264">
        <v>1</v>
      </c>
      <c r="H381" s="270"/>
      <c r="I381" s="266">
        <v>0</v>
      </c>
      <c r="J381" s="267">
        <f t="shared" si="11"/>
        <v>0</v>
      </c>
      <c r="K381" s="268" t="s">
        <v>50</v>
      </c>
      <c r="L381" s="268" t="s">
        <v>45</v>
      </c>
      <c r="M381" s="268" t="s">
        <v>51</v>
      </c>
      <c r="N381" s="269" t="str">
        <f>VLOOKUP(M381,[18]OPERACIONAL!$A$1:$C$12,2,FALSE)</f>
        <v>SELECIONAR</v>
      </c>
    </row>
    <row r="382" spans="2:14">
      <c r="B382" s="260" t="str">
        <f t="shared" si="10"/>
        <v>U.</v>
      </c>
      <c r="C382" s="261" t="s">
        <v>4</v>
      </c>
      <c r="D382" s="262"/>
      <c r="E382" s="262"/>
      <c r="F382" s="261" t="s">
        <v>18</v>
      </c>
      <c r="G382" s="264">
        <v>1</v>
      </c>
      <c r="H382" s="270"/>
      <c r="I382" s="266">
        <v>0</v>
      </c>
      <c r="J382" s="267">
        <f t="shared" si="11"/>
        <v>0</v>
      </c>
      <c r="K382" s="268" t="s">
        <v>50</v>
      </c>
      <c r="L382" s="268" t="s">
        <v>45</v>
      </c>
      <c r="M382" s="268" t="s">
        <v>51</v>
      </c>
      <c r="N382" s="269" t="str">
        <f>VLOOKUP(M382,[18]OPERACIONAL!$A$1:$C$12,2,FALSE)</f>
        <v>SELECIONAR</v>
      </c>
    </row>
    <row r="383" spans="2:14">
      <c r="B383" s="260" t="str">
        <f t="shared" si="10"/>
        <v>U.</v>
      </c>
      <c r="C383" s="261" t="s">
        <v>4</v>
      </c>
      <c r="D383" s="262"/>
      <c r="E383" s="262"/>
      <c r="F383" s="261" t="s">
        <v>18</v>
      </c>
      <c r="G383" s="264">
        <v>1</v>
      </c>
      <c r="H383" s="270"/>
      <c r="I383" s="266">
        <v>0</v>
      </c>
      <c r="J383" s="267">
        <f t="shared" si="11"/>
        <v>0</v>
      </c>
      <c r="K383" s="268" t="s">
        <v>50</v>
      </c>
      <c r="L383" s="268" t="s">
        <v>45</v>
      </c>
      <c r="M383" s="268" t="s">
        <v>51</v>
      </c>
      <c r="N383" s="269" t="str">
        <f>VLOOKUP(M383,[18]OPERACIONAL!$A$1:$C$12,2,FALSE)</f>
        <v>SELECIONAR</v>
      </c>
    </row>
    <row r="384" spans="2:14">
      <c r="B384" s="260" t="str">
        <f t="shared" si="10"/>
        <v>U.</v>
      </c>
      <c r="C384" s="261" t="s">
        <v>4</v>
      </c>
      <c r="D384" s="262"/>
      <c r="E384" s="262"/>
      <c r="F384" s="261" t="s">
        <v>18</v>
      </c>
      <c r="G384" s="264">
        <v>1</v>
      </c>
      <c r="H384" s="270"/>
      <c r="I384" s="266">
        <v>0</v>
      </c>
      <c r="J384" s="267">
        <f t="shared" si="11"/>
        <v>0</v>
      </c>
      <c r="K384" s="268" t="s">
        <v>50</v>
      </c>
      <c r="L384" s="268" t="s">
        <v>45</v>
      </c>
      <c r="M384" s="268" t="s">
        <v>51</v>
      </c>
      <c r="N384" s="269" t="str">
        <f>VLOOKUP(M384,[18]OPERACIONAL!$A$1:$C$12,2,FALSE)</f>
        <v>SELECIONAR</v>
      </c>
    </row>
    <row r="385" spans="2:14">
      <c r="B385" s="260" t="str">
        <f t="shared" si="10"/>
        <v>U.</v>
      </c>
      <c r="C385" s="261" t="s">
        <v>4</v>
      </c>
      <c r="D385" s="262"/>
      <c r="E385" s="262"/>
      <c r="F385" s="261" t="s">
        <v>18</v>
      </c>
      <c r="G385" s="264">
        <v>1</v>
      </c>
      <c r="H385" s="270"/>
      <c r="I385" s="266">
        <v>0</v>
      </c>
      <c r="J385" s="267">
        <f t="shared" si="11"/>
        <v>0</v>
      </c>
      <c r="K385" s="268" t="s">
        <v>50</v>
      </c>
      <c r="L385" s="268" t="s">
        <v>45</v>
      </c>
      <c r="M385" s="268" t="s">
        <v>51</v>
      </c>
      <c r="N385" s="269" t="str">
        <f>VLOOKUP(M385,[18]OPERACIONAL!$A$1:$C$12,2,FALSE)</f>
        <v>SELECIONAR</v>
      </c>
    </row>
    <row r="386" spans="2:14">
      <c r="B386" s="260" t="str">
        <f t="shared" si="10"/>
        <v>U.</v>
      </c>
      <c r="C386" s="261" t="s">
        <v>4</v>
      </c>
      <c r="D386" s="262"/>
      <c r="E386" s="262"/>
      <c r="F386" s="261" t="s">
        <v>18</v>
      </c>
      <c r="G386" s="264">
        <v>1</v>
      </c>
      <c r="H386" s="270"/>
      <c r="I386" s="266">
        <v>0</v>
      </c>
      <c r="J386" s="267">
        <f t="shared" si="11"/>
        <v>0</v>
      </c>
      <c r="K386" s="268" t="s">
        <v>50</v>
      </c>
      <c r="L386" s="268" t="s">
        <v>45</v>
      </c>
      <c r="M386" s="268" t="s">
        <v>51</v>
      </c>
      <c r="N386" s="269" t="str">
        <f>VLOOKUP(M386,[18]OPERACIONAL!$A$1:$C$12,2,FALSE)</f>
        <v>SELECIONAR</v>
      </c>
    </row>
    <row r="387" spans="2:14">
      <c r="B387" s="260" t="str">
        <f t="shared" si="10"/>
        <v>U.</v>
      </c>
      <c r="C387" s="261" t="s">
        <v>4</v>
      </c>
      <c r="D387" s="262"/>
      <c r="E387" s="262"/>
      <c r="F387" s="261" t="s">
        <v>18</v>
      </c>
      <c r="G387" s="264">
        <v>1</v>
      </c>
      <c r="H387" s="270"/>
      <c r="I387" s="266">
        <v>0</v>
      </c>
      <c r="J387" s="267">
        <f t="shared" si="11"/>
        <v>0</v>
      </c>
      <c r="K387" s="268" t="s">
        <v>50</v>
      </c>
      <c r="L387" s="268" t="s">
        <v>45</v>
      </c>
      <c r="M387" s="268" t="s">
        <v>51</v>
      </c>
      <c r="N387" s="269" t="str">
        <f>VLOOKUP(M387,[18]OPERACIONAL!$A$1:$C$12,2,FALSE)</f>
        <v>SELECIONAR</v>
      </c>
    </row>
    <row r="388" spans="2:14">
      <c r="B388" s="260" t="str">
        <f t="shared" si="10"/>
        <v>U.</v>
      </c>
      <c r="C388" s="261" t="s">
        <v>4</v>
      </c>
      <c r="D388" s="262"/>
      <c r="E388" s="262"/>
      <c r="F388" s="261" t="s">
        <v>18</v>
      </c>
      <c r="G388" s="264">
        <v>1</v>
      </c>
      <c r="H388" s="270"/>
      <c r="I388" s="266">
        <v>0</v>
      </c>
      <c r="J388" s="267">
        <f t="shared" si="11"/>
        <v>0</v>
      </c>
      <c r="K388" s="268" t="s">
        <v>50</v>
      </c>
      <c r="L388" s="268" t="s">
        <v>45</v>
      </c>
      <c r="M388" s="268" t="s">
        <v>51</v>
      </c>
      <c r="N388" s="269" t="str">
        <f>VLOOKUP(M388,[18]OPERACIONAL!$A$1:$C$12,2,FALSE)</f>
        <v>SELECIONAR</v>
      </c>
    </row>
    <row r="389" spans="2:14">
      <c r="B389" s="260" t="str">
        <f t="shared" ref="B389:B452" si="12">MID(C389,1,2)</f>
        <v>U.</v>
      </c>
      <c r="C389" s="261" t="s">
        <v>4</v>
      </c>
      <c r="D389" s="262"/>
      <c r="E389" s="262"/>
      <c r="F389" s="261" t="s">
        <v>18</v>
      </c>
      <c r="G389" s="264">
        <v>1</v>
      </c>
      <c r="H389" s="270"/>
      <c r="I389" s="266">
        <v>0</v>
      </c>
      <c r="J389" s="267">
        <f t="shared" ref="J389:J452" si="13">G389*I389</f>
        <v>0</v>
      </c>
      <c r="K389" s="268" t="s">
        <v>50</v>
      </c>
      <c r="L389" s="268" t="s">
        <v>45</v>
      </c>
      <c r="M389" s="268" t="s">
        <v>51</v>
      </c>
      <c r="N389" s="269" t="str">
        <f>VLOOKUP(M389,[18]OPERACIONAL!$A$1:$C$12,2,FALSE)</f>
        <v>SELECIONAR</v>
      </c>
    </row>
    <row r="390" spans="2:14">
      <c r="B390" s="260" t="str">
        <f t="shared" si="12"/>
        <v>U.</v>
      </c>
      <c r="C390" s="261" t="s">
        <v>4</v>
      </c>
      <c r="D390" s="262"/>
      <c r="E390" s="262"/>
      <c r="F390" s="261" t="s">
        <v>18</v>
      </c>
      <c r="G390" s="264">
        <v>1</v>
      </c>
      <c r="H390" s="270"/>
      <c r="I390" s="266">
        <v>0</v>
      </c>
      <c r="J390" s="267">
        <f t="shared" si="13"/>
        <v>0</v>
      </c>
      <c r="K390" s="268" t="s">
        <v>50</v>
      </c>
      <c r="L390" s="268" t="s">
        <v>45</v>
      </c>
      <c r="M390" s="268" t="s">
        <v>51</v>
      </c>
      <c r="N390" s="269" t="str">
        <f>VLOOKUP(M390,[18]OPERACIONAL!$A$1:$C$12,2,FALSE)</f>
        <v>SELECIONAR</v>
      </c>
    </row>
    <row r="391" spans="2:14">
      <c r="B391" s="260" t="str">
        <f t="shared" si="12"/>
        <v>U.</v>
      </c>
      <c r="C391" s="261" t="s">
        <v>4</v>
      </c>
      <c r="D391" s="262"/>
      <c r="E391" s="262"/>
      <c r="F391" s="261" t="s">
        <v>18</v>
      </c>
      <c r="G391" s="264">
        <v>1</v>
      </c>
      <c r="H391" s="270"/>
      <c r="I391" s="266">
        <v>0</v>
      </c>
      <c r="J391" s="267">
        <f t="shared" si="13"/>
        <v>0</v>
      </c>
      <c r="K391" s="268" t="s">
        <v>50</v>
      </c>
      <c r="L391" s="268" t="s">
        <v>45</v>
      </c>
      <c r="M391" s="268" t="s">
        <v>51</v>
      </c>
      <c r="N391" s="269" t="str">
        <f>VLOOKUP(M391,[18]OPERACIONAL!$A$1:$C$12,2,FALSE)</f>
        <v>SELECIONAR</v>
      </c>
    </row>
    <row r="392" spans="2:14">
      <c r="B392" s="260" t="str">
        <f t="shared" si="12"/>
        <v>U.</v>
      </c>
      <c r="C392" s="261" t="s">
        <v>4</v>
      </c>
      <c r="D392" s="262"/>
      <c r="E392" s="262"/>
      <c r="F392" s="261" t="s">
        <v>18</v>
      </c>
      <c r="G392" s="264">
        <v>1</v>
      </c>
      <c r="H392" s="270"/>
      <c r="I392" s="266">
        <v>0</v>
      </c>
      <c r="J392" s="267">
        <f t="shared" si="13"/>
        <v>0</v>
      </c>
      <c r="K392" s="268" t="s">
        <v>50</v>
      </c>
      <c r="L392" s="268" t="s">
        <v>45</v>
      </c>
      <c r="M392" s="268" t="s">
        <v>51</v>
      </c>
      <c r="N392" s="269" t="str">
        <f>VLOOKUP(M392,[18]OPERACIONAL!$A$1:$C$12,2,FALSE)</f>
        <v>SELECIONAR</v>
      </c>
    </row>
    <row r="393" spans="2:14">
      <c r="B393" s="260" t="str">
        <f t="shared" si="12"/>
        <v>U.</v>
      </c>
      <c r="C393" s="261" t="s">
        <v>4</v>
      </c>
      <c r="D393" s="262"/>
      <c r="E393" s="262"/>
      <c r="F393" s="261" t="s">
        <v>18</v>
      </c>
      <c r="G393" s="264">
        <v>1</v>
      </c>
      <c r="H393" s="270"/>
      <c r="I393" s="266">
        <v>0</v>
      </c>
      <c r="J393" s="267">
        <f t="shared" si="13"/>
        <v>0</v>
      </c>
      <c r="K393" s="268" t="s">
        <v>50</v>
      </c>
      <c r="L393" s="268" t="s">
        <v>45</v>
      </c>
      <c r="M393" s="268" t="s">
        <v>51</v>
      </c>
      <c r="N393" s="269" t="str">
        <f>VLOOKUP(M393,[18]OPERACIONAL!$A$1:$C$12,2,FALSE)</f>
        <v>SELECIONAR</v>
      </c>
    </row>
    <row r="394" spans="2:14">
      <c r="B394" s="260" t="str">
        <f t="shared" si="12"/>
        <v>U.</v>
      </c>
      <c r="C394" s="261" t="s">
        <v>4</v>
      </c>
      <c r="D394" s="262"/>
      <c r="E394" s="262"/>
      <c r="F394" s="261" t="s">
        <v>18</v>
      </c>
      <c r="G394" s="264">
        <v>1</v>
      </c>
      <c r="H394" s="270"/>
      <c r="I394" s="266">
        <v>0</v>
      </c>
      <c r="J394" s="267">
        <f t="shared" si="13"/>
        <v>0</v>
      </c>
      <c r="K394" s="268" t="s">
        <v>50</v>
      </c>
      <c r="L394" s="268" t="s">
        <v>45</v>
      </c>
      <c r="M394" s="268" t="s">
        <v>51</v>
      </c>
      <c r="N394" s="269" t="str">
        <f>VLOOKUP(M394,[18]OPERACIONAL!$A$1:$C$12,2,FALSE)</f>
        <v>SELECIONAR</v>
      </c>
    </row>
    <row r="395" spans="2:14">
      <c r="B395" s="260" t="str">
        <f t="shared" si="12"/>
        <v>U.</v>
      </c>
      <c r="C395" s="261" t="s">
        <v>4</v>
      </c>
      <c r="D395" s="262"/>
      <c r="E395" s="262"/>
      <c r="F395" s="261" t="s">
        <v>18</v>
      </c>
      <c r="G395" s="264">
        <v>1</v>
      </c>
      <c r="H395" s="270"/>
      <c r="I395" s="266">
        <v>0</v>
      </c>
      <c r="J395" s="267">
        <f t="shared" si="13"/>
        <v>0</v>
      </c>
      <c r="K395" s="268" t="s">
        <v>50</v>
      </c>
      <c r="L395" s="268" t="s">
        <v>45</v>
      </c>
      <c r="M395" s="268" t="s">
        <v>51</v>
      </c>
      <c r="N395" s="269" t="str">
        <f>VLOOKUP(M395,[18]OPERACIONAL!$A$1:$C$12,2,FALSE)</f>
        <v>SELECIONAR</v>
      </c>
    </row>
    <row r="396" spans="2:14">
      <c r="B396" s="260" t="str">
        <f t="shared" si="12"/>
        <v>U.</v>
      </c>
      <c r="C396" s="261" t="s">
        <v>4</v>
      </c>
      <c r="D396" s="262"/>
      <c r="E396" s="262"/>
      <c r="F396" s="261" t="s">
        <v>18</v>
      </c>
      <c r="G396" s="264">
        <v>1</v>
      </c>
      <c r="H396" s="270"/>
      <c r="I396" s="266">
        <v>0</v>
      </c>
      <c r="J396" s="267">
        <f t="shared" si="13"/>
        <v>0</v>
      </c>
      <c r="K396" s="268" t="s">
        <v>50</v>
      </c>
      <c r="L396" s="268" t="s">
        <v>45</v>
      </c>
      <c r="M396" s="268" t="s">
        <v>51</v>
      </c>
      <c r="N396" s="269" t="str">
        <f>VLOOKUP(M396,[18]OPERACIONAL!$A$1:$C$12,2,FALSE)</f>
        <v>SELECIONAR</v>
      </c>
    </row>
    <row r="397" spans="2:14">
      <c r="B397" s="260" t="str">
        <f t="shared" si="12"/>
        <v>U.</v>
      </c>
      <c r="C397" s="261" t="s">
        <v>4</v>
      </c>
      <c r="D397" s="262"/>
      <c r="E397" s="262"/>
      <c r="F397" s="261" t="s">
        <v>18</v>
      </c>
      <c r="G397" s="264">
        <v>1</v>
      </c>
      <c r="H397" s="270"/>
      <c r="I397" s="266">
        <v>0</v>
      </c>
      <c r="J397" s="267">
        <f t="shared" si="13"/>
        <v>0</v>
      </c>
      <c r="K397" s="268" t="s">
        <v>50</v>
      </c>
      <c r="L397" s="268" t="s">
        <v>45</v>
      </c>
      <c r="M397" s="268" t="s">
        <v>51</v>
      </c>
      <c r="N397" s="269" t="str">
        <f>VLOOKUP(M397,[18]OPERACIONAL!$A$1:$C$12,2,FALSE)</f>
        <v>SELECIONAR</v>
      </c>
    </row>
    <row r="398" spans="2:14">
      <c r="B398" s="260" t="str">
        <f t="shared" si="12"/>
        <v>U.</v>
      </c>
      <c r="C398" s="261" t="s">
        <v>4</v>
      </c>
      <c r="D398" s="262"/>
      <c r="E398" s="262"/>
      <c r="F398" s="261" t="s">
        <v>18</v>
      </c>
      <c r="G398" s="264">
        <v>1</v>
      </c>
      <c r="H398" s="270"/>
      <c r="I398" s="266">
        <v>0</v>
      </c>
      <c r="J398" s="267">
        <f t="shared" si="13"/>
        <v>0</v>
      </c>
      <c r="K398" s="268" t="s">
        <v>50</v>
      </c>
      <c r="L398" s="268" t="s">
        <v>45</v>
      </c>
      <c r="M398" s="268" t="s">
        <v>51</v>
      </c>
      <c r="N398" s="269" t="str">
        <f>VLOOKUP(M398,[18]OPERACIONAL!$A$1:$C$12,2,FALSE)</f>
        <v>SELECIONAR</v>
      </c>
    </row>
    <row r="399" spans="2:14">
      <c r="B399" s="260" t="str">
        <f t="shared" si="12"/>
        <v>U.</v>
      </c>
      <c r="C399" s="261" t="s">
        <v>4</v>
      </c>
      <c r="D399" s="262"/>
      <c r="E399" s="262"/>
      <c r="F399" s="261" t="s">
        <v>18</v>
      </c>
      <c r="G399" s="264">
        <v>1</v>
      </c>
      <c r="H399" s="270"/>
      <c r="I399" s="266">
        <v>0</v>
      </c>
      <c r="J399" s="267">
        <f t="shared" si="13"/>
        <v>0</v>
      </c>
      <c r="K399" s="268" t="s">
        <v>50</v>
      </c>
      <c r="L399" s="268" t="s">
        <v>45</v>
      </c>
      <c r="M399" s="268" t="s">
        <v>51</v>
      </c>
      <c r="N399" s="269" t="str">
        <f>VLOOKUP(M399,[18]OPERACIONAL!$A$1:$C$12,2,FALSE)</f>
        <v>SELECIONAR</v>
      </c>
    </row>
    <row r="400" spans="2:14">
      <c r="B400" s="260" t="str">
        <f t="shared" si="12"/>
        <v>U.</v>
      </c>
      <c r="C400" s="261" t="s">
        <v>4</v>
      </c>
      <c r="D400" s="262"/>
      <c r="E400" s="262"/>
      <c r="F400" s="261" t="s">
        <v>18</v>
      </c>
      <c r="G400" s="264">
        <v>1</v>
      </c>
      <c r="H400" s="270"/>
      <c r="I400" s="266">
        <v>0</v>
      </c>
      <c r="J400" s="267">
        <f t="shared" si="13"/>
        <v>0</v>
      </c>
      <c r="K400" s="268" t="s">
        <v>50</v>
      </c>
      <c r="L400" s="268" t="s">
        <v>45</v>
      </c>
      <c r="M400" s="268" t="s">
        <v>51</v>
      </c>
      <c r="N400" s="269" t="str">
        <f>VLOOKUP(M400,[18]OPERACIONAL!$A$1:$C$12,2,FALSE)</f>
        <v>SELECIONAR</v>
      </c>
    </row>
    <row r="401" spans="2:14">
      <c r="B401" s="260" t="str">
        <f t="shared" si="12"/>
        <v>U.</v>
      </c>
      <c r="C401" s="261" t="s">
        <v>4</v>
      </c>
      <c r="D401" s="262"/>
      <c r="E401" s="262"/>
      <c r="F401" s="261" t="s">
        <v>18</v>
      </c>
      <c r="G401" s="264">
        <v>1</v>
      </c>
      <c r="H401" s="270"/>
      <c r="I401" s="266">
        <v>0</v>
      </c>
      <c r="J401" s="267">
        <f t="shared" si="13"/>
        <v>0</v>
      </c>
      <c r="K401" s="268" t="s">
        <v>50</v>
      </c>
      <c r="L401" s="268" t="s">
        <v>45</v>
      </c>
      <c r="M401" s="268" t="s">
        <v>51</v>
      </c>
      <c r="N401" s="269" t="str">
        <f>VLOOKUP(M401,[18]OPERACIONAL!$A$1:$C$12,2,FALSE)</f>
        <v>SELECIONAR</v>
      </c>
    </row>
    <row r="402" spans="2:14">
      <c r="B402" s="260" t="str">
        <f t="shared" si="12"/>
        <v>U.</v>
      </c>
      <c r="C402" s="261" t="s">
        <v>4</v>
      </c>
      <c r="D402" s="262"/>
      <c r="E402" s="262"/>
      <c r="F402" s="261" t="s">
        <v>18</v>
      </c>
      <c r="G402" s="264">
        <v>1</v>
      </c>
      <c r="H402" s="270"/>
      <c r="I402" s="266">
        <v>0</v>
      </c>
      <c r="J402" s="267">
        <f t="shared" si="13"/>
        <v>0</v>
      </c>
      <c r="K402" s="268" t="s">
        <v>50</v>
      </c>
      <c r="L402" s="268" t="s">
        <v>45</v>
      </c>
      <c r="M402" s="268" t="s">
        <v>51</v>
      </c>
      <c r="N402" s="269" t="str">
        <f>VLOOKUP(M402,[18]OPERACIONAL!$A$1:$C$12,2,FALSE)</f>
        <v>SELECIONAR</v>
      </c>
    </row>
    <row r="403" spans="2:14">
      <c r="B403" s="260" t="str">
        <f t="shared" si="12"/>
        <v>U.</v>
      </c>
      <c r="C403" s="261" t="s">
        <v>4</v>
      </c>
      <c r="D403" s="262"/>
      <c r="E403" s="262"/>
      <c r="F403" s="261" t="s">
        <v>18</v>
      </c>
      <c r="G403" s="264">
        <v>1</v>
      </c>
      <c r="H403" s="270"/>
      <c r="I403" s="266">
        <v>0</v>
      </c>
      <c r="J403" s="267">
        <f t="shared" si="13"/>
        <v>0</v>
      </c>
      <c r="K403" s="268" t="s">
        <v>50</v>
      </c>
      <c r="L403" s="268" t="s">
        <v>45</v>
      </c>
      <c r="M403" s="268" t="s">
        <v>51</v>
      </c>
      <c r="N403" s="269" t="str">
        <f>VLOOKUP(M403,[18]OPERACIONAL!$A$1:$C$12,2,FALSE)</f>
        <v>SELECIONAR</v>
      </c>
    </row>
    <row r="404" spans="2:14">
      <c r="B404" s="260" t="str">
        <f t="shared" si="12"/>
        <v>U.</v>
      </c>
      <c r="C404" s="261" t="s">
        <v>4</v>
      </c>
      <c r="D404" s="262"/>
      <c r="E404" s="262"/>
      <c r="F404" s="261" t="s">
        <v>18</v>
      </c>
      <c r="G404" s="264">
        <v>1</v>
      </c>
      <c r="H404" s="270"/>
      <c r="I404" s="266">
        <v>0</v>
      </c>
      <c r="J404" s="267">
        <f t="shared" si="13"/>
        <v>0</v>
      </c>
      <c r="K404" s="268" t="s">
        <v>50</v>
      </c>
      <c r="L404" s="268" t="s">
        <v>45</v>
      </c>
      <c r="M404" s="268" t="s">
        <v>51</v>
      </c>
      <c r="N404" s="269" t="str">
        <f>VLOOKUP(M404,[18]OPERACIONAL!$A$1:$C$12,2,FALSE)</f>
        <v>SELECIONAR</v>
      </c>
    </row>
    <row r="405" spans="2:14">
      <c r="B405" s="260" t="str">
        <f t="shared" si="12"/>
        <v>U.</v>
      </c>
      <c r="C405" s="261" t="s">
        <v>4</v>
      </c>
      <c r="D405" s="262"/>
      <c r="E405" s="262"/>
      <c r="F405" s="261" t="s">
        <v>18</v>
      </c>
      <c r="G405" s="264">
        <v>1</v>
      </c>
      <c r="H405" s="270"/>
      <c r="I405" s="266">
        <v>0</v>
      </c>
      <c r="J405" s="267">
        <f t="shared" si="13"/>
        <v>0</v>
      </c>
      <c r="K405" s="268" t="s">
        <v>50</v>
      </c>
      <c r="L405" s="268" t="s">
        <v>45</v>
      </c>
      <c r="M405" s="268" t="s">
        <v>51</v>
      </c>
      <c r="N405" s="269" t="str">
        <f>VLOOKUP(M405,[18]OPERACIONAL!$A$1:$C$12,2,FALSE)</f>
        <v>SELECIONAR</v>
      </c>
    </row>
    <row r="406" spans="2:14">
      <c r="B406" s="260" t="str">
        <f t="shared" si="12"/>
        <v>U.</v>
      </c>
      <c r="C406" s="261" t="s">
        <v>4</v>
      </c>
      <c r="D406" s="262"/>
      <c r="E406" s="262"/>
      <c r="F406" s="261" t="s">
        <v>18</v>
      </c>
      <c r="G406" s="264">
        <v>1</v>
      </c>
      <c r="H406" s="270"/>
      <c r="I406" s="266">
        <v>0</v>
      </c>
      <c r="J406" s="267">
        <f t="shared" si="13"/>
        <v>0</v>
      </c>
      <c r="K406" s="268" t="s">
        <v>50</v>
      </c>
      <c r="L406" s="268" t="s">
        <v>45</v>
      </c>
      <c r="M406" s="268" t="s">
        <v>51</v>
      </c>
      <c r="N406" s="269" t="str">
        <f>VLOOKUP(M406,[18]OPERACIONAL!$A$1:$C$12,2,FALSE)</f>
        <v>SELECIONAR</v>
      </c>
    </row>
    <row r="407" spans="2:14">
      <c r="B407" s="260" t="str">
        <f t="shared" si="12"/>
        <v>U.</v>
      </c>
      <c r="C407" s="261" t="s">
        <v>4</v>
      </c>
      <c r="D407" s="262"/>
      <c r="E407" s="262"/>
      <c r="F407" s="261" t="s">
        <v>18</v>
      </c>
      <c r="G407" s="264">
        <v>1</v>
      </c>
      <c r="H407" s="270"/>
      <c r="I407" s="266">
        <v>0</v>
      </c>
      <c r="J407" s="267">
        <f t="shared" si="13"/>
        <v>0</v>
      </c>
      <c r="K407" s="268" t="s">
        <v>50</v>
      </c>
      <c r="L407" s="268" t="s">
        <v>45</v>
      </c>
      <c r="M407" s="268" t="s">
        <v>51</v>
      </c>
      <c r="N407" s="269" t="str">
        <f>VLOOKUP(M407,[18]OPERACIONAL!$A$1:$C$12,2,FALSE)</f>
        <v>SELECIONAR</v>
      </c>
    </row>
    <row r="408" spans="2:14">
      <c r="B408" s="260" t="str">
        <f t="shared" si="12"/>
        <v>U.</v>
      </c>
      <c r="C408" s="261" t="s">
        <v>4</v>
      </c>
      <c r="D408" s="262"/>
      <c r="E408" s="262"/>
      <c r="F408" s="261" t="s">
        <v>18</v>
      </c>
      <c r="G408" s="264">
        <v>1</v>
      </c>
      <c r="H408" s="270"/>
      <c r="I408" s="266">
        <v>0</v>
      </c>
      <c r="J408" s="267">
        <f t="shared" si="13"/>
        <v>0</v>
      </c>
      <c r="K408" s="268" t="s">
        <v>50</v>
      </c>
      <c r="L408" s="268" t="s">
        <v>45</v>
      </c>
      <c r="M408" s="268" t="s">
        <v>51</v>
      </c>
      <c r="N408" s="269" t="str">
        <f>VLOOKUP(M408,[18]OPERACIONAL!$A$1:$C$12,2,FALSE)</f>
        <v>SELECIONAR</v>
      </c>
    </row>
    <row r="409" spans="2:14">
      <c r="B409" s="260" t="str">
        <f t="shared" si="12"/>
        <v>U.</v>
      </c>
      <c r="C409" s="261" t="s">
        <v>4</v>
      </c>
      <c r="D409" s="262"/>
      <c r="E409" s="262"/>
      <c r="F409" s="261" t="s">
        <v>18</v>
      </c>
      <c r="G409" s="264">
        <v>1</v>
      </c>
      <c r="H409" s="270"/>
      <c r="I409" s="266">
        <v>0</v>
      </c>
      <c r="J409" s="267">
        <f t="shared" si="13"/>
        <v>0</v>
      </c>
      <c r="K409" s="268" t="s">
        <v>50</v>
      </c>
      <c r="L409" s="268" t="s">
        <v>45</v>
      </c>
      <c r="M409" s="268" t="s">
        <v>51</v>
      </c>
      <c r="N409" s="269" t="str">
        <f>VLOOKUP(M409,[18]OPERACIONAL!$A$1:$C$12,2,FALSE)</f>
        <v>SELECIONAR</v>
      </c>
    </row>
    <row r="410" spans="2:14">
      <c r="B410" s="260" t="str">
        <f t="shared" si="12"/>
        <v>U.</v>
      </c>
      <c r="C410" s="261" t="s">
        <v>4</v>
      </c>
      <c r="D410" s="262"/>
      <c r="E410" s="262"/>
      <c r="F410" s="261" t="s">
        <v>18</v>
      </c>
      <c r="G410" s="264">
        <v>1</v>
      </c>
      <c r="H410" s="270"/>
      <c r="I410" s="266">
        <v>0</v>
      </c>
      <c r="J410" s="267">
        <f t="shared" si="13"/>
        <v>0</v>
      </c>
      <c r="K410" s="268" t="s">
        <v>50</v>
      </c>
      <c r="L410" s="268" t="s">
        <v>45</v>
      </c>
      <c r="M410" s="268" t="s">
        <v>51</v>
      </c>
      <c r="N410" s="269" t="str">
        <f>VLOOKUP(M410,[18]OPERACIONAL!$A$1:$C$12,2,FALSE)</f>
        <v>SELECIONAR</v>
      </c>
    </row>
    <row r="411" spans="2:14">
      <c r="B411" s="260" t="str">
        <f t="shared" si="12"/>
        <v>U.</v>
      </c>
      <c r="C411" s="261" t="s">
        <v>4</v>
      </c>
      <c r="D411" s="262"/>
      <c r="E411" s="262"/>
      <c r="F411" s="261" t="s">
        <v>18</v>
      </c>
      <c r="G411" s="264">
        <v>1</v>
      </c>
      <c r="H411" s="270"/>
      <c r="I411" s="266">
        <v>0</v>
      </c>
      <c r="J411" s="267">
        <f t="shared" si="13"/>
        <v>0</v>
      </c>
      <c r="K411" s="268" t="s">
        <v>50</v>
      </c>
      <c r="L411" s="268" t="s">
        <v>45</v>
      </c>
      <c r="M411" s="268" t="s">
        <v>51</v>
      </c>
      <c r="N411" s="269" t="str">
        <f>VLOOKUP(M411,[18]OPERACIONAL!$A$1:$C$12,2,FALSE)</f>
        <v>SELECIONAR</v>
      </c>
    </row>
    <row r="412" spans="2:14">
      <c r="B412" s="260" t="str">
        <f t="shared" si="12"/>
        <v>U.</v>
      </c>
      <c r="C412" s="261" t="s">
        <v>4</v>
      </c>
      <c r="D412" s="262"/>
      <c r="E412" s="262"/>
      <c r="F412" s="261" t="s">
        <v>18</v>
      </c>
      <c r="G412" s="264">
        <v>1</v>
      </c>
      <c r="H412" s="270"/>
      <c r="I412" s="266">
        <v>0</v>
      </c>
      <c r="J412" s="267">
        <f t="shared" si="13"/>
        <v>0</v>
      </c>
      <c r="K412" s="268" t="s">
        <v>50</v>
      </c>
      <c r="L412" s="268" t="s">
        <v>45</v>
      </c>
      <c r="M412" s="268" t="s">
        <v>51</v>
      </c>
      <c r="N412" s="269" t="str">
        <f>VLOOKUP(M412,[18]OPERACIONAL!$A$1:$C$12,2,FALSE)</f>
        <v>SELECIONAR</v>
      </c>
    </row>
    <row r="413" spans="2:14">
      <c r="B413" s="260" t="str">
        <f t="shared" si="12"/>
        <v>U.</v>
      </c>
      <c r="C413" s="261" t="s">
        <v>4</v>
      </c>
      <c r="D413" s="262"/>
      <c r="E413" s="262"/>
      <c r="F413" s="261" t="s">
        <v>18</v>
      </c>
      <c r="G413" s="264">
        <v>1</v>
      </c>
      <c r="H413" s="270"/>
      <c r="I413" s="266">
        <v>0</v>
      </c>
      <c r="J413" s="267">
        <f t="shared" si="13"/>
        <v>0</v>
      </c>
      <c r="K413" s="268" t="s">
        <v>50</v>
      </c>
      <c r="L413" s="268" t="s">
        <v>45</v>
      </c>
      <c r="M413" s="268" t="s">
        <v>51</v>
      </c>
      <c r="N413" s="269" t="str">
        <f>VLOOKUP(M413,[18]OPERACIONAL!$A$1:$C$12,2,FALSE)</f>
        <v>SELECIONAR</v>
      </c>
    </row>
    <row r="414" spans="2:14">
      <c r="B414" s="260" t="str">
        <f t="shared" si="12"/>
        <v>U.</v>
      </c>
      <c r="C414" s="261" t="s">
        <v>4</v>
      </c>
      <c r="D414" s="262"/>
      <c r="E414" s="262"/>
      <c r="F414" s="261" t="s">
        <v>18</v>
      </c>
      <c r="G414" s="264">
        <v>1</v>
      </c>
      <c r="H414" s="270"/>
      <c r="I414" s="266">
        <v>0</v>
      </c>
      <c r="J414" s="267">
        <f t="shared" si="13"/>
        <v>0</v>
      </c>
      <c r="K414" s="268" t="s">
        <v>50</v>
      </c>
      <c r="L414" s="268" t="s">
        <v>45</v>
      </c>
      <c r="M414" s="268" t="s">
        <v>51</v>
      </c>
      <c r="N414" s="269" t="str">
        <f>VLOOKUP(M414,[18]OPERACIONAL!$A$1:$C$12,2,FALSE)</f>
        <v>SELECIONAR</v>
      </c>
    </row>
    <row r="415" spans="2:14">
      <c r="B415" s="260" t="str">
        <f t="shared" si="12"/>
        <v>U.</v>
      </c>
      <c r="C415" s="261" t="s">
        <v>4</v>
      </c>
      <c r="D415" s="262"/>
      <c r="E415" s="262"/>
      <c r="F415" s="261" t="s">
        <v>18</v>
      </c>
      <c r="G415" s="264">
        <v>1</v>
      </c>
      <c r="H415" s="270"/>
      <c r="I415" s="266">
        <v>0</v>
      </c>
      <c r="J415" s="267">
        <f t="shared" si="13"/>
        <v>0</v>
      </c>
      <c r="K415" s="268" t="s">
        <v>50</v>
      </c>
      <c r="L415" s="268" t="s">
        <v>45</v>
      </c>
      <c r="M415" s="268" t="s">
        <v>51</v>
      </c>
      <c r="N415" s="269" t="str">
        <f>VLOOKUP(M415,[18]OPERACIONAL!$A$1:$C$12,2,FALSE)</f>
        <v>SELECIONAR</v>
      </c>
    </row>
    <row r="416" spans="2:14">
      <c r="B416" s="260" t="str">
        <f t="shared" si="12"/>
        <v>U.</v>
      </c>
      <c r="C416" s="261" t="s">
        <v>4</v>
      </c>
      <c r="D416" s="262"/>
      <c r="E416" s="262"/>
      <c r="F416" s="261" t="s">
        <v>18</v>
      </c>
      <c r="G416" s="264">
        <v>1</v>
      </c>
      <c r="H416" s="270"/>
      <c r="I416" s="266">
        <v>0</v>
      </c>
      <c r="J416" s="267">
        <f t="shared" si="13"/>
        <v>0</v>
      </c>
      <c r="K416" s="268" t="s">
        <v>50</v>
      </c>
      <c r="L416" s="268" t="s">
        <v>45</v>
      </c>
      <c r="M416" s="268" t="s">
        <v>51</v>
      </c>
      <c r="N416" s="269" t="str">
        <f>VLOOKUP(M416,[18]OPERACIONAL!$A$1:$C$12,2,FALSE)</f>
        <v>SELECIONAR</v>
      </c>
    </row>
    <row r="417" spans="2:14">
      <c r="B417" s="260" t="str">
        <f t="shared" si="12"/>
        <v>U.</v>
      </c>
      <c r="C417" s="261" t="s">
        <v>4</v>
      </c>
      <c r="D417" s="262"/>
      <c r="E417" s="262"/>
      <c r="F417" s="261" t="s">
        <v>18</v>
      </c>
      <c r="G417" s="264">
        <v>1</v>
      </c>
      <c r="H417" s="270"/>
      <c r="I417" s="266">
        <v>0</v>
      </c>
      <c r="J417" s="267">
        <f t="shared" si="13"/>
        <v>0</v>
      </c>
      <c r="K417" s="268" t="s">
        <v>50</v>
      </c>
      <c r="L417" s="268" t="s">
        <v>45</v>
      </c>
      <c r="M417" s="268" t="s">
        <v>51</v>
      </c>
      <c r="N417" s="269" t="str">
        <f>VLOOKUP(M417,[18]OPERACIONAL!$A$1:$C$12,2,FALSE)</f>
        <v>SELECIONAR</v>
      </c>
    </row>
    <row r="418" spans="2:14">
      <c r="B418" s="260" t="str">
        <f t="shared" si="12"/>
        <v>U.</v>
      </c>
      <c r="C418" s="261" t="s">
        <v>4</v>
      </c>
      <c r="D418" s="262"/>
      <c r="E418" s="262"/>
      <c r="F418" s="261" t="s">
        <v>18</v>
      </c>
      <c r="G418" s="264">
        <v>1</v>
      </c>
      <c r="H418" s="270"/>
      <c r="I418" s="266">
        <v>0</v>
      </c>
      <c r="J418" s="267">
        <f t="shared" si="13"/>
        <v>0</v>
      </c>
      <c r="K418" s="268" t="s">
        <v>50</v>
      </c>
      <c r="L418" s="268" t="s">
        <v>45</v>
      </c>
      <c r="M418" s="268" t="s">
        <v>51</v>
      </c>
      <c r="N418" s="269" t="str">
        <f>VLOOKUP(M418,[18]OPERACIONAL!$A$1:$C$12,2,FALSE)</f>
        <v>SELECIONAR</v>
      </c>
    </row>
    <row r="419" spans="2:14">
      <c r="B419" s="260" t="str">
        <f t="shared" si="12"/>
        <v>U.</v>
      </c>
      <c r="C419" s="261" t="s">
        <v>4</v>
      </c>
      <c r="D419" s="262"/>
      <c r="E419" s="262"/>
      <c r="F419" s="261" t="s">
        <v>18</v>
      </c>
      <c r="G419" s="264">
        <v>1</v>
      </c>
      <c r="H419" s="270"/>
      <c r="I419" s="266">
        <v>0</v>
      </c>
      <c r="J419" s="267">
        <f t="shared" si="13"/>
        <v>0</v>
      </c>
      <c r="K419" s="268" t="s">
        <v>50</v>
      </c>
      <c r="L419" s="268" t="s">
        <v>45</v>
      </c>
      <c r="M419" s="268" t="s">
        <v>51</v>
      </c>
      <c r="N419" s="269" t="str">
        <f>VLOOKUP(M419,[18]OPERACIONAL!$A$1:$C$12,2,FALSE)</f>
        <v>SELECIONAR</v>
      </c>
    </row>
    <row r="420" spans="2:14">
      <c r="B420" s="260" t="str">
        <f t="shared" si="12"/>
        <v>U.</v>
      </c>
      <c r="C420" s="261" t="s">
        <v>4</v>
      </c>
      <c r="D420" s="262"/>
      <c r="E420" s="262"/>
      <c r="F420" s="261" t="s">
        <v>18</v>
      </c>
      <c r="G420" s="264">
        <v>1</v>
      </c>
      <c r="H420" s="270"/>
      <c r="I420" s="266">
        <v>0</v>
      </c>
      <c r="J420" s="267">
        <f t="shared" si="13"/>
        <v>0</v>
      </c>
      <c r="K420" s="268" t="s">
        <v>50</v>
      </c>
      <c r="L420" s="268" t="s">
        <v>45</v>
      </c>
      <c r="M420" s="268" t="s">
        <v>51</v>
      </c>
      <c r="N420" s="269" t="str">
        <f>VLOOKUP(M420,[18]OPERACIONAL!$A$1:$C$12,2,FALSE)</f>
        <v>SELECIONAR</v>
      </c>
    </row>
    <row r="421" spans="2:14">
      <c r="B421" s="260" t="str">
        <f t="shared" si="12"/>
        <v>U.</v>
      </c>
      <c r="C421" s="261" t="s">
        <v>4</v>
      </c>
      <c r="D421" s="262"/>
      <c r="E421" s="262"/>
      <c r="F421" s="261" t="s">
        <v>18</v>
      </c>
      <c r="G421" s="264">
        <v>1</v>
      </c>
      <c r="H421" s="270"/>
      <c r="I421" s="266">
        <v>0</v>
      </c>
      <c r="J421" s="267">
        <f t="shared" si="13"/>
        <v>0</v>
      </c>
      <c r="K421" s="268" t="s">
        <v>50</v>
      </c>
      <c r="L421" s="268" t="s">
        <v>45</v>
      </c>
      <c r="M421" s="268" t="s">
        <v>51</v>
      </c>
      <c r="N421" s="269" t="str">
        <f>VLOOKUP(M421,[18]OPERACIONAL!$A$1:$C$12,2,FALSE)</f>
        <v>SELECIONAR</v>
      </c>
    </row>
    <row r="422" spans="2:14">
      <c r="B422" s="260" t="str">
        <f t="shared" si="12"/>
        <v>U.</v>
      </c>
      <c r="C422" s="261" t="s">
        <v>4</v>
      </c>
      <c r="D422" s="262"/>
      <c r="E422" s="262"/>
      <c r="F422" s="261" t="s">
        <v>18</v>
      </c>
      <c r="G422" s="264">
        <v>1</v>
      </c>
      <c r="H422" s="270"/>
      <c r="I422" s="266">
        <v>0</v>
      </c>
      <c r="J422" s="267">
        <f t="shared" si="13"/>
        <v>0</v>
      </c>
      <c r="K422" s="268" t="s">
        <v>50</v>
      </c>
      <c r="L422" s="268" t="s">
        <v>45</v>
      </c>
      <c r="M422" s="268" t="s">
        <v>51</v>
      </c>
      <c r="N422" s="269" t="str">
        <f>VLOOKUP(M422,[18]OPERACIONAL!$A$1:$C$12,2,FALSE)</f>
        <v>SELECIONAR</v>
      </c>
    </row>
    <row r="423" spans="2:14">
      <c r="B423" s="260" t="str">
        <f t="shared" si="12"/>
        <v>U.</v>
      </c>
      <c r="C423" s="261" t="s">
        <v>4</v>
      </c>
      <c r="D423" s="262"/>
      <c r="E423" s="262"/>
      <c r="F423" s="261" t="s">
        <v>18</v>
      </c>
      <c r="G423" s="264">
        <v>1</v>
      </c>
      <c r="H423" s="270"/>
      <c r="I423" s="266">
        <v>0</v>
      </c>
      <c r="J423" s="267">
        <f t="shared" si="13"/>
        <v>0</v>
      </c>
      <c r="K423" s="268" t="s">
        <v>50</v>
      </c>
      <c r="L423" s="268" t="s">
        <v>45</v>
      </c>
      <c r="M423" s="268" t="s">
        <v>51</v>
      </c>
      <c r="N423" s="269" t="str">
        <f>VLOOKUP(M423,[18]OPERACIONAL!$A$1:$C$12,2,FALSE)</f>
        <v>SELECIONAR</v>
      </c>
    </row>
    <row r="424" spans="2:14">
      <c r="B424" s="260" t="str">
        <f t="shared" si="12"/>
        <v>U.</v>
      </c>
      <c r="C424" s="261" t="s">
        <v>4</v>
      </c>
      <c r="D424" s="262"/>
      <c r="E424" s="262"/>
      <c r="F424" s="261" t="s">
        <v>18</v>
      </c>
      <c r="G424" s="264">
        <v>1</v>
      </c>
      <c r="H424" s="270"/>
      <c r="I424" s="266">
        <v>0</v>
      </c>
      <c r="J424" s="267">
        <f t="shared" si="13"/>
        <v>0</v>
      </c>
      <c r="K424" s="268" t="s">
        <v>50</v>
      </c>
      <c r="L424" s="268" t="s">
        <v>45</v>
      </c>
      <c r="M424" s="268" t="s">
        <v>51</v>
      </c>
      <c r="N424" s="269" t="str">
        <f>VLOOKUP(M424,[18]OPERACIONAL!$A$1:$C$12,2,FALSE)</f>
        <v>SELECIONAR</v>
      </c>
    </row>
    <row r="425" spans="2:14">
      <c r="B425" s="260" t="str">
        <f t="shared" si="12"/>
        <v>U.</v>
      </c>
      <c r="C425" s="261" t="s">
        <v>4</v>
      </c>
      <c r="D425" s="262"/>
      <c r="E425" s="262"/>
      <c r="F425" s="261" t="s">
        <v>18</v>
      </c>
      <c r="G425" s="264">
        <v>1</v>
      </c>
      <c r="H425" s="270"/>
      <c r="I425" s="266">
        <v>0</v>
      </c>
      <c r="J425" s="267">
        <f t="shared" si="13"/>
        <v>0</v>
      </c>
      <c r="K425" s="268" t="s">
        <v>50</v>
      </c>
      <c r="L425" s="268" t="s">
        <v>45</v>
      </c>
      <c r="M425" s="268" t="s">
        <v>51</v>
      </c>
      <c r="N425" s="269" t="str">
        <f>VLOOKUP(M425,[18]OPERACIONAL!$A$1:$C$12,2,FALSE)</f>
        <v>SELECIONAR</v>
      </c>
    </row>
    <row r="426" spans="2:14">
      <c r="B426" s="260" t="str">
        <f t="shared" si="12"/>
        <v>U.</v>
      </c>
      <c r="C426" s="261" t="s">
        <v>4</v>
      </c>
      <c r="D426" s="262"/>
      <c r="E426" s="262"/>
      <c r="F426" s="261" t="s">
        <v>18</v>
      </c>
      <c r="G426" s="264">
        <v>1</v>
      </c>
      <c r="H426" s="270"/>
      <c r="I426" s="266">
        <v>0</v>
      </c>
      <c r="J426" s="267">
        <f t="shared" si="13"/>
        <v>0</v>
      </c>
      <c r="K426" s="268" t="s">
        <v>50</v>
      </c>
      <c r="L426" s="268" t="s">
        <v>45</v>
      </c>
      <c r="M426" s="268" t="s">
        <v>51</v>
      </c>
      <c r="N426" s="269" t="str">
        <f>VLOOKUP(M426,[18]OPERACIONAL!$A$1:$C$12,2,FALSE)</f>
        <v>SELECIONAR</v>
      </c>
    </row>
    <row r="427" spans="2:14">
      <c r="B427" s="260" t="str">
        <f t="shared" si="12"/>
        <v>U.</v>
      </c>
      <c r="C427" s="261" t="s">
        <v>4</v>
      </c>
      <c r="D427" s="262"/>
      <c r="E427" s="262"/>
      <c r="F427" s="261" t="s">
        <v>18</v>
      </c>
      <c r="G427" s="264">
        <v>1</v>
      </c>
      <c r="H427" s="270"/>
      <c r="I427" s="266">
        <v>0</v>
      </c>
      <c r="J427" s="267">
        <f t="shared" si="13"/>
        <v>0</v>
      </c>
      <c r="K427" s="268" t="s">
        <v>50</v>
      </c>
      <c r="L427" s="268" t="s">
        <v>45</v>
      </c>
      <c r="M427" s="268" t="s">
        <v>51</v>
      </c>
      <c r="N427" s="269" t="str">
        <f>VLOOKUP(M427,[18]OPERACIONAL!$A$1:$C$12,2,FALSE)</f>
        <v>SELECIONAR</v>
      </c>
    </row>
    <row r="428" spans="2:14">
      <c r="B428" s="260" t="str">
        <f t="shared" si="12"/>
        <v>U.</v>
      </c>
      <c r="C428" s="261" t="s">
        <v>4</v>
      </c>
      <c r="D428" s="262"/>
      <c r="E428" s="262"/>
      <c r="F428" s="261" t="s">
        <v>18</v>
      </c>
      <c r="G428" s="264">
        <v>1</v>
      </c>
      <c r="H428" s="270"/>
      <c r="I428" s="266">
        <v>0</v>
      </c>
      <c r="J428" s="267">
        <f t="shared" si="13"/>
        <v>0</v>
      </c>
      <c r="K428" s="268" t="s">
        <v>50</v>
      </c>
      <c r="L428" s="268" t="s">
        <v>45</v>
      </c>
      <c r="M428" s="268" t="s">
        <v>51</v>
      </c>
      <c r="N428" s="269" t="str">
        <f>VLOOKUP(M428,[18]OPERACIONAL!$A$1:$C$12,2,FALSE)</f>
        <v>SELECIONAR</v>
      </c>
    </row>
    <row r="429" spans="2:14">
      <c r="B429" s="260" t="str">
        <f t="shared" si="12"/>
        <v>U.</v>
      </c>
      <c r="C429" s="261" t="s">
        <v>4</v>
      </c>
      <c r="D429" s="262"/>
      <c r="E429" s="262"/>
      <c r="F429" s="261" t="s">
        <v>18</v>
      </c>
      <c r="G429" s="264">
        <v>1</v>
      </c>
      <c r="H429" s="270"/>
      <c r="I429" s="266">
        <v>0</v>
      </c>
      <c r="J429" s="267">
        <f t="shared" si="13"/>
        <v>0</v>
      </c>
      <c r="K429" s="268" t="s">
        <v>50</v>
      </c>
      <c r="L429" s="268" t="s">
        <v>45</v>
      </c>
      <c r="M429" s="268" t="s">
        <v>51</v>
      </c>
      <c r="N429" s="269" t="str">
        <f>VLOOKUP(M429,[18]OPERACIONAL!$A$1:$C$12,2,FALSE)</f>
        <v>SELECIONAR</v>
      </c>
    </row>
    <row r="430" spans="2:14">
      <c r="B430" s="260" t="str">
        <f t="shared" si="12"/>
        <v>U.</v>
      </c>
      <c r="C430" s="261" t="s">
        <v>4</v>
      </c>
      <c r="D430" s="262"/>
      <c r="E430" s="262"/>
      <c r="F430" s="261" t="s">
        <v>18</v>
      </c>
      <c r="G430" s="264">
        <v>1</v>
      </c>
      <c r="H430" s="270"/>
      <c r="I430" s="266">
        <v>0</v>
      </c>
      <c r="J430" s="267">
        <f t="shared" si="13"/>
        <v>0</v>
      </c>
      <c r="K430" s="268" t="s">
        <v>50</v>
      </c>
      <c r="L430" s="268" t="s">
        <v>45</v>
      </c>
      <c r="M430" s="268" t="s">
        <v>51</v>
      </c>
      <c r="N430" s="269" t="str">
        <f>VLOOKUP(M430,[18]OPERACIONAL!$A$1:$C$12,2,FALSE)</f>
        <v>SELECIONAR</v>
      </c>
    </row>
    <row r="431" spans="2:14">
      <c r="B431" s="260" t="str">
        <f t="shared" si="12"/>
        <v>U.</v>
      </c>
      <c r="C431" s="261" t="s">
        <v>4</v>
      </c>
      <c r="D431" s="262"/>
      <c r="E431" s="262"/>
      <c r="F431" s="261" t="s">
        <v>18</v>
      </c>
      <c r="G431" s="264">
        <v>1</v>
      </c>
      <c r="H431" s="270"/>
      <c r="I431" s="266">
        <v>0</v>
      </c>
      <c r="J431" s="267">
        <f t="shared" si="13"/>
        <v>0</v>
      </c>
      <c r="K431" s="268" t="s">
        <v>50</v>
      </c>
      <c r="L431" s="268" t="s">
        <v>45</v>
      </c>
      <c r="M431" s="268" t="s">
        <v>51</v>
      </c>
      <c r="N431" s="269" t="str">
        <f>VLOOKUP(M431,[18]OPERACIONAL!$A$1:$C$12,2,FALSE)</f>
        <v>SELECIONAR</v>
      </c>
    </row>
    <row r="432" spans="2:14">
      <c r="B432" s="260" t="str">
        <f t="shared" si="12"/>
        <v>U.</v>
      </c>
      <c r="C432" s="261" t="s">
        <v>4</v>
      </c>
      <c r="D432" s="262"/>
      <c r="E432" s="262"/>
      <c r="F432" s="261" t="s">
        <v>18</v>
      </c>
      <c r="G432" s="264">
        <v>1</v>
      </c>
      <c r="H432" s="270"/>
      <c r="I432" s="266">
        <v>0</v>
      </c>
      <c r="J432" s="267">
        <f t="shared" si="13"/>
        <v>0</v>
      </c>
      <c r="K432" s="268" t="s">
        <v>50</v>
      </c>
      <c r="L432" s="268" t="s">
        <v>45</v>
      </c>
      <c r="M432" s="268" t="s">
        <v>51</v>
      </c>
      <c r="N432" s="269" t="str">
        <f>VLOOKUP(M432,[18]OPERACIONAL!$A$1:$C$12,2,FALSE)</f>
        <v>SELECIONAR</v>
      </c>
    </row>
    <row r="433" spans="2:14">
      <c r="B433" s="260" t="str">
        <f t="shared" si="12"/>
        <v>U.</v>
      </c>
      <c r="C433" s="261" t="s">
        <v>4</v>
      </c>
      <c r="D433" s="262"/>
      <c r="E433" s="262"/>
      <c r="F433" s="261" t="s">
        <v>18</v>
      </c>
      <c r="G433" s="264">
        <v>1</v>
      </c>
      <c r="H433" s="270"/>
      <c r="I433" s="266">
        <v>0</v>
      </c>
      <c r="J433" s="267">
        <f t="shared" si="13"/>
        <v>0</v>
      </c>
      <c r="K433" s="268" t="s">
        <v>50</v>
      </c>
      <c r="L433" s="268" t="s">
        <v>45</v>
      </c>
      <c r="M433" s="268" t="s">
        <v>51</v>
      </c>
      <c r="N433" s="269" t="str">
        <f>VLOOKUP(M433,[18]OPERACIONAL!$A$1:$C$12,2,FALSE)</f>
        <v>SELECIONAR</v>
      </c>
    </row>
    <row r="434" spans="2:14">
      <c r="B434" s="260" t="str">
        <f t="shared" si="12"/>
        <v>U.</v>
      </c>
      <c r="C434" s="261" t="s">
        <v>4</v>
      </c>
      <c r="D434" s="262"/>
      <c r="E434" s="262"/>
      <c r="F434" s="261" t="s">
        <v>18</v>
      </c>
      <c r="G434" s="264">
        <v>1</v>
      </c>
      <c r="H434" s="270"/>
      <c r="I434" s="266">
        <v>0</v>
      </c>
      <c r="J434" s="267">
        <f t="shared" si="13"/>
        <v>0</v>
      </c>
      <c r="K434" s="268" t="s">
        <v>50</v>
      </c>
      <c r="L434" s="268" t="s">
        <v>45</v>
      </c>
      <c r="M434" s="268" t="s">
        <v>51</v>
      </c>
      <c r="N434" s="269" t="str">
        <f>VLOOKUP(M434,[18]OPERACIONAL!$A$1:$C$12,2,FALSE)</f>
        <v>SELECIONAR</v>
      </c>
    </row>
    <row r="435" spans="2:14">
      <c r="B435" s="260" t="str">
        <f t="shared" si="12"/>
        <v>U.</v>
      </c>
      <c r="C435" s="261" t="s">
        <v>4</v>
      </c>
      <c r="D435" s="262"/>
      <c r="E435" s="262"/>
      <c r="F435" s="261" t="s">
        <v>18</v>
      </c>
      <c r="G435" s="264">
        <v>1</v>
      </c>
      <c r="H435" s="270"/>
      <c r="I435" s="266">
        <v>0</v>
      </c>
      <c r="J435" s="267">
        <f t="shared" si="13"/>
        <v>0</v>
      </c>
      <c r="K435" s="268" t="s">
        <v>50</v>
      </c>
      <c r="L435" s="268" t="s">
        <v>45</v>
      </c>
      <c r="M435" s="268" t="s">
        <v>51</v>
      </c>
      <c r="N435" s="269" t="str">
        <f>VLOOKUP(M435,[18]OPERACIONAL!$A$1:$C$12,2,FALSE)</f>
        <v>SELECIONAR</v>
      </c>
    </row>
    <row r="436" spans="2:14">
      <c r="B436" s="260" t="str">
        <f t="shared" si="12"/>
        <v>U.</v>
      </c>
      <c r="C436" s="261" t="s">
        <v>4</v>
      </c>
      <c r="D436" s="262"/>
      <c r="E436" s="262"/>
      <c r="F436" s="261" t="s">
        <v>18</v>
      </c>
      <c r="G436" s="264">
        <v>1</v>
      </c>
      <c r="H436" s="270"/>
      <c r="I436" s="266">
        <v>0</v>
      </c>
      <c r="J436" s="267">
        <f t="shared" si="13"/>
        <v>0</v>
      </c>
      <c r="K436" s="268" t="s">
        <v>50</v>
      </c>
      <c r="L436" s="268" t="s">
        <v>45</v>
      </c>
      <c r="M436" s="268" t="s">
        <v>51</v>
      </c>
      <c r="N436" s="269" t="str">
        <f>VLOOKUP(M436,[18]OPERACIONAL!$A$1:$C$12,2,FALSE)</f>
        <v>SELECIONAR</v>
      </c>
    </row>
    <row r="437" spans="2:14">
      <c r="B437" s="260" t="str">
        <f t="shared" si="12"/>
        <v>U.</v>
      </c>
      <c r="C437" s="261" t="s">
        <v>4</v>
      </c>
      <c r="D437" s="262"/>
      <c r="E437" s="262"/>
      <c r="F437" s="261" t="s">
        <v>18</v>
      </c>
      <c r="G437" s="264">
        <v>1</v>
      </c>
      <c r="H437" s="270"/>
      <c r="I437" s="266">
        <v>0</v>
      </c>
      <c r="J437" s="267">
        <f t="shared" si="13"/>
        <v>0</v>
      </c>
      <c r="K437" s="268" t="s">
        <v>50</v>
      </c>
      <c r="L437" s="268" t="s">
        <v>45</v>
      </c>
      <c r="M437" s="268" t="s">
        <v>51</v>
      </c>
      <c r="N437" s="269" t="str">
        <f>VLOOKUP(M437,[18]OPERACIONAL!$A$1:$C$12,2,FALSE)</f>
        <v>SELECIONAR</v>
      </c>
    </row>
    <row r="438" spans="2:14">
      <c r="B438" s="260" t="str">
        <f t="shared" si="12"/>
        <v>U.</v>
      </c>
      <c r="C438" s="261" t="s">
        <v>4</v>
      </c>
      <c r="D438" s="262"/>
      <c r="E438" s="262"/>
      <c r="F438" s="261" t="s">
        <v>18</v>
      </c>
      <c r="G438" s="264">
        <v>1</v>
      </c>
      <c r="H438" s="270"/>
      <c r="I438" s="266">
        <v>0</v>
      </c>
      <c r="J438" s="267">
        <f t="shared" si="13"/>
        <v>0</v>
      </c>
      <c r="K438" s="268" t="s">
        <v>50</v>
      </c>
      <c r="L438" s="268" t="s">
        <v>45</v>
      </c>
      <c r="M438" s="268" t="s">
        <v>51</v>
      </c>
      <c r="N438" s="269" t="str">
        <f>VLOOKUP(M438,[18]OPERACIONAL!$A$1:$C$12,2,FALSE)</f>
        <v>SELECIONAR</v>
      </c>
    </row>
    <row r="439" spans="2:14">
      <c r="B439" s="260" t="str">
        <f t="shared" si="12"/>
        <v>U.</v>
      </c>
      <c r="C439" s="261" t="s">
        <v>4</v>
      </c>
      <c r="D439" s="262"/>
      <c r="E439" s="262"/>
      <c r="F439" s="261" t="s">
        <v>18</v>
      </c>
      <c r="G439" s="264">
        <v>1</v>
      </c>
      <c r="H439" s="270"/>
      <c r="I439" s="266">
        <v>0</v>
      </c>
      <c r="J439" s="267">
        <f t="shared" si="13"/>
        <v>0</v>
      </c>
      <c r="K439" s="268" t="s">
        <v>50</v>
      </c>
      <c r="L439" s="268" t="s">
        <v>45</v>
      </c>
      <c r="M439" s="268" t="s">
        <v>51</v>
      </c>
      <c r="N439" s="269" t="str">
        <f>VLOOKUP(M439,[18]OPERACIONAL!$A$1:$C$12,2,FALSE)</f>
        <v>SELECIONAR</v>
      </c>
    </row>
    <row r="440" spans="2:14">
      <c r="B440" s="260" t="str">
        <f t="shared" si="12"/>
        <v>U.</v>
      </c>
      <c r="C440" s="261" t="s">
        <v>4</v>
      </c>
      <c r="D440" s="262"/>
      <c r="E440" s="262"/>
      <c r="F440" s="261" t="s">
        <v>18</v>
      </c>
      <c r="G440" s="264">
        <v>1</v>
      </c>
      <c r="H440" s="270"/>
      <c r="I440" s="266">
        <v>0</v>
      </c>
      <c r="J440" s="267">
        <f t="shared" si="13"/>
        <v>0</v>
      </c>
      <c r="K440" s="268" t="s">
        <v>50</v>
      </c>
      <c r="L440" s="268" t="s">
        <v>45</v>
      </c>
      <c r="M440" s="268" t="s">
        <v>51</v>
      </c>
      <c r="N440" s="269" t="str">
        <f>VLOOKUP(M440,[18]OPERACIONAL!$A$1:$C$12,2,FALSE)</f>
        <v>SELECIONAR</v>
      </c>
    </row>
    <row r="441" spans="2:14">
      <c r="B441" s="260" t="str">
        <f t="shared" si="12"/>
        <v>U.</v>
      </c>
      <c r="C441" s="261" t="s">
        <v>4</v>
      </c>
      <c r="D441" s="262"/>
      <c r="E441" s="262"/>
      <c r="F441" s="261" t="s">
        <v>18</v>
      </c>
      <c r="G441" s="264">
        <v>1</v>
      </c>
      <c r="H441" s="270"/>
      <c r="I441" s="266">
        <v>0</v>
      </c>
      <c r="J441" s="267">
        <f t="shared" si="13"/>
        <v>0</v>
      </c>
      <c r="K441" s="268" t="s">
        <v>50</v>
      </c>
      <c r="L441" s="268" t="s">
        <v>45</v>
      </c>
      <c r="M441" s="268" t="s">
        <v>51</v>
      </c>
      <c r="N441" s="269" t="str">
        <f>VLOOKUP(M441,[18]OPERACIONAL!$A$1:$C$12,2,FALSE)</f>
        <v>SELECIONAR</v>
      </c>
    </row>
    <row r="442" spans="2:14">
      <c r="B442" s="260" t="str">
        <f t="shared" si="12"/>
        <v>U.</v>
      </c>
      <c r="C442" s="261" t="s">
        <v>4</v>
      </c>
      <c r="D442" s="262"/>
      <c r="E442" s="262"/>
      <c r="F442" s="261" t="s">
        <v>18</v>
      </c>
      <c r="G442" s="264">
        <v>1</v>
      </c>
      <c r="H442" s="270"/>
      <c r="I442" s="266">
        <v>0</v>
      </c>
      <c r="J442" s="267">
        <f t="shared" si="13"/>
        <v>0</v>
      </c>
      <c r="K442" s="268" t="s">
        <v>50</v>
      </c>
      <c r="L442" s="268" t="s">
        <v>45</v>
      </c>
      <c r="M442" s="268" t="s">
        <v>51</v>
      </c>
      <c r="N442" s="269" t="str">
        <f>VLOOKUP(M442,[18]OPERACIONAL!$A$1:$C$12,2,FALSE)</f>
        <v>SELECIONAR</v>
      </c>
    </row>
    <row r="443" spans="2:14">
      <c r="B443" s="260" t="str">
        <f t="shared" si="12"/>
        <v>U.</v>
      </c>
      <c r="C443" s="261" t="s">
        <v>4</v>
      </c>
      <c r="D443" s="262"/>
      <c r="E443" s="262"/>
      <c r="F443" s="261" t="s">
        <v>18</v>
      </c>
      <c r="G443" s="264">
        <v>1</v>
      </c>
      <c r="H443" s="270"/>
      <c r="I443" s="266">
        <v>0</v>
      </c>
      <c r="J443" s="267">
        <f t="shared" si="13"/>
        <v>0</v>
      </c>
      <c r="K443" s="268" t="s">
        <v>50</v>
      </c>
      <c r="L443" s="268" t="s">
        <v>45</v>
      </c>
      <c r="M443" s="268" t="s">
        <v>51</v>
      </c>
      <c r="N443" s="269" t="str">
        <f>VLOOKUP(M443,[18]OPERACIONAL!$A$1:$C$12,2,FALSE)</f>
        <v>SELECIONAR</v>
      </c>
    </row>
    <row r="444" spans="2:14">
      <c r="B444" s="260" t="str">
        <f t="shared" si="12"/>
        <v>U.</v>
      </c>
      <c r="C444" s="261" t="s">
        <v>4</v>
      </c>
      <c r="D444" s="262"/>
      <c r="E444" s="262"/>
      <c r="F444" s="261" t="s">
        <v>18</v>
      </c>
      <c r="G444" s="264">
        <v>1</v>
      </c>
      <c r="H444" s="270"/>
      <c r="I444" s="266">
        <v>0</v>
      </c>
      <c r="J444" s="267">
        <f t="shared" si="13"/>
        <v>0</v>
      </c>
      <c r="K444" s="268" t="s">
        <v>50</v>
      </c>
      <c r="L444" s="268" t="s">
        <v>45</v>
      </c>
      <c r="M444" s="268" t="s">
        <v>51</v>
      </c>
      <c r="N444" s="269" t="str">
        <f>VLOOKUP(M444,[18]OPERACIONAL!$A$1:$C$12,2,FALSE)</f>
        <v>SELECIONAR</v>
      </c>
    </row>
    <row r="445" spans="2:14">
      <c r="B445" s="260" t="str">
        <f t="shared" si="12"/>
        <v>U.</v>
      </c>
      <c r="C445" s="261" t="s">
        <v>4</v>
      </c>
      <c r="D445" s="262"/>
      <c r="E445" s="262"/>
      <c r="F445" s="261" t="s">
        <v>18</v>
      </c>
      <c r="G445" s="264">
        <v>1</v>
      </c>
      <c r="H445" s="270"/>
      <c r="I445" s="266">
        <v>0</v>
      </c>
      <c r="J445" s="267">
        <f t="shared" si="13"/>
        <v>0</v>
      </c>
      <c r="K445" s="268" t="s">
        <v>50</v>
      </c>
      <c r="L445" s="268" t="s">
        <v>45</v>
      </c>
      <c r="M445" s="268" t="s">
        <v>51</v>
      </c>
      <c r="N445" s="269" t="str">
        <f>VLOOKUP(M445,[18]OPERACIONAL!$A$1:$C$12,2,FALSE)</f>
        <v>SELECIONAR</v>
      </c>
    </row>
    <row r="446" spans="2:14">
      <c r="B446" s="260" t="str">
        <f t="shared" si="12"/>
        <v>U.</v>
      </c>
      <c r="C446" s="261" t="s">
        <v>4</v>
      </c>
      <c r="D446" s="262"/>
      <c r="E446" s="262"/>
      <c r="F446" s="261" t="s">
        <v>18</v>
      </c>
      <c r="G446" s="264">
        <v>1</v>
      </c>
      <c r="H446" s="270"/>
      <c r="I446" s="266">
        <v>0</v>
      </c>
      <c r="J446" s="267">
        <f t="shared" si="13"/>
        <v>0</v>
      </c>
      <c r="K446" s="268" t="s">
        <v>50</v>
      </c>
      <c r="L446" s="268" t="s">
        <v>45</v>
      </c>
      <c r="M446" s="268" t="s">
        <v>51</v>
      </c>
      <c r="N446" s="269" t="str">
        <f>VLOOKUP(M446,[18]OPERACIONAL!$A$1:$C$12,2,FALSE)</f>
        <v>SELECIONAR</v>
      </c>
    </row>
    <row r="447" spans="2:14">
      <c r="B447" s="260" t="str">
        <f t="shared" si="12"/>
        <v>U.</v>
      </c>
      <c r="C447" s="261" t="s">
        <v>4</v>
      </c>
      <c r="D447" s="262"/>
      <c r="E447" s="262"/>
      <c r="F447" s="261" t="s">
        <v>18</v>
      </c>
      <c r="G447" s="264">
        <v>1</v>
      </c>
      <c r="H447" s="270"/>
      <c r="I447" s="266">
        <v>0</v>
      </c>
      <c r="J447" s="267">
        <f t="shared" si="13"/>
        <v>0</v>
      </c>
      <c r="K447" s="268" t="s">
        <v>50</v>
      </c>
      <c r="L447" s="268" t="s">
        <v>45</v>
      </c>
      <c r="M447" s="268" t="s">
        <v>51</v>
      </c>
      <c r="N447" s="269" t="str">
        <f>VLOOKUP(M447,[18]OPERACIONAL!$A$1:$C$12,2,FALSE)</f>
        <v>SELECIONAR</v>
      </c>
    </row>
    <row r="448" spans="2:14">
      <c r="B448" s="260" t="str">
        <f t="shared" si="12"/>
        <v>U.</v>
      </c>
      <c r="C448" s="261" t="s">
        <v>4</v>
      </c>
      <c r="D448" s="262"/>
      <c r="E448" s="262"/>
      <c r="F448" s="261" t="s">
        <v>18</v>
      </c>
      <c r="G448" s="264">
        <v>1</v>
      </c>
      <c r="H448" s="270"/>
      <c r="I448" s="266">
        <v>0</v>
      </c>
      <c r="J448" s="267">
        <f t="shared" si="13"/>
        <v>0</v>
      </c>
      <c r="K448" s="268" t="s">
        <v>50</v>
      </c>
      <c r="L448" s="268" t="s">
        <v>45</v>
      </c>
      <c r="M448" s="268" t="s">
        <v>51</v>
      </c>
      <c r="N448" s="269" t="str">
        <f>VLOOKUP(M448,[18]OPERACIONAL!$A$1:$C$12,2,FALSE)</f>
        <v>SELECIONAR</v>
      </c>
    </row>
    <row r="449" spans="2:14">
      <c r="B449" s="260" t="str">
        <f t="shared" si="12"/>
        <v>U.</v>
      </c>
      <c r="C449" s="261" t="s">
        <v>4</v>
      </c>
      <c r="D449" s="262"/>
      <c r="E449" s="262"/>
      <c r="F449" s="261" t="s">
        <v>18</v>
      </c>
      <c r="G449" s="264">
        <v>1</v>
      </c>
      <c r="H449" s="270"/>
      <c r="I449" s="266">
        <v>0</v>
      </c>
      <c r="J449" s="267">
        <f t="shared" si="13"/>
        <v>0</v>
      </c>
      <c r="K449" s="268" t="s">
        <v>50</v>
      </c>
      <c r="L449" s="268" t="s">
        <v>45</v>
      </c>
      <c r="M449" s="268" t="s">
        <v>51</v>
      </c>
      <c r="N449" s="269" t="str">
        <f>VLOOKUP(M449,[18]OPERACIONAL!$A$1:$C$12,2,FALSE)</f>
        <v>SELECIONAR</v>
      </c>
    </row>
    <row r="450" spans="2:14">
      <c r="B450" s="260" t="str">
        <f t="shared" si="12"/>
        <v>U.</v>
      </c>
      <c r="C450" s="261" t="s">
        <v>4</v>
      </c>
      <c r="D450" s="262"/>
      <c r="E450" s="262"/>
      <c r="F450" s="261" t="s">
        <v>18</v>
      </c>
      <c r="G450" s="264">
        <v>1</v>
      </c>
      <c r="H450" s="270"/>
      <c r="I450" s="266">
        <v>0</v>
      </c>
      <c r="J450" s="267">
        <f t="shared" si="13"/>
        <v>0</v>
      </c>
      <c r="K450" s="268" t="s">
        <v>50</v>
      </c>
      <c r="L450" s="268" t="s">
        <v>45</v>
      </c>
      <c r="M450" s="268" t="s">
        <v>51</v>
      </c>
      <c r="N450" s="269" t="str">
        <f>VLOOKUP(M450,[18]OPERACIONAL!$A$1:$C$12,2,FALSE)</f>
        <v>SELECIONAR</v>
      </c>
    </row>
    <row r="451" spans="2:14">
      <c r="B451" s="260" t="str">
        <f t="shared" si="12"/>
        <v>U.</v>
      </c>
      <c r="C451" s="261" t="s">
        <v>4</v>
      </c>
      <c r="D451" s="262"/>
      <c r="E451" s="262"/>
      <c r="F451" s="261" t="s">
        <v>18</v>
      </c>
      <c r="G451" s="264">
        <v>1</v>
      </c>
      <c r="H451" s="270"/>
      <c r="I451" s="266">
        <v>0</v>
      </c>
      <c r="J451" s="267">
        <f t="shared" si="13"/>
        <v>0</v>
      </c>
      <c r="K451" s="268" t="s">
        <v>50</v>
      </c>
      <c r="L451" s="268" t="s">
        <v>45</v>
      </c>
      <c r="M451" s="268" t="s">
        <v>51</v>
      </c>
      <c r="N451" s="269" t="str">
        <f>VLOOKUP(M451,[18]OPERACIONAL!$A$1:$C$12,2,FALSE)</f>
        <v>SELECIONAR</v>
      </c>
    </row>
    <row r="452" spans="2:14">
      <c r="B452" s="260" t="str">
        <f t="shared" si="12"/>
        <v>U.</v>
      </c>
      <c r="C452" s="261" t="s">
        <v>4</v>
      </c>
      <c r="D452" s="262"/>
      <c r="E452" s="262"/>
      <c r="F452" s="261" t="s">
        <v>18</v>
      </c>
      <c r="G452" s="264">
        <v>1</v>
      </c>
      <c r="H452" s="270"/>
      <c r="I452" s="266">
        <v>0</v>
      </c>
      <c r="J452" s="267">
        <f t="shared" si="13"/>
        <v>0</v>
      </c>
      <c r="K452" s="268" t="s">
        <v>50</v>
      </c>
      <c r="L452" s="268" t="s">
        <v>45</v>
      </c>
      <c r="M452" s="268" t="s">
        <v>51</v>
      </c>
      <c r="N452" s="269" t="str">
        <f>VLOOKUP(M452,[18]OPERACIONAL!$A$1:$C$12,2,FALSE)</f>
        <v>SELECIONAR</v>
      </c>
    </row>
    <row r="453" spans="2:14">
      <c r="B453" s="260" t="str">
        <f t="shared" ref="B453:B516" si="14">MID(C453,1,2)</f>
        <v>U.</v>
      </c>
      <c r="C453" s="261" t="s">
        <v>4</v>
      </c>
      <c r="D453" s="262"/>
      <c r="E453" s="262"/>
      <c r="F453" s="261" t="s">
        <v>18</v>
      </c>
      <c r="G453" s="264">
        <v>1</v>
      </c>
      <c r="H453" s="270"/>
      <c r="I453" s="266">
        <v>0</v>
      </c>
      <c r="J453" s="267">
        <f t="shared" ref="J453:J516" si="15">G453*I453</f>
        <v>0</v>
      </c>
      <c r="K453" s="268" t="s">
        <v>50</v>
      </c>
      <c r="L453" s="268" t="s">
        <v>45</v>
      </c>
      <c r="M453" s="268" t="s">
        <v>51</v>
      </c>
      <c r="N453" s="269" t="str">
        <f>VLOOKUP(M453,[18]OPERACIONAL!$A$1:$C$12,2,FALSE)</f>
        <v>SELECIONAR</v>
      </c>
    </row>
    <row r="454" spans="2:14">
      <c r="B454" s="260" t="str">
        <f t="shared" si="14"/>
        <v>U.</v>
      </c>
      <c r="C454" s="261" t="s">
        <v>4</v>
      </c>
      <c r="D454" s="262"/>
      <c r="E454" s="262"/>
      <c r="F454" s="261" t="s">
        <v>18</v>
      </c>
      <c r="G454" s="264">
        <v>1</v>
      </c>
      <c r="H454" s="270"/>
      <c r="I454" s="266">
        <v>0</v>
      </c>
      <c r="J454" s="267">
        <f t="shared" si="15"/>
        <v>0</v>
      </c>
      <c r="K454" s="268" t="s">
        <v>50</v>
      </c>
      <c r="L454" s="268" t="s">
        <v>45</v>
      </c>
      <c r="M454" s="268" t="s">
        <v>51</v>
      </c>
      <c r="N454" s="269" t="str">
        <f>VLOOKUP(M454,[18]OPERACIONAL!$A$1:$C$12,2,FALSE)</f>
        <v>SELECIONAR</v>
      </c>
    </row>
    <row r="455" spans="2:14">
      <c r="B455" s="260" t="str">
        <f t="shared" si="14"/>
        <v>U.</v>
      </c>
      <c r="C455" s="261" t="s">
        <v>4</v>
      </c>
      <c r="D455" s="262"/>
      <c r="E455" s="262"/>
      <c r="F455" s="261" t="s">
        <v>18</v>
      </c>
      <c r="G455" s="264">
        <v>1</v>
      </c>
      <c r="H455" s="270"/>
      <c r="I455" s="266">
        <v>0</v>
      </c>
      <c r="J455" s="267">
        <f t="shared" si="15"/>
        <v>0</v>
      </c>
      <c r="K455" s="268" t="s">
        <v>50</v>
      </c>
      <c r="L455" s="268" t="s">
        <v>45</v>
      </c>
      <c r="M455" s="268" t="s">
        <v>51</v>
      </c>
      <c r="N455" s="269" t="str">
        <f>VLOOKUP(M455,[18]OPERACIONAL!$A$1:$C$12,2,FALSE)</f>
        <v>SELECIONAR</v>
      </c>
    </row>
    <row r="456" spans="2:14">
      <c r="B456" s="260" t="str">
        <f t="shared" si="14"/>
        <v>U.</v>
      </c>
      <c r="C456" s="261" t="s">
        <v>4</v>
      </c>
      <c r="D456" s="262"/>
      <c r="E456" s="262"/>
      <c r="F456" s="261" t="s">
        <v>18</v>
      </c>
      <c r="G456" s="264">
        <v>1</v>
      </c>
      <c r="H456" s="270"/>
      <c r="I456" s="266">
        <v>0</v>
      </c>
      <c r="J456" s="267">
        <f t="shared" si="15"/>
        <v>0</v>
      </c>
      <c r="K456" s="268" t="s">
        <v>50</v>
      </c>
      <c r="L456" s="268" t="s">
        <v>45</v>
      </c>
      <c r="M456" s="268" t="s">
        <v>51</v>
      </c>
      <c r="N456" s="269" t="str">
        <f>VLOOKUP(M456,[18]OPERACIONAL!$A$1:$C$12,2,FALSE)</f>
        <v>SELECIONAR</v>
      </c>
    </row>
    <row r="457" spans="2:14">
      <c r="B457" s="260" t="str">
        <f t="shared" si="14"/>
        <v>U.</v>
      </c>
      <c r="C457" s="261" t="s">
        <v>4</v>
      </c>
      <c r="D457" s="262"/>
      <c r="E457" s="262"/>
      <c r="F457" s="261" t="s">
        <v>18</v>
      </c>
      <c r="G457" s="264">
        <v>1</v>
      </c>
      <c r="H457" s="270"/>
      <c r="I457" s="266">
        <v>0</v>
      </c>
      <c r="J457" s="267">
        <f t="shared" si="15"/>
        <v>0</v>
      </c>
      <c r="K457" s="268" t="s">
        <v>50</v>
      </c>
      <c r="L457" s="268" t="s">
        <v>45</v>
      </c>
      <c r="M457" s="268" t="s">
        <v>51</v>
      </c>
      <c r="N457" s="269" t="str">
        <f>VLOOKUP(M457,[18]OPERACIONAL!$A$1:$C$12,2,FALSE)</f>
        <v>SELECIONAR</v>
      </c>
    </row>
    <row r="458" spans="2:14">
      <c r="B458" s="260" t="str">
        <f t="shared" si="14"/>
        <v>U.</v>
      </c>
      <c r="C458" s="261" t="s">
        <v>4</v>
      </c>
      <c r="D458" s="262"/>
      <c r="E458" s="262"/>
      <c r="F458" s="261" t="s">
        <v>18</v>
      </c>
      <c r="G458" s="264">
        <v>1</v>
      </c>
      <c r="H458" s="270"/>
      <c r="I458" s="266">
        <v>0</v>
      </c>
      <c r="J458" s="267">
        <f t="shared" si="15"/>
        <v>0</v>
      </c>
      <c r="K458" s="268" t="s">
        <v>50</v>
      </c>
      <c r="L458" s="268" t="s">
        <v>45</v>
      </c>
      <c r="M458" s="268" t="s">
        <v>51</v>
      </c>
      <c r="N458" s="269" t="str">
        <f>VLOOKUP(M458,[18]OPERACIONAL!$A$1:$C$12,2,FALSE)</f>
        <v>SELECIONAR</v>
      </c>
    </row>
    <row r="459" spans="2:14">
      <c r="B459" s="260" t="str">
        <f t="shared" si="14"/>
        <v>U.</v>
      </c>
      <c r="C459" s="261" t="s">
        <v>4</v>
      </c>
      <c r="D459" s="262"/>
      <c r="E459" s="262"/>
      <c r="F459" s="261" t="s">
        <v>18</v>
      </c>
      <c r="G459" s="264">
        <v>1</v>
      </c>
      <c r="H459" s="270"/>
      <c r="I459" s="266">
        <v>0</v>
      </c>
      <c r="J459" s="267">
        <f t="shared" si="15"/>
        <v>0</v>
      </c>
      <c r="K459" s="268" t="s">
        <v>50</v>
      </c>
      <c r="L459" s="268" t="s">
        <v>45</v>
      </c>
      <c r="M459" s="268" t="s">
        <v>51</v>
      </c>
      <c r="N459" s="269" t="str">
        <f>VLOOKUP(M459,[18]OPERACIONAL!$A$1:$C$12,2,FALSE)</f>
        <v>SELECIONAR</v>
      </c>
    </row>
    <row r="460" spans="2:14">
      <c r="B460" s="260" t="str">
        <f t="shared" si="14"/>
        <v>U.</v>
      </c>
      <c r="C460" s="261" t="s">
        <v>4</v>
      </c>
      <c r="D460" s="262"/>
      <c r="E460" s="262"/>
      <c r="F460" s="261" t="s">
        <v>18</v>
      </c>
      <c r="G460" s="264">
        <v>1</v>
      </c>
      <c r="H460" s="270"/>
      <c r="I460" s="266">
        <v>0</v>
      </c>
      <c r="J460" s="267">
        <f t="shared" si="15"/>
        <v>0</v>
      </c>
      <c r="K460" s="268" t="s">
        <v>50</v>
      </c>
      <c r="L460" s="268" t="s">
        <v>45</v>
      </c>
      <c r="M460" s="268" t="s">
        <v>51</v>
      </c>
      <c r="N460" s="269" t="str">
        <f>VLOOKUP(M460,[18]OPERACIONAL!$A$1:$C$12,2,FALSE)</f>
        <v>SELECIONAR</v>
      </c>
    </row>
    <row r="461" spans="2:14">
      <c r="B461" s="260" t="str">
        <f t="shared" si="14"/>
        <v>U.</v>
      </c>
      <c r="C461" s="261" t="s">
        <v>4</v>
      </c>
      <c r="D461" s="262"/>
      <c r="E461" s="262"/>
      <c r="F461" s="261" t="s">
        <v>18</v>
      </c>
      <c r="G461" s="264">
        <v>1</v>
      </c>
      <c r="H461" s="270"/>
      <c r="I461" s="266">
        <v>0</v>
      </c>
      <c r="J461" s="267">
        <f t="shared" si="15"/>
        <v>0</v>
      </c>
      <c r="K461" s="268" t="s">
        <v>50</v>
      </c>
      <c r="L461" s="268" t="s">
        <v>45</v>
      </c>
      <c r="M461" s="268" t="s">
        <v>51</v>
      </c>
      <c r="N461" s="269" t="str">
        <f>VLOOKUP(M461,[18]OPERACIONAL!$A$1:$C$12,2,FALSE)</f>
        <v>SELECIONAR</v>
      </c>
    </row>
    <row r="462" spans="2:14">
      <c r="B462" s="260" t="str">
        <f t="shared" si="14"/>
        <v>U.</v>
      </c>
      <c r="C462" s="261" t="s">
        <v>4</v>
      </c>
      <c r="D462" s="262"/>
      <c r="E462" s="262"/>
      <c r="F462" s="261" t="s">
        <v>18</v>
      </c>
      <c r="G462" s="264">
        <v>1</v>
      </c>
      <c r="H462" s="270"/>
      <c r="I462" s="266">
        <v>0</v>
      </c>
      <c r="J462" s="267">
        <f t="shared" si="15"/>
        <v>0</v>
      </c>
      <c r="K462" s="268" t="s">
        <v>50</v>
      </c>
      <c r="L462" s="268" t="s">
        <v>45</v>
      </c>
      <c r="M462" s="268" t="s">
        <v>51</v>
      </c>
      <c r="N462" s="269" t="str">
        <f>VLOOKUP(M462,[18]OPERACIONAL!$A$1:$C$12,2,FALSE)</f>
        <v>SELECIONAR</v>
      </c>
    </row>
    <row r="463" spans="2:14">
      <c r="B463" s="260" t="str">
        <f t="shared" si="14"/>
        <v>U.</v>
      </c>
      <c r="C463" s="261" t="s">
        <v>4</v>
      </c>
      <c r="D463" s="262"/>
      <c r="E463" s="262"/>
      <c r="F463" s="261" t="s">
        <v>18</v>
      </c>
      <c r="G463" s="264">
        <v>1</v>
      </c>
      <c r="H463" s="270"/>
      <c r="I463" s="266">
        <v>0</v>
      </c>
      <c r="J463" s="267">
        <f t="shared" si="15"/>
        <v>0</v>
      </c>
      <c r="K463" s="268" t="s">
        <v>50</v>
      </c>
      <c r="L463" s="268" t="s">
        <v>45</v>
      </c>
      <c r="M463" s="268" t="s">
        <v>51</v>
      </c>
      <c r="N463" s="269" t="str">
        <f>VLOOKUP(M463,[18]OPERACIONAL!$A$1:$C$12,2,FALSE)</f>
        <v>SELECIONAR</v>
      </c>
    </row>
    <row r="464" spans="2:14">
      <c r="B464" s="260" t="str">
        <f t="shared" si="14"/>
        <v>U.</v>
      </c>
      <c r="C464" s="261" t="s">
        <v>4</v>
      </c>
      <c r="D464" s="262"/>
      <c r="E464" s="262"/>
      <c r="F464" s="261" t="s">
        <v>18</v>
      </c>
      <c r="G464" s="264">
        <v>1</v>
      </c>
      <c r="H464" s="270"/>
      <c r="I464" s="266">
        <v>0</v>
      </c>
      <c r="J464" s="267">
        <f t="shared" si="15"/>
        <v>0</v>
      </c>
      <c r="K464" s="268" t="s">
        <v>50</v>
      </c>
      <c r="L464" s="268" t="s">
        <v>45</v>
      </c>
      <c r="M464" s="268" t="s">
        <v>51</v>
      </c>
      <c r="N464" s="269" t="str">
        <f>VLOOKUP(M464,[18]OPERACIONAL!$A$1:$C$12,2,FALSE)</f>
        <v>SELECIONAR</v>
      </c>
    </row>
    <row r="465" spans="2:14">
      <c r="B465" s="260" t="str">
        <f t="shared" si="14"/>
        <v>U.</v>
      </c>
      <c r="C465" s="261" t="s">
        <v>4</v>
      </c>
      <c r="D465" s="262"/>
      <c r="E465" s="262"/>
      <c r="F465" s="261" t="s">
        <v>18</v>
      </c>
      <c r="G465" s="264">
        <v>1</v>
      </c>
      <c r="H465" s="270"/>
      <c r="I465" s="266">
        <v>0</v>
      </c>
      <c r="J465" s="267">
        <f t="shared" si="15"/>
        <v>0</v>
      </c>
      <c r="K465" s="268" t="s">
        <v>50</v>
      </c>
      <c r="L465" s="268" t="s">
        <v>45</v>
      </c>
      <c r="M465" s="268" t="s">
        <v>51</v>
      </c>
      <c r="N465" s="269" t="str">
        <f>VLOOKUP(M465,[18]OPERACIONAL!$A$1:$C$12,2,FALSE)</f>
        <v>SELECIONAR</v>
      </c>
    </row>
    <row r="466" spans="2:14">
      <c r="B466" s="260" t="str">
        <f t="shared" si="14"/>
        <v>U.</v>
      </c>
      <c r="C466" s="261" t="s">
        <v>4</v>
      </c>
      <c r="D466" s="262"/>
      <c r="E466" s="262"/>
      <c r="F466" s="261" t="s">
        <v>18</v>
      </c>
      <c r="G466" s="264">
        <v>1</v>
      </c>
      <c r="H466" s="270"/>
      <c r="I466" s="266">
        <v>0</v>
      </c>
      <c r="J466" s="267">
        <f t="shared" si="15"/>
        <v>0</v>
      </c>
      <c r="K466" s="268" t="s">
        <v>50</v>
      </c>
      <c r="L466" s="268" t="s">
        <v>45</v>
      </c>
      <c r="M466" s="268" t="s">
        <v>51</v>
      </c>
      <c r="N466" s="269" t="str">
        <f>VLOOKUP(M466,[18]OPERACIONAL!$A$1:$C$12,2,FALSE)</f>
        <v>SELECIONAR</v>
      </c>
    </row>
    <row r="467" spans="2:14">
      <c r="B467" s="260" t="str">
        <f t="shared" si="14"/>
        <v>U.</v>
      </c>
      <c r="C467" s="261" t="s">
        <v>4</v>
      </c>
      <c r="D467" s="262"/>
      <c r="E467" s="262"/>
      <c r="F467" s="261" t="s">
        <v>18</v>
      </c>
      <c r="G467" s="264">
        <v>1</v>
      </c>
      <c r="H467" s="270"/>
      <c r="I467" s="266">
        <v>0</v>
      </c>
      <c r="J467" s="267">
        <f t="shared" si="15"/>
        <v>0</v>
      </c>
      <c r="K467" s="268" t="s">
        <v>50</v>
      </c>
      <c r="L467" s="268" t="s">
        <v>45</v>
      </c>
      <c r="M467" s="268" t="s">
        <v>51</v>
      </c>
      <c r="N467" s="269" t="str">
        <f>VLOOKUP(M467,[18]OPERACIONAL!$A$1:$C$12,2,FALSE)</f>
        <v>SELECIONAR</v>
      </c>
    </row>
    <row r="468" spans="2:14">
      <c r="B468" s="260" t="str">
        <f t="shared" si="14"/>
        <v>U.</v>
      </c>
      <c r="C468" s="261" t="s">
        <v>4</v>
      </c>
      <c r="D468" s="262"/>
      <c r="E468" s="262"/>
      <c r="F468" s="261" t="s">
        <v>18</v>
      </c>
      <c r="G468" s="264">
        <v>1</v>
      </c>
      <c r="H468" s="270"/>
      <c r="I468" s="266">
        <v>0</v>
      </c>
      <c r="J468" s="267">
        <f t="shared" si="15"/>
        <v>0</v>
      </c>
      <c r="K468" s="268" t="s">
        <v>50</v>
      </c>
      <c r="L468" s="268" t="s">
        <v>45</v>
      </c>
      <c r="M468" s="268" t="s">
        <v>51</v>
      </c>
      <c r="N468" s="269" t="str">
        <f>VLOOKUP(M468,[18]OPERACIONAL!$A$1:$C$12,2,FALSE)</f>
        <v>SELECIONAR</v>
      </c>
    </row>
    <row r="469" spans="2:14">
      <c r="B469" s="260" t="str">
        <f t="shared" si="14"/>
        <v>U.</v>
      </c>
      <c r="C469" s="261" t="s">
        <v>4</v>
      </c>
      <c r="D469" s="262"/>
      <c r="E469" s="262"/>
      <c r="F469" s="261" t="s">
        <v>18</v>
      </c>
      <c r="G469" s="264">
        <v>1</v>
      </c>
      <c r="H469" s="270"/>
      <c r="I469" s="266">
        <v>0</v>
      </c>
      <c r="J469" s="267">
        <f t="shared" si="15"/>
        <v>0</v>
      </c>
      <c r="K469" s="268" t="s">
        <v>50</v>
      </c>
      <c r="L469" s="268" t="s">
        <v>45</v>
      </c>
      <c r="M469" s="268" t="s">
        <v>51</v>
      </c>
      <c r="N469" s="269" t="str">
        <f>VLOOKUP(M469,[18]OPERACIONAL!$A$1:$C$12,2,FALSE)</f>
        <v>SELECIONAR</v>
      </c>
    </row>
    <row r="470" spans="2:14">
      <c r="B470" s="260" t="str">
        <f t="shared" si="14"/>
        <v>U.</v>
      </c>
      <c r="C470" s="261" t="s">
        <v>4</v>
      </c>
      <c r="D470" s="262"/>
      <c r="E470" s="262"/>
      <c r="F470" s="261" t="s">
        <v>18</v>
      </c>
      <c r="G470" s="264">
        <v>1</v>
      </c>
      <c r="H470" s="270"/>
      <c r="I470" s="266">
        <v>0</v>
      </c>
      <c r="J470" s="267">
        <f t="shared" si="15"/>
        <v>0</v>
      </c>
      <c r="K470" s="268" t="s">
        <v>50</v>
      </c>
      <c r="L470" s="268" t="s">
        <v>45</v>
      </c>
      <c r="M470" s="268" t="s">
        <v>51</v>
      </c>
      <c r="N470" s="269" t="str">
        <f>VLOOKUP(M470,[18]OPERACIONAL!$A$1:$C$12,2,FALSE)</f>
        <v>SELECIONAR</v>
      </c>
    </row>
    <row r="471" spans="2:14">
      <c r="B471" s="260" t="str">
        <f t="shared" si="14"/>
        <v>U.</v>
      </c>
      <c r="C471" s="261" t="s">
        <v>4</v>
      </c>
      <c r="D471" s="262"/>
      <c r="E471" s="262"/>
      <c r="F471" s="261" t="s">
        <v>18</v>
      </c>
      <c r="G471" s="264">
        <v>1</v>
      </c>
      <c r="H471" s="270"/>
      <c r="I471" s="266">
        <v>0</v>
      </c>
      <c r="J471" s="267">
        <f t="shared" si="15"/>
        <v>0</v>
      </c>
      <c r="K471" s="268" t="s">
        <v>50</v>
      </c>
      <c r="L471" s="268" t="s">
        <v>45</v>
      </c>
      <c r="M471" s="268" t="s">
        <v>51</v>
      </c>
      <c r="N471" s="269" t="str">
        <f>VLOOKUP(M471,[18]OPERACIONAL!$A$1:$C$12,2,FALSE)</f>
        <v>SELECIONAR</v>
      </c>
    </row>
    <row r="472" spans="2:14">
      <c r="B472" s="260" t="str">
        <f t="shared" si="14"/>
        <v>U.</v>
      </c>
      <c r="C472" s="261" t="s">
        <v>4</v>
      </c>
      <c r="D472" s="262"/>
      <c r="E472" s="262"/>
      <c r="F472" s="261" t="s">
        <v>18</v>
      </c>
      <c r="G472" s="264">
        <v>1</v>
      </c>
      <c r="H472" s="270"/>
      <c r="I472" s="266">
        <v>0</v>
      </c>
      <c r="J472" s="267">
        <f t="shared" si="15"/>
        <v>0</v>
      </c>
      <c r="K472" s="268" t="s">
        <v>50</v>
      </c>
      <c r="L472" s="268" t="s">
        <v>45</v>
      </c>
      <c r="M472" s="268" t="s">
        <v>51</v>
      </c>
      <c r="N472" s="269" t="str">
        <f>VLOOKUP(M472,[18]OPERACIONAL!$A$1:$C$12,2,FALSE)</f>
        <v>SELECIONAR</v>
      </c>
    </row>
    <row r="473" spans="2:14">
      <c r="B473" s="260" t="str">
        <f t="shared" si="14"/>
        <v>U.</v>
      </c>
      <c r="C473" s="261" t="s">
        <v>4</v>
      </c>
      <c r="D473" s="262"/>
      <c r="E473" s="262"/>
      <c r="F473" s="261" t="s">
        <v>18</v>
      </c>
      <c r="G473" s="264">
        <v>1</v>
      </c>
      <c r="H473" s="270"/>
      <c r="I473" s="266">
        <v>0</v>
      </c>
      <c r="J473" s="267">
        <f t="shared" si="15"/>
        <v>0</v>
      </c>
      <c r="K473" s="268" t="s">
        <v>50</v>
      </c>
      <c r="L473" s="268" t="s">
        <v>45</v>
      </c>
      <c r="M473" s="268" t="s">
        <v>51</v>
      </c>
      <c r="N473" s="269" t="str">
        <f>VLOOKUP(M473,[18]OPERACIONAL!$A$1:$C$12,2,FALSE)</f>
        <v>SELECIONAR</v>
      </c>
    </row>
    <row r="474" spans="2:14">
      <c r="B474" s="260" t="str">
        <f t="shared" si="14"/>
        <v>U.</v>
      </c>
      <c r="C474" s="261" t="s">
        <v>4</v>
      </c>
      <c r="D474" s="262"/>
      <c r="E474" s="262"/>
      <c r="F474" s="261" t="s">
        <v>18</v>
      </c>
      <c r="G474" s="264">
        <v>1</v>
      </c>
      <c r="H474" s="270"/>
      <c r="I474" s="266">
        <v>0</v>
      </c>
      <c r="J474" s="267">
        <f t="shared" si="15"/>
        <v>0</v>
      </c>
      <c r="K474" s="268" t="s">
        <v>50</v>
      </c>
      <c r="L474" s="268" t="s">
        <v>45</v>
      </c>
      <c r="M474" s="268" t="s">
        <v>51</v>
      </c>
      <c r="N474" s="269" t="str">
        <f>VLOOKUP(M474,[18]OPERACIONAL!$A$1:$C$12,2,FALSE)</f>
        <v>SELECIONAR</v>
      </c>
    </row>
    <row r="475" spans="2:14">
      <c r="B475" s="260" t="str">
        <f t="shared" si="14"/>
        <v>U.</v>
      </c>
      <c r="C475" s="261" t="s">
        <v>4</v>
      </c>
      <c r="D475" s="262"/>
      <c r="E475" s="262"/>
      <c r="F475" s="261" t="s">
        <v>18</v>
      </c>
      <c r="G475" s="264">
        <v>1</v>
      </c>
      <c r="H475" s="270"/>
      <c r="I475" s="266">
        <v>0</v>
      </c>
      <c r="J475" s="267">
        <f t="shared" si="15"/>
        <v>0</v>
      </c>
      <c r="K475" s="268" t="s">
        <v>50</v>
      </c>
      <c r="L475" s="268" t="s">
        <v>45</v>
      </c>
      <c r="M475" s="268" t="s">
        <v>51</v>
      </c>
      <c r="N475" s="269" t="str">
        <f>VLOOKUP(M475,[18]OPERACIONAL!$A$1:$C$12,2,FALSE)</f>
        <v>SELECIONAR</v>
      </c>
    </row>
    <row r="476" spans="2:14">
      <c r="B476" s="260" t="str">
        <f t="shared" si="14"/>
        <v>U.</v>
      </c>
      <c r="C476" s="261" t="s">
        <v>4</v>
      </c>
      <c r="D476" s="262"/>
      <c r="E476" s="262"/>
      <c r="F476" s="261" t="s">
        <v>18</v>
      </c>
      <c r="G476" s="264">
        <v>1</v>
      </c>
      <c r="H476" s="270"/>
      <c r="I476" s="266">
        <v>0</v>
      </c>
      <c r="J476" s="267">
        <f t="shared" si="15"/>
        <v>0</v>
      </c>
      <c r="K476" s="268" t="s">
        <v>50</v>
      </c>
      <c r="L476" s="268" t="s">
        <v>45</v>
      </c>
      <c r="M476" s="268" t="s">
        <v>51</v>
      </c>
      <c r="N476" s="269" t="str">
        <f>VLOOKUP(M476,[18]OPERACIONAL!$A$1:$C$12,2,FALSE)</f>
        <v>SELECIONAR</v>
      </c>
    </row>
    <row r="477" spans="2:14">
      <c r="B477" s="260" t="str">
        <f t="shared" si="14"/>
        <v>U.</v>
      </c>
      <c r="C477" s="261" t="s">
        <v>4</v>
      </c>
      <c r="D477" s="262"/>
      <c r="E477" s="262"/>
      <c r="F477" s="261" t="s">
        <v>18</v>
      </c>
      <c r="G477" s="264">
        <v>1</v>
      </c>
      <c r="H477" s="270"/>
      <c r="I477" s="266">
        <v>0</v>
      </c>
      <c r="J477" s="267">
        <f t="shared" si="15"/>
        <v>0</v>
      </c>
      <c r="K477" s="268" t="s">
        <v>50</v>
      </c>
      <c r="L477" s="268" t="s">
        <v>45</v>
      </c>
      <c r="M477" s="268" t="s">
        <v>51</v>
      </c>
      <c r="N477" s="269" t="str">
        <f>VLOOKUP(M477,[18]OPERACIONAL!$A$1:$C$12,2,FALSE)</f>
        <v>SELECIONAR</v>
      </c>
    </row>
    <row r="478" spans="2:14">
      <c r="B478" s="260" t="str">
        <f t="shared" si="14"/>
        <v>U.</v>
      </c>
      <c r="C478" s="261" t="s">
        <v>4</v>
      </c>
      <c r="D478" s="262"/>
      <c r="E478" s="262"/>
      <c r="F478" s="261" t="s">
        <v>18</v>
      </c>
      <c r="G478" s="264">
        <v>1</v>
      </c>
      <c r="H478" s="270"/>
      <c r="I478" s="266">
        <v>0</v>
      </c>
      <c r="J478" s="267">
        <f t="shared" si="15"/>
        <v>0</v>
      </c>
      <c r="K478" s="268" t="s">
        <v>50</v>
      </c>
      <c r="L478" s="268" t="s">
        <v>45</v>
      </c>
      <c r="M478" s="268" t="s">
        <v>51</v>
      </c>
      <c r="N478" s="269" t="str">
        <f>VLOOKUP(M478,[18]OPERACIONAL!$A$1:$C$12,2,FALSE)</f>
        <v>SELECIONAR</v>
      </c>
    </row>
    <row r="479" spans="2:14">
      <c r="B479" s="260" t="str">
        <f t="shared" si="14"/>
        <v>U.</v>
      </c>
      <c r="C479" s="261" t="s">
        <v>4</v>
      </c>
      <c r="D479" s="262"/>
      <c r="E479" s="262"/>
      <c r="F479" s="261" t="s">
        <v>18</v>
      </c>
      <c r="G479" s="264">
        <v>1</v>
      </c>
      <c r="H479" s="270"/>
      <c r="I479" s="266">
        <v>0</v>
      </c>
      <c r="J479" s="267">
        <f t="shared" si="15"/>
        <v>0</v>
      </c>
      <c r="K479" s="268" t="s">
        <v>50</v>
      </c>
      <c r="L479" s="268" t="s">
        <v>45</v>
      </c>
      <c r="M479" s="268" t="s">
        <v>51</v>
      </c>
      <c r="N479" s="269" t="str">
        <f>VLOOKUP(M479,[18]OPERACIONAL!$A$1:$C$12,2,FALSE)</f>
        <v>SELECIONAR</v>
      </c>
    </row>
    <row r="480" spans="2:14">
      <c r="B480" s="260" t="str">
        <f t="shared" si="14"/>
        <v>U.</v>
      </c>
      <c r="C480" s="261" t="s">
        <v>4</v>
      </c>
      <c r="D480" s="262"/>
      <c r="E480" s="262"/>
      <c r="F480" s="261" t="s">
        <v>18</v>
      </c>
      <c r="G480" s="264">
        <v>1</v>
      </c>
      <c r="H480" s="270"/>
      <c r="I480" s="266">
        <v>0</v>
      </c>
      <c r="J480" s="267">
        <f t="shared" si="15"/>
        <v>0</v>
      </c>
      <c r="K480" s="268" t="s">
        <v>50</v>
      </c>
      <c r="L480" s="268" t="s">
        <v>45</v>
      </c>
      <c r="M480" s="268" t="s">
        <v>51</v>
      </c>
      <c r="N480" s="269" t="str">
        <f>VLOOKUP(M480,[18]OPERACIONAL!$A$1:$C$12,2,FALSE)</f>
        <v>SELECIONAR</v>
      </c>
    </row>
    <row r="481" spans="2:14">
      <c r="B481" s="260" t="str">
        <f t="shared" si="14"/>
        <v>U.</v>
      </c>
      <c r="C481" s="261" t="s">
        <v>4</v>
      </c>
      <c r="D481" s="262"/>
      <c r="E481" s="262"/>
      <c r="F481" s="261" t="s">
        <v>18</v>
      </c>
      <c r="G481" s="264">
        <v>1</v>
      </c>
      <c r="H481" s="270"/>
      <c r="I481" s="266">
        <v>0</v>
      </c>
      <c r="J481" s="267">
        <f t="shared" si="15"/>
        <v>0</v>
      </c>
      <c r="K481" s="268" t="s">
        <v>50</v>
      </c>
      <c r="L481" s="268" t="s">
        <v>45</v>
      </c>
      <c r="M481" s="268" t="s">
        <v>51</v>
      </c>
      <c r="N481" s="269" t="str">
        <f>VLOOKUP(M481,[18]OPERACIONAL!$A$1:$C$12,2,FALSE)</f>
        <v>SELECIONAR</v>
      </c>
    </row>
    <row r="482" spans="2:14">
      <c r="B482" s="260" t="str">
        <f t="shared" si="14"/>
        <v>U.</v>
      </c>
      <c r="C482" s="261" t="s">
        <v>4</v>
      </c>
      <c r="D482" s="262"/>
      <c r="E482" s="262"/>
      <c r="F482" s="261" t="s">
        <v>18</v>
      </c>
      <c r="G482" s="264">
        <v>1</v>
      </c>
      <c r="H482" s="270"/>
      <c r="I482" s="266">
        <v>0</v>
      </c>
      <c r="J482" s="267">
        <f t="shared" si="15"/>
        <v>0</v>
      </c>
      <c r="K482" s="268" t="s">
        <v>50</v>
      </c>
      <c r="L482" s="268" t="s">
        <v>45</v>
      </c>
      <c r="M482" s="268" t="s">
        <v>51</v>
      </c>
      <c r="N482" s="269" t="str">
        <f>VLOOKUP(M482,[18]OPERACIONAL!$A$1:$C$12,2,FALSE)</f>
        <v>SELECIONAR</v>
      </c>
    </row>
    <row r="483" spans="2:14">
      <c r="B483" s="260" t="str">
        <f t="shared" si="14"/>
        <v>U.</v>
      </c>
      <c r="C483" s="261" t="s">
        <v>4</v>
      </c>
      <c r="D483" s="262"/>
      <c r="E483" s="262"/>
      <c r="F483" s="261" t="s">
        <v>18</v>
      </c>
      <c r="G483" s="264">
        <v>1</v>
      </c>
      <c r="H483" s="270"/>
      <c r="I483" s="266">
        <v>0</v>
      </c>
      <c r="J483" s="267">
        <f t="shared" si="15"/>
        <v>0</v>
      </c>
      <c r="K483" s="268" t="s">
        <v>50</v>
      </c>
      <c r="L483" s="268" t="s">
        <v>45</v>
      </c>
      <c r="M483" s="268" t="s">
        <v>51</v>
      </c>
      <c r="N483" s="269" t="str">
        <f>VLOOKUP(M483,[18]OPERACIONAL!$A$1:$C$12,2,FALSE)</f>
        <v>SELECIONAR</v>
      </c>
    </row>
    <row r="484" spans="2:14">
      <c r="B484" s="260" t="str">
        <f t="shared" si="14"/>
        <v>U.</v>
      </c>
      <c r="C484" s="261" t="s">
        <v>4</v>
      </c>
      <c r="D484" s="262"/>
      <c r="E484" s="262"/>
      <c r="F484" s="261" t="s">
        <v>18</v>
      </c>
      <c r="G484" s="264">
        <v>1</v>
      </c>
      <c r="H484" s="270"/>
      <c r="I484" s="266">
        <v>0</v>
      </c>
      <c r="J484" s="267">
        <f t="shared" si="15"/>
        <v>0</v>
      </c>
      <c r="K484" s="268" t="s">
        <v>50</v>
      </c>
      <c r="L484" s="268" t="s">
        <v>45</v>
      </c>
      <c r="M484" s="268" t="s">
        <v>51</v>
      </c>
      <c r="N484" s="269" t="str">
        <f>VLOOKUP(M484,[18]OPERACIONAL!$A$1:$C$12,2,FALSE)</f>
        <v>SELECIONAR</v>
      </c>
    </row>
    <row r="485" spans="2:14">
      <c r="B485" s="260" t="str">
        <f t="shared" si="14"/>
        <v>U.</v>
      </c>
      <c r="C485" s="261" t="s">
        <v>4</v>
      </c>
      <c r="D485" s="262"/>
      <c r="E485" s="262"/>
      <c r="F485" s="261" t="s">
        <v>18</v>
      </c>
      <c r="G485" s="264">
        <v>1</v>
      </c>
      <c r="H485" s="270"/>
      <c r="I485" s="266">
        <v>0</v>
      </c>
      <c r="J485" s="267">
        <f t="shared" si="15"/>
        <v>0</v>
      </c>
      <c r="K485" s="268" t="s">
        <v>50</v>
      </c>
      <c r="L485" s="268" t="s">
        <v>45</v>
      </c>
      <c r="M485" s="268" t="s">
        <v>51</v>
      </c>
      <c r="N485" s="269" t="str">
        <f>VLOOKUP(M485,[18]OPERACIONAL!$A$1:$C$12,2,FALSE)</f>
        <v>SELECIONAR</v>
      </c>
    </row>
    <row r="486" spans="2:14">
      <c r="B486" s="260" t="str">
        <f t="shared" si="14"/>
        <v>U.</v>
      </c>
      <c r="C486" s="261" t="s">
        <v>4</v>
      </c>
      <c r="D486" s="262"/>
      <c r="E486" s="262"/>
      <c r="F486" s="261" t="s">
        <v>18</v>
      </c>
      <c r="G486" s="264">
        <v>1</v>
      </c>
      <c r="H486" s="270"/>
      <c r="I486" s="266">
        <v>0</v>
      </c>
      <c r="J486" s="267">
        <f t="shared" si="15"/>
        <v>0</v>
      </c>
      <c r="K486" s="268" t="s">
        <v>50</v>
      </c>
      <c r="L486" s="268" t="s">
        <v>45</v>
      </c>
      <c r="M486" s="268" t="s">
        <v>51</v>
      </c>
      <c r="N486" s="269" t="str">
        <f>VLOOKUP(M486,[18]OPERACIONAL!$A$1:$C$12,2,FALSE)</f>
        <v>SELECIONAR</v>
      </c>
    </row>
    <row r="487" spans="2:14">
      <c r="B487" s="260" t="str">
        <f t="shared" si="14"/>
        <v>U.</v>
      </c>
      <c r="C487" s="261" t="s">
        <v>4</v>
      </c>
      <c r="D487" s="262"/>
      <c r="E487" s="262"/>
      <c r="F487" s="261" t="s">
        <v>18</v>
      </c>
      <c r="G487" s="264">
        <v>1</v>
      </c>
      <c r="H487" s="270"/>
      <c r="I487" s="266">
        <v>0</v>
      </c>
      <c r="J487" s="267">
        <f t="shared" si="15"/>
        <v>0</v>
      </c>
      <c r="K487" s="268" t="s">
        <v>50</v>
      </c>
      <c r="L487" s="268" t="s">
        <v>45</v>
      </c>
      <c r="M487" s="268" t="s">
        <v>51</v>
      </c>
      <c r="N487" s="269" t="str">
        <f>VLOOKUP(M487,[18]OPERACIONAL!$A$1:$C$12,2,FALSE)</f>
        <v>SELECIONAR</v>
      </c>
    </row>
    <row r="488" spans="2:14">
      <c r="B488" s="260" t="str">
        <f t="shared" si="14"/>
        <v>U.</v>
      </c>
      <c r="C488" s="261" t="s">
        <v>4</v>
      </c>
      <c r="D488" s="262"/>
      <c r="E488" s="262"/>
      <c r="F488" s="261" t="s">
        <v>18</v>
      </c>
      <c r="G488" s="264">
        <v>1</v>
      </c>
      <c r="H488" s="270"/>
      <c r="I488" s="266">
        <v>0</v>
      </c>
      <c r="J488" s="267">
        <f t="shared" si="15"/>
        <v>0</v>
      </c>
      <c r="K488" s="268" t="s">
        <v>50</v>
      </c>
      <c r="L488" s="268" t="s">
        <v>45</v>
      </c>
      <c r="M488" s="268" t="s">
        <v>51</v>
      </c>
      <c r="N488" s="269" t="str">
        <f>VLOOKUP(M488,[18]OPERACIONAL!$A$1:$C$12,2,FALSE)</f>
        <v>SELECIONAR</v>
      </c>
    </row>
    <row r="489" spans="2:14">
      <c r="B489" s="260" t="str">
        <f t="shared" si="14"/>
        <v>U.</v>
      </c>
      <c r="C489" s="261" t="s">
        <v>4</v>
      </c>
      <c r="D489" s="262"/>
      <c r="E489" s="262"/>
      <c r="F489" s="261" t="s">
        <v>18</v>
      </c>
      <c r="G489" s="264">
        <v>1</v>
      </c>
      <c r="H489" s="270"/>
      <c r="I489" s="266">
        <v>0</v>
      </c>
      <c r="J489" s="267">
        <f t="shared" si="15"/>
        <v>0</v>
      </c>
      <c r="K489" s="268" t="s">
        <v>50</v>
      </c>
      <c r="L489" s="268" t="s">
        <v>45</v>
      </c>
      <c r="M489" s="268" t="s">
        <v>51</v>
      </c>
      <c r="N489" s="269" t="str">
        <f>VLOOKUP(M489,[18]OPERACIONAL!$A$1:$C$12,2,FALSE)</f>
        <v>SELECIONAR</v>
      </c>
    </row>
    <row r="490" spans="2:14">
      <c r="B490" s="260" t="str">
        <f t="shared" si="14"/>
        <v>U.</v>
      </c>
      <c r="C490" s="261" t="s">
        <v>4</v>
      </c>
      <c r="D490" s="262"/>
      <c r="E490" s="262"/>
      <c r="F490" s="261" t="s">
        <v>18</v>
      </c>
      <c r="G490" s="264">
        <v>1</v>
      </c>
      <c r="H490" s="270"/>
      <c r="I490" s="266">
        <v>0</v>
      </c>
      <c r="J490" s="267">
        <f t="shared" si="15"/>
        <v>0</v>
      </c>
      <c r="K490" s="268" t="s">
        <v>50</v>
      </c>
      <c r="L490" s="268" t="s">
        <v>45</v>
      </c>
      <c r="M490" s="268" t="s">
        <v>51</v>
      </c>
      <c r="N490" s="269" t="str">
        <f>VLOOKUP(M490,[18]OPERACIONAL!$A$1:$C$12,2,FALSE)</f>
        <v>SELECIONAR</v>
      </c>
    </row>
    <row r="491" spans="2:14">
      <c r="B491" s="260" t="str">
        <f t="shared" si="14"/>
        <v>U.</v>
      </c>
      <c r="C491" s="261" t="s">
        <v>4</v>
      </c>
      <c r="D491" s="262"/>
      <c r="E491" s="262"/>
      <c r="F491" s="261" t="s">
        <v>18</v>
      </c>
      <c r="G491" s="264">
        <v>1</v>
      </c>
      <c r="H491" s="270"/>
      <c r="I491" s="266">
        <v>0</v>
      </c>
      <c r="J491" s="267">
        <f t="shared" si="15"/>
        <v>0</v>
      </c>
      <c r="K491" s="268" t="s">
        <v>50</v>
      </c>
      <c r="L491" s="268" t="s">
        <v>45</v>
      </c>
      <c r="M491" s="268" t="s">
        <v>51</v>
      </c>
      <c r="N491" s="269" t="str">
        <f>VLOOKUP(M491,[18]OPERACIONAL!$A$1:$C$12,2,FALSE)</f>
        <v>SELECIONAR</v>
      </c>
    </row>
    <row r="492" spans="2:14">
      <c r="B492" s="260" t="str">
        <f t="shared" si="14"/>
        <v>U.</v>
      </c>
      <c r="C492" s="261" t="s">
        <v>4</v>
      </c>
      <c r="D492" s="262"/>
      <c r="E492" s="262"/>
      <c r="F492" s="261" t="s">
        <v>18</v>
      </c>
      <c r="G492" s="264">
        <v>1</v>
      </c>
      <c r="H492" s="270"/>
      <c r="I492" s="266">
        <v>0</v>
      </c>
      <c r="J492" s="267">
        <f t="shared" si="15"/>
        <v>0</v>
      </c>
      <c r="K492" s="268" t="s">
        <v>50</v>
      </c>
      <c r="L492" s="268" t="s">
        <v>45</v>
      </c>
      <c r="M492" s="268" t="s">
        <v>51</v>
      </c>
      <c r="N492" s="269" t="str">
        <f>VLOOKUP(M492,[18]OPERACIONAL!$A$1:$C$12,2,FALSE)</f>
        <v>SELECIONAR</v>
      </c>
    </row>
    <row r="493" spans="2:14">
      <c r="B493" s="260" t="str">
        <f t="shared" si="14"/>
        <v>U.</v>
      </c>
      <c r="C493" s="261" t="s">
        <v>4</v>
      </c>
      <c r="D493" s="262"/>
      <c r="E493" s="262"/>
      <c r="F493" s="261" t="s">
        <v>18</v>
      </c>
      <c r="G493" s="264">
        <v>1</v>
      </c>
      <c r="H493" s="270"/>
      <c r="I493" s="266">
        <v>0</v>
      </c>
      <c r="J493" s="267">
        <f t="shared" si="15"/>
        <v>0</v>
      </c>
      <c r="K493" s="268" t="s">
        <v>50</v>
      </c>
      <c r="L493" s="268" t="s">
        <v>45</v>
      </c>
      <c r="M493" s="268" t="s">
        <v>51</v>
      </c>
      <c r="N493" s="269" t="str">
        <f>VLOOKUP(M493,[18]OPERACIONAL!$A$1:$C$12,2,FALSE)</f>
        <v>SELECIONAR</v>
      </c>
    </row>
    <row r="494" spans="2:14">
      <c r="B494" s="260" t="str">
        <f t="shared" si="14"/>
        <v>U.</v>
      </c>
      <c r="C494" s="261" t="s">
        <v>4</v>
      </c>
      <c r="D494" s="262"/>
      <c r="E494" s="262"/>
      <c r="F494" s="261" t="s">
        <v>18</v>
      </c>
      <c r="G494" s="264">
        <v>1</v>
      </c>
      <c r="H494" s="270"/>
      <c r="I494" s="266">
        <v>0</v>
      </c>
      <c r="J494" s="267">
        <f t="shared" si="15"/>
        <v>0</v>
      </c>
      <c r="K494" s="268" t="s">
        <v>50</v>
      </c>
      <c r="L494" s="268" t="s">
        <v>45</v>
      </c>
      <c r="M494" s="268" t="s">
        <v>51</v>
      </c>
      <c r="N494" s="269" t="str">
        <f>VLOOKUP(M494,[18]OPERACIONAL!$A$1:$C$12,2,FALSE)</f>
        <v>SELECIONAR</v>
      </c>
    </row>
    <row r="495" spans="2:14">
      <c r="B495" s="260" t="str">
        <f t="shared" si="14"/>
        <v>U.</v>
      </c>
      <c r="C495" s="261" t="s">
        <v>4</v>
      </c>
      <c r="D495" s="262"/>
      <c r="E495" s="262"/>
      <c r="F495" s="261" t="s">
        <v>18</v>
      </c>
      <c r="G495" s="264">
        <v>1</v>
      </c>
      <c r="H495" s="270"/>
      <c r="I495" s="266">
        <v>0</v>
      </c>
      <c r="J495" s="267">
        <f t="shared" si="15"/>
        <v>0</v>
      </c>
      <c r="K495" s="268" t="s">
        <v>50</v>
      </c>
      <c r="L495" s="268" t="s">
        <v>45</v>
      </c>
      <c r="M495" s="268" t="s">
        <v>51</v>
      </c>
      <c r="N495" s="269" t="str">
        <f>VLOOKUP(M495,[18]OPERACIONAL!$A$1:$C$12,2,FALSE)</f>
        <v>SELECIONAR</v>
      </c>
    </row>
    <row r="496" spans="2:14">
      <c r="B496" s="260" t="str">
        <f t="shared" si="14"/>
        <v>U.</v>
      </c>
      <c r="C496" s="261" t="s">
        <v>4</v>
      </c>
      <c r="D496" s="262"/>
      <c r="E496" s="262"/>
      <c r="F496" s="261" t="s">
        <v>18</v>
      </c>
      <c r="G496" s="264">
        <v>1</v>
      </c>
      <c r="H496" s="270"/>
      <c r="I496" s="266">
        <v>0</v>
      </c>
      <c r="J496" s="267">
        <f t="shared" si="15"/>
        <v>0</v>
      </c>
      <c r="K496" s="268" t="s">
        <v>50</v>
      </c>
      <c r="L496" s="268" t="s">
        <v>45</v>
      </c>
      <c r="M496" s="268" t="s">
        <v>51</v>
      </c>
      <c r="N496" s="269" t="str">
        <f>VLOOKUP(M496,[18]OPERACIONAL!$A$1:$C$12,2,FALSE)</f>
        <v>SELECIONAR</v>
      </c>
    </row>
    <row r="497" spans="2:14">
      <c r="B497" s="260" t="str">
        <f t="shared" si="14"/>
        <v>U.</v>
      </c>
      <c r="C497" s="261" t="s">
        <v>4</v>
      </c>
      <c r="D497" s="262"/>
      <c r="E497" s="262"/>
      <c r="F497" s="261" t="s">
        <v>18</v>
      </c>
      <c r="G497" s="264">
        <v>1</v>
      </c>
      <c r="H497" s="270"/>
      <c r="I497" s="266">
        <v>0</v>
      </c>
      <c r="J497" s="267">
        <f t="shared" si="15"/>
        <v>0</v>
      </c>
      <c r="K497" s="268" t="s">
        <v>50</v>
      </c>
      <c r="L497" s="268" t="s">
        <v>45</v>
      </c>
      <c r="M497" s="268" t="s">
        <v>51</v>
      </c>
      <c r="N497" s="269" t="str">
        <f>VLOOKUP(M497,[18]OPERACIONAL!$A$1:$C$12,2,FALSE)</f>
        <v>SELECIONAR</v>
      </c>
    </row>
    <row r="498" spans="2:14">
      <c r="B498" s="260" t="str">
        <f t="shared" si="14"/>
        <v>U.</v>
      </c>
      <c r="C498" s="261" t="s">
        <v>4</v>
      </c>
      <c r="D498" s="262"/>
      <c r="E498" s="262"/>
      <c r="F498" s="261" t="s">
        <v>18</v>
      </c>
      <c r="G498" s="264">
        <v>1</v>
      </c>
      <c r="H498" s="270"/>
      <c r="I498" s="266">
        <v>0</v>
      </c>
      <c r="J498" s="267">
        <f t="shared" si="15"/>
        <v>0</v>
      </c>
      <c r="K498" s="268" t="s">
        <v>50</v>
      </c>
      <c r="L498" s="268" t="s">
        <v>45</v>
      </c>
      <c r="M498" s="268" t="s">
        <v>51</v>
      </c>
      <c r="N498" s="269" t="str">
        <f>VLOOKUP(M498,[18]OPERACIONAL!$A$1:$C$12,2,FALSE)</f>
        <v>SELECIONAR</v>
      </c>
    </row>
    <row r="499" spans="2:14">
      <c r="B499" s="260" t="str">
        <f t="shared" si="14"/>
        <v>U.</v>
      </c>
      <c r="C499" s="261" t="s">
        <v>4</v>
      </c>
      <c r="D499" s="262"/>
      <c r="E499" s="262"/>
      <c r="F499" s="261" t="s">
        <v>18</v>
      </c>
      <c r="G499" s="264">
        <v>1</v>
      </c>
      <c r="H499" s="270"/>
      <c r="I499" s="266">
        <v>0</v>
      </c>
      <c r="J499" s="267">
        <f t="shared" si="15"/>
        <v>0</v>
      </c>
      <c r="K499" s="268" t="s">
        <v>50</v>
      </c>
      <c r="L499" s="268" t="s">
        <v>45</v>
      </c>
      <c r="M499" s="268" t="s">
        <v>51</v>
      </c>
      <c r="N499" s="269" t="str">
        <f>VLOOKUP(M499,[18]OPERACIONAL!$A$1:$C$12,2,FALSE)</f>
        <v>SELECIONAR</v>
      </c>
    </row>
    <row r="500" spans="2:14">
      <c r="B500" s="260" t="str">
        <f t="shared" si="14"/>
        <v>U.</v>
      </c>
      <c r="C500" s="261" t="s">
        <v>4</v>
      </c>
      <c r="D500" s="262"/>
      <c r="E500" s="262"/>
      <c r="F500" s="261" t="s">
        <v>18</v>
      </c>
      <c r="G500" s="264">
        <v>1</v>
      </c>
      <c r="H500" s="270"/>
      <c r="I500" s="266">
        <v>0</v>
      </c>
      <c r="J500" s="267">
        <f t="shared" si="15"/>
        <v>0</v>
      </c>
      <c r="K500" s="268" t="s">
        <v>50</v>
      </c>
      <c r="L500" s="268" t="s">
        <v>45</v>
      </c>
      <c r="M500" s="268" t="s">
        <v>51</v>
      </c>
      <c r="N500" s="269" t="str">
        <f>VLOOKUP(M500,[18]OPERACIONAL!$A$1:$C$12,2,FALSE)</f>
        <v>SELECIONAR</v>
      </c>
    </row>
    <row r="501" spans="2:14">
      <c r="B501" s="260" t="str">
        <f t="shared" si="14"/>
        <v>U.</v>
      </c>
      <c r="C501" s="261" t="s">
        <v>4</v>
      </c>
      <c r="D501" s="262"/>
      <c r="E501" s="262"/>
      <c r="F501" s="261" t="s">
        <v>18</v>
      </c>
      <c r="G501" s="264">
        <v>1</v>
      </c>
      <c r="H501" s="270"/>
      <c r="I501" s="266">
        <v>0</v>
      </c>
      <c r="J501" s="267">
        <f t="shared" si="15"/>
        <v>0</v>
      </c>
      <c r="K501" s="268" t="s">
        <v>50</v>
      </c>
      <c r="L501" s="268" t="s">
        <v>45</v>
      </c>
      <c r="M501" s="268" t="s">
        <v>51</v>
      </c>
      <c r="N501" s="269" t="str">
        <f>VLOOKUP(M501,[18]OPERACIONAL!$A$1:$C$12,2,FALSE)</f>
        <v>SELECIONAR</v>
      </c>
    </row>
    <row r="502" spans="2:14">
      <c r="B502" s="260" t="str">
        <f t="shared" si="14"/>
        <v>U.</v>
      </c>
      <c r="C502" s="261" t="s">
        <v>4</v>
      </c>
      <c r="D502" s="262"/>
      <c r="E502" s="262"/>
      <c r="F502" s="261" t="s">
        <v>18</v>
      </c>
      <c r="G502" s="264">
        <v>1</v>
      </c>
      <c r="H502" s="270"/>
      <c r="I502" s="266">
        <v>0</v>
      </c>
      <c r="J502" s="267">
        <f t="shared" si="15"/>
        <v>0</v>
      </c>
      <c r="K502" s="268" t="s">
        <v>50</v>
      </c>
      <c r="L502" s="268" t="s">
        <v>45</v>
      </c>
      <c r="M502" s="268" t="s">
        <v>51</v>
      </c>
      <c r="N502" s="269" t="str">
        <f>VLOOKUP(M502,[18]OPERACIONAL!$A$1:$C$12,2,FALSE)</f>
        <v>SELECIONAR</v>
      </c>
    </row>
    <row r="503" spans="2:14">
      <c r="B503" s="260" t="str">
        <f t="shared" si="14"/>
        <v>U.</v>
      </c>
      <c r="C503" s="261" t="s">
        <v>4</v>
      </c>
      <c r="D503" s="262"/>
      <c r="E503" s="262"/>
      <c r="F503" s="261" t="s">
        <v>18</v>
      </c>
      <c r="G503" s="264">
        <v>1</v>
      </c>
      <c r="H503" s="270"/>
      <c r="I503" s="266">
        <v>0</v>
      </c>
      <c r="J503" s="267">
        <f t="shared" si="15"/>
        <v>0</v>
      </c>
      <c r="K503" s="268" t="s">
        <v>50</v>
      </c>
      <c r="L503" s="268" t="s">
        <v>45</v>
      </c>
      <c r="M503" s="268" t="s">
        <v>51</v>
      </c>
      <c r="N503" s="269" t="str">
        <f>VLOOKUP(M503,[18]OPERACIONAL!$A$1:$C$12,2,FALSE)</f>
        <v>SELECIONAR</v>
      </c>
    </row>
    <row r="504" spans="2:14">
      <c r="B504" s="260" t="str">
        <f t="shared" si="14"/>
        <v>U.</v>
      </c>
      <c r="C504" s="261" t="s">
        <v>4</v>
      </c>
      <c r="D504" s="262"/>
      <c r="E504" s="262"/>
      <c r="F504" s="261" t="s">
        <v>18</v>
      </c>
      <c r="G504" s="264">
        <v>1</v>
      </c>
      <c r="H504" s="270"/>
      <c r="I504" s="266">
        <v>0</v>
      </c>
      <c r="J504" s="267">
        <f t="shared" si="15"/>
        <v>0</v>
      </c>
      <c r="K504" s="268" t="s">
        <v>50</v>
      </c>
      <c r="L504" s="268" t="s">
        <v>45</v>
      </c>
      <c r="M504" s="268" t="s">
        <v>51</v>
      </c>
      <c r="N504" s="269" t="str">
        <f>VLOOKUP(M504,[18]OPERACIONAL!$A$1:$C$12,2,FALSE)</f>
        <v>SELECIONAR</v>
      </c>
    </row>
    <row r="505" spans="2:14">
      <c r="B505" s="260" t="str">
        <f t="shared" si="14"/>
        <v>U.</v>
      </c>
      <c r="C505" s="261" t="s">
        <v>4</v>
      </c>
      <c r="D505" s="262"/>
      <c r="E505" s="262"/>
      <c r="F505" s="261" t="s">
        <v>18</v>
      </c>
      <c r="G505" s="264">
        <v>1</v>
      </c>
      <c r="H505" s="270"/>
      <c r="I505" s="266">
        <v>0</v>
      </c>
      <c r="J505" s="267">
        <f t="shared" si="15"/>
        <v>0</v>
      </c>
      <c r="K505" s="268" t="s">
        <v>50</v>
      </c>
      <c r="L505" s="268" t="s">
        <v>45</v>
      </c>
      <c r="M505" s="268" t="s">
        <v>51</v>
      </c>
      <c r="N505" s="269" t="str">
        <f>VLOOKUP(M505,[18]OPERACIONAL!$A$1:$C$12,2,FALSE)</f>
        <v>SELECIONAR</v>
      </c>
    </row>
    <row r="506" spans="2:14">
      <c r="B506" s="260" t="str">
        <f t="shared" si="14"/>
        <v>U.</v>
      </c>
      <c r="C506" s="261" t="s">
        <v>4</v>
      </c>
      <c r="D506" s="262"/>
      <c r="E506" s="262"/>
      <c r="F506" s="261" t="s">
        <v>18</v>
      </c>
      <c r="G506" s="264">
        <v>1</v>
      </c>
      <c r="H506" s="270"/>
      <c r="I506" s="266">
        <v>0</v>
      </c>
      <c r="J506" s="267">
        <f t="shared" si="15"/>
        <v>0</v>
      </c>
      <c r="K506" s="268" t="s">
        <v>50</v>
      </c>
      <c r="L506" s="268" t="s">
        <v>45</v>
      </c>
      <c r="M506" s="268" t="s">
        <v>51</v>
      </c>
      <c r="N506" s="269" t="str">
        <f>VLOOKUP(M506,[18]OPERACIONAL!$A$1:$C$12,2,FALSE)</f>
        <v>SELECIONAR</v>
      </c>
    </row>
    <row r="507" spans="2:14">
      <c r="B507" s="260" t="str">
        <f t="shared" si="14"/>
        <v>U.</v>
      </c>
      <c r="C507" s="261" t="s">
        <v>4</v>
      </c>
      <c r="D507" s="262"/>
      <c r="E507" s="262"/>
      <c r="F507" s="261" t="s">
        <v>18</v>
      </c>
      <c r="G507" s="264">
        <v>1</v>
      </c>
      <c r="H507" s="270"/>
      <c r="I507" s="266">
        <v>0</v>
      </c>
      <c r="J507" s="267">
        <f t="shared" si="15"/>
        <v>0</v>
      </c>
      <c r="K507" s="268" t="s">
        <v>50</v>
      </c>
      <c r="L507" s="268" t="s">
        <v>45</v>
      </c>
      <c r="M507" s="268" t="s">
        <v>51</v>
      </c>
      <c r="N507" s="269" t="str">
        <f>VLOOKUP(M507,[18]OPERACIONAL!$A$1:$C$12,2,FALSE)</f>
        <v>SELECIONAR</v>
      </c>
    </row>
    <row r="508" spans="2:14">
      <c r="B508" s="260" t="str">
        <f t="shared" si="14"/>
        <v>U.</v>
      </c>
      <c r="C508" s="261" t="s">
        <v>4</v>
      </c>
      <c r="D508" s="262"/>
      <c r="E508" s="262"/>
      <c r="F508" s="261" t="s">
        <v>18</v>
      </c>
      <c r="G508" s="264">
        <v>1</v>
      </c>
      <c r="H508" s="270"/>
      <c r="I508" s="266">
        <v>0</v>
      </c>
      <c r="J508" s="267">
        <f t="shared" si="15"/>
        <v>0</v>
      </c>
      <c r="K508" s="268" t="s">
        <v>50</v>
      </c>
      <c r="L508" s="268" t="s">
        <v>45</v>
      </c>
      <c r="M508" s="268" t="s">
        <v>51</v>
      </c>
      <c r="N508" s="269" t="str">
        <f>VLOOKUP(M508,[18]OPERACIONAL!$A$1:$C$12,2,FALSE)</f>
        <v>SELECIONAR</v>
      </c>
    </row>
    <row r="509" spans="2:14">
      <c r="B509" s="260" t="str">
        <f t="shared" si="14"/>
        <v>U.</v>
      </c>
      <c r="C509" s="261" t="s">
        <v>4</v>
      </c>
      <c r="D509" s="262"/>
      <c r="E509" s="262"/>
      <c r="F509" s="261" t="s">
        <v>18</v>
      </c>
      <c r="G509" s="264">
        <v>1</v>
      </c>
      <c r="H509" s="270"/>
      <c r="I509" s="266">
        <v>0</v>
      </c>
      <c r="J509" s="267">
        <f t="shared" si="15"/>
        <v>0</v>
      </c>
      <c r="K509" s="268" t="s">
        <v>50</v>
      </c>
      <c r="L509" s="268" t="s">
        <v>45</v>
      </c>
      <c r="M509" s="268" t="s">
        <v>51</v>
      </c>
      <c r="N509" s="269" t="str">
        <f>VLOOKUP(M509,[18]OPERACIONAL!$A$1:$C$12,2,FALSE)</f>
        <v>SELECIONAR</v>
      </c>
    </row>
    <row r="510" spans="2:14">
      <c r="B510" s="260" t="str">
        <f t="shared" si="14"/>
        <v>U.</v>
      </c>
      <c r="C510" s="261" t="s">
        <v>4</v>
      </c>
      <c r="D510" s="262"/>
      <c r="E510" s="262"/>
      <c r="F510" s="261" t="s">
        <v>18</v>
      </c>
      <c r="G510" s="264">
        <v>1</v>
      </c>
      <c r="H510" s="270"/>
      <c r="I510" s="266">
        <v>0</v>
      </c>
      <c r="J510" s="267">
        <f t="shared" si="15"/>
        <v>0</v>
      </c>
      <c r="K510" s="268" t="s">
        <v>50</v>
      </c>
      <c r="L510" s="268" t="s">
        <v>45</v>
      </c>
      <c r="M510" s="268" t="s">
        <v>51</v>
      </c>
      <c r="N510" s="269" t="str">
        <f>VLOOKUP(M510,[18]OPERACIONAL!$A$1:$C$12,2,FALSE)</f>
        <v>SELECIONAR</v>
      </c>
    </row>
    <row r="511" spans="2:14">
      <c r="B511" s="260" t="str">
        <f t="shared" si="14"/>
        <v>U.</v>
      </c>
      <c r="C511" s="261" t="s">
        <v>4</v>
      </c>
      <c r="D511" s="262"/>
      <c r="E511" s="262"/>
      <c r="F511" s="261" t="s">
        <v>18</v>
      </c>
      <c r="G511" s="264">
        <v>1</v>
      </c>
      <c r="H511" s="270"/>
      <c r="I511" s="266">
        <v>0</v>
      </c>
      <c r="J511" s="267">
        <f t="shared" si="15"/>
        <v>0</v>
      </c>
      <c r="K511" s="268" t="s">
        <v>50</v>
      </c>
      <c r="L511" s="268" t="s">
        <v>45</v>
      </c>
      <c r="M511" s="268" t="s">
        <v>51</v>
      </c>
      <c r="N511" s="269" t="str">
        <f>VLOOKUP(M511,[18]OPERACIONAL!$A$1:$C$12,2,FALSE)</f>
        <v>SELECIONAR</v>
      </c>
    </row>
    <row r="512" spans="2:14">
      <c r="B512" s="260" t="str">
        <f t="shared" si="14"/>
        <v>U.</v>
      </c>
      <c r="C512" s="261" t="s">
        <v>4</v>
      </c>
      <c r="D512" s="262"/>
      <c r="E512" s="262"/>
      <c r="F512" s="261" t="s">
        <v>18</v>
      </c>
      <c r="G512" s="264">
        <v>1</v>
      </c>
      <c r="H512" s="270"/>
      <c r="I512" s="266">
        <v>0</v>
      </c>
      <c r="J512" s="267">
        <f t="shared" si="15"/>
        <v>0</v>
      </c>
      <c r="K512" s="268" t="s">
        <v>50</v>
      </c>
      <c r="L512" s="268" t="s">
        <v>45</v>
      </c>
      <c r="M512" s="268" t="s">
        <v>51</v>
      </c>
      <c r="N512" s="269" t="str">
        <f>VLOOKUP(M512,[18]OPERACIONAL!$A$1:$C$12,2,FALSE)</f>
        <v>SELECIONAR</v>
      </c>
    </row>
    <row r="513" spans="2:14">
      <c r="B513" s="260" t="str">
        <f t="shared" si="14"/>
        <v>U.</v>
      </c>
      <c r="C513" s="261" t="s">
        <v>4</v>
      </c>
      <c r="D513" s="262"/>
      <c r="E513" s="262"/>
      <c r="F513" s="261" t="s">
        <v>18</v>
      </c>
      <c r="G513" s="264">
        <v>1</v>
      </c>
      <c r="H513" s="270"/>
      <c r="I513" s="266">
        <v>0</v>
      </c>
      <c r="J513" s="267">
        <f t="shared" si="15"/>
        <v>0</v>
      </c>
      <c r="K513" s="268" t="s">
        <v>50</v>
      </c>
      <c r="L513" s="268" t="s">
        <v>45</v>
      </c>
      <c r="M513" s="268" t="s">
        <v>51</v>
      </c>
      <c r="N513" s="269" t="str">
        <f>VLOOKUP(M513,[18]OPERACIONAL!$A$1:$C$12,2,FALSE)</f>
        <v>SELECIONAR</v>
      </c>
    </row>
    <row r="514" spans="2:14">
      <c r="B514" s="260" t="str">
        <f t="shared" si="14"/>
        <v>U.</v>
      </c>
      <c r="C514" s="261" t="s">
        <v>4</v>
      </c>
      <c r="D514" s="262"/>
      <c r="E514" s="262"/>
      <c r="F514" s="261" t="s">
        <v>18</v>
      </c>
      <c r="G514" s="264">
        <v>1</v>
      </c>
      <c r="H514" s="270"/>
      <c r="I514" s="266">
        <v>0</v>
      </c>
      <c r="J514" s="267">
        <f t="shared" si="15"/>
        <v>0</v>
      </c>
      <c r="K514" s="268" t="s">
        <v>50</v>
      </c>
      <c r="L514" s="268" t="s">
        <v>45</v>
      </c>
      <c r="M514" s="268" t="s">
        <v>51</v>
      </c>
      <c r="N514" s="269" t="str">
        <f>VLOOKUP(M514,[18]OPERACIONAL!$A$1:$C$12,2,FALSE)</f>
        <v>SELECIONAR</v>
      </c>
    </row>
    <row r="515" spans="2:14">
      <c r="B515" s="260" t="str">
        <f t="shared" si="14"/>
        <v>U.</v>
      </c>
      <c r="C515" s="261" t="s">
        <v>4</v>
      </c>
      <c r="D515" s="262"/>
      <c r="E515" s="262"/>
      <c r="F515" s="261" t="s">
        <v>18</v>
      </c>
      <c r="G515" s="264">
        <v>1</v>
      </c>
      <c r="H515" s="270"/>
      <c r="I515" s="266">
        <v>0</v>
      </c>
      <c r="J515" s="267">
        <f t="shared" si="15"/>
        <v>0</v>
      </c>
      <c r="K515" s="268" t="s">
        <v>50</v>
      </c>
      <c r="L515" s="268" t="s">
        <v>45</v>
      </c>
      <c r="M515" s="268" t="s">
        <v>51</v>
      </c>
      <c r="N515" s="269" t="str">
        <f>VLOOKUP(M515,[18]OPERACIONAL!$A$1:$C$12,2,FALSE)</f>
        <v>SELECIONAR</v>
      </c>
    </row>
    <row r="516" spans="2:14">
      <c r="B516" s="260" t="str">
        <f t="shared" si="14"/>
        <v>U.</v>
      </c>
      <c r="C516" s="261" t="s">
        <v>4</v>
      </c>
      <c r="D516" s="262"/>
      <c r="E516" s="262"/>
      <c r="F516" s="261" t="s">
        <v>18</v>
      </c>
      <c r="G516" s="264">
        <v>1</v>
      </c>
      <c r="H516" s="270"/>
      <c r="I516" s="266">
        <v>0</v>
      </c>
      <c r="J516" s="267">
        <f t="shared" si="15"/>
        <v>0</v>
      </c>
      <c r="K516" s="268" t="s">
        <v>50</v>
      </c>
      <c r="L516" s="268" t="s">
        <v>45</v>
      </c>
      <c r="M516" s="268" t="s">
        <v>51</v>
      </c>
      <c r="N516" s="269" t="str">
        <f>VLOOKUP(M516,[18]OPERACIONAL!$A$1:$C$12,2,FALSE)</f>
        <v>SELECIONAR</v>
      </c>
    </row>
    <row r="517" spans="2:14">
      <c r="B517" s="260" t="str">
        <f t="shared" ref="B517:B580" si="16">MID(C517,1,2)</f>
        <v>U.</v>
      </c>
      <c r="C517" s="261" t="s">
        <v>4</v>
      </c>
      <c r="D517" s="262"/>
      <c r="E517" s="262"/>
      <c r="F517" s="261" t="s">
        <v>18</v>
      </c>
      <c r="G517" s="264">
        <v>1</v>
      </c>
      <c r="H517" s="270"/>
      <c r="I517" s="266">
        <v>0</v>
      </c>
      <c r="J517" s="267">
        <f t="shared" ref="J517:J580" si="17">G517*I517</f>
        <v>0</v>
      </c>
      <c r="K517" s="268" t="s">
        <v>50</v>
      </c>
      <c r="L517" s="268" t="s">
        <v>45</v>
      </c>
      <c r="M517" s="268" t="s">
        <v>51</v>
      </c>
      <c r="N517" s="269" t="str">
        <f>VLOOKUP(M517,[18]OPERACIONAL!$A$1:$C$12,2,FALSE)</f>
        <v>SELECIONAR</v>
      </c>
    </row>
    <row r="518" spans="2:14">
      <c r="B518" s="260" t="str">
        <f t="shared" si="16"/>
        <v>U.</v>
      </c>
      <c r="C518" s="261" t="s">
        <v>4</v>
      </c>
      <c r="D518" s="262"/>
      <c r="E518" s="262"/>
      <c r="F518" s="261" t="s">
        <v>18</v>
      </c>
      <c r="G518" s="264">
        <v>1</v>
      </c>
      <c r="H518" s="270"/>
      <c r="I518" s="266">
        <v>0</v>
      </c>
      <c r="J518" s="267">
        <f t="shared" si="17"/>
        <v>0</v>
      </c>
      <c r="K518" s="268" t="s">
        <v>50</v>
      </c>
      <c r="L518" s="268" t="s">
        <v>45</v>
      </c>
      <c r="M518" s="268" t="s">
        <v>51</v>
      </c>
      <c r="N518" s="269" t="str">
        <f>VLOOKUP(M518,[18]OPERACIONAL!$A$1:$C$12,2,FALSE)</f>
        <v>SELECIONAR</v>
      </c>
    </row>
    <row r="519" spans="2:14">
      <c r="B519" s="260" t="str">
        <f t="shared" si="16"/>
        <v>U.</v>
      </c>
      <c r="C519" s="261" t="s">
        <v>4</v>
      </c>
      <c r="D519" s="262"/>
      <c r="E519" s="262"/>
      <c r="F519" s="261" t="s">
        <v>18</v>
      </c>
      <c r="G519" s="264">
        <v>1</v>
      </c>
      <c r="H519" s="270"/>
      <c r="I519" s="266">
        <v>0</v>
      </c>
      <c r="J519" s="267">
        <f t="shared" si="17"/>
        <v>0</v>
      </c>
      <c r="K519" s="268" t="s">
        <v>50</v>
      </c>
      <c r="L519" s="268" t="s">
        <v>45</v>
      </c>
      <c r="M519" s="268" t="s">
        <v>51</v>
      </c>
      <c r="N519" s="269" t="str">
        <f>VLOOKUP(M519,[18]OPERACIONAL!$A$1:$C$12,2,FALSE)</f>
        <v>SELECIONAR</v>
      </c>
    </row>
    <row r="520" spans="2:14">
      <c r="B520" s="260" t="str">
        <f t="shared" si="16"/>
        <v>U.</v>
      </c>
      <c r="C520" s="261" t="s">
        <v>4</v>
      </c>
      <c r="D520" s="262"/>
      <c r="E520" s="262"/>
      <c r="F520" s="261" t="s">
        <v>18</v>
      </c>
      <c r="G520" s="264">
        <v>1</v>
      </c>
      <c r="H520" s="270"/>
      <c r="I520" s="266">
        <v>0</v>
      </c>
      <c r="J520" s="267">
        <f t="shared" si="17"/>
        <v>0</v>
      </c>
      <c r="K520" s="268" t="s">
        <v>50</v>
      </c>
      <c r="L520" s="268" t="s">
        <v>45</v>
      </c>
      <c r="M520" s="268" t="s">
        <v>51</v>
      </c>
      <c r="N520" s="269" t="str">
        <f>VLOOKUP(M520,[18]OPERACIONAL!$A$1:$C$12,2,FALSE)</f>
        <v>SELECIONAR</v>
      </c>
    </row>
    <row r="521" spans="2:14">
      <c r="B521" s="260" t="str">
        <f t="shared" si="16"/>
        <v>U.</v>
      </c>
      <c r="C521" s="261" t="s">
        <v>4</v>
      </c>
      <c r="D521" s="262"/>
      <c r="E521" s="262"/>
      <c r="F521" s="261" t="s">
        <v>18</v>
      </c>
      <c r="G521" s="264">
        <v>1</v>
      </c>
      <c r="H521" s="270"/>
      <c r="I521" s="266">
        <v>0</v>
      </c>
      <c r="J521" s="267">
        <f t="shared" si="17"/>
        <v>0</v>
      </c>
      <c r="K521" s="268" t="s">
        <v>50</v>
      </c>
      <c r="L521" s="268" t="s">
        <v>45</v>
      </c>
      <c r="M521" s="268" t="s">
        <v>51</v>
      </c>
      <c r="N521" s="269" t="str">
        <f>VLOOKUP(M521,[18]OPERACIONAL!$A$1:$C$12,2,FALSE)</f>
        <v>SELECIONAR</v>
      </c>
    </row>
    <row r="522" spans="2:14">
      <c r="B522" s="260" t="str">
        <f t="shared" si="16"/>
        <v>U.</v>
      </c>
      <c r="C522" s="261" t="s">
        <v>4</v>
      </c>
      <c r="D522" s="262"/>
      <c r="E522" s="262"/>
      <c r="F522" s="261" t="s">
        <v>18</v>
      </c>
      <c r="G522" s="264">
        <v>1</v>
      </c>
      <c r="H522" s="270"/>
      <c r="I522" s="266">
        <v>0</v>
      </c>
      <c r="J522" s="267">
        <f t="shared" si="17"/>
        <v>0</v>
      </c>
      <c r="K522" s="268" t="s">
        <v>50</v>
      </c>
      <c r="L522" s="268" t="s">
        <v>45</v>
      </c>
      <c r="M522" s="268" t="s">
        <v>51</v>
      </c>
      <c r="N522" s="269" t="str">
        <f>VLOOKUP(M522,[18]OPERACIONAL!$A$1:$C$12,2,FALSE)</f>
        <v>SELECIONAR</v>
      </c>
    </row>
    <row r="523" spans="2:14">
      <c r="B523" s="260" t="str">
        <f t="shared" si="16"/>
        <v>U.</v>
      </c>
      <c r="C523" s="261" t="s">
        <v>4</v>
      </c>
      <c r="D523" s="262"/>
      <c r="E523" s="262"/>
      <c r="F523" s="261" t="s">
        <v>18</v>
      </c>
      <c r="G523" s="264">
        <v>1</v>
      </c>
      <c r="H523" s="270"/>
      <c r="I523" s="266">
        <v>0</v>
      </c>
      <c r="J523" s="267">
        <f t="shared" si="17"/>
        <v>0</v>
      </c>
      <c r="K523" s="268" t="s">
        <v>50</v>
      </c>
      <c r="L523" s="268" t="s">
        <v>45</v>
      </c>
      <c r="M523" s="268" t="s">
        <v>51</v>
      </c>
      <c r="N523" s="269" t="str">
        <f>VLOOKUP(M523,[18]OPERACIONAL!$A$1:$C$12,2,FALSE)</f>
        <v>SELECIONAR</v>
      </c>
    </row>
    <row r="524" spans="2:14">
      <c r="B524" s="260" t="str">
        <f t="shared" si="16"/>
        <v>U.</v>
      </c>
      <c r="C524" s="261" t="s">
        <v>4</v>
      </c>
      <c r="D524" s="262"/>
      <c r="E524" s="262"/>
      <c r="F524" s="261" t="s">
        <v>18</v>
      </c>
      <c r="G524" s="264">
        <v>1</v>
      </c>
      <c r="H524" s="270"/>
      <c r="I524" s="266">
        <v>0</v>
      </c>
      <c r="J524" s="267">
        <f t="shared" si="17"/>
        <v>0</v>
      </c>
      <c r="K524" s="268" t="s">
        <v>50</v>
      </c>
      <c r="L524" s="268" t="s">
        <v>45</v>
      </c>
      <c r="M524" s="268" t="s">
        <v>51</v>
      </c>
      <c r="N524" s="269" t="str">
        <f>VLOOKUP(M524,[18]OPERACIONAL!$A$1:$C$12,2,FALSE)</f>
        <v>SELECIONAR</v>
      </c>
    </row>
    <row r="525" spans="2:14">
      <c r="B525" s="260" t="str">
        <f t="shared" si="16"/>
        <v>U.</v>
      </c>
      <c r="C525" s="261" t="s">
        <v>4</v>
      </c>
      <c r="D525" s="262"/>
      <c r="E525" s="262"/>
      <c r="F525" s="261" t="s">
        <v>18</v>
      </c>
      <c r="G525" s="264">
        <v>1</v>
      </c>
      <c r="H525" s="270"/>
      <c r="I525" s="266">
        <v>0</v>
      </c>
      <c r="J525" s="267">
        <f t="shared" si="17"/>
        <v>0</v>
      </c>
      <c r="K525" s="268" t="s">
        <v>50</v>
      </c>
      <c r="L525" s="268" t="s">
        <v>45</v>
      </c>
      <c r="M525" s="268" t="s">
        <v>51</v>
      </c>
      <c r="N525" s="269" t="str">
        <f>VLOOKUP(M525,[18]OPERACIONAL!$A$1:$C$12,2,FALSE)</f>
        <v>SELECIONAR</v>
      </c>
    </row>
    <row r="526" spans="2:14">
      <c r="B526" s="260" t="str">
        <f t="shared" si="16"/>
        <v>U.</v>
      </c>
      <c r="C526" s="261" t="s">
        <v>4</v>
      </c>
      <c r="D526" s="262"/>
      <c r="E526" s="262"/>
      <c r="F526" s="261" t="s">
        <v>18</v>
      </c>
      <c r="G526" s="264">
        <v>1</v>
      </c>
      <c r="H526" s="270"/>
      <c r="I526" s="266">
        <v>0</v>
      </c>
      <c r="J526" s="267">
        <f t="shared" si="17"/>
        <v>0</v>
      </c>
      <c r="K526" s="268" t="s">
        <v>50</v>
      </c>
      <c r="L526" s="268" t="s">
        <v>45</v>
      </c>
      <c r="M526" s="268" t="s">
        <v>51</v>
      </c>
      <c r="N526" s="269" t="str">
        <f>VLOOKUP(M526,[18]OPERACIONAL!$A$1:$C$12,2,FALSE)</f>
        <v>SELECIONAR</v>
      </c>
    </row>
    <row r="527" spans="2:14">
      <c r="B527" s="260" t="str">
        <f t="shared" si="16"/>
        <v>U.</v>
      </c>
      <c r="C527" s="261" t="s">
        <v>4</v>
      </c>
      <c r="D527" s="262"/>
      <c r="E527" s="262"/>
      <c r="F527" s="261" t="s">
        <v>18</v>
      </c>
      <c r="G527" s="264">
        <v>1</v>
      </c>
      <c r="H527" s="270"/>
      <c r="I527" s="266">
        <v>0</v>
      </c>
      <c r="J527" s="267">
        <f t="shared" si="17"/>
        <v>0</v>
      </c>
      <c r="K527" s="268" t="s">
        <v>50</v>
      </c>
      <c r="L527" s="268" t="s">
        <v>45</v>
      </c>
      <c r="M527" s="268" t="s">
        <v>51</v>
      </c>
      <c r="N527" s="269" t="str">
        <f>VLOOKUP(M527,[18]OPERACIONAL!$A$1:$C$12,2,FALSE)</f>
        <v>SELECIONAR</v>
      </c>
    </row>
    <row r="528" spans="2:14">
      <c r="B528" s="260" t="str">
        <f t="shared" si="16"/>
        <v>U.</v>
      </c>
      <c r="C528" s="261" t="s">
        <v>4</v>
      </c>
      <c r="D528" s="262"/>
      <c r="E528" s="262"/>
      <c r="F528" s="261" t="s">
        <v>18</v>
      </c>
      <c r="G528" s="264">
        <v>1</v>
      </c>
      <c r="H528" s="270"/>
      <c r="I528" s="266">
        <v>0</v>
      </c>
      <c r="J528" s="267">
        <f t="shared" si="17"/>
        <v>0</v>
      </c>
      <c r="K528" s="268" t="s">
        <v>50</v>
      </c>
      <c r="L528" s="268" t="s">
        <v>45</v>
      </c>
      <c r="M528" s="268" t="s">
        <v>51</v>
      </c>
      <c r="N528" s="269" t="str">
        <f>VLOOKUP(M528,[18]OPERACIONAL!$A$1:$C$12,2,FALSE)</f>
        <v>SELECIONAR</v>
      </c>
    </row>
    <row r="529" spans="2:14">
      <c r="B529" s="260" t="str">
        <f t="shared" si="16"/>
        <v>U.</v>
      </c>
      <c r="C529" s="261" t="s">
        <v>4</v>
      </c>
      <c r="D529" s="262"/>
      <c r="E529" s="262"/>
      <c r="F529" s="261" t="s">
        <v>18</v>
      </c>
      <c r="G529" s="264">
        <v>1</v>
      </c>
      <c r="H529" s="270"/>
      <c r="I529" s="266">
        <v>0</v>
      </c>
      <c r="J529" s="267">
        <f t="shared" si="17"/>
        <v>0</v>
      </c>
      <c r="K529" s="268" t="s">
        <v>50</v>
      </c>
      <c r="L529" s="268" t="s">
        <v>45</v>
      </c>
      <c r="M529" s="268" t="s">
        <v>51</v>
      </c>
      <c r="N529" s="269" t="str">
        <f>VLOOKUP(M529,[18]OPERACIONAL!$A$1:$C$12,2,FALSE)</f>
        <v>SELECIONAR</v>
      </c>
    </row>
    <row r="530" spans="2:14">
      <c r="B530" s="260" t="str">
        <f t="shared" si="16"/>
        <v>U.</v>
      </c>
      <c r="C530" s="261" t="s">
        <v>4</v>
      </c>
      <c r="D530" s="262"/>
      <c r="E530" s="262"/>
      <c r="F530" s="261" t="s">
        <v>18</v>
      </c>
      <c r="G530" s="264">
        <v>1</v>
      </c>
      <c r="H530" s="270"/>
      <c r="I530" s="266">
        <v>0</v>
      </c>
      <c r="J530" s="267">
        <f t="shared" si="17"/>
        <v>0</v>
      </c>
      <c r="K530" s="268" t="s">
        <v>50</v>
      </c>
      <c r="L530" s="268" t="s">
        <v>45</v>
      </c>
      <c r="M530" s="268" t="s">
        <v>51</v>
      </c>
      <c r="N530" s="269" t="str">
        <f>VLOOKUP(M530,[18]OPERACIONAL!$A$1:$C$12,2,FALSE)</f>
        <v>SELECIONAR</v>
      </c>
    </row>
    <row r="531" spans="2:14">
      <c r="B531" s="260" t="str">
        <f t="shared" si="16"/>
        <v>U.</v>
      </c>
      <c r="C531" s="261" t="s">
        <v>4</v>
      </c>
      <c r="D531" s="262"/>
      <c r="E531" s="262"/>
      <c r="F531" s="261" t="s">
        <v>18</v>
      </c>
      <c r="G531" s="264">
        <v>1</v>
      </c>
      <c r="H531" s="270"/>
      <c r="I531" s="266">
        <v>0</v>
      </c>
      <c r="J531" s="267">
        <f t="shared" si="17"/>
        <v>0</v>
      </c>
      <c r="K531" s="268" t="s">
        <v>50</v>
      </c>
      <c r="L531" s="268" t="s">
        <v>45</v>
      </c>
      <c r="M531" s="268" t="s">
        <v>51</v>
      </c>
      <c r="N531" s="269" t="str">
        <f>VLOOKUP(M531,[18]OPERACIONAL!$A$1:$C$12,2,FALSE)</f>
        <v>SELECIONAR</v>
      </c>
    </row>
    <row r="532" spans="2:14">
      <c r="B532" s="260" t="str">
        <f t="shared" si="16"/>
        <v>U.</v>
      </c>
      <c r="C532" s="261" t="s">
        <v>4</v>
      </c>
      <c r="D532" s="262"/>
      <c r="E532" s="262"/>
      <c r="F532" s="261" t="s">
        <v>18</v>
      </c>
      <c r="G532" s="264">
        <v>1</v>
      </c>
      <c r="H532" s="270"/>
      <c r="I532" s="266">
        <v>0</v>
      </c>
      <c r="J532" s="267">
        <f t="shared" si="17"/>
        <v>0</v>
      </c>
      <c r="K532" s="268" t="s">
        <v>50</v>
      </c>
      <c r="L532" s="268" t="s">
        <v>45</v>
      </c>
      <c r="M532" s="268" t="s">
        <v>51</v>
      </c>
      <c r="N532" s="269" t="str">
        <f>VLOOKUP(M532,[18]OPERACIONAL!$A$1:$C$12,2,FALSE)</f>
        <v>SELECIONAR</v>
      </c>
    </row>
    <row r="533" spans="2:14">
      <c r="B533" s="260" t="str">
        <f t="shared" si="16"/>
        <v>U.</v>
      </c>
      <c r="C533" s="261" t="s">
        <v>4</v>
      </c>
      <c r="D533" s="262"/>
      <c r="E533" s="262"/>
      <c r="F533" s="261" t="s">
        <v>18</v>
      </c>
      <c r="G533" s="264">
        <v>1</v>
      </c>
      <c r="H533" s="270"/>
      <c r="I533" s="266">
        <v>0</v>
      </c>
      <c r="J533" s="267">
        <f t="shared" si="17"/>
        <v>0</v>
      </c>
      <c r="K533" s="268" t="s">
        <v>50</v>
      </c>
      <c r="L533" s="268" t="s">
        <v>45</v>
      </c>
      <c r="M533" s="268" t="s">
        <v>51</v>
      </c>
      <c r="N533" s="269" t="str">
        <f>VLOOKUP(M533,[18]OPERACIONAL!$A$1:$C$12,2,FALSE)</f>
        <v>SELECIONAR</v>
      </c>
    </row>
    <row r="534" spans="2:14">
      <c r="B534" s="260" t="str">
        <f t="shared" si="16"/>
        <v>U.</v>
      </c>
      <c r="C534" s="261" t="s">
        <v>4</v>
      </c>
      <c r="D534" s="262"/>
      <c r="E534" s="262"/>
      <c r="F534" s="261" t="s">
        <v>18</v>
      </c>
      <c r="G534" s="264">
        <v>1</v>
      </c>
      <c r="H534" s="270"/>
      <c r="I534" s="266">
        <v>0</v>
      </c>
      <c r="J534" s="267">
        <f t="shared" si="17"/>
        <v>0</v>
      </c>
      <c r="K534" s="268" t="s">
        <v>50</v>
      </c>
      <c r="L534" s="268" t="s">
        <v>45</v>
      </c>
      <c r="M534" s="268" t="s">
        <v>51</v>
      </c>
      <c r="N534" s="269" t="str">
        <f>VLOOKUP(M534,[18]OPERACIONAL!$A$1:$C$12,2,FALSE)</f>
        <v>SELECIONAR</v>
      </c>
    </row>
    <row r="535" spans="2:14">
      <c r="B535" s="260" t="str">
        <f t="shared" si="16"/>
        <v>U.</v>
      </c>
      <c r="C535" s="261" t="s">
        <v>4</v>
      </c>
      <c r="D535" s="262"/>
      <c r="E535" s="262"/>
      <c r="F535" s="261" t="s">
        <v>18</v>
      </c>
      <c r="G535" s="264">
        <v>1</v>
      </c>
      <c r="H535" s="270"/>
      <c r="I535" s="266">
        <v>0</v>
      </c>
      <c r="J535" s="267">
        <f t="shared" si="17"/>
        <v>0</v>
      </c>
      <c r="K535" s="268" t="s">
        <v>50</v>
      </c>
      <c r="L535" s="268" t="s">
        <v>45</v>
      </c>
      <c r="M535" s="268" t="s">
        <v>51</v>
      </c>
      <c r="N535" s="269" t="str">
        <f>VLOOKUP(M535,[18]OPERACIONAL!$A$1:$C$12,2,FALSE)</f>
        <v>SELECIONAR</v>
      </c>
    </row>
    <row r="536" spans="2:14">
      <c r="B536" s="260" t="str">
        <f t="shared" si="16"/>
        <v>U.</v>
      </c>
      <c r="C536" s="261" t="s">
        <v>4</v>
      </c>
      <c r="D536" s="262"/>
      <c r="E536" s="262"/>
      <c r="F536" s="261" t="s">
        <v>18</v>
      </c>
      <c r="G536" s="264">
        <v>1</v>
      </c>
      <c r="H536" s="270"/>
      <c r="I536" s="266">
        <v>0</v>
      </c>
      <c r="J536" s="267">
        <f t="shared" si="17"/>
        <v>0</v>
      </c>
      <c r="K536" s="268" t="s">
        <v>50</v>
      </c>
      <c r="L536" s="268" t="s">
        <v>45</v>
      </c>
      <c r="M536" s="268" t="s">
        <v>51</v>
      </c>
      <c r="N536" s="269" t="str">
        <f>VLOOKUP(M536,[18]OPERACIONAL!$A$1:$C$12,2,FALSE)</f>
        <v>SELECIONAR</v>
      </c>
    </row>
    <row r="537" spans="2:14">
      <c r="B537" s="260" t="str">
        <f t="shared" si="16"/>
        <v>U.</v>
      </c>
      <c r="C537" s="261" t="s">
        <v>4</v>
      </c>
      <c r="D537" s="262"/>
      <c r="E537" s="262"/>
      <c r="F537" s="261" t="s">
        <v>18</v>
      </c>
      <c r="G537" s="264">
        <v>1</v>
      </c>
      <c r="H537" s="270"/>
      <c r="I537" s="266">
        <v>0</v>
      </c>
      <c r="J537" s="267">
        <f t="shared" si="17"/>
        <v>0</v>
      </c>
      <c r="K537" s="268" t="s">
        <v>50</v>
      </c>
      <c r="L537" s="268" t="s">
        <v>45</v>
      </c>
      <c r="M537" s="268" t="s">
        <v>51</v>
      </c>
      <c r="N537" s="269" t="str">
        <f>VLOOKUP(M537,[18]OPERACIONAL!$A$1:$C$12,2,FALSE)</f>
        <v>SELECIONAR</v>
      </c>
    </row>
    <row r="538" spans="2:14">
      <c r="B538" s="260" t="str">
        <f t="shared" si="16"/>
        <v>U.</v>
      </c>
      <c r="C538" s="261" t="s">
        <v>4</v>
      </c>
      <c r="D538" s="262"/>
      <c r="E538" s="262"/>
      <c r="F538" s="261" t="s">
        <v>18</v>
      </c>
      <c r="G538" s="264">
        <v>1</v>
      </c>
      <c r="H538" s="270"/>
      <c r="I538" s="266">
        <v>0</v>
      </c>
      <c r="J538" s="267">
        <f t="shared" si="17"/>
        <v>0</v>
      </c>
      <c r="K538" s="268" t="s">
        <v>50</v>
      </c>
      <c r="L538" s="268" t="s">
        <v>45</v>
      </c>
      <c r="M538" s="268" t="s">
        <v>51</v>
      </c>
      <c r="N538" s="269" t="str">
        <f>VLOOKUP(M538,[18]OPERACIONAL!$A$1:$C$12,2,FALSE)</f>
        <v>SELECIONAR</v>
      </c>
    </row>
    <row r="539" spans="2:14">
      <c r="B539" s="260" t="str">
        <f t="shared" si="16"/>
        <v>U.</v>
      </c>
      <c r="C539" s="261" t="s">
        <v>4</v>
      </c>
      <c r="D539" s="262"/>
      <c r="E539" s="262"/>
      <c r="F539" s="261" t="s">
        <v>18</v>
      </c>
      <c r="G539" s="264">
        <v>1</v>
      </c>
      <c r="H539" s="270"/>
      <c r="I539" s="266">
        <v>0</v>
      </c>
      <c r="J539" s="267">
        <f t="shared" si="17"/>
        <v>0</v>
      </c>
      <c r="K539" s="268" t="s">
        <v>50</v>
      </c>
      <c r="L539" s="268" t="s">
        <v>45</v>
      </c>
      <c r="M539" s="268" t="s">
        <v>51</v>
      </c>
      <c r="N539" s="269" t="str">
        <f>VLOOKUP(M539,[18]OPERACIONAL!$A$1:$C$12,2,FALSE)</f>
        <v>SELECIONAR</v>
      </c>
    </row>
    <row r="540" spans="2:14">
      <c r="B540" s="260" t="str">
        <f t="shared" si="16"/>
        <v>U.</v>
      </c>
      <c r="C540" s="261" t="s">
        <v>4</v>
      </c>
      <c r="D540" s="262"/>
      <c r="E540" s="262"/>
      <c r="F540" s="261" t="s">
        <v>18</v>
      </c>
      <c r="G540" s="264">
        <v>1</v>
      </c>
      <c r="H540" s="270"/>
      <c r="I540" s="266">
        <v>0</v>
      </c>
      <c r="J540" s="267">
        <f t="shared" si="17"/>
        <v>0</v>
      </c>
      <c r="K540" s="268" t="s">
        <v>50</v>
      </c>
      <c r="L540" s="268" t="s">
        <v>45</v>
      </c>
      <c r="M540" s="268" t="s">
        <v>51</v>
      </c>
      <c r="N540" s="269" t="str">
        <f>VLOOKUP(M540,[18]OPERACIONAL!$A$1:$C$12,2,FALSE)</f>
        <v>SELECIONAR</v>
      </c>
    </row>
    <row r="541" spans="2:14">
      <c r="B541" s="260" t="str">
        <f t="shared" si="16"/>
        <v>U.</v>
      </c>
      <c r="C541" s="261" t="s">
        <v>4</v>
      </c>
      <c r="D541" s="262"/>
      <c r="E541" s="262"/>
      <c r="F541" s="261" t="s">
        <v>18</v>
      </c>
      <c r="G541" s="264">
        <v>1</v>
      </c>
      <c r="H541" s="270"/>
      <c r="I541" s="266">
        <v>0</v>
      </c>
      <c r="J541" s="267">
        <f t="shared" si="17"/>
        <v>0</v>
      </c>
      <c r="K541" s="268" t="s">
        <v>50</v>
      </c>
      <c r="L541" s="268" t="s">
        <v>45</v>
      </c>
      <c r="M541" s="268" t="s">
        <v>51</v>
      </c>
      <c r="N541" s="269" t="str">
        <f>VLOOKUP(M541,[18]OPERACIONAL!$A$1:$C$12,2,FALSE)</f>
        <v>SELECIONAR</v>
      </c>
    </row>
    <row r="542" spans="2:14">
      <c r="B542" s="260" t="str">
        <f t="shared" si="16"/>
        <v>U.</v>
      </c>
      <c r="C542" s="261" t="s">
        <v>4</v>
      </c>
      <c r="D542" s="262"/>
      <c r="E542" s="262"/>
      <c r="F542" s="261" t="s">
        <v>18</v>
      </c>
      <c r="G542" s="264">
        <v>1</v>
      </c>
      <c r="H542" s="270"/>
      <c r="I542" s="266">
        <v>0</v>
      </c>
      <c r="J542" s="267">
        <f t="shared" si="17"/>
        <v>0</v>
      </c>
      <c r="K542" s="268" t="s">
        <v>50</v>
      </c>
      <c r="L542" s="268" t="s">
        <v>45</v>
      </c>
      <c r="M542" s="268" t="s">
        <v>51</v>
      </c>
      <c r="N542" s="269" t="str">
        <f>VLOOKUP(M542,[18]OPERACIONAL!$A$1:$C$12,2,FALSE)</f>
        <v>SELECIONAR</v>
      </c>
    </row>
    <row r="543" spans="2:14">
      <c r="B543" s="260" t="str">
        <f t="shared" si="16"/>
        <v>U.</v>
      </c>
      <c r="C543" s="261" t="s">
        <v>4</v>
      </c>
      <c r="D543" s="262"/>
      <c r="E543" s="262"/>
      <c r="F543" s="261" t="s">
        <v>18</v>
      </c>
      <c r="G543" s="264">
        <v>1</v>
      </c>
      <c r="H543" s="270"/>
      <c r="I543" s="266">
        <v>0</v>
      </c>
      <c r="J543" s="267">
        <f t="shared" si="17"/>
        <v>0</v>
      </c>
      <c r="K543" s="268" t="s">
        <v>50</v>
      </c>
      <c r="L543" s="268" t="s">
        <v>45</v>
      </c>
      <c r="M543" s="268" t="s">
        <v>51</v>
      </c>
      <c r="N543" s="269" t="str">
        <f>VLOOKUP(M543,[18]OPERACIONAL!$A$1:$C$12,2,FALSE)</f>
        <v>SELECIONAR</v>
      </c>
    </row>
    <row r="544" spans="2:14">
      <c r="B544" s="260" t="str">
        <f t="shared" si="16"/>
        <v>U.</v>
      </c>
      <c r="C544" s="261" t="s">
        <v>4</v>
      </c>
      <c r="D544" s="262"/>
      <c r="E544" s="262"/>
      <c r="F544" s="261" t="s">
        <v>18</v>
      </c>
      <c r="G544" s="264">
        <v>1</v>
      </c>
      <c r="H544" s="270"/>
      <c r="I544" s="266">
        <v>0</v>
      </c>
      <c r="J544" s="267">
        <f t="shared" si="17"/>
        <v>0</v>
      </c>
      <c r="K544" s="268" t="s">
        <v>50</v>
      </c>
      <c r="L544" s="268" t="s">
        <v>45</v>
      </c>
      <c r="M544" s="268" t="s">
        <v>51</v>
      </c>
      <c r="N544" s="269" t="str">
        <f>VLOOKUP(M544,[18]OPERACIONAL!$A$1:$C$12,2,FALSE)</f>
        <v>SELECIONAR</v>
      </c>
    </row>
    <row r="545" spans="2:14">
      <c r="B545" s="260" t="str">
        <f t="shared" si="16"/>
        <v>U.</v>
      </c>
      <c r="C545" s="261" t="s">
        <v>4</v>
      </c>
      <c r="D545" s="262"/>
      <c r="E545" s="262"/>
      <c r="F545" s="261" t="s">
        <v>18</v>
      </c>
      <c r="G545" s="264">
        <v>1</v>
      </c>
      <c r="H545" s="270"/>
      <c r="I545" s="266">
        <v>0</v>
      </c>
      <c r="J545" s="267">
        <f t="shared" si="17"/>
        <v>0</v>
      </c>
      <c r="K545" s="268" t="s">
        <v>50</v>
      </c>
      <c r="L545" s="268" t="s">
        <v>45</v>
      </c>
      <c r="M545" s="268" t="s">
        <v>51</v>
      </c>
      <c r="N545" s="269" t="str">
        <f>VLOOKUP(M545,[18]OPERACIONAL!$A$1:$C$12,2,FALSE)</f>
        <v>SELECIONAR</v>
      </c>
    </row>
    <row r="546" spans="2:14">
      <c r="B546" s="260" t="str">
        <f t="shared" si="16"/>
        <v>U.</v>
      </c>
      <c r="C546" s="261" t="s">
        <v>4</v>
      </c>
      <c r="D546" s="262"/>
      <c r="E546" s="262"/>
      <c r="F546" s="261" t="s">
        <v>18</v>
      </c>
      <c r="G546" s="264">
        <v>1</v>
      </c>
      <c r="H546" s="270"/>
      <c r="I546" s="266">
        <v>0</v>
      </c>
      <c r="J546" s="267">
        <f t="shared" si="17"/>
        <v>0</v>
      </c>
      <c r="K546" s="268" t="s">
        <v>50</v>
      </c>
      <c r="L546" s="268" t="s">
        <v>45</v>
      </c>
      <c r="M546" s="268" t="s">
        <v>51</v>
      </c>
      <c r="N546" s="269" t="str">
        <f>VLOOKUP(M546,[18]OPERACIONAL!$A$1:$C$12,2,FALSE)</f>
        <v>SELECIONAR</v>
      </c>
    </row>
    <row r="547" spans="2:14">
      <c r="B547" s="260" t="str">
        <f t="shared" si="16"/>
        <v>U.</v>
      </c>
      <c r="C547" s="261" t="s">
        <v>4</v>
      </c>
      <c r="D547" s="262"/>
      <c r="E547" s="262"/>
      <c r="F547" s="261" t="s">
        <v>18</v>
      </c>
      <c r="G547" s="264">
        <v>1</v>
      </c>
      <c r="H547" s="270"/>
      <c r="I547" s="266">
        <v>0</v>
      </c>
      <c r="J547" s="267">
        <f t="shared" si="17"/>
        <v>0</v>
      </c>
      <c r="K547" s="268" t="s">
        <v>50</v>
      </c>
      <c r="L547" s="268" t="s">
        <v>45</v>
      </c>
      <c r="M547" s="268" t="s">
        <v>51</v>
      </c>
      <c r="N547" s="269" t="str">
        <f>VLOOKUP(M547,[18]OPERACIONAL!$A$1:$C$12,2,FALSE)</f>
        <v>SELECIONAR</v>
      </c>
    </row>
    <row r="548" spans="2:14">
      <c r="B548" s="260" t="str">
        <f t="shared" si="16"/>
        <v>U.</v>
      </c>
      <c r="C548" s="261" t="s">
        <v>4</v>
      </c>
      <c r="D548" s="262"/>
      <c r="E548" s="262"/>
      <c r="F548" s="261" t="s">
        <v>18</v>
      </c>
      <c r="G548" s="264">
        <v>1</v>
      </c>
      <c r="H548" s="270"/>
      <c r="I548" s="266">
        <v>0</v>
      </c>
      <c r="J548" s="267">
        <f t="shared" si="17"/>
        <v>0</v>
      </c>
      <c r="K548" s="268" t="s">
        <v>50</v>
      </c>
      <c r="L548" s="268" t="s">
        <v>45</v>
      </c>
      <c r="M548" s="268" t="s">
        <v>51</v>
      </c>
      <c r="N548" s="269" t="str">
        <f>VLOOKUP(M548,[18]OPERACIONAL!$A$1:$C$12,2,FALSE)</f>
        <v>SELECIONAR</v>
      </c>
    </row>
    <row r="549" spans="2:14">
      <c r="B549" s="260" t="str">
        <f t="shared" si="16"/>
        <v>U.</v>
      </c>
      <c r="C549" s="261" t="s">
        <v>4</v>
      </c>
      <c r="D549" s="262"/>
      <c r="E549" s="262"/>
      <c r="F549" s="261" t="s">
        <v>18</v>
      </c>
      <c r="G549" s="264">
        <v>1</v>
      </c>
      <c r="H549" s="270"/>
      <c r="I549" s="266">
        <v>0</v>
      </c>
      <c r="J549" s="267">
        <f t="shared" si="17"/>
        <v>0</v>
      </c>
      <c r="K549" s="268" t="s">
        <v>50</v>
      </c>
      <c r="L549" s="268" t="s">
        <v>45</v>
      </c>
      <c r="M549" s="268" t="s">
        <v>51</v>
      </c>
      <c r="N549" s="269" t="str">
        <f>VLOOKUP(M549,[18]OPERACIONAL!$A$1:$C$12,2,FALSE)</f>
        <v>SELECIONAR</v>
      </c>
    </row>
    <row r="550" spans="2:14">
      <c r="B550" s="260" t="str">
        <f t="shared" si="16"/>
        <v>U.</v>
      </c>
      <c r="C550" s="261" t="s">
        <v>4</v>
      </c>
      <c r="D550" s="262"/>
      <c r="E550" s="262"/>
      <c r="F550" s="261" t="s">
        <v>18</v>
      </c>
      <c r="G550" s="264">
        <v>1</v>
      </c>
      <c r="H550" s="270"/>
      <c r="I550" s="266">
        <v>0</v>
      </c>
      <c r="J550" s="267">
        <f t="shared" si="17"/>
        <v>0</v>
      </c>
      <c r="K550" s="268" t="s">
        <v>50</v>
      </c>
      <c r="L550" s="268" t="s">
        <v>45</v>
      </c>
      <c r="M550" s="268" t="s">
        <v>51</v>
      </c>
      <c r="N550" s="269" t="str">
        <f>VLOOKUP(M550,[18]OPERACIONAL!$A$1:$C$12,2,FALSE)</f>
        <v>SELECIONAR</v>
      </c>
    </row>
    <row r="551" spans="2:14">
      <c r="B551" s="260" t="str">
        <f t="shared" si="16"/>
        <v>U.</v>
      </c>
      <c r="C551" s="261" t="s">
        <v>4</v>
      </c>
      <c r="D551" s="262"/>
      <c r="E551" s="262"/>
      <c r="F551" s="261" t="s">
        <v>18</v>
      </c>
      <c r="G551" s="264">
        <v>1</v>
      </c>
      <c r="H551" s="270"/>
      <c r="I551" s="266">
        <v>0</v>
      </c>
      <c r="J551" s="267">
        <f t="shared" si="17"/>
        <v>0</v>
      </c>
      <c r="K551" s="268" t="s">
        <v>50</v>
      </c>
      <c r="L551" s="268" t="s">
        <v>45</v>
      </c>
      <c r="M551" s="268" t="s">
        <v>51</v>
      </c>
      <c r="N551" s="269" t="str">
        <f>VLOOKUP(M551,[18]OPERACIONAL!$A$1:$C$12,2,FALSE)</f>
        <v>SELECIONAR</v>
      </c>
    </row>
    <row r="552" spans="2:14">
      <c r="B552" s="260" t="str">
        <f t="shared" si="16"/>
        <v>U.</v>
      </c>
      <c r="C552" s="261" t="s">
        <v>4</v>
      </c>
      <c r="D552" s="262"/>
      <c r="E552" s="262"/>
      <c r="F552" s="261" t="s">
        <v>18</v>
      </c>
      <c r="G552" s="264">
        <v>1</v>
      </c>
      <c r="H552" s="270"/>
      <c r="I552" s="266">
        <v>0</v>
      </c>
      <c r="J552" s="267">
        <f t="shared" si="17"/>
        <v>0</v>
      </c>
      <c r="K552" s="268" t="s">
        <v>50</v>
      </c>
      <c r="L552" s="268" t="s">
        <v>45</v>
      </c>
      <c r="M552" s="268" t="s">
        <v>51</v>
      </c>
      <c r="N552" s="269" t="str">
        <f>VLOOKUP(M552,[18]OPERACIONAL!$A$1:$C$12,2,FALSE)</f>
        <v>SELECIONAR</v>
      </c>
    </row>
    <row r="553" spans="2:14">
      <c r="B553" s="260" t="str">
        <f t="shared" si="16"/>
        <v>U.</v>
      </c>
      <c r="C553" s="261" t="s">
        <v>4</v>
      </c>
      <c r="D553" s="262"/>
      <c r="E553" s="262"/>
      <c r="F553" s="261" t="s">
        <v>18</v>
      </c>
      <c r="G553" s="264">
        <v>1</v>
      </c>
      <c r="H553" s="270"/>
      <c r="I553" s="266">
        <v>0</v>
      </c>
      <c r="J553" s="267">
        <f t="shared" si="17"/>
        <v>0</v>
      </c>
      <c r="K553" s="268" t="s">
        <v>50</v>
      </c>
      <c r="L553" s="268" t="s">
        <v>45</v>
      </c>
      <c r="M553" s="268" t="s">
        <v>51</v>
      </c>
      <c r="N553" s="269" t="str">
        <f>VLOOKUP(M553,[18]OPERACIONAL!$A$1:$C$12,2,FALSE)</f>
        <v>SELECIONAR</v>
      </c>
    </row>
    <row r="554" spans="2:14">
      <c r="B554" s="260" t="str">
        <f t="shared" si="16"/>
        <v>U.</v>
      </c>
      <c r="C554" s="261" t="s">
        <v>4</v>
      </c>
      <c r="D554" s="262"/>
      <c r="E554" s="262"/>
      <c r="F554" s="261" t="s">
        <v>18</v>
      </c>
      <c r="G554" s="264">
        <v>1</v>
      </c>
      <c r="H554" s="270"/>
      <c r="I554" s="266">
        <v>0</v>
      </c>
      <c r="J554" s="267">
        <f t="shared" si="17"/>
        <v>0</v>
      </c>
      <c r="K554" s="268" t="s">
        <v>50</v>
      </c>
      <c r="L554" s="268" t="s">
        <v>45</v>
      </c>
      <c r="M554" s="268" t="s">
        <v>51</v>
      </c>
      <c r="N554" s="269" t="str">
        <f>VLOOKUP(M554,[18]OPERACIONAL!$A$1:$C$12,2,FALSE)</f>
        <v>SELECIONAR</v>
      </c>
    </row>
    <row r="555" spans="2:14">
      <c r="B555" s="260" t="str">
        <f t="shared" si="16"/>
        <v>U.</v>
      </c>
      <c r="C555" s="261" t="s">
        <v>4</v>
      </c>
      <c r="D555" s="262"/>
      <c r="E555" s="262"/>
      <c r="F555" s="261" t="s">
        <v>18</v>
      </c>
      <c r="G555" s="264">
        <v>1</v>
      </c>
      <c r="H555" s="270"/>
      <c r="I555" s="266">
        <v>0</v>
      </c>
      <c r="J555" s="267">
        <f t="shared" si="17"/>
        <v>0</v>
      </c>
      <c r="K555" s="268" t="s">
        <v>50</v>
      </c>
      <c r="L555" s="268" t="s">
        <v>45</v>
      </c>
      <c r="M555" s="268" t="s">
        <v>51</v>
      </c>
      <c r="N555" s="269" t="str">
        <f>VLOOKUP(M555,[18]OPERACIONAL!$A$1:$C$12,2,FALSE)</f>
        <v>SELECIONAR</v>
      </c>
    </row>
    <row r="556" spans="2:14">
      <c r="B556" s="260" t="str">
        <f t="shared" si="16"/>
        <v>U.</v>
      </c>
      <c r="C556" s="261" t="s">
        <v>4</v>
      </c>
      <c r="D556" s="262"/>
      <c r="E556" s="262"/>
      <c r="F556" s="261" t="s">
        <v>18</v>
      </c>
      <c r="G556" s="264">
        <v>1</v>
      </c>
      <c r="H556" s="270"/>
      <c r="I556" s="266">
        <v>0</v>
      </c>
      <c r="J556" s="267">
        <f t="shared" si="17"/>
        <v>0</v>
      </c>
      <c r="K556" s="268" t="s">
        <v>50</v>
      </c>
      <c r="L556" s="268" t="s">
        <v>45</v>
      </c>
      <c r="M556" s="268" t="s">
        <v>51</v>
      </c>
      <c r="N556" s="269" t="str">
        <f>VLOOKUP(M556,[18]OPERACIONAL!$A$1:$C$12,2,FALSE)</f>
        <v>SELECIONAR</v>
      </c>
    </row>
    <row r="557" spans="2:14">
      <c r="B557" s="260" t="str">
        <f t="shared" si="16"/>
        <v>U.</v>
      </c>
      <c r="C557" s="261" t="s">
        <v>4</v>
      </c>
      <c r="D557" s="262"/>
      <c r="E557" s="262"/>
      <c r="F557" s="261" t="s">
        <v>18</v>
      </c>
      <c r="G557" s="264">
        <v>1</v>
      </c>
      <c r="H557" s="270"/>
      <c r="I557" s="266">
        <v>0</v>
      </c>
      <c r="J557" s="267">
        <f t="shared" si="17"/>
        <v>0</v>
      </c>
      <c r="K557" s="268" t="s">
        <v>50</v>
      </c>
      <c r="L557" s="268" t="s">
        <v>45</v>
      </c>
      <c r="M557" s="268" t="s">
        <v>51</v>
      </c>
      <c r="N557" s="269" t="str">
        <f>VLOOKUP(M557,[18]OPERACIONAL!$A$1:$C$12,2,FALSE)</f>
        <v>SELECIONAR</v>
      </c>
    </row>
    <row r="558" spans="2:14">
      <c r="B558" s="260" t="str">
        <f t="shared" si="16"/>
        <v>U.</v>
      </c>
      <c r="C558" s="261" t="s">
        <v>4</v>
      </c>
      <c r="D558" s="262"/>
      <c r="E558" s="262"/>
      <c r="F558" s="261" t="s">
        <v>18</v>
      </c>
      <c r="G558" s="264">
        <v>1</v>
      </c>
      <c r="H558" s="270"/>
      <c r="I558" s="266">
        <v>0</v>
      </c>
      <c r="J558" s="267">
        <f t="shared" si="17"/>
        <v>0</v>
      </c>
      <c r="K558" s="268" t="s">
        <v>50</v>
      </c>
      <c r="L558" s="268" t="s">
        <v>45</v>
      </c>
      <c r="M558" s="268" t="s">
        <v>51</v>
      </c>
      <c r="N558" s="269" t="str">
        <f>VLOOKUP(M558,[18]OPERACIONAL!$A$1:$C$12,2,FALSE)</f>
        <v>SELECIONAR</v>
      </c>
    </row>
    <row r="559" spans="2:14">
      <c r="B559" s="260" t="str">
        <f t="shared" si="16"/>
        <v>U.</v>
      </c>
      <c r="C559" s="261" t="s">
        <v>4</v>
      </c>
      <c r="D559" s="262"/>
      <c r="E559" s="262"/>
      <c r="F559" s="261" t="s">
        <v>18</v>
      </c>
      <c r="G559" s="264">
        <v>1</v>
      </c>
      <c r="H559" s="270"/>
      <c r="I559" s="266">
        <v>0</v>
      </c>
      <c r="J559" s="267">
        <f t="shared" si="17"/>
        <v>0</v>
      </c>
      <c r="K559" s="268" t="s">
        <v>50</v>
      </c>
      <c r="L559" s="268" t="s">
        <v>45</v>
      </c>
      <c r="M559" s="268" t="s">
        <v>51</v>
      </c>
      <c r="N559" s="269" t="str">
        <f>VLOOKUP(M559,[18]OPERACIONAL!$A$1:$C$12,2,FALSE)</f>
        <v>SELECIONAR</v>
      </c>
    </row>
    <row r="560" spans="2:14">
      <c r="B560" s="260" t="str">
        <f t="shared" si="16"/>
        <v>U.</v>
      </c>
      <c r="C560" s="261" t="s">
        <v>4</v>
      </c>
      <c r="D560" s="262"/>
      <c r="E560" s="262"/>
      <c r="F560" s="261" t="s">
        <v>18</v>
      </c>
      <c r="G560" s="264">
        <v>1</v>
      </c>
      <c r="H560" s="270"/>
      <c r="I560" s="266">
        <v>0</v>
      </c>
      <c r="J560" s="267">
        <f t="shared" si="17"/>
        <v>0</v>
      </c>
      <c r="K560" s="268" t="s">
        <v>50</v>
      </c>
      <c r="L560" s="268" t="s">
        <v>45</v>
      </c>
      <c r="M560" s="268" t="s">
        <v>51</v>
      </c>
      <c r="N560" s="269" t="str">
        <f>VLOOKUP(M560,[18]OPERACIONAL!$A$1:$C$12,2,FALSE)</f>
        <v>SELECIONAR</v>
      </c>
    </row>
    <row r="561" spans="2:14">
      <c r="B561" s="260" t="str">
        <f t="shared" si="16"/>
        <v>U.</v>
      </c>
      <c r="C561" s="261" t="s">
        <v>4</v>
      </c>
      <c r="D561" s="262"/>
      <c r="E561" s="262"/>
      <c r="F561" s="261" t="s">
        <v>18</v>
      </c>
      <c r="G561" s="264">
        <v>1</v>
      </c>
      <c r="H561" s="270"/>
      <c r="I561" s="266">
        <v>0</v>
      </c>
      <c r="J561" s="267">
        <f t="shared" si="17"/>
        <v>0</v>
      </c>
      <c r="K561" s="268" t="s">
        <v>50</v>
      </c>
      <c r="L561" s="268" t="s">
        <v>45</v>
      </c>
      <c r="M561" s="268" t="s">
        <v>51</v>
      </c>
      <c r="N561" s="269" t="str">
        <f>VLOOKUP(M561,[18]OPERACIONAL!$A$1:$C$12,2,FALSE)</f>
        <v>SELECIONAR</v>
      </c>
    </row>
    <row r="562" spans="2:14">
      <c r="B562" s="260" t="str">
        <f t="shared" si="16"/>
        <v>U.</v>
      </c>
      <c r="C562" s="261" t="s">
        <v>4</v>
      </c>
      <c r="D562" s="262"/>
      <c r="E562" s="262"/>
      <c r="F562" s="261" t="s">
        <v>18</v>
      </c>
      <c r="G562" s="264">
        <v>1</v>
      </c>
      <c r="H562" s="270"/>
      <c r="I562" s="266">
        <v>0</v>
      </c>
      <c r="J562" s="267">
        <f t="shared" si="17"/>
        <v>0</v>
      </c>
      <c r="K562" s="268" t="s">
        <v>50</v>
      </c>
      <c r="L562" s="268" t="s">
        <v>45</v>
      </c>
      <c r="M562" s="268" t="s">
        <v>51</v>
      </c>
      <c r="N562" s="269" t="str">
        <f>VLOOKUP(M562,[18]OPERACIONAL!$A$1:$C$12,2,FALSE)</f>
        <v>SELECIONAR</v>
      </c>
    </row>
    <row r="563" spans="2:14">
      <c r="B563" s="260" t="str">
        <f t="shared" si="16"/>
        <v>U.</v>
      </c>
      <c r="C563" s="261" t="s">
        <v>4</v>
      </c>
      <c r="D563" s="262"/>
      <c r="E563" s="262"/>
      <c r="F563" s="261" t="s">
        <v>18</v>
      </c>
      <c r="G563" s="264">
        <v>1</v>
      </c>
      <c r="H563" s="270"/>
      <c r="I563" s="266">
        <v>0</v>
      </c>
      <c r="J563" s="267">
        <f t="shared" si="17"/>
        <v>0</v>
      </c>
      <c r="K563" s="268" t="s">
        <v>50</v>
      </c>
      <c r="L563" s="268" t="s">
        <v>45</v>
      </c>
      <c r="M563" s="268" t="s">
        <v>51</v>
      </c>
      <c r="N563" s="269" t="str">
        <f>VLOOKUP(M563,[18]OPERACIONAL!$A$1:$C$12,2,FALSE)</f>
        <v>SELECIONAR</v>
      </c>
    </row>
    <row r="564" spans="2:14">
      <c r="B564" s="260" t="str">
        <f t="shared" si="16"/>
        <v>U.</v>
      </c>
      <c r="C564" s="261" t="s">
        <v>4</v>
      </c>
      <c r="D564" s="262"/>
      <c r="E564" s="262"/>
      <c r="F564" s="261" t="s">
        <v>18</v>
      </c>
      <c r="G564" s="264">
        <v>1</v>
      </c>
      <c r="H564" s="270"/>
      <c r="I564" s="266">
        <v>0</v>
      </c>
      <c r="J564" s="267">
        <f t="shared" si="17"/>
        <v>0</v>
      </c>
      <c r="K564" s="268" t="s">
        <v>50</v>
      </c>
      <c r="L564" s="268" t="s">
        <v>45</v>
      </c>
      <c r="M564" s="268" t="s">
        <v>51</v>
      </c>
      <c r="N564" s="269" t="str">
        <f>VLOOKUP(M564,[18]OPERACIONAL!$A$1:$C$12,2,FALSE)</f>
        <v>SELECIONAR</v>
      </c>
    </row>
    <row r="565" spans="2:14">
      <c r="B565" s="260" t="str">
        <f t="shared" si="16"/>
        <v>U.</v>
      </c>
      <c r="C565" s="261" t="s">
        <v>4</v>
      </c>
      <c r="D565" s="262"/>
      <c r="E565" s="262"/>
      <c r="F565" s="261" t="s">
        <v>18</v>
      </c>
      <c r="G565" s="264">
        <v>1</v>
      </c>
      <c r="H565" s="270"/>
      <c r="I565" s="266">
        <v>0</v>
      </c>
      <c r="J565" s="267">
        <f t="shared" si="17"/>
        <v>0</v>
      </c>
      <c r="K565" s="268" t="s">
        <v>50</v>
      </c>
      <c r="L565" s="268" t="s">
        <v>45</v>
      </c>
      <c r="M565" s="268" t="s">
        <v>51</v>
      </c>
      <c r="N565" s="269" t="str">
        <f>VLOOKUP(M565,[18]OPERACIONAL!$A$1:$C$12,2,FALSE)</f>
        <v>SELECIONAR</v>
      </c>
    </row>
    <row r="566" spans="2:14">
      <c r="B566" s="260" t="str">
        <f t="shared" si="16"/>
        <v>U.</v>
      </c>
      <c r="C566" s="261" t="s">
        <v>4</v>
      </c>
      <c r="D566" s="262"/>
      <c r="E566" s="262"/>
      <c r="F566" s="261" t="s">
        <v>18</v>
      </c>
      <c r="G566" s="264">
        <v>1</v>
      </c>
      <c r="H566" s="270"/>
      <c r="I566" s="266">
        <v>0</v>
      </c>
      <c r="J566" s="267">
        <f t="shared" si="17"/>
        <v>0</v>
      </c>
      <c r="K566" s="268" t="s">
        <v>50</v>
      </c>
      <c r="L566" s="268" t="s">
        <v>45</v>
      </c>
      <c r="M566" s="268" t="s">
        <v>51</v>
      </c>
      <c r="N566" s="269" t="str">
        <f>VLOOKUP(M566,[18]OPERACIONAL!$A$1:$C$12,2,FALSE)</f>
        <v>SELECIONAR</v>
      </c>
    </row>
    <row r="567" spans="2:14">
      <c r="B567" s="260" t="str">
        <f t="shared" si="16"/>
        <v>U.</v>
      </c>
      <c r="C567" s="261" t="s">
        <v>4</v>
      </c>
      <c r="D567" s="262"/>
      <c r="E567" s="262"/>
      <c r="F567" s="261" t="s">
        <v>18</v>
      </c>
      <c r="G567" s="264">
        <v>1</v>
      </c>
      <c r="H567" s="270"/>
      <c r="I567" s="266">
        <v>0</v>
      </c>
      <c r="J567" s="267">
        <f t="shared" si="17"/>
        <v>0</v>
      </c>
      <c r="K567" s="268" t="s">
        <v>50</v>
      </c>
      <c r="L567" s="268" t="s">
        <v>45</v>
      </c>
      <c r="M567" s="268" t="s">
        <v>51</v>
      </c>
      <c r="N567" s="269" t="str">
        <f>VLOOKUP(M567,[18]OPERACIONAL!$A$1:$C$12,2,FALSE)</f>
        <v>SELECIONAR</v>
      </c>
    </row>
    <row r="568" spans="2:14">
      <c r="B568" s="260" t="str">
        <f t="shared" si="16"/>
        <v>U.</v>
      </c>
      <c r="C568" s="261" t="s">
        <v>4</v>
      </c>
      <c r="D568" s="262"/>
      <c r="E568" s="262"/>
      <c r="F568" s="261" t="s">
        <v>18</v>
      </c>
      <c r="G568" s="264">
        <v>1</v>
      </c>
      <c r="H568" s="270"/>
      <c r="I568" s="266">
        <v>0</v>
      </c>
      <c r="J568" s="267">
        <f t="shared" si="17"/>
        <v>0</v>
      </c>
      <c r="K568" s="268" t="s">
        <v>50</v>
      </c>
      <c r="L568" s="268" t="s">
        <v>45</v>
      </c>
      <c r="M568" s="268" t="s">
        <v>51</v>
      </c>
      <c r="N568" s="269" t="str">
        <f>VLOOKUP(M568,[18]OPERACIONAL!$A$1:$C$12,2,FALSE)</f>
        <v>SELECIONAR</v>
      </c>
    </row>
    <row r="569" spans="2:14">
      <c r="B569" s="260" t="str">
        <f t="shared" si="16"/>
        <v>U.</v>
      </c>
      <c r="C569" s="261" t="s">
        <v>4</v>
      </c>
      <c r="D569" s="262"/>
      <c r="E569" s="262"/>
      <c r="F569" s="261" t="s">
        <v>18</v>
      </c>
      <c r="G569" s="264">
        <v>1</v>
      </c>
      <c r="H569" s="270"/>
      <c r="I569" s="266">
        <v>0</v>
      </c>
      <c r="J569" s="267">
        <f t="shared" si="17"/>
        <v>0</v>
      </c>
      <c r="K569" s="268" t="s">
        <v>50</v>
      </c>
      <c r="L569" s="268" t="s">
        <v>45</v>
      </c>
      <c r="M569" s="268" t="s">
        <v>51</v>
      </c>
      <c r="N569" s="269" t="str">
        <f>VLOOKUP(M569,[18]OPERACIONAL!$A$1:$C$12,2,FALSE)</f>
        <v>SELECIONAR</v>
      </c>
    </row>
    <row r="570" spans="2:14">
      <c r="B570" s="260" t="str">
        <f t="shared" si="16"/>
        <v>U.</v>
      </c>
      <c r="C570" s="261" t="s">
        <v>4</v>
      </c>
      <c r="D570" s="262"/>
      <c r="E570" s="262"/>
      <c r="F570" s="261" t="s">
        <v>18</v>
      </c>
      <c r="G570" s="264">
        <v>1</v>
      </c>
      <c r="H570" s="270"/>
      <c r="I570" s="266">
        <v>0</v>
      </c>
      <c r="J570" s="267">
        <f t="shared" si="17"/>
        <v>0</v>
      </c>
      <c r="K570" s="268" t="s">
        <v>50</v>
      </c>
      <c r="L570" s="268" t="s">
        <v>45</v>
      </c>
      <c r="M570" s="268" t="s">
        <v>51</v>
      </c>
      <c r="N570" s="269" t="str">
        <f>VLOOKUP(M570,[18]OPERACIONAL!$A$1:$C$12,2,FALSE)</f>
        <v>SELECIONAR</v>
      </c>
    </row>
    <row r="571" spans="2:14">
      <c r="B571" s="260" t="str">
        <f t="shared" si="16"/>
        <v>U.</v>
      </c>
      <c r="C571" s="261" t="s">
        <v>4</v>
      </c>
      <c r="D571" s="262"/>
      <c r="E571" s="262"/>
      <c r="F571" s="261" t="s">
        <v>18</v>
      </c>
      <c r="G571" s="264">
        <v>1</v>
      </c>
      <c r="H571" s="270"/>
      <c r="I571" s="266">
        <v>0</v>
      </c>
      <c r="J571" s="267">
        <f t="shared" si="17"/>
        <v>0</v>
      </c>
      <c r="K571" s="268" t="s">
        <v>50</v>
      </c>
      <c r="L571" s="268" t="s">
        <v>45</v>
      </c>
      <c r="M571" s="268" t="s">
        <v>51</v>
      </c>
      <c r="N571" s="269" t="str">
        <f>VLOOKUP(M571,[18]OPERACIONAL!$A$1:$C$12,2,FALSE)</f>
        <v>SELECIONAR</v>
      </c>
    </row>
    <row r="572" spans="2:14">
      <c r="B572" s="260" t="str">
        <f t="shared" si="16"/>
        <v>U.</v>
      </c>
      <c r="C572" s="261" t="s">
        <v>4</v>
      </c>
      <c r="D572" s="262"/>
      <c r="E572" s="262"/>
      <c r="F572" s="261" t="s">
        <v>18</v>
      </c>
      <c r="G572" s="264">
        <v>1</v>
      </c>
      <c r="H572" s="270"/>
      <c r="I572" s="266">
        <v>0</v>
      </c>
      <c r="J572" s="267">
        <f t="shared" si="17"/>
        <v>0</v>
      </c>
      <c r="K572" s="268" t="s">
        <v>50</v>
      </c>
      <c r="L572" s="268" t="s">
        <v>45</v>
      </c>
      <c r="M572" s="268" t="s">
        <v>51</v>
      </c>
      <c r="N572" s="269" t="str">
        <f>VLOOKUP(M572,[18]OPERACIONAL!$A$1:$C$12,2,FALSE)</f>
        <v>SELECIONAR</v>
      </c>
    </row>
    <row r="573" spans="2:14">
      <c r="B573" s="260" t="str">
        <f t="shared" si="16"/>
        <v>U.</v>
      </c>
      <c r="C573" s="261" t="s">
        <v>4</v>
      </c>
      <c r="D573" s="262"/>
      <c r="E573" s="262"/>
      <c r="F573" s="261" t="s">
        <v>18</v>
      </c>
      <c r="G573" s="264">
        <v>1</v>
      </c>
      <c r="H573" s="270"/>
      <c r="I573" s="266">
        <v>0</v>
      </c>
      <c r="J573" s="267">
        <f t="shared" si="17"/>
        <v>0</v>
      </c>
      <c r="K573" s="268" t="s">
        <v>50</v>
      </c>
      <c r="L573" s="268" t="s">
        <v>45</v>
      </c>
      <c r="M573" s="268" t="s">
        <v>51</v>
      </c>
      <c r="N573" s="269" t="str">
        <f>VLOOKUP(M573,[18]OPERACIONAL!$A$1:$C$12,2,FALSE)</f>
        <v>SELECIONAR</v>
      </c>
    </row>
    <row r="574" spans="2:14">
      <c r="B574" s="260" t="str">
        <f t="shared" si="16"/>
        <v>U.</v>
      </c>
      <c r="C574" s="261" t="s">
        <v>4</v>
      </c>
      <c r="D574" s="262"/>
      <c r="E574" s="262"/>
      <c r="F574" s="261" t="s">
        <v>18</v>
      </c>
      <c r="G574" s="264">
        <v>1</v>
      </c>
      <c r="H574" s="270"/>
      <c r="I574" s="266">
        <v>0</v>
      </c>
      <c r="J574" s="267">
        <f t="shared" si="17"/>
        <v>0</v>
      </c>
      <c r="K574" s="268" t="s">
        <v>50</v>
      </c>
      <c r="L574" s="268" t="s">
        <v>45</v>
      </c>
      <c r="M574" s="268" t="s">
        <v>51</v>
      </c>
      <c r="N574" s="269" t="str">
        <f>VLOOKUP(M574,[18]OPERACIONAL!$A$1:$C$12,2,FALSE)</f>
        <v>SELECIONAR</v>
      </c>
    </row>
    <row r="575" spans="2:14">
      <c r="B575" s="260" t="str">
        <f t="shared" si="16"/>
        <v>U.</v>
      </c>
      <c r="C575" s="261" t="s">
        <v>4</v>
      </c>
      <c r="D575" s="262"/>
      <c r="E575" s="262"/>
      <c r="F575" s="261" t="s">
        <v>18</v>
      </c>
      <c r="G575" s="264">
        <v>1</v>
      </c>
      <c r="H575" s="270"/>
      <c r="I575" s="266">
        <v>0</v>
      </c>
      <c r="J575" s="267">
        <f t="shared" si="17"/>
        <v>0</v>
      </c>
      <c r="K575" s="268" t="s">
        <v>50</v>
      </c>
      <c r="L575" s="268" t="s">
        <v>45</v>
      </c>
      <c r="M575" s="268" t="s">
        <v>51</v>
      </c>
      <c r="N575" s="269" t="str">
        <f>VLOOKUP(M575,[18]OPERACIONAL!$A$1:$C$12,2,FALSE)</f>
        <v>SELECIONAR</v>
      </c>
    </row>
    <row r="576" spans="2:14">
      <c r="B576" s="260" t="str">
        <f t="shared" si="16"/>
        <v>U.</v>
      </c>
      <c r="C576" s="261" t="s">
        <v>4</v>
      </c>
      <c r="D576" s="262"/>
      <c r="E576" s="262"/>
      <c r="F576" s="261" t="s">
        <v>18</v>
      </c>
      <c r="G576" s="264">
        <v>1</v>
      </c>
      <c r="H576" s="270"/>
      <c r="I576" s="266">
        <v>0</v>
      </c>
      <c r="J576" s="267">
        <f t="shared" si="17"/>
        <v>0</v>
      </c>
      <c r="K576" s="268" t="s">
        <v>50</v>
      </c>
      <c r="L576" s="268" t="s">
        <v>45</v>
      </c>
      <c r="M576" s="268" t="s">
        <v>51</v>
      </c>
      <c r="N576" s="269" t="str">
        <f>VLOOKUP(M576,[18]OPERACIONAL!$A$1:$C$12,2,FALSE)</f>
        <v>SELECIONAR</v>
      </c>
    </row>
    <row r="577" spans="2:14">
      <c r="B577" s="260" t="str">
        <f t="shared" si="16"/>
        <v>U.</v>
      </c>
      <c r="C577" s="261" t="s">
        <v>4</v>
      </c>
      <c r="D577" s="262"/>
      <c r="E577" s="262"/>
      <c r="F577" s="261" t="s">
        <v>18</v>
      </c>
      <c r="G577" s="264">
        <v>1</v>
      </c>
      <c r="H577" s="270"/>
      <c r="I577" s="266">
        <v>0</v>
      </c>
      <c r="J577" s="267">
        <f t="shared" si="17"/>
        <v>0</v>
      </c>
      <c r="K577" s="268" t="s">
        <v>50</v>
      </c>
      <c r="L577" s="268" t="s">
        <v>45</v>
      </c>
      <c r="M577" s="268" t="s">
        <v>51</v>
      </c>
      <c r="N577" s="269" t="str">
        <f>VLOOKUP(M577,[18]OPERACIONAL!$A$1:$C$12,2,FALSE)</f>
        <v>SELECIONAR</v>
      </c>
    </row>
    <row r="578" spans="2:14">
      <c r="B578" s="260" t="str">
        <f t="shared" si="16"/>
        <v>U.</v>
      </c>
      <c r="C578" s="261" t="s">
        <v>4</v>
      </c>
      <c r="D578" s="262"/>
      <c r="E578" s="262"/>
      <c r="F578" s="261" t="s">
        <v>18</v>
      </c>
      <c r="G578" s="264">
        <v>1</v>
      </c>
      <c r="H578" s="270"/>
      <c r="I578" s="266">
        <v>0</v>
      </c>
      <c r="J578" s="267">
        <f t="shared" si="17"/>
        <v>0</v>
      </c>
      <c r="K578" s="268" t="s">
        <v>50</v>
      </c>
      <c r="L578" s="268" t="s">
        <v>45</v>
      </c>
      <c r="M578" s="268" t="s">
        <v>51</v>
      </c>
      <c r="N578" s="269" t="str">
        <f>VLOOKUP(M578,[18]OPERACIONAL!$A$1:$C$12,2,FALSE)</f>
        <v>SELECIONAR</v>
      </c>
    </row>
    <row r="579" spans="2:14">
      <c r="B579" s="260" t="str">
        <f t="shared" si="16"/>
        <v>U.</v>
      </c>
      <c r="C579" s="261" t="s">
        <v>4</v>
      </c>
      <c r="D579" s="262"/>
      <c r="E579" s="262"/>
      <c r="F579" s="261" t="s">
        <v>18</v>
      </c>
      <c r="G579" s="264">
        <v>1</v>
      </c>
      <c r="H579" s="270"/>
      <c r="I579" s="266">
        <v>0</v>
      </c>
      <c r="J579" s="267">
        <f t="shared" si="17"/>
        <v>0</v>
      </c>
      <c r="K579" s="268" t="s">
        <v>50</v>
      </c>
      <c r="L579" s="268" t="s">
        <v>45</v>
      </c>
      <c r="M579" s="268" t="s">
        <v>51</v>
      </c>
      <c r="N579" s="269" t="str">
        <f>VLOOKUP(M579,[18]OPERACIONAL!$A$1:$C$12,2,FALSE)</f>
        <v>SELECIONAR</v>
      </c>
    </row>
    <row r="580" spans="2:14">
      <c r="B580" s="260" t="str">
        <f t="shared" si="16"/>
        <v>U.</v>
      </c>
      <c r="C580" s="261" t="s">
        <v>4</v>
      </c>
      <c r="D580" s="262"/>
      <c r="E580" s="262"/>
      <c r="F580" s="261" t="s">
        <v>18</v>
      </c>
      <c r="G580" s="264">
        <v>1</v>
      </c>
      <c r="H580" s="270"/>
      <c r="I580" s="266">
        <v>0</v>
      </c>
      <c r="J580" s="267">
        <f t="shared" si="17"/>
        <v>0</v>
      </c>
      <c r="K580" s="268" t="s">
        <v>50</v>
      </c>
      <c r="L580" s="268" t="s">
        <v>45</v>
      </c>
      <c r="M580" s="268" t="s">
        <v>51</v>
      </c>
      <c r="N580" s="269" t="str">
        <f>VLOOKUP(M580,[18]OPERACIONAL!$A$1:$C$12,2,FALSE)</f>
        <v>SELECIONAR</v>
      </c>
    </row>
    <row r="581" spans="2:14">
      <c r="B581" s="260" t="str">
        <f t="shared" ref="B581:B644" si="18">MID(C581,1,2)</f>
        <v>U.</v>
      </c>
      <c r="C581" s="261" t="s">
        <v>4</v>
      </c>
      <c r="D581" s="262"/>
      <c r="E581" s="262"/>
      <c r="F581" s="261" t="s">
        <v>18</v>
      </c>
      <c r="G581" s="264">
        <v>1</v>
      </c>
      <c r="H581" s="270"/>
      <c r="I581" s="266">
        <v>0</v>
      </c>
      <c r="J581" s="267">
        <f t="shared" ref="J581:J644" si="19">G581*I581</f>
        <v>0</v>
      </c>
      <c r="K581" s="268" t="s">
        <v>50</v>
      </c>
      <c r="L581" s="268" t="s">
        <v>45</v>
      </c>
      <c r="M581" s="268" t="s">
        <v>51</v>
      </c>
      <c r="N581" s="269" t="str">
        <f>VLOOKUP(M581,[18]OPERACIONAL!$A$1:$C$12,2,FALSE)</f>
        <v>SELECIONAR</v>
      </c>
    </row>
    <row r="582" spans="2:14">
      <c r="B582" s="260" t="str">
        <f t="shared" si="18"/>
        <v>U.</v>
      </c>
      <c r="C582" s="261" t="s">
        <v>4</v>
      </c>
      <c r="D582" s="262"/>
      <c r="E582" s="262"/>
      <c r="F582" s="261" t="s">
        <v>18</v>
      </c>
      <c r="G582" s="264">
        <v>1</v>
      </c>
      <c r="H582" s="270"/>
      <c r="I582" s="266">
        <v>0</v>
      </c>
      <c r="J582" s="267">
        <f t="shared" si="19"/>
        <v>0</v>
      </c>
      <c r="K582" s="268" t="s">
        <v>50</v>
      </c>
      <c r="L582" s="268" t="s">
        <v>45</v>
      </c>
      <c r="M582" s="268" t="s">
        <v>51</v>
      </c>
      <c r="N582" s="269" t="str">
        <f>VLOOKUP(M582,[18]OPERACIONAL!$A$1:$C$12,2,FALSE)</f>
        <v>SELECIONAR</v>
      </c>
    </row>
    <row r="583" spans="2:14">
      <c r="B583" s="260" t="str">
        <f t="shared" si="18"/>
        <v>U.</v>
      </c>
      <c r="C583" s="261" t="s">
        <v>4</v>
      </c>
      <c r="D583" s="262"/>
      <c r="E583" s="262"/>
      <c r="F583" s="261" t="s">
        <v>18</v>
      </c>
      <c r="G583" s="264">
        <v>1</v>
      </c>
      <c r="H583" s="270"/>
      <c r="I583" s="266">
        <v>0</v>
      </c>
      <c r="J583" s="267">
        <f t="shared" si="19"/>
        <v>0</v>
      </c>
      <c r="K583" s="268" t="s">
        <v>50</v>
      </c>
      <c r="L583" s="268" t="s">
        <v>45</v>
      </c>
      <c r="M583" s="268" t="s">
        <v>51</v>
      </c>
      <c r="N583" s="269" t="str">
        <f>VLOOKUP(M583,[18]OPERACIONAL!$A$1:$C$12,2,FALSE)</f>
        <v>SELECIONAR</v>
      </c>
    </row>
    <row r="584" spans="2:14">
      <c r="B584" s="260" t="str">
        <f t="shared" si="18"/>
        <v>U.</v>
      </c>
      <c r="C584" s="261" t="s">
        <v>4</v>
      </c>
      <c r="D584" s="262"/>
      <c r="E584" s="262"/>
      <c r="F584" s="261" t="s">
        <v>18</v>
      </c>
      <c r="G584" s="264">
        <v>1</v>
      </c>
      <c r="H584" s="270"/>
      <c r="I584" s="266">
        <v>0</v>
      </c>
      <c r="J584" s="267">
        <f t="shared" si="19"/>
        <v>0</v>
      </c>
      <c r="K584" s="268" t="s">
        <v>50</v>
      </c>
      <c r="L584" s="268" t="s">
        <v>45</v>
      </c>
      <c r="M584" s="268" t="s">
        <v>51</v>
      </c>
      <c r="N584" s="269" t="str">
        <f>VLOOKUP(M584,[18]OPERACIONAL!$A$1:$C$12,2,FALSE)</f>
        <v>SELECIONAR</v>
      </c>
    </row>
    <row r="585" spans="2:14">
      <c r="B585" s="260" t="str">
        <f t="shared" si="18"/>
        <v>U.</v>
      </c>
      <c r="C585" s="261" t="s">
        <v>4</v>
      </c>
      <c r="D585" s="262"/>
      <c r="E585" s="262"/>
      <c r="F585" s="261" t="s">
        <v>18</v>
      </c>
      <c r="G585" s="264">
        <v>1</v>
      </c>
      <c r="H585" s="270"/>
      <c r="I585" s="266">
        <v>0</v>
      </c>
      <c r="J585" s="267">
        <f t="shared" si="19"/>
        <v>0</v>
      </c>
      <c r="K585" s="268" t="s">
        <v>50</v>
      </c>
      <c r="L585" s="268" t="s">
        <v>45</v>
      </c>
      <c r="M585" s="268" t="s">
        <v>51</v>
      </c>
      <c r="N585" s="269" t="str">
        <f>VLOOKUP(M585,[18]OPERACIONAL!$A$1:$C$12,2,FALSE)</f>
        <v>SELECIONAR</v>
      </c>
    </row>
    <row r="586" spans="2:14">
      <c r="B586" s="260" t="str">
        <f t="shared" si="18"/>
        <v>U.</v>
      </c>
      <c r="C586" s="261" t="s">
        <v>4</v>
      </c>
      <c r="D586" s="262"/>
      <c r="E586" s="262"/>
      <c r="F586" s="261" t="s">
        <v>18</v>
      </c>
      <c r="G586" s="264">
        <v>1</v>
      </c>
      <c r="H586" s="270"/>
      <c r="I586" s="266">
        <v>0</v>
      </c>
      <c r="J586" s="267">
        <f t="shared" si="19"/>
        <v>0</v>
      </c>
      <c r="K586" s="268" t="s">
        <v>50</v>
      </c>
      <c r="L586" s="268" t="s">
        <v>45</v>
      </c>
      <c r="M586" s="268" t="s">
        <v>51</v>
      </c>
      <c r="N586" s="269" t="str">
        <f>VLOOKUP(M586,[18]OPERACIONAL!$A$1:$C$12,2,FALSE)</f>
        <v>SELECIONAR</v>
      </c>
    </row>
    <row r="587" spans="2:14">
      <c r="B587" s="260" t="str">
        <f t="shared" si="18"/>
        <v>U.</v>
      </c>
      <c r="C587" s="261" t="s">
        <v>4</v>
      </c>
      <c r="D587" s="262"/>
      <c r="E587" s="262"/>
      <c r="F587" s="261" t="s">
        <v>18</v>
      </c>
      <c r="G587" s="264">
        <v>1</v>
      </c>
      <c r="H587" s="270"/>
      <c r="I587" s="266">
        <v>0</v>
      </c>
      <c r="J587" s="267">
        <f t="shared" si="19"/>
        <v>0</v>
      </c>
      <c r="K587" s="268" t="s">
        <v>50</v>
      </c>
      <c r="L587" s="268" t="s">
        <v>45</v>
      </c>
      <c r="M587" s="268" t="s">
        <v>51</v>
      </c>
      <c r="N587" s="269" t="str">
        <f>VLOOKUP(M587,[18]OPERACIONAL!$A$1:$C$12,2,FALSE)</f>
        <v>SELECIONAR</v>
      </c>
    </row>
    <row r="588" spans="2:14">
      <c r="B588" s="260" t="str">
        <f t="shared" si="18"/>
        <v>U.</v>
      </c>
      <c r="C588" s="261" t="s">
        <v>4</v>
      </c>
      <c r="D588" s="262"/>
      <c r="E588" s="262"/>
      <c r="F588" s="261" t="s">
        <v>18</v>
      </c>
      <c r="G588" s="264">
        <v>1</v>
      </c>
      <c r="H588" s="270"/>
      <c r="I588" s="266">
        <v>0</v>
      </c>
      <c r="J588" s="267">
        <f t="shared" si="19"/>
        <v>0</v>
      </c>
      <c r="K588" s="268" t="s">
        <v>50</v>
      </c>
      <c r="L588" s="268" t="s">
        <v>45</v>
      </c>
      <c r="M588" s="268" t="s">
        <v>51</v>
      </c>
      <c r="N588" s="269" t="str">
        <f>VLOOKUP(M588,[18]OPERACIONAL!$A$1:$C$12,2,FALSE)</f>
        <v>SELECIONAR</v>
      </c>
    </row>
    <row r="589" spans="2:14">
      <c r="B589" s="260" t="str">
        <f t="shared" si="18"/>
        <v>U.</v>
      </c>
      <c r="C589" s="261" t="s">
        <v>4</v>
      </c>
      <c r="D589" s="262"/>
      <c r="E589" s="262"/>
      <c r="F589" s="261" t="s">
        <v>18</v>
      </c>
      <c r="G589" s="264">
        <v>1</v>
      </c>
      <c r="H589" s="270"/>
      <c r="I589" s="266">
        <v>0</v>
      </c>
      <c r="J589" s="267">
        <f t="shared" si="19"/>
        <v>0</v>
      </c>
      <c r="K589" s="268" t="s">
        <v>50</v>
      </c>
      <c r="L589" s="268" t="s">
        <v>45</v>
      </c>
      <c r="M589" s="268" t="s">
        <v>51</v>
      </c>
      <c r="N589" s="269" t="str">
        <f>VLOOKUP(M589,[18]OPERACIONAL!$A$1:$C$12,2,FALSE)</f>
        <v>SELECIONAR</v>
      </c>
    </row>
    <row r="590" spans="2:14">
      <c r="B590" s="260" t="str">
        <f t="shared" si="18"/>
        <v>U.</v>
      </c>
      <c r="C590" s="261" t="s">
        <v>4</v>
      </c>
      <c r="D590" s="262"/>
      <c r="E590" s="262"/>
      <c r="F590" s="261" t="s">
        <v>18</v>
      </c>
      <c r="G590" s="264">
        <v>1</v>
      </c>
      <c r="H590" s="270"/>
      <c r="I590" s="266">
        <v>0</v>
      </c>
      <c r="J590" s="267">
        <f t="shared" si="19"/>
        <v>0</v>
      </c>
      <c r="K590" s="268" t="s">
        <v>50</v>
      </c>
      <c r="L590" s="268" t="s">
        <v>45</v>
      </c>
      <c r="M590" s="268" t="s">
        <v>51</v>
      </c>
      <c r="N590" s="269" t="str">
        <f>VLOOKUP(M590,[18]OPERACIONAL!$A$1:$C$12,2,FALSE)</f>
        <v>SELECIONAR</v>
      </c>
    </row>
    <row r="591" spans="2:14">
      <c r="B591" s="260" t="str">
        <f t="shared" si="18"/>
        <v>U.</v>
      </c>
      <c r="C591" s="261" t="s">
        <v>4</v>
      </c>
      <c r="D591" s="262"/>
      <c r="E591" s="262"/>
      <c r="F591" s="261" t="s">
        <v>18</v>
      </c>
      <c r="G591" s="264">
        <v>1</v>
      </c>
      <c r="H591" s="270"/>
      <c r="I591" s="266">
        <v>0</v>
      </c>
      <c r="J591" s="267">
        <f t="shared" si="19"/>
        <v>0</v>
      </c>
      <c r="K591" s="268" t="s">
        <v>50</v>
      </c>
      <c r="L591" s="268" t="s">
        <v>45</v>
      </c>
      <c r="M591" s="268" t="s">
        <v>51</v>
      </c>
      <c r="N591" s="269" t="str">
        <f>VLOOKUP(M591,[18]OPERACIONAL!$A$1:$C$12,2,FALSE)</f>
        <v>SELECIONAR</v>
      </c>
    </row>
    <row r="592" spans="2:14">
      <c r="B592" s="260" t="str">
        <f t="shared" si="18"/>
        <v>U.</v>
      </c>
      <c r="C592" s="261" t="s">
        <v>4</v>
      </c>
      <c r="D592" s="262"/>
      <c r="E592" s="262"/>
      <c r="F592" s="261" t="s">
        <v>18</v>
      </c>
      <c r="G592" s="264">
        <v>1</v>
      </c>
      <c r="H592" s="270"/>
      <c r="I592" s="266">
        <v>0</v>
      </c>
      <c r="J592" s="267">
        <f t="shared" si="19"/>
        <v>0</v>
      </c>
      <c r="K592" s="268" t="s">
        <v>50</v>
      </c>
      <c r="L592" s="268" t="s">
        <v>45</v>
      </c>
      <c r="M592" s="268" t="s">
        <v>51</v>
      </c>
      <c r="N592" s="269" t="str">
        <f>VLOOKUP(M592,[18]OPERACIONAL!$A$1:$C$12,2,FALSE)</f>
        <v>SELECIONAR</v>
      </c>
    </row>
    <row r="593" spans="2:14">
      <c r="B593" s="260" t="str">
        <f t="shared" si="18"/>
        <v>U.</v>
      </c>
      <c r="C593" s="261" t="s">
        <v>4</v>
      </c>
      <c r="D593" s="262"/>
      <c r="E593" s="262"/>
      <c r="F593" s="261" t="s">
        <v>18</v>
      </c>
      <c r="G593" s="264">
        <v>1</v>
      </c>
      <c r="H593" s="270"/>
      <c r="I593" s="266">
        <v>0</v>
      </c>
      <c r="J593" s="267">
        <f t="shared" si="19"/>
        <v>0</v>
      </c>
      <c r="K593" s="268" t="s">
        <v>50</v>
      </c>
      <c r="L593" s="268" t="s">
        <v>45</v>
      </c>
      <c r="M593" s="268" t="s">
        <v>51</v>
      </c>
      <c r="N593" s="269" t="str">
        <f>VLOOKUP(M593,[18]OPERACIONAL!$A$1:$C$12,2,FALSE)</f>
        <v>SELECIONAR</v>
      </c>
    </row>
    <row r="594" spans="2:14">
      <c r="B594" s="260" t="str">
        <f t="shared" si="18"/>
        <v>U.</v>
      </c>
      <c r="C594" s="261" t="s">
        <v>4</v>
      </c>
      <c r="D594" s="262"/>
      <c r="E594" s="262"/>
      <c r="F594" s="261" t="s">
        <v>18</v>
      </c>
      <c r="G594" s="264">
        <v>1</v>
      </c>
      <c r="H594" s="270"/>
      <c r="I594" s="266">
        <v>0</v>
      </c>
      <c r="J594" s="267">
        <f t="shared" si="19"/>
        <v>0</v>
      </c>
      <c r="K594" s="268" t="s">
        <v>50</v>
      </c>
      <c r="L594" s="268" t="s">
        <v>45</v>
      </c>
      <c r="M594" s="268" t="s">
        <v>51</v>
      </c>
      <c r="N594" s="269" t="str">
        <f>VLOOKUP(M594,[18]OPERACIONAL!$A$1:$C$12,2,FALSE)</f>
        <v>SELECIONAR</v>
      </c>
    </row>
    <row r="595" spans="2:14">
      <c r="B595" s="260" t="str">
        <f t="shared" si="18"/>
        <v>U.</v>
      </c>
      <c r="C595" s="261" t="s">
        <v>4</v>
      </c>
      <c r="D595" s="262"/>
      <c r="E595" s="262"/>
      <c r="F595" s="261" t="s">
        <v>18</v>
      </c>
      <c r="G595" s="264">
        <v>1</v>
      </c>
      <c r="H595" s="270"/>
      <c r="I595" s="266">
        <v>0</v>
      </c>
      <c r="J595" s="267">
        <f t="shared" si="19"/>
        <v>0</v>
      </c>
      <c r="K595" s="268" t="s">
        <v>50</v>
      </c>
      <c r="L595" s="268" t="s">
        <v>45</v>
      </c>
      <c r="M595" s="268" t="s">
        <v>51</v>
      </c>
      <c r="N595" s="269" t="str">
        <f>VLOOKUP(M595,[18]OPERACIONAL!$A$1:$C$12,2,FALSE)</f>
        <v>SELECIONAR</v>
      </c>
    </row>
    <row r="596" spans="2:14">
      <c r="B596" s="260" t="str">
        <f t="shared" si="18"/>
        <v>U.</v>
      </c>
      <c r="C596" s="261" t="s">
        <v>4</v>
      </c>
      <c r="D596" s="262"/>
      <c r="E596" s="262"/>
      <c r="F596" s="261" t="s">
        <v>18</v>
      </c>
      <c r="G596" s="264">
        <v>1</v>
      </c>
      <c r="H596" s="270"/>
      <c r="I596" s="266">
        <v>0</v>
      </c>
      <c r="J596" s="267">
        <f t="shared" si="19"/>
        <v>0</v>
      </c>
      <c r="K596" s="268" t="s">
        <v>50</v>
      </c>
      <c r="L596" s="268" t="s">
        <v>45</v>
      </c>
      <c r="M596" s="268" t="s">
        <v>51</v>
      </c>
      <c r="N596" s="269" t="str">
        <f>VLOOKUP(M596,[18]OPERACIONAL!$A$1:$C$12,2,FALSE)</f>
        <v>SELECIONAR</v>
      </c>
    </row>
    <row r="597" spans="2:14">
      <c r="B597" s="260" t="str">
        <f t="shared" si="18"/>
        <v>U.</v>
      </c>
      <c r="C597" s="261" t="s">
        <v>4</v>
      </c>
      <c r="D597" s="262"/>
      <c r="E597" s="262"/>
      <c r="F597" s="261" t="s">
        <v>18</v>
      </c>
      <c r="G597" s="264">
        <v>1</v>
      </c>
      <c r="H597" s="270"/>
      <c r="I597" s="266">
        <v>0</v>
      </c>
      <c r="J597" s="267">
        <f t="shared" si="19"/>
        <v>0</v>
      </c>
      <c r="K597" s="268" t="s">
        <v>50</v>
      </c>
      <c r="L597" s="268" t="s">
        <v>45</v>
      </c>
      <c r="M597" s="268" t="s">
        <v>51</v>
      </c>
      <c r="N597" s="269" t="str">
        <f>VLOOKUP(M597,[18]OPERACIONAL!$A$1:$C$12,2,FALSE)</f>
        <v>SELECIONAR</v>
      </c>
    </row>
    <row r="598" spans="2:14">
      <c r="B598" s="260" t="str">
        <f t="shared" si="18"/>
        <v>U.</v>
      </c>
      <c r="C598" s="261" t="s">
        <v>4</v>
      </c>
      <c r="D598" s="262"/>
      <c r="E598" s="262"/>
      <c r="F598" s="261" t="s">
        <v>18</v>
      </c>
      <c r="G598" s="264">
        <v>1</v>
      </c>
      <c r="H598" s="270"/>
      <c r="I598" s="266">
        <v>0</v>
      </c>
      <c r="J598" s="267">
        <f t="shared" si="19"/>
        <v>0</v>
      </c>
      <c r="K598" s="268" t="s">
        <v>50</v>
      </c>
      <c r="L598" s="268" t="s">
        <v>45</v>
      </c>
      <c r="M598" s="268" t="s">
        <v>51</v>
      </c>
      <c r="N598" s="269" t="str">
        <f>VLOOKUP(M598,[18]OPERACIONAL!$A$1:$C$12,2,FALSE)</f>
        <v>SELECIONAR</v>
      </c>
    </row>
    <row r="599" spans="2:14">
      <c r="B599" s="260" t="str">
        <f t="shared" si="18"/>
        <v>U.</v>
      </c>
      <c r="C599" s="261" t="s">
        <v>4</v>
      </c>
      <c r="D599" s="262"/>
      <c r="E599" s="262"/>
      <c r="F599" s="261" t="s">
        <v>18</v>
      </c>
      <c r="G599" s="264">
        <v>1</v>
      </c>
      <c r="H599" s="270"/>
      <c r="I599" s="266">
        <v>0</v>
      </c>
      <c r="J599" s="267">
        <f t="shared" si="19"/>
        <v>0</v>
      </c>
      <c r="K599" s="268" t="s">
        <v>50</v>
      </c>
      <c r="L599" s="268" t="s">
        <v>45</v>
      </c>
      <c r="M599" s="268" t="s">
        <v>51</v>
      </c>
      <c r="N599" s="269" t="str">
        <f>VLOOKUP(M599,[18]OPERACIONAL!$A$1:$C$12,2,FALSE)</f>
        <v>SELECIONAR</v>
      </c>
    </row>
    <row r="600" spans="2:14">
      <c r="B600" s="260" t="str">
        <f t="shared" si="18"/>
        <v>U.</v>
      </c>
      <c r="C600" s="261" t="s">
        <v>4</v>
      </c>
      <c r="D600" s="262"/>
      <c r="E600" s="262"/>
      <c r="F600" s="261" t="s">
        <v>18</v>
      </c>
      <c r="G600" s="264">
        <v>1</v>
      </c>
      <c r="H600" s="270"/>
      <c r="I600" s="266">
        <v>0</v>
      </c>
      <c r="J600" s="267">
        <f t="shared" si="19"/>
        <v>0</v>
      </c>
      <c r="K600" s="268" t="s">
        <v>50</v>
      </c>
      <c r="L600" s="268" t="s">
        <v>45</v>
      </c>
      <c r="M600" s="268" t="s">
        <v>51</v>
      </c>
      <c r="N600" s="269" t="str">
        <f>VLOOKUP(M600,[18]OPERACIONAL!$A$1:$C$12,2,FALSE)</f>
        <v>SELECIONAR</v>
      </c>
    </row>
    <row r="601" spans="2:14">
      <c r="B601" s="260" t="str">
        <f t="shared" si="18"/>
        <v>U.</v>
      </c>
      <c r="C601" s="261" t="s">
        <v>4</v>
      </c>
      <c r="D601" s="262"/>
      <c r="E601" s="262"/>
      <c r="F601" s="261" t="s">
        <v>18</v>
      </c>
      <c r="G601" s="264">
        <v>1</v>
      </c>
      <c r="H601" s="270"/>
      <c r="I601" s="266">
        <v>0</v>
      </c>
      <c r="J601" s="267">
        <f t="shared" si="19"/>
        <v>0</v>
      </c>
      <c r="K601" s="268" t="s">
        <v>50</v>
      </c>
      <c r="L601" s="268" t="s">
        <v>45</v>
      </c>
      <c r="M601" s="268" t="s">
        <v>51</v>
      </c>
      <c r="N601" s="269" t="str">
        <f>VLOOKUP(M601,[18]OPERACIONAL!$A$1:$C$12,2,FALSE)</f>
        <v>SELECIONAR</v>
      </c>
    </row>
    <row r="602" spans="2:14">
      <c r="B602" s="260" t="str">
        <f t="shared" si="18"/>
        <v>U.</v>
      </c>
      <c r="C602" s="261" t="s">
        <v>4</v>
      </c>
      <c r="D602" s="262"/>
      <c r="E602" s="262"/>
      <c r="F602" s="261" t="s">
        <v>18</v>
      </c>
      <c r="G602" s="264">
        <v>1</v>
      </c>
      <c r="H602" s="270"/>
      <c r="I602" s="266">
        <v>0</v>
      </c>
      <c r="J602" s="267">
        <f t="shared" si="19"/>
        <v>0</v>
      </c>
      <c r="K602" s="268" t="s">
        <v>50</v>
      </c>
      <c r="L602" s="268" t="s">
        <v>45</v>
      </c>
      <c r="M602" s="268" t="s">
        <v>51</v>
      </c>
      <c r="N602" s="269" t="str">
        <f>VLOOKUP(M602,[18]OPERACIONAL!$A$1:$C$12,2,FALSE)</f>
        <v>SELECIONAR</v>
      </c>
    </row>
    <row r="603" spans="2:14">
      <c r="B603" s="260" t="str">
        <f t="shared" si="18"/>
        <v>U.</v>
      </c>
      <c r="C603" s="261" t="s">
        <v>4</v>
      </c>
      <c r="D603" s="262"/>
      <c r="E603" s="262"/>
      <c r="F603" s="261" t="s">
        <v>18</v>
      </c>
      <c r="G603" s="264">
        <v>1</v>
      </c>
      <c r="H603" s="270"/>
      <c r="I603" s="266">
        <v>0</v>
      </c>
      <c r="J603" s="267">
        <f t="shared" si="19"/>
        <v>0</v>
      </c>
      <c r="K603" s="268" t="s">
        <v>50</v>
      </c>
      <c r="L603" s="268" t="s">
        <v>45</v>
      </c>
      <c r="M603" s="268" t="s">
        <v>51</v>
      </c>
      <c r="N603" s="269" t="str">
        <f>VLOOKUP(M603,[18]OPERACIONAL!$A$1:$C$12,2,FALSE)</f>
        <v>SELECIONAR</v>
      </c>
    </row>
    <row r="604" spans="2:14">
      <c r="B604" s="260" t="str">
        <f t="shared" si="18"/>
        <v>U.</v>
      </c>
      <c r="C604" s="261" t="s">
        <v>4</v>
      </c>
      <c r="D604" s="262"/>
      <c r="E604" s="262"/>
      <c r="F604" s="261" t="s">
        <v>18</v>
      </c>
      <c r="G604" s="264">
        <v>1</v>
      </c>
      <c r="H604" s="270"/>
      <c r="I604" s="266">
        <v>0</v>
      </c>
      <c r="J604" s="267">
        <f t="shared" si="19"/>
        <v>0</v>
      </c>
      <c r="K604" s="268" t="s">
        <v>50</v>
      </c>
      <c r="L604" s="268" t="s">
        <v>45</v>
      </c>
      <c r="M604" s="268" t="s">
        <v>51</v>
      </c>
      <c r="N604" s="269" t="str">
        <f>VLOOKUP(M604,[18]OPERACIONAL!$A$1:$C$12,2,FALSE)</f>
        <v>SELECIONAR</v>
      </c>
    </row>
    <row r="605" spans="2:14">
      <c r="B605" s="260" t="str">
        <f t="shared" si="18"/>
        <v>U.</v>
      </c>
      <c r="C605" s="261" t="s">
        <v>4</v>
      </c>
      <c r="D605" s="262"/>
      <c r="E605" s="262"/>
      <c r="F605" s="261" t="s">
        <v>18</v>
      </c>
      <c r="G605" s="264">
        <v>1</v>
      </c>
      <c r="H605" s="270"/>
      <c r="I605" s="266">
        <v>0</v>
      </c>
      <c r="J605" s="267">
        <f t="shared" si="19"/>
        <v>0</v>
      </c>
      <c r="K605" s="268" t="s">
        <v>50</v>
      </c>
      <c r="L605" s="268" t="s">
        <v>45</v>
      </c>
      <c r="M605" s="268" t="s">
        <v>51</v>
      </c>
      <c r="N605" s="269" t="str">
        <f>VLOOKUP(M605,[18]OPERACIONAL!$A$1:$C$12,2,FALSE)</f>
        <v>SELECIONAR</v>
      </c>
    </row>
    <row r="606" spans="2:14">
      <c r="B606" s="260" t="str">
        <f t="shared" si="18"/>
        <v>U.</v>
      </c>
      <c r="C606" s="261" t="s">
        <v>4</v>
      </c>
      <c r="D606" s="262"/>
      <c r="E606" s="262"/>
      <c r="F606" s="261" t="s">
        <v>18</v>
      </c>
      <c r="G606" s="264">
        <v>1</v>
      </c>
      <c r="H606" s="270"/>
      <c r="I606" s="266">
        <v>0</v>
      </c>
      <c r="J606" s="267">
        <f t="shared" si="19"/>
        <v>0</v>
      </c>
      <c r="K606" s="268" t="s">
        <v>50</v>
      </c>
      <c r="L606" s="268" t="s">
        <v>45</v>
      </c>
      <c r="M606" s="268" t="s">
        <v>51</v>
      </c>
      <c r="N606" s="269" t="str">
        <f>VLOOKUP(M606,[18]OPERACIONAL!$A$1:$C$12,2,FALSE)</f>
        <v>SELECIONAR</v>
      </c>
    </row>
    <row r="607" spans="2:14">
      <c r="B607" s="260" t="str">
        <f t="shared" si="18"/>
        <v>U.</v>
      </c>
      <c r="C607" s="261" t="s">
        <v>4</v>
      </c>
      <c r="D607" s="262"/>
      <c r="E607" s="262"/>
      <c r="F607" s="261" t="s">
        <v>18</v>
      </c>
      <c r="G607" s="264">
        <v>1</v>
      </c>
      <c r="H607" s="270"/>
      <c r="I607" s="266">
        <v>0</v>
      </c>
      <c r="J607" s="267">
        <f t="shared" si="19"/>
        <v>0</v>
      </c>
      <c r="K607" s="268" t="s">
        <v>50</v>
      </c>
      <c r="L607" s="268" t="s">
        <v>45</v>
      </c>
      <c r="M607" s="268" t="s">
        <v>51</v>
      </c>
      <c r="N607" s="269" t="str">
        <f>VLOOKUP(M607,[18]OPERACIONAL!$A$1:$C$12,2,FALSE)</f>
        <v>SELECIONAR</v>
      </c>
    </row>
    <row r="608" spans="2:14">
      <c r="B608" s="260" t="str">
        <f t="shared" si="18"/>
        <v>U.</v>
      </c>
      <c r="C608" s="261" t="s">
        <v>4</v>
      </c>
      <c r="D608" s="262"/>
      <c r="E608" s="262"/>
      <c r="F608" s="261" t="s">
        <v>18</v>
      </c>
      <c r="G608" s="264">
        <v>1</v>
      </c>
      <c r="H608" s="270"/>
      <c r="I608" s="266">
        <v>0</v>
      </c>
      <c r="J608" s="267">
        <f t="shared" si="19"/>
        <v>0</v>
      </c>
      <c r="K608" s="268" t="s">
        <v>50</v>
      </c>
      <c r="L608" s="268" t="s">
        <v>45</v>
      </c>
      <c r="M608" s="268" t="s">
        <v>51</v>
      </c>
      <c r="N608" s="269" t="str">
        <f>VLOOKUP(M608,[18]OPERACIONAL!$A$1:$C$12,2,FALSE)</f>
        <v>SELECIONAR</v>
      </c>
    </row>
    <row r="609" spans="2:14">
      <c r="B609" s="260" t="str">
        <f t="shared" si="18"/>
        <v>U.</v>
      </c>
      <c r="C609" s="261" t="s">
        <v>4</v>
      </c>
      <c r="D609" s="262"/>
      <c r="E609" s="262"/>
      <c r="F609" s="261" t="s">
        <v>18</v>
      </c>
      <c r="G609" s="264">
        <v>1</v>
      </c>
      <c r="H609" s="270"/>
      <c r="I609" s="266">
        <v>0</v>
      </c>
      <c r="J609" s="267">
        <f t="shared" si="19"/>
        <v>0</v>
      </c>
      <c r="K609" s="268" t="s">
        <v>50</v>
      </c>
      <c r="L609" s="268" t="s">
        <v>45</v>
      </c>
      <c r="M609" s="268" t="s">
        <v>51</v>
      </c>
      <c r="N609" s="269" t="str">
        <f>VLOOKUP(M609,[18]OPERACIONAL!$A$1:$C$12,2,FALSE)</f>
        <v>SELECIONAR</v>
      </c>
    </row>
    <row r="610" spans="2:14">
      <c r="B610" s="260" t="str">
        <f t="shared" si="18"/>
        <v>U.</v>
      </c>
      <c r="C610" s="261" t="s">
        <v>4</v>
      </c>
      <c r="D610" s="262"/>
      <c r="E610" s="262"/>
      <c r="F610" s="261" t="s">
        <v>18</v>
      </c>
      <c r="G610" s="264">
        <v>1</v>
      </c>
      <c r="H610" s="270"/>
      <c r="I610" s="266">
        <v>0</v>
      </c>
      <c r="J610" s="267">
        <f t="shared" si="19"/>
        <v>0</v>
      </c>
      <c r="K610" s="268" t="s">
        <v>50</v>
      </c>
      <c r="L610" s="268" t="s">
        <v>45</v>
      </c>
      <c r="M610" s="268" t="s">
        <v>51</v>
      </c>
      <c r="N610" s="269" t="str">
        <f>VLOOKUP(M610,[18]OPERACIONAL!$A$1:$C$12,2,FALSE)</f>
        <v>SELECIONAR</v>
      </c>
    </row>
    <row r="611" spans="2:14">
      <c r="B611" s="260" t="str">
        <f t="shared" si="18"/>
        <v>U.</v>
      </c>
      <c r="C611" s="261" t="s">
        <v>4</v>
      </c>
      <c r="D611" s="262"/>
      <c r="E611" s="262"/>
      <c r="F611" s="261" t="s">
        <v>18</v>
      </c>
      <c r="G611" s="264">
        <v>1</v>
      </c>
      <c r="H611" s="270"/>
      <c r="I611" s="266">
        <v>0</v>
      </c>
      <c r="J611" s="267">
        <f t="shared" si="19"/>
        <v>0</v>
      </c>
      <c r="K611" s="268" t="s">
        <v>50</v>
      </c>
      <c r="L611" s="268" t="s">
        <v>45</v>
      </c>
      <c r="M611" s="268" t="s">
        <v>51</v>
      </c>
      <c r="N611" s="269" t="str">
        <f>VLOOKUP(M611,[18]OPERACIONAL!$A$1:$C$12,2,FALSE)</f>
        <v>SELECIONAR</v>
      </c>
    </row>
    <row r="612" spans="2:14">
      <c r="B612" s="260" t="str">
        <f t="shared" si="18"/>
        <v>U.</v>
      </c>
      <c r="C612" s="261" t="s">
        <v>4</v>
      </c>
      <c r="D612" s="262"/>
      <c r="E612" s="262"/>
      <c r="F612" s="261" t="s">
        <v>18</v>
      </c>
      <c r="G612" s="264">
        <v>1</v>
      </c>
      <c r="H612" s="270"/>
      <c r="I612" s="266">
        <v>0</v>
      </c>
      <c r="J612" s="267">
        <f t="shared" si="19"/>
        <v>0</v>
      </c>
      <c r="K612" s="268" t="s">
        <v>50</v>
      </c>
      <c r="L612" s="268" t="s">
        <v>45</v>
      </c>
      <c r="M612" s="268" t="s">
        <v>51</v>
      </c>
      <c r="N612" s="269" t="str">
        <f>VLOOKUP(M612,[18]OPERACIONAL!$A$1:$C$12,2,FALSE)</f>
        <v>SELECIONAR</v>
      </c>
    </row>
    <row r="613" spans="2:14">
      <c r="B613" s="260" t="str">
        <f t="shared" si="18"/>
        <v>U.</v>
      </c>
      <c r="C613" s="261" t="s">
        <v>4</v>
      </c>
      <c r="D613" s="262"/>
      <c r="E613" s="262"/>
      <c r="F613" s="261" t="s">
        <v>18</v>
      </c>
      <c r="G613" s="264">
        <v>1</v>
      </c>
      <c r="H613" s="270"/>
      <c r="I613" s="266">
        <v>0</v>
      </c>
      <c r="J613" s="267">
        <f t="shared" si="19"/>
        <v>0</v>
      </c>
      <c r="K613" s="268" t="s">
        <v>50</v>
      </c>
      <c r="L613" s="268" t="s">
        <v>45</v>
      </c>
      <c r="M613" s="268" t="s">
        <v>51</v>
      </c>
      <c r="N613" s="269" t="str">
        <f>VLOOKUP(M613,[18]OPERACIONAL!$A$1:$C$12,2,FALSE)</f>
        <v>SELECIONAR</v>
      </c>
    </row>
    <row r="614" spans="2:14">
      <c r="B614" s="260" t="str">
        <f t="shared" si="18"/>
        <v>U.</v>
      </c>
      <c r="C614" s="261" t="s">
        <v>4</v>
      </c>
      <c r="D614" s="262"/>
      <c r="E614" s="262"/>
      <c r="F614" s="261" t="s">
        <v>18</v>
      </c>
      <c r="G614" s="264">
        <v>1</v>
      </c>
      <c r="H614" s="270"/>
      <c r="I614" s="266">
        <v>0</v>
      </c>
      <c r="J614" s="267">
        <f t="shared" si="19"/>
        <v>0</v>
      </c>
      <c r="K614" s="268" t="s">
        <v>50</v>
      </c>
      <c r="L614" s="268" t="s">
        <v>45</v>
      </c>
      <c r="M614" s="268" t="s">
        <v>51</v>
      </c>
      <c r="N614" s="269" t="str">
        <f>VLOOKUP(M614,[18]OPERACIONAL!$A$1:$C$12,2,FALSE)</f>
        <v>SELECIONAR</v>
      </c>
    </row>
    <row r="615" spans="2:14">
      <c r="B615" s="260" t="str">
        <f t="shared" si="18"/>
        <v>U.</v>
      </c>
      <c r="C615" s="261" t="s">
        <v>4</v>
      </c>
      <c r="D615" s="262"/>
      <c r="E615" s="262"/>
      <c r="F615" s="261" t="s">
        <v>18</v>
      </c>
      <c r="G615" s="264">
        <v>1</v>
      </c>
      <c r="H615" s="270"/>
      <c r="I615" s="266">
        <v>0</v>
      </c>
      <c r="J615" s="267">
        <f t="shared" si="19"/>
        <v>0</v>
      </c>
      <c r="K615" s="268" t="s">
        <v>50</v>
      </c>
      <c r="L615" s="268" t="s">
        <v>45</v>
      </c>
      <c r="M615" s="268" t="s">
        <v>51</v>
      </c>
      <c r="N615" s="269" t="str">
        <f>VLOOKUP(M615,[18]OPERACIONAL!$A$1:$C$12,2,FALSE)</f>
        <v>SELECIONAR</v>
      </c>
    </row>
    <row r="616" spans="2:14">
      <c r="B616" s="260" t="str">
        <f t="shared" si="18"/>
        <v>U.</v>
      </c>
      <c r="C616" s="261" t="s">
        <v>4</v>
      </c>
      <c r="D616" s="262"/>
      <c r="E616" s="262"/>
      <c r="F616" s="261" t="s">
        <v>18</v>
      </c>
      <c r="G616" s="264">
        <v>1</v>
      </c>
      <c r="H616" s="270"/>
      <c r="I616" s="266">
        <v>0</v>
      </c>
      <c r="J616" s="267">
        <f t="shared" si="19"/>
        <v>0</v>
      </c>
      <c r="K616" s="268" t="s">
        <v>50</v>
      </c>
      <c r="L616" s="268" t="s">
        <v>45</v>
      </c>
      <c r="M616" s="268" t="s">
        <v>51</v>
      </c>
      <c r="N616" s="269" t="str">
        <f>VLOOKUP(M616,[18]OPERACIONAL!$A$1:$C$12,2,FALSE)</f>
        <v>SELECIONAR</v>
      </c>
    </row>
    <row r="617" spans="2:14">
      <c r="B617" s="260" t="str">
        <f t="shared" si="18"/>
        <v>U.</v>
      </c>
      <c r="C617" s="261" t="s">
        <v>4</v>
      </c>
      <c r="D617" s="262"/>
      <c r="E617" s="262"/>
      <c r="F617" s="261" t="s">
        <v>18</v>
      </c>
      <c r="G617" s="264">
        <v>1</v>
      </c>
      <c r="H617" s="270"/>
      <c r="I617" s="266">
        <v>0</v>
      </c>
      <c r="J617" s="267">
        <f t="shared" si="19"/>
        <v>0</v>
      </c>
      <c r="K617" s="268" t="s">
        <v>50</v>
      </c>
      <c r="L617" s="268" t="s">
        <v>45</v>
      </c>
      <c r="M617" s="268" t="s">
        <v>51</v>
      </c>
      <c r="N617" s="269" t="str">
        <f>VLOOKUP(M617,[18]OPERACIONAL!$A$1:$C$12,2,FALSE)</f>
        <v>SELECIONAR</v>
      </c>
    </row>
    <row r="618" spans="2:14">
      <c r="B618" s="260" t="str">
        <f t="shared" si="18"/>
        <v>U.</v>
      </c>
      <c r="C618" s="261" t="s">
        <v>4</v>
      </c>
      <c r="D618" s="262"/>
      <c r="E618" s="262"/>
      <c r="F618" s="261" t="s">
        <v>18</v>
      </c>
      <c r="G618" s="264">
        <v>1</v>
      </c>
      <c r="H618" s="270"/>
      <c r="I618" s="266">
        <v>0</v>
      </c>
      <c r="J618" s="267">
        <f t="shared" si="19"/>
        <v>0</v>
      </c>
      <c r="K618" s="268" t="s">
        <v>50</v>
      </c>
      <c r="L618" s="268" t="s">
        <v>45</v>
      </c>
      <c r="M618" s="268" t="s">
        <v>51</v>
      </c>
      <c r="N618" s="269" t="str">
        <f>VLOOKUP(M618,[18]OPERACIONAL!$A$1:$C$12,2,FALSE)</f>
        <v>SELECIONAR</v>
      </c>
    </row>
    <row r="619" spans="2:14">
      <c r="B619" s="260" t="str">
        <f t="shared" si="18"/>
        <v>U.</v>
      </c>
      <c r="C619" s="261" t="s">
        <v>4</v>
      </c>
      <c r="D619" s="262"/>
      <c r="E619" s="262"/>
      <c r="F619" s="261" t="s">
        <v>18</v>
      </c>
      <c r="G619" s="264">
        <v>1</v>
      </c>
      <c r="H619" s="270"/>
      <c r="I619" s="266">
        <v>0</v>
      </c>
      <c r="J619" s="267">
        <f t="shared" si="19"/>
        <v>0</v>
      </c>
      <c r="K619" s="268" t="s">
        <v>50</v>
      </c>
      <c r="L619" s="268" t="s">
        <v>45</v>
      </c>
      <c r="M619" s="268" t="s">
        <v>51</v>
      </c>
      <c r="N619" s="269" t="str">
        <f>VLOOKUP(M619,[18]OPERACIONAL!$A$1:$C$12,2,FALSE)</f>
        <v>SELECIONAR</v>
      </c>
    </row>
    <row r="620" spans="2:14">
      <c r="B620" s="260" t="str">
        <f t="shared" si="18"/>
        <v>U.</v>
      </c>
      <c r="C620" s="261" t="s">
        <v>4</v>
      </c>
      <c r="D620" s="262"/>
      <c r="E620" s="262"/>
      <c r="F620" s="261" t="s">
        <v>18</v>
      </c>
      <c r="G620" s="264">
        <v>1</v>
      </c>
      <c r="H620" s="270"/>
      <c r="I620" s="266">
        <v>0</v>
      </c>
      <c r="J620" s="267">
        <f t="shared" si="19"/>
        <v>0</v>
      </c>
      <c r="K620" s="268" t="s">
        <v>50</v>
      </c>
      <c r="L620" s="268" t="s">
        <v>45</v>
      </c>
      <c r="M620" s="268" t="s">
        <v>51</v>
      </c>
      <c r="N620" s="269" t="str">
        <f>VLOOKUP(M620,[18]OPERACIONAL!$A$1:$C$12,2,FALSE)</f>
        <v>SELECIONAR</v>
      </c>
    </row>
    <row r="621" spans="2:14">
      <c r="B621" s="260" t="str">
        <f t="shared" si="18"/>
        <v>U.</v>
      </c>
      <c r="C621" s="261" t="s">
        <v>4</v>
      </c>
      <c r="D621" s="262"/>
      <c r="E621" s="262"/>
      <c r="F621" s="261" t="s">
        <v>18</v>
      </c>
      <c r="G621" s="264">
        <v>1</v>
      </c>
      <c r="H621" s="270"/>
      <c r="I621" s="266">
        <v>0</v>
      </c>
      <c r="J621" s="267">
        <f t="shared" si="19"/>
        <v>0</v>
      </c>
      <c r="K621" s="268" t="s">
        <v>50</v>
      </c>
      <c r="L621" s="268" t="s">
        <v>45</v>
      </c>
      <c r="M621" s="268" t="s">
        <v>51</v>
      </c>
      <c r="N621" s="269" t="str">
        <f>VLOOKUP(M621,[18]OPERACIONAL!$A$1:$C$12,2,FALSE)</f>
        <v>SELECIONAR</v>
      </c>
    </row>
    <row r="622" spans="2:14">
      <c r="B622" s="260" t="str">
        <f t="shared" si="18"/>
        <v>U.</v>
      </c>
      <c r="C622" s="261" t="s">
        <v>4</v>
      </c>
      <c r="D622" s="262"/>
      <c r="E622" s="262"/>
      <c r="F622" s="261" t="s">
        <v>18</v>
      </c>
      <c r="G622" s="264">
        <v>1</v>
      </c>
      <c r="H622" s="270"/>
      <c r="I622" s="266">
        <v>0</v>
      </c>
      <c r="J622" s="267">
        <f t="shared" si="19"/>
        <v>0</v>
      </c>
      <c r="K622" s="268" t="s">
        <v>50</v>
      </c>
      <c r="L622" s="268" t="s">
        <v>45</v>
      </c>
      <c r="M622" s="268" t="s">
        <v>51</v>
      </c>
      <c r="N622" s="269" t="str">
        <f>VLOOKUP(M622,[18]OPERACIONAL!$A$1:$C$12,2,FALSE)</f>
        <v>SELECIONAR</v>
      </c>
    </row>
    <row r="623" spans="2:14">
      <c r="B623" s="260" t="str">
        <f t="shared" si="18"/>
        <v>U.</v>
      </c>
      <c r="C623" s="261" t="s">
        <v>4</v>
      </c>
      <c r="D623" s="262"/>
      <c r="E623" s="262"/>
      <c r="F623" s="261" t="s">
        <v>18</v>
      </c>
      <c r="G623" s="264">
        <v>1</v>
      </c>
      <c r="H623" s="270"/>
      <c r="I623" s="266">
        <v>0</v>
      </c>
      <c r="J623" s="267">
        <f t="shared" si="19"/>
        <v>0</v>
      </c>
      <c r="K623" s="268" t="s">
        <v>50</v>
      </c>
      <c r="L623" s="268" t="s">
        <v>45</v>
      </c>
      <c r="M623" s="268" t="s">
        <v>51</v>
      </c>
      <c r="N623" s="269" t="str">
        <f>VLOOKUP(M623,[18]OPERACIONAL!$A$1:$C$12,2,FALSE)</f>
        <v>SELECIONAR</v>
      </c>
    </row>
    <row r="624" spans="2:14">
      <c r="B624" s="260" t="str">
        <f t="shared" si="18"/>
        <v>U.</v>
      </c>
      <c r="C624" s="261" t="s">
        <v>4</v>
      </c>
      <c r="D624" s="262"/>
      <c r="E624" s="262"/>
      <c r="F624" s="261" t="s">
        <v>18</v>
      </c>
      <c r="G624" s="264">
        <v>1</v>
      </c>
      <c r="H624" s="270"/>
      <c r="I624" s="266">
        <v>0</v>
      </c>
      <c r="J624" s="267">
        <f t="shared" si="19"/>
        <v>0</v>
      </c>
      <c r="K624" s="268" t="s">
        <v>50</v>
      </c>
      <c r="L624" s="268" t="s">
        <v>45</v>
      </c>
      <c r="M624" s="268" t="s">
        <v>51</v>
      </c>
      <c r="N624" s="269" t="str">
        <f>VLOOKUP(M624,[18]OPERACIONAL!$A$1:$C$12,2,FALSE)</f>
        <v>SELECIONAR</v>
      </c>
    </row>
    <row r="625" spans="2:14">
      <c r="B625" s="260" t="str">
        <f t="shared" si="18"/>
        <v>U.</v>
      </c>
      <c r="C625" s="261" t="s">
        <v>4</v>
      </c>
      <c r="D625" s="262"/>
      <c r="E625" s="262"/>
      <c r="F625" s="261" t="s">
        <v>18</v>
      </c>
      <c r="G625" s="264">
        <v>1</v>
      </c>
      <c r="H625" s="270"/>
      <c r="I625" s="266">
        <v>0</v>
      </c>
      <c r="J625" s="267">
        <f t="shared" si="19"/>
        <v>0</v>
      </c>
      <c r="K625" s="268" t="s">
        <v>50</v>
      </c>
      <c r="L625" s="268" t="s">
        <v>45</v>
      </c>
      <c r="M625" s="268" t="s">
        <v>51</v>
      </c>
      <c r="N625" s="269" t="str">
        <f>VLOOKUP(M625,[18]OPERACIONAL!$A$1:$C$12,2,FALSE)</f>
        <v>SELECIONAR</v>
      </c>
    </row>
    <row r="626" spans="2:14">
      <c r="B626" s="260" t="str">
        <f t="shared" si="18"/>
        <v>U.</v>
      </c>
      <c r="C626" s="261" t="s">
        <v>4</v>
      </c>
      <c r="D626" s="262"/>
      <c r="E626" s="262"/>
      <c r="F626" s="261" t="s">
        <v>18</v>
      </c>
      <c r="G626" s="264">
        <v>1</v>
      </c>
      <c r="H626" s="270"/>
      <c r="I626" s="266">
        <v>0</v>
      </c>
      <c r="J626" s="267">
        <f t="shared" si="19"/>
        <v>0</v>
      </c>
      <c r="K626" s="268" t="s">
        <v>50</v>
      </c>
      <c r="L626" s="268" t="s">
        <v>45</v>
      </c>
      <c r="M626" s="268" t="s">
        <v>51</v>
      </c>
      <c r="N626" s="269" t="str">
        <f>VLOOKUP(M626,[18]OPERACIONAL!$A$1:$C$12,2,FALSE)</f>
        <v>SELECIONAR</v>
      </c>
    </row>
    <row r="627" spans="2:14">
      <c r="B627" s="260" t="str">
        <f t="shared" si="18"/>
        <v>U.</v>
      </c>
      <c r="C627" s="261" t="s">
        <v>4</v>
      </c>
      <c r="D627" s="262"/>
      <c r="E627" s="262"/>
      <c r="F627" s="261" t="s">
        <v>18</v>
      </c>
      <c r="G627" s="264">
        <v>1</v>
      </c>
      <c r="H627" s="270"/>
      <c r="I627" s="266">
        <v>0</v>
      </c>
      <c r="J627" s="267">
        <f t="shared" si="19"/>
        <v>0</v>
      </c>
      <c r="K627" s="268" t="s">
        <v>50</v>
      </c>
      <c r="L627" s="268" t="s">
        <v>45</v>
      </c>
      <c r="M627" s="268" t="s">
        <v>51</v>
      </c>
      <c r="N627" s="269" t="str">
        <f>VLOOKUP(M627,[18]OPERACIONAL!$A$1:$C$12,2,FALSE)</f>
        <v>SELECIONAR</v>
      </c>
    </row>
    <row r="628" spans="2:14">
      <c r="B628" s="260" t="str">
        <f t="shared" si="18"/>
        <v>U.</v>
      </c>
      <c r="C628" s="261" t="s">
        <v>4</v>
      </c>
      <c r="D628" s="262"/>
      <c r="E628" s="262"/>
      <c r="F628" s="261" t="s">
        <v>18</v>
      </c>
      <c r="G628" s="264">
        <v>1</v>
      </c>
      <c r="H628" s="270"/>
      <c r="I628" s="266">
        <v>0</v>
      </c>
      <c r="J628" s="267">
        <f t="shared" si="19"/>
        <v>0</v>
      </c>
      <c r="K628" s="268" t="s">
        <v>50</v>
      </c>
      <c r="L628" s="268" t="s">
        <v>45</v>
      </c>
      <c r="M628" s="268" t="s">
        <v>51</v>
      </c>
      <c r="N628" s="269" t="str">
        <f>VLOOKUP(M628,[18]OPERACIONAL!$A$1:$C$12,2,FALSE)</f>
        <v>SELECIONAR</v>
      </c>
    </row>
    <row r="629" spans="2:14">
      <c r="B629" s="260" t="str">
        <f t="shared" si="18"/>
        <v>U.</v>
      </c>
      <c r="C629" s="261" t="s">
        <v>4</v>
      </c>
      <c r="D629" s="262"/>
      <c r="E629" s="262"/>
      <c r="F629" s="261" t="s">
        <v>18</v>
      </c>
      <c r="G629" s="264">
        <v>1</v>
      </c>
      <c r="H629" s="270"/>
      <c r="I629" s="266">
        <v>0</v>
      </c>
      <c r="J629" s="267">
        <f t="shared" si="19"/>
        <v>0</v>
      </c>
      <c r="K629" s="268" t="s">
        <v>50</v>
      </c>
      <c r="L629" s="268" t="s">
        <v>45</v>
      </c>
      <c r="M629" s="268" t="s">
        <v>51</v>
      </c>
      <c r="N629" s="269" t="str">
        <f>VLOOKUP(M629,[18]OPERACIONAL!$A$1:$C$12,2,FALSE)</f>
        <v>SELECIONAR</v>
      </c>
    </row>
    <row r="630" spans="2:14">
      <c r="B630" s="260" t="str">
        <f t="shared" si="18"/>
        <v>U.</v>
      </c>
      <c r="C630" s="261" t="s">
        <v>4</v>
      </c>
      <c r="D630" s="262"/>
      <c r="E630" s="262"/>
      <c r="F630" s="261" t="s">
        <v>18</v>
      </c>
      <c r="G630" s="264">
        <v>1</v>
      </c>
      <c r="H630" s="270"/>
      <c r="I630" s="266">
        <v>0</v>
      </c>
      <c r="J630" s="267">
        <f t="shared" si="19"/>
        <v>0</v>
      </c>
      <c r="K630" s="268" t="s">
        <v>50</v>
      </c>
      <c r="L630" s="268" t="s">
        <v>45</v>
      </c>
      <c r="M630" s="268" t="s">
        <v>51</v>
      </c>
      <c r="N630" s="269" t="str">
        <f>VLOOKUP(M630,[18]OPERACIONAL!$A$1:$C$12,2,FALSE)</f>
        <v>SELECIONAR</v>
      </c>
    </row>
    <row r="631" spans="2:14">
      <c r="B631" s="260" t="str">
        <f t="shared" si="18"/>
        <v>U.</v>
      </c>
      <c r="C631" s="261" t="s">
        <v>4</v>
      </c>
      <c r="D631" s="262"/>
      <c r="E631" s="262"/>
      <c r="F631" s="261" t="s">
        <v>18</v>
      </c>
      <c r="G631" s="264">
        <v>1</v>
      </c>
      <c r="H631" s="270"/>
      <c r="I631" s="266">
        <v>0</v>
      </c>
      <c r="J631" s="267">
        <f t="shared" si="19"/>
        <v>0</v>
      </c>
      <c r="K631" s="268" t="s">
        <v>50</v>
      </c>
      <c r="L631" s="268" t="s">
        <v>45</v>
      </c>
      <c r="M631" s="268" t="s">
        <v>51</v>
      </c>
      <c r="N631" s="269" t="str">
        <f>VLOOKUP(M631,[18]OPERACIONAL!$A$1:$C$12,2,FALSE)</f>
        <v>SELECIONAR</v>
      </c>
    </row>
    <row r="632" spans="2:14">
      <c r="B632" s="260" t="str">
        <f t="shared" si="18"/>
        <v>U.</v>
      </c>
      <c r="C632" s="261" t="s">
        <v>4</v>
      </c>
      <c r="D632" s="262"/>
      <c r="E632" s="262"/>
      <c r="F632" s="261" t="s">
        <v>18</v>
      </c>
      <c r="G632" s="264">
        <v>1</v>
      </c>
      <c r="H632" s="270"/>
      <c r="I632" s="266">
        <v>0</v>
      </c>
      <c r="J632" s="267">
        <f t="shared" si="19"/>
        <v>0</v>
      </c>
      <c r="K632" s="268" t="s">
        <v>50</v>
      </c>
      <c r="L632" s="268" t="s">
        <v>45</v>
      </c>
      <c r="M632" s="268" t="s">
        <v>51</v>
      </c>
      <c r="N632" s="269" t="str">
        <f>VLOOKUP(M632,[18]OPERACIONAL!$A$1:$C$12,2,FALSE)</f>
        <v>SELECIONAR</v>
      </c>
    </row>
    <row r="633" spans="2:14">
      <c r="B633" s="260" t="str">
        <f t="shared" si="18"/>
        <v>U.</v>
      </c>
      <c r="C633" s="261" t="s">
        <v>4</v>
      </c>
      <c r="D633" s="262"/>
      <c r="E633" s="262"/>
      <c r="F633" s="261" t="s">
        <v>18</v>
      </c>
      <c r="G633" s="264">
        <v>1</v>
      </c>
      <c r="H633" s="270"/>
      <c r="I633" s="266">
        <v>0</v>
      </c>
      <c r="J633" s="267">
        <f t="shared" si="19"/>
        <v>0</v>
      </c>
      <c r="K633" s="268" t="s">
        <v>50</v>
      </c>
      <c r="L633" s="268" t="s">
        <v>45</v>
      </c>
      <c r="M633" s="268" t="s">
        <v>51</v>
      </c>
      <c r="N633" s="269" t="str">
        <f>VLOOKUP(M633,[18]OPERACIONAL!$A$1:$C$12,2,FALSE)</f>
        <v>SELECIONAR</v>
      </c>
    </row>
    <row r="634" spans="2:14">
      <c r="B634" s="260" t="str">
        <f t="shared" si="18"/>
        <v>U.</v>
      </c>
      <c r="C634" s="261" t="s">
        <v>4</v>
      </c>
      <c r="D634" s="262"/>
      <c r="E634" s="262"/>
      <c r="F634" s="261" t="s">
        <v>18</v>
      </c>
      <c r="G634" s="264">
        <v>1</v>
      </c>
      <c r="H634" s="270"/>
      <c r="I634" s="266">
        <v>0</v>
      </c>
      <c r="J634" s="267">
        <f t="shared" si="19"/>
        <v>0</v>
      </c>
      <c r="K634" s="268" t="s">
        <v>50</v>
      </c>
      <c r="L634" s="268" t="s">
        <v>45</v>
      </c>
      <c r="M634" s="268" t="s">
        <v>51</v>
      </c>
      <c r="N634" s="269" t="str">
        <f>VLOOKUP(M634,[18]OPERACIONAL!$A$1:$C$12,2,FALSE)</f>
        <v>SELECIONAR</v>
      </c>
    </row>
    <row r="635" spans="2:14">
      <c r="B635" s="260" t="str">
        <f t="shared" si="18"/>
        <v>U.</v>
      </c>
      <c r="C635" s="261" t="s">
        <v>4</v>
      </c>
      <c r="D635" s="262"/>
      <c r="E635" s="262"/>
      <c r="F635" s="261" t="s">
        <v>18</v>
      </c>
      <c r="G635" s="264">
        <v>1</v>
      </c>
      <c r="H635" s="270"/>
      <c r="I635" s="266">
        <v>0</v>
      </c>
      <c r="J635" s="267">
        <f t="shared" si="19"/>
        <v>0</v>
      </c>
      <c r="K635" s="268" t="s">
        <v>50</v>
      </c>
      <c r="L635" s="268" t="s">
        <v>45</v>
      </c>
      <c r="M635" s="268" t="s">
        <v>51</v>
      </c>
      <c r="N635" s="269" t="str">
        <f>VLOOKUP(M635,[18]OPERACIONAL!$A$1:$C$12,2,FALSE)</f>
        <v>SELECIONAR</v>
      </c>
    </row>
    <row r="636" spans="2:14">
      <c r="B636" s="260" t="str">
        <f t="shared" si="18"/>
        <v>U.</v>
      </c>
      <c r="C636" s="261" t="s">
        <v>4</v>
      </c>
      <c r="D636" s="262"/>
      <c r="E636" s="262"/>
      <c r="F636" s="261" t="s">
        <v>18</v>
      </c>
      <c r="G636" s="264">
        <v>1</v>
      </c>
      <c r="H636" s="270"/>
      <c r="I636" s="266">
        <v>0</v>
      </c>
      <c r="J636" s="267">
        <f t="shared" si="19"/>
        <v>0</v>
      </c>
      <c r="K636" s="268" t="s">
        <v>50</v>
      </c>
      <c r="L636" s="268" t="s">
        <v>45</v>
      </c>
      <c r="M636" s="268" t="s">
        <v>51</v>
      </c>
      <c r="N636" s="269" t="str">
        <f>VLOOKUP(M636,[18]OPERACIONAL!$A$1:$C$12,2,FALSE)</f>
        <v>SELECIONAR</v>
      </c>
    </row>
    <row r="637" spans="2:14">
      <c r="B637" s="260" t="str">
        <f t="shared" si="18"/>
        <v>U.</v>
      </c>
      <c r="C637" s="261" t="s">
        <v>4</v>
      </c>
      <c r="D637" s="262"/>
      <c r="E637" s="262"/>
      <c r="F637" s="261" t="s">
        <v>18</v>
      </c>
      <c r="G637" s="264">
        <v>1</v>
      </c>
      <c r="H637" s="270"/>
      <c r="I637" s="266">
        <v>0</v>
      </c>
      <c r="J637" s="267">
        <f t="shared" si="19"/>
        <v>0</v>
      </c>
      <c r="K637" s="268" t="s">
        <v>50</v>
      </c>
      <c r="L637" s="268" t="s">
        <v>45</v>
      </c>
      <c r="M637" s="268" t="s">
        <v>51</v>
      </c>
      <c r="N637" s="269" t="str">
        <f>VLOOKUP(M637,[18]OPERACIONAL!$A$1:$C$12,2,FALSE)</f>
        <v>SELECIONAR</v>
      </c>
    </row>
    <row r="638" spans="2:14">
      <c r="B638" s="260" t="str">
        <f t="shared" si="18"/>
        <v>U.</v>
      </c>
      <c r="C638" s="261" t="s">
        <v>4</v>
      </c>
      <c r="D638" s="262"/>
      <c r="E638" s="262"/>
      <c r="F638" s="261" t="s">
        <v>18</v>
      </c>
      <c r="G638" s="264">
        <v>1</v>
      </c>
      <c r="H638" s="270"/>
      <c r="I638" s="266">
        <v>0</v>
      </c>
      <c r="J638" s="267">
        <f t="shared" si="19"/>
        <v>0</v>
      </c>
      <c r="K638" s="268" t="s">
        <v>50</v>
      </c>
      <c r="L638" s="268" t="s">
        <v>45</v>
      </c>
      <c r="M638" s="268" t="s">
        <v>51</v>
      </c>
      <c r="N638" s="269" t="str">
        <f>VLOOKUP(M638,[18]OPERACIONAL!$A$1:$C$12,2,FALSE)</f>
        <v>SELECIONAR</v>
      </c>
    </row>
    <row r="639" spans="2:14">
      <c r="B639" s="260" t="str">
        <f t="shared" si="18"/>
        <v>U.</v>
      </c>
      <c r="C639" s="261" t="s">
        <v>4</v>
      </c>
      <c r="D639" s="262"/>
      <c r="E639" s="262"/>
      <c r="F639" s="261" t="s">
        <v>18</v>
      </c>
      <c r="G639" s="264">
        <v>1</v>
      </c>
      <c r="H639" s="270"/>
      <c r="I639" s="266">
        <v>0</v>
      </c>
      <c r="J639" s="267">
        <f t="shared" si="19"/>
        <v>0</v>
      </c>
      <c r="K639" s="268" t="s">
        <v>50</v>
      </c>
      <c r="L639" s="268" t="s">
        <v>45</v>
      </c>
      <c r="M639" s="268" t="s">
        <v>51</v>
      </c>
      <c r="N639" s="269" t="str">
        <f>VLOOKUP(M639,[18]OPERACIONAL!$A$1:$C$12,2,FALSE)</f>
        <v>SELECIONAR</v>
      </c>
    </row>
    <row r="640" spans="2:14">
      <c r="B640" s="260" t="str">
        <f t="shared" si="18"/>
        <v>U.</v>
      </c>
      <c r="C640" s="261" t="s">
        <v>4</v>
      </c>
      <c r="D640" s="262"/>
      <c r="E640" s="262"/>
      <c r="F640" s="261" t="s">
        <v>18</v>
      </c>
      <c r="G640" s="264">
        <v>1</v>
      </c>
      <c r="H640" s="270"/>
      <c r="I640" s="266">
        <v>0</v>
      </c>
      <c r="J640" s="267">
        <f t="shared" si="19"/>
        <v>0</v>
      </c>
      <c r="K640" s="268" t="s">
        <v>50</v>
      </c>
      <c r="L640" s="268" t="s">
        <v>45</v>
      </c>
      <c r="M640" s="268" t="s">
        <v>51</v>
      </c>
      <c r="N640" s="269" t="str">
        <f>VLOOKUP(M640,[18]OPERACIONAL!$A$1:$C$12,2,FALSE)</f>
        <v>SELECIONAR</v>
      </c>
    </row>
    <row r="641" spans="2:14">
      <c r="B641" s="260" t="str">
        <f t="shared" si="18"/>
        <v>U.</v>
      </c>
      <c r="C641" s="261" t="s">
        <v>4</v>
      </c>
      <c r="D641" s="262"/>
      <c r="E641" s="262"/>
      <c r="F641" s="261" t="s">
        <v>18</v>
      </c>
      <c r="G641" s="264">
        <v>1</v>
      </c>
      <c r="H641" s="270"/>
      <c r="I641" s="266">
        <v>0</v>
      </c>
      <c r="J641" s="267">
        <f t="shared" si="19"/>
        <v>0</v>
      </c>
      <c r="K641" s="268" t="s">
        <v>50</v>
      </c>
      <c r="L641" s="268" t="s">
        <v>45</v>
      </c>
      <c r="M641" s="268" t="s">
        <v>51</v>
      </c>
      <c r="N641" s="269" t="str">
        <f>VLOOKUP(M641,[18]OPERACIONAL!$A$1:$C$12,2,FALSE)</f>
        <v>SELECIONAR</v>
      </c>
    </row>
    <row r="642" spans="2:14">
      <c r="B642" s="260" t="str">
        <f t="shared" si="18"/>
        <v>U.</v>
      </c>
      <c r="C642" s="261" t="s">
        <v>4</v>
      </c>
      <c r="D642" s="262"/>
      <c r="E642" s="262"/>
      <c r="F642" s="261" t="s">
        <v>18</v>
      </c>
      <c r="G642" s="264">
        <v>1</v>
      </c>
      <c r="H642" s="270"/>
      <c r="I642" s="266">
        <v>0</v>
      </c>
      <c r="J642" s="267">
        <f t="shared" si="19"/>
        <v>0</v>
      </c>
      <c r="K642" s="268" t="s">
        <v>50</v>
      </c>
      <c r="L642" s="268" t="s">
        <v>45</v>
      </c>
      <c r="M642" s="268" t="s">
        <v>51</v>
      </c>
      <c r="N642" s="269" t="str">
        <f>VLOOKUP(M642,[18]OPERACIONAL!$A$1:$C$12,2,FALSE)</f>
        <v>SELECIONAR</v>
      </c>
    </row>
    <row r="643" spans="2:14">
      <c r="B643" s="260" t="str">
        <f t="shared" si="18"/>
        <v>U.</v>
      </c>
      <c r="C643" s="261" t="s">
        <v>4</v>
      </c>
      <c r="D643" s="262"/>
      <c r="E643" s="262"/>
      <c r="F643" s="261" t="s">
        <v>18</v>
      </c>
      <c r="G643" s="264">
        <v>1</v>
      </c>
      <c r="H643" s="270"/>
      <c r="I643" s="266">
        <v>0</v>
      </c>
      <c r="J643" s="267">
        <f t="shared" si="19"/>
        <v>0</v>
      </c>
      <c r="K643" s="268" t="s">
        <v>50</v>
      </c>
      <c r="L643" s="268" t="s">
        <v>45</v>
      </c>
      <c r="M643" s="268" t="s">
        <v>51</v>
      </c>
      <c r="N643" s="269" t="str">
        <f>VLOOKUP(M643,[18]OPERACIONAL!$A$1:$C$12,2,FALSE)</f>
        <v>SELECIONAR</v>
      </c>
    </row>
    <row r="644" spans="2:14">
      <c r="B644" s="260" t="str">
        <f t="shared" si="18"/>
        <v>U.</v>
      </c>
      <c r="C644" s="261" t="s">
        <v>4</v>
      </c>
      <c r="D644" s="262"/>
      <c r="E644" s="262"/>
      <c r="F644" s="261" t="s">
        <v>18</v>
      </c>
      <c r="G644" s="264">
        <v>1</v>
      </c>
      <c r="H644" s="270"/>
      <c r="I644" s="266">
        <v>0</v>
      </c>
      <c r="J644" s="267">
        <f t="shared" si="19"/>
        <v>0</v>
      </c>
      <c r="K644" s="268" t="s">
        <v>50</v>
      </c>
      <c r="L644" s="268" t="s">
        <v>45</v>
      </c>
      <c r="M644" s="268" t="s">
        <v>51</v>
      </c>
      <c r="N644" s="269" t="str">
        <f>VLOOKUP(M644,[18]OPERACIONAL!$A$1:$C$12,2,FALSE)</f>
        <v>SELECIONAR</v>
      </c>
    </row>
    <row r="645" spans="2:14">
      <c r="B645" s="260" t="str">
        <f t="shared" ref="B645:B708" si="20">MID(C645,1,2)</f>
        <v>U.</v>
      </c>
      <c r="C645" s="261" t="s">
        <v>4</v>
      </c>
      <c r="D645" s="262"/>
      <c r="E645" s="262"/>
      <c r="F645" s="261" t="s">
        <v>18</v>
      </c>
      <c r="G645" s="264">
        <v>1</v>
      </c>
      <c r="H645" s="270"/>
      <c r="I645" s="266">
        <v>0</v>
      </c>
      <c r="J645" s="267">
        <f t="shared" ref="J645:J708" si="21">G645*I645</f>
        <v>0</v>
      </c>
      <c r="K645" s="268" t="s">
        <v>50</v>
      </c>
      <c r="L645" s="268" t="s">
        <v>45</v>
      </c>
      <c r="M645" s="268" t="s">
        <v>51</v>
      </c>
      <c r="N645" s="269" t="str">
        <f>VLOOKUP(M645,[18]OPERACIONAL!$A$1:$C$12,2,FALSE)</f>
        <v>SELECIONAR</v>
      </c>
    </row>
    <row r="646" spans="2:14">
      <c r="B646" s="260" t="str">
        <f t="shared" si="20"/>
        <v>U.</v>
      </c>
      <c r="C646" s="261" t="s">
        <v>4</v>
      </c>
      <c r="D646" s="262"/>
      <c r="E646" s="262"/>
      <c r="F646" s="261" t="s">
        <v>18</v>
      </c>
      <c r="G646" s="264">
        <v>1</v>
      </c>
      <c r="H646" s="270"/>
      <c r="I646" s="266">
        <v>0</v>
      </c>
      <c r="J646" s="267">
        <f t="shared" si="21"/>
        <v>0</v>
      </c>
      <c r="K646" s="268" t="s">
        <v>50</v>
      </c>
      <c r="L646" s="268" t="s">
        <v>45</v>
      </c>
      <c r="M646" s="268" t="s">
        <v>51</v>
      </c>
      <c r="N646" s="269" t="str">
        <f>VLOOKUP(M646,[18]OPERACIONAL!$A$1:$C$12,2,FALSE)</f>
        <v>SELECIONAR</v>
      </c>
    </row>
    <row r="647" spans="2:14">
      <c r="B647" s="260" t="str">
        <f t="shared" si="20"/>
        <v>U.</v>
      </c>
      <c r="C647" s="261" t="s">
        <v>4</v>
      </c>
      <c r="D647" s="262"/>
      <c r="E647" s="262"/>
      <c r="F647" s="261" t="s">
        <v>18</v>
      </c>
      <c r="G647" s="264">
        <v>1</v>
      </c>
      <c r="H647" s="270"/>
      <c r="I647" s="266">
        <v>0</v>
      </c>
      <c r="J647" s="267">
        <f t="shared" si="21"/>
        <v>0</v>
      </c>
      <c r="K647" s="268" t="s">
        <v>50</v>
      </c>
      <c r="L647" s="268" t="s">
        <v>45</v>
      </c>
      <c r="M647" s="268" t="s">
        <v>51</v>
      </c>
      <c r="N647" s="269" t="str">
        <f>VLOOKUP(M647,[18]OPERACIONAL!$A$1:$C$12,2,FALSE)</f>
        <v>SELECIONAR</v>
      </c>
    </row>
    <row r="648" spans="2:14">
      <c r="B648" s="260" t="str">
        <f t="shared" si="20"/>
        <v>U.</v>
      </c>
      <c r="C648" s="261" t="s">
        <v>4</v>
      </c>
      <c r="D648" s="262"/>
      <c r="E648" s="262"/>
      <c r="F648" s="261" t="s">
        <v>18</v>
      </c>
      <c r="G648" s="264">
        <v>1</v>
      </c>
      <c r="H648" s="270"/>
      <c r="I648" s="266">
        <v>0</v>
      </c>
      <c r="J648" s="267">
        <f t="shared" si="21"/>
        <v>0</v>
      </c>
      <c r="K648" s="268" t="s">
        <v>50</v>
      </c>
      <c r="L648" s="268" t="s">
        <v>45</v>
      </c>
      <c r="M648" s="268" t="s">
        <v>51</v>
      </c>
      <c r="N648" s="269" t="str">
        <f>VLOOKUP(M648,[18]OPERACIONAL!$A$1:$C$12,2,FALSE)</f>
        <v>SELECIONAR</v>
      </c>
    </row>
    <row r="649" spans="2:14">
      <c r="B649" s="260" t="str">
        <f t="shared" si="20"/>
        <v>U.</v>
      </c>
      <c r="C649" s="261" t="s">
        <v>4</v>
      </c>
      <c r="D649" s="262"/>
      <c r="E649" s="262"/>
      <c r="F649" s="261" t="s">
        <v>18</v>
      </c>
      <c r="G649" s="264">
        <v>1</v>
      </c>
      <c r="H649" s="270"/>
      <c r="I649" s="266">
        <v>0</v>
      </c>
      <c r="J649" s="267">
        <f t="shared" si="21"/>
        <v>0</v>
      </c>
      <c r="K649" s="268" t="s">
        <v>50</v>
      </c>
      <c r="L649" s="268" t="s">
        <v>45</v>
      </c>
      <c r="M649" s="268" t="s">
        <v>51</v>
      </c>
      <c r="N649" s="269" t="str">
        <f>VLOOKUP(M649,[18]OPERACIONAL!$A$1:$C$12,2,FALSE)</f>
        <v>SELECIONAR</v>
      </c>
    </row>
    <row r="650" spans="2:14">
      <c r="B650" s="260" t="str">
        <f t="shared" si="20"/>
        <v>U.</v>
      </c>
      <c r="C650" s="261" t="s">
        <v>4</v>
      </c>
      <c r="D650" s="262"/>
      <c r="E650" s="262"/>
      <c r="F650" s="261" t="s">
        <v>18</v>
      </c>
      <c r="G650" s="264">
        <v>1</v>
      </c>
      <c r="H650" s="270"/>
      <c r="I650" s="266">
        <v>0</v>
      </c>
      <c r="J650" s="267">
        <f t="shared" si="21"/>
        <v>0</v>
      </c>
      <c r="K650" s="268" t="s">
        <v>50</v>
      </c>
      <c r="L650" s="268" t="s">
        <v>45</v>
      </c>
      <c r="M650" s="268" t="s">
        <v>51</v>
      </c>
      <c r="N650" s="269" t="str">
        <f>VLOOKUP(M650,[18]OPERACIONAL!$A$1:$C$12,2,FALSE)</f>
        <v>SELECIONAR</v>
      </c>
    </row>
    <row r="651" spans="2:14">
      <c r="B651" s="260" t="str">
        <f t="shared" si="20"/>
        <v>U.</v>
      </c>
      <c r="C651" s="261" t="s">
        <v>4</v>
      </c>
      <c r="D651" s="262"/>
      <c r="E651" s="262"/>
      <c r="F651" s="261" t="s">
        <v>18</v>
      </c>
      <c r="G651" s="264">
        <v>1</v>
      </c>
      <c r="H651" s="270"/>
      <c r="I651" s="266">
        <v>0</v>
      </c>
      <c r="J651" s="267">
        <f t="shared" si="21"/>
        <v>0</v>
      </c>
      <c r="K651" s="268" t="s">
        <v>50</v>
      </c>
      <c r="L651" s="268" t="s">
        <v>45</v>
      </c>
      <c r="M651" s="268" t="s">
        <v>51</v>
      </c>
      <c r="N651" s="269" t="str">
        <f>VLOOKUP(M651,[18]OPERACIONAL!$A$1:$C$12,2,FALSE)</f>
        <v>SELECIONAR</v>
      </c>
    </row>
    <row r="652" spans="2:14">
      <c r="B652" s="260" t="str">
        <f t="shared" si="20"/>
        <v>U.</v>
      </c>
      <c r="C652" s="261" t="s">
        <v>4</v>
      </c>
      <c r="D652" s="262"/>
      <c r="E652" s="262"/>
      <c r="F652" s="261" t="s">
        <v>18</v>
      </c>
      <c r="G652" s="264">
        <v>1</v>
      </c>
      <c r="H652" s="270"/>
      <c r="I652" s="266">
        <v>0</v>
      </c>
      <c r="J652" s="267">
        <f t="shared" si="21"/>
        <v>0</v>
      </c>
      <c r="K652" s="268" t="s">
        <v>50</v>
      </c>
      <c r="L652" s="268" t="s">
        <v>45</v>
      </c>
      <c r="M652" s="268" t="s">
        <v>51</v>
      </c>
      <c r="N652" s="269" t="str">
        <f>VLOOKUP(M652,[18]OPERACIONAL!$A$1:$C$12,2,FALSE)</f>
        <v>SELECIONAR</v>
      </c>
    </row>
    <row r="653" spans="2:14">
      <c r="B653" s="260" t="str">
        <f t="shared" si="20"/>
        <v>U.</v>
      </c>
      <c r="C653" s="261" t="s">
        <v>4</v>
      </c>
      <c r="D653" s="262"/>
      <c r="E653" s="262"/>
      <c r="F653" s="261" t="s">
        <v>18</v>
      </c>
      <c r="G653" s="264">
        <v>1</v>
      </c>
      <c r="H653" s="270"/>
      <c r="I653" s="266">
        <v>0</v>
      </c>
      <c r="J653" s="267">
        <f t="shared" si="21"/>
        <v>0</v>
      </c>
      <c r="K653" s="268" t="s">
        <v>50</v>
      </c>
      <c r="L653" s="268" t="s">
        <v>45</v>
      </c>
      <c r="M653" s="268" t="s">
        <v>51</v>
      </c>
      <c r="N653" s="269" t="str">
        <f>VLOOKUP(M653,[18]OPERACIONAL!$A$1:$C$12,2,FALSE)</f>
        <v>SELECIONAR</v>
      </c>
    </row>
    <row r="654" spans="2:14">
      <c r="B654" s="260" t="str">
        <f t="shared" si="20"/>
        <v>U.</v>
      </c>
      <c r="C654" s="261" t="s">
        <v>4</v>
      </c>
      <c r="D654" s="262"/>
      <c r="E654" s="262"/>
      <c r="F654" s="261" t="s">
        <v>18</v>
      </c>
      <c r="G654" s="264">
        <v>1</v>
      </c>
      <c r="H654" s="270"/>
      <c r="I654" s="266">
        <v>0</v>
      </c>
      <c r="J654" s="267">
        <f t="shared" si="21"/>
        <v>0</v>
      </c>
      <c r="K654" s="268" t="s">
        <v>50</v>
      </c>
      <c r="L654" s="268" t="s">
        <v>45</v>
      </c>
      <c r="M654" s="268" t="s">
        <v>51</v>
      </c>
      <c r="N654" s="269" t="str">
        <f>VLOOKUP(M654,[18]OPERACIONAL!$A$1:$C$12,2,FALSE)</f>
        <v>SELECIONAR</v>
      </c>
    </row>
    <row r="655" spans="2:14">
      <c r="B655" s="260" t="str">
        <f t="shared" si="20"/>
        <v>U.</v>
      </c>
      <c r="C655" s="261" t="s">
        <v>4</v>
      </c>
      <c r="D655" s="262"/>
      <c r="E655" s="262"/>
      <c r="F655" s="261" t="s">
        <v>18</v>
      </c>
      <c r="G655" s="264">
        <v>1</v>
      </c>
      <c r="H655" s="270"/>
      <c r="I655" s="266">
        <v>0</v>
      </c>
      <c r="J655" s="267">
        <f t="shared" si="21"/>
        <v>0</v>
      </c>
      <c r="K655" s="268" t="s">
        <v>50</v>
      </c>
      <c r="L655" s="268" t="s">
        <v>45</v>
      </c>
      <c r="M655" s="268" t="s">
        <v>51</v>
      </c>
      <c r="N655" s="269" t="str">
        <f>VLOOKUP(M655,[18]OPERACIONAL!$A$1:$C$12,2,FALSE)</f>
        <v>SELECIONAR</v>
      </c>
    </row>
    <row r="656" spans="2:14">
      <c r="B656" s="260" t="str">
        <f t="shared" si="20"/>
        <v>U.</v>
      </c>
      <c r="C656" s="261" t="s">
        <v>4</v>
      </c>
      <c r="D656" s="262"/>
      <c r="E656" s="262"/>
      <c r="F656" s="261" t="s">
        <v>18</v>
      </c>
      <c r="G656" s="264">
        <v>1</v>
      </c>
      <c r="H656" s="270"/>
      <c r="I656" s="266">
        <v>0</v>
      </c>
      <c r="J656" s="267">
        <f t="shared" si="21"/>
        <v>0</v>
      </c>
      <c r="K656" s="268" t="s">
        <v>50</v>
      </c>
      <c r="L656" s="268" t="s">
        <v>45</v>
      </c>
      <c r="M656" s="268" t="s">
        <v>51</v>
      </c>
      <c r="N656" s="269" t="str">
        <f>VLOOKUP(M656,[18]OPERACIONAL!$A$1:$C$12,2,FALSE)</f>
        <v>SELECIONAR</v>
      </c>
    </row>
    <row r="657" spans="2:14">
      <c r="B657" s="260" t="str">
        <f t="shared" si="20"/>
        <v>U.</v>
      </c>
      <c r="C657" s="261" t="s">
        <v>4</v>
      </c>
      <c r="D657" s="262"/>
      <c r="E657" s="262"/>
      <c r="F657" s="261" t="s">
        <v>18</v>
      </c>
      <c r="G657" s="264">
        <v>1</v>
      </c>
      <c r="H657" s="270"/>
      <c r="I657" s="266">
        <v>0</v>
      </c>
      <c r="J657" s="267">
        <f t="shared" si="21"/>
        <v>0</v>
      </c>
      <c r="K657" s="268" t="s">
        <v>50</v>
      </c>
      <c r="L657" s="268" t="s">
        <v>45</v>
      </c>
      <c r="M657" s="268" t="s">
        <v>51</v>
      </c>
      <c r="N657" s="269" t="str">
        <f>VLOOKUP(M657,[18]OPERACIONAL!$A$1:$C$12,2,FALSE)</f>
        <v>SELECIONAR</v>
      </c>
    </row>
    <row r="658" spans="2:14">
      <c r="B658" s="260" t="str">
        <f t="shared" si="20"/>
        <v>U.</v>
      </c>
      <c r="C658" s="261" t="s">
        <v>4</v>
      </c>
      <c r="D658" s="262"/>
      <c r="E658" s="262"/>
      <c r="F658" s="261" t="s">
        <v>18</v>
      </c>
      <c r="G658" s="264">
        <v>1</v>
      </c>
      <c r="H658" s="270"/>
      <c r="I658" s="266">
        <v>0</v>
      </c>
      <c r="J658" s="267">
        <f t="shared" si="21"/>
        <v>0</v>
      </c>
      <c r="K658" s="268" t="s">
        <v>50</v>
      </c>
      <c r="L658" s="268" t="s">
        <v>45</v>
      </c>
      <c r="M658" s="268" t="s">
        <v>51</v>
      </c>
      <c r="N658" s="269" t="str">
        <f>VLOOKUP(M658,[18]OPERACIONAL!$A$1:$C$12,2,FALSE)</f>
        <v>SELECIONAR</v>
      </c>
    </row>
    <row r="659" spans="2:14">
      <c r="B659" s="260" t="str">
        <f t="shared" si="20"/>
        <v>U.</v>
      </c>
      <c r="C659" s="261" t="s">
        <v>4</v>
      </c>
      <c r="D659" s="262"/>
      <c r="E659" s="262"/>
      <c r="F659" s="261" t="s">
        <v>18</v>
      </c>
      <c r="G659" s="264">
        <v>1</v>
      </c>
      <c r="H659" s="270"/>
      <c r="I659" s="266">
        <v>0</v>
      </c>
      <c r="J659" s="267">
        <f t="shared" si="21"/>
        <v>0</v>
      </c>
      <c r="K659" s="268" t="s">
        <v>50</v>
      </c>
      <c r="L659" s="268" t="s">
        <v>45</v>
      </c>
      <c r="M659" s="268" t="s">
        <v>51</v>
      </c>
      <c r="N659" s="269" t="str">
        <f>VLOOKUP(M659,[18]OPERACIONAL!$A$1:$C$12,2,FALSE)</f>
        <v>SELECIONAR</v>
      </c>
    </row>
    <row r="660" spans="2:14">
      <c r="B660" s="260" t="str">
        <f t="shared" si="20"/>
        <v>U.</v>
      </c>
      <c r="C660" s="261" t="s">
        <v>4</v>
      </c>
      <c r="D660" s="262"/>
      <c r="E660" s="262"/>
      <c r="F660" s="261" t="s">
        <v>18</v>
      </c>
      <c r="G660" s="264">
        <v>1</v>
      </c>
      <c r="H660" s="270"/>
      <c r="I660" s="266">
        <v>0</v>
      </c>
      <c r="J660" s="267">
        <f t="shared" si="21"/>
        <v>0</v>
      </c>
      <c r="K660" s="268" t="s">
        <v>50</v>
      </c>
      <c r="L660" s="268" t="s">
        <v>45</v>
      </c>
      <c r="M660" s="268" t="s">
        <v>51</v>
      </c>
      <c r="N660" s="269" t="str">
        <f>VLOOKUP(M660,[18]OPERACIONAL!$A$1:$C$12,2,FALSE)</f>
        <v>SELECIONAR</v>
      </c>
    </row>
    <row r="661" spans="2:14">
      <c r="B661" s="260" t="str">
        <f t="shared" si="20"/>
        <v>U.</v>
      </c>
      <c r="C661" s="261" t="s">
        <v>4</v>
      </c>
      <c r="D661" s="262"/>
      <c r="E661" s="262"/>
      <c r="F661" s="261" t="s">
        <v>18</v>
      </c>
      <c r="G661" s="264">
        <v>1</v>
      </c>
      <c r="H661" s="270"/>
      <c r="I661" s="266">
        <v>0</v>
      </c>
      <c r="J661" s="267">
        <f t="shared" si="21"/>
        <v>0</v>
      </c>
      <c r="K661" s="268" t="s">
        <v>50</v>
      </c>
      <c r="L661" s="268" t="s">
        <v>45</v>
      </c>
      <c r="M661" s="268" t="s">
        <v>51</v>
      </c>
      <c r="N661" s="269" t="str">
        <f>VLOOKUP(M661,[18]OPERACIONAL!$A$1:$C$12,2,FALSE)</f>
        <v>SELECIONAR</v>
      </c>
    </row>
    <row r="662" spans="2:14">
      <c r="B662" s="260" t="str">
        <f t="shared" si="20"/>
        <v>U.</v>
      </c>
      <c r="C662" s="261" t="s">
        <v>4</v>
      </c>
      <c r="D662" s="262"/>
      <c r="E662" s="262"/>
      <c r="F662" s="261" t="s">
        <v>18</v>
      </c>
      <c r="G662" s="264">
        <v>1</v>
      </c>
      <c r="H662" s="270"/>
      <c r="I662" s="266">
        <v>0</v>
      </c>
      <c r="J662" s="267">
        <f t="shared" si="21"/>
        <v>0</v>
      </c>
      <c r="K662" s="268" t="s">
        <v>50</v>
      </c>
      <c r="L662" s="268" t="s">
        <v>45</v>
      </c>
      <c r="M662" s="268" t="s">
        <v>51</v>
      </c>
      <c r="N662" s="269" t="str">
        <f>VLOOKUP(M662,[18]OPERACIONAL!$A$1:$C$12,2,FALSE)</f>
        <v>SELECIONAR</v>
      </c>
    </row>
    <row r="663" spans="2:14">
      <c r="B663" s="260" t="str">
        <f t="shared" si="20"/>
        <v>U.</v>
      </c>
      <c r="C663" s="261" t="s">
        <v>4</v>
      </c>
      <c r="D663" s="262"/>
      <c r="E663" s="262"/>
      <c r="F663" s="261" t="s">
        <v>18</v>
      </c>
      <c r="G663" s="264">
        <v>1</v>
      </c>
      <c r="H663" s="270"/>
      <c r="I663" s="266">
        <v>0</v>
      </c>
      <c r="J663" s="267">
        <f t="shared" si="21"/>
        <v>0</v>
      </c>
      <c r="K663" s="268" t="s">
        <v>50</v>
      </c>
      <c r="L663" s="268" t="s">
        <v>45</v>
      </c>
      <c r="M663" s="268" t="s">
        <v>51</v>
      </c>
      <c r="N663" s="269" t="str">
        <f>VLOOKUP(M663,[18]OPERACIONAL!$A$1:$C$12,2,FALSE)</f>
        <v>SELECIONAR</v>
      </c>
    </row>
    <row r="664" spans="2:14">
      <c r="B664" s="260" t="str">
        <f t="shared" si="20"/>
        <v>U.</v>
      </c>
      <c r="C664" s="261" t="s">
        <v>4</v>
      </c>
      <c r="D664" s="262"/>
      <c r="E664" s="262"/>
      <c r="F664" s="261" t="s">
        <v>18</v>
      </c>
      <c r="G664" s="264">
        <v>1</v>
      </c>
      <c r="H664" s="270"/>
      <c r="I664" s="266">
        <v>0</v>
      </c>
      <c r="J664" s="267">
        <f t="shared" si="21"/>
        <v>0</v>
      </c>
      <c r="K664" s="268" t="s">
        <v>50</v>
      </c>
      <c r="L664" s="268" t="s">
        <v>45</v>
      </c>
      <c r="M664" s="268" t="s">
        <v>51</v>
      </c>
      <c r="N664" s="269" t="str">
        <f>VLOOKUP(M664,[18]OPERACIONAL!$A$1:$C$12,2,FALSE)</f>
        <v>SELECIONAR</v>
      </c>
    </row>
    <row r="665" spans="2:14">
      <c r="B665" s="260" t="str">
        <f t="shared" si="20"/>
        <v>U.</v>
      </c>
      <c r="C665" s="261" t="s">
        <v>4</v>
      </c>
      <c r="D665" s="262"/>
      <c r="E665" s="262"/>
      <c r="F665" s="261" t="s">
        <v>18</v>
      </c>
      <c r="G665" s="264">
        <v>1</v>
      </c>
      <c r="H665" s="270"/>
      <c r="I665" s="266">
        <v>0</v>
      </c>
      <c r="J665" s="267">
        <f t="shared" si="21"/>
        <v>0</v>
      </c>
      <c r="K665" s="268" t="s">
        <v>50</v>
      </c>
      <c r="L665" s="268" t="s">
        <v>45</v>
      </c>
      <c r="M665" s="268" t="s">
        <v>51</v>
      </c>
      <c r="N665" s="269" t="str">
        <f>VLOOKUP(M665,[18]OPERACIONAL!$A$1:$C$12,2,FALSE)</f>
        <v>SELECIONAR</v>
      </c>
    </row>
    <row r="666" spans="2:14">
      <c r="B666" s="260" t="str">
        <f t="shared" si="20"/>
        <v>U.</v>
      </c>
      <c r="C666" s="261" t="s">
        <v>4</v>
      </c>
      <c r="D666" s="262"/>
      <c r="E666" s="262"/>
      <c r="F666" s="261" t="s">
        <v>18</v>
      </c>
      <c r="G666" s="264">
        <v>1</v>
      </c>
      <c r="H666" s="270"/>
      <c r="I666" s="266">
        <v>0</v>
      </c>
      <c r="J666" s="267">
        <f t="shared" si="21"/>
        <v>0</v>
      </c>
      <c r="K666" s="268" t="s">
        <v>50</v>
      </c>
      <c r="L666" s="268" t="s">
        <v>45</v>
      </c>
      <c r="M666" s="268" t="s">
        <v>51</v>
      </c>
      <c r="N666" s="269" t="str">
        <f>VLOOKUP(M666,[18]OPERACIONAL!$A$1:$C$12,2,FALSE)</f>
        <v>SELECIONAR</v>
      </c>
    </row>
    <row r="667" spans="2:14">
      <c r="B667" s="260" t="str">
        <f t="shared" si="20"/>
        <v>U.</v>
      </c>
      <c r="C667" s="261" t="s">
        <v>4</v>
      </c>
      <c r="D667" s="262"/>
      <c r="E667" s="262"/>
      <c r="F667" s="261" t="s">
        <v>18</v>
      </c>
      <c r="G667" s="264">
        <v>1</v>
      </c>
      <c r="H667" s="270"/>
      <c r="I667" s="266">
        <v>0</v>
      </c>
      <c r="J667" s="267">
        <f t="shared" si="21"/>
        <v>0</v>
      </c>
      <c r="K667" s="268" t="s">
        <v>50</v>
      </c>
      <c r="L667" s="268" t="s">
        <v>45</v>
      </c>
      <c r="M667" s="268" t="s">
        <v>51</v>
      </c>
      <c r="N667" s="269" t="str">
        <f>VLOOKUP(M667,[18]OPERACIONAL!$A$1:$C$12,2,FALSE)</f>
        <v>SELECIONAR</v>
      </c>
    </row>
    <row r="668" spans="2:14">
      <c r="B668" s="260" t="str">
        <f t="shared" si="20"/>
        <v>U.</v>
      </c>
      <c r="C668" s="261" t="s">
        <v>4</v>
      </c>
      <c r="D668" s="262"/>
      <c r="E668" s="262"/>
      <c r="F668" s="261" t="s">
        <v>18</v>
      </c>
      <c r="G668" s="264">
        <v>1</v>
      </c>
      <c r="H668" s="270"/>
      <c r="I668" s="266">
        <v>0</v>
      </c>
      <c r="J668" s="267">
        <f t="shared" si="21"/>
        <v>0</v>
      </c>
      <c r="K668" s="268" t="s">
        <v>50</v>
      </c>
      <c r="L668" s="268" t="s">
        <v>45</v>
      </c>
      <c r="M668" s="268" t="s">
        <v>51</v>
      </c>
      <c r="N668" s="269" t="str">
        <f>VLOOKUP(M668,[18]OPERACIONAL!$A$1:$C$12,2,FALSE)</f>
        <v>SELECIONAR</v>
      </c>
    </row>
    <row r="669" spans="2:14">
      <c r="B669" s="260" t="str">
        <f t="shared" si="20"/>
        <v>U.</v>
      </c>
      <c r="C669" s="261" t="s">
        <v>4</v>
      </c>
      <c r="D669" s="262"/>
      <c r="E669" s="262"/>
      <c r="F669" s="261" t="s">
        <v>18</v>
      </c>
      <c r="G669" s="264">
        <v>1</v>
      </c>
      <c r="H669" s="270"/>
      <c r="I669" s="266">
        <v>0</v>
      </c>
      <c r="J669" s="267">
        <f t="shared" si="21"/>
        <v>0</v>
      </c>
      <c r="K669" s="268" t="s">
        <v>50</v>
      </c>
      <c r="L669" s="268" t="s">
        <v>45</v>
      </c>
      <c r="M669" s="268" t="s">
        <v>51</v>
      </c>
      <c r="N669" s="269" t="str">
        <f>VLOOKUP(M669,[18]OPERACIONAL!$A$1:$C$12,2,FALSE)</f>
        <v>SELECIONAR</v>
      </c>
    </row>
    <row r="670" spans="2:14">
      <c r="B670" s="260" t="str">
        <f t="shared" si="20"/>
        <v>U.</v>
      </c>
      <c r="C670" s="261" t="s">
        <v>4</v>
      </c>
      <c r="D670" s="262"/>
      <c r="E670" s="262"/>
      <c r="F670" s="261" t="s">
        <v>18</v>
      </c>
      <c r="G670" s="264">
        <v>1</v>
      </c>
      <c r="H670" s="270"/>
      <c r="I670" s="266">
        <v>0</v>
      </c>
      <c r="J670" s="267">
        <f t="shared" si="21"/>
        <v>0</v>
      </c>
      <c r="K670" s="268" t="s">
        <v>50</v>
      </c>
      <c r="L670" s="268" t="s">
        <v>45</v>
      </c>
      <c r="M670" s="268" t="s">
        <v>51</v>
      </c>
      <c r="N670" s="269" t="str">
        <f>VLOOKUP(M670,[18]OPERACIONAL!$A$1:$C$12,2,FALSE)</f>
        <v>SELECIONAR</v>
      </c>
    </row>
    <row r="671" spans="2:14">
      <c r="B671" s="260" t="str">
        <f t="shared" si="20"/>
        <v>U.</v>
      </c>
      <c r="C671" s="261" t="s">
        <v>4</v>
      </c>
      <c r="D671" s="262"/>
      <c r="E671" s="262"/>
      <c r="F671" s="261" t="s">
        <v>18</v>
      </c>
      <c r="G671" s="264">
        <v>1</v>
      </c>
      <c r="H671" s="270"/>
      <c r="I671" s="266">
        <v>0</v>
      </c>
      <c r="J671" s="267">
        <f t="shared" si="21"/>
        <v>0</v>
      </c>
      <c r="K671" s="268" t="s">
        <v>50</v>
      </c>
      <c r="L671" s="268" t="s">
        <v>45</v>
      </c>
      <c r="M671" s="268" t="s">
        <v>51</v>
      </c>
      <c r="N671" s="269" t="str">
        <f>VLOOKUP(M671,[18]OPERACIONAL!$A$1:$C$12,2,FALSE)</f>
        <v>SELECIONAR</v>
      </c>
    </row>
    <row r="672" spans="2:14">
      <c r="B672" s="260" t="str">
        <f t="shared" si="20"/>
        <v>U.</v>
      </c>
      <c r="C672" s="261" t="s">
        <v>4</v>
      </c>
      <c r="D672" s="262"/>
      <c r="E672" s="262"/>
      <c r="F672" s="261" t="s">
        <v>18</v>
      </c>
      <c r="G672" s="264">
        <v>1</v>
      </c>
      <c r="H672" s="270"/>
      <c r="I672" s="266">
        <v>0</v>
      </c>
      <c r="J672" s="267">
        <f t="shared" si="21"/>
        <v>0</v>
      </c>
      <c r="K672" s="268" t="s">
        <v>50</v>
      </c>
      <c r="L672" s="268" t="s">
        <v>45</v>
      </c>
      <c r="M672" s="268" t="s">
        <v>51</v>
      </c>
      <c r="N672" s="269" t="str">
        <f>VLOOKUP(M672,[18]OPERACIONAL!$A$1:$C$12,2,FALSE)</f>
        <v>SELECIONAR</v>
      </c>
    </row>
    <row r="673" spans="2:14">
      <c r="B673" s="260" t="str">
        <f t="shared" si="20"/>
        <v>U.</v>
      </c>
      <c r="C673" s="261" t="s">
        <v>4</v>
      </c>
      <c r="D673" s="262"/>
      <c r="E673" s="262"/>
      <c r="F673" s="261" t="s">
        <v>18</v>
      </c>
      <c r="G673" s="264">
        <v>1</v>
      </c>
      <c r="H673" s="270"/>
      <c r="I673" s="266">
        <v>0</v>
      </c>
      <c r="J673" s="267">
        <f t="shared" si="21"/>
        <v>0</v>
      </c>
      <c r="K673" s="268" t="s">
        <v>50</v>
      </c>
      <c r="L673" s="268" t="s">
        <v>45</v>
      </c>
      <c r="M673" s="268" t="s">
        <v>51</v>
      </c>
      <c r="N673" s="269" t="str">
        <f>VLOOKUP(M673,[18]OPERACIONAL!$A$1:$C$12,2,FALSE)</f>
        <v>SELECIONAR</v>
      </c>
    </row>
    <row r="674" spans="2:14">
      <c r="B674" s="260" t="str">
        <f t="shared" si="20"/>
        <v>U.</v>
      </c>
      <c r="C674" s="261" t="s">
        <v>4</v>
      </c>
      <c r="D674" s="262"/>
      <c r="E674" s="262"/>
      <c r="F674" s="261" t="s">
        <v>18</v>
      </c>
      <c r="G674" s="264">
        <v>1</v>
      </c>
      <c r="H674" s="270"/>
      <c r="I674" s="266">
        <v>0</v>
      </c>
      <c r="J674" s="267">
        <f t="shared" si="21"/>
        <v>0</v>
      </c>
      <c r="K674" s="268" t="s">
        <v>50</v>
      </c>
      <c r="L674" s="268" t="s">
        <v>45</v>
      </c>
      <c r="M674" s="268" t="s">
        <v>51</v>
      </c>
      <c r="N674" s="269" t="str">
        <f>VLOOKUP(M674,[18]OPERACIONAL!$A$1:$C$12,2,FALSE)</f>
        <v>SELECIONAR</v>
      </c>
    </row>
    <row r="675" spans="2:14">
      <c r="B675" s="260" t="str">
        <f t="shared" si="20"/>
        <v>U.</v>
      </c>
      <c r="C675" s="261" t="s">
        <v>4</v>
      </c>
      <c r="D675" s="262"/>
      <c r="E675" s="262"/>
      <c r="F675" s="261" t="s">
        <v>18</v>
      </c>
      <c r="G675" s="264">
        <v>1</v>
      </c>
      <c r="H675" s="270"/>
      <c r="I675" s="266">
        <v>0</v>
      </c>
      <c r="J675" s="267">
        <f t="shared" si="21"/>
        <v>0</v>
      </c>
      <c r="K675" s="268" t="s">
        <v>50</v>
      </c>
      <c r="L675" s="268" t="s">
        <v>45</v>
      </c>
      <c r="M675" s="268" t="s">
        <v>51</v>
      </c>
      <c r="N675" s="269" t="str">
        <f>VLOOKUP(M675,[18]OPERACIONAL!$A$1:$C$12,2,FALSE)</f>
        <v>SELECIONAR</v>
      </c>
    </row>
    <row r="676" spans="2:14">
      <c r="B676" s="260" t="str">
        <f t="shared" si="20"/>
        <v>U.</v>
      </c>
      <c r="C676" s="261" t="s">
        <v>4</v>
      </c>
      <c r="D676" s="262"/>
      <c r="E676" s="262"/>
      <c r="F676" s="261" t="s">
        <v>18</v>
      </c>
      <c r="G676" s="264">
        <v>1</v>
      </c>
      <c r="H676" s="270"/>
      <c r="I676" s="266">
        <v>0</v>
      </c>
      <c r="J676" s="267">
        <f t="shared" si="21"/>
        <v>0</v>
      </c>
      <c r="K676" s="268" t="s">
        <v>50</v>
      </c>
      <c r="L676" s="268" t="s">
        <v>45</v>
      </c>
      <c r="M676" s="268" t="s">
        <v>51</v>
      </c>
      <c r="N676" s="269" t="str">
        <f>VLOOKUP(M676,[18]OPERACIONAL!$A$1:$C$12,2,FALSE)</f>
        <v>SELECIONAR</v>
      </c>
    </row>
    <row r="677" spans="2:14">
      <c r="B677" s="260" t="str">
        <f t="shared" si="20"/>
        <v>U.</v>
      </c>
      <c r="C677" s="261" t="s">
        <v>4</v>
      </c>
      <c r="D677" s="262"/>
      <c r="E677" s="262"/>
      <c r="F677" s="261" t="s">
        <v>18</v>
      </c>
      <c r="G677" s="264">
        <v>1</v>
      </c>
      <c r="H677" s="270"/>
      <c r="I677" s="266">
        <v>0</v>
      </c>
      <c r="J677" s="267">
        <f t="shared" si="21"/>
        <v>0</v>
      </c>
      <c r="K677" s="268" t="s">
        <v>50</v>
      </c>
      <c r="L677" s="268" t="s">
        <v>45</v>
      </c>
      <c r="M677" s="268" t="s">
        <v>51</v>
      </c>
      <c r="N677" s="269" t="str">
        <f>VLOOKUP(M677,[18]OPERACIONAL!$A$1:$C$12,2,FALSE)</f>
        <v>SELECIONAR</v>
      </c>
    </row>
    <row r="678" spans="2:14">
      <c r="B678" s="260" t="str">
        <f t="shared" si="20"/>
        <v>U.</v>
      </c>
      <c r="C678" s="261" t="s">
        <v>4</v>
      </c>
      <c r="D678" s="262"/>
      <c r="E678" s="262"/>
      <c r="F678" s="261" t="s">
        <v>18</v>
      </c>
      <c r="G678" s="264">
        <v>1</v>
      </c>
      <c r="H678" s="270"/>
      <c r="I678" s="266">
        <v>0</v>
      </c>
      <c r="J678" s="267">
        <f t="shared" si="21"/>
        <v>0</v>
      </c>
      <c r="K678" s="268" t="s">
        <v>50</v>
      </c>
      <c r="L678" s="268" t="s">
        <v>45</v>
      </c>
      <c r="M678" s="268" t="s">
        <v>51</v>
      </c>
      <c r="N678" s="269" t="str">
        <f>VLOOKUP(M678,[18]OPERACIONAL!$A$1:$C$12,2,FALSE)</f>
        <v>SELECIONAR</v>
      </c>
    </row>
    <row r="679" spans="2:14">
      <c r="B679" s="260" t="str">
        <f t="shared" si="20"/>
        <v>U.</v>
      </c>
      <c r="C679" s="261" t="s">
        <v>4</v>
      </c>
      <c r="D679" s="262"/>
      <c r="E679" s="262"/>
      <c r="F679" s="261" t="s">
        <v>18</v>
      </c>
      <c r="G679" s="264">
        <v>1</v>
      </c>
      <c r="H679" s="270"/>
      <c r="I679" s="266">
        <v>0</v>
      </c>
      <c r="J679" s="267">
        <f t="shared" si="21"/>
        <v>0</v>
      </c>
      <c r="K679" s="268" t="s">
        <v>50</v>
      </c>
      <c r="L679" s="268" t="s">
        <v>45</v>
      </c>
      <c r="M679" s="268" t="s">
        <v>51</v>
      </c>
      <c r="N679" s="269" t="str">
        <f>VLOOKUP(M679,[18]OPERACIONAL!$A$1:$C$12,2,FALSE)</f>
        <v>SELECIONAR</v>
      </c>
    </row>
    <row r="680" spans="2:14">
      <c r="B680" s="260" t="str">
        <f t="shared" si="20"/>
        <v>U.</v>
      </c>
      <c r="C680" s="261" t="s">
        <v>4</v>
      </c>
      <c r="D680" s="262"/>
      <c r="E680" s="262"/>
      <c r="F680" s="261" t="s">
        <v>18</v>
      </c>
      <c r="G680" s="264">
        <v>1</v>
      </c>
      <c r="H680" s="270"/>
      <c r="I680" s="266">
        <v>0</v>
      </c>
      <c r="J680" s="267">
        <f t="shared" si="21"/>
        <v>0</v>
      </c>
      <c r="K680" s="268" t="s">
        <v>50</v>
      </c>
      <c r="L680" s="268" t="s">
        <v>45</v>
      </c>
      <c r="M680" s="268" t="s">
        <v>51</v>
      </c>
      <c r="N680" s="269" t="str">
        <f>VLOOKUP(M680,[18]OPERACIONAL!$A$1:$C$12,2,FALSE)</f>
        <v>SELECIONAR</v>
      </c>
    </row>
    <row r="681" spans="2:14">
      <c r="B681" s="260" t="str">
        <f t="shared" si="20"/>
        <v>U.</v>
      </c>
      <c r="C681" s="261" t="s">
        <v>4</v>
      </c>
      <c r="D681" s="262"/>
      <c r="E681" s="262"/>
      <c r="F681" s="261" t="s">
        <v>18</v>
      </c>
      <c r="G681" s="264">
        <v>1</v>
      </c>
      <c r="H681" s="270"/>
      <c r="I681" s="266">
        <v>0</v>
      </c>
      <c r="J681" s="267">
        <f t="shared" si="21"/>
        <v>0</v>
      </c>
      <c r="K681" s="268" t="s">
        <v>50</v>
      </c>
      <c r="L681" s="268" t="s">
        <v>45</v>
      </c>
      <c r="M681" s="268" t="s">
        <v>51</v>
      </c>
      <c r="N681" s="269" t="str">
        <f>VLOOKUP(M681,[18]OPERACIONAL!$A$1:$C$12,2,FALSE)</f>
        <v>SELECIONAR</v>
      </c>
    </row>
    <row r="682" spans="2:14">
      <c r="B682" s="260" t="str">
        <f t="shared" si="20"/>
        <v>U.</v>
      </c>
      <c r="C682" s="261" t="s">
        <v>4</v>
      </c>
      <c r="D682" s="262"/>
      <c r="E682" s="262"/>
      <c r="F682" s="261" t="s">
        <v>18</v>
      </c>
      <c r="G682" s="264">
        <v>1</v>
      </c>
      <c r="H682" s="270"/>
      <c r="I682" s="266">
        <v>0</v>
      </c>
      <c r="J682" s="267">
        <f t="shared" si="21"/>
        <v>0</v>
      </c>
      <c r="K682" s="268" t="s">
        <v>50</v>
      </c>
      <c r="L682" s="268" t="s">
        <v>45</v>
      </c>
      <c r="M682" s="268" t="s">
        <v>51</v>
      </c>
      <c r="N682" s="269" t="str">
        <f>VLOOKUP(M682,[18]OPERACIONAL!$A$1:$C$12,2,FALSE)</f>
        <v>SELECIONAR</v>
      </c>
    </row>
    <row r="683" spans="2:14">
      <c r="B683" s="260" t="str">
        <f t="shared" si="20"/>
        <v>U.</v>
      </c>
      <c r="C683" s="261" t="s">
        <v>4</v>
      </c>
      <c r="D683" s="262"/>
      <c r="E683" s="262"/>
      <c r="F683" s="261" t="s">
        <v>18</v>
      </c>
      <c r="G683" s="264">
        <v>1</v>
      </c>
      <c r="H683" s="270"/>
      <c r="I683" s="266">
        <v>0</v>
      </c>
      <c r="J683" s="267">
        <f t="shared" si="21"/>
        <v>0</v>
      </c>
      <c r="K683" s="268" t="s">
        <v>50</v>
      </c>
      <c r="L683" s="268" t="s">
        <v>45</v>
      </c>
      <c r="M683" s="268" t="s">
        <v>51</v>
      </c>
      <c r="N683" s="269" t="str">
        <f>VLOOKUP(M683,[18]OPERACIONAL!$A$1:$C$12,2,FALSE)</f>
        <v>SELECIONAR</v>
      </c>
    </row>
    <row r="684" spans="2:14">
      <c r="B684" s="260" t="str">
        <f t="shared" si="20"/>
        <v>U.</v>
      </c>
      <c r="C684" s="261" t="s">
        <v>4</v>
      </c>
      <c r="D684" s="262"/>
      <c r="E684" s="262"/>
      <c r="F684" s="261" t="s">
        <v>18</v>
      </c>
      <c r="G684" s="264">
        <v>1</v>
      </c>
      <c r="H684" s="270"/>
      <c r="I684" s="266">
        <v>0</v>
      </c>
      <c r="J684" s="267">
        <f t="shared" si="21"/>
        <v>0</v>
      </c>
      <c r="K684" s="268" t="s">
        <v>50</v>
      </c>
      <c r="L684" s="268" t="s">
        <v>45</v>
      </c>
      <c r="M684" s="268" t="s">
        <v>51</v>
      </c>
      <c r="N684" s="269" t="str">
        <f>VLOOKUP(M684,[18]OPERACIONAL!$A$1:$C$12,2,FALSE)</f>
        <v>SELECIONAR</v>
      </c>
    </row>
    <row r="685" spans="2:14">
      <c r="B685" s="260" t="str">
        <f t="shared" si="20"/>
        <v>U.</v>
      </c>
      <c r="C685" s="261" t="s">
        <v>4</v>
      </c>
      <c r="D685" s="262"/>
      <c r="E685" s="262"/>
      <c r="F685" s="261" t="s">
        <v>18</v>
      </c>
      <c r="G685" s="264">
        <v>1</v>
      </c>
      <c r="H685" s="270"/>
      <c r="I685" s="266">
        <v>0</v>
      </c>
      <c r="J685" s="267">
        <f t="shared" si="21"/>
        <v>0</v>
      </c>
      <c r="K685" s="268" t="s">
        <v>50</v>
      </c>
      <c r="L685" s="268" t="s">
        <v>45</v>
      </c>
      <c r="M685" s="268" t="s">
        <v>51</v>
      </c>
      <c r="N685" s="269" t="str">
        <f>VLOOKUP(M685,[18]OPERACIONAL!$A$1:$C$12,2,FALSE)</f>
        <v>SELECIONAR</v>
      </c>
    </row>
    <row r="686" spans="2:14">
      <c r="B686" s="260" t="str">
        <f t="shared" si="20"/>
        <v>U.</v>
      </c>
      <c r="C686" s="261" t="s">
        <v>4</v>
      </c>
      <c r="D686" s="262"/>
      <c r="E686" s="262"/>
      <c r="F686" s="261" t="s">
        <v>18</v>
      </c>
      <c r="G686" s="264">
        <v>1</v>
      </c>
      <c r="H686" s="270"/>
      <c r="I686" s="266">
        <v>0</v>
      </c>
      <c r="J686" s="267">
        <f t="shared" si="21"/>
        <v>0</v>
      </c>
      <c r="K686" s="268" t="s">
        <v>50</v>
      </c>
      <c r="L686" s="268" t="s">
        <v>45</v>
      </c>
      <c r="M686" s="268" t="s">
        <v>51</v>
      </c>
      <c r="N686" s="269" t="str">
        <f>VLOOKUP(M686,[18]OPERACIONAL!$A$1:$C$12,2,FALSE)</f>
        <v>SELECIONAR</v>
      </c>
    </row>
    <row r="687" spans="2:14">
      <c r="B687" s="260" t="str">
        <f t="shared" si="20"/>
        <v>U.</v>
      </c>
      <c r="C687" s="261" t="s">
        <v>4</v>
      </c>
      <c r="D687" s="262"/>
      <c r="E687" s="262"/>
      <c r="F687" s="261" t="s">
        <v>18</v>
      </c>
      <c r="G687" s="264">
        <v>1</v>
      </c>
      <c r="H687" s="270"/>
      <c r="I687" s="266">
        <v>0</v>
      </c>
      <c r="J687" s="267">
        <f t="shared" si="21"/>
        <v>0</v>
      </c>
      <c r="K687" s="268" t="s">
        <v>50</v>
      </c>
      <c r="L687" s="268" t="s">
        <v>45</v>
      </c>
      <c r="M687" s="268" t="s">
        <v>51</v>
      </c>
      <c r="N687" s="269" t="str">
        <f>VLOOKUP(M687,[18]OPERACIONAL!$A$1:$C$12,2,FALSE)</f>
        <v>SELECIONAR</v>
      </c>
    </row>
    <row r="688" spans="2:14">
      <c r="B688" s="260" t="str">
        <f t="shared" si="20"/>
        <v>U.</v>
      </c>
      <c r="C688" s="261" t="s">
        <v>4</v>
      </c>
      <c r="D688" s="262"/>
      <c r="E688" s="262"/>
      <c r="F688" s="261" t="s">
        <v>18</v>
      </c>
      <c r="G688" s="264">
        <v>1</v>
      </c>
      <c r="H688" s="270"/>
      <c r="I688" s="266">
        <v>0</v>
      </c>
      <c r="J688" s="267">
        <f t="shared" si="21"/>
        <v>0</v>
      </c>
      <c r="K688" s="268" t="s">
        <v>50</v>
      </c>
      <c r="L688" s="268" t="s">
        <v>45</v>
      </c>
      <c r="M688" s="268" t="s">
        <v>51</v>
      </c>
      <c r="N688" s="269" t="str">
        <f>VLOOKUP(M688,[18]OPERACIONAL!$A$1:$C$12,2,FALSE)</f>
        <v>SELECIONAR</v>
      </c>
    </row>
    <row r="689" spans="2:14">
      <c r="B689" s="260" t="str">
        <f t="shared" si="20"/>
        <v>U.</v>
      </c>
      <c r="C689" s="261" t="s">
        <v>4</v>
      </c>
      <c r="D689" s="262"/>
      <c r="E689" s="262"/>
      <c r="F689" s="261" t="s">
        <v>18</v>
      </c>
      <c r="G689" s="264">
        <v>1</v>
      </c>
      <c r="H689" s="270"/>
      <c r="I689" s="266">
        <v>0</v>
      </c>
      <c r="J689" s="267">
        <f t="shared" si="21"/>
        <v>0</v>
      </c>
      <c r="K689" s="268" t="s">
        <v>50</v>
      </c>
      <c r="L689" s="268" t="s">
        <v>45</v>
      </c>
      <c r="M689" s="268" t="s">
        <v>51</v>
      </c>
      <c r="N689" s="269" t="str">
        <f>VLOOKUP(M689,[18]OPERACIONAL!$A$1:$C$12,2,FALSE)</f>
        <v>SELECIONAR</v>
      </c>
    </row>
    <row r="690" spans="2:14">
      <c r="B690" s="260" t="str">
        <f t="shared" si="20"/>
        <v>U.</v>
      </c>
      <c r="C690" s="261" t="s">
        <v>4</v>
      </c>
      <c r="D690" s="262"/>
      <c r="E690" s="262"/>
      <c r="F690" s="261" t="s">
        <v>18</v>
      </c>
      <c r="G690" s="264">
        <v>1</v>
      </c>
      <c r="H690" s="270"/>
      <c r="I690" s="266">
        <v>0</v>
      </c>
      <c r="J690" s="267">
        <f t="shared" si="21"/>
        <v>0</v>
      </c>
      <c r="K690" s="268" t="s">
        <v>50</v>
      </c>
      <c r="L690" s="268" t="s">
        <v>45</v>
      </c>
      <c r="M690" s="268" t="s">
        <v>51</v>
      </c>
      <c r="N690" s="269" t="str">
        <f>VLOOKUP(M690,[18]OPERACIONAL!$A$1:$C$12,2,FALSE)</f>
        <v>SELECIONAR</v>
      </c>
    </row>
    <row r="691" spans="2:14">
      <c r="B691" s="260" t="str">
        <f t="shared" si="20"/>
        <v>U.</v>
      </c>
      <c r="C691" s="261" t="s">
        <v>4</v>
      </c>
      <c r="D691" s="262"/>
      <c r="E691" s="262"/>
      <c r="F691" s="261" t="s">
        <v>18</v>
      </c>
      <c r="G691" s="264">
        <v>1</v>
      </c>
      <c r="H691" s="270"/>
      <c r="I691" s="266">
        <v>0</v>
      </c>
      <c r="J691" s="267">
        <f t="shared" si="21"/>
        <v>0</v>
      </c>
      <c r="K691" s="268" t="s">
        <v>50</v>
      </c>
      <c r="L691" s="268" t="s">
        <v>45</v>
      </c>
      <c r="M691" s="268" t="s">
        <v>51</v>
      </c>
      <c r="N691" s="269" t="str">
        <f>VLOOKUP(M691,[18]OPERACIONAL!$A$1:$C$12,2,FALSE)</f>
        <v>SELECIONAR</v>
      </c>
    </row>
    <row r="692" spans="2:14">
      <c r="B692" s="260" t="str">
        <f t="shared" si="20"/>
        <v>U.</v>
      </c>
      <c r="C692" s="261" t="s">
        <v>4</v>
      </c>
      <c r="D692" s="262"/>
      <c r="E692" s="262"/>
      <c r="F692" s="261" t="s">
        <v>18</v>
      </c>
      <c r="G692" s="264">
        <v>1</v>
      </c>
      <c r="H692" s="270"/>
      <c r="I692" s="266">
        <v>0</v>
      </c>
      <c r="J692" s="267">
        <f t="shared" si="21"/>
        <v>0</v>
      </c>
      <c r="K692" s="268" t="s">
        <v>50</v>
      </c>
      <c r="L692" s="268" t="s">
        <v>45</v>
      </c>
      <c r="M692" s="268" t="s">
        <v>51</v>
      </c>
      <c r="N692" s="269" t="str">
        <f>VLOOKUP(M692,[18]OPERACIONAL!$A$1:$C$12,2,FALSE)</f>
        <v>SELECIONAR</v>
      </c>
    </row>
    <row r="693" spans="2:14">
      <c r="B693" s="260" t="str">
        <f t="shared" si="20"/>
        <v>U.</v>
      </c>
      <c r="C693" s="261" t="s">
        <v>4</v>
      </c>
      <c r="D693" s="262"/>
      <c r="E693" s="262"/>
      <c r="F693" s="261" t="s">
        <v>18</v>
      </c>
      <c r="G693" s="264">
        <v>1</v>
      </c>
      <c r="H693" s="270"/>
      <c r="I693" s="266">
        <v>0</v>
      </c>
      <c r="J693" s="267">
        <f t="shared" si="21"/>
        <v>0</v>
      </c>
      <c r="K693" s="268" t="s">
        <v>50</v>
      </c>
      <c r="L693" s="268" t="s">
        <v>45</v>
      </c>
      <c r="M693" s="268" t="s">
        <v>51</v>
      </c>
      <c r="N693" s="269" t="str">
        <f>VLOOKUP(M693,[18]OPERACIONAL!$A$1:$C$12,2,FALSE)</f>
        <v>SELECIONAR</v>
      </c>
    </row>
    <row r="694" spans="2:14">
      <c r="B694" s="260" t="str">
        <f t="shared" si="20"/>
        <v>U.</v>
      </c>
      <c r="C694" s="261" t="s">
        <v>4</v>
      </c>
      <c r="D694" s="262"/>
      <c r="E694" s="262"/>
      <c r="F694" s="261" t="s">
        <v>18</v>
      </c>
      <c r="G694" s="264">
        <v>1</v>
      </c>
      <c r="H694" s="270"/>
      <c r="I694" s="266">
        <v>0</v>
      </c>
      <c r="J694" s="267">
        <f t="shared" si="21"/>
        <v>0</v>
      </c>
      <c r="K694" s="268" t="s">
        <v>50</v>
      </c>
      <c r="L694" s="268" t="s">
        <v>45</v>
      </c>
      <c r="M694" s="268" t="s">
        <v>51</v>
      </c>
      <c r="N694" s="269" t="str">
        <f>VLOOKUP(M694,[18]OPERACIONAL!$A$1:$C$12,2,FALSE)</f>
        <v>SELECIONAR</v>
      </c>
    </row>
    <row r="695" spans="2:14">
      <c r="B695" s="260" t="str">
        <f t="shared" si="20"/>
        <v>U.</v>
      </c>
      <c r="C695" s="261" t="s">
        <v>4</v>
      </c>
      <c r="D695" s="262"/>
      <c r="E695" s="262"/>
      <c r="F695" s="261" t="s">
        <v>18</v>
      </c>
      <c r="G695" s="264">
        <v>1</v>
      </c>
      <c r="H695" s="270"/>
      <c r="I695" s="266">
        <v>0</v>
      </c>
      <c r="J695" s="267">
        <f t="shared" si="21"/>
        <v>0</v>
      </c>
      <c r="K695" s="268" t="s">
        <v>50</v>
      </c>
      <c r="L695" s="268" t="s">
        <v>45</v>
      </c>
      <c r="M695" s="268" t="s">
        <v>51</v>
      </c>
      <c r="N695" s="269" t="str">
        <f>VLOOKUP(M695,[18]OPERACIONAL!$A$1:$C$12,2,FALSE)</f>
        <v>SELECIONAR</v>
      </c>
    </row>
    <row r="696" spans="2:14">
      <c r="B696" s="260" t="str">
        <f t="shared" si="20"/>
        <v>U.</v>
      </c>
      <c r="C696" s="261" t="s">
        <v>4</v>
      </c>
      <c r="D696" s="262"/>
      <c r="E696" s="262"/>
      <c r="F696" s="261" t="s">
        <v>18</v>
      </c>
      <c r="G696" s="264">
        <v>1</v>
      </c>
      <c r="H696" s="270"/>
      <c r="I696" s="266">
        <v>0</v>
      </c>
      <c r="J696" s="267">
        <f t="shared" si="21"/>
        <v>0</v>
      </c>
      <c r="K696" s="268" t="s">
        <v>50</v>
      </c>
      <c r="L696" s="268" t="s">
        <v>45</v>
      </c>
      <c r="M696" s="268" t="s">
        <v>51</v>
      </c>
      <c r="N696" s="269" t="str">
        <f>VLOOKUP(M696,[18]OPERACIONAL!$A$1:$C$12,2,FALSE)</f>
        <v>SELECIONAR</v>
      </c>
    </row>
    <row r="697" spans="2:14">
      <c r="B697" s="260" t="str">
        <f t="shared" si="20"/>
        <v>U.</v>
      </c>
      <c r="C697" s="261" t="s">
        <v>4</v>
      </c>
      <c r="D697" s="262"/>
      <c r="E697" s="262"/>
      <c r="F697" s="261" t="s">
        <v>18</v>
      </c>
      <c r="G697" s="264">
        <v>1</v>
      </c>
      <c r="H697" s="270"/>
      <c r="I697" s="266">
        <v>0</v>
      </c>
      <c r="J697" s="267">
        <f t="shared" si="21"/>
        <v>0</v>
      </c>
      <c r="K697" s="268" t="s">
        <v>50</v>
      </c>
      <c r="L697" s="268" t="s">
        <v>45</v>
      </c>
      <c r="M697" s="268" t="s">
        <v>51</v>
      </c>
      <c r="N697" s="269" t="str">
        <f>VLOOKUP(M697,[18]OPERACIONAL!$A$1:$C$12,2,FALSE)</f>
        <v>SELECIONAR</v>
      </c>
    </row>
    <row r="698" spans="2:14">
      <c r="B698" s="260" t="str">
        <f t="shared" si="20"/>
        <v>U.</v>
      </c>
      <c r="C698" s="261" t="s">
        <v>4</v>
      </c>
      <c r="D698" s="262"/>
      <c r="E698" s="262"/>
      <c r="F698" s="261" t="s">
        <v>18</v>
      </c>
      <c r="G698" s="264">
        <v>1</v>
      </c>
      <c r="H698" s="270"/>
      <c r="I698" s="266">
        <v>0</v>
      </c>
      <c r="J698" s="267">
        <f t="shared" si="21"/>
        <v>0</v>
      </c>
      <c r="K698" s="268" t="s">
        <v>50</v>
      </c>
      <c r="L698" s="268" t="s">
        <v>45</v>
      </c>
      <c r="M698" s="268" t="s">
        <v>51</v>
      </c>
      <c r="N698" s="269" t="str">
        <f>VLOOKUP(M698,[18]OPERACIONAL!$A$1:$C$12,2,FALSE)</f>
        <v>SELECIONAR</v>
      </c>
    </row>
    <row r="699" spans="2:14">
      <c r="B699" s="260" t="str">
        <f t="shared" si="20"/>
        <v>U.</v>
      </c>
      <c r="C699" s="261" t="s">
        <v>4</v>
      </c>
      <c r="D699" s="262"/>
      <c r="E699" s="262"/>
      <c r="F699" s="261" t="s">
        <v>18</v>
      </c>
      <c r="G699" s="264">
        <v>1</v>
      </c>
      <c r="H699" s="270"/>
      <c r="I699" s="266">
        <v>0</v>
      </c>
      <c r="J699" s="267">
        <f t="shared" si="21"/>
        <v>0</v>
      </c>
      <c r="K699" s="268" t="s">
        <v>50</v>
      </c>
      <c r="L699" s="268" t="s">
        <v>45</v>
      </c>
      <c r="M699" s="268" t="s">
        <v>51</v>
      </c>
      <c r="N699" s="269" t="str">
        <f>VLOOKUP(M699,[18]OPERACIONAL!$A$1:$C$12,2,FALSE)</f>
        <v>SELECIONAR</v>
      </c>
    </row>
    <row r="700" spans="2:14">
      <c r="B700" s="260" t="str">
        <f t="shared" si="20"/>
        <v>U.</v>
      </c>
      <c r="C700" s="261" t="s">
        <v>4</v>
      </c>
      <c r="D700" s="262"/>
      <c r="E700" s="262"/>
      <c r="F700" s="261" t="s">
        <v>18</v>
      </c>
      <c r="G700" s="264">
        <v>1</v>
      </c>
      <c r="H700" s="270"/>
      <c r="I700" s="266">
        <v>0</v>
      </c>
      <c r="J700" s="267">
        <f t="shared" si="21"/>
        <v>0</v>
      </c>
      <c r="K700" s="268" t="s">
        <v>50</v>
      </c>
      <c r="L700" s="268" t="s">
        <v>45</v>
      </c>
      <c r="M700" s="268" t="s">
        <v>51</v>
      </c>
      <c r="N700" s="269" t="str">
        <f>VLOOKUP(M700,[18]OPERACIONAL!$A$1:$C$12,2,FALSE)</f>
        <v>SELECIONAR</v>
      </c>
    </row>
    <row r="701" spans="2:14">
      <c r="B701" s="260" t="str">
        <f t="shared" si="20"/>
        <v>U.</v>
      </c>
      <c r="C701" s="261" t="s">
        <v>4</v>
      </c>
      <c r="D701" s="262"/>
      <c r="E701" s="262"/>
      <c r="F701" s="261" t="s">
        <v>18</v>
      </c>
      <c r="G701" s="264">
        <v>1</v>
      </c>
      <c r="H701" s="270"/>
      <c r="I701" s="266">
        <v>0</v>
      </c>
      <c r="J701" s="267">
        <f t="shared" si="21"/>
        <v>0</v>
      </c>
      <c r="K701" s="268" t="s">
        <v>50</v>
      </c>
      <c r="L701" s="268" t="s">
        <v>45</v>
      </c>
      <c r="M701" s="268" t="s">
        <v>51</v>
      </c>
      <c r="N701" s="269" t="str">
        <f>VLOOKUP(M701,[18]OPERACIONAL!$A$1:$C$12,2,FALSE)</f>
        <v>SELECIONAR</v>
      </c>
    </row>
    <row r="702" spans="2:14">
      <c r="B702" s="260" t="str">
        <f t="shared" si="20"/>
        <v>U.</v>
      </c>
      <c r="C702" s="261" t="s">
        <v>4</v>
      </c>
      <c r="D702" s="262"/>
      <c r="E702" s="262"/>
      <c r="F702" s="261" t="s">
        <v>18</v>
      </c>
      <c r="G702" s="264">
        <v>1</v>
      </c>
      <c r="H702" s="270"/>
      <c r="I702" s="266">
        <v>0</v>
      </c>
      <c r="J702" s="267">
        <f t="shared" si="21"/>
        <v>0</v>
      </c>
      <c r="K702" s="268" t="s">
        <v>50</v>
      </c>
      <c r="L702" s="268" t="s">
        <v>45</v>
      </c>
      <c r="M702" s="268" t="s">
        <v>51</v>
      </c>
      <c r="N702" s="269" t="str">
        <f>VLOOKUP(M702,[18]OPERACIONAL!$A$1:$C$12,2,FALSE)</f>
        <v>SELECIONAR</v>
      </c>
    </row>
    <row r="703" spans="2:14">
      <c r="B703" s="260" t="str">
        <f t="shared" si="20"/>
        <v>U.</v>
      </c>
      <c r="C703" s="261" t="s">
        <v>4</v>
      </c>
      <c r="D703" s="262"/>
      <c r="E703" s="262"/>
      <c r="F703" s="261" t="s">
        <v>18</v>
      </c>
      <c r="G703" s="264">
        <v>1</v>
      </c>
      <c r="H703" s="270"/>
      <c r="I703" s="266">
        <v>0</v>
      </c>
      <c r="J703" s="267">
        <f t="shared" si="21"/>
        <v>0</v>
      </c>
      <c r="K703" s="268" t="s">
        <v>50</v>
      </c>
      <c r="L703" s="268" t="s">
        <v>45</v>
      </c>
      <c r="M703" s="268" t="s">
        <v>51</v>
      </c>
      <c r="N703" s="269" t="str">
        <f>VLOOKUP(M703,[18]OPERACIONAL!$A$1:$C$12,2,FALSE)</f>
        <v>SELECIONAR</v>
      </c>
    </row>
    <row r="704" spans="2:14">
      <c r="B704" s="260" t="str">
        <f t="shared" si="20"/>
        <v>U.</v>
      </c>
      <c r="C704" s="261" t="s">
        <v>4</v>
      </c>
      <c r="D704" s="262"/>
      <c r="E704" s="262"/>
      <c r="F704" s="261" t="s">
        <v>18</v>
      </c>
      <c r="G704" s="264">
        <v>1</v>
      </c>
      <c r="H704" s="270"/>
      <c r="I704" s="266">
        <v>0</v>
      </c>
      <c r="J704" s="267">
        <f t="shared" si="21"/>
        <v>0</v>
      </c>
      <c r="K704" s="268" t="s">
        <v>50</v>
      </c>
      <c r="L704" s="268" t="s">
        <v>45</v>
      </c>
      <c r="M704" s="268" t="s">
        <v>51</v>
      </c>
      <c r="N704" s="269" t="str">
        <f>VLOOKUP(M704,[18]OPERACIONAL!$A$1:$C$12,2,FALSE)</f>
        <v>SELECIONAR</v>
      </c>
    </row>
    <row r="705" spans="2:14">
      <c r="B705" s="260" t="str">
        <f t="shared" si="20"/>
        <v>U.</v>
      </c>
      <c r="C705" s="261" t="s">
        <v>4</v>
      </c>
      <c r="D705" s="262"/>
      <c r="E705" s="262"/>
      <c r="F705" s="261" t="s">
        <v>18</v>
      </c>
      <c r="G705" s="264">
        <v>1</v>
      </c>
      <c r="H705" s="270"/>
      <c r="I705" s="266">
        <v>0</v>
      </c>
      <c r="J705" s="267">
        <f t="shared" si="21"/>
        <v>0</v>
      </c>
      <c r="K705" s="268" t="s">
        <v>50</v>
      </c>
      <c r="L705" s="268" t="s">
        <v>45</v>
      </c>
      <c r="M705" s="268" t="s">
        <v>51</v>
      </c>
      <c r="N705" s="269" t="str">
        <f>VLOOKUP(M705,[18]OPERACIONAL!$A$1:$C$12,2,FALSE)</f>
        <v>SELECIONAR</v>
      </c>
    </row>
    <row r="706" spans="2:14">
      <c r="B706" s="260" t="str">
        <f t="shared" si="20"/>
        <v>U.</v>
      </c>
      <c r="C706" s="261" t="s">
        <v>4</v>
      </c>
      <c r="D706" s="262"/>
      <c r="E706" s="262"/>
      <c r="F706" s="261" t="s">
        <v>18</v>
      </c>
      <c r="G706" s="264">
        <v>1</v>
      </c>
      <c r="H706" s="270"/>
      <c r="I706" s="266">
        <v>0</v>
      </c>
      <c r="J706" s="267">
        <f t="shared" si="21"/>
        <v>0</v>
      </c>
      <c r="K706" s="268" t="s">
        <v>50</v>
      </c>
      <c r="L706" s="268" t="s">
        <v>45</v>
      </c>
      <c r="M706" s="268" t="s">
        <v>51</v>
      </c>
      <c r="N706" s="269" t="str">
        <f>VLOOKUP(M706,[18]OPERACIONAL!$A$1:$C$12,2,FALSE)</f>
        <v>SELECIONAR</v>
      </c>
    </row>
    <row r="707" spans="2:14">
      <c r="B707" s="260" t="str">
        <f t="shared" si="20"/>
        <v>U.</v>
      </c>
      <c r="C707" s="261" t="s">
        <v>4</v>
      </c>
      <c r="D707" s="262"/>
      <c r="E707" s="262"/>
      <c r="F707" s="261" t="s">
        <v>18</v>
      </c>
      <c r="G707" s="264">
        <v>1</v>
      </c>
      <c r="H707" s="270"/>
      <c r="I707" s="266">
        <v>0</v>
      </c>
      <c r="J707" s="267">
        <f t="shared" si="21"/>
        <v>0</v>
      </c>
      <c r="K707" s="268" t="s">
        <v>50</v>
      </c>
      <c r="L707" s="268" t="s">
        <v>45</v>
      </c>
      <c r="M707" s="268" t="s">
        <v>51</v>
      </c>
      <c r="N707" s="269" t="str">
        <f>VLOOKUP(M707,[18]OPERACIONAL!$A$1:$C$12,2,FALSE)</f>
        <v>SELECIONAR</v>
      </c>
    </row>
    <row r="708" spans="2:14">
      <c r="B708" s="260" t="str">
        <f t="shared" si="20"/>
        <v>U.</v>
      </c>
      <c r="C708" s="261" t="s">
        <v>4</v>
      </c>
      <c r="D708" s="262"/>
      <c r="E708" s="262"/>
      <c r="F708" s="261" t="s">
        <v>18</v>
      </c>
      <c r="G708" s="264">
        <v>1</v>
      </c>
      <c r="H708" s="270"/>
      <c r="I708" s="266">
        <v>0</v>
      </c>
      <c r="J708" s="267">
        <f t="shared" si="21"/>
        <v>0</v>
      </c>
      <c r="K708" s="268" t="s">
        <v>50</v>
      </c>
      <c r="L708" s="268" t="s">
        <v>45</v>
      </c>
      <c r="M708" s="268" t="s">
        <v>51</v>
      </c>
      <c r="N708" s="269" t="str">
        <f>VLOOKUP(M708,[18]OPERACIONAL!$A$1:$C$12,2,FALSE)</f>
        <v>SELECIONAR</v>
      </c>
    </row>
    <row r="709" spans="2:14">
      <c r="B709" s="260" t="str">
        <f t="shared" ref="B709:B772" si="22">MID(C709,1,2)</f>
        <v>U.</v>
      </c>
      <c r="C709" s="261" t="s">
        <v>4</v>
      </c>
      <c r="D709" s="262"/>
      <c r="E709" s="262"/>
      <c r="F709" s="261" t="s">
        <v>18</v>
      </c>
      <c r="G709" s="264">
        <v>1</v>
      </c>
      <c r="H709" s="270"/>
      <c r="I709" s="266">
        <v>0</v>
      </c>
      <c r="J709" s="267">
        <f t="shared" ref="J709:J772" si="23">G709*I709</f>
        <v>0</v>
      </c>
      <c r="K709" s="268" t="s">
        <v>50</v>
      </c>
      <c r="L709" s="268" t="s">
        <v>45</v>
      </c>
      <c r="M709" s="268" t="s">
        <v>51</v>
      </c>
      <c r="N709" s="269" t="str">
        <f>VLOOKUP(M709,[18]OPERACIONAL!$A$1:$C$12,2,FALSE)</f>
        <v>SELECIONAR</v>
      </c>
    </row>
    <row r="710" spans="2:14">
      <c r="B710" s="260" t="str">
        <f t="shared" si="22"/>
        <v>U.</v>
      </c>
      <c r="C710" s="261" t="s">
        <v>4</v>
      </c>
      <c r="D710" s="262"/>
      <c r="E710" s="262"/>
      <c r="F710" s="261" t="s">
        <v>18</v>
      </c>
      <c r="G710" s="264">
        <v>1</v>
      </c>
      <c r="H710" s="270"/>
      <c r="I710" s="266">
        <v>0</v>
      </c>
      <c r="J710" s="267">
        <f t="shared" si="23"/>
        <v>0</v>
      </c>
      <c r="K710" s="268" t="s">
        <v>50</v>
      </c>
      <c r="L710" s="268" t="s">
        <v>45</v>
      </c>
      <c r="M710" s="268" t="s">
        <v>51</v>
      </c>
      <c r="N710" s="269" t="str">
        <f>VLOOKUP(M710,[18]OPERACIONAL!$A$1:$C$12,2,FALSE)</f>
        <v>SELECIONAR</v>
      </c>
    </row>
    <row r="711" spans="2:14">
      <c r="B711" s="260" t="str">
        <f t="shared" si="22"/>
        <v>U.</v>
      </c>
      <c r="C711" s="261" t="s">
        <v>4</v>
      </c>
      <c r="D711" s="262"/>
      <c r="E711" s="262"/>
      <c r="F711" s="261" t="s">
        <v>18</v>
      </c>
      <c r="G711" s="264">
        <v>1</v>
      </c>
      <c r="H711" s="270"/>
      <c r="I711" s="266">
        <v>0</v>
      </c>
      <c r="J711" s="267">
        <f t="shared" si="23"/>
        <v>0</v>
      </c>
      <c r="K711" s="268" t="s">
        <v>50</v>
      </c>
      <c r="L711" s="268" t="s">
        <v>45</v>
      </c>
      <c r="M711" s="268" t="s">
        <v>51</v>
      </c>
      <c r="N711" s="269" t="str">
        <f>VLOOKUP(M711,[18]OPERACIONAL!$A$1:$C$12,2,FALSE)</f>
        <v>SELECIONAR</v>
      </c>
    </row>
    <row r="712" spans="2:14">
      <c r="B712" s="260" t="str">
        <f t="shared" si="22"/>
        <v>U.</v>
      </c>
      <c r="C712" s="261" t="s">
        <v>4</v>
      </c>
      <c r="D712" s="262"/>
      <c r="E712" s="262"/>
      <c r="F712" s="261" t="s">
        <v>18</v>
      </c>
      <c r="G712" s="264">
        <v>1</v>
      </c>
      <c r="H712" s="270"/>
      <c r="I712" s="266">
        <v>0</v>
      </c>
      <c r="J712" s="267">
        <f t="shared" si="23"/>
        <v>0</v>
      </c>
      <c r="K712" s="268" t="s">
        <v>50</v>
      </c>
      <c r="L712" s="268" t="s">
        <v>45</v>
      </c>
      <c r="M712" s="268" t="s">
        <v>51</v>
      </c>
      <c r="N712" s="269" t="str">
        <f>VLOOKUP(M712,[18]OPERACIONAL!$A$1:$C$12,2,FALSE)</f>
        <v>SELECIONAR</v>
      </c>
    </row>
    <row r="713" spans="2:14">
      <c r="B713" s="260" t="str">
        <f t="shared" si="22"/>
        <v>U.</v>
      </c>
      <c r="C713" s="261" t="s">
        <v>4</v>
      </c>
      <c r="D713" s="262"/>
      <c r="E713" s="262"/>
      <c r="F713" s="261" t="s">
        <v>18</v>
      </c>
      <c r="G713" s="264">
        <v>1</v>
      </c>
      <c r="H713" s="270"/>
      <c r="I713" s="266">
        <v>0</v>
      </c>
      <c r="J713" s="267">
        <f t="shared" si="23"/>
        <v>0</v>
      </c>
      <c r="K713" s="268" t="s">
        <v>50</v>
      </c>
      <c r="L713" s="268" t="s">
        <v>45</v>
      </c>
      <c r="M713" s="268" t="s">
        <v>51</v>
      </c>
      <c r="N713" s="269" t="str">
        <f>VLOOKUP(M713,[18]OPERACIONAL!$A$1:$C$12,2,FALSE)</f>
        <v>SELECIONAR</v>
      </c>
    </row>
    <row r="714" spans="2:14">
      <c r="B714" s="260" t="str">
        <f t="shared" si="22"/>
        <v>U.</v>
      </c>
      <c r="C714" s="261" t="s">
        <v>4</v>
      </c>
      <c r="D714" s="262"/>
      <c r="E714" s="262"/>
      <c r="F714" s="261" t="s">
        <v>18</v>
      </c>
      <c r="G714" s="264">
        <v>1</v>
      </c>
      <c r="H714" s="270"/>
      <c r="I714" s="266">
        <v>0</v>
      </c>
      <c r="J714" s="267">
        <f t="shared" si="23"/>
        <v>0</v>
      </c>
      <c r="K714" s="268" t="s">
        <v>50</v>
      </c>
      <c r="L714" s="268" t="s">
        <v>45</v>
      </c>
      <c r="M714" s="268" t="s">
        <v>51</v>
      </c>
      <c r="N714" s="269" t="str">
        <f>VLOOKUP(M714,[18]OPERACIONAL!$A$1:$C$12,2,FALSE)</f>
        <v>SELECIONAR</v>
      </c>
    </row>
    <row r="715" spans="2:14">
      <c r="B715" s="260" t="str">
        <f t="shared" si="22"/>
        <v>U.</v>
      </c>
      <c r="C715" s="261" t="s">
        <v>4</v>
      </c>
      <c r="D715" s="262"/>
      <c r="E715" s="262"/>
      <c r="F715" s="261" t="s">
        <v>18</v>
      </c>
      <c r="G715" s="264">
        <v>1</v>
      </c>
      <c r="H715" s="270"/>
      <c r="I715" s="266">
        <v>0</v>
      </c>
      <c r="J715" s="267">
        <f t="shared" si="23"/>
        <v>0</v>
      </c>
      <c r="K715" s="268" t="s">
        <v>50</v>
      </c>
      <c r="L715" s="268" t="s">
        <v>45</v>
      </c>
      <c r="M715" s="268" t="s">
        <v>51</v>
      </c>
      <c r="N715" s="269" t="str">
        <f>VLOOKUP(M715,[18]OPERACIONAL!$A$1:$C$12,2,FALSE)</f>
        <v>SELECIONAR</v>
      </c>
    </row>
    <row r="716" spans="2:14">
      <c r="B716" s="260" t="str">
        <f t="shared" si="22"/>
        <v>U.</v>
      </c>
      <c r="C716" s="261" t="s">
        <v>4</v>
      </c>
      <c r="D716" s="262"/>
      <c r="E716" s="262"/>
      <c r="F716" s="261" t="s">
        <v>18</v>
      </c>
      <c r="G716" s="264">
        <v>1</v>
      </c>
      <c r="H716" s="270"/>
      <c r="I716" s="266">
        <v>0</v>
      </c>
      <c r="J716" s="267">
        <f t="shared" si="23"/>
        <v>0</v>
      </c>
      <c r="K716" s="268" t="s">
        <v>50</v>
      </c>
      <c r="L716" s="268" t="s">
        <v>45</v>
      </c>
      <c r="M716" s="268" t="s">
        <v>51</v>
      </c>
      <c r="N716" s="269" t="str">
        <f>VLOOKUP(M716,[18]OPERACIONAL!$A$1:$C$12,2,FALSE)</f>
        <v>SELECIONAR</v>
      </c>
    </row>
    <row r="717" spans="2:14">
      <c r="B717" s="260" t="str">
        <f t="shared" si="22"/>
        <v>U.</v>
      </c>
      <c r="C717" s="261" t="s">
        <v>4</v>
      </c>
      <c r="D717" s="262"/>
      <c r="E717" s="262"/>
      <c r="F717" s="261" t="s">
        <v>18</v>
      </c>
      <c r="G717" s="264">
        <v>1</v>
      </c>
      <c r="H717" s="270"/>
      <c r="I717" s="266">
        <v>0</v>
      </c>
      <c r="J717" s="267">
        <f t="shared" si="23"/>
        <v>0</v>
      </c>
      <c r="K717" s="268" t="s">
        <v>50</v>
      </c>
      <c r="L717" s="268" t="s">
        <v>45</v>
      </c>
      <c r="M717" s="268" t="s">
        <v>51</v>
      </c>
      <c r="N717" s="269" t="str">
        <f>VLOOKUP(M717,[18]OPERACIONAL!$A$1:$C$12,2,FALSE)</f>
        <v>SELECIONAR</v>
      </c>
    </row>
    <row r="718" spans="2:14">
      <c r="B718" s="260" t="str">
        <f t="shared" si="22"/>
        <v>U.</v>
      </c>
      <c r="C718" s="261" t="s">
        <v>4</v>
      </c>
      <c r="D718" s="262"/>
      <c r="E718" s="262"/>
      <c r="F718" s="261" t="s">
        <v>18</v>
      </c>
      <c r="G718" s="264">
        <v>1</v>
      </c>
      <c r="H718" s="270"/>
      <c r="I718" s="266">
        <v>0</v>
      </c>
      <c r="J718" s="267">
        <f t="shared" si="23"/>
        <v>0</v>
      </c>
      <c r="K718" s="268" t="s">
        <v>50</v>
      </c>
      <c r="L718" s="268" t="s">
        <v>45</v>
      </c>
      <c r="M718" s="268" t="s">
        <v>51</v>
      </c>
      <c r="N718" s="269" t="str">
        <f>VLOOKUP(M718,[18]OPERACIONAL!$A$1:$C$12,2,FALSE)</f>
        <v>SELECIONAR</v>
      </c>
    </row>
    <row r="719" spans="2:14">
      <c r="B719" s="260" t="str">
        <f t="shared" si="22"/>
        <v>U.</v>
      </c>
      <c r="C719" s="261" t="s">
        <v>4</v>
      </c>
      <c r="D719" s="262"/>
      <c r="E719" s="262"/>
      <c r="F719" s="261" t="s">
        <v>18</v>
      </c>
      <c r="G719" s="264">
        <v>1</v>
      </c>
      <c r="H719" s="270"/>
      <c r="I719" s="266">
        <v>0</v>
      </c>
      <c r="J719" s="267">
        <f t="shared" si="23"/>
        <v>0</v>
      </c>
      <c r="K719" s="268" t="s">
        <v>50</v>
      </c>
      <c r="L719" s="268" t="s">
        <v>45</v>
      </c>
      <c r="M719" s="268" t="s">
        <v>51</v>
      </c>
      <c r="N719" s="269" t="str">
        <f>VLOOKUP(M719,[18]OPERACIONAL!$A$1:$C$12,2,FALSE)</f>
        <v>SELECIONAR</v>
      </c>
    </row>
    <row r="720" spans="2:14">
      <c r="B720" s="260" t="str">
        <f t="shared" si="22"/>
        <v>U.</v>
      </c>
      <c r="C720" s="261" t="s">
        <v>4</v>
      </c>
      <c r="D720" s="262"/>
      <c r="E720" s="262"/>
      <c r="F720" s="261" t="s">
        <v>18</v>
      </c>
      <c r="G720" s="264">
        <v>1</v>
      </c>
      <c r="H720" s="270"/>
      <c r="I720" s="266">
        <v>0</v>
      </c>
      <c r="J720" s="267">
        <f t="shared" si="23"/>
        <v>0</v>
      </c>
      <c r="K720" s="268" t="s">
        <v>50</v>
      </c>
      <c r="L720" s="268" t="s">
        <v>45</v>
      </c>
      <c r="M720" s="268" t="s">
        <v>51</v>
      </c>
      <c r="N720" s="269" t="str">
        <f>VLOOKUP(M720,[18]OPERACIONAL!$A$1:$C$12,2,FALSE)</f>
        <v>SELECIONAR</v>
      </c>
    </row>
    <row r="721" spans="2:14">
      <c r="B721" s="260" t="str">
        <f t="shared" si="22"/>
        <v>U.</v>
      </c>
      <c r="C721" s="261" t="s">
        <v>4</v>
      </c>
      <c r="D721" s="262"/>
      <c r="E721" s="262"/>
      <c r="F721" s="261" t="s">
        <v>18</v>
      </c>
      <c r="G721" s="264">
        <v>1</v>
      </c>
      <c r="H721" s="270"/>
      <c r="I721" s="266">
        <v>0</v>
      </c>
      <c r="J721" s="267">
        <f t="shared" si="23"/>
        <v>0</v>
      </c>
      <c r="K721" s="268" t="s">
        <v>50</v>
      </c>
      <c r="L721" s="268" t="s">
        <v>45</v>
      </c>
      <c r="M721" s="268" t="s">
        <v>51</v>
      </c>
      <c r="N721" s="269" t="str">
        <f>VLOOKUP(M721,[18]OPERACIONAL!$A$1:$C$12,2,FALSE)</f>
        <v>SELECIONAR</v>
      </c>
    </row>
    <row r="722" spans="2:14">
      <c r="B722" s="260" t="str">
        <f t="shared" si="22"/>
        <v>U.</v>
      </c>
      <c r="C722" s="261" t="s">
        <v>4</v>
      </c>
      <c r="D722" s="262"/>
      <c r="E722" s="262"/>
      <c r="F722" s="261" t="s">
        <v>18</v>
      </c>
      <c r="G722" s="264">
        <v>1</v>
      </c>
      <c r="H722" s="270"/>
      <c r="I722" s="266">
        <v>0</v>
      </c>
      <c r="J722" s="267">
        <f t="shared" si="23"/>
        <v>0</v>
      </c>
      <c r="K722" s="268" t="s">
        <v>50</v>
      </c>
      <c r="L722" s="268" t="s">
        <v>45</v>
      </c>
      <c r="M722" s="268" t="s">
        <v>51</v>
      </c>
      <c r="N722" s="269" t="str">
        <f>VLOOKUP(M722,[18]OPERACIONAL!$A$1:$C$12,2,FALSE)</f>
        <v>SELECIONAR</v>
      </c>
    </row>
    <row r="723" spans="2:14">
      <c r="B723" s="260" t="str">
        <f t="shared" si="22"/>
        <v>U.</v>
      </c>
      <c r="C723" s="261" t="s">
        <v>4</v>
      </c>
      <c r="D723" s="262"/>
      <c r="E723" s="262"/>
      <c r="F723" s="261" t="s">
        <v>18</v>
      </c>
      <c r="G723" s="264">
        <v>1</v>
      </c>
      <c r="H723" s="270"/>
      <c r="I723" s="266">
        <v>0</v>
      </c>
      <c r="J723" s="267">
        <f t="shared" si="23"/>
        <v>0</v>
      </c>
      <c r="K723" s="268" t="s">
        <v>50</v>
      </c>
      <c r="L723" s="268" t="s">
        <v>45</v>
      </c>
      <c r="M723" s="268" t="s">
        <v>51</v>
      </c>
      <c r="N723" s="269" t="str">
        <f>VLOOKUP(M723,[18]OPERACIONAL!$A$1:$C$12,2,FALSE)</f>
        <v>SELECIONAR</v>
      </c>
    </row>
    <row r="724" spans="2:14">
      <c r="B724" s="260" t="str">
        <f t="shared" si="22"/>
        <v>U.</v>
      </c>
      <c r="C724" s="261" t="s">
        <v>4</v>
      </c>
      <c r="D724" s="262"/>
      <c r="E724" s="262"/>
      <c r="F724" s="261" t="s">
        <v>18</v>
      </c>
      <c r="G724" s="264">
        <v>1</v>
      </c>
      <c r="H724" s="270"/>
      <c r="I724" s="266">
        <v>0</v>
      </c>
      <c r="J724" s="267">
        <f t="shared" si="23"/>
        <v>0</v>
      </c>
      <c r="K724" s="268" t="s">
        <v>50</v>
      </c>
      <c r="L724" s="268" t="s">
        <v>45</v>
      </c>
      <c r="M724" s="268" t="s">
        <v>51</v>
      </c>
      <c r="N724" s="269" t="str">
        <f>VLOOKUP(M724,[18]OPERACIONAL!$A$1:$C$12,2,FALSE)</f>
        <v>SELECIONAR</v>
      </c>
    </row>
    <row r="725" spans="2:14">
      <c r="B725" s="260" t="str">
        <f t="shared" si="22"/>
        <v>U.</v>
      </c>
      <c r="C725" s="261" t="s">
        <v>4</v>
      </c>
      <c r="D725" s="262"/>
      <c r="E725" s="262"/>
      <c r="F725" s="261" t="s">
        <v>18</v>
      </c>
      <c r="G725" s="264">
        <v>1</v>
      </c>
      <c r="H725" s="270"/>
      <c r="I725" s="266">
        <v>0</v>
      </c>
      <c r="J725" s="267">
        <f t="shared" si="23"/>
        <v>0</v>
      </c>
      <c r="K725" s="268" t="s">
        <v>50</v>
      </c>
      <c r="L725" s="268" t="s">
        <v>45</v>
      </c>
      <c r="M725" s="268" t="s">
        <v>51</v>
      </c>
      <c r="N725" s="269" t="str">
        <f>VLOOKUP(M725,[18]OPERACIONAL!$A$1:$C$12,2,FALSE)</f>
        <v>SELECIONAR</v>
      </c>
    </row>
    <row r="726" spans="2:14">
      <c r="B726" s="260" t="str">
        <f t="shared" si="22"/>
        <v>U.</v>
      </c>
      <c r="C726" s="261" t="s">
        <v>4</v>
      </c>
      <c r="D726" s="262"/>
      <c r="E726" s="262"/>
      <c r="F726" s="261" t="s">
        <v>18</v>
      </c>
      <c r="G726" s="264">
        <v>1</v>
      </c>
      <c r="H726" s="270"/>
      <c r="I726" s="266">
        <v>0</v>
      </c>
      <c r="J726" s="267">
        <f t="shared" si="23"/>
        <v>0</v>
      </c>
      <c r="K726" s="268" t="s">
        <v>50</v>
      </c>
      <c r="L726" s="268" t="s">
        <v>45</v>
      </c>
      <c r="M726" s="268" t="s">
        <v>51</v>
      </c>
      <c r="N726" s="269" t="str">
        <f>VLOOKUP(M726,[18]OPERACIONAL!$A$1:$C$12,2,FALSE)</f>
        <v>SELECIONAR</v>
      </c>
    </row>
    <row r="727" spans="2:14">
      <c r="B727" s="260" t="str">
        <f t="shared" si="22"/>
        <v>U.</v>
      </c>
      <c r="C727" s="261" t="s">
        <v>4</v>
      </c>
      <c r="D727" s="262"/>
      <c r="E727" s="262"/>
      <c r="F727" s="261" t="s">
        <v>18</v>
      </c>
      <c r="G727" s="264">
        <v>1</v>
      </c>
      <c r="H727" s="270"/>
      <c r="I727" s="266">
        <v>0</v>
      </c>
      <c r="J727" s="267">
        <f t="shared" si="23"/>
        <v>0</v>
      </c>
      <c r="K727" s="268" t="s">
        <v>50</v>
      </c>
      <c r="L727" s="268" t="s">
        <v>45</v>
      </c>
      <c r="M727" s="268" t="s">
        <v>51</v>
      </c>
      <c r="N727" s="269" t="str">
        <f>VLOOKUP(M727,[18]OPERACIONAL!$A$1:$C$12,2,FALSE)</f>
        <v>SELECIONAR</v>
      </c>
    </row>
    <row r="728" spans="2:14">
      <c r="B728" s="260" t="str">
        <f t="shared" si="22"/>
        <v>U.</v>
      </c>
      <c r="C728" s="261" t="s">
        <v>4</v>
      </c>
      <c r="D728" s="262"/>
      <c r="E728" s="262"/>
      <c r="F728" s="261" t="s">
        <v>18</v>
      </c>
      <c r="G728" s="264">
        <v>1</v>
      </c>
      <c r="H728" s="270"/>
      <c r="I728" s="266">
        <v>0</v>
      </c>
      <c r="J728" s="267">
        <f t="shared" si="23"/>
        <v>0</v>
      </c>
      <c r="K728" s="268" t="s">
        <v>50</v>
      </c>
      <c r="L728" s="268" t="s">
        <v>45</v>
      </c>
      <c r="M728" s="268" t="s">
        <v>51</v>
      </c>
      <c r="N728" s="269" t="str">
        <f>VLOOKUP(M728,[18]OPERACIONAL!$A$1:$C$12,2,FALSE)</f>
        <v>SELECIONAR</v>
      </c>
    </row>
    <row r="729" spans="2:14">
      <c r="B729" s="260" t="str">
        <f t="shared" si="22"/>
        <v>U.</v>
      </c>
      <c r="C729" s="261" t="s">
        <v>4</v>
      </c>
      <c r="D729" s="262"/>
      <c r="E729" s="262"/>
      <c r="F729" s="261" t="s">
        <v>18</v>
      </c>
      <c r="G729" s="264">
        <v>1</v>
      </c>
      <c r="H729" s="270"/>
      <c r="I729" s="266">
        <v>0</v>
      </c>
      <c r="J729" s="267">
        <f t="shared" si="23"/>
        <v>0</v>
      </c>
      <c r="K729" s="268" t="s">
        <v>50</v>
      </c>
      <c r="L729" s="268" t="s">
        <v>45</v>
      </c>
      <c r="M729" s="268" t="s">
        <v>51</v>
      </c>
      <c r="N729" s="269" t="str">
        <f>VLOOKUP(M729,[18]OPERACIONAL!$A$1:$C$12,2,FALSE)</f>
        <v>SELECIONAR</v>
      </c>
    </row>
    <row r="730" spans="2:14">
      <c r="B730" s="260" t="str">
        <f t="shared" si="22"/>
        <v>U.</v>
      </c>
      <c r="C730" s="261" t="s">
        <v>4</v>
      </c>
      <c r="D730" s="262"/>
      <c r="E730" s="262"/>
      <c r="F730" s="261" t="s">
        <v>18</v>
      </c>
      <c r="G730" s="264">
        <v>1</v>
      </c>
      <c r="H730" s="270"/>
      <c r="I730" s="266">
        <v>0</v>
      </c>
      <c r="J730" s="267">
        <f t="shared" si="23"/>
        <v>0</v>
      </c>
      <c r="K730" s="268" t="s">
        <v>50</v>
      </c>
      <c r="L730" s="268" t="s">
        <v>45</v>
      </c>
      <c r="M730" s="268" t="s">
        <v>51</v>
      </c>
      <c r="N730" s="269" t="str">
        <f>VLOOKUP(M730,[18]OPERACIONAL!$A$1:$C$12,2,FALSE)</f>
        <v>SELECIONAR</v>
      </c>
    </row>
    <row r="731" spans="2:14">
      <c r="B731" s="260" t="str">
        <f t="shared" si="22"/>
        <v>U.</v>
      </c>
      <c r="C731" s="261" t="s">
        <v>4</v>
      </c>
      <c r="D731" s="262"/>
      <c r="E731" s="262"/>
      <c r="F731" s="261" t="s">
        <v>18</v>
      </c>
      <c r="G731" s="264">
        <v>1</v>
      </c>
      <c r="H731" s="270"/>
      <c r="I731" s="266">
        <v>0</v>
      </c>
      <c r="J731" s="267">
        <f t="shared" si="23"/>
        <v>0</v>
      </c>
      <c r="K731" s="268" t="s">
        <v>50</v>
      </c>
      <c r="L731" s="268" t="s">
        <v>45</v>
      </c>
      <c r="M731" s="268" t="s">
        <v>51</v>
      </c>
      <c r="N731" s="269" t="str">
        <f>VLOOKUP(M731,[18]OPERACIONAL!$A$1:$C$12,2,FALSE)</f>
        <v>SELECIONAR</v>
      </c>
    </row>
    <row r="732" spans="2:14">
      <c r="B732" s="260" t="str">
        <f t="shared" si="22"/>
        <v>U.</v>
      </c>
      <c r="C732" s="261" t="s">
        <v>4</v>
      </c>
      <c r="D732" s="262"/>
      <c r="E732" s="262"/>
      <c r="F732" s="261" t="s">
        <v>18</v>
      </c>
      <c r="G732" s="264">
        <v>1</v>
      </c>
      <c r="H732" s="270"/>
      <c r="I732" s="266">
        <v>0</v>
      </c>
      <c r="J732" s="267">
        <f t="shared" si="23"/>
        <v>0</v>
      </c>
      <c r="K732" s="268" t="s">
        <v>50</v>
      </c>
      <c r="L732" s="268" t="s">
        <v>45</v>
      </c>
      <c r="M732" s="268" t="s">
        <v>51</v>
      </c>
      <c r="N732" s="269" t="str">
        <f>VLOOKUP(M732,[18]OPERACIONAL!$A$1:$C$12,2,FALSE)</f>
        <v>SELECIONAR</v>
      </c>
    </row>
    <row r="733" spans="2:14">
      <c r="B733" s="260" t="str">
        <f t="shared" si="22"/>
        <v>U.</v>
      </c>
      <c r="C733" s="261" t="s">
        <v>4</v>
      </c>
      <c r="D733" s="262"/>
      <c r="E733" s="262"/>
      <c r="F733" s="261" t="s">
        <v>18</v>
      </c>
      <c r="G733" s="264">
        <v>1</v>
      </c>
      <c r="H733" s="270"/>
      <c r="I733" s="266">
        <v>0</v>
      </c>
      <c r="J733" s="267">
        <f t="shared" si="23"/>
        <v>0</v>
      </c>
      <c r="K733" s="268" t="s">
        <v>50</v>
      </c>
      <c r="L733" s="268" t="s">
        <v>45</v>
      </c>
      <c r="M733" s="268" t="s">
        <v>51</v>
      </c>
      <c r="N733" s="269" t="str">
        <f>VLOOKUP(M733,[18]OPERACIONAL!$A$1:$C$12,2,FALSE)</f>
        <v>SELECIONAR</v>
      </c>
    </row>
    <row r="734" spans="2:14">
      <c r="B734" s="260" t="str">
        <f t="shared" si="22"/>
        <v>U.</v>
      </c>
      <c r="C734" s="261" t="s">
        <v>4</v>
      </c>
      <c r="D734" s="262"/>
      <c r="E734" s="262"/>
      <c r="F734" s="261" t="s">
        <v>18</v>
      </c>
      <c r="G734" s="264">
        <v>1</v>
      </c>
      <c r="H734" s="270"/>
      <c r="I734" s="266">
        <v>0</v>
      </c>
      <c r="J734" s="267">
        <f t="shared" si="23"/>
        <v>0</v>
      </c>
      <c r="K734" s="268" t="s">
        <v>50</v>
      </c>
      <c r="L734" s="268" t="s">
        <v>45</v>
      </c>
      <c r="M734" s="268" t="s">
        <v>51</v>
      </c>
      <c r="N734" s="269" t="str">
        <f>VLOOKUP(M734,[18]OPERACIONAL!$A$1:$C$12,2,FALSE)</f>
        <v>SELECIONAR</v>
      </c>
    </row>
    <row r="735" spans="2:14">
      <c r="B735" s="260" t="str">
        <f t="shared" si="22"/>
        <v>U.</v>
      </c>
      <c r="C735" s="261" t="s">
        <v>4</v>
      </c>
      <c r="D735" s="262"/>
      <c r="E735" s="262"/>
      <c r="F735" s="261" t="s">
        <v>18</v>
      </c>
      <c r="G735" s="264">
        <v>1</v>
      </c>
      <c r="H735" s="270"/>
      <c r="I735" s="266">
        <v>0</v>
      </c>
      <c r="J735" s="267">
        <f t="shared" si="23"/>
        <v>0</v>
      </c>
      <c r="K735" s="268" t="s">
        <v>50</v>
      </c>
      <c r="L735" s="268" t="s">
        <v>45</v>
      </c>
      <c r="M735" s="268" t="s">
        <v>51</v>
      </c>
      <c r="N735" s="269" t="str">
        <f>VLOOKUP(M735,[18]OPERACIONAL!$A$1:$C$12,2,FALSE)</f>
        <v>SELECIONAR</v>
      </c>
    </row>
    <row r="736" spans="2:14">
      <c r="B736" s="260" t="str">
        <f t="shared" si="22"/>
        <v>U.</v>
      </c>
      <c r="C736" s="261" t="s">
        <v>4</v>
      </c>
      <c r="D736" s="262"/>
      <c r="E736" s="262"/>
      <c r="F736" s="261" t="s">
        <v>18</v>
      </c>
      <c r="G736" s="264">
        <v>1</v>
      </c>
      <c r="H736" s="270"/>
      <c r="I736" s="266">
        <v>0</v>
      </c>
      <c r="J736" s="267">
        <f t="shared" si="23"/>
        <v>0</v>
      </c>
      <c r="K736" s="268" t="s">
        <v>50</v>
      </c>
      <c r="L736" s="268" t="s">
        <v>45</v>
      </c>
      <c r="M736" s="268" t="s">
        <v>51</v>
      </c>
      <c r="N736" s="269" t="str">
        <f>VLOOKUP(M736,[18]OPERACIONAL!$A$1:$C$12,2,FALSE)</f>
        <v>SELECIONAR</v>
      </c>
    </row>
    <row r="737" spans="2:14">
      <c r="B737" s="260" t="str">
        <f t="shared" si="22"/>
        <v>U.</v>
      </c>
      <c r="C737" s="261" t="s">
        <v>4</v>
      </c>
      <c r="D737" s="262"/>
      <c r="E737" s="262"/>
      <c r="F737" s="261" t="s">
        <v>18</v>
      </c>
      <c r="G737" s="264">
        <v>1</v>
      </c>
      <c r="H737" s="270"/>
      <c r="I737" s="266">
        <v>0</v>
      </c>
      <c r="J737" s="267">
        <f t="shared" si="23"/>
        <v>0</v>
      </c>
      <c r="K737" s="268" t="s">
        <v>50</v>
      </c>
      <c r="L737" s="268" t="s">
        <v>45</v>
      </c>
      <c r="M737" s="268" t="s">
        <v>51</v>
      </c>
      <c r="N737" s="269" t="str">
        <f>VLOOKUP(M737,[18]OPERACIONAL!$A$1:$C$12,2,FALSE)</f>
        <v>SELECIONAR</v>
      </c>
    </row>
    <row r="738" spans="2:14">
      <c r="B738" s="260" t="str">
        <f t="shared" si="22"/>
        <v>U.</v>
      </c>
      <c r="C738" s="261" t="s">
        <v>4</v>
      </c>
      <c r="D738" s="262"/>
      <c r="E738" s="262"/>
      <c r="F738" s="261" t="s">
        <v>18</v>
      </c>
      <c r="G738" s="264">
        <v>1</v>
      </c>
      <c r="H738" s="270"/>
      <c r="I738" s="266">
        <v>0</v>
      </c>
      <c r="J738" s="267">
        <f t="shared" si="23"/>
        <v>0</v>
      </c>
      <c r="K738" s="268" t="s">
        <v>50</v>
      </c>
      <c r="L738" s="268" t="s">
        <v>45</v>
      </c>
      <c r="M738" s="268" t="s">
        <v>51</v>
      </c>
      <c r="N738" s="269" t="str">
        <f>VLOOKUP(M738,[18]OPERACIONAL!$A$1:$C$12,2,FALSE)</f>
        <v>SELECIONAR</v>
      </c>
    </row>
    <row r="739" spans="2:14">
      <c r="B739" s="260" t="str">
        <f t="shared" si="22"/>
        <v>U.</v>
      </c>
      <c r="C739" s="261" t="s">
        <v>4</v>
      </c>
      <c r="D739" s="262"/>
      <c r="E739" s="262"/>
      <c r="F739" s="261" t="s">
        <v>18</v>
      </c>
      <c r="G739" s="264">
        <v>1</v>
      </c>
      <c r="H739" s="270"/>
      <c r="I739" s="266">
        <v>0</v>
      </c>
      <c r="J739" s="267">
        <f t="shared" si="23"/>
        <v>0</v>
      </c>
      <c r="K739" s="268" t="s">
        <v>50</v>
      </c>
      <c r="L739" s="268" t="s">
        <v>45</v>
      </c>
      <c r="M739" s="268" t="s">
        <v>51</v>
      </c>
      <c r="N739" s="269" t="str">
        <f>VLOOKUP(M739,[18]OPERACIONAL!$A$1:$C$12,2,FALSE)</f>
        <v>SELECIONAR</v>
      </c>
    </row>
    <row r="740" spans="2:14">
      <c r="B740" s="260" t="str">
        <f t="shared" si="22"/>
        <v>U.</v>
      </c>
      <c r="C740" s="261" t="s">
        <v>4</v>
      </c>
      <c r="D740" s="262"/>
      <c r="E740" s="262"/>
      <c r="F740" s="261" t="s">
        <v>18</v>
      </c>
      <c r="G740" s="264">
        <v>1</v>
      </c>
      <c r="H740" s="270"/>
      <c r="I740" s="266">
        <v>0</v>
      </c>
      <c r="J740" s="267">
        <f t="shared" si="23"/>
        <v>0</v>
      </c>
      <c r="K740" s="268" t="s">
        <v>50</v>
      </c>
      <c r="L740" s="268" t="s">
        <v>45</v>
      </c>
      <c r="M740" s="268" t="s">
        <v>51</v>
      </c>
      <c r="N740" s="269" t="str">
        <f>VLOOKUP(M740,[18]OPERACIONAL!$A$1:$C$12,2,FALSE)</f>
        <v>SELECIONAR</v>
      </c>
    </row>
    <row r="741" spans="2:14">
      <c r="B741" s="260" t="str">
        <f t="shared" si="22"/>
        <v>U.</v>
      </c>
      <c r="C741" s="261" t="s">
        <v>4</v>
      </c>
      <c r="D741" s="262"/>
      <c r="E741" s="262"/>
      <c r="F741" s="261" t="s">
        <v>18</v>
      </c>
      <c r="G741" s="264">
        <v>1</v>
      </c>
      <c r="H741" s="270"/>
      <c r="I741" s="266">
        <v>0</v>
      </c>
      <c r="J741" s="267">
        <f t="shared" si="23"/>
        <v>0</v>
      </c>
      <c r="K741" s="268" t="s">
        <v>50</v>
      </c>
      <c r="L741" s="268" t="s">
        <v>45</v>
      </c>
      <c r="M741" s="268" t="s">
        <v>51</v>
      </c>
      <c r="N741" s="269" t="str">
        <f>VLOOKUP(M741,[18]OPERACIONAL!$A$1:$C$12,2,FALSE)</f>
        <v>SELECIONAR</v>
      </c>
    </row>
    <row r="742" spans="2:14">
      <c r="B742" s="260" t="str">
        <f t="shared" si="22"/>
        <v>U.</v>
      </c>
      <c r="C742" s="261" t="s">
        <v>4</v>
      </c>
      <c r="D742" s="262"/>
      <c r="E742" s="262"/>
      <c r="F742" s="261" t="s">
        <v>18</v>
      </c>
      <c r="G742" s="264">
        <v>1</v>
      </c>
      <c r="H742" s="270"/>
      <c r="I742" s="266">
        <v>0</v>
      </c>
      <c r="J742" s="267">
        <f t="shared" si="23"/>
        <v>0</v>
      </c>
      <c r="K742" s="268" t="s">
        <v>50</v>
      </c>
      <c r="L742" s="268" t="s">
        <v>45</v>
      </c>
      <c r="M742" s="268" t="s">
        <v>51</v>
      </c>
      <c r="N742" s="269" t="str">
        <f>VLOOKUP(M742,[18]OPERACIONAL!$A$1:$C$12,2,FALSE)</f>
        <v>SELECIONAR</v>
      </c>
    </row>
    <row r="743" spans="2:14">
      <c r="B743" s="260" t="str">
        <f t="shared" si="22"/>
        <v>U.</v>
      </c>
      <c r="C743" s="261" t="s">
        <v>4</v>
      </c>
      <c r="D743" s="262"/>
      <c r="E743" s="262"/>
      <c r="F743" s="261" t="s">
        <v>18</v>
      </c>
      <c r="G743" s="264">
        <v>1</v>
      </c>
      <c r="H743" s="270"/>
      <c r="I743" s="266">
        <v>0</v>
      </c>
      <c r="J743" s="267">
        <f t="shared" si="23"/>
        <v>0</v>
      </c>
      <c r="K743" s="268" t="s">
        <v>50</v>
      </c>
      <c r="L743" s="268" t="s">
        <v>45</v>
      </c>
      <c r="M743" s="268" t="s">
        <v>51</v>
      </c>
      <c r="N743" s="269" t="str">
        <f>VLOOKUP(M743,[18]OPERACIONAL!$A$1:$C$12,2,FALSE)</f>
        <v>SELECIONAR</v>
      </c>
    </row>
    <row r="744" spans="2:14">
      <c r="B744" s="260" t="str">
        <f t="shared" si="22"/>
        <v>U.</v>
      </c>
      <c r="C744" s="261" t="s">
        <v>4</v>
      </c>
      <c r="D744" s="262"/>
      <c r="E744" s="262"/>
      <c r="F744" s="261" t="s">
        <v>18</v>
      </c>
      <c r="G744" s="264">
        <v>1</v>
      </c>
      <c r="H744" s="270"/>
      <c r="I744" s="266">
        <v>0</v>
      </c>
      <c r="J744" s="267">
        <f t="shared" si="23"/>
        <v>0</v>
      </c>
      <c r="K744" s="268" t="s">
        <v>50</v>
      </c>
      <c r="L744" s="268" t="s">
        <v>45</v>
      </c>
      <c r="M744" s="268" t="s">
        <v>51</v>
      </c>
      <c r="N744" s="269" t="str">
        <f>VLOOKUP(M744,[18]OPERACIONAL!$A$1:$C$12,2,FALSE)</f>
        <v>SELECIONAR</v>
      </c>
    </row>
    <row r="745" spans="2:14">
      <c r="B745" s="260" t="str">
        <f t="shared" si="22"/>
        <v>U.</v>
      </c>
      <c r="C745" s="261" t="s">
        <v>4</v>
      </c>
      <c r="D745" s="262"/>
      <c r="E745" s="262"/>
      <c r="F745" s="261" t="s">
        <v>18</v>
      </c>
      <c r="G745" s="264">
        <v>1</v>
      </c>
      <c r="H745" s="270"/>
      <c r="I745" s="266">
        <v>0</v>
      </c>
      <c r="J745" s="267">
        <f t="shared" si="23"/>
        <v>0</v>
      </c>
      <c r="K745" s="268" t="s">
        <v>50</v>
      </c>
      <c r="L745" s="268" t="s">
        <v>45</v>
      </c>
      <c r="M745" s="268" t="s">
        <v>51</v>
      </c>
      <c r="N745" s="269" t="str">
        <f>VLOOKUP(M745,[18]OPERACIONAL!$A$1:$C$12,2,FALSE)</f>
        <v>SELECIONAR</v>
      </c>
    </row>
    <row r="746" spans="2:14">
      <c r="B746" s="260" t="str">
        <f t="shared" si="22"/>
        <v>U.</v>
      </c>
      <c r="C746" s="261" t="s">
        <v>4</v>
      </c>
      <c r="D746" s="262"/>
      <c r="E746" s="262"/>
      <c r="F746" s="261" t="s">
        <v>18</v>
      </c>
      <c r="G746" s="264">
        <v>1</v>
      </c>
      <c r="H746" s="270"/>
      <c r="I746" s="266">
        <v>0</v>
      </c>
      <c r="J746" s="267">
        <f t="shared" si="23"/>
        <v>0</v>
      </c>
      <c r="K746" s="268" t="s">
        <v>50</v>
      </c>
      <c r="L746" s="268" t="s">
        <v>45</v>
      </c>
      <c r="M746" s="268" t="s">
        <v>51</v>
      </c>
      <c r="N746" s="269" t="str">
        <f>VLOOKUP(M746,[18]OPERACIONAL!$A$1:$C$12,2,FALSE)</f>
        <v>SELECIONAR</v>
      </c>
    </row>
    <row r="747" spans="2:14">
      <c r="B747" s="260" t="str">
        <f t="shared" si="22"/>
        <v>U.</v>
      </c>
      <c r="C747" s="261" t="s">
        <v>4</v>
      </c>
      <c r="D747" s="262"/>
      <c r="E747" s="262"/>
      <c r="F747" s="261" t="s">
        <v>18</v>
      </c>
      <c r="G747" s="264">
        <v>1</v>
      </c>
      <c r="H747" s="270"/>
      <c r="I747" s="266">
        <v>0</v>
      </c>
      <c r="J747" s="267">
        <f t="shared" si="23"/>
        <v>0</v>
      </c>
      <c r="K747" s="268" t="s">
        <v>50</v>
      </c>
      <c r="L747" s="268" t="s">
        <v>45</v>
      </c>
      <c r="M747" s="268" t="s">
        <v>51</v>
      </c>
      <c r="N747" s="269" t="str">
        <f>VLOOKUP(M747,[18]OPERACIONAL!$A$1:$C$12,2,FALSE)</f>
        <v>SELECIONAR</v>
      </c>
    </row>
    <row r="748" spans="2:14">
      <c r="B748" s="260" t="str">
        <f t="shared" si="22"/>
        <v>U.</v>
      </c>
      <c r="C748" s="261" t="s">
        <v>4</v>
      </c>
      <c r="D748" s="262"/>
      <c r="E748" s="262"/>
      <c r="F748" s="261" t="s">
        <v>18</v>
      </c>
      <c r="G748" s="264">
        <v>1</v>
      </c>
      <c r="H748" s="270"/>
      <c r="I748" s="266">
        <v>0</v>
      </c>
      <c r="J748" s="267">
        <f t="shared" si="23"/>
        <v>0</v>
      </c>
      <c r="K748" s="268" t="s">
        <v>50</v>
      </c>
      <c r="L748" s="268" t="s">
        <v>45</v>
      </c>
      <c r="M748" s="268" t="s">
        <v>51</v>
      </c>
      <c r="N748" s="269" t="str">
        <f>VLOOKUP(M748,[18]OPERACIONAL!$A$1:$C$12,2,FALSE)</f>
        <v>SELECIONAR</v>
      </c>
    </row>
    <row r="749" spans="2:14">
      <c r="B749" s="260" t="str">
        <f t="shared" si="22"/>
        <v>U.</v>
      </c>
      <c r="C749" s="261" t="s">
        <v>4</v>
      </c>
      <c r="D749" s="262"/>
      <c r="E749" s="262"/>
      <c r="F749" s="261" t="s">
        <v>18</v>
      </c>
      <c r="G749" s="264">
        <v>1</v>
      </c>
      <c r="H749" s="270"/>
      <c r="I749" s="266">
        <v>0</v>
      </c>
      <c r="J749" s="267">
        <f t="shared" si="23"/>
        <v>0</v>
      </c>
      <c r="K749" s="268" t="s">
        <v>50</v>
      </c>
      <c r="L749" s="268" t="s">
        <v>45</v>
      </c>
      <c r="M749" s="268" t="s">
        <v>51</v>
      </c>
      <c r="N749" s="269" t="str">
        <f>VLOOKUP(M749,[18]OPERACIONAL!$A$1:$C$12,2,FALSE)</f>
        <v>SELECIONAR</v>
      </c>
    </row>
    <row r="750" spans="2:14">
      <c r="B750" s="260" t="str">
        <f t="shared" si="22"/>
        <v>U.</v>
      </c>
      <c r="C750" s="261" t="s">
        <v>4</v>
      </c>
      <c r="D750" s="262"/>
      <c r="E750" s="262"/>
      <c r="F750" s="261" t="s">
        <v>18</v>
      </c>
      <c r="G750" s="264">
        <v>1</v>
      </c>
      <c r="H750" s="270"/>
      <c r="I750" s="266">
        <v>0</v>
      </c>
      <c r="J750" s="267">
        <f t="shared" si="23"/>
        <v>0</v>
      </c>
      <c r="K750" s="268" t="s">
        <v>50</v>
      </c>
      <c r="L750" s="268" t="s">
        <v>45</v>
      </c>
      <c r="M750" s="268" t="s">
        <v>51</v>
      </c>
      <c r="N750" s="269" t="str">
        <f>VLOOKUP(M750,[18]OPERACIONAL!$A$1:$C$12,2,FALSE)</f>
        <v>SELECIONAR</v>
      </c>
    </row>
    <row r="751" spans="2:14">
      <c r="B751" s="260" t="str">
        <f t="shared" si="22"/>
        <v>U.</v>
      </c>
      <c r="C751" s="261" t="s">
        <v>4</v>
      </c>
      <c r="D751" s="262"/>
      <c r="E751" s="262"/>
      <c r="F751" s="261" t="s">
        <v>18</v>
      </c>
      <c r="G751" s="264">
        <v>1</v>
      </c>
      <c r="H751" s="270"/>
      <c r="I751" s="266">
        <v>0</v>
      </c>
      <c r="J751" s="267">
        <f t="shared" si="23"/>
        <v>0</v>
      </c>
      <c r="K751" s="268" t="s">
        <v>50</v>
      </c>
      <c r="L751" s="268" t="s">
        <v>45</v>
      </c>
      <c r="M751" s="268" t="s">
        <v>51</v>
      </c>
      <c r="N751" s="269" t="str">
        <f>VLOOKUP(M751,[18]OPERACIONAL!$A$1:$C$12,2,FALSE)</f>
        <v>SELECIONAR</v>
      </c>
    </row>
    <row r="752" spans="2:14">
      <c r="B752" s="260" t="str">
        <f t="shared" si="22"/>
        <v>U.</v>
      </c>
      <c r="C752" s="261" t="s">
        <v>4</v>
      </c>
      <c r="D752" s="262"/>
      <c r="E752" s="262"/>
      <c r="F752" s="261" t="s">
        <v>18</v>
      </c>
      <c r="G752" s="264">
        <v>1</v>
      </c>
      <c r="H752" s="270"/>
      <c r="I752" s="266">
        <v>0</v>
      </c>
      <c r="J752" s="267">
        <f t="shared" si="23"/>
        <v>0</v>
      </c>
      <c r="K752" s="268" t="s">
        <v>50</v>
      </c>
      <c r="L752" s="268" t="s">
        <v>45</v>
      </c>
      <c r="M752" s="268" t="s">
        <v>51</v>
      </c>
      <c r="N752" s="269" t="str">
        <f>VLOOKUP(M752,[18]OPERACIONAL!$A$1:$C$12,2,FALSE)</f>
        <v>SELECIONAR</v>
      </c>
    </row>
    <row r="753" spans="2:14">
      <c r="B753" s="260" t="str">
        <f t="shared" si="22"/>
        <v>U.</v>
      </c>
      <c r="C753" s="261" t="s">
        <v>4</v>
      </c>
      <c r="D753" s="262"/>
      <c r="E753" s="262"/>
      <c r="F753" s="261" t="s">
        <v>18</v>
      </c>
      <c r="G753" s="264">
        <v>1</v>
      </c>
      <c r="H753" s="270"/>
      <c r="I753" s="266">
        <v>0</v>
      </c>
      <c r="J753" s="267">
        <f t="shared" si="23"/>
        <v>0</v>
      </c>
      <c r="K753" s="268" t="s">
        <v>50</v>
      </c>
      <c r="L753" s="268" t="s">
        <v>45</v>
      </c>
      <c r="M753" s="268" t="s">
        <v>51</v>
      </c>
      <c r="N753" s="269" t="str">
        <f>VLOOKUP(M753,[18]OPERACIONAL!$A$1:$C$12,2,FALSE)</f>
        <v>SELECIONAR</v>
      </c>
    </row>
    <row r="754" spans="2:14">
      <c r="B754" s="260" t="str">
        <f t="shared" si="22"/>
        <v>U.</v>
      </c>
      <c r="C754" s="261" t="s">
        <v>4</v>
      </c>
      <c r="D754" s="262"/>
      <c r="E754" s="262"/>
      <c r="F754" s="261" t="s">
        <v>18</v>
      </c>
      <c r="G754" s="264">
        <v>1</v>
      </c>
      <c r="H754" s="270"/>
      <c r="I754" s="266">
        <v>0</v>
      </c>
      <c r="J754" s="267">
        <f t="shared" si="23"/>
        <v>0</v>
      </c>
      <c r="K754" s="268" t="s">
        <v>50</v>
      </c>
      <c r="L754" s="268" t="s">
        <v>45</v>
      </c>
      <c r="M754" s="268" t="s">
        <v>51</v>
      </c>
      <c r="N754" s="269" t="str">
        <f>VLOOKUP(M754,[18]OPERACIONAL!$A$1:$C$12,2,FALSE)</f>
        <v>SELECIONAR</v>
      </c>
    </row>
    <row r="755" spans="2:14">
      <c r="B755" s="260" t="str">
        <f t="shared" si="22"/>
        <v>U.</v>
      </c>
      <c r="C755" s="261" t="s">
        <v>4</v>
      </c>
      <c r="D755" s="262"/>
      <c r="E755" s="262"/>
      <c r="F755" s="261" t="s">
        <v>18</v>
      </c>
      <c r="G755" s="264">
        <v>1</v>
      </c>
      <c r="H755" s="270"/>
      <c r="I755" s="266">
        <v>0</v>
      </c>
      <c r="J755" s="267">
        <f t="shared" si="23"/>
        <v>0</v>
      </c>
      <c r="K755" s="268" t="s">
        <v>50</v>
      </c>
      <c r="L755" s="268" t="s">
        <v>45</v>
      </c>
      <c r="M755" s="268" t="s">
        <v>51</v>
      </c>
      <c r="N755" s="269" t="str">
        <f>VLOOKUP(M755,[18]OPERACIONAL!$A$1:$C$12,2,FALSE)</f>
        <v>SELECIONAR</v>
      </c>
    </row>
    <row r="756" spans="2:14">
      <c r="B756" s="260" t="str">
        <f t="shared" si="22"/>
        <v>U.</v>
      </c>
      <c r="C756" s="261" t="s">
        <v>4</v>
      </c>
      <c r="D756" s="262"/>
      <c r="E756" s="262"/>
      <c r="F756" s="261" t="s">
        <v>18</v>
      </c>
      <c r="G756" s="264">
        <v>1</v>
      </c>
      <c r="H756" s="270"/>
      <c r="I756" s="266">
        <v>0</v>
      </c>
      <c r="J756" s="267">
        <f t="shared" si="23"/>
        <v>0</v>
      </c>
      <c r="K756" s="268" t="s">
        <v>50</v>
      </c>
      <c r="L756" s="268" t="s">
        <v>45</v>
      </c>
      <c r="M756" s="268" t="s">
        <v>51</v>
      </c>
      <c r="N756" s="269" t="str">
        <f>VLOOKUP(M756,[18]OPERACIONAL!$A$1:$C$12,2,FALSE)</f>
        <v>SELECIONAR</v>
      </c>
    </row>
    <row r="757" spans="2:14">
      <c r="B757" s="260" t="str">
        <f t="shared" si="22"/>
        <v>U.</v>
      </c>
      <c r="C757" s="261" t="s">
        <v>4</v>
      </c>
      <c r="D757" s="262"/>
      <c r="E757" s="262"/>
      <c r="F757" s="261" t="s">
        <v>18</v>
      </c>
      <c r="G757" s="264">
        <v>1</v>
      </c>
      <c r="H757" s="270"/>
      <c r="I757" s="266">
        <v>0</v>
      </c>
      <c r="J757" s="267">
        <f t="shared" si="23"/>
        <v>0</v>
      </c>
      <c r="K757" s="268" t="s">
        <v>50</v>
      </c>
      <c r="L757" s="268" t="s">
        <v>45</v>
      </c>
      <c r="M757" s="268" t="s">
        <v>51</v>
      </c>
      <c r="N757" s="269" t="str">
        <f>VLOOKUP(M757,[18]OPERACIONAL!$A$1:$C$12,2,FALSE)</f>
        <v>SELECIONAR</v>
      </c>
    </row>
    <row r="758" spans="2:14">
      <c r="B758" s="260" t="str">
        <f t="shared" si="22"/>
        <v>U.</v>
      </c>
      <c r="C758" s="261" t="s">
        <v>4</v>
      </c>
      <c r="D758" s="262"/>
      <c r="E758" s="262"/>
      <c r="F758" s="261" t="s">
        <v>18</v>
      </c>
      <c r="G758" s="264">
        <v>1</v>
      </c>
      <c r="H758" s="270"/>
      <c r="I758" s="266">
        <v>0</v>
      </c>
      <c r="J758" s="267">
        <f t="shared" si="23"/>
        <v>0</v>
      </c>
      <c r="K758" s="268" t="s">
        <v>50</v>
      </c>
      <c r="L758" s="268" t="s">
        <v>45</v>
      </c>
      <c r="M758" s="268" t="s">
        <v>51</v>
      </c>
      <c r="N758" s="269" t="str">
        <f>VLOOKUP(M758,[18]OPERACIONAL!$A$1:$C$12,2,FALSE)</f>
        <v>SELECIONAR</v>
      </c>
    </row>
    <row r="759" spans="2:14">
      <c r="B759" s="260" t="str">
        <f t="shared" si="22"/>
        <v>U.</v>
      </c>
      <c r="C759" s="261" t="s">
        <v>4</v>
      </c>
      <c r="D759" s="262"/>
      <c r="E759" s="262"/>
      <c r="F759" s="261" t="s">
        <v>18</v>
      </c>
      <c r="G759" s="264">
        <v>1</v>
      </c>
      <c r="H759" s="270"/>
      <c r="I759" s="266">
        <v>0</v>
      </c>
      <c r="J759" s="267">
        <f t="shared" si="23"/>
        <v>0</v>
      </c>
      <c r="K759" s="268" t="s">
        <v>50</v>
      </c>
      <c r="L759" s="268" t="s">
        <v>45</v>
      </c>
      <c r="M759" s="268" t="s">
        <v>51</v>
      </c>
      <c r="N759" s="269" t="str">
        <f>VLOOKUP(M759,[18]OPERACIONAL!$A$1:$C$12,2,FALSE)</f>
        <v>SELECIONAR</v>
      </c>
    </row>
    <row r="760" spans="2:14">
      <c r="B760" s="260" t="str">
        <f t="shared" si="22"/>
        <v>U.</v>
      </c>
      <c r="C760" s="261" t="s">
        <v>4</v>
      </c>
      <c r="D760" s="262"/>
      <c r="E760" s="262"/>
      <c r="F760" s="261" t="s">
        <v>18</v>
      </c>
      <c r="G760" s="264">
        <v>1</v>
      </c>
      <c r="H760" s="270"/>
      <c r="I760" s="266">
        <v>0</v>
      </c>
      <c r="J760" s="267">
        <f t="shared" si="23"/>
        <v>0</v>
      </c>
      <c r="K760" s="268" t="s">
        <v>50</v>
      </c>
      <c r="L760" s="268" t="s">
        <v>45</v>
      </c>
      <c r="M760" s="268" t="s">
        <v>51</v>
      </c>
      <c r="N760" s="269" t="str">
        <f>VLOOKUP(M760,[18]OPERACIONAL!$A$1:$C$12,2,FALSE)</f>
        <v>SELECIONAR</v>
      </c>
    </row>
    <row r="761" spans="2:14">
      <c r="B761" s="260" t="str">
        <f t="shared" si="22"/>
        <v>U.</v>
      </c>
      <c r="C761" s="261" t="s">
        <v>4</v>
      </c>
      <c r="D761" s="262"/>
      <c r="E761" s="262"/>
      <c r="F761" s="261" t="s">
        <v>18</v>
      </c>
      <c r="G761" s="264">
        <v>1</v>
      </c>
      <c r="H761" s="270"/>
      <c r="I761" s="266">
        <v>0</v>
      </c>
      <c r="J761" s="267">
        <f t="shared" si="23"/>
        <v>0</v>
      </c>
      <c r="K761" s="268" t="s">
        <v>50</v>
      </c>
      <c r="L761" s="268" t="s">
        <v>45</v>
      </c>
      <c r="M761" s="268" t="s">
        <v>51</v>
      </c>
      <c r="N761" s="269" t="str">
        <f>VLOOKUP(M761,[18]OPERACIONAL!$A$1:$C$12,2,FALSE)</f>
        <v>SELECIONAR</v>
      </c>
    </row>
    <row r="762" spans="2:14">
      <c r="B762" s="260" t="str">
        <f t="shared" si="22"/>
        <v>U.</v>
      </c>
      <c r="C762" s="261" t="s">
        <v>4</v>
      </c>
      <c r="D762" s="262"/>
      <c r="E762" s="262"/>
      <c r="F762" s="261" t="s">
        <v>18</v>
      </c>
      <c r="G762" s="264">
        <v>1</v>
      </c>
      <c r="H762" s="270"/>
      <c r="I762" s="266">
        <v>0</v>
      </c>
      <c r="J762" s="267">
        <f t="shared" si="23"/>
        <v>0</v>
      </c>
      <c r="K762" s="268" t="s">
        <v>50</v>
      </c>
      <c r="L762" s="268" t="s">
        <v>45</v>
      </c>
      <c r="M762" s="268" t="s">
        <v>51</v>
      </c>
      <c r="N762" s="269" t="str">
        <f>VLOOKUP(M762,[18]OPERACIONAL!$A$1:$C$12,2,FALSE)</f>
        <v>SELECIONAR</v>
      </c>
    </row>
    <row r="763" spans="2:14">
      <c r="B763" s="260" t="str">
        <f t="shared" si="22"/>
        <v>U.</v>
      </c>
      <c r="C763" s="261" t="s">
        <v>4</v>
      </c>
      <c r="D763" s="262"/>
      <c r="E763" s="262"/>
      <c r="F763" s="261" t="s">
        <v>18</v>
      </c>
      <c r="G763" s="264">
        <v>1</v>
      </c>
      <c r="H763" s="270"/>
      <c r="I763" s="266">
        <v>0</v>
      </c>
      <c r="J763" s="267">
        <f t="shared" si="23"/>
        <v>0</v>
      </c>
      <c r="K763" s="268" t="s">
        <v>50</v>
      </c>
      <c r="L763" s="268" t="s">
        <v>45</v>
      </c>
      <c r="M763" s="268" t="s">
        <v>51</v>
      </c>
      <c r="N763" s="269" t="str">
        <f>VLOOKUP(M763,[18]OPERACIONAL!$A$1:$C$12,2,FALSE)</f>
        <v>SELECIONAR</v>
      </c>
    </row>
    <row r="764" spans="2:14">
      <c r="B764" s="260" t="str">
        <f t="shared" si="22"/>
        <v>U.</v>
      </c>
      <c r="C764" s="261" t="s">
        <v>4</v>
      </c>
      <c r="D764" s="262"/>
      <c r="E764" s="262"/>
      <c r="F764" s="261" t="s">
        <v>18</v>
      </c>
      <c r="G764" s="264">
        <v>1</v>
      </c>
      <c r="H764" s="270"/>
      <c r="I764" s="266">
        <v>0</v>
      </c>
      <c r="J764" s="267">
        <f t="shared" si="23"/>
        <v>0</v>
      </c>
      <c r="K764" s="268" t="s">
        <v>50</v>
      </c>
      <c r="L764" s="268" t="s">
        <v>45</v>
      </c>
      <c r="M764" s="268" t="s">
        <v>51</v>
      </c>
      <c r="N764" s="269" t="str">
        <f>VLOOKUP(M764,[18]OPERACIONAL!$A$1:$C$12,2,FALSE)</f>
        <v>SELECIONAR</v>
      </c>
    </row>
    <row r="765" spans="2:14">
      <c r="B765" s="260" t="str">
        <f t="shared" si="22"/>
        <v>U.</v>
      </c>
      <c r="C765" s="261" t="s">
        <v>4</v>
      </c>
      <c r="D765" s="262"/>
      <c r="E765" s="262"/>
      <c r="F765" s="261" t="s">
        <v>18</v>
      </c>
      <c r="G765" s="264">
        <v>1</v>
      </c>
      <c r="H765" s="270"/>
      <c r="I765" s="266">
        <v>0</v>
      </c>
      <c r="J765" s="267">
        <f t="shared" si="23"/>
        <v>0</v>
      </c>
      <c r="K765" s="268" t="s">
        <v>50</v>
      </c>
      <c r="L765" s="268" t="s">
        <v>45</v>
      </c>
      <c r="M765" s="268" t="s">
        <v>51</v>
      </c>
      <c r="N765" s="269" t="str">
        <f>VLOOKUP(M765,[18]OPERACIONAL!$A$1:$C$12,2,FALSE)</f>
        <v>SELECIONAR</v>
      </c>
    </row>
    <row r="766" spans="2:14">
      <c r="B766" s="260" t="str">
        <f t="shared" si="22"/>
        <v>U.</v>
      </c>
      <c r="C766" s="261" t="s">
        <v>4</v>
      </c>
      <c r="D766" s="262"/>
      <c r="E766" s="262"/>
      <c r="F766" s="261" t="s">
        <v>18</v>
      </c>
      <c r="G766" s="264">
        <v>1</v>
      </c>
      <c r="H766" s="270"/>
      <c r="I766" s="266">
        <v>0</v>
      </c>
      <c r="J766" s="267">
        <f t="shared" si="23"/>
        <v>0</v>
      </c>
      <c r="K766" s="268" t="s">
        <v>50</v>
      </c>
      <c r="L766" s="268" t="s">
        <v>45</v>
      </c>
      <c r="M766" s="268" t="s">
        <v>51</v>
      </c>
      <c r="N766" s="269" t="str">
        <f>VLOOKUP(M766,[18]OPERACIONAL!$A$1:$C$12,2,FALSE)</f>
        <v>SELECIONAR</v>
      </c>
    </row>
    <row r="767" spans="2:14">
      <c r="B767" s="260" t="str">
        <f t="shared" si="22"/>
        <v>U.</v>
      </c>
      <c r="C767" s="261" t="s">
        <v>4</v>
      </c>
      <c r="D767" s="262"/>
      <c r="E767" s="262"/>
      <c r="F767" s="261" t="s">
        <v>18</v>
      </c>
      <c r="G767" s="264">
        <v>1</v>
      </c>
      <c r="H767" s="270"/>
      <c r="I767" s="266">
        <v>0</v>
      </c>
      <c r="J767" s="267">
        <f t="shared" si="23"/>
        <v>0</v>
      </c>
      <c r="K767" s="268" t="s">
        <v>50</v>
      </c>
      <c r="L767" s="268" t="s">
        <v>45</v>
      </c>
      <c r="M767" s="268" t="s">
        <v>51</v>
      </c>
      <c r="N767" s="269" t="str">
        <f>VLOOKUP(M767,[18]OPERACIONAL!$A$1:$C$12,2,FALSE)</f>
        <v>SELECIONAR</v>
      </c>
    </row>
    <row r="768" spans="2:14">
      <c r="B768" s="260" t="str">
        <f t="shared" si="22"/>
        <v>U.</v>
      </c>
      <c r="C768" s="261" t="s">
        <v>4</v>
      </c>
      <c r="D768" s="262"/>
      <c r="E768" s="262"/>
      <c r="F768" s="261" t="s">
        <v>18</v>
      </c>
      <c r="G768" s="264">
        <v>1</v>
      </c>
      <c r="H768" s="270"/>
      <c r="I768" s="266">
        <v>0</v>
      </c>
      <c r="J768" s="267">
        <f t="shared" si="23"/>
        <v>0</v>
      </c>
      <c r="K768" s="268" t="s">
        <v>50</v>
      </c>
      <c r="L768" s="268" t="s">
        <v>45</v>
      </c>
      <c r="M768" s="268" t="s">
        <v>51</v>
      </c>
      <c r="N768" s="269" t="str">
        <f>VLOOKUP(M768,[18]OPERACIONAL!$A$1:$C$12,2,FALSE)</f>
        <v>SELECIONAR</v>
      </c>
    </row>
    <row r="769" spans="2:14">
      <c r="B769" s="260" t="str">
        <f t="shared" si="22"/>
        <v>U.</v>
      </c>
      <c r="C769" s="261" t="s">
        <v>4</v>
      </c>
      <c r="D769" s="262"/>
      <c r="E769" s="262"/>
      <c r="F769" s="261" t="s">
        <v>18</v>
      </c>
      <c r="G769" s="264">
        <v>1</v>
      </c>
      <c r="H769" s="270"/>
      <c r="I769" s="266">
        <v>0</v>
      </c>
      <c r="J769" s="267">
        <f t="shared" si="23"/>
        <v>0</v>
      </c>
      <c r="K769" s="268" t="s">
        <v>50</v>
      </c>
      <c r="L769" s="268" t="s">
        <v>45</v>
      </c>
      <c r="M769" s="268" t="s">
        <v>51</v>
      </c>
      <c r="N769" s="269" t="str">
        <f>VLOOKUP(M769,[18]OPERACIONAL!$A$1:$C$12,2,FALSE)</f>
        <v>SELECIONAR</v>
      </c>
    </row>
    <row r="770" spans="2:14">
      <c r="B770" s="260" t="str">
        <f t="shared" si="22"/>
        <v>U.</v>
      </c>
      <c r="C770" s="261" t="s">
        <v>4</v>
      </c>
      <c r="D770" s="262"/>
      <c r="E770" s="262"/>
      <c r="F770" s="261" t="s">
        <v>18</v>
      </c>
      <c r="G770" s="264">
        <v>1</v>
      </c>
      <c r="H770" s="270"/>
      <c r="I770" s="266">
        <v>0</v>
      </c>
      <c r="J770" s="267">
        <f t="shared" si="23"/>
        <v>0</v>
      </c>
      <c r="K770" s="268" t="s">
        <v>50</v>
      </c>
      <c r="L770" s="268" t="s">
        <v>45</v>
      </c>
      <c r="M770" s="268" t="s">
        <v>51</v>
      </c>
      <c r="N770" s="269" t="str">
        <f>VLOOKUP(M770,[18]OPERACIONAL!$A$1:$C$12,2,FALSE)</f>
        <v>SELECIONAR</v>
      </c>
    </row>
    <row r="771" spans="2:14">
      <c r="B771" s="260" t="str">
        <f t="shared" si="22"/>
        <v>U.</v>
      </c>
      <c r="C771" s="261" t="s">
        <v>4</v>
      </c>
      <c r="D771" s="262"/>
      <c r="E771" s="262"/>
      <c r="F771" s="261" t="s">
        <v>18</v>
      </c>
      <c r="G771" s="264">
        <v>1</v>
      </c>
      <c r="H771" s="270"/>
      <c r="I771" s="266">
        <v>0</v>
      </c>
      <c r="J771" s="267">
        <f t="shared" si="23"/>
        <v>0</v>
      </c>
      <c r="K771" s="268" t="s">
        <v>50</v>
      </c>
      <c r="L771" s="268" t="s">
        <v>45</v>
      </c>
      <c r="M771" s="268" t="s">
        <v>51</v>
      </c>
      <c r="N771" s="269" t="str">
        <f>VLOOKUP(M771,[18]OPERACIONAL!$A$1:$C$12,2,FALSE)</f>
        <v>SELECIONAR</v>
      </c>
    </row>
    <row r="772" spans="2:14">
      <c r="B772" s="260" t="str">
        <f t="shared" si="22"/>
        <v>U.</v>
      </c>
      <c r="C772" s="261" t="s">
        <v>4</v>
      </c>
      <c r="D772" s="262"/>
      <c r="E772" s="262"/>
      <c r="F772" s="261" t="s">
        <v>18</v>
      </c>
      <c r="G772" s="264">
        <v>1</v>
      </c>
      <c r="H772" s="270"/>
      <c r="I772" s="266">
        <v>0</v>
      </c>
      <c r="J772" s="267">
        <f t="shared" si="23"/>
        <v>0</v>
      </c>
      <c r="K772" s="268" t="s">
        <v>50</v>
      </c>
      <c r="L772" s="268" t="s">
        <v>45</v>
      </c>
      <c r="M772" s="268" t="s">
        <v>51</v>
      </c>
      <c r="N772" s="269" t="str">
        <f>VLOOKUP(M772,[18]OPERACIONAL!$A$1:$C$12,2,FALSE)</f>
        <v>SELECIONAR</v>
      </c>
    </row>
    <row r="773" spans="2:14">
      <c r="B773" s="260" t="str">
        <f t="shared" ref="B773:B836" si="24">MID(C773,1,2)</f>
        <v>U.</v>
      </c>
      <c r="C773" s="261" t="s">
        <v>4</v>
      </c>
      <c r="D773" s="262"/>
      <c r="E773" s="262"/>
      <c r="F773" s="261" t="s">
        <v>18</v>
      </c>
      <c r="G773" s="264">
        <v>1</v>
      </c>
      <c r="H773" s="270"/>
      <c r="I773" s="266">
        <v>0</v>
      </c>
      <c r="J773" s="267">
        <f t="shared" ref="J773:J836" si="25">G773*I773</f>
        <v>0</v>
      </c>
      <c r="K773" s="268" t="s">
        <v>50</v>
      </c>
      <c r="L773" s="268" t="s">
        <v>45</v>
      </c>
      <c r="M773" s="268" t="s">
        <v>51</v>
      </c>
      <c r="N773" s="269" t="str">
        <f>VLOOKUP(M773,[18]OPERACIONAL!$A$1:$C$12,2,FALSE)</f>
        <v>SELECIONAR</v>
      </c>
    </row>
    <row r="774" spans="2:14">
      <c r="B774" s="260" t="str">
        <f t="shared" si="24"/>
        <v>U.</v>
      </c>
      <c r="C774" s="261" t="s">
        <v>4</v>
      </c>
      <c r="D774" s="262"/>
      <c r="E774" s="262"/>
      <c r="F774" s="261" t="s">
        <v>18</v>
      </c>
      <c r="G774" s="264">
        <v>1</v>
      </c>
      <c r="H774" s="270"/>
      <c r="I774" s="266">
        <v>0</v>
      </c>
      <c r="J774" s="267">
        <f t="shared" si="25"/>
        <v>0</v>
      </c>
      <c r="K774" s="268" t="s">
        <v>50</v>
      </c>
      <c r="L774" s="268" t="s">
        <v>45</v>
      </c>
      <c r="M774" s="268" t="s">
        <v>51</v>
      </c>
      <c r="N774" s="269" t="str">
        <f>VLOOKUP(M774,[18]OPERACIONAL!$A$1:$C$12,2,FALSE)</f>
        <v>SELECIONAR</v>
      </c>
    </row>
    <row r="775" spans="2:14">
      <c r="B775" s="260" t="str">
        <f t="shared" si="24"/>
        <v>U.</v>
      </c>
      <c r="C775" s="261" t="s">
        <v>4</v>
      </c>
      <c r="D775" s="262"/>
      <c r="E775" s="262"/>
      <c r="F775" s="261" t="s">
        <v>18</v>
      </c>
      <c r="G775" s="264">
        <v>1</v>
      </c>
      <c r="H775" s="270"/>
      <c r="I775" s="266">
        <v>0</v>
      </c>
      <c r="J775" s="267">
        <f t="shared" si="25"/>
        <v>0</v>
      </c>
      <c r="K775" s="268" t="s">
        <v>50</v>
      </c>
      <c r="L775" s="268" t="s">
        <v>45</v>
      </c>
      <c r="M775" s="268" t="s">
        <v>51</v>
      </c>
      <c r="N775" s="269" t="str">
        <f>VLOOKUP(M775,[18]OPERACIONAL!$A$1:$C$12,2,FALSE)</f>
        <v>SELECIONAR</v>
      </c>
    </row>
    <row r="776" spans="2:14">
      <c r="B776" s="260" t="str">
        <f t="shared" si="24"/>
        <v>U.</v>
      </c>
      <c r="C776" s="261" t="s">
        <v>4</v>
      </c>
      <c r="D776" s="262"/>
      <c r="E776" s="262"/>
      <c r="F776" s="261" t="s">
        <v>18</v>
      </c>
      <c r="G776" s="264">
        <v>1</v>
      </c>
      <c r="H776" s="270"/>
      <c r="I776" s="266">
        <v>0</v>
      </c>
      <c r="J776" s="267">
        <f t="shared" si="25"/>
        <v>0</v>
      </c>
      <c r="K776" s="268" t="s">
        <v>50</v>
      </c>
      <c r="L776" s="268" t="s">
        <v>45</v>
      </c>
      <c r="M776" s="268" t="s">
        <v>51</v>
      </c>
      <c r="N776" s="269" t="str">
        <f>VLOOKUP(M776,[18]OPERACIONAL!$A$1:$C$12,2,FALSE)</f>
        <v>SELECIONAR</v>
      </c>
    </row>
    <row r="777" spans="2:14">
      <c r="B777" s="260" t="str">
        <f t="shared" si="24"/>
        <v>U.</v>
      </c>
      <c r="C777" s="261" t="s">
        <v>4</v>
      </c>
      <c r="D777" s="262"/>
      <c r="E777" s="262"/>
      <c r="F777" s="261" t="s">
        <v>18</v>
      </c>
      <c r="G777" s="264">
        <v>1</v>
      </c>
      <c r="H777" s="270"/>
      <c r="I777" s="266">
        <v>0</v>
      </c>
      <c r="J777" s="267">
        <f t="shared" si="25"/>
        <v>0</v>
      </c>
      <c r="K777" s="268" t="s">
        <v>50</v>
      </c>
      <c r="L777" s="268" t="s">
        <v>45</v>
      </c>
      <c r="M777" s="268" t="s">
        <v>51</v>
      </c>
      <c r="N777" s="269" t="str">
        <f>VLOOKUP(M777,[18]OPERACIONAL!$A$1:$C$12,2,FALSE)</f>
        <v>SELECIONAR</v>
      </c>
    </row>
    <row r="778" spans="2:14">
      <c r="B778" s="260" t="str">
        <f t="shared" si="24"/>
        <v>U.</v>
      </c>
      <c r="C778" s="261" t="s">
        <v>4</v>
      </c>
      <c r="D778" s="262"/>
      <c r="E778" s="262"/>
      <c r="F778" s="261" t="s">
        <v>18</v>
      </c>
      <c r="G778" s="264">
        <v>1</v>
      </c>
      <c r="H778" s="270"/>
      <c r="I778" s="266">
        <v>0</v>
      </c>
      <c r="J778" s="267">
        <f t="shared" si="25"/>
        <v>0</v>
      </c>
      <c r="K778" s="268" t="s">
        <v>50</v>
      </c>
      <c r="L778" s="268" t="s">
        <v>45</v>
      </c>
      <c r="M778" s="268" t="s">
        <v>51</v>
      </c>
      <c r="N778" s="269" t="str">
        <f>VLOOKUP(M778,[18]OPERACIONAL!$A$1:$C$12,2,FALSE)</f>
        <v>SELECIONAR</v>
      </c>
    </row>
    <row r="779" spans="2:14">
      <c r="B779" s="260" t="str">
        <f t="shared" si="24"/>
        <v>U.</v>
      </c>
      <c r="C779" s="261" t="s">
        <v>4</v>
      </c>
      <c r="D779" s="262"/>
      <c r="E779" s="262"/>
      <c r="F779" s="261" t="s">
        <v>18</v>
      </c>
      <c r="G779" s="264">
        <v>1</v>
      </c>
      <c r="H779" s="270"/>
      <c r="I779" s="266">
        <v>0</v>
      </c>
      <c r="J779" s="267">
        <f t="shared" si="25"/>
        <v>0</v>
      </c>
      <c r="K779" s="268" t="s">
        <v>50</v>
      </c>
      <c r="L779" s="268" t="s">
        <v>45</v>
      </c>
      <c r="M779" s="268" t="s">
        <v>51</v>
      </c>
      <c r="N779" s="269" t="str">
        <f>VLOOKUP(M779,[18]OPERACIONAL!$A$1:$C$12,2,FALSE)</f>
        <v>SELECIONAR</v>
      </c>
    </row>
    <row r="780" spans="2:14">
      <c r="B780" s="260" t="str">
        <f t="shared" si="24"/>
        <v>U.</v>
      </c>
      <c r="C780" s="261" t="s">
        <v>4</v>
      </c>
      <c r="D780" s="262"/>
      <c r="E780" s="262"/>
      <c r="F780" s="261" t="s">
        <v>18</v>
      </c>
      <c r="G780" s="264">
        <v>1</v>
      </c>
      <c r="H780" s="270"/>
      <c r="I780" s="266">
        <v>0</v>
      </c>
      <c r="J780" s="267">
        <f t="shared" si="25"/>
        <v>0</v>
      </c>
      <c r="K780" s="268" t="s">
        <v>50</v>
      </c>
      <c r="L780" s="268" t="s">
        <v>45</v>
      </c>
      <c r="M780" s="268" t="s">
        <v>51</v>
      </c>
      <c r="N780" s="269" t="str">
        <f>VLOOKUP(M780,[18]OPERACIONAL!$A$1:$C$12,2,FALSE)</f>
        <v>SELECIONAR</v>
      </c>
    </row>
    <row r="781" spans="2:14">
      <c r="B781" s="260" t="str">
        <f t="shared" si="24"/>
        <v>U.</v>
      </c>
      <c r="C781" s="261" t="s">
        <v>4</v>
      </c>
      <c r="D781" s="262"/>
      <c r="E781" s="262"/>
      <c r="F781" s="261" t="s">
        <v>18</v>
      </c>
      <c r="G781" s="264">
        <v>1</v>
      </c>
      <c r="H781" s="270"/>
      <c r="I781" s="266">
        <v>0</v>
      </c>
      <c r="J781" s="267">
        <f t="shared" si="25"/>
        <v>0</v>
      </c>
      <c r="K781" s="268" t="s">
        <v>50</v>
      </c>
      <c r="L781" s="268" t="s">
        <v>45</v>
      </c>
      <c r="M781" s="268" t="s">
        <v>51</v>
      </c>
      <c r="N781" s="269" t="str">
        <f>VLOOKUP(M781,[18]OPERACIONAL!$A$1:$C$12,2,FALSE)</f>
        <v>SELECIONAR</v>
      </c>
    </row>
    <row r="782" spans="2:14">
      <c r="B782" s="260" t="str">
        <f t="shared" si="24"/>
        <v>U.</v>
      </c>
      <c r="C782" s="261" t="s">
        <v>4</v>
      </c>
      <c r="D782" s="262"/>
      <c r="E782" s="262"/>
      <c r="F782" s="261" t="s">
        <v>18</v>
      </c>
      <c r="G782" s="264">
        <v>1</v>
      </c>
      <c r="H782" s="270"/>
      <c r="I782" s="266">
        <v>0</v>
      </c>
      <c r="J782" s="267">
        <f t="shared" si="25"/>
        <v>0</v>
      </c>
      <c r="K782" s="268" t="s">
        <v>50</v>
      </c>
      <c r="L782" s="268" t="s">
        <v>45</v>
      </c>
      <c r="M782" s="268" t="s">
        <v>51</v>
      </c>
      <c r="N782" s="269" t="str">
        <f>VLOOKUP(M782,[18]OPERACIONAL!$A$1:$C$12,2,FALSE)</f>
        <v>SELECIONAR</v>
      </c>
    </row>
    <row r="783" spans="2:14">
      <c r="B783" s="260" t="str">
        <f t="shared" si="24"/>
        <v>U.</v>
      </c>
      <c r="C783" s="261" t="s">
        <v>4</v>
      </c>
      <c r="D783" s="262"/>
      <c r="E783" s="262"/>
      <c r="F783" s="261" t="s">
        <v>18</v>
      </c>
      <c r="G783" s="264">
        <v>1</v>
      </c>
      <c r="H783" s="270"/>
      <c r="I783" s="266">
        <v>0</v>
      </c>
      <c r="J783" s="267">
        <f t="shared" si="25"/>
        <v>0</v>
      </c>
      <c r="K783" s="268" t="s">
        <v>50</v>
      </c>
      <c r="L783" s="268" t="s">
        <v>45</v>
      </c>
      <c r="M783" s="268" t="s">
        <v>51</v>
      </c>
      <c r="N783" s="269" t="str">
        <f>VLOOKUP(M783,[18]OPERACIONAL!$A$1:$C$12,2,FALSE)</f>
        <v>SELECIONAR</v>
      </c>
    </row>
    <row r="784" spans="2:14">
      <c r="B784" s="260" t="str">
        <f t="shared" si="24"/>
        <v>U.</v>
      </c>
      <c r="C784" s="261" t="s">
        <v>4</v>
      </c>
      <c r="D784" s="262"/>
      <c r="E784" s="262"/>
      <c r="F784" s="261" t="s">
        <v>18</v>
      </c>
      <c r="G784" s="264">
        <v>1</v>
      </c>
      <c r="H784" s="270"/>
      <c r="I784" s="266">
        <v>0</v>
      </c>
      <c r="J784" s="267">
        <f t="shared" si="25"/>
        <v>0</v>
      </c>
      <c r="K784" s="268" t="s">
        <v>50</v>
      </c>
      <c r="L784" s="268" t="s">
        <v>45</v>
      </c>
      <c r="M784" s="268" t="s">
        <v>51</v>
      </c>
      <c r="N784" s="269" t="str">
        <f>VLOOKUP(M784,[18]OPERACIONAL!$A$1:$C$12,2,FALSE)</f>
        <v>SELECIONAR</v>
      </c>
    </row>
    <row r="785" spans="2:14">
      <c r="B785" s="260" t="str">
        <f t="shared" si="24"/>
        <v>U.</v>
      </c>
      <c r="C785" s="261" t="s">
        <v>4</v>
      </c>
      <c r="D785" s="262"/>
      <c r="E785" s="262"/>
      <c r="F785" s="261" t="s">
        <v>18</v>
      </c>
      <c r="G785" s="264">
        <v>1</v>
      </c>
      <c r="H785" s="270"/>
      <c r="I785" s="266">
        <v>0</v>
      </c>
      <c r="J785" s="267">
        <f t="shared" si="25"/>
        <v>0</v>
      </c>
      <c r="K785" s="268" t="s">
        <v>50</v>
      </c>
      <c r="L785" s="268" t="s">
        <v>45</v>
      </c>
      <c r="M785" s="268" t="s">
        <v>51</v>
      </c>
      <c r="N785" s="269" t="str">
        <f>VLOOKUP(M785,[18]OPERACIONAL!$A$1:$C$12,2,FALSE)</f>
        <v>SELECIONAR</v>
      </c>
    </row>
    <row r="786" spans="2:14">
      <c r="B786" s="260" t="str">
        <f t="shared" si="24"/>
        <v>U.</v>
      </c>
      <c r="C786" s="261" t="s">
        <v>4</v>
      </c>
      <c r="D786" s="262"/>
      <c r="E786" s="262"/>
      <c r="F786" s="261" t="s">
        <v>18</v>
      </c>
      <c r="G786" s="264">
        <v>1</v>
      </c>
      <c r="H786" s="270"/>
      <c r="I786" s="266">
        <v>0</v>
      </c>
      <c r="J786" s="267">
        <f t="shared" si="25"/>
        <v>0</v>
      </c>
      <c r="K786" s="268" t="s">
        <v>50</v>
      </c>
      <c r="L786" s="268" t="s">
        <v>45</v>
      </c>
      <c r="M786" s="268" t="s">
        <v>51</v>
      </c>
      <c r="N786" s="269" t="str">
        <f>VLOOKUP(M786,[18]OPERACIONAL!$A$1:$C$12,2,FALSE)</f>
        <v>SELECIONAR</v>
      </c>
    </row>
    <row r="787" spans="2:14">
      <c r="B787" s="260" t="str">
        <f t="shared" si="24"/>
        <v>U.</v>
      </c>
      <c r="C787" s="261" t="s">
        <v>4</v>
      </c>
      <c r="D787" s="262"/>
      <c r="E787" s="262"/>
      <c r="F787" s="261" t="s">
        <v>18</v>
      </c>
      <c r="G787" s="264">
        <v>1</v>
      </c>
      <c r="H787" s="270"/>
      <c r="I787" s="266">
        <v>0</v>
      </c>
      <c r="J787" s="267">
        <f t="shared" si="25"/>
        <v>0</v>
      </c>
      <c r="K787" s="268" t="s">
        <v>50</v>
      </c>
      <c r="L787" s="268" t="s">
        <v>45</v>
      </c>
      <c r="M787" s="268" t="s">
        <v>51</v>
      </c>
      <c r="N787" s="269" t="str">
        <f>VLOOKUP(M787,[18]OPERACIONAL!$A$1:$C$12,2,FALSE)</f>
        <v>SELECIONAR</v>
      </c>
    </row>
    <row r="788" spans="2:14">
      <c r="B788" s="260" t="str">
        <f t="shared" si="24"/>
        <v>U.</v>
      </c>
      <c r="C788" s="261" t="s">
        <v>4</v>
      </c>
      <c r="D788" s="262"/>
      <c r="E788" s="262"/>
      <c r="F788" s="261" t="s">
        <v>18</v>
      </c>
      <c r="G788" s="264">
        <v>1</v>
      </c>
      <c r="H788" s="270"/>
      <c r="I788" s="266">
        <v>0</v>
      </c>
      <c r="J788" s="267">
        <f t="shared" si="25"/>
        <v>0</v>
      </c>
      <c r="K788" s="268" t="s">
        <v>50</v>
      </c>
      <c r="L788" s="268" t="s">
        <v>45</v>
      </c>
      <c r="M788" s="268" t="s">
        <v>51</v>
      </c>
      <c r="N788" s="269" t="str">
        <f>VLOOKUP(M788,[18]OPERACIONAL!$A$1:$C$12,2,FALSE)</f>
        <v>SELECIONAR</v>
      </c>
    </row>
    <row r="789" spans="2:14">
      <c r="B789" s="260" t="str">
        <f t="shared" si="24"/>
        <v>U.</v>
      </c>
      <c r="C789" s="261" t="s">
        <v>4</v>
      </c>
      <c r="D789" s="262"/>
      <c r="E789" s="262"/>
      <c r="F789" s="261" t="s">
        <v>18</v>
      </c>
      <c r="G789" s="264">
        <v>1</v>
      </c>
      <c r="H789" s="270"/>
      <c r="I789" s="266">
        <v>0</v>
      </c>
      <c r="J789" s="267">
        <f t="shared" si="25"/>
        <v>0</v>
      </c>
      <c r="K789" s="268" t="s">
        <v>50</v>
      </c>
      <c r="L789" s="268" t="s">
        <v>45</v>
      </c>
      <c r="M789" s="268" t="s">
        <v>51</v>
      </c>
      <c r="N789" s="269" t="str">
        <f>VLOOKUP(M789,[18]OPERACIONAL!$A$1:$C$12,2,FALSE)</f>
        <v>SELECIONAR</v>
      </c>
    </row>
    <row r="790" spans="2:14">
      <c r="B790" s="260" t="str">
        <f t="shared" si="24"/>
        <v>U.</v>
      </c>
      <c r="C790" s="261" t="s">
        <v>4</v>
      </c>
      <c r="D790" s="262"/>
      <c r="E790" s="262"/>
      <c r="F790" s="261" t="s">
        <v>18</v>
      </c>
      <c r="G790" s="264">
        <v>1</v>
      </c>
      <c r="H790" s="270"/>
      <c r="I790" s="266">
        <v>0</v>
      </c>
      <c r="J790" s="267">
        <f t="shared" si="25"/>
        <v>0</v>
      </c>
      <c r="K790" s="268" t="s">
        <v>50</v>
      </c>
      <c r="L790" s="268" t="s">
        <v>45</v>
      </c>
      <c r="M790" s="268" t="s">
        <v>51</v>
      </c>
      <c r="N790" s="269" t="str">
        <f>VLOOKUP(M790,[18]OPERACIONAL!$A$1:$C$12,2,FALSE)</f>
        <v>SELECIONAR</v>
      </c>
    </row>
    <row r="791" spans="2:14">
      <c r="B791" s="260" t="str">
        <f t="shared" si="24"/>
        <v>U.</v>
      </c>
      <c r="C791" s="261" t="s">
        <v>4</v>
      </c>
      <c r="D791" s="262"/>
      <c r="E791" s="262"/>
      <c r="F791" s="261" t="s">
        <v>18</v>
      </c>
      <c r="G791" s="264">
        <v>1</v>
      </c>
      <c r="H791" s="270"/>
      <c r="I791" s="266">
        <v>0</v>
      </c>
      <c r="J791" s="267">
        <f t="shared" si="25"/>
        <v>0</v>
      </c>
      <c r="K791" s="268" t="s">
        <v>50</v>
      </c>
      <c r="L791" s="268" t="s">
        <v>45</v>
      </c>
      <c r="M791" s="268" t="s">
        <v>51</v>
      </c>
      <c r="N791" s="269" t="str">
        <f>VLOOKUP(M791,[18]OPERACIONAL!$A$1:$C$12,2,FALSE)</f>
        <v>SELECIONAR</v>
      </c>
    </row>
    <row r="792" spans="2:14">
      <c r="B792" s="260" t="str">
        <f t="shared" si="24"/>
        <v>U.</v>
      </c>
      <c r="C792" s="261" t="s">
        <v>4</v>
      </c>
      <c r="D792" s="262"/>
      <c r="E792" s="262"/>
      <c r="F792" s="261" t="s">
        <v>18</v>
      </c>
      <c r="G792" s="264">
        <v>1</v>
      </c>
      <c r="H792" s="270"/>
      <c r="I792" s="266">
        <v>0</v>
      </c>
      <c r="J792" s="267">
        <f t="shared" si="25"/>
        <v>0</v>
      </c>
      <c r="K792" s="268" t="s">
        <v>50</v>
      </c>
      <c r="L792" s="268" t="s">
        <v>45</v>
      </c>
      <c r="M792" s="268" t="s">
        <v>51</v>
      </c>
      <c r="N792" s="269" t="str">
        <f>VLOOKUP(M792,[18]OPERACIONAL!$A$1:$C$12,2,FALSE)</f>
        <v>SELECIONAR</v>
      </c>
    </row>
    <row r="793" spans="2:14">
      <c r="B793" s="260" t="str">
        <f t="shared" si="24"/>
        <v>U.</v>
      </c>
      <c r="C793" s="261" t="s">
        <v>4</v>
      </c>
      <c r="D793" s="262"/>
      <c r="E793" s="262"/>
      <c r="F793" s="261" t="s">
        <v>18</v>
      </c>
      <c r="G793" s="264">
        <v>1</v>
      </c>
      <c r="H793" s="270"/>
      <c r="I793" s="266">
        <v>0</v>
      </c>
      <c r="J793" s="267">
        <f t="shared" si="25"/>
        <v>0</v>
      </c>
      <c r="K793" s="268" t="s">
        <v>50</v>
      </c>
      <c r="L793" s="268" t="s">
        <v>45</v>
      </c>
      <c r="M793" s="268" t="s">
        <v>51</v>
      </c>
      <c r="N793" s="269" t="str">
        <f>VLOOKUP(M793,[18]OPERACIONAL!$A$1:$C$12,2,FALSE)</f>
        <v>SELECIONAR</v>
      </c>
    </row>
    <row r="794" spans="2:14">
      <c r="B794" s="260" t="str">
        <f t="shared" si="24"/>
        <v>U.</v>
      </c>
      <c r="C794" s="261" t="s">
        <v>4</v>
      </c>
      <c r="D794" s="262"/>
      <c r="E794" s="262"/>
      <c r="F794" s="261" t="s">
        <v>18</v>
      </c>
      <c r="G794" s="264">
        <v>1</v>
      </c>
      <c r="H794" s="270"/>
      <c r="I794" s="266">
        <v>0</v>
      </c>
      <c r="J794" s="267">
        <f t="shared" si="25"/>
        <v>0</v>
      </c>
      <c r="K794" s="268" t="s">
        <v>50</v>
      </c>
      <c r="L794" s="268" t="s">
        <v>45</v>
      </c>
      <c r="M794" s="268" t="s">
        <v>51</v>
      </c>
      <c r="N794" s="269" t="str">
        <f>VLOOKUP(M794,[18]OPERACIONAL!$A$1:$C$12,2,FALSE)</f>
        <v>SELECIONAR</v>
      </c>
    </row>
    <row r="795" spans="2:14">
      <c r="B795" s="260" t="str">
        <f t="shared" si="24"/>
        <v>U.</v>
      </c>
      <c r="C795" s="261" t="s">
        <v>4</v>
      </c>
      <c r="D795" s="262"/>
      <c r="E795" s="262"/>
      <c r="F795" s="261" t="s">
        <v>18</v>
      </c>
      <c r="G795" s="264">
        <v>1</v>
      </c>
      <c r="H795" s="270"/>
      <c r="I795" s="266">
        <v>0</v>
      </c>
      <c r="J795" s="267">
        <f t="shared" si="25"/>
        <v>0</v>
      </c>
      <c r="K795" s="268" t="s">
        <v>50</v>
      </c>
      <c r="L795" s="268" t="s">
        <v>45</v>
      </c>
      <c r="M795" s="268" t="s">
        <v>51</v>
      </c>
      <c r="N795" s="269" t="str">
        <f>VLOOKUP(M795,[18]OPERACIONAL!$A$1:$C$12,2,FALSE)</f>
        <v>SELECIONAR</v>
      </c>
    </row>
    <row r="796" spans="2:14">
      <c r="B796" s="260" t="str">
        <f t="shared" si="24"/>
        <v>U.</v>
      </c>
      <c r="C796" s="261" t="s">
        <v>4</v>
      </c>
      <c r="D796" s="262"/>
      <c r="E796" s="262"/>
      <c r="F796" s="261" t="s">
        <v>18</v>
      </c>
      <c r="G796" s="264">
        <v>1</v>
      </c>
      <c r="H796" s="270"/>
      <c r="I796" s="266">
        <v>0</v>
      </c>
      <c r="J796" s="267">
        <f t="shared" si="25"/>
        <v>0</v>
      </c>
      <c r="K796" s="268" t="s">
        <v>50</v>
      </c>
      <c r="L796" s="268" t="s">
        <v>45</v>
      </c>
      <c r="M796" s="268" t="s">
        <v>51</v>
      </c>
      <c r="N796" s="269" t="str">
        <f>VLOOKUP(M796,[18]OPERACIONAL!$A$1:$C$12,2,FALSE)</f>
        <v>SELECIONAR</v>
      </c>
    </row>
    <row r="797" spans="2:14">
      <c r="B797" s="260" t="str">
        <f t="shared" si="24"/>
        <v>U.</v>
      </c>
      <c r="C797" s="261" t="s">
        <v>4</v>
      </c>
      <c r="D797" s="262"/>
      <c r="E797" s="262"/>
      <c r="F797" s="261" t="s">
        <v>18</v>
      </c>
      <c r="G797" s="264">
        <v>1</v>
      </c>
      <c r="H797" s="270"/>
      <c r="I797" s="266">
        <v>0</v>
      </c>
      <c r="J797" s="267">
        <f t="shared" si="25"/>
        <v>0</v>
      </c>
      <c r="K797" s="268" t="s">
        <v>50</v>
      </c>
      <c r="L797" s="268" t="s">
        <v>45</v>
      </c>
      <c r="M797" s="268" t="s">
        <v>51</v>
      </c>
      <c r="N797" s="269" t="str">
        <f>VLOOKUP(M797,[18]OPERACIONAL!$A$1:$C$12,2,FALSE)</f>
        <v>SELECIONAR</v>
      </c>
    </row>
    <row r="798" spans="2:14">
      <c r="B798" s="260" t="str">
        <f t="shared" si="24"/>
        <v>U.</v>
      </c>
      <c r="C798" s="261" t="s">
        <v>4</v>
      </c>
      <c r="D798" s="262"/>
      <c r="E798" s="262"/>
      <c r="F798" s="261" t="s">
        <v>18</v>
      </c>
      <c r="G798" s="264">
        <v>1</v>
      </c>
      <c r="H798" s="270"/>
      <c r="I798" s="266">
        <v>0</v>
      </c>
      <c r="J798" s="267">
        <f t="shared" si="25"/>
        <v>0</v>
      </c>
      <c r="K798" s="268" t="s">
        <v>50</v>
      </c>
      <c r="L798" s="268" t="s">
        <v>45</v>
      </c>
      <c r="M798" s="268" t="s">
        <v>51</v>
      </c>
      <c r="N798" s="269" t="str">
        <f>VLOOKUP(M798,[18]OPERACIONAL!$A$1:$C$12,2,FALSE)</f>
        <v>SELECIONAR</v>
      </c>
    </row>
    <row r="799" spans="2:14">
      <c r="B799" s="260" t="str">
        <f t="shared" si="24"/>
        <v>U.</v>
      </c>
      <c r="C799" s="261" t="s">
        <v>4</v>
      </c>
      <c r="D799" s="262"/>
      <c r="E799" s="262"/>
      <c r="F799" s="261" t="s">
        <v>18</v>
      </c>
      <c r="G799" s="264">
        <v>1</v>
      </c>
      <c r="H799" s="270"/>
      <c r="I799" s="266">
        <v>0</v>
      </c>
      <c r="J799" s="267">
        <f t="shared" si="25"/>
        <v>0</v>
      </c>
      <c r="K799" s="268" t="s">
        <v>50</v>
      </c>
      <c r="L799" s="268" t="s">
        <v>45</v>
      </c>
      <c r="M799" s="268" t="s">
        <v>51</v>
      </c>
      <c r="N799" s="269" t="str">
        <f>VLOOKUP(M799,[18]OPERACIONAL!$A$1:$C$12,2,FALSE)</f>
        <v>SELECIONAR</v>
      </c>
    </row>
    <row r="800" spans="2:14">
      <c r="B800" s="260" t="str">
        <f t="shared" si="24"/>
        <v>U.</v>
      </c>
      <c r="C800" s="261" t="s">
        <v>4</v>
      </c>
      <c r="D800" s="262"/>
      <c r="E800" s="262"/>
      <c r="F800" s="261" t="s">
        <v>18</v>
      </c>
      <c r="G800" s="264">
        <v>1</v>
      </c>
      <c r="H800" s="270"/>
      <c r="I800" s="266">
        <v>0</v>
      </c>
      <c r="J800" s="267">
        <f t="shared" si="25"/>
        <v>0</v>
      </c>
      <c r="K800" s="268" t="s">
        <v>50</v>
      </c>
      <c r="L800" s="268" t="s">
        <v>45</v>
      </c>
      <c r="M800" s="268" t="s">
        <v>51</v>
      </c>
      <c r="N800" s="269" t="str">
        <f>VLOOKUP(M800,[18]OPERACIONAL!$A$1:$C$12,2,FALSE)</f>
        <v>SELECIONAR</v>
      </c>
    </row>
    <row r="801" spans="2:14">
      <c r="B801" s="260" t="str">
        <f t="shared" si="24"/>
        <v>U.</v>
      </c>
      <c r="C801" s="261" t="s">
        <v>4</v>
      </c>
      <c r="D801" s="262"/>
      <c r="E801" s="262"/>
      <c r="F801" s="261" t="s">
        <v>18</v>
      </c>
      <c r="G801" s="264">
        <v>1</v>
      </c>
      <c r="H801" s="270"/>
      <c r="I801" s="266">
        <v>0</v>
      </c>
      <c r="J801" s="267">
        <f t="shared" si="25"/>
        <v>0</v>
      </c>
      <c r="K801" s="268" t="s">
        <v>50</v>
      </c>
      <c r="L801" s="268" t="s">
        <v>45</v>
      </c>
      <c r="M801" s="268" t="s">
        <v>51</v>
      </c>
      <c r="N801" s="269" t="str">
        <f>VLOOKUP(M801,[18]OPERACIONAL!$A$1:$C$12,2,FALSE)</f>
        <v>SELECIONAR</v>
      </c>
    </row>
    <row r="802" spans="2:14">
      <c r="B802" s="260" t="str">
        <f t="shared" si="24"/>
        <v>U.</v>
      </c>
      <c r="C802" s="261" t="s">
        <v>4</v>
      </c>
      <c r="D802" s="262"/>
      <c r="E802" s="262"/>
      <c r="F802" s="261" t="s">
        <v>18</v>
      </c>
      <c r="G802" s="264">
        <v>1</v>
      </c>
      <c r="H802" s="270"/>
      <c r="I802" s="266">
        <v>0</v>
      </c>
      <c r="J802" s="267">
        <f t="shared" si="25"/>
        <v>0</v>
      </c>
      <c r="K802" s="268" t="s">
        <v>50</v>
      </c>
      <c r="L802" s="268" t="s">
        <v>45</v>
      </c>
      <c r="M802" s="268" t="s">
        <v>51</v>
      </c>
      <c r="N802" s="269" t="str">
        <f>VLOOKUP(M802,[18]OPERACIONAL!$A$1:$C$12,2,FALSE)</f>
        <v>SELECIONAR</v>
      </c>
    </row>
    <row r="803" spans="2:14">
      <c r="B803" s="260" t="str">
        <f t="shared" si="24"/>
        <v>U.</v>
      </c>
      <c r="C803" s="261" t="s">
        <v>4</v>
      </c>
      <c r="D803" s="262"/>
      <c r="E803" s="262"/>
      <c r="F803" s="261" t="s">
        <v>18</v>
      </c>
      <c r="G803" s="264">
        <v>1</v>
      </c>
      <c r="H803" s="270"/>
      <c r="I803" s="266">
        <v>0</v>
      </c>
      <c r="J803" s="267">
        <f t="shared" si="25"/>
        <v>0</v>
      </c>
      <c r="K803" s="268" t="s">
        <v>50</v>
      </c>
      <c r="L803" s="268" t="s">
        <v>45</v>
      </c>
      <c r="M803" s="268" t="s">
        <v>51</v>
      </c>
      <c r="N803" s="269" t="str">
        <f>VLOOKUP(M803,[18]OPERACIONAL!$A$1:$C$12,2,FALSE)</f>
        <v>SELECIONAR</v>
      </c>
    </row>
    <row r="804" spans="2:14">
      <c r="B804" s="260" t="str">
        <f t="shared" si="24"/>
        <v>U.</v>
      </c>
      <c r="C804" s="261" t="s">
        <v>4</v>
      </c>
      <c r="D804" s="262"/>
      <c r="E804" s="262"/>
      <c r="F804" s="261" t="s">
        <v>18</v>
      </c>
      <c r="G804" s="264">
        <v>1</v>
      </c>
      <c r="H804" s="270"/>
      <c r="I804" s="266">
        <v>0</v>
      </c>
      <c r="J804" s="267">
        <f t="shared" si="25"/>
        <v>0</v>
      </c>
      <c r="K804" s="268" t="s">
        <v>50</v>
      </c>
      <c r="L804" s="268" t="s">
        <v>45</v>
      </c>
      <c r="M804" s="268" t="s">
        <v>51</v>
      </c>
      <c r="N804" s="269" t="str">
        <f>VLOOKUP(M804,[18]OPERACIONAL!$A$1:$C$12,2,FALSE)</f>
        <v>SELECIONAR</v>
      </c>
    </row>
    <row r="805" spans="2:14">
      <c r="B805" s="260" t="str">
        <f t="shared" si="24"/>
        <v>U.</v>
      </c>
      <c r="C805" s="261" t="s">
        <v>4</v>
      </c>
      <c r="D805" s="262"/>
      <c r="E805" s="262"/>
      <c r="F805" s="261" t="s">
        <v>18</v>
      </c>
      <c r="G805" s="264">
        <v>1</v>
      </c>
      <c r="H805" s="270"/>
      <c r="I805" s="266">
        <v>0</v>
      </c>
      <c r="J805" s="267">
        <f t="shared" si="25"/>
        <v>0</v>
      </c>
      <c r="K805" s="268" t="s">
        <v>50</v>
      </c>
      <c r="L805" s="268" t="s">
        <v>45</v>
      </c>
      <c r="M805" s="268" t="s">
        <v>51</v>
      </c>
      <c r="N805" s="269" t="str">
        <f>VLOOKUP(M805,[18]OPERACIONAL!$A$1:$C$12,2,FALSE)</f>
        <v>SELECIONAR</v>
      </c>
    </row>
    <row r="806" spans="2:14">
      <c r="B806" s="260" t="str">
        <f t="shared" si="24"/>
        <v>U.</v>
      </c>
      <c r="C806" s="261" t="s">
        <v>4</v>
      </c>
      <c r="D806" s="262"/>
      <c r="E806" s="262"/>
      <c r="F806" s="261" t="s">
        <v>18</v>
      </c>
      <c r="G806" s="264">
        <v>1</v>
      </c>
      <c r="H806" s="270"/>
      <c r="I806" s="266">
        <v>0</v>
      </c>
      <c r="J806" s="267">
        <f t="shared" si="25"/>
        <v>0</v>
      </c>
      <c r="K806" s="268" t="s">
        <v>50</v>
      </c>
      <c r="L806" s="268" t="s">
        <v>45</v>
      </c>
      <c r="M806" s="268" t="s">
        <v>51</v>
      </c>
      <c r="N806" s="269" t="str">
        <f>VLOOKUP(M806,[18]OPERACIONAL!$A$1:$C$12,2,FALSE)</f>
        <v>SELECIONAR</v>
      </c>
    </row>
    <row r="807" spans="2:14">
      <c r="B807" s="260" t="str">
        <f t="shared" si="24"/>
        <v>U.</v>
      </c>
      <c r="C807" s="261" t="s">
        <v>4</v>
      </c>
      <c r="D807" s="262"/>
      <c r="E807" s="262"/>
      <c r="F807" s="261" t="s">
        <v>18</v>
      </c>
      <c r="G807" s="264">
        <v>1</v>
      </c>
      <c r="H807" s="270"/>
      <c r="I807" s="266">
        <v>0</v>
      </c>
      <c r="J807" s="267">
        <f t="shared" si="25"/>
        <v>0</v>
      </c>
      <c r="K807" s="268" t="s">
        <v>50</v>
      </c>
      <c r="L807" s="268" t="s">
        <v>45</v>
      </c>
      <c r="M807" s="268" t="s">
        <v>51</v>
      </c>
      <c r="N807" s="269" t="str">
        <f>VLOOKUP(M807,[18]OPERACIONAL!$A$1:$C$12,2,FALSE)</f>
        <v>SELECIONAR</v>
      </c>
    </row>
    <row r="808" spans="2:14">
      <c r="B808" s="260" t="str">
        <f t="shared" si="24"/>
        <v>U.</v>
      </c>
      <c r="C808" s="261" t="s">
        <v>4</v>
      </c>
      <c r="D808" s="262"/>
      <c r="E808" s="262"/>
      <c r="F808" s="261" t="s">
        <v>18</v>
      </c>
      <c r="G808" s="264">
        <v>1</v>
      </c>
      <c r="H808" s="270"/>
      <c r="I808" s="266">
        <v>0</v>
      </c>
      <c r="J808" s="267">
        <f t="shared" si="25"/>
        <v>0</v>
      </c>
      <c r="K808" s="268" t="s">
        <v>50</v>
      </c>
      <c r="L808" s="268" t="s">
        <v>45</v>
      </c>
      <c r="M808" s="268" t="s">
        <v>51</v>
      </c>
      <c r="N808" s="269" t="str">
        <f>VLOOKUP(M808,[18]OPERACIONAL!$A$1:$C$12,2,FALSE)</f>
        <v>SELECIONAR</v>
      </c>
    </row>
    <row r="809" spans="2:14">
      <c r="B809" s="260" t="str">
        <f t="shared" si="24"/>
        <v>U.</v>
      </c>
      <c r="C809" s="261" t="s">
        <v>4</v>
      </c>
      <c r="D809" s="262"/>
      <c r="E809" s="262"/>
      <c r="F809" s="261" t="s">
        <v>18</v>
      </c>
      <c r="G809" s="264">
        <v>1</v>
      </c>
      <c r="H809" s="270"/>
      <c r="I809" s="266">
        <v>0</v>
      </c>
      <c r="J809" s="267">
        <f t="shared" si="25"/>
        <v>0</v>
      </c>
      <c r="K809" s="268" t="s">
        <v>50</v>
      </c>
      <c r="L809" s="268" t="s">
        <v>45</v>
      </c>
      <c r="M809" s="268" t="s">
        <v>51</v>
      </c>
      <c r="N809" s="269" t="str">
        <f>VLOOKUP(M809,[18]OPERACIONAL!$A$1:$C$12,2,FALSE)</f>
        <v>SELECIONAR</v>
      </c>
    </row>
    <row r="810" spans="2:14">
      <c r="B810" s="260" t="str">
        <f t="shared" si="24"/>
        <v>U.</v>
      </c>
      <c r="C810" s="261" t="s">
        <v>4</v>
      </c>
      <c r="D810" s="262"/>
      <c r="E810" s="262"/>
      <c r="F810" s="261" t="s">
        <v>18</v>
      </c>
      <c r="G810" s="264">
        <v>1</v>
      </c>
      <c r="H810" s="270"/>
      <c r="I810" s="266">
        <v>0</v>
      </c>
      <c r="J810" s="267">
        <f t="shared" si="25"/>
        <v>0</v>
      </c>
      <c r="K810" s="268" t="s">
        <v>50</v>
      </c>
      <c r="L810" s="268" t="s">
        <v>45</v>
      </c>
      <c r="M810" s="268" t="s">
        <v>51</v>
      </c>
      <c r="N810" s="269" t="str">
        <f>VLOOKUP(M810,[18]OPERACIONAL!$A$1:$C$12,2,FALSE)</f>
        <v>SELECIONAR</v>
      </c>
    </row>
    <row r="811" spans="2:14">
      <c r="B811" s="260" t="str">
        <f t="shared" si="24"/>
        <v>U.</v>
      </c>
      <c r="C811" s="261" t="s">
        <v>4</v>
      </c>
      <c r="D811" s="262"/>
      <c r="E811" s="262"/>
      <c r="F811" s="261" t="s">
        <v>18</v>
      </c>
      <c r="G811" s="264">
        <v>1</v>
      </c>
      <c r="H811" s="270"/>
      <c r="I811" s="266">
        <v>0</v>
      </c>
      <c r="J811" s="267">
        <f t="shared" si="25"/>
        <v>0</v>
      </c>
      <c r="K811" s="268" t="s">
        <v>50</v>
      </c>
      <c r="L811" s="268" t="s">
        <v>45</v>
      </c>
      <c r="M811" s="268" t="s">
        <v>51</v>
      </c>
      <c r="N811" s="269" t="str">
        <f>VLOOKUP(M811,[18]OPERACIONAL!$A$1:$C$12,2,FALSE)</f>
        <v>SELECIONAR</v>
      </c>
    </row>
    <row r="812" spans="2:14">
      <c r="B812" s="260" t="str">
        <f t="shared" si="24"/>
        <v>U.</v>
      </c>
      <c r="C812" s="261" t="s">
        <v>4</v>
      </c>
      <c r="D812" s="262"/>
      <c r="E812" s="262"/>
      <c r="F812" s="261" t="s">
        <v>18</v>
      </c>
      <c r="G812" s="264">
        <v>1</v>
      </c>
      <c r="H812" s="270"/>
      <c r="I812" s="266">
        <v>0</v>
      </c>
      <c r="J812" s="267">
        <f t="shared" si="25"/>
        <v>0</v>
      </c>
      <c r="K812" s="268" t="s">
        <v>50</v>
      </c>
      <c r="L812" s="268" t="s">
        <v>45</v>
      </c>
      <c r="M812" s="268" t="s">
        <v>51</v>
      </c>
      <c r="N812" s="269" t="str">
        <f>VLOOKUP(M812,[18]OPERACIONAL!$A$1:$C$12,2,FALSE)</f>
        <v>SELECIONAR</v>
      </c>
    </row>
    <row r="813" spans="2:14">
      <c r="B813" s="260" t="str">
        <f t="shared" si="24"/>
        <v>U.</v>
      </c>
      <c r="C813" s="261" t="s">
        <v>4</v>
      </c>
      <c r="D813" s="262"/>
      <c r="E813" s="262"/>
      <c r="F813" s="261" t="s">
        <v>18</v>
      </c>
      <c r="G813" s="264">
        <v>1</v>
      </c>
      <c r="H813" s="270"/>
      <c r="I813" s="266">
        <v>0</v>
      </c>
      <c r="J813" s="267">
        <f t="shared" si="25"/>
        <v>0</v>
      </c>
      <c r="K813" s="268" t="s">
        <v>50</v>
      </c>
      <c r="L813" s="268" t="s">
        <v>45</v>
      </c>
      <c r="M813" s="268" t="s">
        <v>51</v>
      </c>
      <c r="N813" s="269" t="str">
        <f>VLOOKUP(M813,[18]OPERACIONAL!$A$1:$C$12,2,FALSE)</f>
        <v>SELECIONAR</v>
      </c>
    </row>
    <row r="814" spans="2:14">
      <c r="B814" s="260" t="str">
        <f t="shared" si="24"/>
        <v>U.</v>
      </c>
      <c r="C814" s="261" t="s">
        <v>4</v>
      </c>
      <c r="D814" s="262"/>
      <c r="E814" s="262"/>
      <c r="F814" s="261" t="s">
        <v>18</v>
      </c>
      <c r="G814" s="264">
        <v>1</v>
      </c>
      <c r="H814" s="270"/>
      <c r="I814" s="266">
        <v>0</v>
      </c>
      <c r="J814" s="267">
        <f t="shared" si="25"/>
        <v>0</v>
      </c>
      <c r="K814" s="268" t="s">
        <v>50</v>
      </c>
      <c r="L814" s="268" t="s">
        <v>45</v>
      </c>
      <c r="M814" s="268" t="s">
        <v>51</v>
      </c>
      <c r="N814" s="269" t="str">
        <f>VLOOKUP(M814,[18]OPERACIONAL!$A$1:$C$12,2,FALSE)</f>
        <v>SELECIONAR</v>
      </c>
    </row>
    <row r="815" spans="2:14">
      <c r="B815" s="260" t="str">
        <f t="shared" si="24"/>
        <v>U.</v>
      </c>
      <c r="C815" s="261" t="s">
        <v>4</v>
      </c>
      <c r="D815" s="262"/>
      <c r="E815" s="262"/>
      <c r="F815" s="261" t="s">
        <v>18</v>
      </c>
      <c r="G815" s="264">
        <v>1</v>
      </c>
      <c r="H815" s="270"/>
      <c r="I815" s="266">
        <v>0</v>
      </c>
      <c r="J815" s="267">
        <f t="shared" si="25"/>
        <v>0</v>
      </c>
      <c r="K815" s="268" t="s">
        <v>50</v>
      </c>
      <c r="L815" s="268" t="s">
        <v>45</v>
      </c>
      <c r="M815" s="268" t="s">
        <v>51</v>
      </c>
      <c r="N815" s="269" t="str">
        <f>VLOOKUP(M815,[18]OPERACIONAL!$A$1:$C$12,2,FALSE)</f>
        <v>SELECIONAR</v>
      </c>
    </row>
    <row r="816" spans="2:14">
      <c r="B816" s="260" t="str">
        <f t="shared" si="24"/>
        <v>U.</v>
      </c>
      <c r="C816" s="261" t="s">
        <v>4</v>
      </c>
      <c r="D816" s="262"/>
      <c r="E816" s="262"/>
      <c r="F816" s="261" t="s">
        <v>18</v>
      </c>
      <c r="G816" s="264">
        <v>1</v>
      </c>
      <c r="H816" s="270"/>
      <c r="I816" s="266">
        <v>0</v>
      </c>
      <c r="J816" s="267">
        <f t="shared" si="25"/>
        <v>0</v>
      </c>
      <c r="K816" s="268" t="s">
        <v>50</v>
      </c>
      <c r="L816" s="268" t="s">
        <v>45</v>
      </c>
      <c r="M816" s="268" t="s">
        <v>51</v>
      </c>
      <c r="N816" s="269" t="str">
        <f>VLOOKUP(M816,[18]OPERACIONAL!$A$1:$C$12,2,FALSE)</f>
        <v>SELECIONAR</v>
      </c>
    </row>
    <row r="817" spans="2:14">
      <c r="B817" s="260" t="str">
        <f t="shared" si="24"/>
        <v>U.</v>
      </c>
      <c r="C817" s="261" t="s">
        <v>4</v>
      </c>
      <c r="D817" s="262"/>
      <c r="E817" s="262"/>
      <c r="F817" s="261" t="s">
        <v>18</v>
      </c>
      <c r="G817" s="264">
        <v>1</v>
      </c>
      <c r="H817" s="270"/>
      <c r="I817" s="266">
        <v>0</v>
      </c>
      <c r="J817" s="267">
        <f t="shared" si="25"/>
        <v>0</v>
      </c>
      <c r="K817" s="268" t="s">
        <v>50</v>
      </c>
      <c r="L817" s="268" t="s">
        <v>45</v>
      </c>
      <c r="M817" s="268" t="s">
        <v>51</v>
      </c>
      <c r="N817" s="269" t="str">
        <f>VLOOKUP(M817,[18]OPERACIONAL!$A$1:$C$12,2,FALSE)</f>
        <v>SELECIONAR</v>
      </c>
    </row>
    <row r="818" spans="2:14">
      <c r="B818" s="260" t="str">
        <f t="shared" si="24"/>
        <v>U.</v>
      </c>
      <c r="C818" s="261" t="s">
        <v>4</v>
      </c>
      <c r="D818" s="262"/>
      <c r="E818" s="262"/>
      <c r="F818" s="261" t="s">
        <v>18</v>
      </c>
      <c r="G818" s="264">
        <v>1</v>
      </c>
      <c r="H818" s="270"/>
      <c r="I818" s="266">
        <v>0</v>
      </c>
      <c r="J818" s="267">
        <f t="shared" si="25"/>
        <v>0</v>
      </c>
      <c r="K818" s="268" t="s">
        <v>50</v>
      </c>
      <c r="L818" s="268" t="s">
        <v>45</v>
      </c>
      <c r="M818" s="268" t="s">
        <v>51</v>
      </c>
      <c r="N818" s="269" t="str">
        <f>VLOOKUP(M818,[18]OPERACIONAL!$A$1:$C$12,2,FALSE)</f>
        <v>SELECIONAR</v>
      </c>
    </row>
    <row r="819" spans="2:14">
      <c r="B819" s="260" t="str">
        <f t="shared" si="24"/>
        <v>U.</v>
      </c>
      <c r="C819" s="261" t="s">
        <v>4</v>
      </c>
      <c r="D819" s="262"/>
      <c r="E819" s="262"/>
      <c r="F819" s="261" t="s">
        <v>18</v>
      </c>
      <c r="G819" s="264">
        <v>1</v>
      </c>
      <c r="H819" s="270"/>
      <c r="I819" s="266">
        <v>0</v>
      </c>
      <c r="J819" s="267">
        <f t="shared" si="25"/>
        <v>0</v>
      </c>
      <c r="K819" s="268" t="s">
        <v>50</v>
      </c>
      <c r="L819" s="268" t="s">
        <v>45</v>
      </c>
      <c r="M819" s="268" t="s">
        <v>51</v>
      </c>
      <c r="N819" s="269" t="str">
        <f>VLOOKUP(M819,[18]OPERACIONAL!$A$1:$C$12,2,FALSE)</f>
        <v>SELECIONAR</v>
      </c>
    </row>
    <row r="820" spans="2:14">
      <c r="B820" s="260" t="str">
        <f t="shared" si="24"/>
        <v>U.</v>
      </c>
      <c r="C820" s="261" t="s">
        <v>4</v>
      </c>
      <c r="D820" s="262"/>
      <c r="E820" s="262"/>
      <c r="F820" s="261" t="s">
        <v>18</v>
      </c>
      <c r="G820" s="264">
        <v>1</v>
      </c>
      <c r="H820" s="270"/>
      <c r="I820" s="266">
        <v>0</v>
      </c>
      <c r="J820" s="267">
        <f t="shared" si="25"/>
        <v>0</v>
      </c>
      <c r="K820" s="268" t="s">
        <v>50</v>
      </c>
      <c r="L820" s="268" t="s">
        <v>45</v>
      </c>
      <c r="M820" s="268" t="s">
        <v>51</v>
      </c>
      <c r="N820" s="269" t="str">
        <f>VLOOKUP(M820,[18]OPERACIONAL!$A$1:$C$12,2,FALSE)</f>
        <v>SELECIONAR</v>
      </c>
    </row>
    <row r="821" spans="2:14">
      <c r="B821" s="260" t="str">
        <f t="shared" si="24"/>
        <v>U.</v>
      </c>
      <c r="C821" s="261" t="s">
        <v>4</v>
      </c>
      <c r="D821" s="262"/>
      <c r="E821" s="262"/>
      <c r="F821" s="261" t="s">
        <v>18</v>
      </c>
      <c r="G821" s="264">
        <v>1</v>
      </c>
      <c r="H821" s="270"/>
      <c r="I821" s="266">
        <v>0</v>
      </c>
      <c r="J821" s="267">
        <f t="shared" si="25"/>
        <v>0</v>
      </c>
      <c r="K821" s="268" t="s">
        <v>50</v>
      </c>
      <c r="L821" s="268" t="s">
        <v>45</v>
      </c>
      <c r="M821" s="268" t="s">
        <v>51</v>
      </c>
      <c r="N821" s="269" t="str">
        <f>VLOOKUP(M821,[18]OPERACIONAL!$A$1:$C$12,2,FALSE)</f>
        <v>SELECIONAR</v>
      </c>
    </row>
    <row r="822" spans="2:14">
      <c r="B822" s="260" t="str">
        <f t="shared" si="24"/>
        <v>U.</v>
      </c>
      <c r="C822" s="261" t="s">
        <v>4</v>
      </c>
      <c r="D822" s="262"/>
      <c r="E822" s="262"/>
      <c r="F822" s="261" t="s">
        <v>18</v>
      </c>
      <c r="G822" s="264">
        <v>1</v>
      </c>
      <c r="H822" s="270"/>
      <c r="I822" s="266">
        <v>0</v>
      </c>
      <c r="J822" s="267">
        <f t="shared" si="25"/>
        <v>0</v>
      </c>
      <c r="K822" s="268" t="s">
        <v>50</v>
      </c>
      <c r="L822" s="268" t="s">
        <v>45</v>
      </c>
      <c r="M822" s="268" t="s">
        <v>51</v>
      </c>
      <c r="N822" s="269" t="str">
        <f>VLOOKUP(M822,[18]OPERACIONAL!$A$1:$C$12,2,FALSE)</f>
        <v>SELECIONAR</v>
      </c>
    </row>
    <row r="823" spans="2:14">
      <c r="B823" s="260" t="str">
        <f t="shared" si="24"/>
        <v>U.</v>
      </c>
      <c r="C823" s="261" t="s">
        <v>4</v>
      </c>
      <c r="D823" s="262"/>
      <c r="E823" s="262"/>
      <c r="F823" s="261" t="s">
        <v>18</v>
      </c>
      <c r="G823" s="264">
        <v>1</v>
      </c>
      <c r="H823" s="270"/>
      <c r="I823" s="266">
        <v>0</v>
      </c>
      <c r="J823" s="267">
        <f t="shared" si="25"/>
        <v>0</v>
      </c>
      <c r="K823" s="268" t="s">
        <v>50</v>
      </c>
      <c r="L823" s="268" t="s">
        <v>45</v>
      </c>
      <c r="M823" s="268" t="s">
        <v>51</v>
      </c>
      <c r="N823" s="269" t="str">
        <f>VLOOKUP(M823,[18]OPERACIONAL!$A$1:$C$12,2,FALSE)</f>
        <v>SELECIONAR</v>
      </c>
    </row>
    <row r="824" spans="2:14">
      <c r="B824" s="260" t="str">
        <f t="shared" si="24"/>
        <v>U.</v>
      </c>
      <c r="C824" s="261" t="s">
        <v>4</v>
      </c>
      <c r="D824" s="262"/>
      <c r="E824" s="262"/>
      <c r="F824" s="261" t="s">
        <v>18</v>
      </c>
      <c r="G824" s="264">
        <v>1</v>
      </c>
      <c r="H824" s="270"/>
      <c r="I824" s="266">
        <v>0</v>
      </c>
      <c r="J824" s="267">
        <f t="shared" si="25"/>
        <v>0</v>
      </c>
      <c r="K824" s="268" t="s">
        <v>50</v>
      </c>
      <c r="L824" s="268" t="s">
        <v>45</v>
      </c>
      <c r="M824" s="268" t="s">
        <v>51</v>
      </c>
      <c r="N824" s="269" t="str">
        <f>VLOOKUP(M824,[18]OPERACIONAL!$A$1:$C$12,2,FALSE)</f>
        <v>SELECIONAR</v>
      </c>
    </row>
    <row r="825" spans="2:14">
      <c r="B825" s="260" t="str">
        <f t="shared" si="24"/>
        <v>U.</v>
      </c>
      <c r="C825" s="261" t="s">
        <v>4</v>
      </c>
      <c r="D825" s="262"/>
      <c r="E825" s="262"/>
      <c r="F825" s="261" t="s">
        <v>18</v>
      </c>
      <c r="G825" s="264">
        <v>1</v>
      </c>
      <c r="H825" s="270"/>
      <c r="I825" s="266">
        <v>0</v>
      </c>
      <c r="J825" s="267">
        <f t="shared" si="25"/>
        <v>0</v>
      </c>
      <c r="K825" s="268" t="s">
        <v>50</v>
      </c>
      <c r="L825" s="268" t="s">
        <v>45</v>
      </c>
      <c r="M825" s="268" t="s">
        <v>51</v>
      </c>
      <c r="N825" s="269" t="str">
        <f>VLOOKUP(M825,[18]OPERACIONAL!$A$1:$C$12,2,FALSE)</f>
        <v>SELECIONAR</v>
      </c>
    </row>
    <row r="826" spans="2:14">
      <c r="B826" s="260" t="str">
        <f t="shared" si="24"/>
        <v>U.</v>
      </c>
      <c r="C826" s="261" t="s">
        <v>4</v>
      </c>
      <c r="D826" s="262"/>
      <c r="E826" s="262"/>
      <c r="F826" s="261" t="s">
        <v>18</v>
      </c>
      <c r="G826" s="264">
        <v>1</v>
      </c>
      <c r="H826" s="270"/>
      <c r="I826" s="266">
        <v>0</v>
      </c>
      <c r="J826" s="267">
        <f t="shared" si="25"/>
        <v>0</v>
      </c>
      <c r="K826" s="268" t="s">
        <v>50</v>
      </c>
      <c r="L826" s="268" t="s">
        <v>45</v>
      </c>
      <c r="M826" s="268" t="s">
        <v>51</v>
      </c>
      <c r="N826" s="269" t="str">
        <f>VLOOKUP(M826,[18]OPERACIONAL!$A$1:$C$12,2,FALSE)</f>
        <v>SELECIONAR</v>
      </c>
    </row>
    <row r="827" spans="2:14">
      <c r="B827" s="260" t="str">
        <f t="shared" si="24"/>
        <v>U.</v>
      </c>
      <c r="C827" s="261" t="s">
        <v>4</v>
      </c>
      <c r="D827" s="262"/>
      <c r="E827" s="262"/>
      <c r="F827" s="261" t="s">
        <v>18</v>
      </c>
      <c r="G827" s="264">
        <v>1</v>
      </c>
      <c r="H827" s="270"/>
      <c r="I827" s="266">
        <v>0</v>
      </c>
      <c r="J827" s="267">
        <f t="shared" si="25"/>
        <v>0</v>
      </c>
      <c r="K827" s="268" t="s">
        <v>50</v>
      </c>
      <c r="L827" s="268" t="s">
        <v>45</v>
      </c>
      <c r="M827" s="268" t="s">
        <v>51</v>
      </c>
      <c r="N827" s="269" t="str">
        <f>VLOOKUP(M827,[18]OPERACIONAL!$A$1:$C$12,2,FALSE)</f>
        <v>SELECIONAR</v>
      </c>
    </row>
    <row r="828" spans="2:14">
      <c r="B828" s="260" t="str">
        <f t="shared" si="24"/>
        <v>U.</v>
      </c>
      <c r="C828" s="261" t="s">
        <v>4</v>
      </c>
      <c r="D828" s="262"/>
      <c r="E828" s="262"/>
      <c r="F828" s="261" t="s">
        <v>18</v>
      </c>
      <c r="G828" s="264">
        <v>1</v>
      </c>
      <c r="H828" s="270"/>
      <c r="I828" s="266">
        <v>0</v>
      </c>
      <c r="J828" s="267">
        <f t="shared" si="25"/>
        <v>0</v>
      </c>
      <c r="K828" s="268" t="s">
        <v>50</v>
      </c>
      <c r="L828" s="268" t="s">
        <v>45</v>
      </c>
      <c r="M828" s="268" t="s">
        <v>51</v>
      </c>
      <c r="N828" s="269" t="str">
        <f>VLOOKUP(M828,[18]OPERACIONAL!$A$1:$C$12,2,FALSE)</f>
        <v>SELECIONAR</v>
      </c>
    </row>
    <row r="829" spans="2:14">
      <c r="B829" s="260" t="str">
        <f t="shared" si="24"/>
        <v>U.</v>
      </c>
      <c r="C829" s="261" t="s">
        <v>4</v>
      </c>
      <c r="D829" s="262"/>
      <c r="E829" s="262"/>
      <c r="F829" s="261" t="s">
        <v>18</v>
      </c>
      <c r="G829" s="264">
        <v>1</v>
      </c>
      <c r="H829" s="270"/>
      <c r="I829" s="266">
        <v>0</v>
      </c>
      <c r="J829" s="267">
        <f t="shared" si="25"/>
        <v>0</v>
      </c>
      <c r="K829" s="268" t="s">
        <v>50</v>
      </c>
      <c r="L829" s="268" t="s">
        <v>45</v>
      </c>
      <c r="M829" s="268" t="s">
        <v>51</v>
      </c>
      <c r="N829" s="269" t="str">
        <f>VLOOKUP(M829,[18]OPERACIONAL!$A$1:$C$12,2,FALSE)</f>
        <v>SELECIONAR</v>
      </c>
    </row>
    <row r="830" spans="2:14">
      <c r="B830" s="260" t="str">
        <f t="shared" si="24"/>
        <v>U.</v>
      </c>
      <c r="C830" s="261" t="s">
        <v>4</v>
      </c>
      <c r="D830" s="262"/>
      <c r="E830" s="262"/>
      <c r="F830" s="261" t="s">
        <v>18</v>
      </c>
      <c r="G830" s="264">
        <v>1</v>
      </c>
      <c r="H830" s="270"/>
      <c r="I830" s="266">
        <v>0</v>
      </c>
      <c r="J830" s="267">
        <f t="shared" si="25"/>
        <v>0</v>
      </c>
      <c r="K830" s="268" t="s">
        <v>50</v>
      </c>
      <c r="L830" s="268" t="s">
        <v>45</v>
      </c>
      <c r="M830" s="268" t="s">
        <v>51</v>
      </c>
      <c r="N830" s="269" t="str">
        <f>VLOOKUP(M830,[18]OPERACIONAL!$A$1:$C$12,2,FALSE)</f>
        <v>SELECIONAR</v>
      </c>
    </row>
    <row r="831" spans="2:14">
      <c r="B831" s="260" t="str">
        <f t="shared" si="24"/>
        <v>U.</v>
      </c>
      <c r="C831" s="261" t="s">
        <v>4</v>
      </c>
      <c r="D831" s="262"/>
      <c r="E831" s="262"/>
      <c r="F831" s="261" t="s">
        <v>18</v>
      </c>
      <c r="G831" s="264">
        <v>1</v>
      </c>
      <c r="H831" s="270"/>
      <c r="I831" s="266">
        <v>0</v>
      </c>
      <c r="J831" s="267">
        <f t="shared" si="25"/>
        <v>0</v>
      </c>
      <c r="K831" s="268" t="s">
        <v>50</v>
      </c>
      <c r="L831" s="268" t="s">
        <v>45</v>
      </c>
      <c r="M831" s="268" t="s">
        <v>51</v>
      </c>
      <c r="N831" s="269" t="str">
        <f>VLOOKUP(M831,[18]OPERACIONAL!$A$1:$C$12,2,FALSE)</f>
        <v>SELECIONAR</v>
      </c>
    </row>
    <row r="832" spans="2:14">
      <c r="B832" s="260" t="str">
        <f t="shared" si="24"/>
        <v>U.</v>
      </c>
      <c r="C832" s="261" t="s">
        <v>4</v>
      </c>
      <c r="D832" s="262"/>
      <c r="E832" s="262"/>
      <c r="F832" s="261" t="s">
        <v>18</v>
      </c>
      <c r="G832" s="264">
        <v>1</v>
      </c>
      <c r="H832" s="270"/>
      <c r="I832" s="266">
        <v>0</v>
      </c>
      <c r="J832" s="267">
        <f t="shared" si="25"/>
        <v>0</v>
      </c>
      <c r="K832" s="268" t="s">
        <v>50</v>
      </c>
      <c r="L832" s="268" t="s">
        <v>45</v>
      </c>
      <c r="M832" s="268" t="s">
        <v>51</v>
      </c>
      <c r="N832" s="269" t="str">
        <f>VLOOKUP(M832,[18]OPERACIONAL!$A$1:$C$12,2,FALSE)</f>
        <v>SELECIONAR</v>
      </c>
    </row>
    <row r="833" spans="2:14">
      <c r="B833" s="260" t="str">
        <f t="shared" si="24"/>
        <v>U.</v>
      </c>
      <c r="C833" s="261" t="s">
        <v>4</v>
      </c>
      <c r="D833" s="262"/>
      <c r="E833" s="262"/>
      <c r="F833" s="261" t="s">
        <v>18</v>
      </c>
      <c r="G833" s="264">
        <v>1</v>
      </c>
      <c r="H833" s="270"/>
      <c r="I833" s="266">
        <v>0</v>
      </c>
      <c r="J833" s="267">
        <f t="shared" si="25"/>
        <v>0</v>
      </c>
      <c r="K833" s="268" t="s">
        <v>50</v>
      </c>
      <c r="L833" s="268" t="s">
        <v>45</v>
      </c>
      <c r="M833" s="268" t="s">
        <v>51</v>
      </c>
      <c r="N833" s="269" t="str">
        <f>VLOOKUP(M833,[18]OPERACIONAL!$A$1:$C$12,2,FALSE)</f>
        <v>SELECIONAR</v>
      </c>
    </row>
    <row r="834" spans="2:14">
      <c r="B834" s="260" t="str">
        <f t="shared" si="24"/>
        <v>U.</v>
      </c>
      <c r="C834" s="261" t="s">
        <v>4</v>
      </c>
      <c r="D834" s="262"/>
      <c r="E834" s="262"/>
      <c r="F834" s="261" t="s">
        <v>18</v>
      </c>
      <c r="G834" s="264">
        <v>1</v>
      </c>
      <c r="H834" s="270"/>
      <c r="I834" s="266">
        <v>0</v>
      </c>
      <c r="J834" s="267">
        <f t="shared" si="25"/>
        <v>0</v>
      </c>
      <c r="K834" s="268" t="s">
        <v>50</v>
      </c>
      <c r="L834" s="268" t="s">
        <v>45</v>
      </c>
      <c r="M834" s="268" t="s">
        <v>51</v>
      </c>
      <c r="N834" s="269" t="str">
        <f>VLOOKUP(M834,[18]OPERACIONAL!$A$1:$C$12,2,FALSE)</f>
        <v>SELECIONAR</v>
      </c>
    </row>
    <row r="835" spans="2:14">
      <c r="B835" s="260" t="str">
        <f t="shared" si="24"/>
        <v>U.</v>
      </c>
      <c r="C835" s="261" t="s">
        <v>4</v>
      </c>
      <c r="D835" s="262"/>
      <c r="E835" s="262"/>
      <c r="F835" s="261" t="s">
        <v>18</v>
      </c>
      <c r="G835" s="264">
        <v>1</v>
      </c>
      <c r="H835" s="270"/>
      <c r="I835" s="266">
        <v>0</v>
      </c>
      <c r="J835" s="267">
        <f t="shared" si="25"/>
        <v>0</v>
      </c>
      <c r="K835" s="268" t="s">
        <v>50</v>
      </c>
      <c r="L835" s="268" t="s">
        <v>45</v>
      </c>
      <c r="M835" s="268" t="s">
        <v>51</v>
      </c>
      <c r="N835" s="269" t="str">
        <f>VLOOKUP(M835,[18]OPERACIONAL!$A$1:$C$12,2,FALSE)</f>
        <v>SELECIONAR</v>
      </c>
    </row>
    <row r="836" spans="2:14">
      <c r="B836" s="260" t="str">
        <f t="shared" si="24"/>
        <v>U.</v>
      </c>
      <c r="C836" s="261" t="s">
        <v>4</v>
      </c>
      <c r="D836" s="262"/>
      <c r="E836" s="262"/>
      <c r="F836" s="261" t="s">
        <v>18</v>
      </c>
      <c r="G836" s="264">
        <v>1</v>
      </c>
      <c r="H836" s="270"/>
      <c r="I836" s="266">
        <v>0</v>
      </c>
      <c r="J836" s="267">
        <f t="shared" si="25"/>
        <v>0</v>
      </c>
      <c r="K836" s="268" t="s">
        <v>50</v>
      </c>
      <c r="L836" s="268" t="s">
        <v>45</v>
      </c>
      <c r="M836" s="268" t="s">
        <v>51</v>
      </c>
      <c r="N836" s="269" t="str">
        <f>VLOOKUP(M836,[18]OPERACIONAL!$A$1:$C$12,2,FALSE)</f>
        <v>SELECIONAR</v>
      </c>
    </row>
    <row r="837" spans="2:14">
      <c r="B837" s="260" t="str">
        <f t="shared" ref="B837:B900" si="26">MID(C837,1,2)</f>
        <v>U.</v>
      </c>
      <c r="C837" s="261" t="s">
        <v>4</v>
      </c>
      <c r="D837" s="262"/>
      <c r="E837" s="262"/>
      <c r="F837" s="261" t="s">
        <v>18</v>
      </c>
      <c r="G837" s="264">
        <v>1</v>
      </c>
      <c r="H837" s="270"/>
      <c r="I837" s="266">
        <v>0</v>
      </c>
      <c r="J837" s="267">
        <f t="shared" ref="J837:J900" si="27">G837*I837</f>
        <v>0</v>
      </c>
      <c r="K837" s="268" t="s">
        <v>50</v>
      </c>
      <c r="L837" s="268" t="s">
        <v>45</v>
      </c>
      <c r="M837" s="268" t="s">
        <v>51</v>
      </c>
      <c r="N837" s="269" t="str">
        <f>VLOOKUP(M837,[18]OPERACIONAL!$A$1:$C$12,2,FALSE)</f>
        <v>SELECIONAR</v>
      </c>
    </row>
    <row r="838" spans="2:14">
      <c r="B838" s="260" t="str">
        <f t="shared" si="26"/>
        <v>U.</v>
      </c>
      <c r="C838" s="261" t="s">
        <v>4</v>
      </c>
      <c r="D838" s="262"/>
      <c r="E838" s="262"/>
      <c r="F838" s="261" t="s">
        <v>18</v>
      </c>
      <c r="G838" s="264">
        <v>1</v>
      </c>
      <c r="H838" s="270"/>
      <c r="I838" s="266">
        <v>0</v>
      </c>
      <c r="J838" s="267">
        <f t="shared" si="27"/>
        <v>0</v>
      </c>
      <c r="K838" s="268" t="s">
        <v>50</v>
      </c>
      <c r="L838" s="268" t="s">
        <v>45</v>
      </c>
      <c r="M838" s="268" t="s">
        <v>51</v>
      </c>
      <c r="N838" s="269" t="str">
        <f>VLOOKUP(M838,[18]OPERACIONAL!$A$1:$C$12,2,FALSE)</f>
        <v>SELECIONAR</v>
      </c>
    </row>
    <row r="839" spans="2:14">
      <c r="B839" s="260" t="str">
        <f t="shared" si="26"/>
        <v>U.</v>
      </c>
      <c r="C839" s="261" t="s">
        <v>4</v>
      </c>
      <c r="D839" s="262"/>
      <c r="E839" s="262"/>
      <c r="F839" s="261" t="s">
        <v>18</v>
      </c>
      <c r="G839" s="264">
        <v>1</v>
      </c>
      <c r="H839" s="270"/>
      <c r="I839" s="266">
        <v>0</v>
      </c>
      <c r="J839" s="267">
        <f t="shared" si="27"/>
        <v>0</v>
      </c>
      <c r="K839" s="268" t="s">
        <v>50</v>
      </c>
      <c r="L839" s="268" t="s">
        <v>45</v>
      </c>
      <c r="M839" s="268" t="s">
        <v>51</v>
      </c>
      <c r="N839" s="269" t="str">
        <f>VLOOKUP(M839,[18]OPERACIONAL!$A$1:$C$12,2,FALSE)</f>
        <v>SELECIONAR</v>
      </c>
    </row>
    <row r="840" spans="2:14">
      <c r="B840" s="260" t="str">
        <f t="shared" si="26"/>
        <v>U.</v>
      </c>
      <c r="C840" s="261" t="s">
        <v>4</v>
      </c>
      <c r="D840" s="262"/>
      <c r="E840" s="262"/>
      <c r="F840" s="261" t="s">
        <v>18</v>
      </c>
      <c r="G840" s="264">
        <v>1</v>
      </c>
      <c r="H840" s="270"/>
      <c r="I840" s="266">
        <v>0</v>
      </c>
      <c r="J840" s="267">
        <f t="shared" si="27"/>
        <v>0</v>
      </c>
      <c r="K840" s="268" t="s">
        <v>50</v>
      </c>
      <c r="L840" s="268" t="s">
        <v>45</v>
      </c>
      <c r="M840" s="268" t="s">
        <v>51</v>
      </c>
      <c r="N840" s="269" t="str">
        <f>VLOOKUP(M840,[18]OPERACIONAL!$A$1:$C$12,2,FALSE)</f>
        <v>SELECIONAR</v>
      </c>
    </row>
    <row r="841" spans="2:14">
      <c r="B841" s="260" t="str">
        <f t="shared" si="26"/>
        <v>U.</v>
      </c>
      <c r="C841" s="261" t="s">
        <v>4</v>
      </c>
      <c r="D841" s="262"/>
      <c r="E841" s="262"/>
      <c r="F841" s="261" t="s">
        <v>18</v>
      </c>
      <c r="G841" s="264">
        <v>1</v>
      </c>
      <c r="H841" s="270"/>
      <c r="I841" s="266">
        <v>0</v>
      </c>
      <c r="J841" s="267">
        <f t="shared" si="27"/>
        <v>0</v>
      </c>
      <c r="K841" s="268" t="s">
        <v>50</v>
      </c>
      <c r="L841" s="268" t="s">
        <v>45</v>
      </c>
      <c r="M841" s="268" t="s">
        <v>51</v>
      </c>
      <c r="N841" s="269" t="str">
        <f>VLOOKUP(M841,[18]OPERACIONAL!$A$1:$C$12,2,FALSE)</f>
        <v>SELECIONAR</v>
      </c>
    </row>
    <row r="842" spans="2:14">
      <c r="B842" s="260" t="str">
        <f t="shared" si="26"/>
        <v>U.</v>
      </c>
      <c r="C842" s="261" t="s">
        <v>4</v>
      </c>
      <c r="D842" s="262"/>
      <c r="E842" s="262"/>
      <c r="F842" s="261" t="s">
        <v>18</v>
      </c>
      <c r="G842" s="264">
        <v>1</v>
      </c>
      <c r="H842" s="270"/>
      <c r="I842" s="266">
        <v>0</v>
      </c>
      <c r="J842" s="267">
        <f t="shared" si="27"/>
        <v>0</v>
      </c>
      <c r="K842" s="268" t="s">
        <v>50</v>
      </c>
      <c r="L842" s="268" t="s">
        <v>45</v>
      </c>
      <c r="M842" s="268" t="s">
        <v>51</v>
      </c>
      <c r="N842" s="269" t="str">
        <f>VLOOKUP(M842,[18]OPERACIONAL!$A$1:$C$12,2,FALSE)</f>
        <v>SELECIONAR</v>
      </c>
    </row>
    <row r="843" spans="2:14">
      <c r="B843" s="260" t="str">
        <f t="shared" si="26"/>
        <v>U.</v>
      </c>
      <c r="C843" s="261" t="s">
        <v>4</v>
      </c>
      <c r="D843" s="262"/>
      <c r="E843" s="262"/>
      <c r="F843" s="261" t="s">
        <v>18</v>
      </c>
      <c r="G843" s="264">
        <v>1</v>
      </c>
      <c r="H843" s="270"/>
      <c r="I843" s="266">
        <v>0</v>
      </c>
      <c r="J843" s="267">
        <f t="shared" si="27"/>
        <v>0</v>
      </c>
      <c r="K843" s="268" t="s">
        <v>50</v>
      </c>
      <c r="L843" s="268" t="s">
        <v>45</v>
      </c>
      <c r="M843" s="268" t="s">
        <v>51</v>
      </c>
      <c r="N843" s="269" t="str">
        <f>VLOOKUP(M843,[18]OPERACIONAL!$A$1:$C$12,2,FALSE)</f>
        <v>SELECIONAR</v>
      </c>
    </row>
    <row r="844" spans="2:14">
      <c r="B844" s="260" t="str">
        <f t="shared" si="26"/>
        <v>U.</v>
      </c>
      <c r="C844" s="261" t="s">
        <v>4</v>
      </c>
      <c r="D844" s="262"/>
      <c r="E844" s="262"/>
      <c r="F844" s="261" t="s">
        <v>18</v>
      </c>
      <c r="G844" s="264">
        <v>1</v>
      </c>
      <c r="H844" s="270"/>
      <c r="I844" s="266">
        <v>0</v>
      </c>
      <c r="J844" s="267">
        <f t="shared" si="27"/>
        <v>0</v>
      </c>
      <c r="K844" s="268" t="s">
        <v>50</v>
      </c>
      <c r="L844" s="268" t="s">
        <v>45</v>
      </c>
      <c r="M844" s="268" t="s">
        <v>51</v>
      </c>
      <c r="N844" s="269" t="str">
        <f>VLOOKUP(M844,[18]OPERACIONAL!$A$1:$C$12,2,FALSE)</f>
        <v>SELECIONAR</v>
      </c>
    </row>
    <row r="845" spans="2:14">
      <c r="B845" s="260" t="str">
        <f t="shared" si="26"/>
        <v>U.</v>
      </c>
      <c r="C845" s="261" t="s">
        <v>4</v>
      </c>
      <c r="D845" s="262"/>
      <c r="E845" s="262"/>
      <c r="F845" s="261" t="s">
        <v>18</v>
      </c>
      <c r="G845" s="264">
        <v>1</v>
      </c>
      <c r="H845" s="270"/>
      <c r="I845" s="266">
        <v>0</v>
      </c>
      <c r="J845" s="267">
        <f t="shared" si="27"/>
        <v>0</v>
      </c>
      <c r="K845" s="268" t="s">
        <v>50</v>
      </c>
      <c r="L845" s="268" t="s">
        <v>45</v>
      </c>
      <c r="M845" s="268" t="s">
        <v>51</v>
      </c>
      <c r="N845" s="269" t="str">
        <f>VLOOKUP(M845,[18]OPERACIONAL!$A$1:$C$12,2,FALSE)</f>
        <v>SELECIONAR</v>
      </c>
    </row>
    <row r="846" spans="2:14">
      <c r="B846" s="260" t="str">
        <f t="shared" si="26"/>
        <v>U.</v>
      </c>
      <c r="C846" s="261" t="s">
        <v>4</v>
      </c>
      <c r="D846" s="262"/>
      <c r="E846" s="262"/>
      <c r="F846" s="261" t="s">
        <v>18</v>
      </c>
      <c r="G846" s="264">
        <v>1</v>
      </c>
      <c r="H846" s="270"/>
      <c r="I846" s="266">
        <v>0</v>
      </c>
      <c r="J846" s="267">
        <f t="shared" si="27"/>
        <v>0</v>
      </c>
      <c r="K846" s="268" t="s">
        <v>50</v>
      </c>
      <c r="L846" s="268" t="s">
        <v>45</v>
      </c>
      <c r="M846" s="268" t="s">
        <v>51</v>
      </c>
      <c r="N846" s="269" t="str">
        <f>VLOOKUP(M846,[18]OPERACIONAL!$A$1:$C$12,2,FALSE)</f>
        <v>SELECIONAR</v>
      </c>
    </row>
    <row r="847" spans="2:14">
      <c r="B847" s="260" t="str">
        <f t="shared" si="26"/>
        <v>U.</v>
      </c>
      <c r="C847" s="261" t="s">
        <v>4</v>
      </c>
      <c r="D847" s="262"/>
      <c r="E847" s="262"/>
      <c r="F847" s="261" t="s">
        <v>18</v>
      </c>
      <c r="G847" s="264">
        <v>1</v>
      </c>
      <c r="H847" s="270"/>
      <c r="I847" s="266">
        <v>0</v>
      </c>
      <c r="J847" s="267">
        <f t="shared" si="27"/>
        <v>0</v>
      </c>
      <c r="K847" s="268" t="s">
        <v>50</v>
      </c>
      <c r="L847" s="268" t="s">
        <v>45</v>
      </c>
      <c r="M847" s="268" t="s">
        <v>51</v>
      </c>
      <c r="N847" s="269" t="str">
        <f>VLOOKUP(M847,[18]OPERACIONAL!$A$1:$C$12,2,FALSE)</f>
        <v>SELECIONAR</v>
      </c>
    </row>
    <row r="848" spans="2:14">
      <c r="B848" s="260" t="str">
        <f t="shared" si="26"/>
        <v>U.</v>
      </c>
      <c r="C848" s="261" t="s">
        <v>4</v>
      </c>
      <c r="D848" s="262"/>
      <c r="E848" s="262"/>
      <c r="F848" s="261" t="s">
        <v>18</v>
      </c>
      <c r="G848" s="264">
        <v>1</v>
      </c>
      <c r="H848" s="270"/>
      <c r="I848" s="266">
        <v>0</v>
      </c>
      <c r="J848" s="267">
        <f t="shared" si="27"/>
        <v>0</v>
      </c>
      <c r="K848" s="268" t="s">
        <v>50</v>
      </c>
      <c r="L848" s="268" t="s">
        <v>45</v>
      </c>
      <c r="M848" s="268" t="s">
        <v>51</v>
      </c>
      <c r="N848" s="269" t="str">
        <f>VLOOKUP(M848,[18]OPERACIONAL!$A$1:$C$12,2,FALSE)</f>
        <v>SELECIONAR</v>
      </c>
    </row>
    <row r="849" spans="2:14">
      <c r="B849" s="260" t="str">
        <f t="shared" si="26"/>
        <v>U.</v>
      </c>
      <c r="C849" s="261" t="s">
        <v>4</v>
      </c>
      <c r="D849" s="262"/>
      <c r="E849" s="262"/>
      <c r="F849" s="261" t="s">
        <v>18</v>
      </c>
      <c r="G849" s="264">
        <v>1</v>
      </c>
      <c r="H849" s="270"/>
      <c r="I849" s="266">
        <v>0</v>
      </c>
      <c r="J849" s="267">
        <f t="shared" si="27"/>
        <v>0</v>
      </c>
      <c r="K849" s="268" t="s">
        <v>50</v>
      </c>
      <c r="L849" s="268" t="s">
        <v>45</v>
      </c>
      <c r="M849" s="268" t="s">
        <v>51</v>
      </c>
      <c r="N849" s="269" t="str">
        <f>VLOOKUP(M849,[18]OPERACIONAL!$A$1:$C$12,2,FALSE)</f>
        <v>SELECIONAR</v>
      </c>
    </row>
    <row r="850" spans="2:14">
      <c r="B850" s="260" t="str">
        <f t="shared" si="26"/>
        <v>U.</v>
      </c>
      <c r="C850" s="261" t="s">
        <v>4</v>
      </c>
      <c r="D850" s="262"/>
      <c r="E850" s="262"/>
      <c r="F850" s="261" t="s">
        <v>18</v>
      </c>
      <c r="G850" s="264">
        <v>1</v>
      </c>
      <c r="H850" s="270"/>
      <c r="I850" s="266">
        <v>0</v>
      </c>
      <c r="J850" s="267">
        <f t="shared" si="27"/>
        <v>0</v>
      </c>
      <c r="K850" s="268" t="s">
        <v>50</v>
      </c>
      <c r="L850" s="268" t="s">
        <v>45</v>
      </c>
      <c r="M850" s="268" t="s">
        <v>51</v>
      </c>
      <c r="N850" s="269" t="str">
        <f>VLOOKUP(M850,[18]OPERACIONAL!$A$1:$C$12,2,FALSE)</f>
        <v>SELECIONAR</v>
      </c>
    </row>
    <row r="851" spans="2:14">
      <c r="B851" s="260" t="str">
        <f t="shared" si="26"/>
        <v>U.</v>
      </c>
      <c r="C851" s="261" t="s">
        <v>4</v>
      </c>
      <c r="D851" s="262"/>
      <c r="E851" s="262"/>
      <c r="F851" s="261" t="s">
        <v>18</v>
      </c>
      <c r="G851" s="264">
        <v>1</v>
      </c>
      <c r="H851" s="270"/>
      <c r="I851" s="266">
        <v>0</v>
      </c>
      <c r="J851" s="267">
        <f t="shared" si="27"/>
        <v>0</v>
      </c>
      <c r="K851" s="268" t="s">
        <v>50</v>
      </c>
      <c r="L851" s="268" t="s">
        <v>45</v>
      </c>
      <c r="M851" s="268" t="s">
        <v>51</v>
      </c>
      <c r="N851" s="269" t="str">
        <f>VLOOKUP(M851,[18]OPERACIONAL!$A$1:$C$12,2,FALSE)</f>
        <v>SELECIONAR</v>
      </c>
    </row>
    <row r="852" spans="2:14">
      <c r="B852" s="260" t="str">
        <f t="shared" si="26"/>
        <v>U.</v>
      </c>
      <c r="C852" s="261" t="s">
        <v>4</v>
      </c>
      <c r="D852" s="262"/>
      <c r="E852" s="262"/>
      <c r="F852" s="261" t="s">
        <v>18</v>
      </c>
      <c r="G852" s="264">
        <v>1</v>
      </c>
      <c r="H852" s="270"/>
      <c r="I852" s="266">
        <v>0</v>
      </c>
      <c r="J852" s="267">
        <f t="shared" si="27"/>
        <v>0</v>
      </c>
      <c r="K852" s="268" t="s">
        <v>50</v>
      </c>
      <c r="L852" s="268" t="s">
        <v>45</v>
      </c>
      <c r="M852" s="268" t="s">
        <v>51</v>
      </c>
      <c r="N852" s="269" t="str">
        <f>VLOOKUP(M852,[18]OPERACIONAL!$A$1:$C$12,2,FALSE)</f>
        <v>SELECIONAR</v>
      </c>
    </row>
    <row r="853" spans="2:14">
      <c r="B853" s="260" t="str">
        <f t="shared" si="26"/>
        <v>U.</v>
      </c>
      <c r="C853" s="261" t="s">
        <v>4</v>
      </c>
      <c r="D853" s="262"/>
      <c r="E853" s="262"/>
      <c r="F853" s="261" t="s">
        <v>18</v>
      </c>
      <c r="G853" s="264">
        <v>1</v>
      </c>
      <c r="H853" s="270"/>
      <c r="I853" s="266">
        <v>0</v>
      </c>
      <c r="J853" s="267">
        <f t="shared" si="27"/>
        <v>0</v>
      </c>
      <c r="K853" s="268" t="s">
        <v>50</v>
      </c>
      <c r="L853" s="268" t="s">
        <v>45</v>
      </c>
      <c r="M853" s="268" t="s">
        <v>51</v>
      </c>
      <c r="N853" s="269" t="str">
        <f>VLOOKUP(M853,[18]OPERACIONAL!$A$1:$C$12,2,FALSE)</f>
        <v>SELECIONAR</v>
      </c>
    </row>
    <row r="854" spans="2:14">
      <c r="B854" s="260" t="str">
        <f t="shared" si="26"/>
        <v>U.</v>
      </c>
      <c r="C854" s="261" t="s">
        <v>4</v>
      </c>
      <c r="D854" s="262"/>
      <c r="E854" s="262"/>
      <c r="F854" s="261" t="s">
        <v>18</v>
      </c>
      <c r="G854" s="264">
        <v>1</v>
      </c>
      <c r="H854" s="270"/>
      <c r="I854" s="266">
        <v>0</v>
      </c>
      <c r="J854" s="267">
        <f t="shared" si="27"/>
        <v>0</v>
      </c>
      <c r="K854" s="268" t="s">
        <v>50</v>
      </c>
      <c r="L854" s="268" t="s">
        <v>45</v>
      </c>
      <c r="M854" s="268" t="s">
        <v>51</v>
      </c>
      <c r="N854" s="269" t="str">
        <f>VLOOKUP(M854,[18]OPERACIONAL!$A$1:$C$12,2,FALSE)</f>
        <v>SELECIONAR</v>
      </c>
    </row>
    <row r="855" spans="2:14">
      <c r="B855" s="260" t="str">
        <f t="shared" si="26"/>
        <v>U.</v>
      </c>
      <c r="C855" s="261" t="s">
        <v>4</v>
      </c>
      <c r="D855" s="262"/>
      <c r="E855" s="262"/>
      <c r="F855" s="261" t="s">
        <v>18</v>
      </c>
      <c r="G855" s="264">
        <v>1</v>
      </c>
      <c r="H855" s="270"/>
      <c r="I855" s="266">
        <v>0</v>
      </c>
      <c r="J855" s="267">
        <f t="shared" si="27"/>
        <v>0</v>
      </c>
      <c r="K855" s="268" t="s">
        <v>50</v>
      </c>
      <c r="L855" s="268" t="s">
        <v>45</v>
      </c>
      <c r="M855" s="268" t="s">
        <v>51</v>
      </c>
      <c r="N855" s="269" t="str">
        <f>VLOOKUP(M855,[18]OPERACIONAL!$A$1:$C$12,2,FALSE)</f>
        <v>SELECIONAR</v>
      </c>
    </row>
    <row r="856" spans="2:14">
      <c r="B856" s="260" t="str">
        <f t="shared" si="26"/>
        <v>U.</v>
      </c>
      <c r="C856" s="261" t="s">
        <v>4</v>
      </c>
      <c r="D856" s="262"/>
      <c r="E856" s="262"/>
      <c r="F856" s="261" t="s">
        <v>18</v>
      </c>
      <c r="G856" s="264">
        <v>1</v>
      </c>
      <c r="H856" s="270"/>
      <c r="I856" s="266">
        <v>0</v>
      </c>
      <c r="J856" s="267">
        <f t="shared" si="27"/>
        <v>0</v>
      </c>
      <c r="K856" s="268" t="s">
        <v>50</v>
      </c>
      <c r="L856" s="268" t="s">
        <v>45</v>
      </c>
      <c r="M856" s="268" t="s">
        <v>51</v>
      </c>
      <c r="N856" s="269" t="str">
        <f>VLOOKUP(M856,[18]OPERACIONAL!$A$1:$C$12,2,FALSE)</f>
        <v>SELECIONAR</v>
      </c>
    </row>
    <row r="857" spans="2:14">
      <c r="B857" s="260" t="str">
        <f t="shared" si="26"/>
        <v>U.</v>
      </c>
      <c r="C857" s="261" t="s">
        <v>4</v>
      </c>
      <c r="D857" s="262"/>
      <c r="E857" s="262"/>
      <c r="F857" s="261" t="s">
        <v>18</v>
      </c>
      <c r="G857" s="264">
        <v>1</v>
      </c>
      <c r="H857" s="270"/>
      <c r="I857" s="266">
        <v>0</v>
      </c>
      <c r="J857" s="267">
        <f t="shared" si="27"/>
        <v>0</v>
      </c>
      <c r="K857" s="268" t="s">
        <v>50</v>
      </c>
      <c r="L857" s="268" t="s">
        <v>45</v>
      </c>
      <c r="M857" s="268" t="s">
        <v>51</v>
      </c>
      <c r="N857" s="269" t="str">
        <f>VLOOKUP(M857,[18]OPERACIONAL!$A$1:$C$12,2,FALSE)</f>
        <v>SELECIONAR</v>
      </c>
    </row>
    <row r="858" spans="2:14">
      <c r="B858" s="260" t="str">
        <f t="shared" si="26"/>
        <v>U.</v>
      </c>
      <c r="C858" s="261" t="s">
        <v>4</v>
      </c>
      <c r="D858" s="262"/>
      <c r="E858" s="262"/>
      <c r="F858" s="261" t="s">
        <v>18</v>
      </c>
      <c r="G858" s="264">
        <v>1</v>
      </c>
      <c r="H858" s="270"/>
      <c r="I858" s="266">
        <v>0</v>
      </c>
      <c r="J858" s="267">
        <f t="shared" si="27"/>
        <v>0</v>
      </c>
      <c r="K858" s="268" t="s">
        <v>50</v>
      </c>
      <c r="L858" s="268" t="s">
        <v>45</v>
      </c>
      <c r="M858" s="268" t="s">
        <v>51</v>
      </c>
      <c r="N858" s="269" t="str">
        <f>VLOOKUP(M858,[18]OPERACIONAL!$A$1:$C$12,2,FALSE)</f>
        <v>SELECIONAR</v>
      </c>
    </row>
    <row r="859" spans="2:14">
      <c r="B859" s="260" t="str">
        <f t="shared" si="26"/>
        <v>U.</v>
      </c>
      <c r="C859" s="261" t="s">
        <v>4</v>
      </c>
      <c r="D859" s="262"/>
      <c r="E859" s="262"/>
      <c r="F859" s="261" t="s">
        <v>18</v>
      </c>
      <c r="G859" s="264">
        <v>1</v>
      </c>
      <c r="H859" s="270"/>
      <c r="I859" s="266">
        <v>0</v>
      </c>
      <c r="J859" s="267">
        <f t="shared" si="27"/>
        <v>0</v>
      </c>
      <c r="K859" s="268" t="s">
        <v>50</v>
      </c>
      <c r="L859" s="268" t="s">
        <v>45</v>
      </c>
      <c r="M859" s="268" t="s">
        <v>51</v>
      </c>
      <c r="N859" s="269" t="str">
        <f>VLOOKUP(M859,[18]OPERACIONAL!$A$1:$C$12,2,FALSE)</f>
        <v>SELECIONAR</v>
      </c>
    </row>
    <row r="860" spans="2:14">
      <c r="B860" s="260" t="str">
        <f t="shared" si="26"/>
        <v>U.</v>
      </c>
      <c r="C860" s="261" t="s">
        <v>4</v>
      </c>
      <c r="D860" s="262"/>
      <c r="E860" s="262"/>
      <c r="F860" s="261" t="s">
        <v>18</v>
      </c>
      <c r="G860" s="264">
        <v>1</v>
      </c>
      <c r="H860" s="270"/>
      <c r="I860" s="266">
        <v>0</v>
      </c>
      <c r="J860" s="267">
        <f t="shared" si="27"/>
        <v>0</v>
      </c>
      <c r="K860" s="268" t="s">
        <v>50</v>
      </c>
      <c r="L860" s="268" t="s">
        <v>45</v>
      </c>
      <c r="M860" s="268" t="s">
        <v>51</v>
      </c>
      <c r="N860" s="269" t="str">
        <f>VLOOKUP(M860,[18]OPERACIONAL!$A$1:$C$12,2,FALSE)</f>
        <v>SELECIONAR</v>
      </c>
    </row>
    <row r="861" spans="2:14">
      <c r="B861" s="260" t="str">
        <f t="shared" si="26"/>
        <v>U.</v>
      </c>
      <c r="C861" s="261" t="s">
        <v>4</v>
      </c>
      <c r="D861" s="262"/>
      <c r="E861" s="262"/>
      <c r="F861" s="261" t="s">
        <v>18</v>
      </c>
      <c r="G861" s="264">
        <v>1</v>
      </c>
      <c r="H861" s="270"/>
      <c r="I861" s="266">
        <v>0</v>
      </c>
      <c r="J861" s="267">
        <f t="shared" si="27"/>
        <v>0</v>
      </c>
      <c r="K861" s="268" t="s">
        <v>50</v>
      </c>
      <c r="L861" s="268" t="s">
        <v>45</v>
      </c>
      <c r="M861" s="268" t="s">
        <v>51</v>
      </c>
      <c r="N861" s="269" t="str">
        <f>VLOOKUP(M861,[18]OPERACIONAL!$A$1:$C$12,2,FALSE)</f>
        <v>SELECIONAR</v>
      </c>
    </row>
    <row r="862" spans="2:14">
      <c r="B862" s="260" t="str">
        <f t="shared" si="26"/>
        <v>U.</v>
      </c>
      <c r="C862" s="261" t="s">
        <v>4</v>
      </c>
      <c r="D862" s="262"/>
      <c r="E862" s="262"/>
      <c r="F862" s="261" t="s">
        <v>18</v>
      </c>
      <c r="G862" s="264">
        <v>1</v>
      </c>
      <c r="H862" s="270"/>
      <c r="I862" s="266">
        <v>0</v>
      </c>
      <c r="J862" s="267">
        <f t="shared" si="27"/>
        <v>0</v>
      </c>
      <c r="K862" s="268" t="s">
        <v>50</v>
      </c>
      <c r="L862" s="268" t="s">
        <v>45</v>
      </c>
      <c r="M862" s="268" t="s">
        <v>51</v>
      </c>
      <c r="N862" s="269" t="str">
        <f>VLOOKUP(M862,[18]OPERACIONAL!$A$1:$C$12,2,FALSE)</f>
        <v>SELECIONAR</v>
      </c>
    </row>
    <row r="863" spans="2:14">
      <c r="B863" s="260" t="str">
        <f t="shared" si="26"/>
        <v>U.</v>
      </c>
      <c r="C863" s="261" t="s">
        <v>4</v>
      </c>
      <c r="D863" s="262"/>
      <c r="E863" s="262"/>
      <c r="F863" s="261" t="s">
        <v>18</v>
      </c>
      <c r="G863" s="264">
        <v>1</v>
      </c>
      <c r="H863" s="270"/>
      <c r="I863" s="266">
        <v>0</v>
      </c>
      <c r="J863" s="267">
        <f t="shared" si="27"/>
        <v>0</v>
      </c>
      <c r="K863" s="268" t="s">
        <v>50</v>
      </c>
      <c r="L863" s="268" t="s">
        <v>45</v>
      </c>
      <c r="M863" s="268" t="s">
        <v>51</v>
      </c>
      <c r="N863" s="269" t="str">
        <f>VLOOKUP(M863,[18]OPERACIONAL!$A$1:$C$12,2,FALSE)</f>
        <v>SELECIONAR</v>
      </c>
    </row>
    <row r="864" spans="2:14">
      <c r="B864" s="260" t="str">
        <f t="shared" si="26"/>
        <v>U.</v>
      </c>
      <c r="C864" s="261" t="s">
        <v>4</v>
      </c>
      <c r="D864" s="262"/>
      <c r="E864" s="262"/>
      <c r="F864" s="261" t="s">
        <v>18</v>
      </c>
      <c r="G864" s="264">
        <v>1</v>
      </c>
      <c r="H864" s="270"/>
      <c r="I864" s="266">
        <v>0</v>
      </c>
      <c r="J864" s="267">
        <f t="shared" si="27"/>
        <v>0</v>
      </c>
      <c r="K864" s="268" t="s">
        <v>50</v>
      </c>
      <c r="L864" s="268" t="s">
        <v>45</v>
      </c>
      <c r="M864" s="268" t="s">
        <v>51</v>
      </c>
      <c r="N864" s="269" t="str">
        <f>VLOOKUP(M864,[18]OPERACIONAL!$A$1:$C$12,2,FALSE)</f>
        <v>SELECIONAR</v>
      </c>
    </row>
    <row r="865" spans="2:14">
      <c r="B865" s="260" t="str">
        <f t="shared" si="26"/>
        <v>U.</v>
      </c>
      <c r="C865" s="261" t="s">
        <v>4</v>
      </c>
      <c r="D865" s="262"/>
      <c r="E865" s="262"/>
      <c r="F865" s="261" t="s">
        <v>18</v>
      </c>
      <c r="G865" s="264">
        <v>1</v>
      </c>
      <c r="H865" s="270"/>
      <c r="I865" s="266">
        <v>0</v>
      </c>
      <c r="J865" s="267">
        <f t="shared" si="27"/>
        <v>0</v>
      </c>
      <c r="K865" s="268" t="s">
        <v>50</v>
      </c>
      <c r="L865" s="268" t="s">
        <v>45</v>
      </c>
      <c r="M865" s="268" t="s">
        <v>51</v>
      </c>
      <c r="N865" s="269" t="str">
        <f>VLOOKUP(M865,[18]OPERACIONAL!$A$1:$C$12,2,FALSE)</f>
        <v>SELECIONAR</v>
      </c>
    </row>
    <row r="866" spans="2:14">
      <c r="B866" s="260" t="str">
        <f t="shared" si="26"/>
        <v>U.</v>
      </c>
      <c r="C866" s="261" t="s">
        <v>4</v>
      </c>
      <c r="D866" s="262"/>
      <c r="E866" s="262"/>
      <c r="F866" s="261" t="s">
        <v>18</v>
      </c>
      <c r="G866" s="264">
        <v>1</v>
      </c>
      <c r="H866" s="270"/>
      <c r="I866" s="266">
        <v>0</v>
      </c>
      <c r="J866" s="267">
        <f t="shared" si="27"/>
        <v>0</v>
      </c>
      <c r="K866" s="268" t="s">
        <v>50</v>
      </c>
      <c r="L866" s="268" t="s">
        <v>45</v>
      </c>
      <c r="M866" s="268" t="s">
        <v>51</v>
      </c>
      <c r="N866" s="269" t="str">
        <f>VLOOKUP(M866,[18]OPERACIONAL!$A$1:$C$12,2,FALSE)</f>
        <v>SELECIONAR</v>
      </c>
    </row>
    <row r="867" spans="2:14">
      <c r="B867" s="260" t="str">
        <f t="shared" si="26"/>
        <v>U.</v>
      </c>
      <c r="C867" s="261" t="s">
        <v>4</v>
      </c>
      <c r="D867" s="262"/>
      <c r="E867" s="262"/>
      <c r="F867" s="261" t="s">
        <v>18</v>
      </c>
      <c r="G867" s="264">
        <v>1</v>
      </c>
      <c r="H867" s="270"/>
      <c r="I867" s="266">
        <v>0</v>
      </c>
      <c r="J867" s="267">
        <f t="shared" si="27"/>
        <v>0</v>
      </c>
      <c r="K867" s="268" t="s">
        <v>50</v>
      </c>
      <c r="L867" s="268" t="s">
        <v>45</v>
      </c>
      <c r="M867" s="268" t="s">
        <v>51</v>
      </c>
      <c r="N867" s="269" t="str">
        <f>VLOOKUP(M867,[18]OPERACIONAL!$A$1:$C$12,2,FALSE)</f>
        <v>SELECIONAR</v>
      </c>
    </row>
    <row r="868" spans="2:14">
      <c r="B868" s="260" t="str">
        <f t="shared" si="26"/>
        <v>U.</v>
      </c>
      <c r="C868" s="261" t="s">
        <v>4</v>
      </c>
      <c r="D868" s="262"/>
      <c r="E868" s="262"/>
      <c r="F868" s="261" t="s">
        <v>18</v>
      </c>
      <c r="G868" s="264">
        <v>1</v>
      </c>
      <c r="H868" s="270"/>
      <c r="I868" s="266">
        <v>0</v>
      </c>
      <c r="J868" s="267">
        <f t="shared" si="27"/>
        <v>0</v>
      </c>
      <c r="K868" s="268" t="s">
        <v>50</v>
      </c>
      <c r="L868" s="268" t="s">
        <v>45</v>
      </c>
      <c r="M868" s="268" t="s">
        <v>51</v>
      </c>
      <c r="N868" s="269" t="str">
        <f>VLOOKUP(M868,[18]OPERACIONAL!$A$1:$C$12,2,FALSE)</f>
        <v>SELECIONAR</v>
      </c>
    </row>
    <row r="869" spans="2:14">
      <c r="B869" s="260" t="str">
        <f t="shared" si="26"/>
        <v>U.</v>
      </c>
      <c r="C869" s="261" t="s">
        <v>4</v>
      </c>
      <c r="D869" s="262"/>
      <c r="E869" s="262"/>
      <c r="F869" s="261" t="s">
        <v>18</v>
      </c>
      <c r="G869" s="264">
        <v>1</v>
      </c>
      <c r="H869" s="270"/>
      <c r="I869" s="266">
        <v>0</v>
      </c>
      <c r="J869" s="267">
        <f t="shared" si="27"/>
        <v>0</v>
      </c>
      <c r="K869" s="268" t="s">
        <v>50</v>
      </c>
      <c r="L869" s="268" t="s">
        <v>45</v>
      </c>
      <c r="M869" s="268" t="s">
        <v>51</v>
      </c>
      <c r="N869" s="269" t="str">
        <f>VLOOKUP(M869,[18]OPERACIONAL!$A$1:$C$12,2,FALSE)</f>
        <v>SELECIONAR</v>
      </c>
    </row>
    <row r="870" spans="2:14">
      <c r="B870" s="260" t="str">
        <f t="shared" si="26"/>
        <v>U.</v>
      </c>
      <c r="C870" s="261" t="s">
        <v>4</v>
      </c>
      <c r="D870" s="262"/>
      <c r="E870" s="262"/>
      <c r="F870" s="261" t="s">
        <v>18</v>
      </c>
      <c r="G870" s="264">
        <v>1</v>
      </c>
      <c r="H870" s="270"/>
      <c r="I870" s="266">
        <v>0</v>
      </c>
      <c r="J870" s="267">
        <f t="shared" si="27"/>
        <v>0</v>
      </c>
      <c r="K870" s="268" t="s">
        <v>50</v>
      </c>
      <c r="L870" s="268" t="s">
        <v>45</v>
      </c>
      <c r="M870" s="268" t="s">
        <v>51</v>
      </c>
      <c r="N870" s="269" t="str">
        <f>VLOOKUP(M870,[18]OPERACIONAL!$A$1:$C$12,2,FALSE)</f>
        <v>SELECIONAR</v>
      </c>
    </row>
    <row r="871" spans="2:14">
      <c r="B871" s="260" t="str">
        <f t="shared" si="26"/>
        <v>U.</v>
      </c>
      <c r="C871" s="261" t="s">
        <v>4</v>
      </c>
      <c r="D871" s="262"/>
      <c r="E871" s="262"/>
      <c r="F871" s="261" t="s">
        <v>18</v>
      </c>
      <c r="G871" s="264">
        <v>1</v>
      </c>
      <c r="H871" s="270"/>
      <c r="I871" s="266">
        <v>0</v>
      </c>
      <c r="J871" s="267">
        <f t="shared" si="27"/>
        <v>0</v>
      </c>
      <c r="K871" s="268" t="s">
        <v>50</v>
      </c>
      <c r="L871" s="268" t="s">
        <v>45</v>
      </c>
      <c r="M871" s="268" t="s">
        <v>51</v>
      </c>
      <c r="N871" s="269" t="str">
        <f>VLOOKUP(M871,[18]OPERACIONAL!$A$1:$C$12,2,FALSE)</f>
        <v>SELECIONAR</v>
      </c>
    </row>
    <row r="872" spans="2:14">
      <c r="B872" s="260" t="str">
        <f t="shared" si="26"/>
        <v>U.</v>
      </c>
      <c r="C872" s="261" t="s">
        <v>4</v>
      </c>
      <c r="D872" s="262"/>
      <c r="E872" s="262"/>
      <c r="F872" s="261" t="s">
        <v>18</v>
      </c>
      <c r="G872" s="264">
        <v>1</v>
      </c>
      <c r="H872" s="270"/>
      <c r="I872" s="266">
        <v>0</v>
      </c>
      <c r="J872" s="267">
        <f t="shared" si="27"/>
        <v>0</v>
      </c>
      <c r="K872" s="268" t="s">
        <v>50</v>
      </c>
      <c r="L872" s="268" t="s">
        <v>45</v>
      </c>
      <c r="M872" s="268" t="s">
        <v>51</v>
      </c>
      <c r="N872" s="269" t="str">
        <f>VLOOKUP(M872,[18]OPERACIONAL!$A$1:$C$12,2,FALSE)</f>
        <v>SELECIONAR</v>
      </c>
    </row>
    <row r="873" spans="2:14">
      <c r="B873" s="260" t="str">
        <f t="shared" si="26"/>
        <v>U.</v>
      </c>
      <c r="C873" s="261" t="s">
        <v>4</v>
      </c>
      <c r="D873" s="262"/>
      <c r="E873" s="262"/>
      <c r="F873" s="261" t="s">
        <v>18</v>
      </c>
      <c r="G873" s="264">
        <v>1</v>
      </c>
      <c r="H873" s="270"/>
      <c r="I873" s="266">
        <v>0</v>
      </c>
      <c r="J873" s="267">
        <f t="shared" si="27"/>
        <v>0</v>
      </c>
      <c r="K873" s="268" t="s">
        <v>50</v>
      </c>
      <c r="L873" s="268" t="s">
        <v>45</v>
      </c>
      <c r="M873" s="268" t="s">
        <v>51</v>
      </c>
      <c r="N873" s="269" t="str">
        <f>VLOOKUP(M873,[18]OPERACIONAL!$A$1:$C$12,2,FALSE)</f>
        <v>SELECIONAR</v>
      </c>
    </row>
    <row r="874" spans="2:14">
      <c r="B874" s="260" t="str">
        <f t="shared" si="26"/>
        <v>U.</v>
      </c>
      <c r="C874" s="261" t="s">
        <v>4</v>
      </c>
      <c r="D874" s="262"/>
      <c r="E874" s="262"/>
      <c r="F874" s="261" t="s">
        <v>18</v>
      </c>
      <c r="G874" s="264">
        <v>1</v>
      </c>
      <c r="H874" s="270"/>
      <c r="I874" s="266">
        <v>0</v>
      </c>
      <c r="J874" s="267">
        <f t="shared" si="27"/>
        <v>0</v>
      </c>
      <c r="K874" s="268" t="s">
        <v>50</v>
      </c>
      <c r="L874" s="268" t="s">
        <v>45</v>
      </c>
      <c r="M874" s="268" t="s">
        <v>51</v>
      </c>
      <c r="N874" s="269" t="str">
        <f>VLOOKUP(M874,[18]OPERACIONAL!$A$1:$C$12,2,FALSE)</f>
        <v>SELECIONAR</v>
      </c>
    </row>
    <row r="875" spans="2:14">
      <c r="B875" s="260" t="str">
        <f t="shared" si="26"/>
        <v>U.</v>
      </c>
      <c r="C875" s="261" t="s">
        <v>4</v>
      </c>
      <c r="D875" s="262"/>
      <c r="E875" s="262"/>
      <c r="F875" s="261" t="s">
        <v>18</v>
      </c>
      <c r="G875" s="264">
        <v>1</v>
      </c>
      <c r="H875" s="270"/>
      <c r="I875" s="266">
        <v>0</v>
      </c>
      <c r="J875" s="267">
        <f t="shared" si="27"/>
        <v>0</v>
      </c>
      <c r="K875" s="268" t="s">
        <v>50</v>
      </c>
      <c r="L875" s="268" t="s">
        <v>45</v>
      </c>
      <c r="M875" s="268" t="s">
        <v>51</v>
      </c>
      <c r="N875" s="269" t="str">
        <f>VLOOKUP(M875,[18]OPERACIONAL!$A$1:$C$12,2,FALSE)</f>
        <v>SELECIONAR</v>
      </c>
    </row>
    <row r="876" spans="2:14">
      <c r="B876" s="260" t="str">
        <f t="shared" si="26"/>
        <v>U.</v>
      </c>
      <c r="C876" s="261" t="s">
        <v>4</v>
      </c>
      <c r="D876" s="262"/>
      <c r="E876" s="262"/>
      <c r="F876" s="261" t="s">
        <v>18</v>
      </c>
      <c r="G876" s="264">
        <v>1</v>
      </c>
      <c r="H876" s="270"/>
      <c r="I876" s="266">
        <v>0</v>
      </c>
      <c r="J876" s="267">
        <f t="shared" si="27"/>
        <v>0</v>
      </c>
      <c r="K876" s="268" t="s">
        <v>50</v>
      </c>
      <c r="L876" s="268" t="s">
        <v>45</v>
      </c>
      <c r="M876" s="268" t="s">
        <v>51</v>
      </c>
      <c r="N876" s="269" t="str">
        <f>VLOOKUP(M876,[18]OPERACIONAL!$A$1:$C$12,2,FALSE)</f>
        <v>SELECIONAR</v>
      </c>
    </row>
    <row r="877" spans="2:14">
      <c r="B877" s="260" t="str">
        <f t="shared" si="26"/>
        <v>U.</v>
      </c>
      <c r="C877" s="261" t="s">
        <v>4</v>
      </c>
      <c r="D877" s="262"/>
      <c r="E877" s="262"/>
      <c r="F877" s="261" t="s">
        <v>18</v>
      </c>
      <c r="G877" s="264">
        <v>1</v>
      </c>
      <c r="H877" s="270"/>
      <c r="I877" s="266">
        <v>0</v>
      </c>
      <c r="J877" s="267">
        <f t="shared" si="27"/>
        <v>0</v>
      </c>
      <c r="K877" s="268" t="s">
        <v>50</v>
      </c>
      <c r="L877" s="268" t="s">
        <v>45</v>
      </c>
      <c r="M877" s="268" t="s">
        <v>51</v>
      </c>
      <c r="N877" s="269" t="str">
        <f>VLOOKUP(M877,[18]OPERACIONAL!$A$1:$C$12,2,FALSE)</f>
        <v>SELECIONAR</v>
      </c>
    </row>
    <row r="878" spans="2:14">
      <c r="B878" s="260" t="str">
        <f t="shared" si="26"/>
        <v>U.</v>
      </c>
      <c r="C878" s="261" t="s">
        <v>4</v>
      </c>
      <c r="D878" s="262"/>
      <c r="E878" s="262"/>
      <c r="F878" s="261" t="s">
        <v>18</v>
      </c>
      <c r="G878" s="264">
        <v>1</v>
      </c>
      <c r="H878" s="270"/>
      <c r="I878" s="266">
        <v>0</v>
      </c>
      <c r="J878" s="267">
        <f t="shared" si="27"/>
        <v>0</v>
      </c>
      <c r="K878" s="268" t="s">
        <v>50</v>
      </c>
      <c r="L878" s="268" t="s">
        <v>45</v>
      </c>
      <c r="M878" s="268" t="s">
        <v>51</v>
      </c>
      <c r="N878" s="269" t="str">
        <f>VLOOKUP(M878,[18]OPERACIONAL!$A$1:$C$12,2,FALSE)</f>
        <v>SELECIONAR</v>
      </c>
    </row>
    <row r="879" spans="2:14">
      <c r="B879" s="260" t="str">
        <f t="shared" si="26"/>
        <v>U.</v>
      </c>
      <c r="C879" s="261" t="s">
        <v>4</v>
      </c>
      <c r="D879" s="262"/>
      <c r="E879" s="262"/>
      <c r="F879" s="261" t="s">
        <v>18</v>
      </c>
      <c r="G879" s="264">
        <v>1</v>
      </c>
      <c r="H879" s="270"/>
      <c r="I879" s="266">
        <v>0</v>
      </c>
      <c r="J879" s="267">
        <f t="shared" si="27"/>
        <v>0</v>
      </c>
      <c r="K879" s="268" t="s">
        <v>50</v>
      </c>
      <c r="L879" s="268" t="s">
        <v>45</v>
      </c>
      <c r="M879" s="268" t="s">
        <v>51</v>
      </c>
      <c r="N879" s="269" t="str">
        <f>VLOOKUP(M879,[18]OPERACIONAL!$A$1:$C$12,2,FALSE)</f>
        <v>SELECIONAR</v>
      </c>
    </row>
    <row r="880" spans="2:14">
      <c r="B880" s="260" t="str">
        <f t="shared" si="26"/>
        <v>U.</v>
      </c>
      <c r="C880" s="261" t="s">
        <v>4</v>
      </c>
      <c r="D880" s="262"/>
      <c r="E880" s="262"/>
      <c r="F880" s="261" t="s">
        <v>18</v>
      </c>
      <c r="G880" s="264">
        <v>1</v>
      </c>
      <c r="H880" s="270"/>
      <c r="I880" s="266">
        <v>0</v>
      </c>
      <c r="J880" s="267">
        <f t="shared" si="27"/>
        <v>0</v>
      </c>
      <c r="K880" s="268" t="s">
        <v>50</v>
      </c>
      <c r="L880" s="268" t="s">
        <v>45</v>
      </c>
      <c r="M880" s="268" t="s">
        <v>51</v>
      </c>
      <c r="N880" s="269" t="str">
        <f>VLOOKUP(M880,[18]OPERACIONAL!$A$1:$C$12,2,FALSE)</f>
        <v>SELECIONAR</v>
      </c>
    </row>
    <row r="881" spans="2:14">
      <c r="B881" s="260" t="str">
        <f t="shared" si="26"/>
        <v>U.</v>
      </c>
      <c r="C881" s="261" t="s">
        <v>4</v>
      </c>
      <c r="D881" s="262"/>
      <c r="E881" s="262"/>
      <c r="F881" s="261" t="s">
        <v>18</v>
      </c>
      <c r="G881" s="264">
        <v>1</v>
      </c>
      <c r="H881" s="270"/>
      <c r="I881" s="266">
        <v>0</v>
      </c>
      <c r="J881" s="267">
        <f t="shared" si="27"/>
        <v>0</v>
      </c>
      <c r="K881" s="268" t="s">
        <v>50</v>
      </c>
      <c r="L881" s="268" t="s">
        <v>45</v>
      </c>
      <c r="M881" s="268" t="s">
        <v>51</v>
      </c>
      <c r="N881" s="269" t="str">
        <f>VLOOKUP(M881,[18]OPERACIONAL!$A$1:$C$12,2,FALSE)</f>
        <v>SELECIONAR</v>
      </c>
    </row>
    <row r="882" spans="2:14">
      <c r="B882" s="260" t="str">
        <f t="shared" si="26"/>
        <v>U.</v>
      </c>
      <c r="C882" s="261" t="s">
        <v>4</v>
      </c>
      <c r="D882" s="262"/>
      <c r="E882" s="262"/>
      <c r="F882" s="261" t="s">
        <v>18</v>
      </c>
      <c r="G882" s="264">
        <v>1</v>
      </c>
      <c r="H882" s="270"/>
      <c r="I882" s="266">
        <v>0</v>
      </c>
      <c r="J882" s="267">
        <f t="shared" si="27"/>
        <v>0</v>
      </c>
      <c r="K882" s="268" t="s">
        <v>50</v>
      </c>
      <c r="L882" s="268" t="s">
        <v>45</v>
      </c>
      <c r="M882" s="268" t="s">
        <v>51</v>
      </c>
      <c r="N882" s="269" t="str">
        <f>VLOOKUP(M882,[18]OPERACIONAL!$A$1:$C$12,2,FALSE)</f>
        <v>SELECIONAR</v>
      </c>
    </row>
    <row r="883" spans="2:14">
      <c r="B883" s="260" t="str">
        <f t="shared" si="26"/>
        <v>U.</v>
      </c>
      <c r="C883" s="261" t="s">
        <v>4</v>
      </c>
      <c r="D883" s="262"/>
      <c r="E883" s="262"/>
      <c r="F883" s="261" t="s">
        <v>18</v>
      </c>
      <c r="G883" s="264">
        <v>1</v>
      </c>
      <c r="H883" s="270"/>
      <c r="I883" s="266">
        <v>0</v>
      </c>
      <c r="J883" s="267">
        <f t="shared" si="27"/>
        <v>0</v>
      </c>
      <c r="K883" s="268" t="s">
        <v>50</v>
      </c>
      <c r="L883" s="268" t="s">
        <v>45</v>
      </c>
      <c r="M883" s="268" t="s">
        <v>51</v>
      </c>
      <c r="N883" s="269" t="str">
        <f>VLOOKUP(M883,[18]OPERACIONAL!$A$1:$C$12,2,FALSE)</f>
        <v>SELECIONAR</v>
      </c>
    </row>
    <row r="884" spans="2:14">
      <c r="B884" s="260" t="str">
        <f t="shared" si="26"/>
        <v>U.</v>
      </c>
      <c r="C884" s="261" t="s">
        <v>4</v>
      </c>
      <c r="D884" s="262"/>
      <c r="E884" s="262"/>
      <c r="F884" s="261" t="s">
        <v>18</v>
      </c>
      <c r="G884" s="264">
        <v>1</v>
      </c>
      <c r="H884" s="270"/>
      <c r="I884" s="266">
        <v>0</v>
      </c>
      <c r="J884" s="267">
        <f t="shared" si="27"/>
        <v>0</v>
      </c>
      <c r="K884" s="268" t="s">
        <v>50</v>
      </c>
      <c r="L884" s="268" t="s">
        <v>45</v>
      </c>
      <c r="M884" s="268" t="s">
        <v>51</v>
      </c>
      <c r="N884" s="269" t="str">
        <f>VLOOKUP(M884,[18]OPERACIONAL!$A$1:$C$12,2,FALSE)</f>
        <v>SELECIONAR</v>
      </c>
    </row>
    <row r="885" spans="2:14">
      <c r="B885" s="260" t="str">
        <f t="shared" si="26"/>
        <v>U.</v>
      </c>
      <c r="C885" s="261" t="s">
        <v>4</v>
      </c>
      <c r="D885" s="262"/>
      <c r="E885" s="262"/>
      <c r="F885" s="261" t="s">
        <v>18</v>
      </c>
      <c r="G885" s="264">
        <v>1</v>
      </c>
      <c r="H885" s="270"/>
      <c r="I885" s="266">
        <v>0</v>
      </c>
      <c r="J885" s="267">
        <f t="shared" si="27"/>
        <v>0</v>
      </c>
      <c r="K885" s="268" t="s">
        <v>50</v>
      </c>
      <c r="L885" s="268" t="s">
        <v>45</v>
      </c>
      <c r="M885" s="268" t="s">
        <v>51</v>
      </c>
      <c r="N885" s="269" t="str">
        <f>VLOOKUP(M885,[18]OPERACIONAL!$A$1:$C$12,2,FALSE)</f>
        <v>SELECIONAR</v>
      </c>
    </row>
    <row r="886" spans="2:14">
      <c r="B886" s="260" t="str">
        <f t="shared" si="26"/>
        <v>U.</v>
      </c>
      <c r="C886" s="261" t="s">
        <v>4</v>
      </c>
      <c r="D886" s="262"/>
      <c r="E886" s="262"/>
      <c r="F886" s="261" t="s">
        <v>18</v>
      </c>
      <c r="G886" s="264">
        <v>1</v>
      </c>
      <c r="H886" s="270"/>
      <c r="I886" s="266">
        <v>0</v>
      </c>
      <c r="J886" s="267">
        <f t="shared" si="27"/>
        <v>0</v>
      </c>
      <c r="K886" s="268" t="s">
        <v>50</v>
      </c>
      <c r="L886" s="268" t="s">
        <v>45</v>
      </c>
      <c r="M886" s="268" t="s">
        <v>51</v>
      </c>
      <c r="N886" s="269" t="str">
        <f>VLOOKUP(M886,[18]OPERACIONAL!$A$1:$C$12,2,FALSE)</f>
        <v>SELECIONAR</v>
      </c>
    </row>
    <row r="887" spans="2:14">
      <c r="B887" s="260" t="str">
        <f t="shared" si="26"/>
        <v>U.</v>
      </c>
      <c r="C887" s="261" t="s">
        <v>4</v>
      </c>
      <c r="D887" s="262"/>
      <c r="E887" s="262"/>
      <c r="F887" s="261" t="s">
        <v>18</v>
      </c>
      <c r="G887" s="264">
        <v>1</v>
      </c>
      <c r="H887" s="270"/>
      <c r="I887" s="266">
        <v>0</v>
      </c>
      <c r="J887" s="267">
        <f t="shared" si="27"/>
        <v>0</v>
      </c>
      <c r="K887" s="268" t="s">
        <v>50</v>
      </c>
      <c r="L887" s="268" t="s">
        <v>45</v>
      </c>
      <c r="M887" s="268" t="s">
        <v>51</v>
      </c>
      <c r="N887" s="269" t="str">
        <f>VLOOKUP(M887,[18]OPERACIONAL!$A$1:$C$12,2,FALSE)</f>
        <v>SELECIONAR</v>
      </c>
    </row>
    <row r="888" spans="2:14">
      <c r="B888" s="260" t="str">
        <f t="shared" si="26"/>
        <v>U.</v>
      </c>
      <c r="C888" s="261" t="s">
        <v>4</v>
      </c>
      <c r="D888" s="262"/>
      <c r="E888" s="262"/>
      <c r="F888" s="261" t="s">
        <v>18</v>
      </c>
      <c r="G888" s="264">
        <v>1</v>
      </c>
      <c r="H888" s="270"/>
      <c r="I888" s="266">
        <v>0</v>
      </c>
      <c r="J888" s="267">
        <f t="shared" si="27"/>
        <v>0</v>
      </c>
      <c r="K888" s="268" t="s">
        <v>50</v>
      </c>
      <c r="L888" s="268" t="s">
        <v>45</v>
      </c>
      <c r="M888" s="268" t="s">
        <v>51</v>
      </c>
      <c r="N888" s="269" t="str">
        <f>VLOOKUP(M888,[18]OPERACIONAL!$A$1:$C$12,2,FALSE)</f>
        <v>SELECIONAR</v>
      </c>
    </row>
    <row r="889" spans="2:14">
      <c r="B889" s="260" t="str">
        <f t="shared" si="26"/>
        <v>U.</v>
      </c>
      <c r="C889" s="261" t="s">
        <v>4</v>
      </c>
      <c r="D889" s="262"/>
      <c r="E889" s="262"/>
      <c r="F889" s="261" t="s">
        <v>18</v>
      </c>
      <c r="G889" s="264">
        <v>1</v>
      </c>
      <c r="H889" s="270"/>
      <c r="I889" s="266">
        <v>0</v>
      </c>
      <c r="J889" s="267">
        <f t="shared" si="27"/>
        <v>0</v>
      </c>
      <c r="K889" s="268" t="s">
        <v>50</v>
      </c>
      <c r="L889" s="268" t="s">
        <v>45</v>
      </c>
      <c r="M889" s="268" t="s">
        <v>51</v>
      </c>
      <c r="N889" s="269" t="str">
        <f>VLOOKUP(M889,[18]OPERACIONAL!$A$1:$C$12,2,FALSE)</f>
        <v>SELECIONAR</v>
      </c>
    </row>
    <row r="890" spans="2:14">
      <c r="B890" s="260" t="str">
        <f t="shared" si="26"/>
        <v>U.</v>
      </c>
      <c r="C890" s="261" t="s">
        <v>4</v>
      </c>
      <c r="D890" s="262"/>
      <c r="E890" s="262"/>
      <c r="F890" s="261" t="s">
        <v>18</v>
      </c>
      <c r="G890" s="264">
        <v>1</v>
      </c>
      <c r="H890" s="270"/>
      <c r="I890" s="266">
        <v>0</v>
      </c>
      <c r="J890" s="267">
        <f t="shared" si="27"/>
        <v>0</v>
      </c>
      <c r="K890" s="268" t="s">
        <v>50</v>
      </c>
      <c r="L890" s="268" t="s">
        <v>45</v>
      </c>
      <c r="M890" s="268" t="s">
        <v>51</v>
      </c>
      <c r="N890" s="269" t="str">
        <f>VLOOKUP(M890,[18]OPERACIONAL!$A$1:$C$12,2,FALSE)</f>
        <v>SELECIONAR</v>
      </c>
    </row>
    <row r="891" spans="2:14">
      <c r="B891" s="260" t="str">
        <f t="shared" si="26"/>
        <v>U.</v>
      </c>
      <c r="C891" s="261" t="s">
        <v>4</v>
      </c>
      <c r="D891" s="262"/>
      <c r="E891" s="262"/>
      <c r="F891" s="261" t="s">
        <v>18</v>
      </c>
      <c r="G891" s="264">
        <v>1</v>
      </c>
      <c r="H891" s="270"/>
      <c r="I891" s="266">
        <v>0</v>
      </c>
      <c r="J891" s="267">
        <f t="shared" si="27"/>
        <v>0</v>
      </c>
      <c r="K891" s="268" t="s">
        <v>50</v>
      </c>
      <c r="L891" s="268" t="s">
        <v>45</v>
      </c>
      <c r="M891" s="268" t="s">
        <v>51</v>
      </c>
      <c r="N891" s="269" t="str">
        <f>VLOOKUP(M891,[18]OPERACIONAL!$A$1:$C$12,2,FALSE)</f>
        <v>SELECIONAR</v>
      </c>
    </row>
    <row r="892" spans="2:14">
      <c r="B892" s="260" t="str">
        <f t="shared" si="26"/>
        <v>U.</v>
      </c>
      <c r="C892" s="261" t="s">
        <v>4</v>
      </c>
      <c r="D892" s="262"/>
      <c r="E892" s="262"/>
      <c r="F892" s="261" t="s">
        <v>18</v>
      </c>
      <c r="G892" s="264">
        <v>1</v>
      </c>
      <c r="H892" s="270"/>
      <c r="I892" s="266">
        <v>0</v>
      </c>
      <c r="J892" s="267">
        <f t="shared" si="27"/>
        <v>0</v>
      </c>
      <c r="K892" s="268" t="s">
        <v>50</v>
      </c>
      <c r="L892" s="268" t="s">
        <v>45</v>
      </c>
      <c r="M892" s="268" t="s">
        <v>51</v>
      </c>
      <c r="N892" s="269" t="str">
        <f>VLOOKUP(M892,[18]OPERACIONAL!$A$1:$C$12,2,FALSE)</f>
        <v>SELECIONAR</v>
      </c>
    </row>
    <row r="893" spans="2:14">
      <c r="B893" s="260" t="str">
        <f t="shared" si="26"/>
        <v>U.</v>
      </c>
      <c r="C893" s="261" t="s">
        <v>4</v>
      </c>
      <c r="D893" s="262"/>
      <c r="E893" s="262"/>
      <c r="F893" s="261" t="s">
        <v>18</v>
      </c>
      <c r="G893" s="264">
        <v>1</v>
      </c>
      <c r="H893" s="270"/>
      <c r="I893" s="266">
        <v>0</v>
      </c>
      <c r="J893" s="267">
        <f t="shared" si="27"/>
        <v>0</v>
      </c>
      <c r="K893" s="268" t="s">
        <v>50</v>
      </c>
      <c r="L893" s="268" t="s">
        <v>45</v>
      </c>
      <c r="M893" s="268" t="s">
        <v>51</v>
      </c>
      <c r="N893" s="269" t="str">
        <f>VLOOKUP(M893,[18]OPERACIONAL!$A$1:$C$12,2,FALSE)</f>
        <v>SELECIONAR</v>
      </c>
    </row>
    <row r="894" spans="2:14">
      <c r="B894" s="260" t="str">
        <f t="shared" si="26"/>
        <v>U.</v>
      </c>
      <c r="C894" s="261" t="s">
        <v>4</v>
      </c>
      <c r="D894" s="262"/>
      <c r="E894" s="262"/>
      <c r="F894" s="261" t="s">
        <v>18</v>
      </c>
      <c r="G894" s="264">
        <v>1</v>
      </c>
      <c r="H894" s="270"/>
      <c r="I894" s="266">
        <v>0</v>
      </c>
      <c r="J894" s="267">
        <f t="shared" si="27"/>
        <v>0</v>
      </c>
      <c r="K894" s="268" t="s">
        <v>50</v>
      </c>
      <c r="L894" s="268" t="s">
        <v>45</v>
      </c>
      <c r="M894" s="268" t="s">
        <v>51</v>
      </c>
      <c r="N894" s="269" t="str">
        <f>VLOOKUP(M894,[18]OPERACIONAL!$A$1:$C$12,2,FALSE)</f>
        <v>SELECIONAR</v>
      </c>
    </row>
    <row r="895" spans="2:14">
      <c r="B895" s="260" t="str">
        <f t="shared" si="26"/>
        <v>U.</v>
      </c>
      <c r="C895" s="261" t="s">
        <v>4</v>
      </c>
      <c r="D895" s="262"/>
      <c r="E895" s="262"/>
      <c r="F895" s="261" t="s">
        <v>18</v>
      </c>
      <c r="G895" s="264">
        <v>1</v>
      </c>
      <c r="H895" s="270"/>
      <c r="I895" s="266">
        <v>0</v>
      </c>
      <c r="J895" s="267">
        <f t="shared" si="27"/>
        <v>0</v>
      </c>
      <c r="K895" s="268" t="s">
        <v>50</v>
      </c>
      <c r="L895" s="268" t="s">
        <v>45</v>
      </c>
      <c r="M895" s="268" t="s">
        <v>51</v>
      </c>
      <c r="N895" s="269" t="str">
        <f>VLOOKUP(M895,[18]OPERACIONAL!$A$1:$C$12,2,FALSE)</f>
        <v>SELECIONAR</v>
      </c>
    </row>
    <row r="896" spans="2:14">
      <c r="B896" s="260" t="str">
        <f t="shared" si="26"/>
        <v>U.</v>
      </c>
      <c r="C896" s="261" t="s">
        <v>4</v>
      </c>
      <c r="D896" s="262"/>
      <c r="E896" s="262"/>
      <c r="F896" s="261" t="s">
        <v>18</v>
      </c>
      <c r="G896" s="264">
        <v>1</v>
      </c>
      <c r="H896" s="270"/>
      <c r="I896" s="266">
        <v>0</v>
      </c>
      <c r="J896" s="267">
        <f t="shared" si="27"/>
        <v>0</v>
      </c>
      <c r="K896" s="268" t="s">
        <v>50</v>
      </c>
      <c r="L896" s="268" t="s">
        <v>45</v>
      </c>
      <c r="M896" s="268" t="s">
        <v>51</v>
      </c>
      <c r="N896" s="269" t="str">
        <f>VLOOKUP(M896,[18]OPERACIONAL!$A$1:$C$12,2,FALSE)</f>
        <v>SELECIONAR</v>
      </c>
    </row>
    <row r="897" spans="2:14">
      <c r="B897" s="260" t="str">
        <f t="shared" si="26"/>
        <v>U.</v>
      </c>
      <c r="C897" s="261" t="s">
        <v>4</v>
      </c>
      <c r="D897" s="262"/>
      <c r="E897" s="262"/>
      <c r="F897" s="261" t="s">
        <v>18</v>
      </c>
      <c r="G897" s="264">
        <v>1</v>
      </c>
      <c r="H897" s="270"/>
      <c r="I897" s="266">
        <v>0</v>
      </c>
      <c r="J897" s="267">
        <f t="shared" si="27"/>
        <v>0</v>
      </c>
      <c r="K897" s="268" t="s">
        <v>50</v>
      </c>
      <c r="L897" s="268" t="s">
        <v>45</v>
      </c>
      <c r="M897" s="268" t="s">
        <v>51</v>
      </c>
      <c r="N897" s="269" t="str">
        <f>VLOOKUP(M897,[18]OPERACIONAL!$A$1:$C$12,2,FALSE)</f>
        <v>SELECIONAR</v>
      </c>
    </row>
    <row r="898" spans="2:14">
      <c r="B898" s="260" t="str">
        <f t="shared" si="26"/>
        <v>U.</v>
      </c>
      <c r="C898" s="261" t="s">
        <v>4</v>
      </c>
      <c r="D898" s="262"/>
      <c r="E898" s="262"/>
      <c r="F898" s="261" t="s">
        <v>18</v>
      </c>
      <c r="G898" s="264">
        <v>1</v>
      </c>
      <c r="H898" s="270"/>
      <c r="I898" s="266">
        <v>0</v>
      </c>
      <c r="J898" s="267">
        <f t="shared" si="27"/>
        <v>0</v>
      </c>
      <c r="K898" s="268" t="s">
        <v>50</v>
      </c>
      <c r="L898" s="268" t="s">
        <v>45</v>
      </c>
      <c r="M898" s="268" t="s">
        <v>51</v>
      </c>
      <c r="N898" s="269" t="str">
        <f>VLOOKUP(M898,[18]OPERACIONAL!$A$1:$C$12,2,FALSE)</f>
        <v>SELECIONAR</v>
      </c>
    </row>
    <row r="899" spans="2:14">
      <c r="B899" s="260" t="str">
        <f t="shared" si="26"/>
        <v>U.</v>
      </c>
      <c r="C899" s="261" t="s">
        <v>4</v>
      </c>
      <c r="D899" s="262"/>
      <c r="E899" s="262"/>
      <c r="F899" s="261" t="s">
        <v>18</v>
      </c>
      <c r="G899" s="264">
        <v>1</v>
      </c>
      <c r="H899" s="270"/>
      <c r="I899" s="266">
        <v>0</v>
      </c>
      <c r="J899" s="267">
        <f t="shared" si="27"/>
        <v>0</v>
      </c>
      <c r="K899" s="268" t="s">
        <v>50</v>
      </c>
      <c r="L899" s="268" t="s">
        <v>45</v>
      </c>
      <c r="M899" s="268" t="s">
        <v>51</v>
      </c>
      <c r="N899" s="269" t="str">
        <f>VLOOKUP(M899,[18]OPERACIONAL!$A$1:$C$12,2,FALSE)</f>
        <v>SELECIONAR</v>
      </c>
    </row>
    <row r="900" spans="2:14">
      <c r="B900" s="260" t="str">
        <f t="shared" si="26"/>
        <v>U.</v>
      </c>
      <c r="C900" s="261" t="s">
        <v>4</v>
      </c>
      <c r="D900" s="262"/>
      <c r="E900" s="262"/>
      <c r="F900" s="261" t="s">
        <v>18</v>
      </c>
      <c r="G900" s="264">
        <v>1</v>
      </c>
      <c r="H900" s="270"/>
      <c r="I900" s="266">
        <v>0</v>
      </c>
      <c r="J900" s="267">
        <f t="shared" si="27"/>
        <v>0</v>
      </c>
      <c r="K900" s="268" t="s">
        <v>50</v>
      </c>
      <c r="L900" s="268" t="s">
        <v>45</v>
      </c>
      <c r="M900" s="268" t="s">
        <v>51</v>
      </c>
      <c r="N900" s="269" t="str">
        <f>VLOOKUP(M900,[18]OPERACIONAL!$A$1:$C$12,2,FALSE)</f>
        <v>SELECIONAR</v>
      </c>
    </row>
    <row r="901" spans="2:14">
      <c r="B901" s="260" t="str">
        <f t="shared" ref="B901:B964" si="28">MID(C901,1,2)</f>
        <v>U.</v>
      </c>
      <c r="C901" s="261" t="s">
        <v>4</v>
      </c>
      <c r="D901" s="262"/>
      <c r="E901" s="262"/>
      <c r="F901" s="261" t="s">
        <v>18</v>
      </c>
      <c r="G901" s="264">
        <v>1</v>
      </c>
      <c r="H901" s="270"/>
      <c r="I901" s="266">
        <v>0</v>
      </c>
      <c r="J901" s="267">
        <f t="shared" ref="J901:J964" si="29">G901*I901</f>
        <v>0</v>
      </c>
      <c r="K901" s="268" t="s">
        <v>50</v>
      </c>
      <c r="L901" s="268" t="s">
        <v>45</v>
      </c>
      <c r="M901" s="268" t="s">
        <v>51</v>
      </c>
      <c r="N901" s="269" t="str">
        <f>VLOOKUP(M901,[18]OPERACIONAL!$A$1:$C$12,2,FALSE)</f>
        <v>SELECIONAR</v>
      </c>
    </row>
    <row r="902" spans="2:14">
      <c r="B902" s="260" t="str">
        <f t="shared" si="28"/>
        <v>U.</v>
      </c>
      <c r="C902" s="261" t="s">
        <v>4</v>
      </c>
      <c r="D902" s="262"/>
      <c r="E902" s="262"/>
      <c r="F902" s="261" t="s">
        <v>18</v>
      </c>
      <c r="G902" s="264">
        <v>1</v>
      </c>
      <c r="H902" s="270"/>
      <c r="I902" s="266">
        <v>0</v>
      </c>
      <c r="J902" s="267">
        <f t="shared" si="29"/>
        <v>0</v>
      </c>
      <c r="K902" s="268" t="s">
        <v>50</v>
      </c>
      <c r="L902" s="268" t="s">
        <v>45</v>
      </c>
      <c r="M902" s="268" t="s">
        <v>51</v>
      </c>
      <c r="N902" s="269" t="str">
        <f>VLOOKUP(M902,[18]OPERACIONAL!$A$1:$C$12,2,FALSE)</f>
        <v>SELECIONAR</v>
      </c>
    </row>
    <row r="903" spans="2:14">
      <c r="B903" s="260" t="str">
        <f t="shared" si="28"/>
        <v>U.</v>
      </c>
      <c r="C903" s="261" t="s">
        <v>4</v>
      </c>
      <c r="D903" s="262"/>
      <c r="E903" s="262"/>
      <c r="F903" s="261" t="s">
        <v>18</v>
      </c>
      <c r="G903" s="264">
        <v>1</v>
      </c>
      <c r="H903" s="270"/>
      <c r="I903" s="266">
        <v>0</v>
      </c>
      <c r="J903" s="267">
        <f t="shared" si="29"/>
        <v>0</v>
      </c>
      <c r="K903" s="268" t="s">
        <v>50</v>
      </c>
      <c r="L903" s="268" t="s">
        <v>45</v>
      </c>
      <c r="M903" s="268" t="s">
        <v>51</v>
      </c>
      <c r="N903" s="269" t="str">
        <f>VLOOKUP(M903,[18]OPERACIONAL!$A$1:$C$12,2,FALSE)</f>
        <v>SELECIONAR</v>
      </c>
    </row>
    <row r="904" spans="2:14">
      <c r="B904" s="260" t="str">
        <f t="shared" si="28"/>
        <v>U.</v>
      </c>
      <c r="C904" s="261" t="s">
        <v>4</v>
      </c>
      <c r="D904" s="262"/>
      <c r="E904" s="262"/>
      <c r="F904" s="261" t="s">
        <v>18</v>
      </c>
      <c r="G904" s="264">
        <v>1</v>
      </c>
      <c r="H904" s="270"/>
      <c r="I904" s="266">
        <v>0</v>
      </c>
      <c r="J904" s="267">
        <f t="shared" si="29"/>
        <v>0</v>
      </c>
      <c r="K904" s="268" t="s">
        <v>50</v>
      </c>
      <c r="L904" s="268" t="s">
        <v>45</v>
      </c>
      <c r="M904" s="268" t="s">
        <v>51</v>
      </c>
      <c r="N904" s="269" t="str">
        <f>VLOOKUP(M904,[18]OPERACIONAL!$A$1:$C$12,2,FALSE)</f>
        <v>SELECIONAR</v>
      </c>
    </row>
    <row r="905" spans="2:14">
      <c r="B905" s="260" t="str">
        <f t="shared" si="28"/>
        <v>U.</v>
      </c>
      <c r="C905" s="261" t="s">
        <v>4</v>
      </c>
      <c r="D905" s="262"/>
      <c r="E905" s="262"/>
      <c r="F905" s="261" t="s">
        <v>18</v>
      </c>
      <c r="G905" s="264">
        <v>1</v>
      </c>
      <c r="H905" s="270"/>
      <c r="I905" s="266">
        <v>0</v>
      </c>
      <c r="J905" s="267">
        <f t="shared" si="29"/>
        <v>0</v>
      </c>
      <c r="K905" s="268" t="s">
        <v>50</v>
      </c>
      <c r="L905" s="268" t="s">
        <v>45</v>
      </c>
      <c r="M905" s="268" t="s">
        <v>51</v>
      </c>
      <c r="N905" s="269" t="str">
        <f>VLOOKUP(M905,[18]OPERACIONAL!$A$1:$C$12,2,FALSE)</f>
        <v>SELECIONAR</v>
      </c>
    </row>
    <row r="906" spans="2:14">
      <c r="B906" s="260" t="str">
        <f t="shared" si="28"/>
        <v>U.</v>
      </c>
      <c r="C906" s="261" t="s">
        <v>4</v>
      </c>
      <c r="D906" s="262"/>
      <c r="E906" s="262"/>
      <c r="F906" s="261" t="s">
        <v>18</v>
      </c>
      <c r="G906" s="264">
        <v>1</v>
      </c>
      <c r="H906" s="270"/>
      <c r="I906" s="266">
        <v>0</v>
      </c>
      <c r="J906" s="267">
        <f t="shared" si="29"/>
        <v>0</v>
      </c>
      <c r="K906" s="268" t="s">
        <v>50</v>
      </c>
      <c r="L906" s="268" t="s">
        <v>45</v>
      </c>
      <c r="M906" s="268" t="s">
        <v>51</v>
      </c>
      <c r="N906" s="269" t="str">
        <f>VLOOKUP(M906,[18]OPERACIONAL!$A$1:$C$12,2,FALSE)</f>
        <v>SELECIONAR</v>
      </c>
    </row>
    <row r="907" spans="2:14">
      <c r="B907" s="260" t="str">
        <f t="shared" si="28"/>
        <v>U.</v>
      </c>
      <c r="C907" s="261" t="s">
        <v>4</v>
      </c>
      <c r="D907" s="262"/>
      <c r="E907" s="262"/>
      <c r="F907" s="261" t="s">
        <v>18</v>
      </c>
      <c r="G907" s="264">
        <v>1</v>
      </c>
      <c r="H907" s="270"/>
      <c r="I907" s="266">
        <v>0</v>
      </c>
      <c r="J907" s="267">
        <f t="shared" si="29"/>
        <v>0</v>
      </c>
      <c r="K907" s="268" t="s">
        <v>50</v>
      </c>
      <c r="L907" s="268" t="s">
        <v>45</v>
      </c>
      <c r="M907" s="268" t="s">
        <v>51</v>
      </c>
      <c r="N907" s="269" t="str">
        <f>VLOOKUP(M907,[18]OPERACIONAL!$A$1:$C$12,2,FALSE)</f>
        <v>SELECIONAR</v>
      </c>
    </row>
    <row r="908" spans="2:14">
      <c r="B908" s="260" t="str">
        <f t="shared" si="28"/>
        <v>U.</v>
      </c>
      <c r="C908" s="261" t="s">
        <v>4</v>
      </c>
      <c r="D908" s="262"/>
      <c r="E908" s="262"/>
      <c r="F908" s="261" t="s">
        <v>18</v>
      </c>
      <c r="G908" s="264">
        <v>1</v>
      </c>
      <c r="H908" s="270"/>
      <c r="I908" s="266">
        <v>0</v>
      </c>
      <c r="J908" s="267">
        <f t="shared" si="29"/>
        <v>0</v>
      </c>
      <c r="K908" s="268" t="s">
        <v>50</v>
      </c>
      <c r="L908" s="268" t="s">
        <v>45</v>
      </c>
      <c r="M908" s="268" t="s">
        <v>51</v>
      </c>
      <c r="N908" s="269" t="str">
        <f>VLOOKUP(M908,[18]OPERACIONAL!$A$1:$C$12,2,FALSE)</f>
        <v>SELECIONAR</v>
      </c>
    </row>
    <row r="909" spans="2:14">
      <c r="B909" s="260" t="str">
        <f t="shared" si="28"/>
        <v>U.</v>
      </c>
      <c r="C909" s="261" t="s">
        <v>4</v>
      </c>
      <c r="D909" s="262"/>
      <c r="E909" s="262"/>
      <c r="F909" s="261" t="s">
        <v>18</v>
      </c>
      <c r="G909" s="264">
        <v>1</v>
      </c>
      <c r="H909" s="270"/>
      <c r="I909" s="266">
        <v>0</v>
      </c>
      <c r="J909" s="267">
        <f t="shared" si="29"/>
        <v>0</v>
      </c>
      <c r="K909" s="268" t="s">
        <v>50</v>
      </c>
      <c r="L909" s="268" t="s">
        <v>45</v>
      </c>
      <c r="M909" s="268" t="s">
        <v>51</v>
      </c>
      <c r="N909" s="269" t="str">
        <f>VLOOKUP(M909,[18]OPERACIONAL!$A$1:$C$12,2,FALSE)</f>
        <v>SELECIONAR</v>
      </c>
    </row>
    <row r="910" spans="2:14">
      <c r="B910" s="260" t="str">
        <f t="shared" si="28"/>
        <v>U.</v>
      </c>
      <c r="C910" s="261" t="s">
        <v>4</v>
      </c>
      <c r="D910" s="262"/>
      <c r="E910" s="262"/>
      <c r="F910" s="261" t="s">
        <v>18</v>
      </c>
      <c r="G910" s="264">
        <v>1</v>
      </c>
      <c r="H910" s="270"/>
      <c r="I910" s="266">
        <v>0</v>
      </c>
      <c r="J910" s="267">
        <f t="shared" si="29"/>
        <v>0</v>
      </c>
      <c r="K910" s="268" t="s">
        <v>50</v>
      </c>
      <c r="L910" s="268" t="s">
        <v>45</v>
      </c>
      <c r="M910" s="268" t="s">
        <v>51</v>
      </c>
      <c r="N910" s="269" t="str">
        <f>VLOOKUP(M910,[18]OPERACIONAL!$A$1:$C$12,2,FALSE)</f>
        <v>SELECIONAR</v>
      </c>
    </row>
    <row r="911" spans="2:14">
      <c r="B911" s="260" t="str">
        <f t="shared" si="28"/>
        <v>U.</v>
      </c>
      <c r="C911" s="261" t="s">
        <v>4</v>
      </c>
      <c r="D911" s="262"/>
      <c r="E911" s="262"/>
      <c r="F911" s="261" t="s">
        <v>18</v>
      </c>
      <c r="G911" s="264">
        <v>1</v>
      </c>
      <c r="H911" s="270"/>
      <c r="I911" s="266">
        <v>0</v>
      </c>
      <c r="J911" s="267">
        <f t="shared" si="29"/>
        <v>0</v>
      </c>
      <c r="K911" s="268" t="s">
        <v>50</v>
      </c>
      <c r="L911" s="268" t="s">
        <v>45</v>
      </c>
      <c r="M911" s="268" t="s">
        <v>51</v>
      </c>
      <c r="N911" s="269" t="str">
        <f>VLOOKUP(M911,[18]OPERACIONAL!$A$1:$C$12,2,FALSE)</f>
        <v>SELECIONAR</v>
      </c>
    </row>
    <row r="912" spans="2:14">
      <c r="B912" s="260" t="str">
        <f t="shared" si="28"/>
        <v>U.</v>
      </c>
      <c r="C912" s="261" t="s">
        <v>4</v>
      </c>
      <c r="D912" s="262"/>
      <c r="E912" s="262"/>
      <c r="F912" s="261" t="s">
        <v>18</v>
      </c>
      <c r="G912" s="264">
        <v>1</v>
      </c>
      <c r="H912" s="270"/>
      <c r="I912" s="266">
        <v>0</v>
      </c>
      <c r="J912" s="267">
        <f t="shared" si="29"/>
        <v>0</v>
      </c>
      <c r="K912" s="268" t="s">
        <v>50</v>
      </c>
      <c r="L912" s="268" t="s">
        <v>45</v>
      </c>
      <c r="M912" s="268" t="s">
        <v>51</v>
      </c>
      <c r="N912" s="269" t="str">
        <f>VLOOKUP(M912,[18]OPERACIONAL!$A$1:$C$12,2,FALSE)</f>
        <v>SELECIONAR</v>
      </c>
    </row>
    <row r="913" spans="2:14">
      <c r="B913" s="260" t="str">
        <f t="shared" si="28"/>
        <v>U.</v>
      </c>
      <c r="C913" s="261" t="s">
        <v>4</v>
      </c>
      <c r="D913" s="262"/>
      <c r="E913" s="262"/>
      <c r="F913" s="261" t="s">
        <v>18</v>
      </c>
      <c r="G913" s="264">
        <v>1</v>
      </c>
      <c r="H913" s="270"/>
      <c r="I913" s="266">
        <v>0</v>
      </c>
      <c r="J913" s="267">
        <f t="shared" si="29"/>
        <v>0</v>
      </c>
      <c r="K913" s="268" t="s">
        <v>50</v>
      </c>
      <c r="L913" s="268" t="s">
        <v>45</v>
      </c>
      <c r="M913" s="268" t="s">
        <v>51</v>
      </c>
      <c r="N913" s="269" t="str">
        <f>VLOOKUP(M913,[18]OPERACIONAL!$A$1:$C$12,2,FALSE)</f>
        <v>SELECIONAR</v>
      </c>
    </row>
    <row r="914" spans="2:14">
      <c r="B914" s="260" t="str">
        <f t="shared" si="28"/>
        <v>U.</v>
      </c>
      <c r="C914" s="261" t="s">
        <v>4</v>
      </c>
      <c r="D914" s="262"/>
      <c r="E914" s="262"/>
      <c r="F914" s="261" t="s">
        <v>18</v>
      </c>
      <c r="G914" s="264">
        <v>1</v>
      </c>
      <c r="H914" s="270"/>
      <c r="I914" s="266">
        <v>0</v>
      </c>
      <c r="J914" s="267">
        <f t="shared" si="29"/>
        <v>0</v>
      </c>
      <c r="K914" s="268" t="s">
        <v>50</v>
      </c>
      <c r="L914" s="268" t="s">
        <v>45</v>
      </c>
      <c r="M914" s="268" t="s">
        <v>51</v>
      </c>
      <c r="N914" s="269" t="str">
        <f>VLOOKUP(M914,[18]OPERACIONAL!$A$1:$C$12,2,FALSE)</f>
        <v>SELECIONAR</v>
      </c>
    </row>
    <row r="915" spans="2:14">
      <c r="B915" s="260" t="str">
        <f t="shared" si="28"/>
        <v>U.</v>
      </c>
      <c r="C915" s="261" t="s">
        <v>4</v>
      </c>
      <c r="D915" s="262"/>
      <c r="E915" s="262"/>
      <c r="F915" s="261" t="s">
        <v>18</v>
      </c>
      <c r="G915" s="264">
        <v>1</v>
      </c>
      <c r="H915" s="270"/>
      <c r="I915" s="266">
        <v>0</v>
      </c>
      <c r="J915" s="267">
        <f t="shared" si="29"/>
        <v>0</v>
      </c>
      <c r="K915" s="268" t="s">
        <v>50</v>
      </c>
      <c r="L915" s="268" t="s">
        <v>45</v>
      </c>
      <c r="M915" s="268" t="s">
        <v>51</v>
      </c>
      <c r="N915" s="269" t="str">
        <f>VLOOKUP(M915,[18]OPERACIONAL!$A$1:$C$12,2,FALSE)</f>
        <v>SELECIONAR</v>
      </c>
    </row>
    <row r="916" spans="2:14">
      <c r="B916" s="260" t="str">
        <f t="shared" si="28"/>
        <v>U.</v>
      </c>
      <c r="C916" s="261" t="s">
        <v>4</v>
      </c>
      <c r="D916" s="262"/>
      <c r="E916" s="262"/>
      <c r="F916" s="261" t="s">
        <v>18</v>
      </c>
      <c r="G916" s="264">
        <v>1</v>
      </c>
      <c r="H916" s="270"/>
      <c r="I916" s="266">
        <v>0</v>
      </c>
      <c r="J916" s="267">
        <f t="shared" si="29"/>
        <v>0</v>
      </c>
      <c r="K916" s="268" t="s">
        <v>50</v>
      </c>
      <c r="L916" s="268" t="s">
        <v>45</v>
      </c>
      <c r="M916" s="268" t="s">
        <v>51</v>
      </c>
      <c r="N916" s="269" t="str">
        <f>VLOOKUP(M916,[18]OPERACIONAL!$A$1:$C$12,2,FALSE)</f>
        <v>SELECIONAR</v>
      </c>
    </row>
    <row r="917" spans="2:14">
      <c r="B917" s="260" t="str">
        <f t="shared" si="28"/>
        <v>U.</v>
      </c>
      <c r="C917" s="261" t="s">
        <v>4</v>
      </c>
      <c r="D917" s="262"/>
      <c r="E917" s="262"/>
      <c r="F917" s="261" t="s">
        <v>18</v>
      </c>
      <c r="G917" s="264">
        <v>1</v>
      </c>
      <c r="H917" s="270"/>
      <c r="I917" s="266">
        <v>0</v>
      </c>
      <c r="J917" s="267">
        <f t="shared" si="29"/>
        <v>0</v>
      </c>
      <c r="K917" s="268" t="s">
        <v>50</v>
      </c>
      <c r="L917" s="268" t="s">
        <v>45</v>
      </c>
      <c r="M917" s="268" t="s">
        <v>51</v>
      </c>
      <c r="N917" s="269" t="str">
        <f>VLOOKUP(M917,[18]OPERACIONAL!$A$1:$C$12,2,FALSE)</f>
        <v>SELECIONAR</v>
      </c>
    </row>
    <row r="918" spans="2:14">
      <c r="B918" s="260" t="str">
        <f t="shared" si="28"/>
        <v>U.</v>
      </c>
      <c r="C918" s="261" t="s">
        <v>4</v>
      </c>
      <c r="D918" s="262"/>
      <c r="E918" s="262"/>
      <c r="F918" s="261" t="s">
        <v>18</v>
      </c>
      <c r="G918" s="264">
        <v>1</v>
      </c>
      <c r="H918" s="270"/>
      <c r="I918" s="266">
        <v>0</v>
      </c>
      <c r="J918" s="267">
        <f t="shared" si="29"/>
        <v>0</v>
      </c>
      <c r="K918" s="268" t="s">
        <v>50</v>
      </c>
      <c r="L918" s="268" t="s">
        <v>45</v>
      </c>
      <c r="M918" s="268" t="s">
        <v>51</v>
      </c>
      <c r="N918" s="269" t="str">
        <f>VLOOKUP(M918,[18]OPERACIONAL!$A$1:$C$12,2,FALSE)</f>
        <v>SELECIONAR</v>
      </c>
    </row>
    <row r="919" spans="2:14">
      <c r="B919" s="260" t="str">
        <f t="shared" si="28"/>
        <v>U.</v>
      </c>
      <c r="C919" s="261" t="s">
        <v>4</v>
      </c>
      <c r="D919" s="262"/>
      <c r="E919" s="262"/>
      <c r="F919" s="261" t="s">
        <v>18</v>
      </c>
      <c r="G919" s="264">
        <v>1</v>
      </c>
      <c r="H919" s="270"/>
      <c r="I919" s="266">
        <v>0</v>
      </c>
      <c r="J919" s="267">
        <f t="shared" si="29"/>
        <v>0</v>
      </c>
      <c r="K919" s="268" t="s">
        <v>50</v>
      </c>
      <c r="L919" s="268" t="s">
        <v>45</v>
      </c>
      <c r="M919" s="268" t="s">
        <v>51</v>
      </c>
      <c r="N919" s="269" t="str">
        <f>VLOOKUP(M919,[18]OPERACIONAL!$A$1:$C$12,2,FALSE)</f>
        <v>SELECIONAR</v>
      </c>
    </row>
    <row r="920" spans="2:14">
      <c r="B920" s="260" t="str">
        <f t="shared" si="28"/>
        <v>U.</v>
      </c>
      <c r="C920" s="261" t="s">
        <v>4</v>
      </c>
      <c r="D920" s="262"/>
      <c r="E920" s="262"/>
      <c r="F920" s="261" t="s">
        <v>18</v>
      </c>
      <c r="G920" s="264">
        <v>1</v>
      </c>
      <c r="H920" s="270"/>
      <c r="I920" s="266">
        <v>0</v>
      </c>
      <c r="J920" s="267">
        <f t="shared" si="29"/>
        <v>0</v>
      </c>
      <c r="K920" s="268" t="s">
        <v>50</v>
      </c>
      <c r="L920" s="268" t="s">
        <v>45</v>
      </c>
      <c r="M920" s="268" t="s">
        <v>51</v>
      </c>
      <c r="N920" s="269" t="str">
        <f>VLOOKUP(M920,[18]OPERACIONAL!$A$1:$C$12,2,FALSE)</f>
        <v>SELECIONAR</v>
      </c>
    </row>
    <row r="921" spans="2:14">
      <c r="B921" s="260" t="str">
        <f t="shared" si="28"/>
        <v>U.</v>
      </c>
      <c r="C921" s="261" t="s">
        <v>4</v>
      </c>
      <c r="D921" s="262"/>
      <c r="E921" s="262"/>
      <c r="F921" s="261" t="s">
        <v>18</v>
      </c>
      <c r="G921" s="264">
        <v>1</v>
      </c>
      <c r="H921" s="270"/>
      <c r="I921" s="266">
        <v>0</v>
      </c>
      <c r="J921" s="267">
        <f t="shared" si="29"/>
        <v>0</v>
      </c>
      <c r="K921" s="268" t="s">
        <v>50</v>
      </c>
      <c r="L921" s="268" t="s">
        <v>45</v>
      </c>
      <c r="M921" s="268" t="s">
        <v>51</v>
      </c>
      <c r="N921" s="269" t="str">
        <f>VLOOKUP(M921,[18]OPERACIONAL!$A$1:$C$12,2,FALSE)</f>
        <v>SELECIONAR</v>
      </c>
    </row>
    <row r="922" spans="2:14">
      <c r="B922" s="260" t="str">
        <f t="shared" si="28"/>
        <v>U.</v>
      </c>
      <c r="C922" s="261" t="s">
        <v>4</v>
      </c>
      <c r="D922" s="262"/>
      <c r="E922" s="262"/>
      <c r="F922" s="261" t="s">
        <v>18</v>
      </c>
      <c r="G922" s="264">
        <v>1</v>
      </c>
      <c r="H922" s="270"/>
      <c r="I922" s="266">
        <v>0</v>
      </c>
      <c r="J922" s="267">
        <f t="shared" si="29"/>
        <v>0</v>
      </c>
      <c r="K922" s="268" t="s">
        <v>50</v>
      </c>
      <c r="L922" s="268" t="s">
        <v>45</v>
      </c>
      <c r="M922" s="268" t="s">
        <v>51</v>
      </c>
      <c r="N922" s="269" t="str">
        <f>VLOOKUP(M922,[18]OPERACIONAL!$A$1:$C$12,2,FALSE)</f>
        <v>SELECIONAR</v>
      </c>
    </row>
    <row r="923" spans="2:14">
      <c r="B923" s="260" t="str">
        <f t="shared" si="28"/>
        <v>U.</v>
      </c>
      <c r="C923" s="261" t="s">
        <v>4</v>
      </c>
      <c r="D923" s="262"/>
      <c r="E923" s="262"/>
      <c r="F923" s="261" t="s">
        <v>18</v>
      </c>
      <c r="G923" s="264">
        <v>1</v>
      </c>
      <c r="H923" s="270"/>
      <c r="I923" s="266">
        <v>0</v>
      </c>
      <c r="J923" s="267">
        <f t="shared" si="29"/>
        <v>0</v>
      </c>
      <c r="K923" s="268" t="s">
        <v>50</v>
      </c>
      <c r="L923" s="268" t="s">
        <v>45</v>
      </c>
      <c r="M923" s="268" t="s">
        <v>51</v>
      </c>
      <c r="N923" s="269" t="str">
        <f>VLOOKUP(M923,[18]OPERACIONAL!$A$1:$C$12,2,FALSE)</f>
        <v>SELECIONAR</v>
      </c>
    </row>
    <row r="924" spans="2:14">
      <c r="B924" s="260" t="str">
        <f t="shared" si="28"/>
        <v>U.</v>
      </c>
      <c r="C924" s="261" t="s">
        <v>4</v>
      </c>
      <c r="D924" s="262"/>
      <c r="E924" s="262"/>
      <c r="F924" s="261" t="s">
        <v>18</v>
      </c>
      <c r="G924" s="264">
        <v>1</v>
      </c>
      <c r="H924" s="270"/>
      <c r="I924" s="266">
        <v>0</v>
      </c>
      <c r="J924" s="267">
        <f t="shared" si="29"/>
        <v>0</v>
      </c>
      <c r="K924" s="268" t="s">
        <v>50</v>
      </c>
      <c r="L924" s="268" t="s">
        <v>45</v>
      </c>
      <c r="M924" s="268" t="s">
        <v>51</v>
      </c>
      <c r="N924" s="269" t="str">
        <f>VLOOKUP(M924,[18]OPERACIONAL!$A$1:$C$12,2,FALSE)</f>
        <v>SELECIONAR</v>
      </c>
    </row>
    <row r="925" spans="2:14">
      <c r="B925" s="260" t="str">
        <f t="shared" si="28"/>
        <v>U.</v>
      </c>
      <c r="C925" s="261" t="s">
        <v>4</v>
      </c>
      <c r="D925" s="262"/>
      <c r="E925" s="262"/>
      <c r="F925" s="261" t="s">
        <v>18</v>
      </c>
      <c r="G925" s="264">
        <v>1</v>
      </c>
      <c r="H925" s="270"/>
      <c r="I925" s="266">
        <v>0</v>
      </c>
      <c r="J925" s="267">
        <f t="shared" si="29"/>
        <v>0</v>
      </c>
      <c r="K925" s="268" t="s">
        <v>50</v>
      </c>
      <c r="L925" s="268" t="s">
        <v>45</v>
      </c>
      <c r="M925" s="268" t="s">
        <v>51</v>
      </c>
      <c r="N925" s="269" t="str">
        <f>VLOOKUP(M925,[18]OPERACIONAL!$A$1:$C$12,2,FALSE)</f>
        <v>SELECIONAR</v>
      </c>
    </row>
    <row r="926" spans="2:14">
      <c r="B926" s="260" t="str">
        <f t="shared" si="28"/>
        <v>U.</v>
      </c>
      <c r="C926" s="261" t="s">
        <v>4</v>
      </c>
      <c r="D926" s="262"/>
      <c r="E926" s="262"/>
      <c r="F926" s="261" t="s">
        <v>18</v>
      </c>
      <c r="G926" s="264">
        <v>1</v>
      </c>
      <c r="H926" s="270"/>
      <c r="I926" s="266">
        <v>0</v>
      </c>
      <c r="J926" s="267">
        <f t="shared" si="29"/>
        <v>0</v>
      </c>
      <c r="K926" s="268" t="s">
        <v>50</v>
      </c>
      <c r="L926" s="268" t="s">
        <v>45</v>
      </c>
      <c r="M926" s="268" t="s">
        <v>51</v>
      </c>
      <c r="N926" s="269" t="str">
        <f>VLOOKUP(M926,[18]OPERACIONAL!$A$1:$C$12,2,FALSE)</f>
        <v>SELECIONAR</v>
      </c>
    </row>
    <row r="927" spans="2:14">
      <c r="B927" s="260" t="str">
        <f t="shared" si="28"/>
        <v>U.</v>
      </c>
      <c r="C927" s="261" t="s">
        <v>4</v>
      </c>
      <c r="D927" s="262"/>
      <c r="E927" s="262"/>
      <c r="F927" s="261" t="s">
        <v>18</v>
      </c>
      <c r="G927" s="264">
        <v>1</v>
      </c>
      <c r="H927" s="270"/>
      <c r="I927" s="266">
        <v>0</v>
      </c>
      <c r="J927" s="267">
        <f t="shared" si="29"/>
        <v>0</v>
      </c>
      <c r="K927" s="268" t="s">
        <v>50</v>
      </c>
      <c r="L927" s="268" t="s">
        <v>45</v>
      </c>
      <c r="M927" s="268" t="s">
        <v>51</v>
      </c>
      <c r="N927" s="269" t="str">
        <f>VLOOKUP(M927,[18]OPERACIONAL!$A$1:$C$12,2,FALSE)</f>
        <v>SELECIONAR</v>
      </c>
    </row>
    <row r="928" spans="2:14">
      <c r="B928" s="260" t="str">
        <f t="shared" si="28"/>
        <v>U.</v>
      </c>
      <c r="C928" s="261" t="s">
        <v>4</v>
      </c>
      <c r="D928" s="262"/>
      <c r="E928" s="262"/>
      <c r="F928" s="261" t="s">
        <v>18</v>
      </c>
      <c r="G928" s="264">
        <v>1</v>
      </c>
      <c r="H928" s="270"/>
      <c r="I928" s="266">
        <v>0</v>
      </c>
      <c r="J928" s="267">
        <f t="shared" si="29"/>
        <v>0</v>
      </c>
      <c r="K928" s="268" t="s">
        <v>50</v>
      </c>
      <c r="L928" s="268" t="s">
        <v>45</v>
      </c>
      <c r="M928" s="268" t="s">
        <v>51</v>
      </c>
      <c r="N928" s="269" t="str">
        <f>VLOOKUP(M928,[18]OPERACIONAL!$A$1:$C$12,2,FALSE)</f>
        <v>SELECIONAR</v>
      </c>
    </row>
    <row r="929" spans="2:14">
      <c r="B929" s="260" t="str">
        <f t="shared" si="28"/>
        <v>U.</v>
      </c>
      <c r="C929" s="261" t="s">
        <v>4</v>
      </c>
      <c r="D929" s="262"/>
      <c r="E929" s="262"/>
      <c r="F929" s="261" t="s">
        <v>18</v>
      </c>
      <c r="G929" s="264">
        <v>1</v>
      </c>
      <c r="H929" s="270"/>
      <c r="I929" s="266">
        <v>0</v>
      </c>
      <c r="J929" s="267">
        <f t="shared" si="29"/>
        <v>0</v>
      </c>
      <c r="K929" s="268" t="s">
        <v>50</v>
      </c>
      <c r="L929" s="268" t="s">
        <v>45</v>
      </c>
      <c r="M929" s="268" t="s">
        <v>51</v>
      </c>
      <c r="N929" s="269" t="str">
        <f>VLOOKUP(M929,[18]OPERACIONAL!$A$1:$C$12,2,FALSE)</f>
        <v>SELECIONAR</v>
      </c>
    </row>
    <row r="930" spans="2:14">
      <c r="B930" s="260" t="str">
        <f t="shared" si="28"/>
        <v>U.</v>
      </c>
      <c r="C930" s="261" t="s">
        <v>4</v>
      </c>
      <c r="D930" s="262"/>
      <c r="E930" s="262"/>
      <c r="F930" s="261" t="s">
        <v>18</v>
      </c>
      <c r="G930" s="264">
        <v>1</v>
      </c>
      <c r="H930" s="270"/>
      <c r="I930" s="266">
        <v>0</v>
      </c>
      <c r="J930" s="267">
        <f t="shared" si="29"/>
        <v>0</v>
      </c>
      <c r="K930" s="268" t="s">
        <v>50</v>
      </c>
      <c r="L930" s="268" t="s">
        <v>45</v>
      </c>
      <c r="M930" s="268" t="s">
        <v>51</v>
      </c>
      <c r="N930" s="269" t="str">
        <f>VLOOKUP(M930,[18]OPERACIONAL!$A$1:$C$12,2,FALSE)</f>
        <v>SELECIONAR</v>
      </c>
    </row>
    <row r="931" spans="2:14">
      <c r="B931" s="260" t="str">
        <f t="shared" si="28"/>
        <v>U.</v>
      </c>
      <c r="C931" s="261" t="s">
        <v>4</v>
      </c>
      <c r="D931" s="262"/>
      <c r="E931" s="262"/>
      <c r="F931" s="261" t="s">
        <v>18</v>
      </c>
      <c r="G931" s="264">
        <v>1</v>
      </c>
      <c r="H931" s="270"/>
      <c r="I931" s="266">
        <v>0</v>
      </c>
      <c r="J931" s="267">
        <f t="shared" si="29"/>
        <v>0</v>
      </c>
      <c r="K931" s="268" t="s">
        <v>50</v>
      </c>
      <c r="L931" s="268" t="s">
        <v>45</v>
      </c>
      <c r="M931" s="268" t="s">
        <v>51</v>
      </c>
      <c r="N931" s="269" t="str">
        <f>VLOOKUP(M931,[18]OPERACIONAL!$A$1:$C$12,2,FALSE)</f>
        <v>SELECIONAR</v>
      </c>
    </row>
    <row r="932" spans="2:14">
      <c r="B932" s="260" t="str">
        <f t="shared" si="28"/>
        <v>U.</v>
      </c>
      <c r="C932" s="261" t="s">
        <v>4</v>
      </c>
      <c r="D932" s="262"/>
      <c r="E932" s="262"/>
      <c r="F932" s="261" t="s">
        <v>18</v>
      </c>
      <c r="G932" s="264">
        <v>1</v>
      </c>
      <c r="H932" s="270"/>
      <c r="I932" s="266">
        <v>0</v>
      </c>
      <c r="J932" s="267">
        <f t="shared" si="29"/>
        <v>0</v>
      </c>
      <c r="K932" s="268" t="s">
        <v>50</v>
      </c>
      <c r="L932" s="268" t="s">
        <v>45</v>
      </c>
      <c r="M932" s="268" t="s">
        <v>51</v>
      </c>
      <c r="N932" s="269" t="str">
        <f>VLOOKUP(M932,[18]OPERACIONAL!$A$1:$C$12,2,FALSE)</f>
        <v>SELECIONAR</v>
      </c>
    </row>
    <row r="933" spans="2:14">
      <c r="B933" s="260" t="str">
        <f t="shared" si="28"/>
        <v>U.</v>
      </c>
      <c r="C933" s="261" t="s">
        <v>4</v>
      </c>
      <c r="D933" s="262"/>
      <c r="E933" s="262"/>
      <c r="F933" s="261" t="s">
        <v>18</v>
      </c>
      <c r="G933" s="264">
        <v>1</v>
      </c>
      <c r="H933" s="270"/>
      <c r="I933" s="266">
        <v>0</v>
      </c>
      <c r="J933" s="267">
        <f t="shared" si="29"/>
        <v>0</v>
      </c>
      <c r="K933" s="268" t="s">
        <v>50</v>
      </c>
      <c r="L933" s="268" t="s">
        <v>45</v>
      </c>
      <c r="M933" s="268" t="s">
        <v>51</v>
      </c>
      <c r="N933" s="269" t="str">
        <f>VLOOKUP(M933,[18]OPERACIONAL!$A$1:$C$12,2,FALSE)</f>
        <v>SELECIONAR</v>
      </c>
    </row>
    <row r="934" spans="2:14">
      <c r="B934" s="260" t="str">
        <f t="shared" si="28"/>
        <v>U.</v>
      </c>
      <c r="C934" s="261" t="s">
        <v>4</v>
      </c>
      <c r="D934" s="262"/>
      <c r="E934" s="262"/>
      <c r="F934" s="261" t="s">
        <v>18</v>
      </c>
      <c r="G934" s="264">
        <v>1</v>
      </c>
      <c r="H934" s="270"/>
      <c r="I934" s="266">
        <v>0</v>
      </c>
      <c r="J934" s="267">
        <f t="shared" si="29"/>
        <v>0</v>
      </c>
      <c r="K934" s="268" t="s">
        <v>50</v>
      </c>
      <c r="L934" s="268" t="s">
        <v>45</v>
      </c>
      <c r="M934" s="268" t="s">
        <v>51</v>
      </c>
      <c r="N934" s="269" t="str">
        <f>VLOOKUP(M934,[18]OPERACIONAL!$A$1:$C$12,2,FALSE)</f>
        <v>SELECIONAR</v>
      </c>
    </row>
    <row r="935" spans="2:14">
      <c r="B935" s="260" t="str">
        <f t="shared" si="28"/>
        <v>U.</v>
      </c>
      <c r="C935" s="261" t="s">
        <v>4</v>
      </c>
      <c r="D935" s="262"/>
      <c r="E935" s="262"/>
      <c r="F935" s="261" t="s">
        <v>18</v>
      </c>
      <c r="G935" s="264">
        <v>1</v>
      </c>
      <c r="H935" s="270"/>
      <c r="I935" s="266">
        <v>0</v>
      </c>
      <c r="J935" s="267">
        <f t="shared" si="29"/>
        <v>0</v>
      </c>
      <c r="K935" s="268" t="s">
        <v>50</v>
      </c>
      <c r="L935" s="268" t="s">
        <v>45</v>
      </c>
      <c r="M935" s="268" t="s">
        <v>51</v>
      </c>
      <c r="N935" s="269" t="str">
        <f>VLOOKUP(M935,[18]OPERACIONAL!$A$1:$C$12,2,FALSE)</f>
        <v>SELECIONAR</v>
      </c>
    </row>
    <row r="936" spans="2:14">
      <c r="B936" s="260" t="str">
        <f t="shared" si="28"/>
        <v>U.</v>
      </c>
      <c r="C936" s="261" t="s">
        <v>4</v>
      </c>
      <c r="D936" s="262"/>
      <c r="E936" s="262"/>
      <c r="F936" s="261" t="s">
        <v>18</v>
      </c>
      <c r="G936" s="264">
        <v>1</v>
      </c>
      <c r="H936" s="270"/>
      <c r="I936" s="266">
        <v>0</v>
      </c>
      <c r="J936" s="267">
        <f t="shared" si="29"/>
        <v>0</v>
      </c>
      <c r="K936" s="268" t="s">
        <v>50</v>
      </c>
      <c r="L936" s="268" t="s">
        <v>45</v>
      </c>
      <c r="M936" s="268" t="s">
        <v>51</v>
      </c>
      <c r="N936" s="269" t="str">
        <f>VLOOKUP(M936,[18]OPERACIONAL!$A$1:$C$12,2,FALSE)</f>
        <v>SELECIONAR</v>
      </c>
    </row>
    <row r="937" spans="2:14">
      <c r="B937" s="260" t="str">
        <f t="shared" si="28"/>
        <v>U.</v>
      </c>
      <c r="C937" s="261" t="s">
        <v>4</v>
      </c>
      <c r="D937" s="262"/>
      <c r="E937" s="262"/>
      <c r="F937" s="261" t="s">
        <v>18</v>
      </c>
      <c r="G937" s="264">
        <v>1</v>
      </c>
      <c r="H937" s="270"/>
      <c r="I937" s="266">
        <v>0</v>
      </c>
      <c r="J937" s="267">
        <f t="shared" si="29"/>
        <v>0</v>
      </c>
      <c r="K937" s="268" t="s">
        <v>50</v>
      </c>
      <c r="L937" s="268" t="s">
        <v>45</v>
      </c>
      <c r="M937" s="268" t="s">
        <v>51</v>
      </c>
      <c r="N937" s="269" t="str">
        <f>VLOOKUP(M937,[18]OPERACIONAL!$A$1:$C$12,2,FALSE)</f>
        <v>SELECIONAR</v>
      </c>
    </row>
    <row r="938" spans="2:14">
      <c r="B938" s="260" t="str">
        <f t="shared" si="28"/>
        <v>U.</v>
      </c>
      <c r="C938" s="261" t="s">
        <v>4</v>
      </c>
      <c r="D938" s="262"/>
      <c r="E938" s="262"/>
      <c r="F938" s="261" t="s">
        <v>18</v>
      </c>
      <c r="G938" s="264">
        <v>1</v>
      </c>
      <c r="H938" s="270"/>
      <c r="I938" s="266">
        <v>0</v>
      </c>
      <c r="J938" s="267">
        <f t="shared" si="29"/>
        <v>0</v>
      </c>
      <c r="K938" s="268" t="s">
        <v>50</v>
      </c>
      <c r="L938" s="268" t="s">
        <v>45</v>
      </c>
      <c r="M938" s="268" t="s">
        <v>51</v>
      </c>
      <c r="N938" s="269" t="str">
        <f>VLOOKUP(M938,[18]OPERACIONAL!$A$1:$C$12,2,FALSE)</f>
        <v>SELECIONAR</v>
      </c>
    </row>
    <row r="939" spans="2:14">
      <c r="B939" s="260" t="str">
        <f t="shared" si="28"/>
        <v>U.</v>
      </c>
      <c r="C939" s="261" t="s">
        <v>4</v>
      </c>
      <c r="D939" s="262"/>
      <c r="E939" s="262"/>
      <c r="F939" s="261" t="s">
        <v>18</v>
      </c>
      <c r="G939" s="264">
        <v>1</v>
      </c>
      <c r="H939" s="270"/>
      <c r="I939" s="266">
        <v>0</v>
      </c>
      <c r="J939" s="267">
        <f t="shared" si="29"/>
        <v>0</v>
      </c>
      <c r="K939" s="268" t="s">
        <v>50</v>
      </c>
      <c r="L939" s="268" t="s">
        <v>45</v>
      </c>
      <c r="M939" s="268" t="s">
        <v>51</v>
      </c>
      <c r="N939" s="269" t="str">
        <f>VLOOKUP(M939,[18]OPERACIONAL!$A$1:$C$12,2,FALSE)</f>
        <v>SELECIONAR</v>
      </c>
    </row>
    <row r="940" spans="2:14">
      <c r="B940" s="260" t="str">
        <f t="shared" si="28"/>
        <v>U.</v>
      </c>
      <c r="C940" s="261" t="s">
        <v>4</v>
      </c>
      <c r="D940" s="262"/>
      <c r="E940" s="262"/>
      <c r="F940" s="261" t="s">
        <v>18</v>
      </c>
      <c r="G940" s="264">
        <v>1</v>
      </c>
      <c r="H940" s="270"/>
      <c r="I940" s="266">
        <v>0</v>
      </c>
      <c r="J940" s="267">
        <f t="shared" si="29"/>
        <v>0</v>
      </c>
      <c r="K940" s="268" t="s">
        <v>50</v>
      </c>
      <c r="L940" s="268" t="s">
        <v>45</v>
      </c>
      <c r="M940" s="268" t="s">
        <v>51</v>
      </c>
      <c r="N940" s="269" t="str">
        <f>VLOOKUP(M940,[18]OPERACIONAL!$A$1:$C$12,2,FALSE)</f>
        <v>SELECIONAR</v>
      </c>
    </row>
    <row r="941" spans="2:14">
      <c r="B941" s="260" t="str">
        <f t="shared" si="28"/>
        <v>U.</v>
      </c>
      <c r="C941" s="261" t="s">
        <v>4</v>
      </c>
      <c r="D941" s="262"/>
      <c r="E941" s="262"/>
      <c r="F941" s="261" t="s">
        <v>18</v>
      </c>
      <c r="G941" s="264">
        <v>1</v>
      </c>
      <c r="H941" s="270"/>
      <c r="I941" s="266">
        <v>0</v>
      </c>
      <c r="J941" s="267">
        <f t="shared" si="29"/>
        <v>0</v>
      </c>
      <c r="K941" s="268" t="s">
        <v>50</v>
      </c>
      <c r="L941" s="268" t="s">
        <v>45</v>
      </c>
      <c r="M941" s="268" t="s">
        <v>51</v>
      </c>
      <c r="N941" s="269" t="str">
        <f>VLOOKUP(M941,[18]OPERACIONAL!$A$1:$C$12,2,FALSE)</f>
        <v>SELECIONAR</v>
      </c>
    </row>
    <row r="942" spans="2:14">
      <c r="B942" s="260" t="str">
        <f t="shared" si="28"/>
        <v>U.</v>
      </c>
      <c r="C942" s="261" t="s">
        <v>4</v>
      </c>
      <c r="D942" s="262"/>
      <c r="E942" s="262"/>
      <c r="F942" s="261" t="s">
        <v>18</v>
      </c>
      <c r="G942" s="264">
        <v>1</v>
      </c>
      <c r="H942" s="270"/>
      <c r="I942" s="266">
        <v>0</v>
      </c>
      <c r="J942" s="267">
        <f t="shared" si="29"/>
        <v>0</v>
      </c>
      <c r="K942" s="268" t="s">
        <v>50</v>
      </c>
      <c r="L942" s="268" t="s">
        <v>45</v>
      </c>
      <c r="M942" s="268" t="s">
        <v>51</v>
      </c>
      <c r="N942" s="269" t="str">
        <f>VLOOKUP(M942,[18]OPERACIONAL!$A$1:$C$12,2,FALSE)</f>
        <v>SELECIONAR</v>
      </c>
    </row>
    <row r="943" spans="2:14">
      <c r="B943" s="260" t="str">
        <f t="shared" si="28"/>
        <v>U.</v>
      </c>
      <c r="C943" s="261" t="s">
        <v>4</v>
      </c>
      <c r="D943" s="262"/>
      <c r="E943" s="262"/>
      <c r="F943" s="261" t="s">
        <v>18</v>
      </c>
      <c r="G943" s="264">
        <v>1</v>
      </c>
      <c r="H943" s="270"/>
      <c r="I943" s="266">
        <v>0</v>
      </c>
      <c r="J943" s="267">
        <f t="shared" si="29"/>
        <v>0</v>
      </c>
      <c r="K943" s="268" t="s">
        <v>50</v>
      </c>
      <c r="L943" s="268" t="s">
        <v>45</v>
      </c>
      <c r="M943" s="268" t="s">
        <v>51</v>
      </c>
      <c r="N943" s="269" t="str">
        <f>VLOOKUP(M943,[18]OPERACIONAL!$A$1:$C$12,2,FALSE)</f>
        <v>SELECIONAR</v>
      </c>
    </row>
    <row r="944" spans="2:14">
      <c r="B944" s="260" t="str">
        <f t="shared" si="28"/>
        <v>U.</v>
      </c>
      <c r="C944" s="261" t="s">
        <v>4</v>
      </c>
      <c r="D944" s="262"/>
      <c r="E944" s="262"/>
      <c r="F944" s="261" t="s">
        <v>18</v>
      </c>
      <c r="G944" s="264">
        <v>1</v>
      </c>
      <c r="H944" s="270"/>
      <c r="I944" s="266">
        <v>0</v>
      </c>
      <c r="J944" s="267">
        <f t="shared" si="29"/>
        <v>0</v>
      </c>
      <c r="K944" s="268" t="s">
        <v>50</v>
      </c>
      <c r="L944" s="268" t="s">
        <v>45</v>
      </c>
      <c r="M944" s="268" t="s">
        <v>51</v>
      </c>
      <c r="N944" s="269" t="str">
        <f>VLOOKUP(M944,[18]OPERACIONAL!$A$1:$C$12,2,FALSE)</f>
        <v>SELECIONAR</v>
      </c>
    </row>
    <row r="945" spans="2:14">
      <c r="B945" s="260" t="str">
        <f t="shared" si="28"/>
        <v>U.</v>
      </c>
      <c r="C945" s="261" t="s">
        <v>4</v>
      </c>
      <c r="D945" s="262"/>
      <c r="E945" s="262"/>
      <c r="F945" s="261" t="s">
        <v>18</v>
      </c>
      <c r="G945" s="264">
        <v>1</v>
      </c>
      <c r="H945" s="270"/>
      <c r="I945" s="266">
        <v>0</v>
      </c>
      <c r="J945" s="267">
        <f t="shared" si="29"/>
        <v>0</v>
      </c>
      <c r="K945" s="268" t="s">
        <v>50</v>
      </c>
      <c r="L945" s="268" t="s">
        <v>45</v>
      </c>
      <c r="M945" s="268" t="s">
        <v>51</v>
      </c>
      <c r="N945" s="269" t="str">
        <f>VLOOKUP(M945,[18]OPERACIONAL!$A$1:$C$12,2,FALSE)</f>
        <v>SELECIONAR</v>
      </c>
    </row>
    <row r="946" spans="2:14">
      <c r="B946" s="260" t="str">
        <f t="shared" si="28"/>
        <v>U.</v>
      </c>
      <c r="C946" s="261" t="s">
        <v>4</v>
      </c>
      <c r="D946" s="262"/>
      <c r="E946" s="262"/>
      <c r="F946" s="261" t="s">
        <v>18</v>
      </c>
      <c r="G946" s="264">
        <v>1</v>
      </c>
      <c r="H946" s="270"/>
      <c r="I946" s="266">
        <v>0</v>
      </c>
      <c r="J946" s="267">
        <f t="shared" si="29"/>
        <v>0</v>
      </c>
      <c r="K946" s="268" t="s">
        <v>50</v>
      </c>
      <c r="L946" s="268" t="s">
        <v>45</v>
      </c>
      <c r="M946" s="268" t="s">
        <v>51</v>
      </c>
      <c r="N946" s="269" t="str">
        <f>VLOOKUP(M946,[18]OPERACIONAL!$A$1:$C$12,2,FALSE)</f>
        <v>SELECIONAR</v>
      </c>
    </row>
    <row r="947" spans="2:14">
      <c r="B947" s="260" t="str">
        <f t="shared" si="28"/>
        <v>U.</v>
      </c>
      <c r="C947" s="261" t="s">
        <v>4</v>
      </c>
      <c r="D947" s="262"/>
      <c r="E947" s="262"/>
      <c r="F947" s="261" t="s">
        <v>18</v>
      </c>
      <c r="G947" s="264">
        <v>1</v>
      </c>
      <c r="H947" s="270"/>
      <c r="I947" s="266">
        <v>0</v>
      </c>
      <c r="J947" s="267">
        <f t="shared" si="29"/>
        <v>0</v>
      </c>
      <c r="K947" s="268" t="s">
        <v>50</v>
      </c>
      <c r="L947" s="268" t="s">
        <v>45</v>
      </c>
      <c r="M947" s="268" t="s">
        <v>51</v>
      </c>
      <c r="N947" s="269" t="str">
        <f>VLOOKUP(M947,[18]OPERACIONAL!$A$1:$C$12,2,FALSE)</f>
        <v>SELECIONAR</v>
      </c>
    </row>
    <row r="948" spans="2:14">
      <c r="B948" s="260" t="str">
        <f t="shared" si="28"/>
        <v>U.</v>
      </c>
      <c r="C948" s="261" t="s">
        <v>4</v>
      </c>
      <c r="D948" s="262"/>
      <c r="E948" s="262"/>
      <c r="F948" s="261" t="s">
        <v>18</v>
      </c>
      <c r="G948" s="264">
        <v>1</v>
      </c>
      <c r="H948" s="270"/>
      <c r="I948" s="266">
        <v>0</v>
      </c>
      <c r="J948" s="267">
        <f t="shared" si="29"/>
        <v>0</v>
      </c>
      <c r="K948" s="268" t="s">
        <v>50</v>
      </c>
      <c r="L948" s="268" t="s">
        <v>45</v>
      </c>
      <c r="M948" s="268" t="s">
        <v>51</v>
      </c>
      <c r="N948" s="269" t="str">
        <f>VLOOKUP(M948,[18]OPERACIONAL!$A$1:$C$12,2,FALSE)</f>
        <v>SELECIONAR</v>
      </c>
    </row>
    <row r="949" spans="2:14">
      <c r="B949" s="260" t="str">
        <f t="shared" si="28"/>
        <v>U.</v>
      </c>
      <c r="C949" s="261" t="s">
        <v>4</v>
      </c>
      <c r="D949" s="262"/>
      <c r="E949" s="262"/>
      <c r="F949" s="261" t="s">
        <v>18</v>
      </c>
      <c r="G949" s="264">
        <v>1</v>
      </c>
      <c r="H949" s="270"/>
      <c r="I949" s="266">
        <v>0</v>
      </c>
      <c r="J949" s="267">
        <f t="shared" si="29"/>
        <v>0</v>
      </c>
      <c r="K949" s="268" t="s">
        <v>50</v>
      </c>
      <c r="L949" s="268" t="s">
        <v>45</v>
      </c>
      <c r="M949" s="268" t="s">
        <v>51</v>
      </c>
      <c r="N949" s="269" t="str">
        <f>VLOOKUP(M949,[18]OPERACIONAL!$A$1:$C$12,2,FALSE)</f>
        <v>SELECIONAR</v>
      </c>
    </row>
    <row r="950" spans="2:14">
      <c r="B950" s="260" t="str">
        <f t="shared" si="28"/>
        <v>U.</v>
      </c>
      <c r="C950" s="261" t="s">
        <v>4</v>
      </c>
      <c r="D950" s="262"/>
      <c r="E950" s="262"/>
      <c r="F950" s="261" t="s">
        <v>18</v>
      </c>
      <c r="G950" s="264">
        <v>1</v>
      </c>
      <c r="H950" s="270"/>
      <c r="I950" s="266">
        <v>0</v>
      </c>
      <c r="J950" s="267">
        <f t="shared" si="29"/>
        <v>0</v>
      </c>
      <c r="K950" s="268" t="s">
        <v>50</v>
      </c>
      <c r="L950" s="268" t="s">
        <v>45</v>
      </c>
      <c r="M950" s="268" t="s">
        <v>51</v>
      </c>
      <c r="N950" s="269" t="str">
        <f>VLOOKUP(M950,[18]OPERACIONAL!$A$1:$C$12,2,FALSE)</f>
        <v>SELECIONAR</v>
      </c>
    </row>
    <row r="951" spans="2:14">
      <c r="B951" s="260" t="str">
        <f t="shared" si="28"/>
        <v>U.</v>
      </c>
      <c r="C951" s="261" t="s">
        <v>4</v>
      </c>
      <c r="D951" s="262"/>
      <c r="E951" s="262"/>
      <c r="F951" s="261" t="s">
        <v>18</v>
      </c>
      <c r="G951" s="264">
        <v>1</v>
      </c>
      <c r="H951" s="270"/>
      <c r="I951" s="266">
        <v>0</v>
      </c>
      <c r="J951" s="267">
        <f t="shared" si="29"/>
        <v>0</v>
      </c>
      <c r="K951" s="268" t="s">
        <v>50</v>
      </c>
      <c r="L951" s="268" t="s">
        <v>45</v>
      </c>
      <c r="M951" s="268" t="s">
        <v>51</v>
      </c>
      <c r="N951" s="269" t="str">
        <f>VLOOKUP(M951,[18]OPERACIONAL!$A$1:$C$12,2,FALSE)</f>
        <v>SELECIONAR</v>
      </c>
    </row>
    <row r="952" spans="2:14">
      <c r="B952" s="260" t="str">
        <f t="shared" si="28"/>
        <v>U.</v>
      </c>
      <c r="C952" s="261" t="s">
        <v>4</v>
      </c>
      <c r="D952" s="262"/>
      <c r="E952" s="262"/>
      <c r="F952" s="261" t="s">
        <v>18</v>
      </c>
      <c r="G952" s="264">
        <v>1</v>
      </c>
      <c r="H952" s="270"/>
      <c r="I952" s="266">
        <v>0</v>
      </c>
      <c r="J952" s="267">
        <f t="shared" si="29"/>
        <v>0</v>
      </c>
      <c r="K952" s="268" t="s">
        <v>50</v>
      </c>
      <c r="L952" s="268" t="s">
        <v>45</v>
      </c>
      <c r="M952" s="268" t="s">
        <v>51</v>
      </c>
      <c r="N952" s="269" t="str">
        <f>VLOOKUP(M952,[18]OPERACIONAL!$A$1:$C$12,2,FALSE)</f>
        <v>SELECIONAR</v>
      </c>
    </row>
    <row r="953" spans="2:14">
      <c r="B953" s="260" t="str">
        <f t="shared" si="28"/>
        <v>U.</v>
      </c>
      <c r="C953" s="261" t="s">
        <v>4</v>
      </c>
      <c r="D953" s="262"/>
      <c r="E953" s="262"/>
      <c r="F953" s="261" t="s">
        <v>18</v>
      </c>
      <c r="G953" s="264">
        <v>1</v>
      </c>
      <c r="H953" s="270"/>
      <c r="I953" s="266">
        <v>0</v>
      </c>
      <c r="J953" s="267">
        <f t="shared" si="29"/>
        <v>0</v>
      </c>
      <c r="K953" s="268" t="s">
        <v>50</v>
      </c>
      <c r="L953" s="268" t="s">
        <v>45</v>
      </c>
      <c r="M953" s="268" t="s">
        <v>51</v>
      </c>
      <c r="N953" s="269" t="str">
        <f>VLOOKUP(M953,[18]OPERACIONAL!$A$1:$C$12,2,FALSE)</f>
        <v>SELECIONAR</v>
      </c>
    </row>
    <row r="954" spans="2:14">
      <c r="B954" s="260" t="str">
        <f t="shared" si="28"/>
        <v>U.</v>
      </c>
      <c r="C954" s="261" t="s">
        <v>4</v>
      </c>
      <c r="D954" s="262"/>
      <c r="E954" s="262"/>
      <c r="F954" s="261" t="s">
        <v>18</v>
      </c>
      <c r="G954" s="264">
        <v>1</v>
      </c>
      <c r="H954" s="270"/>
      <c r="I954" s="266">
        <v>0</v>
      </c>
      <c r="J954" s="267">
        <f t="shared" si="29"/>
        <v>0</v>
      </c>
      <c r="K954" s="268" t="s">
        <v>50</v>
      </c>
      <c r="L954" s="268" t="s">
        <v>45</v>
      </c>
      <c r="M954" s="268" t="s">
        <v>51</v>
      </c>
      <c r="N954" s="269" t="str">
        <f>VLOOKUP(M954,[18]OPERACIONAL!$A$1:$C$12,2,FALSE)</f>
        <v>SELECIONAR</v>
      </c>
    </row>
    <row r="955" spans="2:14">
      <c r="B955" s="260" t="str">
        <f t="shared" si="28"/>
        <v>U.</v>
      </c>
      <c r="C955" s="261" t="s">
        <v>4</v>
      </c>
      <c r="D955" s="262"/>
      <c r="E955" s="262"/>
      <c r="F955" s="261" t="s">
        <v>18</v>
      </c>
      <c r="G955" s="264">
        <v>1</v>
      </c>
      <c r="H955" s="270"/>
      <c r="I955" s="266">
        <v>0</v>
      </c>
      <c r="J955" s="267">
        <f t="shared" si="29"/>
        <v>0</v>
      </c>
      <c r="K955" s="268" t="s">
        <v>50</v>
      </c>
      <c r="L955" s="268" t="s">
        <v>45</v>
      </c>
      <c r="M955" s="268" t="s">
        <v>51</v>
      </c>
      <c r="N955" s="269" t="str">
        <f>VLOOKUP(M955,[18]OPERACIONAL!$A$1:$C$12,2,FALSE)</f>
        <v>SELECIONAR</v>
      </c>
    </row>
    <row r="956" spans="2:14">
      <c r="B956" s="260" t="str">
        <f t="shared" si="28"/>
        <v>U.</v>
      </c>
      <c r="C956" s="261" t="s">
        <v>4</v>
      </c>
      <c r="D956" s="262"/>
      <c r="E956" s="262"/>
      <c r="F956" s="261" t="s">
        <v>18</v>
      </c>
      <c r="G956" s="264">
        <v>1</v>
      </c>
      <c r="H956" s="270"/>
      <c r="I956" s="266">
        <v>0</v>
      </c>
      <c r="J956" s="267">
        <f t="shared" si="29"/>
        <v>0</v>
      </c>
      <c r="K956" s="268" t="s">
        <v>50</v>
      </c>
      <c r="L956" s="268" t="s">
        <v>45</v>
      </c>
      <c r="M956" s="268" t="s">
        <v>51</v>
      </c>
      <c r="N956" s="269" t="str">
        <f>VLOOKUP(M956,[18]OPERACIONAL!$A$1:$C$12,2,FALSE)</f>
        <v>SELECIONAR</v>
      </c>
    </row>
    <row r="957" spans="2:14">
      <c r="B957" s="260" t="str">
        <f t="shared" si="28"/>
        <v>U.</v>
      </c>
      <c r="C957" s="261" t="s">
        <v>4</v>
      </c>
      <c r="D957" s="262"/>
      <c r="E957" s="262"/>
      <c r="F957" s="261" t="s">
        <v>18</v>
      </c>
      <c r="G957" s="264">
        <v>1</v>
      </c>
      <c r="H957" s="270"/>
      <c r="I957" s="266">
        <v>0</v>
      </c>
      <c r="J957" s="267">
        <f t="shared" si="29"/>
        <v>0</v>
      </c>
      <c r="K957" s="268" t="s">
        <v>50</v>
      </c>
      <c r="L957" s="268" t="s">
        <v>45</v>
      </c>
      <c r="M957" s="268" t="s">
        <v>51</v>
      </c>
      <c r="N957" s="269" t="str">
        <f>VLOOKUP(M957,[18]OPERACIONAL!$A$1:$C$12,2,FALSE)</f>
        <v>SELECIONAR</v>
      </c>
    </row>
    <row r="958" spans="2:14">
      <c r="B958" s="260" t="str">
        <f t="shared" si="28"/>
        <v>U.</v>
      </c>
      <c r="C958" s="261" t="s">
        <v>4</v>
      </c>
      <c r="D958" s="262"/>
      <c r="E958" s="262"/>
      <c r="F958" s="261" t="s">
        <v>18</v>
      </c>
      <c r="G958" s="264">
        <v>1</v>
      </c>
      <c r="H958" s="270"/>
      <c r="I958" s="266">
        <v>0</v>
      </c>
      <c r="J958" s="267">
        <f t="shared" si="29"/>
        <v>0</v>
      </c>
      <c r="K958" s="268" t="s">
        <v>50</v>
      </c>
      <c r="L958" s="268" t="s">
        <v>45</v>
      </c>
      <c r="M958" s="268" t="s">
        <v>51</v>
      </c>
      <c r="N958" s="269" t="str">
        <f>VLOOKUP(M958,[18]OPERACIONAL!$A$1:$C$12,2,FALSE)</f>
        <v>SELECIONAR</v>
      </c>
    </row>
    <row r="959" spans="2:14">
      <c r="B959" s="260" t="str">
        <f t="shared" si="28"/>
        <v>U.</v>
      </c>
      <c r="C959" s="261" t="s">
        <v>4</v>
      </c>
      <c r="D959" s="262"/>
      <c r="E959" s="262"/>
      <c r="F959" s="261" t="s">
        <v>18</v>
      </c>
      <c r="G959" s="264">
        <v>1</v>
      </c>
      <c r="H959" s="270"/>
      <c r="I959" s="266">
        <v>0</v>
      </c>
      <c r="J959" s="267">
        <f t="shared" si="29"/>
        <v>0</v>
      </c>
      <c r="K959" s="268" t="s">
        <v>50</v>
      </c>
      <c r="L959" s="268" t="s">
        <v>45</v>
      </c>
      <c r="M959" s="268" t="s">
        <v>51</v>
      </c>
      <c r="N959" s="269" t="str">
        <f>VLOOKUP(M959,[18]OPERACIONAL!$A$1:$C$12,2,FALSE)</f>
        <v>SELECIONAR</v>
      </c>
    </row>
    <row r="960" spans="2:14">
      <c r="B960" s="260" t="str">
        <f t="shared" si="28"/>
        <v>U.</v>
      </c>
      <c r="C960" s="261" t="s">
        <v>4</v>
      </c>
      <c r="D960" s="262"/>
      <c r="E960" s="262"/>
      <c r="F960" s="261" t="s">
        <v>18</v>
      </c>
      <c r="G960" s="264">
        <v>1</v>
      </c>
      <c r="H960" s="270"/>
      <c r="I960" s="266">
        <v>0</v>
      </c>
      <c r="J960" s="267">
        <f t="shared" si="29"/>
        <v>0</v>
      </c>
      <c r="K960" s="268" t="s">
        <v>50</v>
      </c>
      <c r="L960" s="268" t="s">
        <v>45</v>
      </c>
      <c r="M960" s="268" t="s">
        <v>51</v>
      </c>
      <c r="N960" s="269" t="str">
        <f>VLOOKUP(M960,[18]OPERACIONAL!$A$1:$C$12,2,FALSE)</f>
        <v>SELECIONAR</v>
      </c>
    </row>
    <row r="961" spans="2:14">
      <c r="B961" s="260" t="str">
        <f t="shared" si="28"/>
        <v>U.</v>
      </c>
      <c r="C961" s="261" t="s">
        <v>4</v>
      </c>
      <c r="D961" s="262"/>
      <c r="E961" s="262"/>
      <c r="F961" s="261" t="s">
        <v>18</v>
      </c>
      <c r="G961" s="264">
        <v>1</v>
      </c>
      <c r="H961" s="270"/>
      <c r="I961" s="266">
        <v>0</v>
      </c>
      <c r="J961" s="267">
        <f t="shared" si="29"/>
        <v>0</v>
      </c>
      <c r="K961" s="268" t="s">
        <v>50</v>
      </c>
      <c r="L961" s="268" t="s">
        <v>45</v>
      </c>
      <c r="M961" s="268" t="s">
        <v>51</v>
      </c>
      <c r="N961" s="269" t="str">
        <f>VLOOKUP(M961,[18]OPERACIONAL!$A$1:$C$12,2,FALSE)</f>
        <v>SELECIONAR</v>
      </c>
    </row>
    <row r="962" spans="2:14">
      <c r="B962" s="260" t="str">
        <f t="shared" si="28"/>
        <v>U.</v>
      </c>
      <c r="C962" s="261" t="s">
        <v>4</v>
      </c>
      <c r="D962" s="262"/>
      <c r="E962" s="262"/>
      <c r="F962" s="261" t="s">
        <v>18</v>
      </c>
      <c r="G962" s="264">
        <v>1</v>
      </c>
      <c r="H962" s="270"/>
      <c r="I962" s="266">
        <v>0</v>
      </c>
      <c r="J962" s="267">
        <f t="shared" si="29"/>
        <v>0</v>
      </c>
      <c r="K962" s="268" t="s">
        <v>50</v>
      </c>
      <c r="L962" s="268" t="s">
        <v>45</v>
      </c>
      <c r="M962" s="268" t="s">
        <v>51</v>
      </c>
      <c r="N962" s="269" t="str">
        <f>VLOOKUP(M962,[18]OPERACIONAL!$A$1:$C$12,2,FALSE)</f>
        <v>SELECIONAR</v>
      </c>
    </row>
    <row r="963" spans="2:14">
      <c r="B963" s="260" t="str">
        <f t="shared" si="28"/>
        <v>U.</v>
      </c>
      <c r="C963" s="261" t="s">
        <v>4</v>
      </c>
      <c r="D963" s="262"/>
      <c r="E963" s="262"/>
      <c r="F963" s="261" t="s">
        <v>18</v>
      </c>
      <c r="G963" s="264">
        <v>1</v>
      </c>
      <c r="H963" s="270"/>
      <c r="I963" s="266">
        <v>0</v>
      </c>
      <c r="J963" s="267">
        <f t="shared" si="29"/>
        <v>0</v>
      </c>
      <c r="K963" s="268" t="s">
        <v>50</v>
      </c>
      <c r="L963" s="268" t="s">
        <v>45</v>
      </c>
      <c r="M963" s="268" t="s">
        <v>51</v>
      </c>
      <c r="N963" s="269" t="str">
        <f>VLOOKUP(M963,[18]OPERACIONAL!$A$1:$C$12,2,FALSE)</f>
        <v>SELECIONAR</v>
      </c>
    </row>
    <row r="964" spans="2:14">
      <c r="B964" s="260" t="str">
        <f t="shared" si="28"/>
        <v>U.</v>
      </c>
      <c r="C964" s="261" t="s">
        <v>4</v>
      </c>
      <c r="D964" s="262"/>
      <c r="E964" s="262"/>
      <c r="F964" s="261" t="s">
        <v>18</v>
      </c>
      <c r="G964" s="264">
        <v>1</v>
      </c>
      <c r="H964" s="270"/>
      <c r="I964" s="266">
        <v>0</v>
      </c>
      <c r="J964" s="267">
        <f t="shared" si="29"/>
        <v>0</v>
      </c>
      <c r="K964" s="268" t="s">
        <v>50</v>
      </c>
      <c r="L964" s="268" t="s">
        <v>45</v>
      </c>
      <c r="M964" s="268" t="s">
        <v>51</v>
      </c>
      <c r="N964" s="269" t="str">
        <f>VLOOKUP(M964,[18]OPERACIONAL!$A$1:$C$12,2,FALSE)</f>
        <v>SELECIONAR</v>
      </c>
    </row>
    <row r="965" spans="2:14">
      <c r="B965" s="260" t="str">
        <f t="shared" ref="B965:B1028" si="30">MID(C965,1,2)</f>
        <v>U.</v>
      </c>
      <c r="C965" s="261" t="s">
        <v>4</v>
      </c>
      <c r="D965" s="262"/>
      <c r="E965" s="262"/>
      <c r="F965" s="261" t="s">
        <v>18</v>
      </c>
      <c r="G965" s="264">
        <v>1</v>
      </c>
      <c r="H965" s="270"/>
      <c r="I965" s="266">
        <v>0</v>
      </c>
      <c r="J965" s="267">
        <f t="shared" ref="J965:J1028" si="31">G965*I965</f>
        <v>0</v>
      </c>
      <c r="K965" s="268" t="s">
        <v>50</v>
      </c>
      <c r="L965" s="268" t="s">
        <v>45</v>
      </c>
      <c r="M965" s="268" t="s">
        <v>51</v>
      </c>
      <c r="N965" s="269" t="str">
        <f>VLOOKUP(M965,[18]OPERACIONAL!$A$1:$C$12,2,FALSE)</f>
        <v>SELECIONAR</v>
      </c>
    </row>
    <row r="966" spans="2:14">
      <c r="B966" s="260" t="str">
        <f t="shared" si="30"/>
        <v>U.</v>
      </c>
      <c r="C966" s="261" t="s">
        <v>4</v>
      </c>
      <c r="D966" s="262"/>
      <c r="E966" s="262"/>
      <c r="F966" s="261" t="s">
        <v>18</v>
      </c>
      <c r="G966" s="264">
        <v>1</v>
      </c>
      <c r="H966" s="270"/>
      <c r="I966" s="266">
        <v>0</v>
      </c>
      <c r="J966" s="267">
        <f t="shared" si="31"/>
        <v>0</v>
      </c>
      <c r="K966" s="268" t="s">
        <v>50</v>
      </c>
      <c r="L966" s="268" t="s">
        <v>45</v>
      </c>
      <c r="M966" s="268" t="s">
        <v>51</v>
      </c>
      <c r="N966" s="269" t="str">
        <f>VLOOKUP(M966,[18]OPERACIONAL!$A$1:$C$12,2,FALSE)</f>
        <v>SELECIONAR</v>
      </c>
    </row>
    <row r="967" spans="2:14">
      <c r="B967" s="260" t="str">
        <f t="shared" si="30"/>
        <v>U.</v>
      </c>
      <c r="C967" s="261" t="s">
        <v>4</v>
      </c>
      <c r="D967" s="262"/>
      <c r="E967" s="262"/>
      <c r="F967" s="261" t="s">
        <v>18</v>
      </c>
      <c r="G967" s="264">
        <v>1</v>
      </c>
      <c r="H967" s="270"/>
      <c r="I967" s="266">
        <v>0</v>
      </c>
      <c r="J967" s="267">
        <f t="shared" si="31"/>
        <v>0</v>
      </c>
      <c r="K967" s="268" t="s">
        <v>50</v>
      </c>
      <c r="L967" s="268" t="s">
        <v>45</v>
      </c>
      <c r="M967" s="268" t="s">
        <v>51</v>
      </c>
      <c r="N967" s="269" t="str">
        <f>VLOOKUP(M967,[18]OPERACIONAL!$A$1:$C$12,2,FALSE)</f>
        <v>SELECIONAR</v>
      </c>
    </row>
    <row r="968" spans="2:14">
      <c r="B968" s="260" t="str">
        <f t="shared" si="30"/>
        <v>U.</v>
      </c>
      <c r="C968" s="261" t="s">
        <v>4</v>
      </c>
      <c r="D968" s="262"/>
      <c r="E968" s="262"/>
      <c r="F968" s="261" t="s">
        <v>18</v>
      </c>
      <c r="G968" s="264">
        <v>1</v>
      </c>
      <c r="H968" s="270"/>
      <c r="I968" s="266">
        <v>0</v>
      </c>
      <c r="J968" s="267">
        <f t="shared" si="31"/>
        <v>0</v>
      </c>
      <c r="K968" s="268" t="s">
        <v>50</v>
      </c>
      <c r="L968" s="268" t="s">
        <v>45</v>
      </c>
      <c r="M968" s="268" t="s">
        <v>51</v>
      </c>
      <c r="N968" s="269" t="str">
        <f>VLOOKUP(M968,[18]OPERACIONAL!$A$1:$C$12,2,FALSE)</f>
        <v>SELECIONAR</v>
      </c>
    </row>
    <row r="969" spans="2:14">
      <c r="B969" s="260" t="str">
        <f t="shared" si="30"/>
        <v>U.</v>
      </c>
      <c r="C969" s="261" t="s">
        <v>4</v>
      </c>
      <c r="D969" s="262"/>
      <c r="E969" s="262"/>
      <c r="F969" s="261" t="s">
        <v>18</v>
      </c>
      <c r="G969" s="264">
        <v>1</v>
      </c>
      <c r="H969" s="270"/>
      <c r="I969" s="266">
        <v>0</v>
      </c>
      <c r="J969" s="267">
        <f t="shared" si="31"/>
        <v>0</v>
      </c>
      <c r="K969" s="268" t="s">
        <v>50</v>
      </c>
      <c r="L969" s="268" t="s">
        <v>45</v>
      </c>
      <c r="M969" s="268" t="s">
        <v>51</v>
      </c>
      <c r="N969" s="269" t="str">
        <f>VLOOKUP(M969,[18]OPERACIONAL!$A$1:$C$12,2,FALSE)</f>
        <v>SELECIONAR</v>
      </c>
    </row>
    <row r="970" spans="2:14">
      <c r="B970" s="260" t="str">
        <f t="shared" si="30"/>
        <v>U.</v>
      </c>
      <c r="C970" s="261" t="s">
        <v>4</v>
      </c>
      <c r="D970" s="262"/>
      <c r="E970" s="262"/>
      <c r="F970" s="261" t="s">
        <v>18</v>
      </c>
      <c r="G970" s="264">
        <v>1</v>
      </c>
      <c r="H970" s="270"/>
      <c r="I970" s="266">
        <v>0</v>
      </c>
      <c r="J970" s="267">
        <f t="shared" si="31"/>
        <v>0</v>
      </c>
      <c r="K970" s="268" t="s">
        <v>50</v>
      </c>
      <c r="L970" s="268" t="s">
        <v>45</v>
      </c>
      <c r="M970" s="268" t="s">
        <v>51</v>
      </c>
      <c r="N970" s="269" t="str">
        <f>VLOOKUP(M970,[18]OPERACIONAL!$A$1:$C$12,2,FALSE)</f>
        <v>SELECIONAR</v>
      </c>
    </row>
    <row r="971" spans="2:14">
      <c r="B971" s="260" t="str">
        <f t="shared" si="30"/>
        <v>U.</v>
      </c>
      <c r="C971" s="261" t="s">
        <v>4</v>
      </c>
      <c r="D971" s="262"/>
      <c r="E971" s="262"/>
      <c r="F971" s="261" t="s">
        <v>18</v>
      </c>
      <c r="G971" s="264">
        <v>1</v>
      </c>
      <c r="H971" s="270"/>
      <c r="I971" s="266">
        <v>0</v>
      </c>
      <c r="J971" s="267">
        <f t="shared" si="31"/>
        <v>0</v>
      </c>
      <c r="K971" s="268" t="s">
        <v>50</v>
      </c>
      <c r="L971" s="268" t="s">
        <v>45</v>
      </c>
      <c r="M971" s="268" t="s">
        <v>51</v>
      </c>
      <c r="N971" s="269" t="str">
        <f>VLOOKUP(M971,[18]OPERACIONAL!$A$1:$C$12,2,FALSE)</f>
        <v>SELECIONAR</v>
      </c>
    </row>
    <row r="972" spans="2:14">
      <c r="B972" s="260" t="str">
        <f t="shared" si="30"/>
        <v>U.</v>
      </c>
      <c r="C972" s="261" t="s">
        <v>4</v>
      </c>
      <c r="D972" s="262"/>
      <c r="E972" s="262"/>
      <c r="F972" s="261" t="s">
        <v>18</v>
      </c>
      <c r="G972" s="264">
        <v>1</v>
      </c>
      <c r="H972" s="270"/>
      <c r="I972" s="266">
        <v>0</v>
      </c>
      <c r="J972" s="267">
        <f t="shared" si="31"/>
        <v>0</v>
      </c>
      <c r="K972" s="268" t="s">
        <v>50</v>
      </c>
      <c r="L972" s="268" t="s">
        <v>45</v>
      </c>
      <c r="M972" s="268" t="s">
        <v>51</v>
      </c>
      <c r="N972" s="269" t="str">
        <f>VLOOKUP(M972,[18]OPERACIONAL!$A$1:$C$12,2,FALSE)</f>
        <v>SELECIONAR</v>
      </c>
    </row>
    <row r="973" spans="2:14">
      <c r="B973" s="260" t="str">
        <f t="shared" si="30"/>
        <v>U.</v>
      </c>
      <c r="C973" s="261" t="s">
        <v>4</v>
      </c>
      <c r="D973" s="262"/>
      <c r="E973" s="262"/>
      <c r="F973" s="261" t="s">
        <v>18</v>
      </c>
      <c r="G973" s="264">
        <v>1</v>
      </c>
      <c r="H973" s="270"/>
      <c r="I973" s="266">
        <v>0</v>
      </c>
      <c r="J973" s="267">
        <f t="shared" si="31"/>
        <v>0</v>
      </c>
      <c r="K973" s="268" t="s">
        <v>50</v>
      </c>
      <c r="L973" s="268" t="s">
        <v>45</v>
      </c>
      <c r="M973" s="268" t="s">
        <v>51</v>
      </c>
      <c r="N973" s="269" t="str">
        <f>VLOOKUP(M973,[18]OPERACIONAL!$A$1:$C$12,2,FALSE)</f>
        <v>SELECIONAR</v>
      </c>
    </row>
    <row r="974" spans="2:14">
      <c r="B974" s="260" t="str">
        <f t="shared" si="30"/>
        <v>U.</v>
      </c>
      <c r="C974" s="261" t="s">
        <v>4</v>
      </c>
      <c r="D974" s="262"/>
      <c r="E974" s="262"/>
      <c r="F974" s="261" t="s">
        <v>18</v>
      </c>
      <c r="G974" s="264">
        <v>1</v>
      </c>
      <c r="H974" s="270"/>
      <c r="I974" s="266">
        <v>0</v>
      </c>
      <c r="J974" s="267">
        <f t="shared" si="31"/>
        <v>0</v>
      </c>
      <c r="K974" s="268" t="s">
        <v>50</v>
      </c>
      <c r="L974" s="268" t="s">
        <v>45</v>
      </c>
      <c r="M974" s="268" t="s">
        <v>51</v>
      </c>
      <c r="N974" s="269" t="str">
        <f>VLOOKUP(M974,[18]OPERACIONAL!$A$1:$C$12,2,FALSE)</f>
        <v>SELECIONAR</v>
      </c>
    </row>
    <row r="975" spans="2:14">
      <c r="B975" s="260" t="str">
        <f t="shared" si="30"/>
        <v>U.</v>
      </c>
      <c r="C975" s="261" t="s">
        <v>4</v>
      </c>
      <c r="D975" s="262"/>
      <c r="E975" s="262"/>
      <c r="F975" s="261" t="s">
        <v>18</v>
      </c>
      <c r="G975" s="264">
        <v>1</v>
      </c>
      <c r="H975" s="270"/>
      <c r="I975" s="266">
        <v>0</v>
      </c>
      <c r="J975" s="267">
        <f t="shared" si="31"/>
        <v>0</v>
      </c>
      <c r="K975" s="268" t="s">
        <v>50</v>
      </c>
      <c r="L975" s="268" t="s">
        <v>45</v>
      </c>
      <c r="M975" s="268" t="s">
        <v>51</v>
      </c>
      <c r="N975" s="269" t="str">
        <f>VLOOKUP(M975,[18]OPERACIONAL!$A$1:$C$12,2,FALSE)</f>
        <v>SELECIONAR</v>
      </c>
    </row>
    <row r="976" spans="2:14">
      <c r="B976" s="260" t="str">
        <f t="shared" si="30"/>
        <v>U.</v>
      </c>
      <c r="C976" s="261" t="s">
        <v>4</v>
      </c>
      <c r="D976" s="262"/>
      <c r="E976" s="262"/>
      <c r="F976" s="261" t="s">
        <v>18</v>
      </c>
      <c r="G976" s="264">
        <v>1</v>
      </c>
      <c r="H976" s="270"/>
      <c r="I976" s="266">
        <v>0</v>
      </c>
      <c r="J976" s="267">
        <f t="shared" si="31"/>
        <v>0</v>
      </c>
      <c r="K976" s="268" t="s">
        <v>50</v>
      </c>
      <c r="L976" s="268" t="s">
        <v>45</v>
      </c>
      <c r="M976" s="268" t="s">
        <v>51</v>
      </c>
      <c r="N976" s="269" t="str">
        <f>VLOOKUP(M976,[18]OPERACIONAL!$A$1:$C$12,2,FALSE)</f>
        <v>SELECIONAR</v>
      </c>
    </row>
    <row r="977" spans="2:14">
      <c r="B977" s="260" t="str">
        <f t="shared" si="30"/>
        <v>U.</v>
      </c>
      <c r="C977" s="261" t="s">
        <v>4</v>
      </c>
      <c r="D977" s="262"/>
      <c r="E977" s="262"/>
      <c r="F977" s="261" t="s">
        <v>18</v>
      </c>
      <c r="G977" s="264">
        <v>1</v>
      </c>
      <c r="H977" s="270"/>
      <c r="I977" s="266">
        <v>0</v>
      </c>
      <c r="J977" s="267">
        <f t="shared" si="31"/>
        <v>0</v>
      </c>
      <c r="K977" s="268" t="s">
        <v>50</v>
      </c>
      <c r="L977" s="268" t="s">
        <v>45</v>
      </c>
      <c r="M977" s="268" t="s">
        <v>51</v>
      </c>
      <c r="N977" s="269" t="str">
        <f>VLOOKUP(M977,[18]OPERACIONAL!$A$1:$C$12,2,FALSE)</f>
        <v>SELECIONAR</v>
      </c>
    </row>
    <row r="978" spans="2:14">
      <c r="B978" s="260" t="str">
        <f t="shared" si="30"/>
        <v>U.</v>
      </c>
      <c r="C978" s="261" t="s">
        <v>4</v>
      </c>
      <c r="D978" s="262"/>
      <c r="E978" s="262"/>
      <c r="F978" s="261" t="s">
        <v>18</v>
      </c>
      <c r="G978" s="264">
        <v>1</v>
      </c>
      <c r="H978" s="270"/>
      <c r="I978" s="266">
        <v>0</v>
      </c>
      <c r="J978" s="267">
        <f t="shared" si="31"/>
        <v>0</v>
      </c>
      <c r="K978" s="268" t="s">
        <v>50</v>
      </c>
      <c r="L978" s="268" t="s">
        <v>45</v>
      </c>
      <c r="M978" s="268" t="s">
        <v>51</v>
      </c>
      <c r="N978" s="269" t="str">
        <f>VLOOKUP(M978,[18]OPERACIONAL!$A$1:$C$12,2,FALSE)</f>
        <v>SELECIONAR</v>
      </c>
    </row>
    <row r="979" spans="2:14">
      <c r="B979" s="260" t="str">
        <f t="shared" si="30"/>
        <v>U.</v>
      </c>
      <c r="C979" s="261" t="s">
        <v>4</v>
      </c>
      <c r="D979" s="262"/>
      <c r="E979" s="262"/>
      <c r="F979" s="261" t="s">
        <v>18</v>
      </c>
      <c r="G979" s="264">
        <v>1</v>
      </c>
      <c r="H979" s="270"/>
      <c r="I979" s="266">
        <v>0</v>
      </c>
      <c r="J979" s="267">
        <f t="shared" si="31"/>
        <v>0</v>
      </c>
      <c r="K979" s="268" t="s">
        <v>50</v>
      </c>
      <c r="L979" s="268" t="s">
        <v>45</v>
      </c>
      <c r="M979" s="268" t="s">
        <v>51</v>
      </c>
      <c r="N979" s="269" t="str">
        <f>VLOOKUP(M979,[18]OPERACIONAL!$A$1:$C$12,2,FALSE)</f>
        <v>SELECIONAR</v>
      </c>
    </row>
    <row r="980" spans="2:14">
      <c r="B980" s="260" t="str">
        <f t="shared" si="30"/>
        <v>U.</v>
      </c>
      <c r="C980" s="261" t="s">
        <v>4</v>
      </c>
      <c r="D980" s="262"/>
      <c r="E980" s="262"/>
      <c r="F980" s="261" t="s">
        <v>18</v>
      </c>
      <c r="G980" s="264">
        <v>1</v>
      </c>
      <c r="H980" s="270"/>
      <c r="I980" s="266">
        <v>0</v>
      </c>
      <c r="J980" s="267">
        <f t="shared" si="31"/>
        <v>0</v>
      </c>
      <c r="K980" s="268" t="s">
        <v>50</v>
      </c>
      <c r="L980" s="268" t="s">
        <v>45</v>
      </c>
      <c r="M980" s="268" t="s">
        <v>51</v>
      </c>
      <c r="N980" s="269" t="str">
        <f>VLOOKUP(M980,[18]OPERACIONAL!$A$1:$C$12,2,FALSE)</f>
        <v>SELECIONAR</v>
      </c>
    </row>
    <row r="981" spans="2:14">
      <c r="B981" s="260" t="str">
        <f t="shared" si="30"/>
        <v>U.</v>
      </c>
      <c r="C981" s="261" t="s">
        <v>4</v>
      </c>
      <c r="D981" s="262"/>
      <c r="E981" s="262"/>
      <c r="F981" s="261" t="s">
        <v>18</v>
      </c>
      <c r="G981" s="264">
        <v>1</v>
      </c>
      <c r="H981" s="270"/>
      <c r="I981" s="266">
        <v>0</v>
      </c>
      <c r="J981" s="267">
        <f t="shared" si="31"/>
        <v>0</v>
      </c>
      <c r="K981" s="268" t="s">
        <v>50</v>
      </c>
      <c r="L981" s="268" t="s">
        <v>45</v>
      </c>
      <c r="M981" s="268" t="s">
        <v>51</v>
      </c>
      <c r="N981" s="269" t="str">
        <f>VLOOKUP(M981,[18]OPERACIONAL!$A$1:$C$12,2,FALSE)</f>
        <v>SELECIONAR</v>
      </c>
    </row>
    <row r="982" spans="2:14">
      <c r="B982" s="260" t="str">
        <f t="shared" si="30"/>
        <v>U.</v>
      </c>
      <c r="C982" s="261" t="s">
        <v>4</v>
      </c>
      <c r="D982" s="262"/>
      <c r="E982" s="262"/>
      <c r="F982" s="261" t="s">
        <v>18</v>
      </c>
      <c r="G982" s="264">
        <v>1</v>
      </c>
      <c r="H982" s="270"/>
      <c r="I982" s="266">
        <v>0</v>
      </c>
      <c r="J982" s="267">
        <f t="shared" si="31"/>
        <v>0</v>
      </c>
      <c r="K982" s="268" t="s">
        <v>50</v>
      </c>
      <c r="L982" s="268" t="s">
        <v>45</v>
      </c>
      <c r="M982" s="268" t="s">
        <v>51</v>
      </c>
      <c r="N982" s="269" t="str">
        <f>VLOOKUP(M982,[18]OPERACIONAL!$A$1:$C$12,2,FALSE)</f>
        <v>SELECIONAR</v>
      </c>
    </row>
    <row r="983" spans="2:14">
      <c r="B983" s="260" t="str">
        <f t="shared" si="30"/>
        <v>U.</v>
      </c>
      <c r="C983" s="261" t="s">
        <v>4</v>
      </c>
      <c r="D983" s="262"/>
      <c r="E983" s="262"/>
      <c r="F983" s="261" t="s">
        <v>18</v>
      </c>
      <c r="G983" s="264">
        <v>1</v>
      </c>
      <c r="H983" s="270"/>
      <c r="I983" s="266">
        <v>0</v>
      </c>
      <c r="J983" s="267">
        <f t="shared" si="31"/>
        <v>0</v>
      </c>
      <c r="K983" s="268" t="s">
        <v>50</v>
      </c>
      <c r="L983" s="268" t="s">
        <v>45</v>
      </c>
      <c r="M983" s="268" t="s">
        <v>51</v>
      </c>
      <c r="N983" s="269" t="str">
        <f>VLOOKUP(M983,[18]OPERACIONAL!$A$1:$C$12,2,FALSE)</f>
        <v>SELECIONAR</v>
      </c>
    </row>
    <row r="984" spans="2:14">
      <c r="B984" s="260" t="str">
        <f t="shared" si="30"/>
        <v>U.</v>
      </c>
      <c r="C984" s="261" t="s">
        <v>4</v>
      </c>
      <c r="D984" s="262"/>
      <c r="E984" s="262"/>
      <c r="F984" s="261" t="s">
        <v>18</v>
      </c>
      <c r="G984" s="264">
        <v>1</v>
      </c>
      <c r="H984" s="270"/>
      <c r="I984" s="266">
        <v>0</v>
      </c>
      <c r="J984" s="267">
        <f t="shared" si="31"/>
        <v>0</v>
      </c>
      <c r="K984" s="268" t="s">
        <v>50</v>
      </c>
      <c r="L984" s="268" t="s">
        <v>45</v>
      </c>
      <c r="M984" s="268" t="s">
        <v>51</v>
      </c>
      <c r="N984" s="269" t="str">
        <f>VLOOKUP(M984,[18]OPERACIONAL!$A$1:$C$12,2,FALSE)</f>
        <v>SELECIONAR</v>
      </c>
    </row>
    <row r="985" spans="2:14">
      <c r="B985" s="260" t="str">
        <f t="shared" si="30"/>
        <v>U.</v>
      </c>
      <c r="C985" s="261" t="s">
        <v>4</v>
      </c>
      <c r="D985" s="262"/>
      <c r="E985" s="262"/>
      <c r="F985" s="261" t="s">
        <v>18</v>
      </c>
      <c r="G985" s="264">
        <v>1</v>
      </c>
      <c r="H985" s="270"/>
      <c r="I985" s="266">
        <v>0</v>
      </c>
      <c r="J985" s="267">
        <f t="shared" si="31"/>
        <v>0</v>
      </c>
      <c r="K985" s="268" t="s">
        <v>50</v>
      </c>
      <c r="L985" s="268" t="s">
        <v>45</v>
      </c>
      <c r="M985" s="268" t="s">
        <v>51</v>
      </c>
      <c r="N985" s="269" t="str">
        <f>VLOOKUP(M985,[18]OPERACIONAL!$A$1:$C$12,2,FALSE)</f>
        <v>SELECIONAR</v>
      </c>
    </row>
    <row r="986" spans="2:14">
      <c r="B986" s="260" t="str">
        <f t="shared" si="30"/>
        <v>U.</v>
      </c>
      <c r="C986" s="261" t="s">
        <v>4</v>
      </c>
      <c r="D986" s="262"/>
      <c r="E986" s="262"/>
      <c r="F986" s="261" t="s">
        <v>18</v>
      </c>
      <c r="G986" s="264">
        <v>1</v>
      </c>
      <c r="H986" s="270"/>
      <c r="I986" s="266">
        <v>0</v>
      </c>
      <c r="J986" s="267">
        <f t="shared" si="31"/>
        <v>0</v>
      </c>
      <c r="K986" s="268" t="s">
        <v>50</v>
      </c>
      <c r="L986" s="268" t="s">
        <v>45</v>
      </c>
      <c r="M986" s="268" t="s">
        <v>51</v>
      </c>
      <c r="N986" s="269" t="str">
        <f>VLOOKUP(M986,[18]OPERACIONAL!$A$1:$C$12,2,FALSE)</f>
        <v>SELECIONAR</v>
      </c>
    </row>
    <row r="987" spans="2:14">
      <c r="B987" s="260" t="str">
        <f t="shared" si="30"/>
        <v>U.</v>
      </c>
      <c r="C987" s="261" t="s">
        <v>4</v>
      </c>
      <c r="D987" s="262"/>
      <c r="E987" s="262"/>
      <c r="F987" s="261" t="s">
        <v>18</v>
      </c>
      <c r="G987" s="264">
        <v>1</v>
      </c>
      <c r="H987" s="270"/>
      <c r="I987" s="266">
        <v>0</v>
      </c>
      <c r="J987" s="267">
        <f t="shared" si="31"/>
        <v>0</v>
      </c>
      <c r="K987" s="268" t="s">
        <v>50</v>
      </c>
      <c r="L987" s="268" t="s">
        <v>45</v>
      </c>
      <c r="M987" s="268" t="s">
        <v>51</v>
      </c>
      <c r="N987" s="269" t="str">
        <f>VLOOKUP(M987,[18]OPERACIONAL!$A$1:$C$12,2,FALSE)</f>
        <v>SELECIONAR</v>
      </c>
    </row>
    <row r="988" spans="2:14">
      <c r="B988" s="260" t="str">
        <f t="shared" si="30"/>
        <v>U.</v>
      </c>
      <c r="C988" s="261" t="s">
        <v>4</v>
      </c>
      <c r="D988" s="262"/>
      <c r="E988" s="262"/>
      <c r="F988" s="261" t="s">
        <v>18</v>
      </c>
      <c r="G988" s="264">
        <v>1</v>
      </c>
      <c r="H988" s="270"/>
      <c r="I988" s="266">
        <v>0</v>
      </c>
      <c r="J988" s="267">
        <f t="shared" si="31"/>
        <v>0</v>
      </c>
      <c r="K988" s="268" t="s">
        <v>50</v>
      </c>
      <c r="L988" s="268" t="s">
        <v>45</v>
      </c>
      <c r="M988" s="268" t="s">
        <v>51</v>
      </c>
      <c r="N988" s="269" t="str">
        <f>VLOOKUP(M988,[18]OPERACIONAL!$A$1:$C$12,2,FALSE)</f>
        <v>SELECIONAR</v>
      </c>
    </row>
    <row r="989" spans="2:14">
      <c r="B989" s="260" t="str">
        <f t="shared" si="30"/>
        <v>U.</v>
      </c>
      <c r="C989" s="261" t="s">
        <v>4</v>
      </c>
      <c r="D989" s="262"/>
      <c r="E989" s="262"/>
      <c r="F989" s="261" t="s">
        <v>18</v>
      </c>
      <c r="G989" s="264">
        <v>1</v>
      </c>
      <c r="H989" s="270"/>
      <c r="I989" s="266">
        <v>0</v>
      </c>
      <c r="J989" s="267">
        <f t="shared" si="31"/>
        <v>0</v>
      </c>
      <c r="K989" s="268" t="s">
        <v>50</v>
      </c>
      <c r="L989" s="268" t="s">
        <v>45</v>
      </c>
      <c r="M989" s="268" t="s">
        <v>51</v>
      </c>
      <c r="N989" s="269" t="str">
        <f>VLOOKUP(M989,[18]OPERACIONAL!$A$1:$C$12,2,FALSE)</f>
        <v>SELECIONAR</v>
      </c>
    </row>
    <row r="990" spans="2:14">
      <c r="B990" s="260" t="str">
        <f t="shared" si="30"/>
        <v>U.</v>
      </c>
      <c r="C990" s="261" t="s">
        <v>4</v>
      </c>
      <c r="D990" s="262"/>
      <c r="E990" s="262"/>
      <c r="F990" s="261" t="s">
        <v>18</v>
      </c>
      <c r="G990" s="264">
        <v>1</v>
      </c>
      <c r="H990" s="270"/>
      <c r="I990" s="266">
        <v>0</v>
      </c>
      <c r="J990" s="267">
        <f t="shared" si="31"/>
        <v>0</v>
      </c>
      <c r="K990" s="268" t="s">
        <v>50</v>
      </c>
      <c r="L990" s="268" t="s">
        <v>45</v>
      </c>
      <c r="M990" s="268" t="s">
        <v>51</v>
      </c>
      <c r="N990" s="269" t="str">
        <f>VLOOKUP(M990,[18]OPERACIONAL!$A$1:$C$12,2,FALSE)</f>
        <v>SELECIONAR</v>
      </c>
    </row>
    <row r="991" spans="2:14">
      <c r="B991" s="260" t="str">
        <f t="shared" si="30"/>
        <v>U.</v>
      </c>
      <c r="C991" s="261" t="s">
        <v>4</v>
      </c>
      <c r="D991" s="262"/>
      <c r="E991" s="262"/>
      <c r="F991" s="261" t="s">
        <v>18</v>
      </c>
      <c r="G991" s="264">
        <v>1</v>
      </c>
      <c r="H991" s="270"/>
      <c r="I991" s="266">
        <v>0</v>
      </c>
      <c r="J991" s="267">
        <f t="shared" si="31"/>
        <v>0</v>
      </c>
      <c r="K991" s="268" t="s">
        <v>50</v>
      </c>
      <c r="L991" s="268" t="s">
        <v>45</v>
      </c>
      <c r="M991" s="268" t="s">
        <v>51</v>
      </c>
      <c r="N991" s="269" t="str">
        <f>VLOOKUP(M991,[18]OPERACIONAL!$A$1:$C$12,2,FALSE)</f>
        <v>SELECIONAR</v>
      </c>
    </row>
    <row r="992" spans="2:14">
      <c r="B992" s="260" t="str">
        <f t="shared" si="30"/>
        <v>U.</v>
      </c>
      <c r="C992" s="261" t="s">
        <v>4</v>
      </c>
      <c r="D992" s="262"/>
      <c r="E992" s="262"/>
      <c r="F992" s="261" t="s">
        <v>18</v>
      </c>
      <c r="G992" s="264">
        <v>1</v>
      </c>
      <c r="H992" s="270"/>
      <c r="I992" s="266">
        <v>0</v>
      </c>
      <c r="J992" s="267">
        <f t="shared" si="31"/>
        <v>0</v>
      </c>
      <c r="K992" s="268" t="s">
        <v>50</v>
      </c>
      <c r="L992" s="268" t="s">
        <v>45</v>
      </c>
      <c r="M992" s="268" t="s">
        <v>51</v>
      </c>
      <c r="N992" s="269" t="str">
        <f>VLOOKUP(M992,[18]OPERACIONAL!$A$1:$C$12,2,FALSE)</f>
        <v>SELECIONAR</v>
      </c>
    </row>
    <row r="993" spans="2:14">
      <c r="B993" s="260" t="str">
        <f t="shared" si="30"/>
        <v>U.</v>
      </c>
      <c r="C993" s="261" t="s">
        <v>4</v>
      </c>
      <c r="D993" s="262"/>
      <c r="E993" s="262"/>
      <c r="F993" s="261" t="s">
        <v>18</v>
      </c>
      <c r="G993" s="264">
        <v>1</v>
      </c>
      <c r="H993" s="270"/>
      <c r="I993" s="266">
        <v>0</v>
      </c>
      <c r="J993" s="267">
        <f t="shared" si="31"/>
        <v>0</v>
      </c>
      <c r="K993" s="268" t="s">
        <v>50</v>
      </c>
      <c r="L993" s="268" t="s">
        <v>45</v>
      </c>
      <c r="M993" s="268" t="s">
        <v>51</v>
      </c>
      <c r="N993" s="269" t="str">
        <f>VLOOKUP(M993,[18]OPERACIONAL!$A$1:$C$12,2,FALSE)</f>
        <v>SELECIONAR</v>
      </c>
    </row>
    <row r="994" spans="2:14">
      <c r="B994" s="260" t="str">
        <f t="shared" si="30"/>
        <v>U.</v>
      </c>
      <c r="C994" s="261" t="s">
        <v>4</v>
      </c>
      <c r="D994" s="262"/>
      <c r="E994" s="262"/>
      <c r="F994" s="261" t="s">
        <v>18</v>
      </c>
      <c r="G994" s="264">
        <v>1</v>
      </c>
      <c r="H994" s="270"/>
      <c r="I994" s="266">
        <v>0</v>
      </c>
      <c r="J994" s="267">
        <f t="shared" si="31"/>
        <v>0</v>
      </c>
      <c r="K994" s="268" t="s">
        <v>50</v>
      </c>
      <c r="L994" s="268" t="s">
        <v>45</v>
      </c>
      <c r="M994" s="268" t="s">
        <v>51</v>
      </c>
      <c r="N994" s="269" t="str">
        <f>VLOOKUP(M994,[18]OPERACIONAL!$A$1:$C$12,2,FALSE)</f>
        <v>SELECIONAR</v>
      </c>
    </row>
    <row r="995" spans="2:14">
      <c r="B995" s="260" t="str">
        <f t="shared" si="30"/>
        <v>U.</v>
      </c>
      <c r="C995" s="261" t="s">
        <v>4</v>
      </c>
      <c r="D995" s="262"/>
      <c r="E995" s="262"/>
      <c r="F995" s="261" t="s">
        <v>18</v>
      </c>
      <c r="G995" s="264">
        <v>1</v>
      </c>
      <c r="H995" s="270"/>
      <c r="I995" s="266">
        <v>0</v>
      </c>
      <c r="J995" s="267">
        <f t="shared" si="31"/>
        <v>0</v>
      </c>
      <c r="K995" s="268" t="s">
        <v>50</v>
      </c>
      <c r="L995" s="268" t="s">
        <v>45</v>
      </c>
      <c r="M995" s="268" t="s">
        <v>51</v>
      </c>
      <c r="N995" s="269" t="str">
        <f>VLOOKUP(M995,[18]OPERACIONAL!$A$1:$C$12,2,FALSE)</f>
        <v>SELECIONAR</v>
      </c>
    </row>
    <row r="996" spans="2:14">
      <c r="B996" s="260" t="str">
        <f t="shared" si="30"/>
        <v>U.</v>
      </c>
      <c r="C996" s="261" t="s">
        <v>4</v>
      </c>
      <c r="D996" s="262"/>
      <c r="E996" s="262"/>
      <c r="F996" s="261" t="s">
        <v>18</v>
      </c>
      <c r="G996" s="264">
        <v>1</v>
      </c>
      <c r="H996" s="270"/>
      <c r="I996" s="266">
        <v>0</v>
      </c>
      <c r="J996" s="267">
        <f t="shared" si="31"/>
        <v>0</v>
      </c>
      <c r="K996" s="268" t="s">
        <v>50</v>
      </c>
      <c r="L996" s="268" t="s">
        <v>45</v>
      </c>
      <c r="M996" s="268" t="s">
        <v>51</v>
      </c>
      <c r="N996" s="269" t="str">
        <f>VLOOKUP(M996,[18]OPERACIONAL!$A$1:$C$12,2,FALSE)</f>
        <v>SELECIONAR</v>
      </c>
    </row>
    <row r="997" spans="2:14">
      <c r="B997" s="260" t="str">
        <f t="shared" si="30"/>
        <v>U.</v>
      </c>
      <c r="C997" s="261" t="s">
        <v>4</v>
      </c>
      <c r="D997" s="262"/>
      <c r="E997" s="262"/>
      <c r="F997" s="261" t="s">
        <v>18</v>
      </c>
      <c r="G997" s="264">
        <v>1</v>
      </c>
      <c r="H997" s="270"/>
      <c r="I997" s="266">
        <v>0</v>
      </c>
      <c r="J997" s="267">
        <f t="shared" si="31"/>
        <v>0</v>
      </c>
      <c r="K997" s="268" t="s">
        <v>50</v>
      </c>
      <c r="L997" s="268" t="s">
        <v>45</v>
      </c>
      <c r="M997" s="268" t="s">
        <v>51</v>
      </c>
      <c r="N997" s="269" t="str">
        <f>VLOOKUP(M997,[18]OPERACIONAL!$A$1:$C$12,2,FALSE)</f>
        <v>SELECIONAR</v>
      </c>
    </row>
    <row r="998" spans="2:14">
      <c r="B998" s="260" t="str">
        <f t="shared" si="30"/>
        <v>U.</v>
      </c>
      <c r="C998" s="261" t="s">
        <v>4</v>
      </c>
      <c r="D998" s="262"/>
      <c r="E998" s="262"/>
      <c r="F998" s="261" t="s">
        <v>18</v>
      </c>
      <c r="G998" s="264">
        <v>1</v>
      </c>
      <c r="H998" s="270"/>
      <c r="I998" s="266">
        <v>0</v>
      </c>
      <c r="J998" s="267">
        <f t="shared" si="31"/>
        <v>0</v>
      </c>
      <c r="K998" s="268" t="s">
        <v>50</v>
      </c>
      <c r="L998" s="268" t="s">
        <v>45</v>
      </c>
      <c r="M998" s="268" t="s">
        <v>51</v>
      </c>
      <c r="N998" s="269" t="str">
        <f>VLOOKUP(M998,[18]OPERACIONAL!$A$1:$C$12,2,FALSE)</f>
        <v>SELECIONAR</v>
      </c>
    </row>
    <row r="999" spans="2:14">
      <c r="B999" s="260" t="str">
        <f t="shared" si="30"/>
        <v>U.</v>
      </c>
      <c r="C999" s="261" t="s">
        <v>4</v>
      </c>
      <c r="D999" s="262"/>
      <c r="E999" s="262"/>
      <c r="F999" s="261" t="s">
        <v>18</v>
      </c>
      <c r="G999" s="264">
        <v>1</v>
      </c>
      <c r="H999" s="270"/>
      <c r="I999" s="266">
        <v>0</v>
      </c>
      <c r="J999" s="267">
        <f t="shared" si="31"/>
        <v>0</v>
      </c>
      <c r="K999" s="268" t="s">
        <v>50</v>
      </c>
      <c r="L999" s="268" t="s">
        <v>45</v>
      </c>
      <c r="M999" s="268" t="s">
        <v>51</v>
      </c>
      <c r="N999" s="269" t="str">
        <f>VLOOKUP(M999,[18]OPERACIONAL!$A$1:$C$12,2,FALSE)</f>
        <v>SELECIONAR</v>
      </c>
    </row>
    <row r="1000" spans="2:14">
      <c r="B1000" s="260" t="str">
        <f t="shared" si="30"/>
        <v>U.</v>
      </c>
      <c r="C1000" s="261" t="s">
        <v>4</v>
      </c>
      <c r="D1000" s="262"/>
      <c r="E1000" s="262"/>
      <c r="F1000" s="261" t="s">
        <v>18</v>
      </c>
      <c r="G1000" s="264">
        <v>1</v>
      </c>
      <c r="H1000" s="270"/>
      <c r="I1000" s="266">
        <v>0</v>
      </c>
      <c r="J1000" s="267">
        <f t="shared" si="31"/>
        <v>0</v>
      </c>
      <c r="K1000" s="268" t="s">
        <v>50</v>
      </c>
      <c r="L1000" s="268" t="s">
        <v>45</v>
      </c>
      <c r="M1000" s="268" t="s">
        <v>51</v>
      </c>
      <c r="N1000" s="269" t="str">
        <f>VLOOKUP(M1000,[18]OPERACIONAL!$A$1:$C$12,2,FALSE)</f>
        <v>SELECIONAR</v>
      </c>
    </row>
    <row r="1001" spans="2:14">
      <c r="B1001" s="260" t="str">
        <f t="shared" si="30"/>
        <v>U.</v>
      </c>
      <c r="C1001" s="261" t="s">
        <v>4</v>
      </c>
      <c r="D1001" s="262"/>
      <c r="E1001" s="262"/>
      <c r="F1001" s="261" t="s">
        <v>18</v>
      </c>
      <c r="G1001" s="264">
        <v>1</v>
      </c>
      <c r="H1001" s="270"/>
      <c r="I1001" s="266">
        <v>0</v>
      </c>
      <c r="J1001" s="267">
        <f t="shared" si="31"/>
        <v>0</v>
      </c>
      <c r="K1001" s="268" t="s">
        <v>50</v>
      </c>
      <c r="L1001" s="268" t="s">
        <v>45</v>
      </c>
      <c r="M1001" s="268" t="s">
        <v>51</v>
      </c>
      <c r="N1001" s="269" t="str">
        <f>VLOOKUP(M1001,[18]OPERACIONAL!$A$1:$C$12,2,FALSE)</f>
        <v>SELECIONAR</v>
      </c>
    </row>
    <row r="1002" spans="2:14">
      <c r="B1002" s="260" t="str">
        <f t="shared" si="30"/>
        <v>U.</v>
      </c>
      <c r="C1002" s="261" t="s">
        <v>4</v>
      </c>
      <c r="D1002" s="262"/>
      <c r="E1002" s="262"/>
      <c r="F1002" s="261" t="s">
        <v>18</v>
      </c>
      <c r="G1002" s="264">
        <v>1</v>
      </c>
      <c r="H1002" s="270"/>
      <c r="I1002" s="266">
        <v>0</v>
      </c>
      <c r="J1002" s="267">
        <f t="shared" si="31"/>
        <v>0</v>
      </c>
      <c r="K1002" s="268" t="s">
        <v>50</v>
      </c>
      <c r="L1002" s="268" t="s">
        <v>45</v>
      </c>
      <c r="M1002" s="268" t="s">
        <v>51</v>
      </c>
      <c r="N1002" s="269" t="str">
        <f>VLOOKUP(M1002,[18]OPERACIONAL!$A$1:$C$12,2,FALSE)</f>
        <v>SELECIONAR</v>
      </c>
    </row>
    <row r="1003" spans="2:14">
      <c r="B1003" s="260" t="str">
        <f t="shared" si="30"/>
        <v>U.</v>
      </c>
      <c r="C1003" s="261" t="s">
        <v>4</v>
      </c>
      <c r="D1003" s="262"/>
      <c r="E1003" s="262"/>
      <c r="F1003" s="261" t="s">
        <v>18</v>
      </c>
      <c r="G1003" s="264">
        <v>1</v>
      </c>
      <c r="H1003" s="270"/>
      <c r="I1003" s="266">
        <v>0</v>
      </c>
      <c r="J1003" s="267">
        <f t="shared" si="31"/>
        <v>0</v>
      </c>
      <c r="K1003" s="268" t="s">
        <v>50</v>
      </c>
      <c r="L1003" s="268" t="s">
        <v>45</v>
      </c>
      <c r="M1003" s="268" t="s">
        <v>51</v>
      </c>
      <c r="N1003" s="269" t="str">
        <f>VLOOKUP(M1003,[18]OPERACIONAL!$A$1:$C$12,2,FALSE)</f>
        <v>SELECIONAR</v>
      </c>
    </row>
    <row r="1004" spans="2:14">
      <c r="B1004" s="260" t="str">
        <f t="shared" si="30"/>
        <v>U.</v>
      </c>
      <c r="C1004" s="261" t="s">
        <v>4</v>
      </c>
      <c r="D1004" s="262"/>
      <c r="E1004" s="262"/>
      <c r="F1004" s="261" t="s">
        <v>18</v>
      </c>
      <c r="G1004" s="264">
        <v>1</v>
      </c>
      <c r="H1004" s="270"/>
      <c r="I1004" s="266">
        <v>0</v>
      </c>
      <c r="J1004" s="267">
        <f t="shared" si="31"/>
        <v>0</v>
      </c>
      <c r="K1004" s="268" t="s">
        <v>50</v>
      </c>
      <c r="L1004" s="268" t="s">
        <v>45</v>
      </c>
      <c r="M1004" s="268" t="s">
        <v>51</v>
      </c>
      <c r="N1004" s="269" t="str">
        <f>VLOOKUP(M1004,[18]OPERACIONAL!$A$1:$C$12,2,FALSE)</f>
        <v>SELECIONAR</v>
      </c>
    </row>
    <row r="1005" spans="2:14">
      <c r="B1005" s="260" t="str">
        <f t="shared" si="30"/>
        <v>U.</v>
      </c>
      <c r="C1005" s="261" t="s">
        <v>4</v>
      </c>
      <c r="D1005" s="262"/>
      <c r="E1005" s="262"/>
      <c r="F1005" s="261" t="s">
        <v>18</v>
      </c>
      <c r="G1005" s="264">
        <v>1</v>
      </c>
      <c r="H1005" s="270"/>
      <c r="I1005" s="266">
        <v>0</v>
      </c>
      <c r="J1005" s="267">
        <f t="shared" si="31"/>
        <v>0</v>
      </c>
      <c r="K1005" s="268" t="s">
        <v>50</v>
      </c>
      <c r="L1005" s="268" t="s">
        <v>45</v>
      </c>
      <c r="M1005" s="268" t="s">
        <v>51</v>
      </c>
      <c r="N1005" s="269" t="str">
        <f>VLOOKUP(M1005,[18]OPERACIONAL!$A$1:$C$12,2,FALSE)</f>
        <v>SELECIONAR</v>
      </c>
    </row>
    <row r="1006" spans="2:14">
      <c r="B1006" s="260" t="str">
        <f t="shared" si="30"/>
        <v>U.</v>
      </c>
      <c r="C1006" s="261" t="s">
        <v>4</v>
      </c>
      <c r="D1006" s="262"/>
      <c r="E1006" s="262"/>
      <c r="F1006" s="261" t="s">
        <v>18</v>
      </c>
      <c r="G1006" s="264">
        <v>1</v>
      </c>
      <c r="H1006" s="270"/>
      <c r="I1006" s="266">
        <v>0</v>
      </c>
      <c r="J1006" s="267">
        <f t="shared" si="31"/>
        <v>0</v>
      </c>
      <c r="K1006" s="268" t="s">
        <v>50</v>
      </c>
      <c r="L1006" s="268" t="s">
        <v>45</v>
      </c>
      <c r="M1006" s="268" t="s">
        <v>51</v>
      </c>
      <c r="N1006" s="269" t="str">
        <f>VLOOKUP(M1006,[18]OPERACIONAL!$A$1:$C$12,2,FALSE)</f>
        <v>SELECIONAR</v>
      </c>
    </row>
    <row r="1007" spans="2:14">
      <c r="B1007" s="260" t="str">
        <f t="shared" si="30"/>
        <v>U.</v>
      </c>
      <c r="C1007" s="261" t="s">
        <v>4</v>
      </c>
      <c r="D1007" s="262"/>
      <c r="E1007" s="262"/>
      <c r="F1007" s="261" t="s">
        <v>18</v>
      </c>
      <c r="G1007" s="264">
        <v>1</v>
      </c>
      <c r="H1007" s="270"/>
      <c r="I1007" s="266">
        <v>0</v>
      </c>
      <c r="J1007" s="267">
        <f t="shared" si="31"/>
        <v>0</v>
      </c>
      <c r="K1007" s="268" t="s">
        <v>50</v>
      </c>
      <c r="L1007" s="268" t="s">
        <v>45</v>
      </c>
      <c r="M1007" s="268" t="s">
        <v>51</v>
      </c>
      <c r="N1007" s="269" t="str">
        <f>VLOOKUP(M1007,[18]OPERACIONAL!$A$1:$C$12,2,FALSE)</f>
        <v>SELECIONAR</v>
      </c>
    </row>
    <row r="1008" spans="2:14">
      <c r="B1008" s="260" t="str">
        <f t="shared" si="30"/>
        <v>U.</v>
      </c>
      <c r="C1008" s="261" t="s">
        <v>4</v>
      </c>
      <c r="D1008" s="262"/>
      <c r="E1008" s="262"/>
      <c r="F1008" s="261" t="s">
        <v>18</v>
      </c>
      <c r="G1008" s="264">
        <v>1</v>
      </c>
      <c r="H1008" s="270"/>
      <c r="I1008" s="266">
        <v>0</v>
      </c>
      <c r="J1008" s="267">
        <f t="shared" si="31"/>
        <v>0</v>
      </c>
      <c r="K1008" s="268" t="s">
        <v>50</v>
      </c>
      <c r="L1008" s="268" t="s">
        <v>45</v>
      </c>
      <c r="M1008" s="268" t="s">
        <v>51</v>
      </c>
      <c r="N1008" s="269" t="str">
        <f>VLOOKUP(M1008,[18]OPERACIONAL!$A$1:$C$12,2,FALSE)</f>
        <v>SELECIONAR</v>
      </c>
    </row>
    <row r="1009" spans="2:14">
      <c r="B1009" s="260" t="str">
        <f t="shared" si="30"/>
        <v>U.</v>
      </c>
      <c r="C1009" s="261" t="s">
        <v>4</v>
      </c>
      <c r="D1009" s="262"/>
      <c r="E1009" s="262"/>
      <c r="F1009" s="261" t="s">
        <v>18</v>
      </c>
      <c r="G1009" s="264">
        <v>1</v>
      </c>
      <c r="H1009" s="270"/>
      <c r="I1009" s="266">
        <v>0</v>
      </c>
      <c r="J1009" s="267">
        <f t="shared" si="31"/>
        <v>0</v>
      </c>
      <c r="K1009" s="268" t="s">
        <v>50</v>
      </c>
      <c r="L1009" s="268" t="s">
        <v>45</v>
      </c>
      <c r="M1009" s="268" t="s">
        <v>51</v>
      </c>
      <c r="N1009" s="269" t="str">
        <f>VLOOKUP(M1009,[18]OPERACIONAL!$A$1:$C$12,2,FALSE)</f>
        <v>SELECIONAR</v>
      </c>
    </row>
    <row r="1010" spans="2:14">
      <c r="B1010" s="260" t="str">
        <f t="shared" si="30"/>
        <v>U.</v>
      </c>
      <c r="C1010" s="261" t="s">
        <v>4</v>
      </c>
      <c r="D1010" s="262"/>
      <c r="E1010" s="262"/>
      <c r="F1010" s="261" t="s">
        <v>18</v>
      </c>
      <c r="G1010" s="264">
        <v>1</v>
      </c>
      <c r="H1010" s="270"/>
      <c r="I1010" s="266">
        <v>0</v>
      </c>
      <c r="J1010" s="267">
        <f t="shared" si="31"/>
        <v>0</v>
      </c>
      <c r="K1010" s="268" t="s">
        <v>50</v>
      </c>
      <c r="L1010" s="268" t="s">
        <v>45</v>
      </c>
      <c r="M1010" s="268" t="s">
        <v>51</v>
      </c>
      <c r="N1010" s="269" t="str">
        <f>VLOOKUP(M1010,[18]OPERACIONAL!$A$1:$C$12,2,FALSE)</f>
        <v>SELECIONAR</v>
      </c>
    </row>
    <row r="1011" spans="2:14">
      <c r="B1011" s="260" t="str">
        <f t="shared" si="30"/>
        <v>U.</v>
      </c>
      <c r="C1011" s="261" t="s">
        <v>4</v>
      </c>
      <c r="D1011" s="262"/>
      <c r="E1011" s="262"/>
      <c r="F1011" s="261" t="s">
        <v>18</v>
      </c>
      <c r="G1011" s="264">
        <v>1</v>
      </c>
      <c r="H1011" s="270"/>
      <c r="I1011" s="266">
        <v>0</v>
      </c>
      <c r="J1011" s="267">
        <f t="shared" si="31"/>
        <v>0</v>
      </c>
      <c r="K1011" s="268" t="s">
        <v>50</v>
      </c>
      <c r="L1011" s="268" t="s">
        <v>45</v>
      </c>
      <c r="M1011" s="268" t="s">
        <v>51</v>
      </c>
      <c r="N1011" s="269" t="str">
        <f>VLOOKUP(M1011,[18]OPERACIONAL!$A$1:$C$12,2,FALSE)</f>
        <v>SELECIONAR</v>
      </c>
    </row>
    <row r="1012" spans="2:14">
      <c r="B1012" s="260" t="str">
        <f t="shared" si="30"/>
        <v>U.</v>
      </c>
      <c r="C1012" s="261" t="s">
        <v>4</v>
      </c>
      <c r="D1012" s="262"/>
      <c r="E1012" s="262"/>
      <c r="F1012" s="261" t="s">
        <v>18</v>
      </c>
      <c r="G1012" s="264">
        <v>1</v>
      </c>
      <c r="H1012" s="270"/>
      <c r="I1012" s="266">
        <v>0</v>
      </c>
      <c r="J1012" s="267">
        <f t="shared" si="31"/>
        <v>0</v>
      </c>
      <c r="K1012" s="268" t="s">
        <v>50</v>
      </c>
      <c r="L1012" s="268" t="s">
        <v>45</v>
      </c>
      <c r="M1012" s="268" t="s">
        <v>51</v>
      </c>
      <c r="N1012" s="269" t="str">
        <f>VLOOKUP(M1012,[18]OPERACIONAL!$A$1:$C$12,2,FALSE)</f>
        <v>SELECIONAR</v>
      </c>
    </row>
    <row r="1013" spans="2:14">
      <c r="B1013" s="260" t="str">
        <f t="shared" si="30"/>
        <v>U.</v>
      </c>
      <c r="C1013" s="261" t="s">
        <v>4</v>
      </c>
      <c r="D1013" s="262"/>
      <c r="E1013" s="262"/>
      <c r="F1013" s="261" t="s">
        <v>18</v>
      </c>
      <c r="G1013" s="264">
        <v>1</v>
      </c>
      <c r="H1013" s="270"/>
      <c r="I1013" s="266">
        <v>0</v>
      </c>
      <c r="J1013" s="267">
        <f t="shared" si="31"/>
        <v>0</v>
      </c>
      <c r="K1013" s="268" t="s">
        <v>50</v>
      </c>
      <c r="L1013" s="268" t="s">
        <v>45</v>
      </c>
      <c r="M1013" s="268" t="s">
        <v>51</v>
      </c>
      <c r="N1013" s="269" t="str">
        <f>VLOOKUP(M1013,[18]OPERACIONAL!$A$1:$C$12,2,FALSE)</f>
        <v>SELECIONAR</v>
      </c>
    </row>
    <row r="1014" spans="2:14">
      <c r="B1014" s="260" t="str">
        <f t="shared" si="30"/>
        <v>U.</v>
      </c>
      <c r="C1014" s="261" t="s">
        <v>4</v>
      </c>
      <c r="D1014" s="262"/>
      <c r="E1014" s="262"/>
      <c r="F1014" s="261" t="s">
        <v>18</v>
      </c>
      <c r="G1014" s="264">
        <v>1</v>
      </c>
      <c r="H1014" s="270"/>
      <c r="I1014" s="266">
        <v>0</v>
      </c>
      <c r="J1014" s="267">
        <f t="shared" si="31"/>
        <v>0</v>
      </c>
      <c r="K1014" s="268" t="s">
        <v>50</v>
      </c>
      <c r="L1014" s="268" t="s">
        <v>45</v>
      </c>
      <c r="M1014" s="268" t="s">
        <v>51</v>
      </c>
      <c r="N1014" s="269" t="str">
        <f>VLOOKUP(M1014,[18]OPERACIONAL!$A$1:$C$12,2,FALSE)</f>
        <v>SELECIONAR</v>
      </c>
    </row>
    <row r="1015" spans="2:14">
      <c r="B1015" s="260" t="str">
        <f t="shared" si="30"/>
        <v>U.</v>
      </c>
      <c r="C1015" s="261" t="s">
        <v>4</v>
      </c>
      <c r="D1015" s="262"/>
      <c r="E1015" s="262"/>
      <c r="F1015" s="261" t="s">
        <v>18</v>
      </c>
      <c r="G1015" s="264">
        <v>1</v>
      </c>
      <c r="H1015" s="270"/>
      <c r="I1015" s="266">
        <v>0</v>
      </c>
      <c r="J1015" s="267">
        <f t="shared" si="31"/>
        <v>0</v>
      </c>
      <c r="K1015" s="268" t="s">
        <v>50</v>
      </c>
      <c r="L1015" s="268" t="s">
        <v>45</v>
      </c>
      <c r="M1015" s="268" t="s">
        <v>51</v>
      </c>
      <c r="N1015" s="269" t="str">
        <f>VLOOKUP(M1015,[18]OPERACIONAL!$A$1:$C$12,2,FALSE)</f>
        <v>SELECIONAR</v>
      </c>
    </row>
    <row r="1016" spans="2:14">
      <c r="B1016" s="260" t="str">
        <f t="shared" si="30"/>
        <v>U.</v>
      </c>
      <c r="C1016" s="261" t="s">
        <v>4</v>
      </c>
      <c r="D1016" s="262"/>
      <c r="E1016" s="262"/>
      <c r="F1016" s="261" t="s">
        <v>18</v>
      </c>
      <c r="G1016" s="264">
        <v>1</v>
      </c>
      <c r="H1016" s="270"/>
      <c r="I1016" s="266">
        <v>0</v>
      </c>
      <c r="J1016" s="267">
        <f t="shared" si="31"/>
        <v>0</v>
      </c>
      <c r="K1016" s="268" t="s">
        <v>50</v>
      </c>
      <c r="L1016" s="268" t="s">
        <v>45</v>
      </c>
      <c r="M1016" s="268" t="s">
        <v>51</v>
      </c>
      <c r="N1016" s="269" t="str">
        <f>VLOOKUP(M1016,[18]OPERACIONAL!$A$1:$C$12,2,FALSE)</f>
        <v>SELECIONAR</v>
      </c>
    </row>
    <row r="1017" spans="2:14">
      <c r="B1017" s="260" t="str">
        <f t="shared" si="30"/>
        <v>U.</v>
      </c>
      <c r="C1017" s="261" t="s">
        <v>4</v>
      </c>
      <c r="D1017" s="262"/>
      <c r="E1017" s="262"/>
      <c r="F1017" s="261" t="s">
        <v>18</v>
      </c>
      <c r="G1017" s="264">
        <v>1</v>
      </c>
      <c r="H1017" s="270"/>
      <c r="I1017" s="266">
        <v>0</v>
      </c>
      <c r="J1017" s="267">
        <f t="shared" si="31"/>
        <v>0</v>
      </c>
      <c r="K1017" s="268" t="s">
        <v>50</v>
      </c>
      <c r="L1017" s="268" t="s">
        <v>45</v>
      </c>
      <c r="M1017" s="268" t="s">
        <v>51</v>
      </c>
      <c r="N1017" s="269" t="str">
        <f>VLOOKUP(M1017,[18]OPERACIONAL!$A$1:$C$12,2,FALSE)</f>
        <v>SELECIONAR</v>
      </c>
    </row>
    <row r="1018" spans="2:14">
      <c r="B1018" s="260" t="str">
        <f t="shared" si="30"/>
        <v>U.</v>
      </c>
      <c r="C1018" s="261" t="s">
        <v>4</v>
      </c>
      <c r="D1018" s="262"/>
      <c r="E1018" s="262"/>
      <c r="F1018" s="261" t="s">
        <v>18</v>
      </c>
      <c r="G1018" s="264">
        <v>1</v>
      </c>
      <c r="H1018" s="270"/>
      <c r="I1018" s="266">
        <v>0</v>
      </c>
      <c r="J1018" s="267">
        <f t="shared" si="31"/>
        <v>0</v>
      </c>
      <c r="K1018" s="268" t="s">
        <v>50</v>
      </c>
      <c r="L1018" s="268" t="s">
        <v>45</v>
      </c>
      <c r="M1018" s="268" t="s">
        <v>51</v>
      </c>
      <c r="N1018" s="269" t="str">
        <f>VLOOKUP(M1018,[18]OPERACIONAL!$A$1:$C$12,2,FALSE)</f>
        <v>SELECIONAR</v>
      </c>
    </row>
    <row r="1019" spans="2:14">
      <c r="B1019" s="260" t="str">
        <f t="shared" si="30"/>
        <v>U.</v>
      </c>
      <c r="C1019" s="261" t="s">
        <v>4</v>
      </c>
      <c r="D1019" s="262"/>
      <c r="E1019" s="262"/>
      <c r="F1019" s="261" t="s">
        <v>18</v>
      </c>
      <c r="G1019" s="264">
        <v>1</v>
      </c>
      <c r="H1019" s="270"/>
      <c r="I1019" s="266">
        <v>0</v>
      </c>
      <c r="J1019" s="267">
        <f t="shared" si="31"/>
        <v>0</v>
      </c>
      <c r="K1019" s="268" t="s">
        <v>50</v>
      </c>
      <c r="L1019" s="268" t="s">
        <v>45</v>
      </c>
      <c r="M1019" s="268" t="s">
        <v>51</v>
      </c>
      <c r="N1019" s="269" t="str">
        <f>VLOOKUP(M1019,[18]OPERACIONAL!$A$1:$C$12,2,FALSE)</f>
        <v>SELECIONAR</v>
      </c>
    </row>
    <row r="1020" spans="2:14">
      <c r="B1020" s="260" t="str">
        <f t="shared" si="30"/>
        <v>U.</v>
      </c>
      <c r="C1020" s="261" t="s">
        <v>4</v>
      </c>
      <c r="D1020" s="262"/>
      <c r="E1020" s="262"/>
      <c r="F1020" s="261" t="s">
        <v>18</v>
      </c>
      <c r="G1020" s="264">
        <v>1</v>
      </c>
      <c r="H1020" s="270"/>
      <c r="I1020" s="266">
        <v>0</v>
      </c>
      <c r="J1020" s="267">
        <f t="shared" si="31"/>
        <v>0</v>
      </c>
      <c r="K1020" s="268" t="s">
        <v>50</v>
      </c>
      <c r="L1020" s="268" t="s">
        <v>45</v>
      </c>
      <c r="M1020" s="268" t="s">
        <v>51</v>
      </c>
      <c r="N1020" s="269" t="str">
        <f>VLOOKUP(M1020,[18]OPERACIONAL!$A$1:$C$12,2,FALSE)</f>
        <v>SELECIONAR</v>
      </c>
    </row>
    <row r="1021" spans="2:14">
      <c r="B1021" s="260" t="str">
        <f t="shared" si="30"/>
        <v>U.</v>
      </c>
      <c r="C1021" s="261" t="s">
        <v>4</v>
      </c>
      <c r="D1021" s="262"/>
      <c r="E1021" s="262"/>
      <c r="F1021" s="261" t="s">
        <v>18</v>
      </c>
      <c r="G1021" s="264">
        <v>1</v>
      </c>
      <c r="H1021" s="270"/>
      <c r="I1021" s="266">
        <v>0</v>
      </c>
      <c r="J1021" s="267">
        <f t="shared" si="31"/>
        <v>0</v>
      </c>
      <c r="K1021" s="268" t="s">
        <v>50</v>
      </c>
      <c r="L1021" s="268" t="s">
        <v>45</v>
      </c>
      <c r="M1021" s="268" t="s">
        <v>51</v>
      </c>
      <c r="N1021" s="269" t="str">
        <f>VLOOKUP(M1021,[18]OPERACIONAL!$A$1:$C$12,2,FALSE)</f>
        <v>SELECIONAR</v>
      </c>
    </row>
    <row r="1022" spans="2:14">
      <c r="B1022" s="260" t="str">
        <f t="shared" si="30"/>
        <v>U.</v>
      </c>
      <c r="C1022" s="261" t="s">
        <v>4</v>
      </c>
      <c r="D1022" s="262"/>
      <c r="E1022" s="262"/>
      <c r="F1022" s="261" t="s">
        <v>18</v>
      </c>
      <c r="G1022" s="264">
        <v>1</v>
      </c>
      <c r="H1022" s="270"/>
      <c r="I1022" s="266">
        <v>0</v>
      </c>
      <c r="J1022" s="267">
        <f t="shared" si="31"/>
        <v>0</v>
      </c>
      <c r="K1022" s="268" t="s">
        <v>50</v>
      </c>
      <c r="L1022" s="268" t="s">
        <v>45</v>
      </c>
      <c r="M1022" s="268" t="s">
        <v>51</v>
      </c>
      <c r="N1022" s="269" t="str">
        <f>VLOOKUP(M1022,[18]OPERACIONAL!$A$1:$C$12,2,FALSE)</f>
        <v>SELECIONAR</v>
      </c>
    </row>
    <row r="1023" spans="2:14">
      <c r="B1023" s="260" t="str">
        <f t="shared" si="30"/>
        <v>U.</v>
      </c>
      <c r="C1023" s="261" t="s">
        <v>4</v>
      </c>
      <c r="D1023" s="262"/>
      <c r="E1023" s="262"/>
      <c r="F1023" s="261" t="s">
        <v>18</v>
      </c>
      <c r="G1023" s="264">
        <v>1</v>
      </c>
      <c r="H1023" s="270"/>
      <c r="I1023" s="266">
        <v>0</v>
      </c>
      <c r="J1023" s="267">
        <f t="shared" si="31"/>
        <v>0</v>
      </c>
      <c r="K1023" s="268" t="s">
        <v>50</v>
      </c>
      <c r="L1023" s="268" t="s">
        <v>45</v>
      </c>
      <c r="M1023" s="268" t="s">
        <v>51</v>
      </c>
      <c r="N1023" s="269" t="str">
        <f>VLOOKUP(M1023,[18]OPERACIONAL!$A$1:$C$12,2,FALSE)</f>
        <v>SELECIONAR</v>
      </c>
    </row>
    <row r="1024" spans="2:14">
      <c r="B1024" s="260" t="str">
        <f t="shared" si="30"/>
        <v>U.</v>
      </c>
      <c r="C1024" s="261" t="s">
        <v>4</v>
      </c>
      <c r="D1024" s="262"/>
      <c r="E1024" s="262"/>
      <c r="F1024" s="261" t="s">
        <v>18</v>
      </c>
      <c r="G1024" s="264">
        <v>1</v>
      </c>
      <c r="H1024" s="270"/>
      <c r="I1024" s="266">
        <v>0</v>
      </c>
      <c r="J1024" s="267">
        <f t="shared" si="31"/>
        <v>0</v>
      </c>
      <c r="K1024" s="268" t="s">
        <v>50</v>
      </c>
      <c r="L1024" s="268" t="s">
        <v>45</v>
      </c>
      <c r="M1024" s="268" t="s">
        <v>51</v>
      </c>
      <c r="N1024" s="269" t="str">
        <f>VLOOKUP(M1024,[18]OPERACIONAL!$A$1:$C$12,2,FALSE)</f>
        <v>SELECIONAR</v>
      </c>
    </row>
    <row r="1025" spans="2:14">
      <c r="B1025" s="260" t="str">
        <f t="shared" si="30"/>
        <v>U.</v>
      </c>
      <c r="C1025" s="261" t="s">
        <v>4</v>
      </c>
      <c r="D1025" s="262"/>
      <c r="E1025" s="262"/>
      <c r="F1025" s="261" t="s">
        <v>18</v>
      </c>
      <c r="G1025" s="264">
        <v>1</v>
      </c>
      <c r="H1025" s="270"/>
      <c r="I1025" s="266">
        <v>0</v>
      </c>
      <c r="J1025" s="267">
        <f t="shared" si="31"/>
        <v>0</v>
      </c>
      <c r="K1025" s="268" t="s">
        <v>50</v>
      </c>
      <c r="L1025" s="268" t="s">
        <v>45</v>
      </c>
      <c r="M1025" s="268" t="s">
        <v>51</v>
      </c>
      <c r="N1025" s="269" t="str">
        <f>VLOOKUP(M1025,[18]OPERACIONAL!$A$1:$C$12,2,FALSE)</f>
        <v>SELECIONAR</v>
      </c>
    </row>
    <row r="1026" spans="2:14">
      <c r="B1026" s="260" t="str">
        <f t="shared" si="30"/>
        <v>U.</v>
      </c>
      <c r="C1026" s="261" t="s">
        <v>4</v>
      </c>
      <c r="D1026" s="262"/>
      <c r="E1026" s="262"/>
      <c r="F1026" s="261" t="s">
        <v>18</v>
      </c>
      <c r="G1026" s="264">
        <v>1</v>
      </c>
      <c r="H1026" s="270"/>
      <c r="I1026" s="266">
        <v>0</v>
      </c>
      <c r="J1026" s="267">
        <f t="shared" si="31"/>
        <v>0</v>
      </c>
      <c r="K1026" s="268" t="s">
        <v>50</v>
      </c>
      <c r="L1026" s="268" t="s">
        <v>45</v>
      </c>
      <c r="M1026" s="268" t="s">
        <v>51</v>
      </c>
      <c r="N1026" s="269" t="str">
        <f>VLOOKUP(M1026,[18]OPERACIONAL!$A$1:$C$12,2,FALSE)</f>
        <v>SELECIONAR</v>
      </c>
    </row>
    <row r="1027" spans="2:14">
      <c r="B1027" s="260" t="str">
        <f t="shared" si="30"/>
        <v>U.</v>
      </c>
      <c r="C1027" s="261" t="s">
        <v>4</v>
      </c>
      <c r="D1027" s="262"/>
      <c r="E1027" s="262"/>
      <c r="F1027" s="261" t="s">
        <v>18</v>
      </c>
      <c r="G1027" s="264">
        <v>1</v>
      </c>
      <c r="H1027" s="270"/>
      <c r="I1027" s="266">
        <v>0</v>
      </c>
      <c r="J1027" s="267">
        <f t="shared" si="31"/>
        <v>0</v>
      </c>
      <c r="K1027" s="268" t="s">
        <v>50</v>
      </c>
      <c r="L1027" s="268" t="s">
        <v>45</v>
      </c>
      <c r="M1027" s="268" t="s">
        <v>51</v>
      </c>
      <c r="N1027" s="269" t="str">
        <f>VLOOKUP(M1027,[18]OPERACIONAL!$A$1:$C$12,2,FALSE)</f>
        <v>SELECIONAR</v>
      </c>
    </row>
    <row r="1028" spans="2:14">
      <c r="B1028" s="260" t="str">
        <f t="shared" si="30"/>
        <v>U.</v>
      </c>
      <c r="C1028" s="261" t="s">
        <v>4</v>
      </c>
      <c r="D1028" s="262"/>
      <c r="E1028" s="262"/>
      <c r="F1028" s="261" t="s">
        <v>18</v>
      </c>
      <c r="G1028" s="264">
        <v>1</v>
      </c>
      <c r="H1028" s="270"/>
      <c r="I1028" s="266">
        <v>0</v>
      </c>
      <c r="J1028" s="267">
        <f t="shared" si="31"/>
        <v>0</v>
      </c>
      <c r="K1028" s="268" t="s">
        <v>50</v>
      </c>
      <c r="L1028" s="268" t="s">
        <v>45</v>
      </c>
      <c r="M1028" s="268" t="s">
        <v>51</v>
      </c>
      <c r="N1028" s="269" t="str">
        <f>VLOOKUP(M1028,[18]OPERACIONAL!$A$1:$C$12,2,FALSE)</f>
        <v>SELECIONAR</v>
      </c>
    </row>
    <row r="1029" spans="2:14">
      <c r="B1029" s="260" t="str">
        <f t="shared" ref="B1029:B1049" si="32">MID(C1029,1,2)</f>
        <v>U.</v>
      </c>
      <c r="C1029" s="261" t="s">
        <v>4</v>
      </c>
      <c r="D1029" s="262"/>
      <c r="E1029" s="262"/>
      <c r="F1029" s="261" t="s">
        <v>18</v>
      </c>
      <c r="G1029" s="264">
        <v>1</v>
      </c>
      <c r="H1029" s="270"/>
      <c r="I1029" s="266">
        <v>0</v>
      </c>
      <c r="J1029" s="267">
        <f t="shared" ref="J1029:J1049" si="33">G1029*I1029</f>
        <v>0</v>
      </c>
      <c r="K1029" s="268" t="s">
        <v>50</v>
      </c>
      <c r="L1029" s="268" t="s">
        <v>45</v>
      </c>
      <c r="M1029" s="268" t="s">
        <v>51</v>
      </c>
      <c r="N1029" s="269" t="str">
        <f>VLOOKUP(M1029,[18]OPERACIONAL!$A$1:$C$12,2,FALSE)</f>
        <v>SELECIONAR</v>
      </c>
    </row>
    <row r="1030" spans="2:14">
      <c r="B1030" s="260" t="str">
        <f t="shared" si="32"/>
        <v>U.</v>
      </c>
      <c r="C1030" s="261" t="s">
        <v>4</v>
      </c>
      <c r="D1030" s="262"/>
      <c r="E1030" s="262"/>
      <c r="F1030" s="261" t="s">
        <v>18</v>
      </c>
      <c r="G1030" s="264">
        <v>1</v>
      </c>
      <c r="H1030" s="270"/>
      <c r="I1030" s="266">
        <v>0</v>
      </c>
      <c r="J1030" s="267">
        <f t="shared" si="33"/>
        <v>0</v>
      </c>
      <c r="K1030" s="268" t="s">
        <v>50</v>
      </c>
      <c r="L1030" s="268" t="s">
        <v>45</v>
      </c>
      <c r="M1030" s="268" t="s">
        <v>51</v>
      </c>
      <c r="N1030" s="269" t="str">
        <f>VLOOKUP(M1030,[18]OPERACIONAL!$A$1:$C$12,2,FALSE)</f>
        <v>SELECIONAR</v>
      </c>
    </row>
    <row r="1031" spans="2:14">
      <c r="B1031" s="260" t="str">
        <f t="shared" si="32"/>
        <v>U.</v>
      </c>
      <c r="C1031" s="261" t="s">
        <v>4</v>
      </c>
      <c r="D1031" s="262"/>
      <c r="E1031" s="262"/>
      <c r="F1031" s="261" t="s">
        <v>18</v>
      </c>
      <c r="G1031" s="264">
        <v>1</v>
      </c>
      <c r="H1031" s="270"/>
      <c r="I1031" s="266">
        <v>0</v>
      </c>
      <c r="J1031" s="267">
        <f t="shared" si="33"/>
        <v>0</v>
      </c>
      <c r="K1031" s="268" t="s">
        <v>50</v>
      </c>
      <c r="L1031" s="268" t="s">
        <v>45</v>
      </c>
      <c r="M1031" s="268" t="s">
        <v>51</v>
      </c>
      <c r="N1031" s="269" t="str">
        <f>VLOOKUP(M1031,[18]OPERACIONAL!$A$1:$C$12,2,FALSE)</f>
        <v>SELECIONAR</v>
      </c>
    </row>
    <row r="1032" spans="2:14">
      <c r="B1032" s="260" t="str">
        <f t="shared" si="32"/>
        <v>U.</v>
      </c>
      <c r="C1032" s="261" t="s">
        <v>4</v>
      </c>
      <c r="D1032" s="262"/>
      <c r="E1032" s="262"/>
      <c r="F1032" s="261" t="s">
        <v>18</v>
      </c>
      <c r="G1032" s="264">
        <v>1</v>
      </c>
      <c r="H1032" s="270"/>
      <c r="I1032" s="266">
        <v>0</v>
      </c>
      <c r="J1032" s="267">
        <f t="shared" si="33"/>
        <v>0</v>
      </c>
      <c r="K1032" s="268" t="s">
        <v>50</v>
      </c>
      <c r="L1032" s="268" t="s">
        <v>45</v>
      </c>
      <c r="M1032" s="268" t="s">
        <v>51</v>
      </c>
      <c r="N1032" s="269" t="str">
        <f>VLOOKUP(M1032,[18]OPERACIONAL!$A$1:$C$12,2,FALSE)</f>
        <v>SELECIONAR</v>
      </c>
    </row>
    <row r="1033" spans="2:14">
      <c r="B1033" s="260" t="str">
        <f t="shared" si="32"/>
        <v>U.</v>
      </c>
      <c r="C1033" s="261" t="s">
        <v>4</v>
      </c>
      <c r="D1033" s="262"/>
      <c r="E1033" s="262"/>
      <c r="F1033" s="261" t="s">
        <v>18</v>
      </c>
      <c r="G1033" s="264">
        <v>1</v>
      </c>
      <c r="H1033" s="270"/>
      <c r="I1033" s="266">
        <v>0</v>
      </c>
      <c r="J1033" s="267">
        <f t="shared" si="33"/>
        <v>0</v>
      </c>
      <c r="K1033" s="268" t="s">
        <v>50</v>
      </c>
      <c r="L1033" s="268" t="s">
        <v>45</v>
      </c>
      <c r="M1033" s="268" t="s">
        <v>51</v>
      </c>
      <c r="N1033" s="269" t="str">
        <f>VLOOKUP(M1033,[18]OPERACIONAL!$A$1:$C$12,2,FALSE)</f>
        <v>SELECIONAR</v>
      </c>
    </row>
    <row r="1034" spans="2:14">
      <c r="B1034" s="260" t="str">
        <f t="shared" si="32"/>
        <v>U.</v>
      </c>
      <c r="C1034" s="261" t="s">
        <v>4</v>
      </c>
      <c r="D1034" s="262"/>
      <c r="E1034" s="262"/>
      <c r="F1034" s="261" t="s">
        <v>18</v>
      </c>
      <c r="G1034" s="264">
        <v>1</v>
      </c>
      <c r="H1034" s="270"/>
      <c r="I1034" s="266">
        <v>0</v>
      </c>
      <c r="J1034" s="267">
        <f t="shared" si="33"/>
        <v>0</v>
      </c>
      <c r="K1034" s="268" t="s">
        <v>50</v>
      </c>
      <c r="L1034" s="268" t="s">
        <v>45</v>
      </c>
      <c r="M1034" s="268" t="s">
        <v>51</v>
      </c>
      <c r="N1034" s="269" t="str">
        <f>VLOOKUP(M1034,[18]OPERACIONAL!$A$1:$C$12,2,FALSE)</f>
        <v>SELECIONAR</v>
      </c>
    </row>
    <row r="1035" spans="2:14">
      <c r="B1035" s="260" t="str">
        <f t="shared" si="32"/>
        <v>U.</v>
      </c>
      <c r="C1035" s="261" t="s">
        <v>4</v>
      </c>
      <c r="D1035" s="262"/>
      <c r="E1035" s="262"/>
      <c r="F1035" s="261" t="s">
        <v>18</v>
      </c>
      <c r="G1035" s="264">
        <v>1</v>
      </c>
      <c r="H1035" s="270"/>
      <c r="I1035" s="266">
        <v>0</v>
      </c>
      <c r="J1035" s="267">
        <f t="shared" si="33"/>
        <v>0</v>
      </c>
      <c r="K1035" s="268" t="s">
        <v>50</v>
      </c>
      <c r="L1035" s="268" t="s">
        <v>45</v>
      </c>
      <c r="M1035" s="268" t="s">
        <v>51</v>
      </c>
      <c r="N1035" s="269" t="str">
        <f>VLOOKUP(M1035,[18]OPERACIONAL!$A$1:$C$12,2,FALSE)</f>
        <v>SELECIONAR</v>
      </c>
    </row>
    <row r="1036" spans="2:14">
      <c r="B1036" s="260" t="str">
        <f t="shared" si="32"/>
        <v>U.</v>
      </c>
      <c r="C1036" s="261" t="s">
        <v>4</v>
      </c>
      <c r="D1036" s="262"/>
      <c r="E1036" s="262"/>
      <c r="F1036" s="261" t="s">
        <v>18</v>
      </c>
      <c r="G1036" s="264">
        <v>1</v>
      </c>
      <c r="H1036" s="270"/>
      <c r="I1036" s="266">
        <v>0</v>
      </c>
      <c r="J1036" s="267">
        <f t="shared" si="33"/>
        <v>0</v>
      </c>
      <c r="K1036" s="268" t="s">
        <v>50</v>
      </c>
      <c r="L1036" s="268" t="s">
        <v>45</v>
      </c>
      <c r="M1036" s="268" t="s">
        <v>51</v>
      </c>
      <c r="N1036" s="269" t="str">
        <f>VLOOKUP(M1036,[18]OPERACIONAL!$A$1:$C$12,2,FALSE)</f>
        <v>SELECIONAR</v>
      </c>
    </row>
    <row r="1037" spans="2:14">
      <c r="B1037" s="260" t="str">
        <f t="shared" si="32"/>
        <v>U.</v>
      </c>
      <c r="C1037" s="261" t="s">
        <v>4</v>
      </c>
      <c r="D1037" s="262"/>
      <c r="E1037" s="262"/>
      <c r="F1037" s="261" t="s">
        <v>18</v>
      </c>
      <c r="G1037" s="264">
        <v>1</v>
      </c>
      <c r="H1037" s="270"/>
      <c r="I1037" s="266">
        <v>0</v>
      </c>
      <c r="J1037" s="267">
        <f t="shared" si="33"/>
        <v>0</v>
      </c>
      <c r="K1037" s="268" t="s">
        <v>50</v>
      </c>
      <c r="L1037" s="268" t="s">
        <v>45</v>
      </c>
      <c r="M1037" s="268" t="s">
        <v>51</v>
      </c>
      <c r="N1037" s="269" t="str">
        <f>VLOOKUP(M1037,[18]OPERACIONAL!$A$1:$C$12,2,FALSE)</f>
        <v>SELECIONAR</v>
      </c>
    </row>
    <row r="1038" spans="2:14">
      <c r="B1038" s="260" t="str">
        <f t="shared" si="32"/>
        <v>U.</v>
      </c>
      <c r="C1038" s="261" t="s">
        <v>4</v>
      </c>
      <c r="D1038" s="262"/>
      <c r="E1038" s="262"/>
      <c r="F1038" s="261" t="s">
        <v>18</v>
      </c>
      <c r="G1038" s="264">
        <v>1</v>
      </c>
      <c r="H1038" s="270"/>
      <c r="I1038" s="266">
        <v>0</v>
      </c>
      <c r="J1038" s="267">
        <f t="shared" si="33"/>
        <v>0</v>
      </c>
      <c r="K1038" s="268" t="s">
        <v>50</v>
      </c>
      <c r="L1038" s="268" t="s">
        <v>45</v>
      </c>
      <c r="M1038" s="268" t="s">
        <v>51</v>
      </c>
      <c r="N1038" s="269" t="str">
        <f>VLOOKUP(M1038,[18]OPERACIONAL!$A$1:$C$12,2,FALSE)</f>
        <v>SELECIONAR</v>
      </c>
    </row>
    <row r="1039" spans="2:14">
      <c r="B1039" s="260" t="str">
        <f t="shared" si="32"/>
        <v>U.</v>
      </c>
      <c r="C1039" s="261" t="s">
        <v>4</v>
      </c>
      <c r="D1039" s="262"/>
      <c r="E1039" s="262"/>
      <c r="F1039" s="261" t="s">
        <v>18</v>
      </c>
      <c r="G1039" s="264">
        <v>1</v>
      </c>
      <c r="H1039" s="270"/>
      <c r="I1039" s="266">
        <v>0</v>
      </c>
      <c r="J1039" s="267">
        <f t="shared" si="33"/>
        <v>0</v>
      </c>
      <c r="K1039" s="268" t="s">
        <v>50</v>
      </c>
      <c r="L1039" s="268" t="s">
        <v>45</v>
      </c>
      <c r="M1039" s="268" t="s">
        <v>51</v>
      </c>
      <c r="N1039" s="269" t="str">
        <f>VLOOKUP(M1039,[18]OPERACIONAL!$A$1:$C$12,2,FALSE)</f>
        <v>SELECIONAR</v>
      </c>
    </row>
    <row r="1040" spans="2:14">
      <c r="B1040" s="260" t="str">
        <f t="shared" si="32"/>
        <v>U.</v>
      </c>
      <c r="C1040" s="261" t="s">
        <v>4</v>
      </c>
      <c r="D1040" s="262"/>
      <c r="E1040" s="262"/>
      <c r="F1040" s="261" t="s">
        <v>18</v>
      </c>
      <c r="G1040" s="264">
        <v>1</v>
      </c>
      <c r="H1040" s="270"/>
      <c r="I1040" s="266">
        <v>0</v>
      </c>
      <c r="J1040" s="267">
        <f t="shared" si="33"/>
        <v>0</v>
      </c>
      <c r="K1040" s="268" t="s">
        <v>50</v>
      </c>
      <c r="L1040" s="268" t="s">
        <v>45</v>
      </c>
      <c r="M1040" s="268" t="s">
        <v>51</v>
      </c>
      <c r="N1040" s="269" t="str">
        <f>VLOOKUP(M1040,[18]OPERACIONAL!$A$1:$C$12,2,FALSE)</f>
        <v>SELECIONAR</v>
      </c>
    </row>
    <row r="1041" spans="2:14">
      <c r="B1041" s="260" t="str">
        <f t="shared" si="32"/>
        <v>U.</v>
      </c>
      <c r="C1041" s="261" t="s">
        <v>4</v>
      </c>
      <c r="D1041" s="262"/>
      <c r="E1041" s="262"/>
      <c r="F1041" s="261" t="s">
        <v>18</v>
      </c>
      <c r="G1041" s="264">
        <v>1</v>
      </c>
      <c r="H1041" s="270"/>
      <c r="I1041" s="266">
        <v>0</v>
      </c>
      <c r="J1041" s="267">
        <f t="shared" si="33"/>
        <v>0</v>
      </c>
      <c r="K1041" s="268" t="s">
        <v>50</v>
      </c>
      <c r="L1041" s="268" t="s">
        <v>45</v>
      </c>
      <c r="M1041" s="268" t="s">
        <v>51</v>
      </c>
      <c r="N1041" s="269" t="str">
        <f>VLOOKUP(M1041,[18]OPERACIONAL!$A$1:$C$12,2,FALSE)</f>
        <v>SELECIONAR</v>
      </c>
    </row>
    <row r="1042" spans="2:14">
      <c r="B1042" s="260" t="str">
        <f t="shared" si="32"/>
        <v>U.</v>
      </c>
      <c r="C1042" s="261" t="s">
        <v>4</v>
      </c>
      <c r="D1042" s="262"/>
      <c r="E1042" s="262"/>
      <c r="F1042" s="261" t="s">
        <v>18</v>
      </c>
      <c r="G1042" s="264">
        <v>1</v>
      </c>
      <c r="H1042" s="270"/>
      <c r="I1042" s="266">
        <v>0</v>
      </c>
      <c r="J1042" s="267">
        <f t="shared" si="33"/>
        <v>0</v>
      </c>
      <c r="K1042" s="268" t="s">
        <v>50</v>
      </c>
      <c r="L1042" s="268" t="s">
        <v>45</v>
      </c>
      <c r="M1042" s="268" t="s">
        <v>51</v>
      </c>
      <c r="N1042" s="269" t="str">
        <f>VLOOKUP(M1042,[18]OPERACIONAL!$A$1:$C$12,2,FALSE)</f>
        <v>SELECIONAR</v>
      </c>
    </row>
    <row r="1043" spans="2:14">
      <c r="B1043" s="260" t="str">
        <f t="shared" si="32"/>
        <v>U.</v>
      </c>
      <c r="C1043" s="261" t="s">
        <v>4</v>
      </c>
      <c r="D1043" s="262"/>
      <c r="E1043" s="262"/>
      <c r="F1043" s="261" t="s">
        <v>18</v>
      </c>
      <c r="G1043" s="264">
        <v>1</v>
      </c>
      <c r="H1043" s="270"/>
      <c r="I1043" s="266">
        <v>0</v>
      </c>
      <c r="J1043" s="267">
        <f t="shared" si="33"/>
        <v>0</v>
      </c>
      <c r="K1043" s="268" t="s">
        <v>50</v>
      </c>
      <c r="L1043" s="268" t="s">
        <v>45</v>
      </c>
      <c r="M1043" s="268" t="s">
        <v>51</v>
      </c>
      <c r="N1043" s="269" t="str">
        <f>VLOOKUP(M1043,[18]OPERACIONAL!$A$1:$C$12,2,FALSE)</f>
        <v>SELECIONAR</v>
      </c>
    </row>
    <row r="1044" spans="2:14">
      <c r="B1044" s="260" t="str">
        <f t="shared" si="32"/>
        <v>U.</v>
      </c>
      <c r="C1044" s="261" t="s">
        <v>4</v>
      </c>
      <c r="D1044" s="262"/>
      <c r="E1044" s="262"/>
      <c r="F1044" s="261" t="s">
        <v>18</v>
      </c>
      <c r="G1044" s="264">
        <v>1</v>
      </c>
      <c r="H1044" s="270"/>
      <c r="I1044" s="266">
        <v>0</v>
      </c>
      <c r="J1044" s="267">
        <f t="shared" si="33"/>
        <v>0</v>
      </c>
      <c r="K1044" s="268" t="s">
        <v>50</v>
      </c>
      <c r="L1044" s="268" t="s">
        <v>45</v>
      </c>
      <c r="M1044" s="268" t="s">
        <v>51</v>
      </c>
      <c r="N1044" s="269" t="str">
        <f>VLOOKUP(M1044,[18]OPERACIONAL!$A$1:$C$12,2,FALSE)</f>
        <v>SELECIONAR</v>
      </c>
    </row>
    <row r="1045" spans="2:14">
      <c r="B1045" s="260" t="str">
        <f t="shared" si="32"/>
        <v>U.</v>
      </c>
      <c r="C1045" s="261" t="s">
        <v>4</v>
      </c>
      <c r="D1045" s="262"/>
      <c r="E1045" s="262"/>
      <c r="F1045" s="261" t="s">
        <v>18</v>
      </c>
      <c r="G1045" s="264">
        <v>1</v>
      </c>
      <c r="H1045" s="270"/>
      <c r="I1045" s="266">
        <v>0</v>
      </c>
      <c r="J1045" s="267">
        <f t="shared" si="33"/>
        <v>0</v>
      </c>
      <c r="K1045" s="268" t="s">
        <v>50</v>
      </c>
      <c r="L1045" s="268" t="s">
        <v>45</v>
      </c>
      <c r="M1045" s="268" t="s">
        <v>51</v>
      </c>
      <c r="N1045" s="269" t="str">
        <f>VLOOKUP(M1045,[18]OPERACIONAL!$A$1:$C$12,2,FALSE)</f>
        <v>SELECIONAR</v>
      </c>
    </row>
    <row r="1046" spans="2:14">
      <c r="B1046" s="260" t="str">
        <f t="shared" si="32"/>
        <v>U.</v>
      </c>
      <c r="C1046" s="261" t="s">
        <v>4</v>
      </c>
      <c r="D1046" s="262"/>
      <c r="E1046" s="262"/>
      <c r="F1046" s="261" t="s">
        <v>18</v>
      </c>
      <c r="G1046" s="264">
        <v>1</v>
      </c>
      <c r="H1046" s="270"/>
      <c r="I1046" s="266">
        <v>0</v>
      </c>
      <c r="J1046" s="267">
        <f t="shared" si="33"/>
        <v>0</v>
      </c>
      <c r="K1046" s="268" t="s">
        <v>50</v>
      </c>
      <c r="L1046" s="268" t="s">
        <v>45</v>
      </c>
      <c r="M1046" s="268" t="s">
        <v>51</v>
      </c>
      <c r="N1046" s="269" t="str">
        <f>VLOOKUP(M1046,[18]OPERACIONAL!$A$1:$C$12,2,FALSE)</f>
        <v>SELECIONAR</v>
      </c>
    </row>
    <row r="1047" spans="2:14">
      <c r="B1047" s="260" t="str">
        <f t="shared" si="32"/>
        <v>U.</v>
      </c>
      <c r="C1047" s="261" t="s">
        <v>4</v>
      </c>
      <c r="D1047" s="262"/>
      <c r="E1047" s="262"/>
      <c r="F1047" s="261" t="s">
        <v>18</v>
      </c>
      <c r="G1047" s="264">
        <v>1</v>
      </c>
      <c r="H1047" s="270"/>
      <c r="I1047" s="266">
        <v>0</v>
      </c>
      <c r="J1047" s="267">
        <f t="shared" si="33"/>
        <v>0</v>
      </c>
      <c r="K1047" s="268" t="s">
        <v>50</v>
      </c>
      <c r="L1047" s="268" t="s">
        <v>45</v>
      </c>
      <c r="M1047" s="268" t="s">
        <v>51</v>
      </c>
      <c r="N1047" s="269" t="str">
        <f>VLOOKUP(M1047,[18]OPERACIONAL!$A$1:$C$12,2,FALSE)</f>
        <v>SELECIONAR</v>
      </c>
    </row>
    <row r="1048" spans="2:14">
      <c r="B1048" s="260" t="str">
        <f t="shared" si="32"/>
        <v>U.</v>
      </c>
      <c r="C1048" s="261" t="s">
        <v>4</v>
      </c>
      <c r="D1048" s="262"/>
      <c r="E1048" s="262"/>
      <c r="F1048" s="261" t="s">
        <v>18</v>
      </c>
      <c r="G1048" s="264">
        <v>1</v>
      </c>
      <c r="H1048" s="270"/>
      <c r="I1048" s="266">
        <v>0</v>
      </c>
      <c r="J1048" s="267">
        <f t="shared" si="33"/>
        <v>0</v>
      </c>
      <c r="K1048" s="268" t="s">
        <v>50</v>
      </c>
      <c r="L1048" s="268" t="s">
        <v>45</v>
      </c>
      <c r="M1048" s="268" t="s">
        <v>51</v>
      </c>
      <c r="N1048" s="269" t="str">
        <f>VLOOKUP(M1048,[18]OPERACIONAL!$A$1:$C$12,2,FALSE)</f>
        <v>SELECIONAR</v>
      </c>
    </row>
    <row r="1049" spans="2:14" ht="15.75" thickBot="1">
      <c r="B1049" s="271" t="str">
        <f t="shared" si="32"/>
        <v>U.</v>
      </c>
      <c r="C1049" s="272" t="s">
        <v>4</v>
      </c>
      <c r="D1049" s="273"/>
      <c r="E1049" s="273"/>
      <c r="F1049" s="272" t="s">
        <v>18</v>
      </c>
      <c r="G1049" s="274">
        <v>1</v>
      </c>
      <c r="H1049" s="275"/>
      <c r="I1049" s="276">
        <v>0</v>
      </c>
      <c r="J1049" s="277">
        <f t="shared" si="33"/>
        <v>0</v>
      </c>
      <c r="K1049" s="278" t="s">
        <v>50</v>
      </c>
      <c r="L1049" s="278" t="s">
        <v>45</v>
      </c>
      <c r="M1049" s="278" t="s">
        <v>51</v>
      </c>
      <c r="N1049" s="279" t="str">
        <f>VLOOKUP(M1049,[18]OPERACIONAL!$A$1:$C$12,2,FALSE)</f>
        <v>SELECIONAR</v>
      </c>
    </row>
  </sheetData>
  <autoFilter ref="B3:N1049" xr:uid="{00000000-0009-0000-0000-000000000000}"/>
  <printOptions horizontalCentered="1"/>
  <pageMargins left="0.15748031496062992" right="0.15748031496062992" top="0.57999999999999996" bottom="0.31496062992125984" header="0.15748031496062992" footer="0.15748031496062992"/>
  <pageSetup paperSize="9" scale="47" orientation="landscape" verticalDpi="0" r:id="rId1"/>
  <headerFooter>
    <oddHeader>&amp;CPlano Anual de Contratação
2024</oddHeader>
    <oddFooter>&amp;C&amp;F&amp;R&amp;P / &amp;N</oddFooter>
  </headerFooter>
  <rowBreaks count="2" manualBreakCount="2">
    <brk id="7" min="1" max="13" man="1"/>
    <brk id="11" min="1"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FAED9-673E-47A1-8569-CD49DB605633}">
  <sheetPr filterMode="1"/>
  <dimension ref="B1:N1049"/>
  <sheetViews>
    <sheetView zoomScale="85" zoomScaleNormal="85" workbookViewId="0">
      <selection activeCell="F1063" sqref="F1063"/>
    </sheetView>
  </sheetViews>
  <sheetFormatPr defaultRowHeight="12"/>
  <cols>
    <col min="1" max="1" width="9.140625" style="1"/>
    <col min="2" max="2" width="10.42578125" style="1" bestFit="1" customWidth="1"/>
    <col min="3" max="3" width="6" style="1" bestFit="1" customWidth="1"/>
    <col min="4" max="4" width="18.42578125" style="2" customWidth="1"/>
    <col min="5" max="5" width="51.140625" style="2" customWidth="1"/>
    <col min="6" max="6" width="7.7109375" style="1" bestFit="1" customWidth="1"/>
    <col min="7" max="7" width="9.42578125" style="1" customWidth="1"/>
    <col min="8" max="8" width="11.5703125" style="1" bestFit="1" customWidth="1"/>
    <col min="9" max="9" width="16.28515625" style="1" bestFit="1" customWidth="1"/>
    <col min="10" max="10" width="22.5703125" style="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SUBTOTAL(9,J4:J1049)</f>
        <v>0</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48.75" hidden="1" thickBot="1">
      <c r="B4" s="14">
        <v>40</v>
      </c>
      <c r="C4" s="15" t="s">
        <v>1641</v>
      </c>
      <c r="D4" s="16" t="s">
        <v>1667</v>
      </c>
      <c r="E4" s="16" t="s">
        <v>1666</v>
      </c>
      <c r="F4" s="15" t="s">
        <v>18</v>
      </c>
      <c r="G4" s="17">
        <v>5</v>
      </c>
      <c r="H4" s="18">
        <v>45323</v>
      </c>
      <c r="I4" s="19">
        <v>3500</v>
      </c>
      <c r="J4" s="20">
        <f t="shared" ref="J4:J67" si="0">G4*I4</f>
        <v>17500</v>
      </c>
      <c r="K4" s="21" t="s">
        <v>20</v>
      </c>
      <c r="L4" s="21" t="s">
        <v>21</v>
      </c>
      <c r="M4" s="21" t="s">
        <v>22</v>
      </c>
      <c r="N4" s="22" t="str">
        <f>VLOOKUP(M4,[19]OPERACIONAL!$A$1:$C$12,2,FALSE)</f>
        <v>EQUIPAMENTOS E MATERIAL PERMANENTE</v>
      </c>
    </row>
    <row r="5" spans="2:14" ht="48.75" hidden="1" thickBot="1">
      <c r="B5" s="14">
        <v>40</v>
      </c>
      <c r="C5" s="24" t="s">
        <v>1590</v>
      </c>
      <c r="D5" s="25" t="s">
        <v>1667</v>
      </c>
      <c r="E5" s="25" t="s">
        <v>1666</v>
      </c>
      <c r="F5" s="24" t="s">
        <v>18</v>
      </c>
      <c r="G5" s="26">
        <v>25</v>
      </c>
      <c r="H5" s="31">
        <v>45323</v>
      </c>
      <c r="I5" s="27">
        <v>3500</v>
      </c>
      <c r="J5" s="28">
        <f t="shared" si="0"/>
        <v>87500</v>
      </c>
      <c r="K5" s="21" t="s">
        <v>20</v>
      </c>
      <c r="L5" s="21" t="s">
        <v>21</v>
      </c>
      <c r="M5" s="29" t="s">
        <v>22</v>
      </c>
      <c r="N5" s="30" t="str">
        <f>VLOOKUP(M5,[19]OPERACIONAL!$A$1:$C$12,2,FALSE)</f>
        <v>EQUIPAMENTOS E MATERIAL PERMANENTE</v>
      </c>
    </row>
    <row r="6" spans="2:14" ht="48.75" hidden="1" thickBot="1">
      <c r="B6" s="14">
        <v>40</v>
      </c>
      <c r="C6" s="24" t="s">
        <v>1641</v>
      </c>
      <c r="D6" s="25" t="s">
        <v>1665</v>
      </c>
      <c r="E6" s="25" t="s">
        <v>1664</v>
      </c>
      <c r="F6" s="24" t="s">
        <v>18</v>
      </c>
      <c r="G6" s="26">
        <v>5</v>
      </c>
      <c r="H6" s="31">
        <v>45323</v>
      </c>
      <c r="I6" s="27">
        <v>4200</v>
      </c>
      <c r="J6" s="28">
        <f t="shared" si="0"/>
        <v>21000</v>
      </c>
      <c r="K6" s="21" t="s">
        <v>20</v>
      </c>
      <c r="L6" s="21" t="s">
        <v>21</v>
      </c>
      <c r="M6" s="29" t="s">
        <v>22</v>
      </c>
      <c r="N6" s="30" t="str">
        <f>VLOOKUP(M6,[19]OPERACIONAL!$A$1:$C$12,2,FALSE)</f>
        <v>EQUIPAMENTOS E MATERIAL PERMANENTE</v>
      </c>
    </row>
    <row r="7" spans="2:14" ht="48.75" hidden="1" thickBot="1">
      <c r="B7" s="14">
        <v>40</v>
      </c>
      <c r="C7" s="24" t="s">
        <v>1590</v>
      </c>
      <c r="D7" s="25" t="s">
        <v>1665</v>
      </c>
      <c r="E7" s="25" t="s">
        <v>1664</v>
      </c>
      <c r="F7" s="24" t="s">
        <v>18</v>
      </c>
      <c r="G7" s="26">
        <v>25</v>
      </c>
      <c r="H7" s="31">
        <v>45323</v>
      </c>
      <c r="I7" s="27">
        <v>4200</v>
      </c>
      <c r="J7" s="28">
        <f t="shared" si="0"/>
        <v>105000</v>
      </c>
      <c r="K7" s="21" t="s">
        <v>20</v>
      </c>
      <c r="L7" s="21" t="s">
        <v>21</v>
      </c>
      <c r="M7" s="29" t="s">
        <v>22</v>
      </c>
      <c r="N7" s="30" t="str">
        <f>VLOOKUP(M7,[19]OPERACIONAL!$A$1:$C$12,2,FALSE)</f>
        <v>EQUIPAMENTOS E MATERIAL PERMANENTE</v>
      </c>
    </row>
    <row r="8" spans="2:14" ht="48.75" hidden="1" thickBot="1">
      <c r="B8" s="14">
        <v>40</v>
      </c>
      <c r="C8" s="24" t="s">
        <v>1641</v>
      </c>
      <c r="D8" s="25" t="s">
        <v>1663</v>
      </c>
      <c r="E8" s="25" t="s">
        <v>1662</v>
      </c>
      <c r="F8" s="24" t="s">
        <v>18</v>
      </c>
      <c r="G8" s="26">
        <v>5</v>
      </c>
      <c r="H8" s="31">
        <v>45323</v>
      </c>
      <c r="I8" s="27">
        <v>6000</v>
      </c>
      <c r="J8" s="28">
        <f t="shared" si="0"/>
        <v>30000</v>
      </c>
      <c r="K8" s="21" t="s">
        <v>20</v>
      </c>
      <c r="L8" s="21" t="s">
        <v>21</v>
      </c>
      <c r="M8" s="29" t="s">
        <v>22</v>
      </c>
      <c r="N8" s="30" t="str">
        <f>VLOOKUP(M8,[19]OPERACIONAL!$A$1:$C$12,2,FALSE)</f>
        <v>EQUIPAMENTOS E MATERIAL PERMANENTE</v>
      </c>
    </row>
    <row r="9" spans="2:14" ht="48.75" hidden="1" thickBot="1">
      <c r="B9" s="14">
        <v>40</v>
      </c>
      <c r="C9" s="24" t="s">
        <v>1590</v>
      </c>
      <c r="D9" s="25" t="s">
        <v>1663</v>
      </c>
      <c r="E9" s="25" t="s">
        <v>1662</v>
      </c>
      <c r="F9" s="24" t="s">
        <v>18</v>
      </c>
      <c r="G9" s="26">
        <v>25</v>
      </c>
      <c r="H9" s="31">
        <v>45323</v>
      </c>
      <c r="I9" s="27">
        <v>6000</v>
      </c>
      <c r="J9" s="28">
        <f t="shared" si="0"/>
        <v>150000</v>
      </c>
      <c r="K9" s="21" t="s">
        <v>20</v>
      </c>
      <c r="L9" s="21" t="s">
        <v>21</v>
      </c>
      <c r="M9" s="29" t="s">
        <v>22</v>
      </c>
      <c r="N9" s="30" t="str">
        <f>VLOOKUP(M9,[19]OPERACIONAL!$A$1:$C$12,2,FALSE)</f>
        <v>EQUIPAMENTOS E MATERIAL PERMANENTE</v>
      </c>
    </row>
    <row r="10" spans="2:14" ht="60.75" hidden="1" thickBot="1">
      <c r="B10" s="14">
        <v>40</v>
      </c>
      <c r="C10" s="24" t="s">
        <v>1641</v>
      </c>
      <c r="D10" s="25" t="s">
        <v>1661</v>
      </c>
      <c r="E10" s="25" t="s">
        <v>1660</v>
      </c>
      <c r="F10" s="24" t="s">
        <v>18</v>
      </c>
      <c r="G10" s="26">
        <v>5</v>
      </c>
      <c r="H10" s="31">
        <v>45323</v>
      </c>
      <c r="I10" s="27">
        <v>2000</v>
      </c>
      <c r="J10" s="28">
        <f t="shared" si="0"/>
        <v>10000</v>
      </c>
      <c r="K10" s="21" t="s">
        <v>20</v>
      </c>
      <c r="L10" s="21" t="s">
        <v>21</v>
      </c>
      <c r="M10" s="29" t="s">
        <v>22</v>
      </c>
      <c r="N10" s="30" t="str">
        <f>VLOOKUP(M10,[19]OPERACIONAL!$A$1:$C$12,2,FALSE)</f>
        <v>EQUIPAMENTOS E MATERIAL PERMANENTE</v>
      </c>
    </row>
    <row r="11" spans="2:14" ht="60.75" hidden="1" thickBot="1">
      <c r="B11" s="14">
        <v>40</v>
      </c>
      <c r="C11" s="24" t="s">
        <v>1590</v>
      </c>
      <c r="D11" s="25" t="s">
        <v>1661</v>
      </c>
      <c r="E11" s="25" t="s">
        <v>1660</v>
      </c>
      <c r="F11" s="24" t="s">
        <v>18</v>
      </c>
      <c r="G11" s="26">
        <v>25</v>
      </c>
      <c r="H11" s="31">
        <v>45323</v>
      </c>
      <c r="I11" s="27">
        <v>2000</v>
      </c>
      <c r="J11" s="28">
        <f t="shared" si="0"/>
        <v>50000</v>
      </c>
      <c r="K11" s="21" t="s">
        <v>20</v>
      </c>
      <c r="L11" s="21" t="s">
        <v>21</v>
      </c>
      <c r="M11" s="29" t="s">
        <v>22</v>
      </c>
      <c r="N11" s="30" t="str">
        <f>VLOOKUP(M11,[19]OPERACIONAL!$A$1:$C$12,2,FALSE)</f>
        <v>EQUIPAMENTOS E MATERIAL PERMANENTE</v>
      </c>
    </row>
    <row r="12" spans="2:14" ht="78" hidden="1" customHeight="1" thickBot="1">
      <c r="B12" s="14">
        <v>40</v>
      </c>
      <c r="C12" s="24" t="s">
        <v>1641</v>
      </c>
      <c r="D12" s="25" t="s">
        <v>1659</v>
      </c>
      <c r="E12" s="280" t="s">
        <v>1658</v>
      </c>
      <c r="F12" s="24" t="s">
        <v>18</v>
      </c>
      <c r="G12" s="26">
        <v>12</v>
      </c>
      <c r="H12" s="31">
        <v>45323</v>
      </c>
      <c r="I12" s="27">
        <v>6200</v>
      </c>
      <c r="J12" s="28">
        <f t="shared" si="0"/>
        <v>74400</v>
      </c>
      <c r="K12" s="21" t="s">
        <v>20</v>
      </c>
      <c r="L12" s="21" t="s">
        <v>21</v>
      </c>
      <c r="M12" s="29" t="s">
        <v>22</v>
      </c>
      <c r="N12" s="30" t="str">
        <f>VLOOKUP(M12,[19]OPERACIONAL!$A$1:$C$12,2,FALSE)</f>
        <v>EQUIPAMENTOS E MATERIAL PERMANENTE</v>
      </c>
    </row>
    <row r="13" spans="2:14" ht="60.75" hidden="1" thickBot="1">
      <c r="B13" s="14">
        <v>40</v>
      </c>
      <c r="C13" s="24" t="s">
        <v>1590</v>
      </c>
      <c r="D13" s="25" t="s">
        <v>1659</v>
      </c>
      <c r="E13" s="280" t="s">
        <v>1658</v>
      </c>
      <c r="F13" s="24" t="s">
        <v>18</v>
      </c>
      <c r="G13" s="26">
        <v>40</v>
      </c>
      <c r="H13" s="31">
        <v>45323</v>
      </c>
      <c r="I13" s="27">
        <v>6200</v>
      </c>
      <c r="J13" s="28">
        <f t="shared" si="0"/>
        <v>248000</v>
      </c>
      <c r="K13" s="21" t="s">
        <v>20</v>
      </c>
      <c r="L13" s="21" t="s">
        <v>21</v>
      </c>
      <c r="M13" s="29" t="s">
        <v>22</v>
      </c>
      <c r="N13" s="30" t="str">
        <f>VLOOKUP(M13,[19]OPERACIONAL!$A$1:$C$12,2,FALSE)</f>
        <v>EQUIPAMENTOS E MATERIAL PERMANENTE</v>
      </c>
    </row>
    <row r="14" spans="2:14" ht="60.75" hidden="1" thickBot="1">
      <c r="B14" s="14">
        <v>40</v>
      </c>
      <c r="C14" s="24" t="s">
        <v>1641</v>
      </c>
      <c r="D14" s="25" t="s">
        <v>1657</v>
      </c>
      <c r="E14" s="280" t="s">
        <v>1656</v>
      </c>
      <c r="F14" s="24" t="s">
        <v>18</v>
      </c>
      <c r="G14" s="26">
        <v>12</v>
      </c>
      <c r="H14" s="31">
        <v>45323</v>
      </c>
      <c r="I14" s="27">
        <v>1500</v>
      </c>
      <c r="J14" s="28">
        <f t="shared" si="0"/>
        <v>18000</v>
      </c>
      <c r="K14" s="21" t="s">
        <v>20</v>
      </c>
      <c r="L14" s="21" t="s">
        <v>21</v>
      </c>
      <c r="M14" s="29" t="s">
        <v>22</v>
      </c>
      <c r="N14" s="30" t="str">
        <f>VLOOKUP(M14,[19]OPERACIONAL!$A$1:$C$12,2,FALSE)</f>
        <v>EQUIPAMENTOS E MATERIAL PERMANENTE</v>
      </c>
    </row>
    <row r="15" spans="2:14" ht="60.75" hidden="1" thickBot="1">
      <c r="B15" s="14">
        <v>40</v>
      </c>
      <c r="C15" s="24" t="s">
        <v>1590</v>
      </c>
      <c r="D15" s="25" t="s">
        <v>1657</v>
      </c>
      <c r="E15" s="280" t="s">
        <v>1656</v>
      </c>
      <c r="F15" s="24" t="s">
        <v>18</v>
      </c>
      <c r="G15" s="26">
        <v>38</v>
      </c>
      <c r="H15" s="31">
        <v>45323</v>
      </c>
      <c r="I15" s="27">
        <v>1500</v>
      </c>
      <c r="J15" s="28">
        <f t="shared" si="0"/>
        <v>57000</v>
      </c>
      <c r="K15" s="21" t="s">
        <v>20</v>
      </c>
      <c r="L15" s="21" t="s">
        <v>21</v>
      </c>
      <c r="M15" s="29" t="s">
        <v>22</v>
      </c>
      <c r="N15" s="30" t="str">
        <f>VLOOKUP(M15,[19]OPERACIONAL!$A$1:$C$12,2,FALSE)</f>
        <v>EQUIPAMENTOS E MATERIAL PERMANENTE</v>
      </c>
    </row>
    <row r="16" spans="2:14" ht="60.75" hidden="1" thickBot="1">
      <c r="B16" s="14">
        <v>40</v>
      </c>
      <c r="C16" s="24" t="s">
        <v>1641</v>
      </c>
      <c r="D16" s="25" t="s">
        <v>1655</v>
      </c>
      <c r="E16" s="280" t="s">
        <v>1654</v>
      </c>
      <c r="F16" s="24" t="s">
        <v>18</v>
      </c>
      <c r="G16" s="26">
        <v>200</v>
      </c>
      <c r="H16" s="31">
        <v>45323</v>
      </c>
      <c r="I16" s="27">
        <v>80</v>
      </c>
      <c r="J16" s="28">
        <f t="shared" si="0"/>
        <v>16000</v>
      </c>
      <c r="K16" s="21" t="s">
        <v>20</v>
      </c>
      <c r="L16" s="21" t="s">
        <v>21</v>
      </c>
      <c r="M16" s="29" t="s">
        <v>31</v>
      </c>
      <c r="N16" s="30" t="str">
        <f>VLOOKUP(M16,[19]OPERACIONAL!$A$1:$C$12,2,FALSE)</f>
        <v>MATERIAL DE CONSUMO</v>
      </c>
    </row>
    <row r="17" spans="2:14" ht="60.75" hidden="1" thickBot="1">
      <c r="B17" s="14">
        <v>40</v>
      </c>
      <c r="C17" s="24" t="s">
        <v>1590</v>
      </c>
      <c r="D17" s="25" t="s">
        <v>1655</v>
      </c>
      <c r="E17" s="280" t="s">
        <v>1654</v>
      </c>
      <c r="F17" s="24" t="s">
        <v>18</v>
      </c>
      <c r="G17" s="26">
        <v>300</v>
      </c>
      <c r="H17" s="31">
        <v>45323</v>
      </c>
      <c r="I17" s="27">
        <v>80</v>
      </c>
      <c r="J17" s="28">
        <f t="shared" si="0"/>
        <v>24000</v>
      </c>
      <c r="K17" s="21" t="s">
        <v>20</v>
      </c>
      <c r="L17" s="21" t="s">
        <v>21</v>
      </c>
      <c r="M17" s="29" t="s">
        <v>31</v>
      </c>
      <c r="N17" s="30" t="str">
        <f>VLOOKUP(M17,[19]OPERACIONAL!$A$1:$C$12,2,FALSE)</f>
        <v>MATERIAL DE CONSUMO</v>
      </c>
    </row>
    <row r="18" spans="2:14" ht="72.75" hidden="1" thickBot="1">
      <c r="B18" s="14">
        <v>40</v>
      </c>
      <c r="C18" s="24" t="s">
        <v>1641</v>
      </c>
      <c r="D18" s="25" t="s">
        <v>1653</v>
      </c>
      <c r="E18" s="280" t="s">
        <v>1652</v>
      </c>
      <c r="F18" s="24" t="s">
        <v>18</v>
      </c>
      <c r="G18" s="26">
        <v>10</v>
      </c>
      <c r="H18" s="31">
        <v>45323</v>
      </c>
      <c r="I18" s="27">
        <v>3000</v>
      </c>
      <c r="J18" s="28">
        <f t="shared" si="0"/>
        <v>30000</v>
      </c>
      <c r="K18" s="21" t="s">
        <v>20</v>
      </c>
      <c r="L18" s="21" t="s">
        <v>21</v>
      </c>
      <c r="M18" s="29" t="s">
        <v>31</v>
      </c>
      <c r="N18" s="30" t="str">
        <f>VLOOKUP(M18,[19]OPERACIONAL!$A$1:$C$12,2,FALSE)</f>
        <v>MATERIAL DE CONSUMO</v>
      </c>
    </row>
    <row r="19" spans="2:14" ht="72.75" hidden="1" thickBot="1">
      <c r="B19" s="14">
        <v>40</v>
      </c>
      <c r="C19" s="24" t="s">
        <v>1590</v>
      </c>
      <c r="D19" s="25" t="s">
        <v>1653</v>
      </c>
      <c r="E19" s="280" t="s">
        <v>1652</v>
      </c>
      <c r="F19" s="24" t="s">
        <v>18</v>
      </c>
      <c r="G19" s="26">
        <v>32</v>
      </c>
      <c r="H19" s="31">
        <v>45323</v>
      </c>
      <c r="I19" s="27">
        <v>3000</v>
      </c>
      <c r="J19" s="28">
        <f t="shared" si="0"/>
        <v>96000</v>
      </c>
      <c r="K19" s="21" t="s">
        <v>20</v>
      </c>
      <c r="L19" s="21" t="s">
        <v>21</v>
      </c>
      <c r="M19" s="29" t="s">
        <v>31</v>
      </c>
      <c r="N19" s="30" t="str">
        <f>VLOOKUP(M19,[19]OPERACIONAL!$A$1:$C$12,2,FALSE)</f>
        <v>MATERIAL DE CONSUMO</v>
      </c>
    </row>
    <row r="20" spans="2:14" ht="48.75" hidden="1" thickBot="1">
      <c r="B20" s="14">
        <v>40</v>
      </c>
      <c r="C20" s="24" t="s">
        <v>1590</v>
      </c>
      <c r="D20" s="25" t="s">
        <v>1651</v>
      </c>
      <c r="E20" s="25" t="s">
        <v>1650</v>
      </c>
      <c r="F20" s="24" t="s">
        <v>18</v>
      </c>
      <c r="G20" s="26">
        <v>100000</v>
      </c>
      <c r="H20" s="31">
        <v>45323</v>
      </c>
      <c r="I20" s="27">
        <v>11</v>
      </c>
      <c r="J20" s="28">
        <f t="shared" si="0"/>
        <v>1100000</v>
      </c>
      <c r="K20" s="21" t="s">
        <v>20</v>
      </c>
      <c r="L20" s="21" t="s">
        <v>21</v>
      </c>
      <c r="M20" s="29" t="s">
        <v>31</v>
      </c>
      <c r="N20" s="30" t="str">
        <f>VLOOKUP(M20,[19]OPERACIONAL!$A$1:$C$12,2,FALSE)</f>
        <v>MATERIAL DE CONSUMO</v>
      </c>
    </row>
    <row r="21" spans="2:14" ht="48.75" hidden="1" thickBot="1">
      <c r="B21" s="14">
        <v>40</v>
      </c>
      <c r="C21" s="24" t="s">
        <v>1590</v>
      </c>
      <c r="D21" s="25" t="s">
        <v>1649</v>
      </c>
      <c r="E21" s="25" t="s">
        <v>1648</v>
      </c>
      <c r="F21" s="24" t="s">
        <v>18</v>
      </c>
      <c r="G21" s="26">
        <v>60000</v>
      </c>
      <c r="H21" s="31">
        <v>45323</v>
      </c>
      <c r="I21" s="27">
        <v>8</v>
      </c>
      <c r="J21" s="28">
        <f t="shared" si="0"/>
        <v>480000</v>
      </c>
      <c r="K21" s="21" t="s">
        <v>20</v>
      </c>
      <c r="L21" s="21" t="s">
        <v>21</v>
      </c>
      <c r="M21" s="29" t="s">
        <v>31</v>
      </c>
      <c r="N21" s="30" t="str">
        <f>VLOOKUP(M21,[19]OPERACIONAL!$A$1:$C$12,2,FALSE)</f>
        <v>MATERIAL DE CONSUMO</v>
      </c>
    </row>
    <row r="22" spans="2:14" ht="60.75" hidden="1" thickBot="1">
      <c r="B22" s="14">
        <v>40</v>
      </c>
      <c r="C22" s="24" t="s">
        <v>1641</v>
      </c>
      <c r="D22" s="25" t="s">
        <v>1647</v>
      </c>
      <c r="E22" s="25" t="s">
        <v>1646</v>
      </c>
      <c r="F22" s="24" t="s">
        <v>18</v>
      </c>
      <c r="G22" s="26">
        <v>1</v>
      </c>
      <c r="H22" s="31">
        <v>45323</v>
      </c>
      <c r="I22" s="27">
        <v>0</v>
      </c>
      <c r="J22" s="28">
        <f t="shared" si="0"/>
        <v>0</v>
      </c>
      <c r="K22" s="21" t="s">
        <v>20</v>
      </c>
      <c r="L22" s="21" t="s">
        <v>21</v>
      </c>
      <c r="M22" s="29" t="s">
        <v>31</v>
      </c>
      <c r="N22" s="30" t="str">
        <f>VLOOKUP(M22,[19]OPERACIONAL!$A$1:$C$12,2,FALSE)</f>
        <v>MATERIAL DE CONSUMO</v>
      </c>
    </row>
    <row r="23" spans="2:14" ht="60.75" hidden="1" thickBot="1">
      <c r="B23" s="14">
        <v>40</v>
      </c>
      <c r="C23" s="24" t="s">
        <v>1590</v>
      </c>
      <c r="D23" s="25" t="s">
        <v>1647</v>
      </c>
      <c r="E23" s="25" t="s">
        <v>1646</v>
      </c>
      <c r="F23" s="24" t="s">
        <v>18</v>
      </c>
      <c r="G23" s="26">
        <v>1</v>
      </c>
      <c r="H23" s="31">
        <v>45323</v>
      </c>
      <c r="I23" s="27">
        <v>0</v>
      </c>
      <c r="J23" s="28">
        <f t="shared" si="0"/>
        <v>0</v>
      </c>
      <c r="K23" s="21" t="s">
        <v>20</v>
      </c>
      <c r="L23" s="21" t="s">
        <v>21</v>
      </c>
      <c r="M23" s="29" t="s">
        <v>31</v>
      </c>
      <c r="N23" s="30" t="str">
        <f>VLOOKUP(M23,[19]OPERACIONAL!$A$1:$C$12,2,FALSE)</f>
        <v>MATERIAL DE CONSUMO</v>
      </c>
    </row>
    <row r="24" spans="2:14" ht="48.75" hidden="1" thickBot="1">
      <c r="B24" s="14">
        <v>40</v>
      </c>
      <c r="C24" s="24" t="s">
        <v>1641</v>
      </c>
      <c r="D24" s="25" t="s">
        <v>1645</v>
      </c>
      <c r="E24" s="25" t="s">
        <v>1644</v>
      </c>
      <c r="F24" s="24" t="s">
        <v>18</v>
      </c>
      <c r="G24" s="26">
        <v>1</v>
      </c>
      <c r="H24" s="31">
        <v>45323</v>
      </c>
      <c r="I24" s="27">
        <v>0</v>
      </c>
      <c r="J24" s="28">
        <f t="shared" si="0"/>
        <v>0</v>
      </c>
      <c r="K24" s="21" t="s">
        <v>20</v>
      </c>
      <c r="L24" s="21" t="s">
        <v>21</v>
      </c>
      <c r="M24" s="29" t="s">
        <v>31</v>
      </c>
      <c r="N24" s="30" t="str">
        <f>VLOOKUP(M24,[19]OPERACIONAL!$A$1:$C$12,2,FALSE)</f>
        <v>MATERIAL DE CONSUMO</v>
      </c>
    </row>
    <row r="25" spans="2:14" ht="48.75" hidden="1" thickBot="1">
      <c r="B25" s="14">
        <v>40</v>
      </c>
      <c r="C25" s="24" t="s">
        <v>1590</v>
      </c>
      <c r="D25" s="25" t="s">
        <v>1643</v>
      </c>
      <c r="E25" s="25" t="s">
        <v>1642</v>
      </c>
      <c r="F25" s="24" t="s">
        <v>18</v>
      </c>
      <c r="G25" s="26">
        <v>1</v>
      </c>
      <c r="H25" s="31">
        <v>45323</v>
      </c>
      <c r="I25" s="27">
        <v>0</v>
      </c>
      <c r="J25" s="28">
        <f t="shared" si="0"/>
        <v>0</v>
      </c>
      <c r="K25" s="21" t="s">
        <v>20</v>
      </c>
      <c r="L25" s="21" t="s">
        <v>21</v>
      </c>
      <c r="M25" s="29" t="s">
        <v>31</v>
      </c>
      <c r="N25" s="30" t="str">
        <f>VLOOKUP(M25,[19]OPERACIONAL!$A$1:$C$12,2,FALSE)</f>
        <v>MATERIAL DE CONSUMO</v>
      </c>
    </row>
    <row r="26" spans="2:14" ht="48.75" hidden="1" thickBot="1">
      <c r="B26" s="14">
        <v>40</v>
      </c>
      <c r="C26" s="24" t="s">
        <v>1641</v>
      </c>
      <c r="D26" s="25" t="s">
        <v>1640</v>
      </c>
      <c r="E26" s="25" t="s">
        <v>1639</v>
      </c>
      <c r="F26" s="24" t="s">
        <v>18</v>
      </c>
      <c r="G26" s="26">
        <v>1</v>
      </c>
      <c r="H26" s="31">
        <v>45323</v>
      </c>
      <c r="I26" s="27">
        <v>0</v>
      </c>
      <c r="J26" s="28">
        <f t="shared" si="0"/>
        <v>0</v>
      </c>
      <c r="K26" s="21" t="s">
        <v>20</v>
      </c>
      <c r="L26" s="21" t="s">
        <v>21</v>
      </c>
      <c r="M26" s="29" t="s">
        <v>31</v>
      </c>
      <c r="N26" s="30" t="str">
        <f>VLOOKUP(M26,[19]OPERACIONAL!$A$1:$C$12,2,FALSE)</f>
        <v>MATERIAL DE CONSUMO</v>
      </c>
    </row>
    <row r="27" spans="2:14" ht="12.75" hidden="1" thickBot="1">
      <c r="B27" s="14">
        <v>40</v>
      </c>
      <c r="C27" s="24" t="s">
        <v>1590</v>
      </c>
      <c r="D27" s="25" t="s">
        <v>1605</v>
      </c>
      <c r="E27" s="25" t="s">
        <v>1638</v>
      </c>
      <c r="F27" s="24" t="s">
        <v>18</v>
      </c>
      <c r="G27" s="26">
        <v>1</v>
      </c>
      <c r="H27" s="31">
        <v>45292</v>
      </c>
      <c r="I27" s="27">
        <v>341975.4</v>
      </c>
      <c r="J27" s="28">
        <f t="shared" si="0"/>
        <v>341975.4</v>
      </c>
      <c r="K27" s="21" t="s">
        <v>20</v>
      </c>
      <c r="L27" s="21" t="s">
        <v>21</v>
      </c>
      <c r="M27" s="29" t="s">
        <v>34</v>
      </c>
      <c r="N27" s="30" t="str">
        <f>VLOOKUP(M27,[19]OPERACIONAL!$A$1:$C$12,2,FALSE)</f>
        <v>OUTROS SERVIÇOS DE TERCEIROS - PESSOA JURÍDICA</v>
      </c>
    </row>
    <row r="28" spans="2:14" ht="12.75" hidden="1" thickBot="1">
      <c r="B28" s="14">
        <v>40</v>
      </c>
      <c r="C28" s="24" t="s">
        <v>1590</v>
      </c>
      <c r="D28" s="25" t="s">
        <v>1605</v>
      </c>
      <c r="E28" s="25" t="s">
        <v>1637</v>
      </c>
      <c r="F28" s="24" t="s">
        <v>18</v>
      </c>
      <c r="G28" s="26">
        <v>1</v>
      </c>
      <c r="H28" s="31">
        <v>45292</v>
      </c>
      <c r="I28" s="27">
        <v>342000</v>
      </c>
      <c r="J28" s="28">
        <f t="shared" si="0"/>
        <v>342000</v>
      </c>
      <c r="K28" s="21" t="s">
        <v>20</v>
      </c>
      <c r="L28" s="21" t="s">
        <v>21</v>
      </c>
      <c r="M28" s="29" t="s">
        <v>34</v>
      </c>
      <c r="N28" s="30" t="str">
        <f>VLOOKUP(M28,[19]OPERACIONAL!$A$1:$C$12,2,FALSE)</f>
        <v>OUTROS SERVIÇOS DE TERCEIROS - PESSOA JURÍDICA</v>
      </c>
    </row>
    <row r="29" spans="2:14" ht="12.75" hidden="1" thickBot="1">
      <c r="B29" s="14">
        <v>40</v>
      </c>
      <c r="C29" s="24" t="s">
        <v>1590</v>
      </c>
      <c r="D29" s="25" t="s">
        <v>1605</v>
      </c>
      <c r="E29" s="25" t="s">
        <v>1636</v>
      </c>
      <c r="F29" s="24" t="s">
        <v>18</v>
      </c>
      <c r="G29" s="26">
        <v>1</v>
      </c>
      <c r="H29" s="31">
        <v>45292</v>
      </c>
      <c r="I29" s="27">
        <v>36000</v>
      </c>
      <c r="J29" s="28">
        <f t="shared" si="0"/>
        <v>36000</v>
      </c>
      <c r="K29" s="21" t="s">
        <v>20</v>
      </c>
      <c r="L29" s="21" t="s">
        <v>21</v>
      </c>
      <c r="M29" s="29" t="s">
        <v>34</v>
      </c>
      <c r="N29" s="30" t="str">
        <f>VLOOKUP(M29,[19]OPERACIONAL!$A$1:$C$12,2,FALSE)</f>
        <v>OUTROS SERVIÇOS DE TERCEIROS - PESSOA JURÍDICA</v>
      </c>
    </row>
    <row r="30" spans="2:14" ht="12.75" hidden="1" thickBot="1">
      <c r="B30" s="14">
        <v>40</v>
      </c>
      <c r="C30" s="24" t="s">
        <v>1590</v>
      </c>
      <c r="D30" s="25" t="s">
        <v>1605</v>
      </c>
      <c r="E30" s="25" t="s">
        <v>1635</v>
      </c>
      <c r="F30" s="24" t="s">
        <v>18</v>
      </c>
      <c r="G30" s="26">
        <v>1</v>
      </c>
      <c r="H30" s="31">
        <v>45292</v>
      </c>
      <c r="I30" s="27">
        <v>169890.48</v>
      </c>
      <c r="J30" s="28">
        <f t="shared" si="0"/>
        <v>169890.48</v>
      </c>
      <c r="K30" s="21" t="s">
        <v>20</v>
      </c>
      <c r="L30" s="21" t="s">
        <v>21</v>
      </c>
      <c r="M30" s="29" t="s">
        <v>34</v>
      </c>
      <c r="N30" s="30" t="str">
        <f>VLOOKUP(M30,[19]OPERACIONAL!$A$1:$C$12,2,FALSE)</f>
        <v>OUTROS SERVIÇOS DE TERCEIROS - PESSOA JURÍDICA</v>
      </c>
    </row>
    <row r="31" spans="2:14" ht="12.75" hidden="1" thickBot="1">
      <c r="B31" s="14">
        <v>40</v>
      </c>
      <c r="C31" s="24" t="s">
        <v>1590</v>
      </c>
      <c r="D31" s="25" t="s">
        <v>1605</v>
      </c>
      <c r="E31" s="25" t="s">
        <v>1634</v>
      </c>
      <c r="F31" s="24" t="s">
        <v>18</v>
      </c>
      <c r="G31" s="26">
        <v>1</v>
      </c>
      <c r="H31" s="31">
        <v>45292</v>
      </c>
      <c r="I31" s="27">
        <v>170091</v>
      </c>
      <c r="J31" s="28">
        <f t="shared" si="0"/>
        <v>170091</v>
      </c>
      <c r="K31" s="21" t="s">
        <v>20</v>
      </c>
      <c r="L31" s="21" t="s">
        <v>21</v>
      </c>
      <c r="M31" s="29" t="s">
        <v>34</v>
      </c>
      <c r="N31" s="30" t="str">
        <f>VLOOKUP(M31,[19]OPERACIONAL!$A$1:$C$12,2,FALSE)</f>
        <v>OUTROS SERVIÇOS DE TERCEIROS - PESSOA JURÍDICA</v>
      </c>
    </row>
    <row r="32" spans="2:14" ht="12.75" hidden="1" thickBot="1">
      <c r="B32" s="14">
        <v>40</v>
      </c>
      <c r="C32" s="24" t="s">
        <v>1590</v>
      </c>
      <c r="D32" s="25" t="s">
        <v>1605</v>
      </c>
      <c r="E32" s="25" t="s">
        <v>1633</v>
      </c>
      <c r="F32" s="24" t="s">
        <v>18</v>
      </c>
      <c r="G32" s="26">
        <v>1</v>
      </c>
      <c r="H32" s="31">
        <v>45292</v>
      </c>
      <c r="I32" s="27">
        <v>342000</v>
      </c>
      <c r="J32" s="28">
        <f t="shared" si="0"/>
        <v>342000</v>
      </c>
      <c r="K32" s="21" t="s">
        <v>20</v>
      </c>
      <c r="L32" s="21" t="s">
        <v>21</v>
      </c>
      <c r="M32" s="29" t="s">
        <v>34</v>
      </c>
      <c r="N32" s="30" t="str">
        <f>VLOOKUP(M32,[19]OPERACIONAL!$A$1:$C$12,2,FALSE)</f>
        <v>OUTROS SERVIÇOS DE TERCEIROS - PESSOA JURÍDICA</v>
      </c>
    </row>
    <row r="33" spans="2:14" ht="12.75" hidden="1" thickBot="1">
      <c r="B33" s="14">
        <v>40</v>
      </c>
      <c r="C33" s="24" t="s">
        <v>1590</v>
      </c>
      <c r="D33" s="25" t="s">
        <v>1605</v>
      </c>
      <c r="E33" s="25" t="s">
        <v>1632</v>
      </c>
      <c r="F33" s="24" t="s">
        <v>18</v>
      </c>
      <c r="G33" s="26">
        <v>1</v>
      </c>
      <c r="H33" s="31">
        <v>45292</v>
      </c>
      <c r="I33" s="27">
        <v>155489.76</v>
      </c>
      <c r="J33" s="28">
        <f t="shared" si="0"/>
        <v>155489.76</v>
      </c>
      <c r="K33" s="21" t="s">
        <v>20</v>
      </c>
      <c r="L33" s="21" t="s">
        <v>21</v>
      </c>
      <c r="M33" s="29" t="s">
        <v>34</v>
      </c>
      <c r="N33" s="30" t="str">
        <f>VLOOKUP(M33,[19]OPERACIONAL!$A$1:$C$12,2,FALSE)</f>
        <v>OUTROS SERVIÇOS DE TERCEIROS - PESSOA JURÍDICA</v>
      </c>
    </row>
    <row r="34" spans="2:14" ht="12.75" hidden="1" thickBot="1">
      <c r="B34" s="14">
        <v>40</v>
      </c>
      <c r="C34" s="24" t="s">
        <v>1590</v>
      </c>
      <c r="D34" s="25" t="s">
        <v>1605</v>
      </c>
      <c r="E34" s="25" t="s">
        <v>1631</v>
      </c>
      <c r="F34" s="24" t="s">
        <v>18</v>
      </c>
      <c r="G34" s="26">
        <v>1</v>
      </c>
      <c r="H34" s="31">
        <v>45292</v>
      </c>
      <c r="I34" s="27">
        <v>156000</v>
      </c>
      <c r="J34" s="28">
        <f t="shared" si="0"/>
        <v>156000</v>
      </c>
      <c r="K34" s="21" t="s">
        <v>20</v>
      </c>
      <c r="L34" s="21" t="s">
        <v>21</v>
      </c>
      <c r="M34" s="29" t="s">
        <v>34</v>
      </c>
      <c r="N34" s="30" t="str">
        <f>VLOOKUP(M34,[19]OPERACIONAL!$A$1:$C$12,2,FALSE)</f>
        <v>OUTROS SERVIÇOS DE TERCEIROS - PESSOA JURÍDICA</v>
      </c>
    </row>
    <row r="35" spans="2:14" ht="12.75" hidden="1" thickBot="1">
      <c r="B35" s="14">
        <v>40</v>
      </c>
      <c r="C35" s="24" t="s">
        <v>1590</v>
      </c>
      <c r="D35" s="25" t="s">
        <v>1605</v>
      </c>
      <c r="E35" s="25" t="s">
        <v>1630</v>
      </c>
      <c r="F35" s="24" t="s">
        <v>18</v>
      </c>
      <c r="G35" s="26">
        <v>1</v>
      </c>
      <c r="H35" s="31">
        <v>45292</v>
      </c>
      <c r="I35" s="27">
        <v>216000</v>
      </c>
      <c r="J35" s="28">
        <f t="shared" si="0"/>
        <v>216000</v>
      </c>
      <c r="K35" s="21" t="s">
        <v>20</v>
      </c>
      <c r="L35" s="21" t="s">
        <v>21</v>
      </c>
      <c r="M35" s="29" t="s">
        <v>34</v>
      </c>
      <c r="N35" s="30" t="str">
        <f>VLOOKUP(M35,[19]OPERACIONAL!$A$1:$C$12,2,FALSE)</f>
        <v>OUTROS SERVIÇOS DE TERCEIROS - PESSOA JURÍDICA</v>
      </c>
    </row>
    <row r="36" spans="2:14" ht="12.75" hidden="1" thickBot="1">
      <c r="B36" s="14">
        <v>40</v>
      </c>
      <c r="C36" s="24" t="s">
        <v>1590</v>
      </c>
      <c r="D36" s="25" t="s">
        <v>1605</v>
      </c>
      <c r="E36" s="25" t="s">
        <v>1629</v>
      </c>
      <c r="F36" s="24" t="s">
        <v>18</v>
      </c>
      <c r="G36" s="26">
        <v>1</v>
      </c>
      <c r="H36" s="31">
        <v>45292</v>
      </c>
      <c r="I36" s="27">
        <v>262484.39999999997</v>
      </c>
      <c r="J36" s="28">
        <f t="shared" si="0"/>
        <v>262484.39999999997</v>
      </c>
      <c r="K36" s="21" t="s">
        <v>20</v>
      </c>
      <c r="L36" s="21" t="s">
        <v>21</v>
      </c>
      <c r="M36" s="29" t="s">
        <v>34</v>
      </c>
      <c r="N36" s="30" t="str">
        <f>VLOOKUP(M36,[19]OPERACIONAL!$A$1:$C$12,2,FALSE)</f>
        <v>OUTROS SERVIÇOS DE TERCEIROS - PESSOA JURÍDICA</v>
      </c>
    </row>
    <row r="37" spans="2:14" ht="12.75" hidden="1" thickBot="1">
      <c r="B37" s="14">
        <v>40</v>
      </c>
      <c r="C37" s="24" t="s">
        <v>1590</v>
      </c>
      <c r="D37" s="25" t="s">
        <v>1605</v>
      </c>
      <c r="E37" s="25" t="s">
        <v>1628</v>
      </c>
      <c r="F37" s="24" t="s">
        <v>18</v>
      </c>
      <c r="G37" s="26">
        <v>1</v>
      </c>
      <c r="H37" s="31">
        <v>45292</v>
      </c>
      <c r="I37" s="27">
        <v>256981.32</v>
      </c>
      <c r="J37" s="28">
        <f t="shared" si="0"/>
        <v>256981.32</v>
      </c>
      <c r="K37" s="21" t="s">
        <v>20</v>
      </c>
      <c r="L37" s="21" t="s">
        <v>21</v>
      </c>
      <c r="M37" s="29" t="s">
        <v>34</v>
      </c>
      <c r="N37" s="30" t="str">
        <f>VLOOKUP(M37,[19]OPERACIONAL!$A$1:$C$12,2,FALSE)</f>
        <v>OUTROS SERVIÇOS DE TERCEIROS - PESSOA JURÍDICA</v>
      </c>
    </row>
    <row r="38" spans="2:14" ht="12.75" hidden="1" thickBot="1">
      <c r="B38" s="14">
        <v>40</v>
      </c>
      <c r="C38" s="24" t="s">
        <v>1590</v>
      </c>
      <c r="D38" s="25" t="s">
        <v>1605</v>
      </c>
      <c r="E38" s="25" t="s">
        <v>1627</v>
      </c>
      <c r="F38" s="24" t="s">
        <v>18</v>
      </c>
      <c r="G38" s="26">
        <v>1</v>
      </c>
      <c r="H38" s="31">
        <v>45292</v>
      </c>
      <c r="I38" s="27">
        <v>1362723.6</v>
      </c>
      <c r="J38" s="28">
        <f t="shared" si="0"/>
        <v>1362723.6</v>
      </c>
      <c r="K38" s="21" t="s">
        <v>20</v>
      </c>
      <c r="L38" s="21" t="s">
        <v>21</v>
      </c>
      <c r="M38" s="29" t="s">
        <v>34</v>
      </c>
      <c r="N38" s="30" t="str">
        <f>VLOOKUP(M38,[19]OPERACIONAL!$A$1:$C$12,2,FALSE)</f>
        <v>OUTROS SERVIÇOS DE TERCEIROS - PESSOA JURÍDICA</v>
      </c>
    </row>
    <row r="39" spans="2:14" ht="12.75" hidden="1" thickBot="1">
      <c r="B39" s="14">
        <v>40</v>
      </c>
      <c r="C39" s="24" t="s">
        <v>1590</v>
      </c>
      <c r="D39" s="25" t="s">
        <v>1605</v>
      </c>
      <c r="E39" s="25" t="s">
        <v>1626</v>
      </c>
      <c r="F39" s="24" t="s">
        <v>18</v>
      </c>
      <c r="G39" s="26">
        <v>1</v>
      </c>
      <c r="H39" s="31">
        <v>45292</v>
      </c>
      <c r="I39" s="27">
        <v>123348.24</v>
      </c>
      <c r="J39" s="28">
        <f t="shared" si="0"/>
        <v>123348.24</v>
      </c>
      <c r="K39" s="21" t="s">
        <v>20</v>
      </c>
      <c r="L39" s="21" t="s">
        <v>21</v>
      </c>
      <c r="M39" s="29" t="s">
        <v>34</v>
      </c>
      <c r="N39" s="30" t="str">
        <f>VLOOKUP(M39,[19]OPERACIONAL!$A$1:$C$12,2,FALSE)</f>
        <v>OUTROS SERVIÇOS DE TERCEIROS - PESSOA JURÍDICA</v>
      </c>
    </row>
    <row r="40" spans="2:14" ht="12.75" hidden="1" thickBot="1">
      <c r="B40" s="14">
        <v>40</v>
      </c>
      <c r="C40" s="24" t="s">
        <v>1590</v>
      </c>
      <c r="D40" s="25" t="s">
        <v>1605</v>
      </c>
      <c r="E40" s="25" t="s">
        <v>1625</v>
      </c>
      <c r="F40" s="24" t="s">
        <v>18</v>
      </c>
      <c r="G40" s="26">
        <v>1</v>
      </c>
      <c r="H40" s="31">
        <v>45292</v>
      </c>
      <c r="I40" s="27">
        <v>372000</v>
      </c>
      <c r="J40" s="28">
        <f t="shared" si="0"/>
        <v>372000</v>
      </c>
      <c r="K40" s="21" t="s">
        <v>20</v>
      </c>
      <c r="L40" s="21" t="s">
        <v>21</v>
      </c>
      <c r="M40" s="29" t="s">
        <v>34</v>
      </c>
      <c r="N40" s="30" t="str">
        <f>VLOOKUP(M40,[19]OPERACIONAL!$A$1:$C$12,2,FALSE)</f>
        <v>OUTROS SERVIÇOS DE TERCEIROS - PESSOA JURÍDICA</v>
      </c>
    </row>
    <row r="41" spans="2:14" ht="12.75" hidden="1" thickBot="1">
      <c r="B41" s="14">
        <v>40</v>
      </c>
      <c r="C41" s="24" t="s">
        <v>1590</v>
      </c>
      <c r="D41" s="25" t="s">
        <v>1605</v>
      </c>
      <c r="E41" s="25" t="s">
        <v>1624</v>
      </c>
      <c r="F41" s="24" t="s">
        <v>18</v>
      </c>
      <c r="G41" s="26">
        <v>1</v>
      </c>
      <c r="H41" s="31">
        <v>45292</v>
      </c>
      <c r="I41" s="27">
        <v>588339.36</v>
      </c>
      <c r="J41" s="28">
        <f t="shared" si="0"/>
        <v>588339.36</v>
      </c>
      <c r="K41" s="21" t="s">
        <v>20</v>
      </c>
      <c r="L41" s="21" t="s">
        <v>21</v>
      </c>
      <c r="M41" s="29" t="s">
        <v>34</v>
      </c>
      <c r="N41" s="30" t="str">
        <f>VLOOKUP(M41,[19]OPERACIONAL!$A$1:$C$12,2,FALSE)</f>
        <v>OUTROS SERVIÇOS DE TERCEIROS - PESSOA JURÍDICA</v>
      </c>
    </row>
    <row r="42" spans="2:14" ht="12.75" hidden="1" thickBot="1">
      <c r="B42" s="14">
        <v>40</v>
      </c>
      <c r="C42" s="24" t="s">
        <v>1590</v>
      </c>
      <c r="D42" s="25" t="s">
        <v>1605</v>
      </c>
      <c r="E42" s="25" t="s">
        <v>1623</v>
      </c>
      <c r="F42" s="24" t="s">
        <v>18</v>
      </c>
      <c r="G42" s="26">
        <v>1</v>
      </c>
      <c r="H42" s="31">
        <v>45292</v>
      </c>
      <c r="I42" s="27">
        <v>612000</v>
      </c>
      <c r="J42" s="28">
        <f t="shared" si="0"/>
        <v>612000</v>
      </c>
      <c r="K42" s="21" t="s">
        <v>20</v>
      </c>
      <c r="L42" s="21" t="s">
        <v>21</v>
      </c>
      <c r="M42" s="29" t="s">
        <v>34</v>
      </c>
      <c r="N42" s="30" t="str">
        <f>VLOOKUP(M42,[19]OPERACIONAL!$A$1:$C$12,2,FALSE)</f>
        <v>OUTROS SERVIÇOS DE TERCEIROS - PESSOA JURÍDICA</v>
      </c>
    </row>
    <row r="43" spans="2:14" ht="12.75" hidden="1" thickBot="1">
      <c r="B43" s="14">
        <v>40</v>
      </c>
      <c r="C43" s="24" t="s">
        <v>1590</v>
      </c>
      <c r="D43" s="25" t="s">
        <v>1605</v>
      </c>
      <c r="E43" s="25" t="s">
        <v>1622</v>
      </c>
      <c r="F43" s="24" t="s">
        <v>18</v>
      </c>
      <c r="G43" s="26">
        <v>1</v>
      </c>
      <c r="H43" s="31">
        <v>45292</v>
      </c>
      <c r="I43" s="27">
        <v>209088</v>
      </c>
      <c r="J43" s="28">
        <f t="shared" si="0"/>
        <v>209088</v>
      </c>
      <c r="K43" s="21" t="s">
        <v>20</v>
      </c>
      <c r="L43" s="21" t="s">
        <v>21</v>
      </c>
      <c r="M43" s="29" t="s">
        <v>34</v>
      </c>
      <c r="N43" s="30" t="str">
        <f>VLOOKUP(M43,[19]OPERACIONAL!$A$1:$C$12,2,FALSE)</f>
        <v>OUTROS SERVIÇOS DE TERCEIROS - PESSOA JURÍDICA</v>
      </c>
    </row>
    <row r="44" spans="2:14" ht="12.75" hidden="1" thickBot="1">
      <c r="B44" s="14">
        <v>40</v>
      </c>
      <c r="C44" s="24" t="s">
        <v>1590</v>
      </c>
      <c r="D44" s="25" t="s">
        <v>1605</v>
      </c>
      <c r="E44" s="25" t="s">
        <v>1621</v>
      </c>
      <c r="F44" s="24" t="s">
        <v>18</v>
      </c>
      <c r="G44" s="26">
        <v>1</v>
      </c>
      <c r="H44" s="31">
        <v>45292</v>
      </c>
      <c r="I44" s="27">
        <v>142639.20000000001</v>
      </c>
      <c r="J44" s="28">
        <f t="shared" si="0"/>
        <v>142639.20000000001</v>
      </c>
      <c r="K44" s="21" t="s">
        <v>20</v>
      </c>
      <c r="L44" s="21" t="s">
        <v>21</v>
      </c>
      <c r="M44" s="29" t="s">
        <v>34</v>
      </c>
      <c r="N44" s="30" t="str">
        <f>VLOOKUP(M44,[19]OPERACIONAL!$A$1:$C$12,2,FALSE)</f>
        <v>OUTROS SERVIÇOS DE TERCEIROS - PESSOA JURÍDICA</v>
      </c>
    </row>
    <row r="45" spans="2:14" ht="12.75" hidden="1" thickBot="1">
      <c r="B45" s="14">
        <v>40</v>
      </c>
      <c r="C45" s="24" t="s">
        <v>1590</v>
      </c>
      <c r="D45" s="25" t="s">
        <v>1605</v>
      </c>
      <c r="E45" s="25" t="s">
        <v>1620</v>
      </c>
      <c r="F45" s="24" t="s">
        <v>18</v>
      </c>
      <c r="G45" s="26">
        <v>1</v>
      </c>
      <c r="H45" s="31">
        <v>45292</v>
      </c>
      <c r="I45" s="27">
        <v>390000</v>
      </c>
      <c r="J45" s="28">
        <f t="shared" si="0"/>
        <v>390000</v>
      </c>
      <c r="K45" s="21" t="s">
        <v>20</v>
      </c>
      <c r="L45" s="21" t="s">
        <v>21</v>
      </c>
      <c r="M45" s="29" t="s">
        <v>34</v>
      </c>
      <c r="N45" s="30" t="str">
        <f>VLOOKUP(M45,[19]OPERACIONAL!$A$1:$C$12,2,FALSE)</f>
        <v>OUTROS SERVIÇOS DE TERCEIROS - PESSOA JURÍDICA</v>
      </c>
    </row>
    <row r="46" spans="2:14" ht="12.75" hidden="1" thickBot="1">
      <c r="B46" s="14">
        <v>40</v>
      </c>
      <c r="C46" s="24" t="s">
        <v>1590</v>
      </c>
      <c r="D46" s="25" t="s">
        <v>1605</v>
      </c>
      <c r="E46" s="25" t="s">
        <v>1619</v>
      </c>
      <c r="F46" s="24" t="s">
        <v>18</v>
      </c>
      <c r="G46" s="26">
        <v>1</v>
      </c>
      <c r="H46" s="31">
        <v>45292</v>
      </c>
      <c r="I46" s="27">
        <v>120000</v>
      </c>
      <c r="J46" s="28">
        <f t="shared" si="0"/>
        <v>120000</v>
      </c>
      <c r="K46" s="21" t="s">
        <v>20</v>
      </c>
      <c r="L46" s="21" t="s">
        <v>21</v>
      </c>
      <c r="M46" s="29" t="s">
        <v>34</v>
      </c>
      <c r="N46" s="30" t="str">
        <f>VLOOKUP(M46,[19]OPERACIONAL!$A$1:$C$12,2,FALSE)</f>
        <v>OUTROS SERVIÇOS DE TERCEIROS - PESSOA JURÍDICA</v>
      </c>
    </row>
    <row r="47" spans="2:14" ht="12.75" hidden="1" thickBot="1">
      <c r="B47" s="14">
        <v>40</v>
      </c>
      <c r="C47" s="24" t="s">
        <v>1590</v>
      </c>
      <c r="D47" s="25" t="s">
        <v>1605</v>
      </c>
      <c r="E47" s="25" t="s">
        <v>1618</v>
      </c>
      <c r="F47" s="24" t="s">
        <v>18</v>
      </c>
      <c r="G47" s="26">
        <v>1</v>
      </c>
      <c r="H47" s="31">
        <v>45292</v>
      </c>
      <c r="I47" s="27">
        <v>29818.44</v>
      </c>
      <c r="J47" s="28">
        <f t="shared" si="0"/>
        <v>29818.44</v>
      </c>
      <c r="K47" s="21" t="s">
        <v>20</v>
      </c>
      <c r="L47" s="21" t="s">
        <v>21</v>
      </c>
      <c r="M47" s="29" t="s">
        <v>34</v>
      </c>
      <c r="N47" s="30" t="str">
        <f>VLOOKUP(M47,[19]OPERACIONAL!$A$1:$C$12,2,FALSE)</f>
        <v>OUTROS SERVIÇOS DE TERCEIROS - PESSOA JURÍDICA</v>
      </c>
    </row>
    <row r="48" spans="2:14" ht="12.75" hidden="1" thickBot="1">
      <c r="B48" s="14">
        <v>40</v>
      </c>
      <c r="C48" s="24" t="s">
        <v>1590</v>
      </c>
      <c r="D48" s="25" t="s">
        <v>1605</v>
      </c>
      <c r="E48" s="25" t="s">
        <v>1617</v>
      </c>
      <c r="F48" s="24" t="s">
        <v>18</v>
      </c>
      <c r="G48" s="26">
        <v>1</v>
      </c>
      <c r="H48" s="31">
        <v>45292</v>
      </c>
      <c r="I48" s="27">
        <v>338345.64</v>
      </c>
      <c r="J48" s="28">
        <f t="shared" si="0"/>
        <v>338345.64</v>
      </c>
      <c r="K48" s="21" t="s">
        <v>20</v>
      </c>
      <c r="L48" s="21" t="s">
        <v>21</v>
      </c>
      <c r="M48" s="29" t="s">
        <v>34</v>
      </c>
      <c r="N48" s="30" t="str">
        <f>VLOOKUP(M48,[19]OPERACIONAL!$A$1:$C$12,2,FALSE)</f>
        <v>OUTROS SERVIÇOS DE TERCEIROS - PESSOA JURÍDICA</v>
      </c>
    </row>
    <row r="49" spans="2:14" ht="12.75" hidden="1" thickBot="1">
      <c r="B49" s="14">
        <v>40</v>
      </c>
      <c r="C49" s="24" t="s">
        <v>1590</v>
      </c>
      <c r="D49" s="25" t="s">
        <v>1605</v>
      </c>
      <c r="E49" s="25" t="s">
        <v>1616</v>
      </c>
      <c r="F49" s="24" t="s">
        <v>18</v>
      </c>
      <c r="G49" s="26">
        <v>1</v>
      </c>
      <c r="H49" s="31">
        <v>45292</v>
      </c>
      <c r="I49" s="27">
        <v>571158</v>
      </c>
      <c r="J49" s="28">
        <f t="shared" si="0"/>
        <v>571158</v>
      </c>
      <c r="K49" s="21" t="s">
        <v>20</v>
      </c>
      <c r="L49" s="21" t="s">
        <v>21</v>
      </c>
      <c r="M49" s="29" t="s">
        <v>34</v>
      </c>
      <c r="N49" s="30" t="str">
        <f>VLOOKUP(M49,[19]OPERACIONAL!$A$1:$C$12,2,FALSE)</f>
        <v>OUTROS SERVIÇOS DE TERCEIROS - PESSOA JURÍDICA</v>
      </c>
    </row>
    <row r="50" spans="2:14" ht="12.75" hidden="1" thickBot="1">
      <c r="B50" s="14">
        <v>40</v>
      </c>
      <c r="C50" s="24" t="s">
        <v>1590</v>
      </c>
      <c r="D50" s="25" t="s">
        <v>1605</v>
      </c>
      <c r="E50" s="25" t="s">
        <v>1615</v>
      </c>
      <c r="F50" s="24" t="s">
        <v>18</v>
      </c>
      <c r="G50" s="26">
        <v>1</v>
      </c>
      <c r="H50" s="31">
        <v>45292</v>
      </c>
      <c r="I50" s="27">
        <v>381600</v>
      </c>
      <c r="J50" s="28">
        <f t="shared" si="0"/>
        <v>381600</v>
      </c>
      <c r="K50" s="21" t="s">
        <v>20</v>
      </c>
      <c r="L50" s="21" t="s">
        <v>21</v>
      </c>
      <c r="M50" s="29" t="s">
        <v>34</v>
      </c>
      <c r="N50" s="30" t="str">
        <f>VLOOKUP(M50,[19]OPERACIONAL!$A$1:$C$12,2,FALSE)</f>
        <v>OUTROS SERVIÇOS DE TERCEIROS - PESSOA JURÍDICA</v>
      </c>
    </row>
    <row r="51" spans="2:14" ht="12.75" hidden="1" thickBot="1">
      <c r="B51" s="14">
        <v>40</v>
      </c>
      <c r="C51" s="24" t="s">
        <v>1590</v>
      </c>
      <c r="D51" s="25" t="s">
        <v>1605</v>
      </c>
      <c r="E51" s="25" t="s">
        <v>1614</v>
      </c>
      <c r="F51" s="24" t="s">
        <v>18</v>
      </c>
      <c r="G51" s="26">
        <v>1</v>
      </c>
      <c r="H51" s="31">
        <v>45292</v>
      </c>
      <c r="I51" s="27">
        <v>136800</v>
      </c>
      <c r="J51" s="28">
        <f t="shared" si="0"/>
        <v>136800</v>
      </c>
      <c r="K51" s="21" t="s">
        <v>20</v>
      </c>
      <c r="L51" s="21" t="s">
        <v>21</v>
      </c>
      <c r="M51" s="29" t="s">
        <v>34</v>
      </c>
      <c r="N51" s="30" t="str">
        <f>VLOOKUP(M51,[19]OPERACIONAL!$A$1:$C$12,2,FALSE)</f>
        <v>OUTROS SERVIÇOS DE TERCEIROS - PESSOA JURÍDICA</v>
      </c>
    </row>
    <row r="52" spans="2:14" ht="12.75" hidden="1" thickBot="1">
      <c r="B52" s="14">
        <v>40</v>
      </c>
      <c r="C52" s="24" t="s">
        <v>1590</v>
      </c>
      <c r="D52" s="25" t="s">
        <v>1605</v>
      </c>
      <c r="E52" s="25" t="s">
        <v>1613</v>
      </c>
      <c r="F52" s="24" t="s">
        <v>18</v>
      </c>
      <c r="G52" s="26">
        <v>1</v>
      </c>
      <c r="H52" s="31">
        <v>45292</v>
      </c>
      <c r="I52" s="27">
        <v>193303.8</v>
      </c>
      <c r="J52" s="28">
        <f t="shared" si="0"/>
        <v>193303.8</v>
      </c>
      <c r="K52" s="21" t="s">
        <v>20</v>
      </c>
      <c r="L52" s="21" t="s">
        <v>21</v>
      </c>
      <c r="M52" s="29" t="s">
        <v>34</v>
      </c>
      <c r="N52" s="30" t="str">
        <f>VLOOKUP(M52,[19]OPERACIONAL!$A$1:$C$12,2,FALSE)</f>
        <v>OUTROS SERVIÇOS DE TERCEIROS - PESSOA JURÍDICA</v>
      </c>
    </row>
    <row r="53" spans="2:14" ht="12.75" hidden="1" thickBot="1">
      <c r="B53" s="14">
        <v>40</v>
      </c>
      <c r="C53" s="24" t="s">
        <v>1590</v>
      </c>
      <c r="D53" s="25" t="s">
        <v>1605</v>
      </c>
      <c r="E53" s="25" t="s">
        <v>1612</v>
      </c>
      <c r="F53" s="24" t="s">
        <v>18</v>
      </c>
      <c r="G53" s="26">
        <v>1</v>
      </c>
      <c r="H53" s="31">
        <v>45292</v>
      </c>
      <c r="I53" s="27">
        <v>436800</v>
      </c>
      <c r="J53" s="28">
        <f t="shared" si="0"/>
        <v>436800</v>
      </c>
      <c r="K53" s="21" t="s">
        <v>20</v>
      </c>
      <c r="L53" s="21" t="s">
        <v>21</v>
      </c>
      <c r="M53" s="29" t="s">
        <v>34</v>
      </c>
      <c r="N53" s="30" t="str">
        <f>VLOOKUP(M53,[19]OPERACIONAL!$A$1:$C$12,2,FALSE)</f>
        <v>OUTROS SERVIÇOS DE TERCEIROS - PESSOA JURÍDICA</v>
      </c>
    </row>
    <row r="54" spans="2:14" ht="12.75" hidden="1" thickBot="1">
      <c r="B54" s="14">
        <v>40</v>
      </c>
      <c r="C54" s="24" t="s">
        <v>1590</v>
      </c>
      <c r="D54" s="25" t="s">
        <v>1605</v>
      </c>
      <c r="E54" s="25" t="s">
        <v>1611</v>
      </c>
      <c r="F54" s="24" t="s">
        <v>18</v>
      </c>
      <c r="G54" s="26">
        <v>1</v>
      </c>
      <c r="H54" s="31">
        <v>45292</v>
      </c>
      <c r="I54" s="27">
        <v>743011.8</v>
      </c>
      <c r="J54" s="28">
        <f t="shared" si="0"/>
        <v>743011.8</v>
      </c>
      <c r="K54" s="21" t="s">
        <v>20</v>
      </c>
      <c r="L54" s="21" t="s">
        <v>21</v>
      </c>
      <c r="M54" s="29" t="s">
        <v>34</v>
      </c>
      <c r="N54" s="30" t="str">
        <f>VLOOKUP(M54,[19]OPERACIONAL!$A$1:$C$12,2,FALSE)</f>
        <v>OUTROS SERVIÇOS DE TERCEIROS - PESSOA JURÍDICA</v>
      </c>
    </row>
    <row r="55" spans="2:14" ht="12.75" hidden="1" thickBot="1">
      <c r="B55" s="14">
        <v>40</v>
      </c>
      <c r="C55" s="24" t="s">
        <v>1590</v>
      </c>
      <c r="D55" s="25" t="s">
        <v>1605</v>
      </c>
      <c r="E55" s="25" t="s">
        <v>1610</v>
      </c>
      <c r="F55" s="24" t="s">
        <v>18</v>
      </c>
      <c r="G55" s="26">
        <v>1</v>
      </c>
      <c r="H55" s="31">
        <v>45292</v>
      </c>
      <c r="I55" s="27">
        <v>204234</v>
      </c>
      <c r="J55" s="28">
        <f t="shared" si="0"/>
        <v>204234</v>
      </c>
      <c r="K55" s="21" t="s">
        <v>20</v>
      </c>
      <c r="L55" s="21" t="s">
        <v>21</v>
      </c>
      <c r="M55" s="29" t="s">
        <v>34</v>
      </c>
      <c r="N55" s="30" t="str">
        <f>VLOOKUP(M55,[19]OPERACIONAL!$A$1:$C$12,2,FALSE)</f>
        <v>OUTROS SERVIÇOS DE TERCEIROS - PESSOA JURÍDICA</v>
      </c>
    </row>
    <row r="56" spans="2:14" ht="12.75" hidden="1" thickBot="1">
      <c r="B56" s="14">
        <v>40</v>
      </c>
      <c r="C56" s="24" t="s">
        <v>1590</v>
      </c>
      <c r="D56" s="25" t="s">
        <v>1605</v>
      </c>
      <c r="E56" s="25" t="s">
        <v>1609</v>
      </c>
      <c r="F56" s="24" t="s">
        <v>18</v>
      </c>
      <c r="G56" s="26">
        <v>1</v>
      </c>
      <c r="H56" s="31">
        <v>45292</v>
      </c>
      <c r="I56" s="27">
        <v>881641.20000000007</v>
      </c>
      <c r="J56" s="28">
        <f t="shared" si="0"/>
        <v>881641.20000000007</v>
      </c>
      <c r="K56" s="21" t="s">
        <v>20</v>
      </c>
      <c r="L56" s="21" t="s">
        <v>21</v>
      </c>
      <c r="M56" s="29" t="s">
        <v>34</v>
      </c>
      <c r="N56" s="30" t="str">
        <f>VLOOKUP(M56,[19]OPERACIONAL!$A$1:$C$12,2,FALSE)</f>
        <v>OUTROS SERVIÇOS DE TERCEIROS - PESSOA JURÍDICA</v>
      </c>
    </row>
    <row r="57" spans="2:14" ht="12.75" hidden="1" thickBot="1">
      <c r="B57" s="14">
        <v>40</v>
      </c>
      <c r="C57" s="24" t="s">
        <v>1590</v>
      </c>
      <c r="D57" s="25" t="s">
        <v>1605</v>
      </c>
      <c r="E57" s="25" t="s">
        <v>1608</v>
      </c>
      <c r="F57" s="24" t="s">
        <v>18</v>
      </c>
      <c r="G57" s="26">
        <v>1</v>
      </c>
      <c r="H57" s="31">
        <v>45292</v>
      </c>
      <c r="I57" s="27">
        <v>117351.72</v>
      </c>
      <c r="J57" s="28">
        <f t="shared" si="0"/>
        <v>117351.72</v>
      </c>
      <c r="K57" s="21" t="s">
        <v>20</v>
      </c>
      <c r="L57" s="21" t="s">
        <v>21</v>
      </c>
      <c r="M57" s="29" t="s">
        <v>34</v>
      </c>
      <c r="N57" s="30" t="str">
        <f>VLOOKUP(M57,[19]OPERACIONAL!$A$1:$C$12,2,FALSE)</f>
        <v>OUTROS SERVIÇOS DE TERCEIROS - PESSOA JURÍDICA</v>
      </c>
    </row>
    <row r="58" spans="2:14" ht="12.75" hidden="1" thickBot="1">
      <c r="B58" s="14">
        <v>40</v>
      </c>
      <c r="C58" s="24" t="s">
        <v>1590</v>
      </c>
      <c r="D58" s="25" t="s">
        <v>1605</v>
      </c>
      <c r="E58" s="25" t="s">
        <v>1607</v>
      </c>
      <c r="F58" s="24" t="s">
        <v>18</v>
      </c>
      <c r="G58" s="26">
        <v>1</v>
      </c>
      <c r="H58" s="31">
        <v>45292</v>
      </c>
      <c r="I58" s="27">
        <v>151200</v>
      </c>
      <c r="J58" s="28">
        <f t="shared" si="0"/>
        <v>151200</v>
      </c>
      <c r="K58" s="21" t="s">
        <v>20</v>
      </c>
      <c r="L58" s="21" t="s">
        <v>21</v>
      </c>
      <c r="M58" s="29" t="s">
        <v>34</v>
      </c>
      <c r="N58" s="30" t="str">
        <f>VLOOKUP(M58,[19]OPERACIONAL!$A$1:$C$12,2,FALSE)</f>
        <v>OUTROS SERVIÇOS DE TERCEIROS - PESSOA JURÍDICA</v>
      </c>
    </row>
    <row r="59" spans="2:14" ht="12.75" hidden="1" thickBot="1">
      <c r="B59" s="14">
        <v>40</v>
      </c>
      <c r="C59" s="24" t="s">
        <v>1590</v>
      </c>
      <c r="D59" s="25" t="s">
        <v>1605</v>
      </c>
      <c r="E59" s="25" t="s">
        <v>1606</v>
      </c>
      <c r="F59" s="24" t="s">
        <v>18</v>
      </c>
      <c r="G59" s="26">
        <v>1</v>
      </c>
      <c r="H59" s="31">
        <v>45292</v>
      </c>
      <c r="I59" s="27">
        <v>540000</v>
      </c>
      <c r="J59" s="28">
        <f t="shared" si="0"/>
        <v>540000</v>
      </c>
      <c r="K59" s="21" t="s">
        <v>20</v>
      </c>
      <c r="L59" s="21" t="s">
        <v>21</v>
      </c>
      <c r="M59" s="29" t="s">
        <v>34</v>
      </c>
      <c r="N59" s="30" t="str">
        <f>VLOOKUP(M59,[19]OPERACIONAL!$A$1:$C$12,2,FALSE)</f>
        <v>OUTROS SERVIÇOS DE TERCEIROS - PESSOA JURÍDICA</v>
      </c>
    </row>
    <row r="60" spans="2:14" ht="12.75" hidden="1" thickBot="1">
      <c r="B60" s="14">
        <v>40</v>
      </c>
      <c r="C60" s="24" t="s">
        <v>1590</v>
      </c>
      <c r="D60" s="25" t="s">
        <v>1605</v>
      </c>
      <c r="E60" s="25" t="s">
        <v>1604</v>
      </c>
      <c r="F60" s="24" t="s">
        <v>18</v>
      </c>
      <c r="G60" s="26">
        <v>1</v>
      </c>
      <c r="H60" s="31">
        <v>45292</v>
      </c>
      <c r="I60" s="27">
        <v>15000</v>
      </c>
      <c r="J60" s="28">
        <f t="shared" si="0"/>
        <v>15000</v>
      </c>
      <c r="K60" s="21" t="s">
        <v>20</v>
      </c>
      <c r="L60" s="21" t="s">
        <v>21</v>
      </c>
      <c r="M60" s="29" t="s">
        <v>34</v>
      </c>
      <c r="N60" s="30" t="str">
        <f>VLOOKUP(M60,[19]OPERACIONAL!$A$1:$C$12,2,FALSE)</f>
        <v>OUTROS SERVIÇOS DE TERCEIROS - PESSOA JURÍDICA</v>
      </c>
    </row>
    <row r="61" spans="2:14" ht="12.75" hidden="1" thickBot="1">
      <c r="B61" s="14">
        <v>40</v>
      </c>
      <c r="C61" s="24" t="s">
        <v>1590</v>
      </c>
      <c r="D61" s="25" t="s">
        <v>1589</v>
      </c>
      <c r="E61" s="25" t="s">
        <v>1603</v>
      </c>
      <c r="F61" s="24" t="s">
        <v>18</v>
      </c>
      <c r="G61" s="26">
        <v>1</v>
      </c>
      <c r="H61" s="31">
        <v>45292</v>
      </c>
      <c r="I61" s="27">
        <v>22435.920000000002</v>
      </c>
      <c r="J61" s="28">
        <f t="shared" si="0"/>
        <v>22435.920000000002</v>
      </c>
      <c r="K61" s="21" t="s">
        <v>20</v>
      </c>
      <c r="L61" s="21" t="s">
        <v>21</v>
      </c>
      <c r="M61" s="29" t="s">
        <v>34</v>
      </c>
      <c r="N61" s="30" t="str">
        <f>VLOOKUP(M61,[19]OPERACIONAL!$A$1:$C$12,2,FALSE)</f>
        <v>OUTROS SERVIÇOS DE TERCEIROS - PESSOA JURÍDICA</v>
      </c>
    </row>
    <row r="62" spans="2:14" ht="12.75" hidden="1" thickBot="1">
      <c r="B62" s="14">
        <v>40</v>
      </c>
      <c r="C62" s="24" t="s">
        <v>1590</v>
      </c>
      <c r="D62" s="25" t="s">
        <v>1589</v>
      </c>
      <c r="E62" s="25" t="s">
        <v>1602</v>
      </c>
      <c r="F62" s="24" t="s">
        <v>18</v>
      </c>
      <c r="G62" s="26">
        <v>1</v>
      </c>
      <c r="H62" s="31">
        <v>45292</v>
      </c>
      <c r="I62" s="27">
        <v>202577.4</v>
      </c>
      <c r="J62" s="28">
        <f t="shared" si="0"/>
        <v>202577.4</v>
      </c>
      <c r="K62" s="21" t="s">
        <v>20</v>
      </c>
      <c r="L62" s="21" t="s">
        <v>21</v>
      </c>
      <c r="M62" s="29" t="s">
        <v>34</v>
      </c>
      <c r="N62" s="30" t="str">
        <f>VLOOKUP(M62,[19]OPERACIONAL!$A$1:$C$12,2,FALSE)</f>
        <v>OUTROS SERVIÇOS DE TERCEIROS - PESSOA JURÍDICA</v>
      </c>
    </row>
    <row r="63" spans="2:14" ht="12.75" hidden="1" thickBot="1">
      <c r="B63" s="14">
        <v>40</v>
      </c>
      <c r="C63" s="24" t="s">
        <v>1590</v>
      </c>
      <c r="D63" s="25" t="s">
        <v>1589</v>
      </c>
      <c r="E63" s="25" t="s">
        <v>1600</v>
      </c>
      <c r="F63" s="24" t="s">
        <v>18</v>
      </c>
      <c r="G63" s="26">
        <v>1</v>
      </c>
      <c r="H63" s="31">
        <v>45292</v>
      </c>
      <c r="I63" s="27">
        <v>4874.16</v>
      </c>
      <c r="J63" s="28">
        <f t="shared" si="0"/>
        <v>4874.16</v>
      </c>
      <c r="K63" s="21" t="s">
        <v>20</v>
      </c>
      <c r="L63" s="21" t="s">
        <v>21</v>
      </c>
      <c r="M63" s="29" t="s">
        <v>34</v>
      </c>
      <c r="N63" s="30" t="str">
        <f>VLOOKUP(M63,[19]OPERACIONAL!$A$1:$C$12,2,FALSE)</f>
        <v>OUTROS SERVIÇOS DE TERCEIROS - PESSOA JURÍDICA</v>
      </c>
    </row>
    <row r="64" spans="2:14" ht="12.75" hidden="1" thickBot="1">
      <c r="B64" s="14">
        <v>40</v>
      </c>
      <c r="C64" s="24" t="s">
        <v>1590</v>
      </c>
      <c r="D64" s="25" t="s">
        <v>1589</v>
      </c>
      <c r="E64" s="25" t="s">
        <v>1601</v>
      </c>
      <c r="F64" s="24" t="s">
        <v>18</v>
      </c>
      <c r="G64" s="26">
        <v>1</v>
      </c>
      <c r="H64" s="31">
        <v>45292</v>
      </c>
      <c r="I64" s="27">
        <v>80010</v>
      </c>
      <c r="J64" s="28">
        <f t="shared" si="0"/>
        <v>80010</v>
      </c>
      <c r="K64" s="21" t="s">
        <v>20</v>
      </c>
      <c r="L64" s="21" t="s">
        <v>21</v>
      </c>
      <c r="M64" s="29" t="s">
        <v>34</v>
      </c>
      <c r="N64" s="30" t="str">
        <f>VLOOKUP(M64,[19]OPERACIONAL!$A$1:$C$12,2,FALSE)</f>
        <v>OUTROS SERVIÇOS DE TERCEIROS - PESSOA JURÍDICA</v>
      </c>
    </row>
    <row r="65" spans="2:14" ht="12.75" hidden="1" thickBot="1">
      <c r="B65" s="14">
        <v>40</v>
      </c>
      <c r="C65" s="24" t="s">
        <v>1590</v>
      </c>
      <c r="D65" s="25" t="s">
        <v>1589</v>
      </c>
      <c r="E65" s="25" t="s">
        <v>1600</v>
      </c>
      <c r="F65" s="24" t="s">
        <v>18</v>
      </c>
      <c r="G65" s="26">
        <v>1</v>
      </c>
      <c r="H65" s="31">
        <v>45292</v>
      </c>
      <c r="I65" s="27">
        <v>51420.36</v>
      </c>
      <c r="J65" s="28">
        <f t="shared" si="0"/>
        <v>51420.36</v>
      </c>
      <c r="K65" s="21" t="s">
        <v>20</v>
      </c>
      <c r="L65" s="21" t="s">
        <v>21</v>
      </c>
      <c r="M65" s="29" t="s">
        <v>34</v>
      </c>
      <c r="N65" s="30" t="str">
        <f>VLOOKUP(M65,[19]OPERACIONAL!$A$1:$C$12,2,FALSE)</f>
        <v>OUTROS SERVIÇOS DE TERCEIROS - PESSOA JURÍDICA</v>
      </c>
    </row>
    <row r="66" spans="2:14" ht="12.75" hidden="1" thickBot="1">
      <c r="B66" s="14">
        <v>40</v>
      </c>
      <c r="C66" s="24" t="s">
        <v>1590</v>
      </c>
      <c r="D66" s="25" t="s">
        <v>1589</v>
      </c>
      <c r="E66" s="25" t="s">
        <v>1599</v>
      </c>
      <c r="F66" s="24" t="s">
        <v>18</v>
      </c>
      <c r="G66" s="26">
        <v>1</v>
      </c>
      <c r="H66" s="31">
        <v>45292</v>
      </c>
      <c r="I66" s="27">
        <v>2340234</v>
      </c>
      <c r="J66" s="28">
        <f t="shared" si="0"/>
        <v>2340234</v>
      </c>
      <c r="K66" s="21" t="s">
        <v>20</v>
      </c>
      <c r="L66" s="21" t="s">
        <v>21</v>
      </c>
      <c r="M66" s="29" t="s">
        <v>34</v>
      </c>
      <c r="N66" s="30" t="str">
        <f>VLOOKUP(M66,[19]OPERACIONAL!$A$1:$C$12,2,FALSE)</f>
        <v>OUTROS SERVIÇOS DE TERCEIROS - PESSOA JURÍDICA</v>
      </c>
    </row>
    <row r="67" spans="2:14" ht="12.75" hidden="1" thickBot="1">
      <c r="B67" s="14">
        <v>40</v>
      </c>
      <c r="C67" s="24" t="s">
        <v>1590</v>
      </c>
      <c r="D67" s="25" t="s">
        <v>1589</v>
      </c>
      <c r="E67" s="25" t="s">
        <v>1599</v>
      </c>
      <c r="F67" s="24" t="s">
        <v>18</v>
      </c>
      <c r="G67" s="26">
        <v>1</v>
      </c>
      <c r="H67" s="31">
        <v>45292</v>
      </c>
      <c r="I67" s="27">
        <v>2340234</v>
      </c>
      <c r="J67" s="28">
        <f t="shared" si="0"/>
        <v>2340234</v>
      </c>
      <c r="K67" s="21" t="s">
        <v>20</v>
      </c>
      <c r="L67" s="21" t="s">
        <v>21</v>
      </c>
      <c r="M67" s="29" t="s">
        <v>34</v>
      </c>
      <c r="N67" s="30" t="str">
        <f>VLOOKUP(M67,[19]OPERACIONAL!$A$1:$C$12,2,FALSE)</f>
        <v>OUTROS SERVIÇOS DE TERCEIROS - PESSOA JURÍDICA</v>
      </c>
    </row>
    <row r="68" spans="2:14" ht="12.75" hidden="1" thickBot="1">
      <c r="B68" s="14">
        <v>40</v>
      </c>
      <c r="C68" s="24" t="s">
        <v>1590</v>
      </c>
      <c r="D68" s="25" t="s">
        <v>1589</v>
      </c>
      <c r="E68" s="25" t="s">
        <v>1598</v>
      </c>
      <c r="F68" s="24" t="s">
        <v>18</v>
      </c>
      <c r="G68" s="26">
        <v>1</v>
      </c>
      <c r="H68" s="31">
        <v>45292</v>
      </c>
      <c r="I68" s="27">
        <v>63365</v>
      </c>
      <c r="J68" s="28">
        <f t="shared" ref="J68:J131" si="1">G68*I68</f>
        <v>63365</v>
      </c>
      <c r="K68" s="21" t="s">
        <v>20</v>
      </c>
      <c r="L68" s="21" t="s">
        <v>21</v>
      </c>
      <c r="M68" s="29" t="s">
        <v>34</v>
      </c>
      <c r="N68" s="30" t="str">
        <f>VLOOKUP(M68,[19]OPERACIONAL!$A$1:$C$12,2,FALSE)</f>
        <v>OUTROS SERVIÇOS DE TERCEIROS - PESSOA JURÍDICA</v>
      </c>
    </row>
    <row r="69" spans="2:14" ht="12.75" hidden="1" thickBot="1">
      <c r="B69" s="14">
        <v>40</v>
      </c>
      <c r="C69" s="24" t="s">
        <v>1590</v>
      </c>
      <c r="D69" s="25" t="s">
        <v>1589</v>
      </c>
      <c r="E69" s="25" t="s">
        <v>1597</v>
      </c>
      <c r="F69" s="24" t="s">
        <v>18</v>
      </c>
      <c r="G69" s="26">
        <v>1</v>
      </c>
      <c r="H69" s="31">
        <v>45292</v>
      </c>
      <c r="I69" s="27">
        <v>1253.8799999999999</v>
      </c>
      <c r="J69" s="28">
        <f t="shared" si="1"/>
        <v>1253.8799999999999</v>
      </c>
      <c r="K69" s="21" t="s">
        <v>20</v>
      </c>
      <c r="L69" s="21" t="s">
        <v>21</v>
      </c>
      <c r="M69" s="29" t="s">
        <v>34</v>
      </c>
      <c r="N69" s="30" t="str">
        <f>VLOOKUP(M69,[19]OPERACIONAL!$A$1:$C$12,2,FALSE)</f>
        <v>OUTROS SERVIÇOS DE TERCEIROS - PESSOA JURÍDICA</v>
      </c>
    </row>
    <row r="70" spans="2:14" ht="12.75" hidden="1" thickBot="1">
      <c r="B70" s="14">
        <v>40</v>
      </c>
      <c r="C70" s="24" t="s">
        <v>1590</v>
      </c>
      <c r="D70" s="25" t="s">
        <v>1589</v>
      </c>
      <c r="E70" s="25" t="s">
        <v>1595</v>
      </c>
      <c r="F70" s="24" t="s">
        <v>18</v>
      </c>
      <c r="G70" s="26">
        <v>1</v>
      </c>
      <c r="H70" s="31">
        <v>45292</v>
      </c>
      <c r="I70" s="27">
        <v>342998.76</v>
      </c>
      <c r="J70" s="28">
        <f t="shared" si="1"/>
        <v>342998.76</v>
      </c>
      <c r="K70" s="21" t="s">
        <v>20</v>
      </c>
      <c r="L70" s="21" t="s">
        <v>21</v>
      </c>
      <c r="M70" s="29" t="s">
        <v>34</v>
      </c>
      <c r="N70" s="30" t="str">
        <f>VLOOKUP(M70,[19]OPERACIONAL!$A$1:$C$12,2,FALSE)</f>
        <v>OUTROS SERVIÇOS DE TERCEIROS - PESSOA JURÍDICA</v>
      </c>
    </row>
    <row r="71" spans="2:14" ht="12.75" hidden="1" thickBot="1">
      <c r="B71" s="14">
        <v>40</v>
      </c>
      <c r="C71" s="24" t="s">
        <v>1590</v>
      </c>
      <c r="D71" s="25" t="s">
        <v>1589</v>
      </c>
      <c r="E71" s="25" t="s">
        <v>1595</v>
      </c>
      <c r="F71" s="24" t="s">
        <v>18</v>
      </c>
      <c r="G71" s="26">
        <v>1</v>
      </c>
      <c r="H71" s="31">
        <v>45292</v>
      </c>
      <c r="I71" s="27">
        <v>342998.76</v>
      </c>
      <c r="J71" s="28">
        <f t="shared" si="1"/>
        <v>342998.76</v>
      </c>
      <c r="K71" s="21" t="s">
        <v>20</v>
      </c>
      <c r="L71" s="21" t="s">
        <v>21</v>
      </c>
      <c r="M71" s="29" t="s">
        <v>34</v>
      </c>
      <c r="N71" s="30" t="str">
        <f>VLOOKUP(M71,[19]OPERACIONAL!$A$1:$C$12,2,FALSE)</f>
        <v>OUTROS SERVIÇOS DE TERCEIROS - PESSOA JURÍDICA</v>
      </c>
    </row>
    <row r="72" spans="2:14" ht="12.75" hidden="1" thickBot="1">
      <c r="B72" s="14">
        <v>40</v>
      </c>
      <c r="C72" s="24" t="s">
        <v>1590</v>
      </c>
      <c r="D72" s="25" t="s">
        <v>1589</v>
      </c>
      <c r="E72" s="25" t="s">
        <v>1596</v>
      </c>
      <c r="F72" s="24" t="s">
        <v>18</v>
      </c>
      <c r="G72" s="26">
        <v>1</v>
      </c>
      <c r="H72" s="31">
        <v>45292</v>
      </c>
      <c r="I72" s="27">
        <v>30996.120000000003</v>
      </c>
      <c r="J72" s="28">
        <f t="shared" si="1"/>
        <v>30996.120000000003</v>
      </c>
      <c r="K72" s="21" t="s">
        <v>20</v>
      </c>
      <c r="L72" s="21" t="s">
        <v>21</v>
      </c>
      <c r="M72" s="29" t="s">
        <v>34</v>
      </c>
      <c r="N72" s="30" t="str">
        <f>VLOOKUP(M72,[19]OPERACIONAL!$A$1:$C$12,2,FALSE)</f>
        <v>OUTROS SERVIÇOS DE TERCEIROS - PESSOA JURÍDICA</v>
      </c>
    </row>
    <row r="73" spans="2:14" ht="12.75" hidden="1" thickBot="1">
      <c r="B73" s="14">
        <v>40</v>
      </c>
      <c r="C73" s="24" t="s">
        <v>1590</v>
      </c>
      <c r="D73" s="25" t="s">
        <v>1589</v>
      </c>
      <c r="E73" s="25" t="s">
        <v>1595</v>
      </c>
      <c r="F73" s="24" t="s">
        <v>18</v>
      </c>
      <c r="G73" s="26">
        <v>1</v>
      </c>
      <c r="H73" s="31">
        <v>45292</v>
      </c>
      <c r="I73" s="27">
        <v>339510.12</v>
      </c>
      <c r="J73" s="28">
        <f t="shared" si="1"/>
        <v>339510.12</v>
      </c>
      <c r="K73" s="21" t="s">
        <v>20</v>
      </c>
      <c r="L73" s="21" t="s">
        <v>21</v>
      </c>
      <c r="M73" s="29" t="s">
        <v>34</v>
      </c>
      <c r="N73" s="30" t="str">
        <f>VLOOKUP(M73,[19]OPERACIONAL!$A$1:$C$12,2,FALSE)</f>
        <v>OUTROS SERVIÇOS DE TERCEIROS - PESSOA JURÍDICA</v>
      </c>
    </row>
    <row r="74" spans="2:14" ht="12.75" hidden="1" thickBot="1">
      <c r="B74" s="14">
        <v>40</v>
      </c>
      <c r="C74" s="24" t="s">
        <v>1590</v>
      </c>
      <c r="D74" s="25" t="s">
        <v>1589</v>
      </c>
      <c r="E74" s="25" t="s">
        <v>1594</v>
      </c>
      <c r="F74" s="24" t="s">
        <v>18</v>
      </c>
      <c r="G74" s="26">
        <v>1</v>
      </c>
      <c r="H74" s="31">
        <v>45292</v>
      </c>
      <c r="I74" s="27">
        <v>792</v>
      </c>
      <c r="J74" s="28">
        <f t="shared" si="1"/>
        <v>792</v>
      </c>
      <c r="K74" s="21" t="s">
        <v>20</v>
      </c>
      <c r="L74" s="21" t="s">
        <v>21</v>
      </c>
      <c r="M74" s="29" t="s">
        <v>34</v>
      </c>
      <c r="N74" s="30" t="str">
        <f>VLOOKUP(M74,[19]OPERACIONAL!$A$1:$C$12,2,FALSE)</f>
        <v>OUTROS SERVIÇOS DE TERCEIROS - PESSOA JURÍDICA</v>
      </c>
    </row>
    <row r="75" spans="2:14" ht="12.75" hidden="1" thickBot="1">
      <c r="B75" s="14">
        <v>40</v>
      </c>
      <c r="C75" s="24" t="s">
        <v>1590</v>
      </c>
      <c r="D75" s="25" t="s">
        <v>1589</v>
      </c>
      <c r="E75" s="25" t="s">
        <v>1591</v>
      </c>
      <c r="F75" s="24" t="s">
        <v>18</v>
      </c>
      <c r="G75" s="26">
        <v>1</v>
      </c>
      <c r="H75" s="31">
        <v>45292</v>
      </c>
      <c r="I75" s="27">
        <v>8909.2099999999991</v>
      </c>
      <c r="J75" s="28">
        <f t="shared" si="1"/>
        <v>8909.2099999999991</v>
      </c>
      <c r="K75" s="21" t="s">
        <v>20</v>
      </c>
      <c r="L75" s="21" t="s">
        <v>21</v>
      </c>
      <c r="M75" s="29" t="s">
        <v>34</v>
      </c>
      <c r="N75" s="30" t="str">
        <f>VLOOKUP(M75,[19]OPERACIONAL!$A$1:$C$12,2,FALSE)</f>
        <v>OUTROS SERVIÇOS DE TERCEIROS - PESSOA JURÍDICA</v>
      </c>
    </row>
    <row r="76" spans="2:14" ht="12.75" hidden="1" thickBot="1">
      <c r="B76" s="14">
        <v>40</v>
      </c>
      <c r="C76" s="24" t="s">
        <v>1590</v>
      </c>
      <c r="D76" s="25" t="s">
        <v>1589</v>
      </c>
      <c r="E76" s="25" t="s">
        <v>1591</v>
      </c>
      <c r="F76" s="24" t="s">
        <v>18</v>
      </c>
      <c r="G76" s="26">
        <v>1</v>
      </c>
      <c r="H76" s="31">
        <v>45292</v>
      </c>
      <c r="I76" s="27">
        <v>8909.2099999999991</v>
      </c>
      <c r="J76" s="28">
        <f t="shared" si="1"/>
        <v>8909.2099999999991</v>
      </c>
      <c r="K76" s="21" t="s">
        <v>20</v>
      </c>
      <c r="L76" s="21" t="s">
        <v>21</v>
      </c>
      <c r="M76" s="29" t="s">
        <v>34</v>
      </c>
      <c r="N76" s="30" t="str">
        <f>VLOOKUP(M76,[19]OPERACIONAL!$A$1:$C$12,2,FALSE)</f>
        <v>OUTROS SERVIÇOS DE TERCEIROS - PESSOA JURÍDICA</v>
      </c>
    </row>
    <row r="77" spans="2:14" ht="12.75" hidden="1" thickBot="1">
      <c r="B77" s="14">
        <v>40</v>
      </c>
      <c r="C77" s="24" t="s">
        <v>1590</v>
      </c>
      <c r="D77" s="25" t="s">
        <v>1589</v>
      </c>
      <c r="E77" s="25" t="s">
        <v>1591</v>
      </c>
      <c r="F77" s="24" t="s">
        <v>18</v>
      </c>
      <c r="G77" s="26">
        <v>1</v>
      </c>
      <c r="H77" s="31">
        <v>45292</v>
      </c>
      <c r="I77" s="27">
        <v>8600</v>
      </c>
      <c r="J77" s="28">
        <f t="shared" si="1"/>
        <v>8600</v>
      </c>
      <c r="K77" s="21" t="s">
        <v>20</v>
      </c>
      <c r="L77" s="21" t="s">
        <v>21</v>
      </c>
      <c r="M77" s="29" t="s">
        <v>34</v>
      </c>
      <c r="N77" s="30" t="str">
        <f>VLOOKUP(M77,[19]OPERACIONAL!$A$1:$C$12,2,FALSE)</f>
        <v>OUTROS SERVIÇOS DE TERCEIROS - PESSOA JURÍDICA</v>
      </c>
    </row>
    <row r="78" spans="2:14" ht="12.75" hidden="1" thickBot="1">
      <c r="B78" s="14">
        <v>40</v>
      </c>
      <c r="C78" s="24" t="s">
        <v>1590</v>
      </c>
      <c r="D78" s="25" t="s">
        <v>1589</v>
      </c>
      <c r="E78" s="25" t="s">
        <v>1593</v>
      </c>
      <c r="F78" s="24" t="s">
        <v>18</v>
      </c>
      <c r="G78" s="26">
        <v>1</v>
      </c>
      <c r="H78" s="31">
        <v>45292</v>
      </c>
      <c r="I78" s="27">
        <v>50711.88</v>
      </c>
      <c r="J78" s="28">
        <f t="shared" si="1"/>
        <v>50711.88</v>
      </c>
      <c r="K78" s="21" t="s">
        <v>20</v>
      </c>
      <c r="L78" s="21" t="s">
        <v>21</v>
      </c>
      <c r="M78" s="29" t="s">
        <v>34</v>
      </c>
      <c r="N78" s="30" t="str">
        <f>VLOOKUP(M78,[19]OPERACIONAL!$A$1:$C$12,2,FALSE)</f>
        <v>OUTROS SERVIÇOS DE TERCEIROS - PESSOA JURÍDICA</v>
      </c>
    </row>
    <row r="79" spans="2:14" ht="12.75" hidden="1" thickBot="1">
      <c r="B79" s="14">
        <v>40</v>
      </c>
      <c r="C79" s="24" t="s">
        <v>1590</v>
      </c>
      <c r="D79" s="25" t="s">
        <v>1589</v>
      </c>
      <c r="E79" s="25" t="s">
        <v>1592</v>
      </c>
      <c r="F79" s="24" t="s">
        <v>18</v>
      </c>
      <c r="G79" s="26">
        <v>1</v>
      </c>
      <c r="H79" s="31">
        <v>45292</v>
      </c>
      <c r="I79" s="27">
        <v>588</v>
      </c>
      <c r="J79" s="28">
        <f t="shared" si="1"/>
        <v>588</v>
      </c>
      <c r="K79" s="21" t="s">
        <v>20</v>
      </c>
      <c r="L79" s="21" t="s">
        <v>21</v>
      </c>
      <c r="M79" s="29" t="s">
        <v>34</v>
      </c>
      <c r="N79" s="30" t="str">
        <f>VLOOKUP(M79,[19]OPERACIONAL!$A$1:$C$12,2,FALSE)</f>
        <v>OUTROS SERVIÇOS DE TERCEIROS - PESSOA JURÍDICA</v>
      </c>
    </row>
    <row r="80" spans="2:14" ht="12.75" hidden="1" thickBot="1">
      <c r="B80" s="14">
        <v>40</v>
      </c>
      <c r="C80" s="24" t="s">
        <v>1590</v>
      </c>
      <c r="D80" s="25" t="s">
        <v>1589</v>
      </c>
      <c r="E80" s="25" t="s">
        <v>1591</v>
      </c>
      <c r="F80" s="24" t="s">
        <v>18</v>
      </c>
      <c r="G80" s="26">
        <v>1</v>
      </c>
      <c r="H80" s="31">
        <v>45292</v>
      </c>
      <c r="I80" s="27">
        <v>2854.42</v>
      </c>
      <c r="J80" s="28">
        <f t="shared" si="1"/>
        <v>2854.42</v>
      </c>
      <c r="K80" s="21" t="s">
        <v>20</v>
      </c>
      <c r="L80" s="21" t="s">
        <v>21</v>
      </c>
      <c r="M80" s="29" t="s">
        <v>34</v>
      </c>
      <c r="N80" s="30" t="str">
        <f>VLOOKUP(M80,[19]OPERACIONAL!$A$1:$C$12,2,FALSE)</f>
        <v>OUTROS SERVIÇOS DE TERCEIROS - PESSOA JURÍDICA</v>
      </c>
    </row>
    <row r="81" spans="2:14" ht="12.75" hidden="1" thickBot="1">
      <c r="B81" s="14">
        <v>40</v>
      </c>
      <c r="C81" s="24" t="s">
        <v>1590</v>
      </c>
      <c r="D81" s="25" t="s">
        <v>1589</v>
      </c>
      <c r="E81" s="25" t="s">
        <v>1588</v>
      </c>
      <c r="F81" s="24" t="s">
        <v>18</v>
      </c>
      <c r="G81" s="26">
        <v>1</v>
      </c>
      <c r="H81" s="31">
        <v>45292</v>
      </c>
      <c r="I81" s="27">
        <v>6499.2</v>
      </c>
      <c r="J81" s="28">
        <f t="shared" si="1"/>
        <v>6499.2</v>
      </c>
      <c r="K81" s="21" t="s">
        <v>20</v>
      </c>
      <c r="L81" s="21" t="s">
        <v>21</v>
      </c>
      <c r="M81" s="29" t="s">
        <v>34</v>
      </c>
      <c r="N81" s="30" t="str">
        <f>VLOOKUP(M81,[19]OPERACIONAL!$A$1:$C$12,2,FALSE)</f>
        <v>OUTROS SERVIÇOS DE TERCEIROS - PESSOA JURÍDICA</v>
      </c>
    </row>
    <row r="82" spans="2:14" ht="24">
      <c r="B82" s="14">
        <v>40</v>
      </c>
      <c r="C82" s="24" t="s">
        <v>4</v>
      </c>
      <c r="D82" s="25" t="s">
        <v>1587</v>
      </c>
      <c r="E82" s="25" t="s">
        <v>1586</v>
      </c>
      <c r="F82" s="24" t="s">
        <v>18</v>
      </c>
      <c r="G82" s="26">
        <v>0</v>
      </c>
      <c r="H82" s="31">
        <v>45292</v>
      </c>
      <c r="I82" s="27">
        <v>200</v>
      </c>
      <c r="J82" s="28">
        <f t="shared" si="1"/>
        <v>0</v>
      </c>
      <c r="K82" s="21" t="s">
        <v>20</v>
      </c>
      <c r="L82" s="21" t="s">
        <v>21</v>
      </c>
      <c r="M82" s="29" t="s">
        <v>48</v>
      </c>
      <c r="N82" s="30" t="str">
        <f>VLOOKUP(M82,[19]OPERACIONAL!$A$1:$C$12,2,FALSE)</f>
        <v>MATERIAL, BEM OU SERVIÇO PARA DISTRIBUIÇÃO GRATUITA</v>
      </c>
    </row>
    <row r="83" spans="2:14" hidden="1">
      <c r="B83" s="14">
        <v>40</v>
      </c>
      <c r="C83" s="24" t="s">
        <v>4</v>
      </c>
      <c r="D83" s="25" t="s">
        <v>1585</v>
      </c>
      <c r="E83" s="25" t="s">
        <v>1577</v>
      </c>
      <c r="F83" s="24" t="s">
        <v>18</v>
      </c>
      <c r="G83" s="26">
        <v>3000</v>
      </c>
      <c r="H83" s="31">
        <v>45292</v>
      </c>
      <c r="I83" s="27">
        <v>15</v>
      </c>
      <c r="J83" s="28">
        <f t="shared" si="1"/>
        <v>45000</v>
      </c>
      <c r="K83" s="21" t="s">
        <v>20</v>
      </c>
      <c r="L83" s="21" t="s">
        <v>21</v>
      </c>
      <c r="M83" s="29" t="s">
        <v>31</v>
      </c>
      <c r="N83" s="30" t="str">
        <f>VLOOKUP(M83,[19]OPERACIONAL!$A$1:$C$12,2,FALSE)</f>
        <v>MATERIAL DE CONSUMO</v>
      </c>
    </row>
    <row r="84" spans="2:14" hidden="1">
      <c r="B84" s="14">
        <v>40</v>
      </c>
      <c r="C84" s="24" t="s">
        <v>4</v>
      </c>
      <c r="D84" s="25" t="s">
        <v>1584</v>
      </c>
      <c r="E84" s="25" t="s">
        <v>1577</v>
      </c>
      <c r="F84" s="24" t="s">
        <v>18</v>
      </c>
      <c r="G84" s="26">
        <v>3000</v>
      </c>
      <c r="H84" s="31">
        <v>45292</v>
      </c>
      <c r="I84" s="27">
        <v>1.5</v>
      </c>
      <c r="J84" s="28">
        <f t="shared" si="1"/>
        <v>4500</v>
      </c>
      <c r="K84" s="21" t="s">
        <v>20</v>
      </c>
      <c r="L84" s="21" t="s">
        <v>21</v>
      </c>
      <c r="M84" s="29" t="s">
        <v>31</v>
      </c>
      <c r="N84" s="30" t="str">
        <f>VLOOKUP(M84,[19]OPERACIONAL!$A$1:$C$12,2,FALSE)</f>
        <v>MATERIAL DE CONSUMO</v>
      </c>
    </row>
    <row r="85" spans="2:14" hidden="1">
      <c r="B85" s="14">
        <v>40</v>
      </c>
      <c r="C85" s="24" t="s">
        <v>4</v>
      </c>
      <c r="D85" s="25" t="s">
        <v>1583</v>
      </c>
      <c r="E85" s="25" t="s">
        <v>1577</v>
      </c>
      <c r="F85" s="24" t="s">
        <v>18</v>
      </c>
      <c r="G85" s="26">
        <v>12000</v>
      </c>
      <c r="H85" s="31">
        <v>45292</v>
      </c>
      <c r="I85" s="27">
        <v>40</v>
      </c>
      <c r="J85" s="28">
        <f t="shared" si="1"/>
        <v>480000</v>
      </c>
      <c r="K85" s="21" t="s">
        <v>20</v>
      </c>
      <c r="L85" s="21" t="s">
        <v>21</v>
      </c>
      <c r="M85" s="29" t="s">
        <v>31</v>
      </c>
      <c r="N85" s="30" t="str">
        <f>VLOOKUP(M85,[19]OPERACIONAL!$A$1:$C$12,2,FALSE)</f>
        <v>MATERIAL DE CONSUMO</v>
      </c>
    </row>
    <row r="86" spans="2:14" hidden="1">
      <c r="B86" s="14">
        <v>40</v>
      </c>
      <c r="C86" s="24" t="s">
        <v>4</v>
      </c>
      <c r="D86" s="25" t="s">
        <v>1582</v>
      </c>
      <c r="E86" s="25" t="s">
        <v>1577</v>
      </c>
      <c r="F86" s="24" t="s">
        <v>18</v>
      </c>
      <c r="G86" s="26">
        <v>12000</v>
      </c>
      <c r="H86" s="31">
        <v>45292</v>
      </c>
      <c r="I86" s="27">
        <v>30</v>
      </c>
      <c r="J86" s="28">
        <f t="shared" si="1"/>
        <v>360000</v>
      </c>
      <c r="K86" s="21" t="s">
        <v>20</v>
      </c>
      <c r="L86" s="21" t="s">
        <v>21</v>
      </c>
      <c r="M86" s="29" t="s">
        <v>31</v>
      </c>
      <c r="N86" s="30" t="str">
        <f>VLOOKUP(M86,[19]OPERACIONAL!$A$1:$C$12,2,FALSE)</f>
        <v>MATERIAL DE CONSUMO</v>
      </c>
    </row>
    <row r="87" spans="2:14" hidden="1">
      <c r="B87" s="14">
        <v>40</v>
      </c>
      <c r="C87" s="24" t="s">
        <v>4</v>
      </c>
      <c r="D87" s="25" t="s">
        <v>1581</v>
      </c>
      <c r="E87" s="25" t="s">
        <v>1577</v>
      </c>
      <c r="F87" s="24" t="s">
        <v>18</v>
      </c>
      <c r="G87" s="26">
        <v>12000</v>
      </c>
      <c r="H87" s="31">
        <v>45292</v>
      </c>
      <c r="I87" s="27">
        <v>13</v>
      </c>
      <c r="J87" s="28">
        <f t="shared" si="1"/>
        <v>156000</v>
      </c>
      <c r="K87" s="21" t="s">
        <v>20</v>
      </c>
      <c r="L87" s="21" t="s">
        <v>21</v>
      </c>
      <c r="M87" s="29" t="s">
        <v>31</v>
      </c>
      <c r="N87" s="30" t="str">
        <f>VLOOKUP(M87,[19]OPERACIONAL!$A$1:$C$12,2,FALSE)</f>
        <v>MATERIAL DE CONSUMO</v>
      </c>
    </row>
    <row r="88" spans="2:14" hidden="1">
      <c r="B88" s="14">
        <v>40</v>
      </c>
      <c r="C88" s="24" t="s">
        <v>4</v>
      </c>
      <c r="D88" s="25" t="s">
        <v>1580</v>
      </c>
      <c r="E88" s="25" t="s">
        <v>1577</v>
      </c>
      <c r="F88" s="24" t="s">
        <v>18</v>
      </c>
      <c r="G88" s="26">
        <v>12000</v>
      </c>
      <c r="H88" s="31">
        <v>45292</v>
      </c>
      <c r="I88" s="27">
        <v>3</v>
      </c>
      <c r="J88" s="28">
        <f t="shared" si="1"/>
        <v>36000</v>
      </c>
      <c r="K88" s="21" t="s">
        <v>20</v>
      </c>
      <c r="L88" s="21" t="s">
        <v>21</v>
      </c>
      <c r="M88" s="29" t="s">
        <v>31</v>
      </c>
      <c r="N88" s="30" t="str">
        <f>VLOOKUP(M88,[19]OPERACIONAL!$A$1:$C$12,2,FALSE)</f>
        <v>MATERIAL DE CONSUMO</v>
      </c>
    </row>
    <row r="89" spans="2:14" hidden="1">
      <c r="B89" s="14">
        <v>40</v>
      </c>
      <c r="C89" s="24" t="s">
        <v>4</v>
      </c>
      <c r="D89" s="25" t="s">
        <v>1579</v>
      </c>
      <c r="E89" s="25" t="s">
        <v>1577</v>
      </c>
      <c r="F89" s="24" t="s">
        <v>18</v>
      </c>
      <c r="G89" s="26">
        <v>12000</v>
      </c>
      <c r="H89" s="31">
        <v>45292</v>
      </c>
      <c r="I89" s="27">
        <v>5</v>
      </c>
      <c r="J89" s="28">
        <f t="shared" si="1"/>
        <v>60000</v>
      </c>
      <c r="K89" s="21" t="s">
        <v>20</v>
      </c>
      <c r="L89" s="21" t="s">
        <v>21</v>
      </c>
      <c r="M89" s="29" t="s">
        <v>31</v>
      </c>
      <c r="N89" s="30" t="str">
        <f>VLOOKUP(M89,[19]OPERACIONAL!$A$1:$C$12,2,FALSE)</f>
        <v>MATERIAL DE CONSUMO</v>
      </c>
    </row>
    <row r="90" spans="2:14" hidden="1">
      <c r="B90" s="14">
        <v>40</v>
      </c>
      <c r="C90" s="24" t="s">
        <v>4</v>
      </c>
      <c r="D90" s="25" t="s">
        <v>1578</v>
      </c>
      <c r="E90" s="25" t="s">
        <v>1577</v>
      </c>
      <c r="F90" s="24" t="s">
        <v>18</v>
      </c>
      <c r="G90" s="26">
        <v>24000</v>
      </c>
      <c r="H90" s="31">
        <v>45292</v>
      </c>
      <c r="I90" s="27">
        <v>6</v>
      </c>
      <c r="J90" s="28">
        <f t="shared" si="1"/>
        <v>144000</v>
      </c>
      <c r="K90" s="21" t="s">
        <v>20</v>
      </c>
      <c r="L90" s="21" t="s">
        <v>21</v>
      </c>
      <c r="M90" s="29" t="s">
        <v>31</v>
      </c>
      <c r="N90" s="30" t="str">
        <f>VLOOKUP(M90,[19]OPERACIONAL!$A$1:$C$12,2,FALSE)</f>
        <v>MATERIAL DE CONSUMO</v>
      </c>
    </row>
    <row r="91" spans="2:14" hidden="1">
      <c r="B91" s="14">
        <v>40</v>
      </c>
      <c r="C91" s="24" t="s">
        <v>4</v>
      </c>
      <c r="D91" s="25"/>
      <c r="E91" s="25"/>
      <c r="F91" s="24" t="s">
        <v>18</v>
      </c>
      <c r="G91" s="26">
        <v>1</v>
      </c>
      <c r="H91" s="31">
        <v>45292</v>
      </c>
      <c r="I91" s="27">
        <v>0</v>
      </c>
      <c r="J91" s="28">
        <f t="shared" si="1"/>
        <v>0</v>
      </c>
      <c r="K91" s="29" t="s">
        <v>50</v>
      </c>
      <c r="L91" s="21" t="s">
        <v>21</v>
      </c>
      <c r="M91" s="29" t="s">
        <v>51</v>
      </c>
      <c r="N91" s="30" t="str">
        <f>VLOOKUP(M91,[19]OPERACIONAL!$A$1:$C$12,2,FALSE)</f>
        <v>SELECIONAR</v>
      </c>
    </row>
    <row r="92" spans="2:14" hidden="1">
      <c r="B92" s="14">
        <v>40</v>
      </c>
      <c r="C92" s="24" t="s">
        <v>4</v>
      </c>
      <c r="D92" s="25"/>
      <c r="E92" s="25"/>
      <c r="F92" s="24" t="s">
        <v>18</v>
      </c>
      <c r="G92" s="26">
        <v>1</v>
      </c>
      <c r="H92" s="31"/>
      <c r="I92" s="27">
        <v>0</v>
      </c>
      <c r="J92" s="28">
        <f t="shared" si="1"/>
        <v>0</v>
      </c>
      <c r="K92" s="29" t="s">
        <v>50</v>
      </c>
      <c r="L92" s="21" t="s">
        <v>21</v>
      </c>
      <c r="M92" s="29" t="s">
        <v>51</v>
      </c>
      <c r="N92" s="30" t="str">
        <f>VLOOKUP(M92,[19]OPERACIONAL!$A$1:$C$12,2,FALSE)</f>
        <v>SELECIONAR</v>
      </c>
    </row>
    <row r="93" spans="2:14" hidden="1">
      <c r="B93" s="14">
        <v>40</v>
      </c>
      <c r="C93" s="24" t="s">
        <v>4</v>
      </c>
      <c r="D93" s="25"/>
      <c r="E93" s="25"/>
      <c r="F93" s="24" t="s">
        <v>18</v>
      </c>
      <c r="G93" s="26">
        <v>1</v>
      </c>
      <c r="H93" s="31"/>
      <c r="I93" s="27">
        <v>0</v>
      </c>
      <c r="J93" s="28">
        <f t="shared" si="1"/>
        <v>0</v>
      </c>
      <c r="K93" s="29" t="s">
        <v>50</v>
      </c>
      <c r="L93" s="21" t="s">
        <v>21</v>
      </c>
      <c r="M93" s="29" t="s">
        <v>51</v>
      </c>
      <c r="N93" s="30" t="str">
        <f>VLOOKUP(M93,[19]OPERACIONAL!$A$1:$C$12,2,FALSE)</f>
        <v>SELECIONAR</v>
      </c>
    </row>
    <row r="94" spans="2:14" hidden="1">
      <c r="B94" s="14">
        <v>40</v>
      </c>
      <c r="C94" s="24" t="s">
        <v>4</v>
      </c>
      <c r="D94" s="25"/>
      <c r="E94" s="25"/>
      <c r="F94" s="24" t="s">
        <v>18</v>
      </c>
      <c r="G94" s="26">
        <v>1</v>
      </c>
      <c r="H94" s="31"/>
      <c r="I94" s="27">
        <v>0</v>
      </c>
      <c r="J94" s="28">
        <f t="shared" si="1"/>
        <v>0</v>
      </c>
      <c r="K94" s="29" t="s">
        <v>50</v>
      </c>
      <c r="L94" s="21" t="s">
        <v>21</v>
      </c>
      <c r="M94" s="29" t="s">
        <v>51</v>
      </c>
      <c r="N94" s="30" t="str">
        <f>VLOOKUP(M94,[19]OPERACIONAL!$A$1:$C$12,2,FALSE)</f>
        <v>SELECIONAR</v>
      </c>
    </row>
    <row r="95" spans="2:14" hidden="1">
      <c r="B95" s="14">
        <v>40</v>
      </c>
      <c r="C95" s="24" t="s">
        <v>4</v>
      </c>
      <c r="D95" s="25"/>
      <c r="E95" s="25"/>
      <c r="F95" s="24" t="s">
        <v>18</v>
      </c>
      <c r="G95" s="26">
        <v>1</v>
      </c>
      <c r="H95" s="31"/>
      <c r="I95" s="27">
        <v>0</v>
      </c>
      <c r="J95" s="28">
        <f t="shared" si="1"/>
        <v>0</v>
      </c>
      <c r="K95" s="29" t="s">
        <v>50</v>
      </c>
      <c r="L95" s="21" t="s">
        <v>21</v>
      </c>
      <c r="M95" s="29" t="s">
        <v>51</v>
      </c>
      <c r="N95" s="30" t="str">
        <f>VLOOKUP(M95,[19]OPERACIONAL!$A$1:$C$12,2,FALSE)</f>
        <v>SELECIONAR</v>
      </c>
    </row>
    <row r="96" spans="2:14" hidden="1">
      <c r="B96" s="14">
        <v>40</v>
      </c>
      <c r="C96" s="24" t="s">
        <v>4</v>
      </c>
      <c r="D96" s="25"/>
      <c r="E96" s="25"/>
      <c r="F96" s="24" t="s">
        <v>18</v>
      </c>
      <c r="G96" s="26">
        <v>1</v>
      </c>
      <c r="H96" s="31"/>
      <c r="I96" s="27">
        <v>0</v>
      </c>
      <c r="J96" s="28">
        <f t="shared" si="1"/>
        <v>0</v>
      </c>
      <c r="K96" s="29" t="s">
        <v>50</v>
      </c>
      <c r="L96" s="21" t="s">
        <v>21</v>
      </c>
      <c r="M96" s="29" t="s">
        <v>51</v>
      </c>
      <c r="N96" s="30" t="str">
        <f>VLOOKUP(M96,[19]OPERACIONAL!$A$1:$C$12,2,FALSE)</f>
        <v>SELECIONAR</v>
      </c>
    </row>
    <row r="97" spans="2:14" hidden="1">
      <c r="B97" s="14">
        <v>40</v>
      </c>
      <c r="C97" s="24" t="s">
        <v>4</v>
      </c>
      <c r="D97" s="25"/>
      <c r="E97" s="25"/>
      <c r="F97" s="24" t="s">
        <v>18</v>
      </c>
      <c r="G97" s="26">
        <v>1</v>
      </c>
      <c r="H97" s="31"/>
      <c r="I97" s="27">
        <v>0</v>
      </c>
      <c r="J97" s="28">
        <f t="shared" si="1"/>
        <v>0</v>
      </c>
      <c r="K97" s="29" t="s">
        <v>50</v>
      </c>
      <c r="L97" s="21" t="s">
        <v>21</v>
      </c>
      <c r="M97" s="29" t="s">
        <v>51</v>
      </c>
      <c r="N97" s="30" t="str">
        <f>VLOOKUP(M97,[19]OPERACIONAL!$A$1:$C$12,2,FALSE)</f>
        <v>SELECIONAR</v>
      </c>
    </row>
    <row r="98" spans="2:14" hidden="1">
      <c r="B98" s="14">
        <v>40</v>
      </c>
      <c r="C98" s="24" t="s">
        <v>4</v>
      </c>
      <c r="D98" s="25"/>
      <c r="E98" s="25"/>
      <c r="F98" s="24" t="s">
        <v>18</v>
      </c>
      <c r="G98" s="26">
        <v>1</v>
      </c>
      <c r="H98" s="31"/>
      <c r="I98" s="27">
        <v>0</v>
      </c>
      <c r="J98" s="28">
        <f t="shared" si="1"/>
        <v>0</v>
      </c>
      <c r="K98" s="29" t="s">
        <v>50</v>
      </c>
      <c r="L98" s="21" t="s">
        <v>21</v>
      </c>
      <c r="M98" s="29" t="s">
        <v>51</v>
      </c>
      <c r="N98" s="30" t="str">
        <f>VLOOKUP(M98,[19]OPERACIONAL!$A$1:$C$12,2,FALSE)</f>
        <v>SELECIONAR</v>
      </c>
    </row>
    <row r="99" spans="2:14" hidden="1">
      <c r="B99" s="14">
        <v>40</v>
      </c>
      <c r="C99" s="24" t="s">
        <v>4</v>
      </c>
      <c r="D99" s="25"/>
      <c r="E99" s="25"/>
      <c r="F99" s="24" t="s">
        <v>18</v>
      </c>
      <c r="G99" s="26">
        <v>1</v>
      </c>
      <c r="H99" s="31"/>
      <c r="I99" s="27">
        <v>0</v>
      </c>
      <c r="J99" s="28">
        <f t="shared" si="1"/>
        <v>0</v>
      </c>
      <c r="K99" s="29" t="s">
        <v>50</v>
      </c>
      <c r="L99" s="21" t="s">
        <v>21</v>
      </c>
      <c r="M99" s="29" t="s">
        <v>51</v>
      </c>
      <c r="N99" s="30" t="str">
        <f>VLOOKUP(M99,[19]OPERACIONAL!$A$1:$C$12,2,FALSE)</f>
        <v>SELECIONAR</v>
      </c>
    </row>
    <row r="100" spans="2:14" hidden="1">
      <c r="B100" s="14">
        <v>40</v>
      </c>
      <c r="C100" s="24" t="s">
        <v>4</v>
      </c>
      <c r="D100" s="25"/>
      <c r="E100" s="25"/>
      <c r="F100" s="24" t="s">
        <v>18</v>
      </c>
      <c r="G100" s="26">
        <v>1</v>
      </c>
      <c r="H100" s="31"/>
      <c r="I100" s="27">
        <v>0</v>
      </c>
      <c r="J100" s="28">
        <f t="shared" si="1"/>
        <v>0</v>
      </c>
      <c r="K100" s="29" t="s">
        <v>50</v>
      </c>
      <c r="L100" s="21" t="s">
        <v>21</v>
      </c>
      <c r="M100" s="29" t="s">
        <v>51</v>
      </c>
      <c r="N100" s="30" t="str">
        <f>VLOOKUP(M100,[19]OPERACIONAL!$A$1:$C$12,2,FALSE)</f>
        <v>SELECIONAR</v>
      </c>
    </row>
    <row r="101" spans="2:14" hidden="1">
      <c r="B101" s="14">
        <v>40</v>
      </c>
      <c r="C101" s="24" t="s">
        <v>4</v>
      </c>
      <c r="D101" s="25"/>
      <c r="E101" s="25"/>
      <c r="F101" s="24" t="s">
        <v>18</v>
      </c>
      <c r="G101" s="26">
        <v>1</v>
      </c>
      <c r="H101" s="31"/>
      <c r="I101" s="27">
        <v>0</v>
      </c>
      <c r="J101" s="28">
        <f t="shared" si="1"/>
        <v>0</v>
      </c>
      <c r="K101" s="29" t="s">
        <v>50</v>
      </c>
      <c r="L101" s="21" t="s">
        <v>21</v>
      </c>
      <c r="M101" s="29" t="s">
        <v>51</v>
      </c>
      <c r="N101" s="30" t="str">
        <f>VLOOKUP(M101,[19]OPERACIONAL!$A$1:$C$12,2,FALSE)</f>
        <v>SELECIONAR</v>
      </c>
    </row>
    <row r="102" spans="2:14" hidden="1">
      <c r="B102" s="14">
        <v>40</v>
      </c>
      <c r="C102" s="24" t="s">
        <v>4</v>
      </c>
      <c r="D102" s="25"/>
      <c r="E102" s="25"/>
      <c r="F102" s="24" t="s">
        <v>18</v>
      </c>
      <c r="G102" s="26">
        <v>1</v>
      </c>
      <c r="H102" s="31"/>
      <c r="I102" s="27">
        <v>0</v>
      </c>
      <c r="J102" s="28">
        <f t="shared" si="1"/>
        <v>0</v>
      </c>
      <c r="K102" s="29" t="s">
        <v>50</v>
      </c>
      <c r="L102" s="21" t="s">
        <v>21</v>
      </c>
      <c r="M102" s="29" t="s">
        <v>51</v>
      </c>
      <c r="N102" s="30" t="str">
        <f>VLOOKUP(M102,[19]OPERACIONAL!$A$1:$C$12,2,FALSE)</f>
        <v>SELECIONAR</v>
      </c>
    </row>
    <row r="103" spans="2:14" hidden="1">
      <c r="B103" s="14">
        <v>40</v>
      </c>
      <c r="C103" s="24" t="s">
        <v>4</v>
      </c>
      <c r="D103" s="25"/>
      <c r="E103" s="25"/>
      <c r="F103" s="24" t="s">
        <v>18</v>
      </c>
      <c r="G103" s="26">
        <v>1</v>
      </c>
      <c r="H103" s="31"/>
      <c r="I103" s="27">
        <v>0</v>
      </c>
      <c r="J103" s="28">
        <f t="shared" si="1"/>
        <v>0</v>
      </c>
      <c r="K103" s="29" t="s">
        <v>50</v>
      </c>
      <c r="L103" s="21" t="s">
        <v>21</v>
      </c>
      <c r="M103" s="29" t="s">
        <v>51</v>
      </c>
      <c r="N103" s="30" t="str">
        <f>VLOOKUP(M103,[19]OPERACIONAL!$A$1:$C$12,2,FALSE)</f>
        <v>SELECIONAR</v>
      </c>
    </row>
    <row r="104" spans="2:14" hidden="1">
      <c r="B104" s="14">
        <v>40</v>
      </c>
      <c r="C104" s="24" t="s">
        <v>4</v>
      </c>
      <c r="D104" s="25"/>
      <c r="E104" s="25"/>
      <c r="F104" s="24" t="s">
        <v>18</v>
      </c>
      <c r="G104" s="26">
        <v>1</v>
      </c>
      <c r="H104" s="31"/>
      <c r="I104" s="27">
        <v>0</v>
      </c>
      <c r="J104" s="28">
        <f t="shared" si="1"/>
        <v>0</v>
      </c>
      <c r="K104" s="29" t="s">
        <v>50</v>
      </c>
      <c r="L104" s="21" t="s">
        <v>21</v>
      </c>
      <c r="M104" s="29" t="s">
        <v>51</v>
      </c>
      <c r="N104" s="30" t="str">
        <f>VLOOKUP(M104,[19]OPERACIONAL!$A$1:$C$12,2,FALSE)</f>
        <v>SELECIONAR</v>
      </c>
    </row>
    <row r="105" spans="2:14" hidden="1">
      <c r="B105" s="14">
        <v>40</v>
      </c>
      <c r="C105" s="24" t="s">
        <v>4</v>
      </c>
      <c r="D105" s="25"/>
      <c r="E105" s="25"/>
      <c r="F105" s="24" t="s">
        <v>18</v>
      </c>
      <c r="G105" s="26">
        <v>1</v>
      </c>
      <c r="H105" s="31"/>
      <c r="I105" s="27">
        <v>0</v>
      </c>
      <c r="J105" s="28">
        <f t="shared" si="1"/>
        <v>0</v>
      </c>
      <c r="K105" s="29" t="s">
        <v>50</v>
      </c>
      <c r="L105" s="21" t="s">
        <v>21</v>
      </c>
      <c r="M105" s="29" t="s">
        <v>51</v>
      </c>
      <c r="N105" s="30" t="str">
        <f>VLOOKUP(M105,[19]OPERACIONAL!$A$1:$C$12,2,FALSE)</f>
        <v>SELECIONAR</v>
      </c>
    </row>
    <row r="106" spans="2:14" hidden="1">
      <c r="B106" s="14">
        <v>40</v>
      </c>
      <c r="C106" s="24" t="s">
        <v>4</v>
      </c>
      <c r="D106" s="25"/>
      <c r="E106" s="25"/>
      <c r="F106" s="24" t="s">
        <v>18</v>
      </c>
      <c r="G106" s="26">
        <v>1</v>
      </c>
      <c r="H106" s="31"/>
      <c r="I106" s="27">
        <v>0</v>
      </c>
      <c r="J106" s="28">
        <f t="shared" si="1"/>
        <v>0</v>
      </c>
      <c r="K106" s="29" t="s">
        <v>50</v>
      </c>
      <c r="L106" s="21" t="s">
        <v>21</v>
      </c>
      <c r="M106" s="29" t="s">
        <v>51</v>
      </c>
      <c r="N106" s="30" t="str">
        <f>VLOOKUP(M106,[19]OPERACIONAL!$A$1:$C$12,2,FALSE)</f>
        <v>SELECIONAR</v>
      </c>
    </row>
    <row r="107" spans="2:14" hidden="1">
      <c r="B107" s="14">
        <v>40</v>
      </c>
      <c r="C107" s="24" t="s">
        <v>4</v>
      </c>
      <c r="D107" s="25"/>
      <c r="E107" s="25"/>
      <c r="F107" s="24" t="s">
        <v>18</v>
      </c>
      <c r="G107" s="26">
        <v>1</v>
      </c>
      <c r="H107" s="31"/>
      <c r="I107" s="27">
        <v>0</v>
      </c>
      <c r="J107" s="28">
        <f t="shared" si="1"/>
        <v>0</v>
      </c>
      <c r="K107" s="29" t="s">
        <v>50</v>
      </c>
      <c r="L107" s="21" t="s">
        <v>21</v>
      </c>
      <c r="M107" s="29" t="s">
        <v>51</v>
      </c>
      <c r="N107" s="30" t="str">
        <f>VLOOKUP(M107,[19]OPERACIONAL!$A$1:$C$12,2,FALSE)</f>
        <v>SELECIONAR</v>
      </c>
    </row>
    <row r="108" spans="2:14" hidden="1">
      <c r="B108" s="14">
        <v>40</v>
      </c>
      <c r="C108" s="24" t="s">
        <v>4</v>
      </c>
      <c r="D108" s="25"/>
      <c r="E108" s="25"/>
      <c r="F108" s="24" t="s">
        <v>18</v>
      </c>
      <c r="G108" s="26">
        <v>1</v>
      </c>
      <c r="H108" s="31"/>
      <c r="I108" s="27">
        <v>0</v>
      </c>
      <c r="J108" s="28">
        <f t="shared" si="1"/>
        <v>0</v>
      </c>
      <c r="K108" s="29" t="s">
        <v>50</v>
      </c>
      <c r="L108" s="21" t="s">
        <v>21</v>
      </c>
      <c r="M108" s="29" t="s">
        <v>51</v>
      </c>
      <c r="N108" s="30" t="str">
        <f>VLOOKUP(M108,[19]OPERACIONAL!$A$1:$C$12,2,FALSE)</f>
        <v>SELECIONAR</v>
      </c>
    </row>
    <row r="109" spans="2:14" hidden="1">
      <c r="B109" s="14">
        <v>40</v>
      </c>
      <c r="C109" s="24" t="s">
        <v>4</v>
      </c>
      <c r="D109" s="25"/>
      <c r="E109" s="25"/>
      <c r="F109" s="24" t="s">
        <v>18</v>
      </c>
      <c r="G109" s="26">
        <v>1</v>
      </c>
      <c r="H109" s="31"/>
      <c r="I109" s="27">
        <v>0</v>
      </c>
      <c r="J109" s="28">
        <f t="shared" si="1"/>
        <v>0</v>
      </c>
      <c r="K109" s="29" t="s">
        <v>50</v>
      </c>
      <c r="L109" s="21" t="s">
        <v>21</v>
      </c>
      <c r="M109" s="29" t="s">
        <v>51</v>
      </c>
      <c r="N109" s="30" t="str">
        <f>VLOOKUP(M109,[19]OPERACIONAL!$A$1:$C$12,2,FALSE)</f>
        <v>SELECIONAR</v>
      </c>
    </row>
    <row r="110" spans="2:14" hidden="1">
      <c r="B110" s="14">
        <v>40</v>
      </c>
      <c r="C110" s="24" t="s">
        <v>4</v>
      </c>
      <c r="D110" s="25"/>
      <c r="E110" s="25"/>
      <c r="F110" s="24" t="s">
        <v>18</v>
      </c>
      <c r="G110" s="26">
        <v>1</v>
      </c>
      <c r="H110" s="31"/>
      <c r="I110" s="27">
        <v>0</v>
      </c>
      <c r="J110" s="28">
        <f t="shared" si="1"/>
        <v>0</v>
      </c>
      <c r="K110" s="29" t="s">
        <v>50</v>
      </c>
      <c r="L110" s="21" t="s">
        <v>21</v>
      </c>
      <c r="M110" s="29" t="s">
        <v>51</v>
      </c>
      <c r="N110" s="30" t="str">
        <f>VLOOKUP(M110,[19]OPERACIONAL!$A$1:$C$12,2,FALSE)</f>
        <v>SELECIONAR</v>
      </c>
    </row>
    <row r="111" spans="2:14" hidden="1">
      <c r="B111" s="14">
        <v>40</v>
      </c>
      <c r="C111" s="24" t="s">
        <v>4</v>
      </c>
      <c r="D111" s="25"/>
      <c r="E111" s="25"/>
      <c r="F111" s="24" t="s">
        <v>18</v>
      </c>
      <c r="G111" s="26">
        <v>1</v>
      </c>
      <c r="H111" s="31"/>
      <c r="I111" s="27">
        <v>0</v>
      </c>
      <c r="J111" s="28">
        <f t="shared" si="1"/>
        <v>0</v>
      </c>
      <c r="K111" s="29" t="s">
        <v>50</v>
      </c>
      <c r="L111" s="21" t="s">
        <v>21</v>
      </c>
      <c r="M111" s="29" t="s">
        <v>51</v>
      </c>
      <c r="N111" s="30" t="str">
        <f>VLOOKUP(M111,[19]OPERACIONAL!$A$1:$C$12,2,FALSE)</f>
        <v>SELECIONAR</v>
      </c>
    </row>
    <row r="112" spans="2:14" hidden="1">
      <c r="B112" s="14">
        <v>40</v>
      </c>
      <c r="C112" s="24" t="s">
        <v>4</v>
      </c>
      <c r="D112" s="25"/>
      <c r="E112" s="25"/>
      <c r="F112" s="24" t="s">
        <v>18</v>
      </c>
      <c r="G112" s="26">
        <v>1</v>
      </c>
      <c r="H112" s="31"/>
      <c r="I112" s="27">
        <v>0</v>
      </c>
      <c r="J112" s="28">
        <f t="shared" si="1"/>
        <v>0</v>
      </c>
      <c r="K112" s="29" t="s">
        <v>50</v>
      </c>
      <c r="L112" s="21" t="s">
        <v>21</v>
      </c>
      <c r="M112" s="29" t="s">
        <v>51</v>
      </c>
      <c r="N112" s="30" t="str">
        <f>VLOOKUP(M112,[19]OPERACIONAL!$A$1:$C$12,2,FALSE)</f>
        <v>SELECIONAR</v>
      </c>
    </row>
    <row r="113" spans="2:14" hidden="1">
      <c r="B113" s="14">
        <v>40</v>
      </c>
      <c r="C113" s="24" t="s">
        <v>4</v>
      </c>
      <c r="D113" s="25"/>
      <c r="E113" s="25"/>
      <c r="F113" s="24" t="s">
        <v>18</v>
      </c>
      <c r="G113" s="26">
        <v>1</v>
      </c>
      <c r="H113" s="31"/>
      <c r="I113" s="27">
        <v>0</v>
      </c>
      <c r="J113" s="28">
        <f t="shared" si="1"/>
        <v>0</v>
      </c>
      <c r="K113" s="29" t="s">
        <v>50</v>
      </c>
      <c r="L113" s="21" t="s">
        <v>21</v>
      </c>
      <c r="M113" s="29" t="s">
        <v>51</v>
      </c>
      <c r="N113" s="30" t="str">
        <f>VLOOKUP(M113,[19]OPERACIONAL!$A$1:$C$12,2,FALSE)</f>
        <v>SELECIONAR</v>
      </c>
    </row>
    <row r="114" spans="2:14" hidden="1">
      <c r="B114" s="14">
        <v>40</v>
      </c>
      <c r="C114" s="24" t="s">
        <v>4</v>
      </c>
      <c r="D114" s="25"/>
      <c r="E114" s="25"/>
      <c r="F114" s="24" t="s">
        <v>18</v>
      </c>
      <c r="G114" s="26">
        <v>1</v>
      </c>
      <c r="H114" s="31"/>
      <c r="I114" s="27">
        <v>0</v>
      </c>
      <c r="J114" s="28">
        <f t="shared" si="1"/>
        <v>0</v>
      </c>
      <c r="K114" s="29" t="s">
        <v>50</v>
      </c>
      <c r="L114" s="21" t="s">
        <v>21</v>
      </c>
      <c r="M114" s="29" t="s">
        <v>51</v>
      </c>
      <c r="N114" s="30" t="str">
        <f>VLOOKUP(M114,[19]OPERACIONAL!$A$1:$C$12,2,FALSE)</f>
        <v>SELECIONAR</v>
      </c>
    </row>
    <row r="115" spans="2:14" hidden="1">
      <c r="B115" s="14">
        <v>40</v>
      </c>
      <c r="C115" s="24" t="s">
        <v>4</v>
      </c>
      <c r="D115" s="25"/>
      <c r="E115" s="25"/>
      <c r="F115" s="24" t="s">
        <v>18</v>
      </c>
      <c r="G115" s="26">
        <v>1</v>
      </c>
      <c r="H115" s="31"/>
      <c r="I115" s="27">
        <v>0</v>
      </c>
      <c r="J115" s="28">
        <f t="shared" si="1"/>
        <v>0</v>
      </c>
      <c r="K115" s="29" t="s">
        <v>50</v>
      </c>
      <c r="L115" s="21" t="s">
        <v>21</v>
      </c>
      <c r="M115" s="29" t="s">
        <v>51</v>
      </c>
      <c r="N115" s="30" t="str">
        <f>VLOOKUP(M115,[19]OPERACIONAL!$A$1:$C$12,2,FALSE)</f>
        <v>SELECIONAR</v>
      </c>
    </row>
    <row r="116" spans="2:14" hidden="1">
      <c r="B116" s="14">
        <v>40</v>
      </c>
      <c r="C116" s="24" t="s">
        <v>4</v>
      </c>
      <c r="D116" s="25"/>
      <c r="E116" s="25"/>
      <c r="F116" s="24" t="s">
        <v>18</v>
      </c>
      <c r="G116" s="26">
        <v>1</v>
      </c>
      <c r="H116" s="31"/>
      <c r="I116" s="27">
        <v>0</v>
      </c>
      <c r="J116" s="28">
        <f t="shared" si="1"/>
        <v>0</v>
      </c>
      <c r="K116" s="29" t="s">
        <v>50</v>
      </c>
      <c r="L116" s="21" t="s">
        <v>21</v>
      </c>
      <c r="M116" s="29" t="s">
        <v>51</v>
      </c>
      <c r="N116" s="30" t="str">
        <f>VLOOKUP(M116,[19]OPERACIONAL!$A$1:$C$12,2,FALSE)</f>
        <v>SELECIONAR</v>
      </c>
    </row>
    <row r="117" spans="2:14" hidden="1">
      <c r="B117" s="14">
        <v>40</v>
      </c>
      <c r="C117" s="24" t="s">
        <v>4</v>
      </c>
      <c r="D117" s="25"/>
      <c r="E117" s="25"/>
      <c r="F117" s="24" t="s">
        <v>18</v>
      </c>
      <c r="G117" s="26">
        <v>1</v>
      </c>
      <c r="H117" s="31"/>
      <c r="I117" s="27">
        <v>0</v>
      </c>
      <c r="J117" s="28">
        <f t="shared" si="1"/>
        <v>0</v>
      </c>
      <c r="K117" s="29" t="s">
        <v>50</v>
      </c>
      <c r="L117" s="21" t="s">
        <v>21</v>
      </c>
      <c r="M117" s="29" t="s">
        <v>51</v>
      </c>
      <c r="N117" s="30" t="str">
        <f>VLOOKUP(M117,[19]OPERACIONAL!$A$1:$C$12,2,FALSE)</f>
        <v>SELECIONAR</v>
      </c>
    </row>
    <row r="118" spans="2:14" hidden="1">
      <c r="B118" s="14">
        <v>40</v>
      </c>
      <c r="C118" s="24" t="s">
        <v>4</v>
      </c>
      <c r="D118" s="25"/>
      <c r="E118" s="25"/>
      <c r="F118" s="24" t="s">
        <v>18</v>
      </c>
      <c r="G118" s="26">
        <v>1</v>
      </c>
      <c r="H118" s="31"/>
      <c r="I118" s="27">
        <v>0</v>
      </c>
      <c r="J118" s="28">
        <f t="shared" si="1"/>
        <v>0</v>
      </c>
      <c r="K118" s="29" t="s">
        <v>50</v>
      </c>
      <c r="L118" s="21" t="s">
        <v>21</v>
      </c>
      <c r="M118" s="29" t="s">
        <v>51</v>
      </c>
      <c r="N118" s="30" t="str">
        <f>VLOOKUP(M118,[19]OPERACIONAL!$A$1:$C$12,2,FALSE)</f>
        <v>SELECIONAR</v>
      </c>
    </row>
    <row r="119" spans="2:14" hidden="1">
      <c r="B119" s="14">
        <v>40</v>
      </c>
      <c r="C119" s="24" t="s">
        <v>4</v>
      </c>
      <c r="D119" s="25"/>
      <c r="E119" s="25"/>
      <c r="F119" s="24" t="s">
        <v>18</v>
      </c>
      <c r="G119" s="26">
        <v>1</v>
      </c>
      <c r="H119" s="31"/>
      <c r="I119" s="27">
        <v>0</v>
      </c>
      <c r="J119" s="28">
        <f t="shared" si="1"/>
        <v>0</v>
      </c>
      <c r="K119" s="29" t="s">
        <v>50</v>
      </c>
      <c r="L119" s="21" t="s">
        <v>21</v>
      </c>
      <c r="M119" s="29" t="s">
        <v>51</v>
      </c>
      <c r="N119" s="30" t="str">
        <f>VLOOKUP(M119,[19]OPERACIONAL!$A$1:$C$12,2,FALSE)</f>
        <v>SELECIONAR</v>
      </c>
    </row>
    <row r="120" spans="2:14" hidden="1">
      <c r="B120" s="14">
        <v>40</v>
      </c>
      <c r="C120" s="24" t="s">
        <v>4</v>
      </c>
      <c r="D120" s="25"/>
      <c r="E120" s="25"/>
      <c r="F120" s="24" t="s">
        <v>18</v>
      </c>
      <c r="G120" s="26">
        <v>1</v>
      </c>
      <c r="H120" s="31"/>
      <c r="I120" s="27">
        <v>0</v>
      </c>
      <c r="J120" s="28">
        <f t="shared" si="1"/>
        <v>0</v>
      </c>
      <c r="K120" s="29" t="s">
        <v>50</v>
      </c>
      <c r="L120" s="21" t="s">
        <v>21</v>
      </c>
      <c r="M120" s="29" t="s">
        <v>51</v>
      </c>
      <c r="N120" s="30" t="str">
        <f>VLOOKUP(M120,[19]OPERACIONAL!$A$1:$C$12,2,FALSE)</f>
        <v>SELECIONAR</v>
      </c>
    </row>
    <row r="121" spans="2:14" hidden="1">
      <c r="B121" s="14">
        <v>40</v>
      </c>
      <c r="C121" s="24" t="s">
        <v>4</v>
      </c>
      <c r="D121" s="25"/>
      <c r="E121" s="25"/>
      <c r="F121" s="24" t="s">
        <v>18</v>
      </c>
      <c r="G121" s="26">
        <v>1</v>
      </c>
      <c r="H121" s="31"/>
      <c r="I121" s="27">
        <v>0</v>
      </c>
      <c r="J121" s="28">
        <f t="shared" si="1"/>
        <v>0</v>
      </c>
      <c r="K121" s="29" t="s">
        <v>50</v>
      </c>
      <c r="L121" s="21" t="s">
        <v>21</v>
      </c>
      <c r="M121" s="29" t="s">
        <v>51</v>
      </c>
      <c r="N121" s="30" t="str">
        <f>VLOOKUP(M121,[19]OPERACIONAL!$A$1:$C$12,2,FALSE)</f>
        <v>SELECIONAR</v>
      </c>
    </row>
    <row r="122" spans="2:14" hidden="1">
      <c r="B122" s="14">
        <v>40</v>
      </c>
      <c r="C122" s="24" t="s">
        <v>4</v>
      </c>
      <c r="D122" s="25"/>
      <c r="E122" s="25"/>
      <c r="F122" s="24" t="s">
        <v>18</v>
      </c>
      <c r="G122" s="26">
        <v>1</v>
      </c>
      <c r="H122" s="31"/>
      <c r="I122" s="27">
        <v>0</v>
      </c>
      <c r="J122" s="28">
        <f t="shared" si="1"/>
        <v>0</v>
      </c>
      <c r="K122" s="29" t="s">
        <v>50</v>
      </c>
      <c r="L122" s="21" t="s">
        <v>21</v>
      </c>
      <c r="M122" s="29" t="s">
        <v>51</v>
      </c>
      <c r="N122" s="30" t="str">
        <f>VLOOKUP(M122,[19]OPERACIONAL!$A$1:$C$12,2,FALSE)</f>
        <v>SELECIONAR</v>
      </c>
    </row>
    <row r="123" spans="2:14" hidden="1">
      <c r="B123" s="14">
        <v>40</v>
      </c>
      <c r="C123" s="24" t="s">
        <v>4</v>
      </c>
      <c r="D123" s="25"/>
      <c r="E123" s="25"/>
      <c r="F123" s="24" t="s">
        <v>18</v>
      </c>
      <c r="G123" s="26">
        <v>1</v>
      </c>
      <c r="H123" s="31"/>
      <c r="I123" s="27">
        <v>0</v>
      </c>
      <c r="J123" s="28">
        <f t="shared" si="1"/>
        <v>0</v>
      </c>
      <c r="K123" s="29" t="s">
        <v>50</v>
      </c>
      <c r="L123" s="21" t="s">
        <v>21</v>
      </c>
      <c r="M123" s="29" t="s">
        <v>51</v>
      </c>
      <c r="N123" s="30" t="str">
        <f>VLOOKUP(M123,[19]OPERACIONAL!$A$1:$C$12,2,FALSE)</f>
        <v>SELECIONAR</v>
      </c>
    </row>
    <row r="124" spans="2:14" hidden="1">
      <c r="B124" s="14">
        <v>40</v>
      </c>
      <c r="C124" s="24" t="s">
        <v>4</v>
      </c>
      <c r="D124" s="25"/>
      <c r="E124" s="25"/>
      <c r="F124" s="24" t="s">
        <v>18</v>
      </c>
      <c r="G124" s="26">
        <v>1</v>
      </c>
      <c r="H124" s="31"/>
      <c r="I124" s="27">
        <v>0</v>
      </c>
      <c r="J124" s="28">
        <f t="shared" si="1"/>
        <v>0</v>
      </c>
      <c r="K124" s="29" t="s">
        <v>50</v>
      </c>
      <c r="L124" s="21" t="s">
        <v>21</v>
      </c>
      <c r="M124" s="29" t="s">
        <v>51</v>
      </c>
      <c r="N124" s="30" t="str">
        <f>VLOOKUP(M124,[19]OPERACIONAL!$A$1:$C$12,2,FALSE)</f>
        <v>SELECIONAR</v>
      </c>
    </row>
    <row r="125" spans="2:14" hidden="1">
      <c r="B125" s="14">
        <v>40</v>
      </c>
      <c r="C125" s="24" t="s">
        <v>4</v>
      </c>
      <c r="D125" s="25"/>
      <c r="E125" s="25"/>
      <c r="F125" s="24" t="s">
        <v>18</v>
      </c>
      <c r="G125" s="26">
        <v>1</v>
      </c>
      <c r="H125" s="31"/>
      <c r="I125" s="27">
        <v>0</v>
      </c>
      <c r="J125" s="28">
        <f t="shared" si="1"/>
        <v>0</v>
      </c>
      <c r="K125" s="29" t="s">
        <v>50</v>
      </c>
      <c r="L125" s="21" t="s">
        <v>21</v>
      </c>
      <c r="M125" s="29" t="s">
        <v>51</v>
      </c>
      <c r="N125" s="30" t="str">
        <f>VLOOKUP(M125,[19]OPERACIONAL!$A$1:$C$12,2,FALSE)</f>
        <v>SELECIONAR</v>
      </c>
    </row>
    <row r="126" spans="2:14" hidden="1">
      <c r="B126" s="14">
        <v>40</v>
      </c>
      <c r="C126" s="24" t="s">
        <v>4</v>
      </c>
      <c r="D126" s="25"/>
      <c r="E126" s="25"/>
      <c r="F126" s="24" t="s">
        <v>18</v>
      </c>
      <c r="G126" s="26">
        <v>1</v>
      </c>
      <c r="H126" s="31"/>
      <c r="I126" s="27">
        <v>0</v>
      </c>
      <c r="J126" s="28">
        <f t="shared" si="1"/>
        <v>0</v>
      </c>
      <c r="K126" s="29" t="s">
        <v>50</v>
      </c>
      <c r="L126" s="21" t="s">
        <v>21</v>
      </c>
      <c r="M126" s="29" t="s">
        <v>51</v>
      </c>
      <c r="N126" s="30" t="str">
        <f>VLOOKUP(M126,[19]OPERACIONAL!$A$1:$C$12,2,FALSE)</f>
        <v>SELECIONAR</v>
      </c>
    </row>
    <row r="127" spans="2:14" hidden="1">
      <c r="B127" s="14">
        <v>40</v>
      </c>
      <c r="C127" s="24" t="s">
        <v>4</v>
      </c>
      <c r="D127" s="25"/>
      <c r="E127" s="25"/>
      <c r="F127" s="24" t="s">
        <v>18</v>
      </c>
      <c r="G127" s="26">
        <v>1</v>
      </c>
      <c r="H127" s="31"/>
      <c r="I127" s="27">
        <v>0</v>
      </c>
      <c r="J127" s="28">
        <f t="shared" si="1"/>
        <v>0</v>
      </c>
      <c r="K127" s="29" t="s">
        <v>50</v>
      </c>
      <c r="L127" s="21" t="s">
        <v>21</v>
      </c>
      <c r="M127" s="29" t="s">
        <v>51</v>
      </c>
      <c r="N127" s="30" t="str">
        <f>VLOOKUP(M127,[19]OPERACIONAL!$A$1:$C$12,2,FALSE)</f>
        <v>SELECIONAR</v>
      </c>
    </row>
    <row r="128" spans="2:14" hidden="1">
      <c r="B128" s="14">
        <v>40</v>
      </c>
      <c r="C128" s="24" t="s">
        <v>4</v>
      </c>
      <c r="D128" s="25"/>
      <c r="E128" s="25"/>
      <c r="F128" s="24" t="s">
        <v>18</v>
      </c>
      <c r="G128" s="26">
        <v>1</v>
      </c>
      <c r="H128" s="31"/>
      <c r="I128" s="27">
        <v>0</v>
      </c>
      <c r="J128" s="28">
        <f t="shared" si="1"/>
        <v>0</v>
      </c>
      <c r="K128" s="29" t="s">
        <v>50</v>
      </c>
      <c r="L128" s="21" t="s">
        <v>21</v>
      </c>
      <c r="M128" s="29" t="s">
        <v>51</v>
      </c>
      <c r="N128" s="30" t="str">
        <f>VLOOKUP(M128,[19]OPERACIONAL!$A$1:$C$12,2,FALSE)</f>
        <v>SELECIONAR</v>
      </c>
    </row>
    <row r="129" spans="2:14" hidden="1">
      <c r="B129" s="14">
        <v>40</v>
      </c>
      <c r="C129" s="24" t="s">
        <v>4</v>
      </c>
      <c r="D129" s="25"/>
      <c r="E129" s="25"/>
      <c r="F129" s="24" t="s">
        <v>18</v>
      </c>
      <c r="G129" s="26">
        <v>1</v>
      </c>
      <c r="H129" s="31"/>
      <c r="I129" s="27">
        <v>0</v>
      </c>
      <c r="J129" s="28">
        <f t="shared" si="1"/>
        <v>0</v>
      </c>
      <c r="K129" s="29" t="s">
        <v>50</v>
      </c>
      <c r="L129" s="21" t="s">
        <v>21</v>
      </c>
      <c r="M129" s="29" t="s">
        <v>51</v>
      </c>
      <c r="N129" s="30" t="str">
        <f>VLOOKUP(M129,[19]OPERACIONAL!$A$1:$C$12,2,FALSE)</f>
        <v>SELECIONAR</v>
      </c>
    </row>
    <row r="130" spans="2:14" hidden="1">
      <c r="B130" s="14">
        <v>40</v>
      </c>
      <c r="C130" s="24" t="s">
        <v>4</v>
      </c>
      <c r="D130" s="25"/>
      <c r="E130" s="25"/>
      <c r="F130" s="24" t="s">
        <v>18</v>
      </c>
      <c r="G130" s="26">
        <v>1</v>
      </c>
      <c r="H130" s="31"/>
      <c r="I130" s="27">
        <v>0</v>
      </c>
      <c r="J130" s="28">
        <f t="shared" si="1"/>
        <v>0</v>
      </c>
      <c r="K130" s="29" t="s">
        <v>50</v>
      </c>
      <c r="L130" s="21" t="s">
        <v>21</v>
      </c>
      <c r="M130" s="29" t="s">
        <v>51</v>
      </c>
      <c r="N130" s="30" t="str">
        <f>VLOOKUP(M130,[19]OPERACIONAL!$A$1:$C$12,2,FALSE)</f>
        <v>SELECIONAR</v>
      </c>
    </row>
    <row r="131" spans="2:14" hidden="1">
      <c r="B131" s="14">
        <v>40</v>
      </c>
      <c r="C131" s="24" t="s">
        <v>4</v>
      </c>
      <c r="D131" s="25"/>
      <c r="E131" s="25"/>
      <c r="F131" s="24" t="s">
        <v>18</v>
      </c>
      <c r="G131" s="26">
        <v>1</v>
      </c>
      <c r="H131" s="31"/>
      <c r="I131" s="27">
        <v>0</v>
      </c>
      <c r="J131" s="28">
        <f t="shared" si="1"/>
        <v>0</v>
      </c>
      <c r="K131" s="29" t="s">
        <v>50</v>
      </c>
      <c r="L131" s="21" t="s">
        <v>21</v>
      </c>
      <c r="M131" s="29" t="s">
        <v>51</v>
      </c>
      <c r="N131" s="30" t="str">
        <f>VLOOKUP(M131,[19]OPERACIONAL!$A$1:$C$12,2,FALSE)</f>
        <v>SELECIONAR</v>
      </c>
    </row>
    <row r="132" spans="2:14" hidden="1">
      <c r="B132" s="14">
        <v>40</v>
      </c>
      <c r="C132" s="24" t="s">
        <v>4</v>
      </c>
      <c r="D132" s="25"/>
      <c r="E132" s="25"/>
      <c r="F132" s="24" t="s">
        <v>18</v>
      </c>
      <c r="G132" s="26">
        <v>1</v>
      </c>
      <c r="H132" s="31"/>
      <c r="I132" s="27">
        <v>0</v>
      </c>
      <c r="J132" s="28">
        <f t="shared" ref="J132:J195" si="2">G132*I132</f>
        <v>0</v>
      </c>
      <c r="K132" s="29" t="s">
        <v>50</v>
      </c>
      <c r="L132" s="21" t="s">
        <v>21</v>
      </c>
      <c r="M132" s="29" t="s">
        <v>51</v>
      </c>
      <c r="N132" s="30" t="str">
        <f>VLOOKUP(M132,[19]OPERACIONAL!$A$1:$C$12,2,FALSE)</f>
        <v>SELECIONAR</v>
      </c>
    </row>
    <row r="133" spans="2:14" hidden="1">
      <c r="B133" s="14">
        <v>40</v>
      </c>
      <c r="C133" s="24" t="s">
        <v>4</v>
      </c>
      <c r="D133" s="25"/>
      <c r="E133" s="25"/>
      <c r="F133" s="24" t="s">
        <v>18</v>
      </c>
      <c r="G133" s="26">
        <v>1</v>
      </c>
      <c r="H133" s="31"/>
      <c r="I133" s="27">
        <v>0</v>
      </c>
      <c r="J133" s="28">
        <f t="shared" si="2"/>
        <v>0</v>
      </c>
      <c r="K133" s="29" t="s">
        <v>50</v>
      </c>
      <c r="L133" s="21" t="s">
        <v>21</v>
      </c>
      <c r="M133" s="29" t="s">
        <v>51</v>
      </c>
      <c r="N133" s="30" t="str">
        <f>VLOOKUP(M133,[19]OPERACIONAL!$A$1:$C$12,2,FALSE)</f>
        <v>SELECIONAR</v>
      </c>
    </row>
    <row r="134" spans="2:14" hidden="1">
      <c r="B134" s="14">
        <v>40</v>
      </c>
      <c r="C134" s="24" t="s">
        <v>4</v>
      </c>
      <c r="D134" s="25"/>
      <c r="E134" s="25"/>
      <c r="F134" s="24" t="s">
        <v>18</v>
      </c>
      <c r="G134" s="26">
        <v>1</v>
      </c>
      <c r="H134" s="31"/>
      <c r="I134" s="27">
        <v>0</v>
      </c>
      <c r="J134" s="28">
        <f t="shared" si="2"/>
        <v>0</v>
      </c>
      <c r="K134" s="29" t="s">
        <v>50</v>
      </c>
      <c r="L134" s="21" t="s">
        <v>21</v>
      </c>
      <c r="M134" s="29" t="s">
        <v>51</v>
      </c>
      <c r="N134" s="30" t="str">
        <f>VLOOKUP(M134,[19]OPERACIONAL!$A$1:$C$12,2,FALSE)</f>
        <v>SELECIONAR</v>
      </c>
    </row>
    <row r="135" spans="2:14" hidden="1">
      <c r="B135" s="14">
        <v>40</v>
      </c>
      <c r="C135" s="24" t="s">
        <v>4</v>
      </c>
      <c r="D135" s="25"/>
      <c r="E135" s="25"/>
      <c r="F135" s="24" t="s">
        <v>18</v>
      </c>
      <c r="G135" s="26">
        <v>1</v>
      </c>
      <c r="H135" s="31"/>
      <c r="I135" s="27">
        <v>0</v>
      </c>
      <c r="J135" s="28">
        <f t="shared" si="2"/>
        <v>0</v>
      </c>
      <c r="K135" s="29" t="s">
        <v>50</v>
      </c>
      <c r="L135" s="21" t="s">
        <v>21</v>
      </c>
      <c r="M135" s="29" t="s">
        <v>51</v>
      </c>
      <c r="N135" s="30" t="str">
        <f>VLOOKUP(M135,[19]OPERACIONAL!$A$1:$C$12,2,FALSE)</f>
        <v>SELECIONAR</v>
      </c>
    </row>
    <row r="136" spans="2:14" hidden="1">
      <c r="B136" s="14">
        <v>40</v>
      </c>
      <c r="C136" s="24" t="s">
        <v>4</v>
      </c>
      <c r="D136" s="25"/>
      <c r="E136" s="25"/>
      <c r="F136" s="24" t="s">
        <v>18</v>
      </c>
      <c r="G136" s="26">
        <v>1</v>
      </c>
      <c r="H136" s="31"/>
      <c r="I136" s="27">
        <v>0</v>
      </c>
      <c r="J136" s="28">
        <f t="shared" si="2"/>
        <v>0</v>
      </c>
      <c r="K136" s="29" t="s">
        <v>50</v>
      </c>
      <c r="L136" s="21" t="s">
        <v>21</v>
      </c>
      <c r="M136" s="29" t="s">
        <v>51</v>
      </c>
      <c r="N136" s="30" t="str">
        <f>VLOOKUP(M136,[19]OPERACIONAL!$A$1:$C$12,2,FALSE)</f>
        <v>SELECIONAR</v>
      </c>
    </row>
    <row r="137" spans="2:14" hidden="1">
      <c r="B137" s="14">
        <v>40</v>
      </c>
      <c r="C137" s="24" t="s">
        <v>4</v>
      </c>
      <c r="D137" s="25"/>
      <c r="E137" s="25"/>
      <c r="F137" s="24" t="s">
        <v>18</v>
      </c>
      <c r="G137" s="26">
        <v>1</v>
      </c>
      <c r="H137" s="31"/>
      <c r="I137" s="27">
        <v>0</v>
      </c>
      <c r="J137" s="28">
        <f t="shared" si="2"/>
        <v>0</v>
      </c>
      <c r="K137" s="29" t="s">
        <v>50</v>
      </c>
      <c r="L137" s="21" t="s">
        <v>21</v>
      </c>
      <c r="M137" s="29" t="s">
        <v>51</v>
      </c>
      <c r="N137" s="30" t="str">
        <f>VLOOKUP(M137,[19]OPERACIONAL!$A$1:$C$12,2,FALSE)</f>
        <v>SELECIONAR</v>
      </c>
    </row>
    <row r="138" spans="2:14" hidden="1">
      <c r="B138" s="14">
        <v>40</v>
      </c>
      <c r="C138" s="24" t="s">
        <v>4</v>
      </c>
      <c r="D138" s="25"/>
      <c r="E138" s="25"/>
      <c r="F138" s="24" t="s">
        <v>18</v>
      </c>
      <c r="G138" s="26">
        <v>1</v>
      </c>
      <c r="H138" s="31"/>
      <c r="I138" s="27">
        <v>0</v>
      </c>
      <c r="J138" s="28">
        <f t="shared" si="2"/>
        <v>0</v>
      </c>
      <c r="K138" s="29" t="s">
        <v>50</v>
      </c>
      <c r="L138" s="21" t="s">
        <v>21</v>
      </c>
      <c r="M138" s="29" t="s">
        <v>51</v>
      </c>
      <c r="N138" s="30" t="str">
        <f>VLOOKUP(M138,[19]OPERACIONAL!$A$1:$C$12,2,FALSE)</f>
        <v>SELECIONAR</v>
      </c>
    </row>
    <row r="139" spans="2:14" hidden="1">
      <c r="B139" s="14">
        <v>40</v>
      </c>
      <c r="C139" s="24" t="s">
        <v>4</v>
      </c>
      <c r="D139" s="25"/>
      <c r="E139" s="25"/>
      <c r="F139" s="24" t="s">
        <v>18</v>
      </c>
      <c r="G139" s="26">
        <v>1</v>
      </c>
      <c r="H139" s="31"/>
      <c r="I139" s="27">
        <v>0</v>
      </c>
      <c r="J139" s="28">
        <f t="shared" si="2"/>
        <v>0</v>
      </c>
      <c r="K139" s="29" t="s">
        <v>50</v>
      </c>
      <c r="L139" s="21" t="s">
        <v>21</v>
      </c>
      <c r="M139" s="29" t="s">
        <v>51</v>
      </c>
      <c r="N139" s="30" t="str">
        <f>VLOOKUP(M139,[19]OPERACIONAL!$A$1:$C$12,2,FALSE)</f>
        <v>SELECIONAR</v>
      </c>
    </row>
    <row r="140" spans="2:14" hidden="1">
      <c r="B140" s="14">
        <v>40</v>
      </c>
      <c r="C140" s="24" t="s">
        <v>4</v>
      </c>
      <c r="D140" s="25"/>
      <c r="E140" s="25"/>
      <c r="F140" s="24" t="s">
        <v>18</v>
      </c>
      <c r="G140" s="26">
        <v>1</v>
      </c>
      <c r="H140" s="31"/>
      <c r="I140" s="27">
        <v>0</v>
      </c>
      <c r="J140" s="28">
        <f t="shared" si="2"/>
        <v>0</v>
      </c>
      <c r="K140" s="29" t="s">
        <v>50</v>
      </c>
      <c r="L140" s="21" t="s">
        <v>21</v>
      </c>
      <c r="M140" s="29" t="s">
        <v>51</v>
      </c>
      <c r="N140" s="30" t="str">
        <f>VLOOKUP(M140,[19]OPERACIONAL!$A$1:$C$12,2,FALSE)</f>
        <v>SELECIONAR</v>
      </c>
    </row>
    <row r="141" spans="2:14" hidden="1">
      <c r="B141" s="14">
        <v>40</v>
      </c>
      <c r="C141" s="24" t="s">
        <v>4</v>
      </c>
      <c r="D141" s="25"/>
      <c r="E141" s="25"/>
      <c r="F141" s="24" t="s">
        <v>18</v>
      </c>
      <c r="G141" s="26">
        <v>1</v>
      </c>
      <c r="H141" s="31"/>
      <c r="I141" s="27">
        <v>0</v>
      </c>
      <c r="J141" s="28">
        <f t="shared" si="2"/>
        <v>0</v>
      </c>
      <c r="K141" s="29" t="s">
        <v>50</v>
      </c>
      <c r="L141" s="21" t="s">
        <v>21</v>
      </c>
      <c r="M141" s="29" t="s">
        <v>51</v>
      </c>
      <c r="N141" s="30" t="str">
        <f>VLOOKUP(M141,[19]OPERACIONAL!$A$1:$C$12,2,FALSE)</f>
        <v>SELECIONAR</v>
      </c>
    </row>
    <row r="142" spans="2:14" hidden="1">
      <c r="B142" s="14">
        <v>40</v>
      </c>
      <c r="C142" s="24" t="s">
        <v>4</v>
      </c>
      <c r="D142" s="25"/>
      <c r="E142" s="25"/>
      <c r="F142" s="24" t="s">
        <v>18</v>
      </c>
      <c r="G142" s="26">
        <v>1</v>
      </c>
      <c r="H142" s="31"/>
      <c r="I142" s="27">
        <v>0</v>
      </c>
      <c r="J142" s="28">
        <f t="shared" si="2"/>
        <v>0</v>
      </c>
      <c r="K142" s="29" t="s">
        <v>50</v>
      </c>
      <c r="L142" s="21" t="s">
        <v>21</v>
      </c>
      <c r="M142" s="29" t="s">
        <v>51</v>
      </c>
      <c r="N142" s="30" t="str">
        <f>VLOOKUP(M142,[19]OPERACIONAL!$A$1:$C$12,2,FALSE)</f>
        <v>SELECIONAR</v>
      </c>
    </row>
    <row r="143" spans="2:14" hidden="1">
      <c r="B143" s="14">
        <v>40</v>
      </c>
      <c r="C143" s="24" t="s">
        <v>4</v>
      </c>
      <c r="D143" s="25"/>
      <c r="E143" s="25"/>
      <c r="F143" s="24" t="s">
        <v>18</v>
      </c>
      <c r="G143" s="26">
        <v>1</v>
      </c>
      <c r="H143" s="31"/>
      <c r="I143" s="27">
        <v>0</v>
      </c>
      <c r="J143" s="28">
        <f t="shared" si="2"/>
        <v>0</v>
      </c>
      <c r="K143" s="29" t="s">
        <v>50</v>
      </c>
      <c r="L143" s="21" t="s">
        <v>21</v>
      </c>
      <c r="M143" s="29" t="s">
        <v>51</v>
      </c>
      <c r="N143" s="30" t="str">
        <f>VLOOKUP(M143,[19]OPERACIONAL!$A$1:$C$12,2,FALSE)</f>
        <v>SELECIONAR</v>
      </c>
    </row>
    <row r="144" spans="2:14" hidden="1">
      <c r="B144" s="14">
        <v>40</v>
      </c>
      <c r="C144" s="24" t="s">
        <v>4</v>
      </c>
      <c r="D144" s="25"/>
      <c r="E144" s="25"/>
      <c r="F144" s="24" t="s">
        <v>18</v>
      </c>
      <c r="G144" s="26">
        <v>1</v>
      </c>
      <c r="H144" s="31"/>
      <c r="I144" s="27">
        <v>0</v>
      </c>
      <c r="J144" s="28">
        <f t="shared" si="2"/>
        <v>0</v>
      </c>
      <c r="K144" s="29" t="s">
        <v>50</v>
      </c>
      <c r="L144" s="21" t="s">
        <v>21</v>
      </c>
      <c r="M144" s="29" t="s">
        <v>51</v>
      </c>
      <c r="N144" s="30" t="str">
        <f>VLOOKUP(M144,[19]OPERACIONAL!$A$1:$C$12,2,FALSE)</f>
        <v>SELECIONAR</v>
      </c>
    </row>
    <row r="145" spans="2:14" hidden="1">
      <c r="B145" s="14">
        <v>40</v>
      </c>
      <c r="C145" s="24" t="s">
        <v>4</v>
      </c>
      <c r="D145" s="25"/>
      <c r="E145" s="25"/>
      <c r="F145" s="24" t="s">
        <v>18</v>
      </c>
      <c r="G145" s="26">
        <v>1</v>
      </c>
      <c r="H145" s="31"/>
      <c r="I145" s="27">
        <v>0</v>
      </c>
      <c r="J145" s="28">
        <f t="shared" si="2"/>
        <v>0</v>
      </c>
      <c r="K145" s="29" t="s">
        <v>50</v>
      </c>
      <c r="L145" s="21" t="s">
        <v>21</v>
      </c>
      <c r="M145" s="29" t="s">
        <v>51</v>
      </c>
      <c r="N145" s="30" t="str">
        <f>VLOOKUP(M145,[19]OPERACIONAL!$A$1:$C$12,2,FALSE)</f>
        <v>SELECIONAR</v>
      </c>
    </row>
    <row r="146" spans="2:14" hidden="1">
      <c r="B146" s="14">
        <v>40</v>
      </c>
      <c r="C146" s="24" t="s">
        <v>4</v>
      </c>
      <c r="D146" s="25"/>
      <c r="E146" s="25"/>
      <c r="F146" s="24" t="s">
        <v>18</v>
      </c>
      <c r="G146" s="26">
        <v>1</v>
      </c>
      <c r="H146" s="31"/>
      <c r="I146" s="27">
        <v>0</v>
      </c>
      <c r="J146" s="28">
        <f t="shared" si="2"/>
        <v>0</v>
      </c>
      <c r="K146" s="29" t="s">
        <v>50</v>
      </c>
      <c r="L146" s="21" t="s">
        <v>21</v>
      </c>
      <c r="M146" s="29" t="s">
        <v>51</v>
      </c>
      <c r="N146" s="30" t="str">
        <f>VLOOKUP(M146,[19]OPERACIONAL!$A$1:$C$12,2,FALSE)</f>
        <v>SELECIONAR</v>
      </c>
    </row>
    <row r="147" spans="2:14" hidden="1">
      <c r="B147" s="14">
        <v>40</v>
      </c>
      <c r="C147" s="24" t="s">
        <v>4</v>
      </c>
      <c r="D147" s="25"/>
      <c r="E147" s="25"/>
      <c r="F147" s="24" t="s">
        <v>18</v>
      </c>
      <c r="G147" s="26">
        <v>1</v>
      </c>
      <c r="H147" s="31"/>
      <c r="I147" s="27">
        <v>0</v>
      </c>
      <c r="J147" s="28">
        <f t="shared" si="2"/>
        <v>0</v>
      </c>
      <c r="K147" s="29" t="s">
        <v>50</v>
      </c>
      <c r="L147" s="21" t="s">
        <v>21</v>
      </c>
      <c r="M147" s="29" t="s">
        <v>51</v>
      </c>
      <c r="N147" s="30" t="str">
        <f>VLOOKUP(M147,[19]OPERACIONAL!$A$1:$C$12,2,FALSE)</f>
        <v>SELECIONAR</v>
      </c>
    </row>
    <row r="148" spans="2:14" hidden="1">
      <c r="B148" s="14">
        <v>40</v>
      </c>
      <c r="C148" s="24" t="s">
        <v>4</v>
      </c>
      <c r="D148" s="25"/>
      <c r="E148" s="25"/>
      <c r="F148" s="24" t="s">
        <v>18</v>
      </c>
      <c r="G148" s="26">
        <v>1</v>
      </c>
      <c r="H148" s="31"/>
      <c r="I148" s="27">
        <v>0</v>
      </c>
      <c r="J148" s="28">
        <f t="shared" si="2"/>
        <v>0</v>
      </c>
      <c r="K148" s="29" t="s">
        <v>50</v>
      </c>
      <c r="L148" s="21" t="s">
        <v>21</v>
      </c>
      <c r="M148" s="29" t="s">
        <v>51</v>
      </c>
      <c r="N148" s="30" t="str">
        <f>VLOOKUP(M148,[19]OPERACIONAL!$A$1:$C$12,2,FALSE)</f>
        <v>SELECIONAR</v>
      </c>
    </row>
    <row r="149" spans="2:14" hidden="1">
      <c r="B149" s="14">
        <v>40</v>
      </c>
      <c r="C149" s="24" t="s">
        <v>4</v>
      </c>
      <c r="D149" s="25"/>
      <c r="E149" s="25"/>
      <c r="F149" s="24" t="s">
        <v>18</v>
      </c>
      <c r="G149" s="26">
        <v>1</v>
      </c>
      <c r="H149" s="31"/>
      <c r="I149" s="27">
        <v>0</v>
      </c>
      <c r="J149" s="28">
        <f t="shared" si="2"/>
        <v>0</v>
      </c>
      <c r="K149" s="29" t="s">
        <v>50</v>
      </c>
      <c r="L149" s="21" t="s">
        <v>21</v>
      </c>
      <c r="M149" s="29" t="s">
        <v>51</v>
      </c>
      <c r="N149" s="30" t="str">
        <f>VLOOKUP(M149,[19]OPERACIONAL!$A$1:$C$12,2,FALSE)</f>
        <v>SELECIONAR</v>
      </c>
    </row>
    <row r="150" spans="2:14" hidden="1">
      <c r="B150" s="14">
        <v>40</v>
      </c>
      <c r="C150" s="24" t="s">
        <v>4</v>
      </c>
      <c r="D150" s="25"/>
      <c r="E150" s="25"/>
      <c r="F150" s="24" t="s">
        <v>18</v>
      </c>
      <c r="G150" s="26">
        <v>1</v>
      </c>
      <c r="H150" s="31"/>
      <c r="I150" s="27">
        <v>0</v>
      </c>
      <c r="J150" s="28">
        <f t="shared" si="2"/>
        <v>0</v>
      </c>
      <c r="K150" s="29" t="s">
        <v>50</v>
      </c>
      <c r="L150" s="21" t="s">
        <v>21</v>
      </c>
      <c r="M150" s="29" t="s">
        <v>51</v>
      </c>
      <c r="N150" s="30" t="str">
        <f>VLOOKUP(M150,[19]OPERACIONAL!$A$1:$C$12,2,FALSE)</f>
        <v>SELECIONAR</v>
      </c>
    </row>
    <row r="151" spans="2:14" hidden="1">
      <c r="B151" s="14">
        <v>40</v>
      </c>
      <c r="C151" s="24" t="s">
        <v>4</v>
      </c>
      <c r="D151" s="25"/>
      <c r="E151" s="25"/>
      <c r="F151" s="24" t="s">
        <v>18</v>
      </c>
      <c r="G151" s="26">
        <v>1</v>
      </c>
      <c r="H151" s="31"/>
      <c r="I151" s="27">
        <v>0</v>
      </c>
      <c r="J151" s="28">
        <f t="shared" si="2"/>
        <v>0</v>
      </c>
      <c r="K151" s="29" t="s">
        <v>50</v>
      </c>
      <c r="L151" s="21" t="s">
        <v>21</v>
      </c>
      <c r="M151" s="29" t="s">
        <v>51</v>
      </c>
      <c r="N151" s="30" t="str">
        <f>VLOOKUP(M151,[19]OPERACIONAL!$A$1:$C$12,2,FALSE)</f>
        <v>SELECIONAR</v>
      </c>
    </row>
    <row r="152" spans="2:14" hidden="1">
      <c r="B152" s="14">
        <v>40</v>
      </c>
      <c r="C152" s="24" t="s">
        <v>4</v>
      </c>
      <c r="D152" s="25"/>
      <c r="E152" s="25"/>
      <c r="F152" s="24" t="s">
        <v>18</v>
      </c>
      <c r="G152" s="26">
        <v>1</v>
      </c>
      <c r="H152" s="31"/>
      <c r="I152" s="27">
        <v>0</v>
      </c>
      <c r="J152" s="28">
        <f t="shared" si="2"/>
        <v>0</v>
      </c>
      <c r="K152" s="29" t="s">
        <v>50</v>
      </c>
      <c r="L152" s="21" t="s">
        <v>21</v>
      </c>
      <c r="M152" s="29" t="s">
        <v>51</v>
      </c>
      <c r="N152" s="30" t="str">
        <f>VLOOKUP(M152,[19]OPERACIONAL!$A$1:$C$12,2,FALSE)</f>
        <v>SELECIONAR</v>
      </c>
    </row>
    <row r="153" spans="2:14" hidden="1">
      <c r="B153" s="14">
        <v>40</v>
      </c>
      <c r="C153" s="24" t="s">
        <v>4</v>
      </c>
      <c r="D153" s="25"/>
      <c r="E153" s="25"/>
      <c r="F153" s="24" t="s">
        <v>18</v>
      </c>
      <c r="G153" s="26">
        <v>1</v>
      </c>
      <c r="H153" s="31"/>
      <c r="I153" s="27">
        <v>0</v>
      </c>
      <c r="J153" s="28">
        <f t="shared" si="2"/>
        <v>0</v>
      </c>
      <c r="K153" s="29" t="s">
        <v>50</v>
      </c>
      <c r="L153" s="21" t="s">
        <v>21</v>
      </c>
      <c r="M153" s="29" t="s">
        <v>51</v>
      </c>
      <c r="N153" s="30" t="str">
        <f>VLOOKUP(M153,[19]OPERACIONAL!$A$1:$C$12,2,FALSE)</f>
        <v>SELECIONAR</v>
      </c>
    </row>
    <row r="154" spans="2:14" hidden="1">
      <c r="B154" s="14">
        <v>40</v>
      </c>
      <c r="C154" s="24" t="s">
        <v>4</v>
      </c>
      <c r="D154" s="25"/>
      <c r="E154" s="25"/>
      <c r="F154" s="24" t="s">
        <v>18</v>
      </c>
      <c r="G154" s="26">
        <v>1</v>
      </c>
      <c r="H154" s="31"/>
      <c r="I154" s="27">
        <v>0</v>
      </c>
      <c r="J154" s="28">
        <f t="shared" si="2"/>
        <v>0</v>
      </c>
      <c r="K154" s="29" t="s">
        <v>50</v>
      </c>
      <c r="L154" s="21" t="s">
        <v>21</v>
      </c>
      <c r="M154" s="29" t="s">
        <v>51</v>
      </c>
      <c r="N154" s="30" t="str">
        <f>VLOOKUP(M154,[19]OPERACIONAL!$A$1:$C$12,2,FALSE)</f>
        <v>SELECIONAR</v>
      </c>
    </row>
    <row r="155" spans="2:14" hidden="1">
      <c r="B155" s="14">
        <v>40</v>
      </c>
      <c r="C155" s="24" t="s">
        <v>4</v>
      </c>
      <c r="D155" s="25"/>
      <c r="E155" s="25"/>
      <c r="F155" s="24" t="s">
        <v>18</v>
      </c>
      <c r="G155" s="26">
        <v>1</v>
      </c>
      <c r="H155" s="31"/>
      <c r="I155" s="27">
        <v>0</v>
      </c>
      <c r="J155" s="28">
        <f t="shared" si="2"/>
        <v>0</v>
      </c>
      <c r="K155" s="29" t="s">
        <v>50</v>
      </c>
      <c r="L155" s="21" t="s">
        <v>21</v>
      </c>
      <c r="M155" s="29" t="s">
        <v>51</v>
      </c>
      <c r="N155" s="30" t="str">
        <f>VLOOKUP(M155,[19]OPERACIONAL!$A$1:$C$12,2,FALSE)</f>
        <v>SELECIONAR</v>
      </c>
    </row>
    <row r="156" spans="2:14" hidden="1">
      <c r="B156" s="14">
        <v>40</v>
      </c>
      <c r="C156" s="24" t="s">
        <v>4</v>
      </c>
      <c r="D156" s="25"/>
      <c r="E156" s="25"/>
      <c r="F156" s="24" t="s">
        <v>18</v>
      </c>
      <c r="G156" s="26">
        <v>1</v>
      </c>
      <c r="H156" s="31"/>
      <c r="I156" s="27">
        <v>0</v>
      </c>
      <c r="J156" s="28">
        <f t="shared" si="2"/>
        <v>0</v>
      </c>
      <c r="K156" s="29" t="s">
        <v>50</v>
      </c>
      <c r="L156" s="21" t="s">
        <v>21</v>
      </c>
      <c r="M156" s="29" t="s">
        <v>51</v>
      </c>
      <c r="N156" s="30" t="str">
        <f>VLOOKUP(M156,[19]OPERACIONAL!$A$1:$C$12,2,FALSE)</f>
        <v>SELECIONAR</v>
      </c>
    </row>
    <row r="157" spans="2:14" hidden="1">
      <c r="B157" s="14">
        <v>40</v>
      </c>
      <c r="C157" s="24" t="s">
        <v>4</v>
      </c>
      <c r="D157" s="25"/>
      <c r="E157" s="25"/>
      <c r="F157" s="24" t="s">
        <v>18</v>
      </c>
      <c r="G157" s="26">
        <v>1</v>
      </c>
      <c r="H157" s="31"/>
      <c r="I157" s="27">
        <v>0</v>
      </c>
      <c r="J157" s="28">
        <f t="shared" si="2"/>
        <v>0</v>
      </c>
      <c r="K157" s="29" t="s">
        <v>50</v>
      </c>
      <c r="L157" s="21" t="s">
        <v>21</v>
      </c>
      <c r="M157" s="29" t="s">
        <v>51</v>
      </c>
      <c r="N157" s="30" t="str">
        <f>VLOOKUP(M157,[19]OPERACIONAL!$A$1:$C$12,2,FALSE)</f>
        <v>SELECIONAR</v>
      </c>
    </row>
    <row r="158" spans="2:14" hidden="1">
      <c r="B158" s="14">
        <v>40</v>
      </c>
      <c r="C158" s="24" t="s">
        <v>4</v>
      </c>
      <c r="D158" s="25"/>
      <c r="E158" s="25"/>
      <c r="F158" s="24" t="s">
        <v>18</v>
      </c>
      <c r="G158" s="26">
        <v>1</v>
      </c>
      <c r="H158" s="31"/>
      <c r="I158" s="27">
        <v>0</v>
      </c>
      <c r="J158" s="28">
        <f t="shared" si="2"/>
        <v>0</v>
      </c>
      <c r="K158" s="29" t="s">
        <v>50</v>
      </c>
      <c r="L158" s="21" t="s">
        <v>21</v>
      </c>
      <c r="M158" s="29" t="s">
        <v>51</v>
      </c>
      <c r="N158" s="30" t="str">
        <f>VLOOKUP(M158,[19]OPERACIONAL!$A$1:$C$12,2,FALSE)</f>
        <v>SELECIONAR</v>
      </c>
    </row>
    <row r="159" spans="2:14" hidden="1">
      <c r="B159" s="14">
        <v>40</v>
      </c>
      <c r="C159" s="24" t="s">
        <v>4</v>
      </c>
      <c r="D159" s="25"/>
      <c r="E159" s="25"/>
      <c r="F159" s="24" t="s">
        <v>18</v>
      </c>
      <c r="G159" s="26">
        <v>1</v>
      </c>
      <c r="H159" s="31"/>
      <c r="I159" s="27">
        <v>0</v>
      </c>
      <c r="J159" s="28">
        <f t="shared" si="2"/>
        <v>0</v>
      </c>
      <c r="K159" s="29" t="s">
        <v>50</v>
      </c>
      <c r="L159" s="21" t="s">
        <v>21</v>
      </c>
      <c r="M159" s="29" t="s">
        <v>51</v>
      </c>
      <c r="N159" s="30" t="str">
        <f>VLOOKUP(M159,[19]OPERACIONAL!$A$1:$C$12,2,FALSE)</f>
        <v>SELECIONAR</v>
      </c>
    </row>
    <row r="160" spans="2:14" hidden="1">
      <c r="B160" s="14">
        <v>40</v>
      </c>
      <c r="C160" s="24" t="s">
        <v>4</v>
      </c>
      <c r="D160" s="25"/>
      <c r="E160" s="25"/>
      <c r="F160" s="24" t="s">
        <v>18</v>
      </c>
      <c r="G160" s="26">
        <v>1</v>
      </c>
      <c r="H160" s="31"/>
      <c r="I160" s="27">
        <v>0</v>
      </c>
      <c r="J160" s="28">
        <f t="shared" si="2"/>
        <v>0</v>
      </c>
      <c r="K160" s="29" t="s">
        <v>50</v>
      </c>
      <c r="L160" s="21" t="s">
        <v>21</v>
      </c>
      <c r="M160" s="29" t="s">
        <v>51</v>
      </c>
      <c r="N160" s="30" t="str">
        <f>VLOOKUP(M160,[19]OPERACIONAL!$A$1:$C$12,2,FALSE)</f>
        <v>SELECIONAR</v>
      </c>
    </row>
    <row r="161" spans="2:14" hidden="1">
      <c r="B161" s="14">
        <v>40</v>
      </c>
      <c r="C161" s="24" t="s">
        <v>4</v>
      </c>
      <c r="D161" s="25"/>
      <c r="E161" s="25"/>
      <c r="F161" s="24" t="s">
        <v>18</v>
      </c>
      <c r="G161" s="26">
        <v>1</v>
      </c>
      <c r="H161" s="31"/>
      <c r="I161" s="27">
        <v>0</v>
      </c>
      <c r="J161" s="28">
        <f t="shared" si="2"/>
        <v>0</v>
      </c>
      <c r="K161" s="29" t="s">
        <v>50</v>
      </c>
      <c r="L161" s="21" t="s">
        <v>21</v>
      </c>
      <c r="M161" s="29" t="s">
        <v>51</v>
      </c>
      <c r="N161" s="30" t="str">
        <f>VLOOKUP(M161,[19]OPERACIONAL!$A$1:$C$12,2,FALSE)</f>
        <v>SELECIONAR</v>
      </c>
    </row>
    <row r="162" spans="2:14" hidden="1">
      <c r="B162" s="14">
        <v>40</v>
      </c>
      <c r="C162" s="24" t="s">
        <v>4</v>
      </c>
      <c r="D162" s="25"/>
      <c r="E162" s="25"/>
      <c r="F162" s="24" t="s">
        <v>18</v>
      </c>
      <c r="G162" s="26">
        <v>1</v>
      </c>
      <c r="H162" s="31"/>
      <c r="I162" s="27">
        <v>0</v>
      </c>
      <c r="J162" s="28">
        <f t="shared" si="2"/>
        <v>0</v>
      </c>
      <c r="K162" s="29" t="s">
        <v>50</v>
      </c>
      <c r="L162" s="21" t="s">
        <v>21</v>
      </c>
      <c r="M162" s="29" t="s">
        <v>51</v>
      </c>
      <c r="N162" s="30" t="str">
        <f>VLOOKUP(M162,[19]OPERACIONAL!$A$1:$C$12,2,FALSE)</f>
        <v>SELECIONAR</v>
      </c>
    </row>
    <row r="163" spans="2:14" hidden="1">
      <c r="B163" s="14">
        <v>40</v>
      </c>
      <c r="C163" s="24" t="s">
        <v>4</v>
      </c>
      <c r="D163" s="25"/>
      <c r="E163" s="25"/>
      <c r="F163" s="24" t="s">
        <v>18</v>
      </c>
      <c r="G163" s="26">
        <v>1</v>
      </c>
      <c r="H163" s="31"/>
      <c r="I163" s="27">
        <v>0</v>
      </c>
      <c r="J163" s="28">
        <f t="shared" si="2"/>
        <v>0</v>
      </c>
      <c r="K163" s="29" t="s">
        <v>50</v>
      </c>
      <c r="L163" s="21" t="s">
        <v>21</v>
      </c>
      <c r="M163" s="29" t="s">
        <v>51</v>
      </c>
      <c r="N163" s="30" t="str">
        <f>VLOOKUP(M163,[19]OPERACIONAL!$A$1:$C$12,2,FALSE)</f>
        <v>SELECIONAR</v>
      </c>
    </row>
    <row r="164" spans="2:14" hidden="1">
      <c r="B164" s="14">
        <v>40</v>
      </c>
      <c r="C164" s="24" t="s">
        <v>4</v>
      </c>
      <c r="D164" s="25"/>
      <c r="E164" s="25"/>
      <c r="F164" s="24" t="s">
        <v>18</v>
      </c>
      <c r="G164" s="26">
        <v>1</v>
      </c>
      <c r="H164" s="31"/>
      <c r="I164" s="27">
        <v>0</v>
      </c>
      <c r="J164" s="28">
        <f t="shared" si="2"/>
        <v>0</v>
      </c>
      <c r="K164" s="29" t="s">
        <v>50</v>
      </c>
      <c r="L164" s="21" t="s">
        <v>21</v>
      </c>
      <c r="M164" s="29" t="s">
        <v>51</v>
      </c>
      <c r="N164" s="30" t="str">
        <f>VLOOKUP(M164,[19]OPERACIONAL!$A$1:$C$12,2,FALSE)</f>
        <v>SELECIONAR</v>
      </c>
    </row>
    <row r="165" spans="2:14" hidden="1">
      <c r="B165" s="14">
        <v>40</v>
      </c>
      <c r="C165" s="24" t="s">
        <v>4</v>
      </c>
      <c r="D165" s="25"/>
      <c r="E165" s="25"/>
      <c r="F165" s="24" t="s">
        <v>18</v>
      </c>
      <c r="G165" s="26">
        <v>1</v>
      </c>
      <c r="H165" s="31"/>
      <c r="I165" s="27">
        <v>0</v>
      </c>
      <c r="J165" s="28">
        <f t="shared" si="2"/>
        <v>0</v>
      </c>
      <c r="K165" s="29" t="s">
        <v>50</v>
      </c>
      <c r="L165" s="21" t="s">
        <v>21</v>
      </c>
      <c r="M165" s="29" t="s">
        <v>51</v>
      </c>
      <c r="N165" s="30" t="str">
        <f>VLOOKUP(M165,[19]OPERACIONAL!$A$1:$C$12,2,FALSE)</f>
        <v>SELECIONAR</v>
      </c>
    </row>
    <row r="166" spans="2:14" hidden="1">
      <c r="B166" s="14">
        <v>40</v>
      </c>
      <c r="C166" s="24" t="s">
        <v>4</v>
      </c>
      <c r="D166" s="25"/>
      <c r="E166" s="25"/>
      <c r="F166" s="24" t="s">
        <v>18</v>
      </c>
      <c r="G166" s="26">
        <v>1</v>
      </c>
      <c r="H166" s="31"/>
      <c r="I166" s="27">
        <v>0</v>
      </c>
      <c r="J166" s="28">
        <f t="shared" si="2"/>
        <v>0</v>
      </c>
      <c r="K166" s="29" t="s">
        <v>50</v>
      </c>
      <c r="L166" s="21" t="s">
        <v>21</v>
      </c>
      <c r="M166" s="29" t="s">
        <v>51</v>
      </c>
      <c r="N166" s="30" t="str">
        <f>VLOOKUP(M166,[19]OPERACIONAL!$A$1:$C$12,2,FALSE)</f>
        <v>SELECIONAR</v>
      </c>
    </row>
    <row r="167" spans="2:14" hidden="1">
      <c r="B167" s="14">
        <v>40</v>
      </c>
      <c r="C167" s="24" t="s">
        <v>4</v>
      </c>
      <c r="D167" s="25"/>
      <c r="E167" s="25"/>
      <c r="F167" s="24" t="s">
        <v>18</v>
      </c>
      <c r="G167" s="26">
        <v>1</v>
      </c>
      <c r="H167" s="31"/>
      <c r="I167" s="27">
        <v>0</v>
      </c>
      <c r="J167" s="28">
        <f t="shared" si="2"/>
        <v>0</v>
      </c>
      <c r="K167" s="29" t="s">
        <v>50</v>
      </c>
      <c r="L167" s="21" t="s">
        <v>21</v>
      </c>
      <c r="M167" s="29" t="s">
        <v>51</v>
      </c>
      <c r="N167" s="30" t="str">
        <f>VLOOKUP(M167,[19]OPERACIONAL!$A$1:$C$12,2,FALSE)</f>
        <v>SELECIONAR</v>
      </c>
    </row>
    <row r="168" spans="2:14" hidden="1">
      <c r="B168" s="14">
        <v>40</v>
      </c>
      <c r="C168" s="24" t="s">
        <v>4</v>
      </c>
      <c r="D168" s="25"/>
      <c r="E168" s="25"/>
      <c r="F168" s="24" t="s">
        <v>18</v>
      </c>
      <c r="G168" s="26">
        <v>1</v>
      </c>
      <c r="H168" s="31"/>
      <c r="I168" s="27">
        <v>0</v>
      </c>
      <c r="J168" s="28">
        <f t="shared" si="2"/>
        <v>0</v>
      </c>
      <c r="K168" s="29" t="s">
        <v>50</v>
      </c>
      <c r="L168" s="21" t="s">
        <v>21</v>
      </c>
      <c r="M168" s="29" t="s">
        <v>51</v>
      </c>
      <c r="N168" s="30" t="str">
        <f>VLOOKUP(M168,[19]OPERACIONAL!$A$1:$C$12,2,FALSE)</f>
        <v>SELECIONAR</v>
      </c>
    </row>
    <row r="169" spans="2:14" hidden="1">
      <c r="B169" s="14">
        <v>40</v>
      </c>
      <c r="C169" s="24" t="s">
        <v>4</v>
      </c>
      <c r="D169" s="25"/>
      <c r="E169" s="25"/>
      <c r="F169" s="24" t="s">
        <v>18</v>
      </c>
      <c r="G169" s="26">
        <v>1</v>
      </c>
      <c r="H169" s="31"/>
      <c r="I169" s="27">
        <v>0</v>
      </c>
      <c r="J169" s="28">
        <f t="shared" si="2"/>
        <v>0</v>
      </c>
      <c r="K169" s="29" t="s">
        <v>50</v>
      </c>
      <c r="L169" s="21" t="s">
        <v>21</v>
      </c>
      <c r="M169" s="29" t="s">
        <v>51</v>
      </c>
      <c r="N169" s="30" t="str">
        <f>VLOOKUP(M169,[19]OPERACIONAL!$A$1:$C$12,2,FALSE)</f>
        <v>SELECIONAR</v>
      </c>
    </row>
    <row r="170" spans="2:14" hidden="1">
      <c r="B170" s="14">
        <v>40</v>
      </c>
      <c r="C170" s="24" t="s">
        <v>4</v>
      </c>
      <c r="D170" s="25"/>
      <c r="E170" s="25"/>
      <c r="F170" s="24" t="s">
        <v>18</v>
      </c>
      <c r="G170" s="26">
        <v>1</v>
      </c>
      <c r="H170" s="31"/>
      <c r="I170" s="27">
        <v>0</v>
      </c>
      <c r="J170" s="28">
        <f t="shared" si="2"/>
        <v>0</v>
      </c>
      <c r="K170" s="29" t="s">
        <v>50</v>
      </c>
      <c r="L170" s="21" t="s">
        <v>21</v>
      </c>
      <c r="M170" s="29" t="s">
        <v>51</v>
      </c>
      <c r="N170" s="30" t="str">
        <f>VLOOKUP(M170,[19]OPERACIONAL!$A$1:$C$12,2,FALSE)</f>
        <v>SELECIONAR</v>
      </c>
    </row>
    <row r="171" spans="2:14" hidden="1">
      <c r="B171" s="14">
        <v>40</v>
      </c>
      <c r="C171" s="24" t="s">
        <v>4</v>
      </c>
      <c r="D171" s="25"/>
      <c r="E171" s="25"/>
      <c r="F171" s="24" t="s">
        <v>18</v>
      </c>
      <c r="G171" s="26">
        <v>1</v>
      </c>
      <c r="H171" s="31"/>
      <c r="I171" s="27">
        <v>0</v>
      </c>
      <c r="J171" s="28">
        <f t="shared" si="2"/>
        <v>0</v>
      </c>
      <c r="K171" s="29" t="s">
        <v>50</v>
      </c>
      <c r="L171" s="21" t="s">
        <v>21</v>
      </c>
      <c r="M171" s="29" t="s">
        <v>51</v>
      </c>
      <c r="N171" s="30" t="str">
        <f>VLOOKUP(M171,[19]OPERACIONAL!$A$1:$C$12,2,FALSE)</f>
        <v>SELECIONAR</v>
      </c>
    </row>
    <row r="172" spans="2:14" hidden="1">
      <c r="B172" s="14">
        <v>40</v>
      </c>
      <c r="C172" s="24" t="s">
        <v>4</v>
      </c>
      <c r="D172" s="25"/>
      <c r="E172" s="25"/>
      <c r="F172" s="24" t="s">
        <v>18</v>
      </c>
      <c r="G172" s="26">
        <v>1</v>
      </c>
      <c r="H172" s="31"/>
      <c r="I172" s="27">
        <v>0</v>
      </c>
      <c r="J172" s="28">
        <f t="shared" si="2"/>
        <v>0</v>
      </c>
      <c r="K172" s="29" t="s">
        <v>50</v>
      </c>
      <c r="L172" s="21" t="s">
        <v>21</v>
      </c>
      <c r="M172" s="29" t="s">
        <v>51</v>
      </c>
      <c r="N172" s="30" t="str">
        <f>VLOOKUP(M172,[19]OPERACIONAL!$A$1:$C$12,2,FALSE)</f>
        <v>SELECIONAR</v>
      </c>
    </row>
    <row r="173" spans="2:14" hidden="1">
      <c r="B173" s="14">
        <v>40</v>
      </c>
      <c r="C173" s="24" t="s">
        <v>4</v>
      </c>
      <c r="D173" s="25"/>
      <c r="E173" s="25"/>
      <c r="F173" s="24" t="s">
        <v>18</v>
      </c>
      <c r="G173" s="26">
        <v>1</v>
      </c>
      <c r="H173" s="31"/>
      <c r="I173" s="27">
        <v>0</v>
      </c>
      <c r="J173" s="28">
        <f t="shared" si="2"/>
        <v>0</v>
      </c>
      <c r="K173" s="29" t="s">
        <v>50</v>
      </c>
      <c r="L173" s="21" t="s">
        <v>21</v>
      </c>
      <c r="M173" s="29" t="s">
        <v>51</v>
      </c>
      <c r="N173" s="30" t="str">
        <f>VLOOKUP(M173,[19]OPERACIONAL!$A$1:$C$12,2,FALSE)</f>
        <v>SELECIONAR</v>
      </c>
    </row>
    <row r="174" spans="2:14" hidden="1">
      <c r="B174" s="14">
        <v>40</v>
      </c>
      <c r="C174" s="24" t="s">
        <v>4</v>
      </c>
      <c r="D174" s="25"/>
      <c r="E174" s="25"/>
      <c r="F174" s="24" t="s">
        <v>18</v>
      </c>
      <c r="G174" s="26">
        <v>1</v>
      </c>
      <c r="H174" s="31"/>
      <c r="I174" s="27">
        <v>0</v>
      </c>
      <c r="J174" s="28">
        <f t="shared" si="2"/>
        <v>0</v>
      </c>
      <c r="K174" s="29" t="s">
        <v>50</v>
      </c>
      <c r="L174" s="21" t="s">
        <v>21</v>
      </c>
      <c r="M174" s="29" t="s">
        <v>51</v>
      </c>
      <c r="N174" s="30" t="str">
        <f>VLOOKUP(M174,[19]OPERACIONAL!$A$1:$C$12,2,FALSE)</f>
        <v>SELECIONAR</v>
      </c>
    </row>
    <row r="175" spans="2:14" hidden="1">
      <c r="B175" s="14">
        <v>40</v>
      </c>
      <c r="C175" s="24" t="s">
        <v>4</v>
      </c>
      <c r="D175" s="25"/>
      <c r="E175" s="25"/>
      <c r="F175" s="24" t="s">
        <v>18</v>
      </c>
      <c r="G175" s="26">
        <v>1</v>
      </c>
      <c r="H175" s="31"/>
      <c r="I175" s="27">
        <v>0</v>
      </c>
      <c r="J175" s="28">
        <f t="shared" si="2"/>
        <v>0</v>
      </c>
      <c r="K175" s="29" t="s">
        <v>50</v>
      </c>
      <c r="L175" s="21" t="s">
        <v>21</v>
      </c>
      <c r="M175" s="29" t="s">
        <v>51</v>
      </c>
      <c r="N175" s="30" t="str">
        <f>VLOOKUP(M175,[19]OPERACIONAL!$A$1:$C$12,2,FALSE)</f>
        <v>SELECIONAR</v>
      </c>
    </row>
    <row r="176" spans="2:14" hidden="1">
      <c r="B176" s="14">
        <v>40</v>
      </c>
      <c r="C176" s="24" t="s">
        <v>4</v>
      </c>
      <c r="D176" s="25"/>
      <c r="E176" s="25"/>
      <c r="F176" s="24" t="s">
        <v>18</v>
      </c>
      <c r="G176" s="26">
        <v>1</v>
      </c>
      <c r="H176" s="31"/>
      <c r="I176" s="27">
        <v>0</v>
      </c>
      <c r="J176" s="28">
        <f t="shared" si="2"/>
        <v>0</v>
      </c>
      <c r="K176" s="29" t="s">
        <v>50</v>
      </c>
      <c r="L176" s="21" t="s">
        <v>21</v>
      </c>
      <c r="M176" s="29" t="s">
        <v>51</v>
      </c>
      <c r="N176" s="30" t="str">
        <f>VLOOKUP(M176,[19]OPERACIONAL!$A$1:$C$12,2,FALSE)</f>
        <v>SELECIONAR</v>
      </c>
    </row>
    <row r="177" spans="2:14" hidden="1">
      <c r="B177" s="14">
        <v>40</v>
      </c>
      <c r="C177" s="24" t="s">
        <v>4</v>
      </c>
      <c r="D177" s="25"/>
      <c r="E177" s="25"/>
      <c r="F177" s="24" t="s">
        <v>18</v>
      </c>
      <c r="G177" s="26">
        <v>1</v>
      </c>
      <c r="H177" s="31"/>
      <c r="I177" s="27">
        <v>0</v>
      </c>
      <c r="J177" s="28">
        <f t="shared" si="2"/>
        <v>0</v>
      </c>
      <c r="K177" s="29" t="s">
        <v>50</v>
      </c>
      <c r="L177" s="21" t="s">
        <v>21</v>
      </c>
      <c r="M177" s="29" t="s">
        <v>51</v>
      </c>
      <c r="N177" s="30" t="str">
        <f>VLOOKUP(M177,[19]OPERACIONAL!$A$1:$C$12,2,FALSE)</f>
        <v>SELECIONAR</v>
      </c>
    </row>
    <row r="178" spans="2:14" hidden="1">
      <c r="B178" s="14">
        <v>40</v>
      </c>
      <c r="C178" s="24" t="s">
        <v>4</v>
      </c>
      <c r="D178" s="25"/>
      <c r="E178" s="25"/>
      <c r="F178" s="24" t="s">
        <v>18</v>
      </c>
      <c r="G178" s="26">
        <v>1</v>
      </c>
      <c r="H178" s="31"/>
      <c r="I178" s="27">
        <v>0</v>
      </c>
      <c r="J178" s="28">
        <f t="shared" si="2"/>
        <v>0</v>
      </c>
      <c r="K178" s="29" t="s">
        <v>50</v>
      </c>
      <c r="L178" s="21" t="s">
        <v>21</v>
      </c>
      <c r="M178" s="29" t="s">
        <v>51</v>
      </c>
      <c r="N178" s="30" t="str">
        <f>VLOOKUP(M178,[19]OPERACIONAL!$A$1:$C$12,2,FALSE)</f>
        <v>SELECIONAR</v>
      </c>
    </row>
    <row r="179" spans="2:14" hidden="1">
      <c r="B179" s="14">
        <v>40</v>
      </c>
      <c r="C179" s="24" t="s">
        <v>4</v>
      </c>
      <c r="D179" s="25"/>
      <c r="E179" s="25"/>
      <c r="F179" s="24" t="s">
        <v>18</v>
      </c>
      <c r="G179" s="26">
        <v>1</v>
      </c>
      <c r="H179" s="31"/>
      <c r="I179" s="27">
        <v>0</v>
      </c>
      <c r="J179" s="28">
        <f t="shared" si="2"/>
        <v>0</v>
      </c>
      <c r="K179" s="29" t="s">
        <v>50</v>
      </c>
      <c r="L179" s="21" t="s">
        <v>21</v>
      </c>
      <c r="M179" s="29" t="s">
        <v>51</v>
      </c>
      <c r="N179" s="30" t="str">
        <f>VLOOKUP(M179,[19]OPERACIONAL!$A$1:$C$12,2,FALSE)</f>
        <v>SELECIONAR</v>
      </c>
    </row>
    <row r="180" spans="2:14" hidden="1">
      <c r="B180" s="14">
        <v>40</v>
      </c>
      <c r="C180" s="24" t="s">
        <v>4</v>
      </c>
      <c r="D180" s="25"/>
      <c r="E180" s="25"/>
      <c r="F180" s="24" t="s">
        <v>18</v>
      </c>
      <c r="G180" s="26">
        <v>1</v>
      </c>
      <c r="H180" s="31"/>
      <c r="I180" s="27">
        <v>0</v>
      </c>
      <c r="J180" s="28">
        <f t="shared" si="2"/>
        <v>0</v>
      </c>
      <c r="K180" s="29" t="s">
        <v>50</v>
      </c>
      <c r="L180" s="21" t="s">
        <v>21</v>
      </c>
      <c r="M180" s="29" t="s">
        <v>51</v>
      </c>
      <c r="N180" s="30" t="str">
        <f>VLOOKUP(M180,[19]OPERACIONAL!$A$1:$C$12,2,FALSE)</f>
        <v>SELECIONAR</v>
      </c>
    </row>
    <row r="181" spans="2:14" hidden="1">
      <c r="B181" s="14">
        <v>40</v>
      </c>
      <c r="C181" s="24" t="s">
        <v>4</v>
      </c>
      <c r="D181" s="25"/>
      <c r="E181" s="25"/>
      <c r="F181" s="24" t="s">
        <v>18</v>
      </c>
      <c r="G181" s="26">
        <v>1</v>
      </c>
      <c r="H181" s="31"/>
      <c r="I181" s="27">
        <v>0</v>
      </c>
      <c r="J181" s="28">
        <f t="shared" si="2"/>
        <v>0</v>
      </c>
      <c r="K181" s="29" t="s">
        <v>50</v>
      </c>
      <c r="L181" s="21" t="s">
        <v>21</v>
      </c>
      <c r="M181" s="29" t="s">
        <v>51</v>
      </c>
      <c r="N181" s="30" t="str">
        <f>VLOOKUP(M181,[19]OPERACIONAL!$A$1:$C$12,2,FALSE)</f>
        <v>SELECIONAR</v>
      </c>
    </row>
    <row r="182" spans="2:14" hidden="1">
      <c r="B182" s="14">
        <v>40</v>
      </c>
      <c r="C182" s="24" t="s">
        <v>4</v>
      </c>
      <c r="D182" s="25"/>
      <c r="E182" s="25"/>
      <c r="F182" s="24" t="s">
        <v>18</v>
      </c>
      <c r="G182" s="26">
        <v>1</v>
      </c>
      <c r="H182" s="31"/>
      <c r="I182" s="27">
        <v>0</v>
      </c>
      <c r="J182" s="28">
        <f t="shared" si="2"/>
        <v>0</v>
      </c>
      <c r="K182" s="29" t="s">
        <v>50</v>
      </c>
      <c r="L182" s="21" t="s">
        <v>21</v>
      </c>
      <c r="M182" s="29" t="s">
        <v>51</v>
      </c>
      <c r="N182" s="30" t="str">
        <f>VLOOKUP(M182,[19]OPERACIONAL!$A$1:$C$12,2,FALSE)</f>
        <v>SELECIONAR</v>
      </c>
    </row>
    <row r="183" spans="2:14" hidden="1">
      <c r="B183" s="14">
        <v>40</v>
      </c>
      <c r="C183" s="24" t="s">
        <v>4</v>
      </c>
      <c r="D183" s="25"/>
      <c r="E183" s="25"/>
      <c r="F183" s="24" t="s">
        <v>18</v>
      </c>
      <c r="G183" s="26">
        <v>1</v>
      </c>
      <c r="H183" s="31"/>
      <c r="I183" s="27">
        <v>0</v>
      </c>
      <c r="J183" s="28">
        <f t="shared" si="2"/>
        <v>0</v>
      </c>
      <c r="K183" s="29" t="s">
        <v>50</v>
      </c>
      <c r="L183" s="21" t="s">
        <v>21</v>
      </c>
      <c r="M183" s="29" t="s">
        <v>51</v>
      </c>
      <c r="N183" s="30" t="str">
        <f>VLOOKUP(M183,[19]OPERACIONAL!$A$1:$C$12,2,FALSE)</f>
        <v>SELECIONAR</v>
      </c>
    </row>
    <row r="184" spans="2:14" hidden="1">
      <c r="B184" s="14">
        <v>40</v>
      </c>
      <c r="C184" s="24" t="s">
        <v>4</v>
      </c>
      <c r="D184" s="25"/>
      <c r="E184" s="25"/>
      <c r="F184" s="24" t="s">
        <v>18</v>
      </c>
      <c r="G184" s="26">
        <v>1</v>
      </c>
      <c r="H184" s="31"/>
      <c r="I184" s="27">
        <v>0</v>
      </c>
      <c r="J184" s="28">
        <f t="shared" si="2"/>
        <v>0</v>
      </c>
      <c r="K184" s="29" t="s">
        <v>50</v>
      </c>
      <c r="L184" s="21" t="s">
        <v>21</v>
      </c>
      <c r="M184" s="29" t="s">
        <v>51</v>
      </c>
      <c r="N184" s="30" t="str">
        <f>VLOOKUP(M184,[19]OPERACIONAL!$A$1:$C$12,2,FALSE)</f>
        <v>SELECIONAR</v>
      </c>
    </row>
    <row r="185" spans="2:14" hidden="1">
      <c r="B185" s="14">
        <v>40</v>
      </c>
      <c r="C185" s="24" t="s">
        <v>4</v>
      </c>
      <c r="D185" s="25"/>
      <c r="E185" s="25"/>
      <c r="F185" s="24" t="s">
        <v>18</v>
      </c>
      <c r="G185" s="26">
        <v>1</v>
      </c>
      <c r="H185" s="31"/>
      <c r="I185" s="27">
        <v>0</v>
      </c>
      <c r="J185" s="28">
        <f t="shared" si="2"/>
        <v>0</v>
      </c>
      <c r="K185" s="29" t="s">
        <v>50</v>
      </c>
      <c r="L185" s="21" t="s">
        <v>21</v>
      </c>
      <c r="M185" s="29" t="s">
        <v>51</v>
      </c>
      <c r="N185" s="30" t="str">
        <f>VLOOKUP(M185,[19]OPERACIONAL!$A$1:$C$12,2,FALSE)</f>
        <v>SELECIONAR</v>
      </c>
    </row>
    <row r="186" spans="2:14" hidden="1">
      <c r="B186" s="14">
        <v>40</v>
      </c>
      <c r="C186" s="24" t="s">
        <v>4</v>
      </c>
      <c r="D186" s="25"/>
      <c r="E186" s="25"/>
      <c r="F186" s="24" t="s">
        <v>18</v>
      </c>
      <c r="G186" s="26">
        <v>1</v>
      </c>
      <c r="H186" s="31"/>
      <c r="I186" s="27">
        <v>0</v>
      </c>
      <c r="J186" s="28">
        <f t="shared" si="2"/>
        <v>0</v>
      </c>
      <c r="K186" s="29" t="s">
        <v>50</v>
      </c>
      <c r="L186" s="21" t="s">
        <v>21</v>
      </c>
      <c r="M186" s="29" t="s">
        <v>51</v>
      </c>
      <c r="N186" s="30" t="str">
        <f>VLOOKUP(M186,[19]OPERACIONAL!$A$1:$C$12,2,FALSE)</f>
        <v>SELECIONAR</v>
      </c>
    </row>
    <row r="187" spans="2:14" hidden="1">
      <c r="B187" s="14">
        <v>40</v>
      </c>
      <c r="C187" s="24" t="s">
        <v>4</v>
      </c>
      <c r="D187" s="25"/>
      <c r="E187" s="25"/>
      <c r="F187" s="24" t="s">
        <v>18</v>
      </c>
      <c r="G187" s="26">
        <v>1</v>
      </c>
      <c r="H187" s="31"/>
      <c r="I187" s="27">
        <v>0</v>
      </c>
      <c r="J187" s="28">
        <f t="shared" si="2"/>
        <v>0</v>
      </c>
      <c r="K187" s="29" t="s">
        <v>50</v>
      </c>
      <c r="L187" s="21" t="s">
        <v>21</v>
      </c>
      <c r="M187" s="29" t="s">
        <v>51</v>
      </c>
      <c r="N187" s="30" t="str">
        <f>VLOOKUP(M187,[19]OPERACIONAL!$A$1:$C$12,2,FALSE)</f>
        <v>SELECIONAR</v>
      </c>
    </row>
    <row r="188" spans="2:14" hidden="1">
      <c r="B188" s="14">
        <v>40</v>
      </c>
      <c r="C188" s="24" t="s">
        <v>4</v>
      </c>
      <c r="D188" s="25"/>
      <c r="E188" s="25"/>
      <c r="F188" s="24" t="s">
        <v>18</v>
      </c>
      <c r="G188" s="26">
        <v>1</v>
      </c>
      <c r="H188" s="31"/>
      <c r="I188" s="27">
        <v>0</v>
      </c>
      <c r="J188" s="28">
        <f t="shared" si="2"/>
        <v>0</v>
      </c>
      <c r="K188" s="29" t="s">
        <v>50</v>
      </c>
      <c r="L188" s="21" t="s">
        <v>21</v>
      </c>
      <c r="M188" s="29" t="s">
        <v>51</v>
      </c>
      <c r="N188" s="30" t="str">
        <f>VLOOKUP(M188,[19]OPERACIONAL!$A$1:$C$12,2,FALSE)</f>
        <v>SELECIONAR</v>
      </c>
    </row>
    <row r="189" spans="2:14" hidden="1">
      <c r="B189" s="14">
        <v>40</v>
      </c>
      <c r="C189" s="24" t="s">
        <v>4</v>
      </c>
      <c r="D189" s="25"/>
      <c r="E189" s="25"/>
      <c r="F189" s="24" t="s">
        <v>18</v>
      </c>
      <c r="G189" s="26">
        <v>1</v>
      </c>
      <c r="H189" s="31"/>
      <c r="I189" s="27">
        <v>0</v>
      </c>
      <c r="J189" s="28">
        <f t="shared" si="2"/>
        <v>0</v>
      </c>
      <c r="K189" s="29" t="s">
        <v>50</v>
      </c>
      <c r="L189" s="21" t="s">
        <v>21</v>
      </c>
      <c r="M189" s="29" t="s">
        <v>51</v>
      </c>
      <c r="N189" s="30" t="str">
        <f>VLOOKUP(M189,[19]OPERACIONAL!$A$1:$C$12,2,FALSE)</f>
        <v>SELECIONAR</v>
      </c>
    </row>
    <row r="190" spans="2:14" hidden="1">
      <c r="B190" s="14">
        <v>40</v>
      </c>
      <c r="C190" s="24" t="s">
        <v>4</v>
      </c>
      <c r="D190" s="25"/>
      <c r="E190" s="25"/>
      <c r="F190" s="24" t="s">
        <v>18</v>
      </c>
      <c r="G190" s="26">
        <v>1</v>
      </c>
      <c r="H190" s="31"/>
      <c r="I190" s="27">
        <v>0</v>
      </c>
      <c r="J190" s="28">
        <f t="shared" si="2"/>
        <v>0</v>
      </c>
      <c r="K190" s="29" t="s">
        <v>50</v>
      </c>
      <c r="L190" s="21" t="s">
        <v>21</v>
      </c>
      <c r="M190" s="29" t="s">
        <v>51</v>
      </c>
      <c r="N190" s="30" t="str">
        <f>VLOOKUP(M190,[19]OPERACIONAL!$A$1:$C$12,2,FALSE)</f>
        <v>SELECIONAR</v>
      </c>
    </row>
    <row r="191" spans="2:14" hidden="1">
      <c r="B191" s="14">
        <v>40</v>
      </c>
      <c r="C191" s="24" t="s">
        <v>4</v>
      </c>
      <c r="D191" s="25"/>
      <c r="E191" s="25"/>
      <c r="F191" s="24" t="s">
        <v>18</v>
      </c>
      <c r="G191" s="26">
        <v>1</v>
      </c>
      <c r="H191" s="31"/>
      <c r="I191" s="27">
        <v>0</v>
      </c>
      <c r="J191" s="28">
        <f t="shared" si="2"/>
        <v>0</v>
      </c>
      <c r="K191" s="29" t="s">
        <v>50</v>
      </c>
      <c r="L191" s="21" t="s">
        <v>21</v>
      </c>
      <c r="M191" s="29" t="s">
        <v>51</v>
      </c>
      <c r="N191" s="30" t="str">
        <f>VLOOKUP(M191,[19]OPERACIONAL!$A$1:$C$12,2,FALSE)</f>
        <v>SELECIONAR</v>
      </c>
    </row>
    <row r="192" spans="2:14" hidden="1">
      <c r="B192" s="14">
        <v>40</v>
      </c>
      <c r="C192" s="24" t="s">
        <v>4</v>
      </c>
      <c r="D192" s="25"/>
      <c r="E192" s="25"/>
      <c r="F192" s="24" t="s">
        <v>18</v>
      </c>
      <c r="G192" s="26">
        <v>1</v>
      </c>
      <c r="H192" s="31"/>
      <c r="I192" s="27">
        <v>0</v>
      </c>
      <c r="J192" s="28">
        <f t="shared" si="2"/>
        <v>0</v>
      </c>
      <c r="K192" s="29" t="s">
        <v>50</v>
      </c>
      <c r="L192" s="21" t="s">
        <v>21</v>
      </c>
      <c r="M192" s="29" t="s">
        <v>51</v>
      </c>
      <c r="N192" s="30" t="str">
        <f>VLOOKUP(M192,[19]OPERACIONAL!$A$1:$C$12,2,FALSE)</f>
        <v>SELECIONAR</v>
      </c>
    </row>
    <row r="193" spans="2:14" hidden="1">
      <c r="B193" s="14">
        <v>40</v>
      </c>
      <c r="C193" s="24" t="s">
        <v>4</v>
      </c>
      <c r="D193" s="25"/>
      <c r="E193" s="25"/>
      <c r="F193" s="24" t="s">
        <v>18</v>
      </c>
      <c r="G193" s="26">
        <v>1</v>
      </c>
      <c r="H193" s="31"/>
      <c r="I193" s="27">
        <v>0</v>
      </c>
      <c r="J193" s="28">
        <f t="shared" si="2"/>
        <v>0</v>
      </c>
      <c r="K193" s="29" t="s">
        <v>50</v>
      </c>
      <c r="L193" s="21" t="s">
        <v>21</v>
      </c>
      <c r="M193" s="29" t="s">
        <v>51</v>
      </c>
      <c r="N193" s="30" t="str">
        <f>VLOOKUP(M193,[19]OPERACIONAL!$A$1:$C$12,2,FALSE)</f>
        <v>SELECIONAR</v>
      </c>
    </row>
    <row r="194" spans="2:14" hidden="1">
      <c r="B194" s="14">
        <v>40</v>
      </c>
      <c r="C194" s="24" t="s">
        <v>4</v>
      </c>
      <c r="D194" s="25"/>
      <c r="E194" s="25"/>
      <c r="F194" s="24" t="s">
        <v>18</v>
      </c>
      <c r="G194" s="26">
        <v>1</v>
      </c>
      <c r="H194" s="31"/>
      <c r="I194" s="27">
        <v>0</v>
      </c>
      <c r="J194" s="28">
        <f t="shared" si="2"/>
        <v>0</v>
      </c>
      <c r="K194" s="29" t="s">
        <v>50</v>
      </c>
      <c r="L194" s="21" t="s">
        <v>21</v>
      </c>
      <c r="M194" s="29" t="s">
        <v>51</v>
      </c>
      <c r="N194" s="30" t="str">
        <f>VLOOKUP(M194,[19]OPERACIONAL!$A$1:$C$12,2,FALSE)</f>
        <v>SELECIONAR</v>
      </c>
    </row>
    <row r="195" spans="2:14" hidden="1">
      <c r="B195" s="14">
        <v>40</v>
      </c>
      <c r="C195" s="24" t="s">
        <v>4</v>
      </c>
      <c r="D195" s="25"/>
      <c r="E195" s="25"/>
      <c r="F195" s="24" t="s">
        <v>18</v>
      </c>
      <c r="G195" s="26">
        <v>1</v>
      </c>
      <c r="H195" s="31"/>
      <c r="I195" s="27">
        <v>0</v>
      </c>
      <c r="J195" s="28">
        <f t="shared" si="2"/>
        <v>0</v>
      </c>
      <c r="K195" s="29" t="s">
        <v>50</v>
      </c>
      <c r="L195" s="21" t="s">
        <v>21</v>
      </c>
      <c r="M195" s="29" t="s">
        <v>51</v>
      </c>
      <c r="N195" s="30" t="str">
        <f>VLOOKUP(M195,[19]OPERACIONAL!$A$1:$C$12,2,FALSE)</f>
        <v>SELECIONAR</v>
      </c>
    </row>
    <row r="196" spans="2:14" hidden="1">
      <c r="B196" s="14">
        <v>40</v>
      </c>
      <c r="C196" s="24" t="s">
        <v>4</v>
      </c>
      <c r="D196" s="25"/>
      <c r="E196" s="25"/>
      <c r="F196" s="24" t="s">
        <v>18</v>
      </c>
      <c r="G196" s="26">
        <v>1</v>
      </c>
      <c r="H196" s="31"/>
      <c r="I196" s="27">
        <v>0</v>
      </c>
      <c r="J196" s="28">
        <f t="shared" ref="J196:J259" si="3">G196*I196</f>
        <v>0</v>
      </c>
      <c r="K196" s="29" t="s">
        <v>50</v>
      </c>
      <c r="L196" s="21" t="s">
        <v>21</v>
      </c>
      <c r="M196" s="29" t="s">
        <v>51</v>
      </c>
      <c r="N196" s="30" t="str">
        <f>VLOOKUP(M196,[19]OPERACIONAL!$A$1:$C$12,2,FALSE)</f>
        <v>SELECIONAR</v>
      </c>
    </row>
    <row r="197" spans="2:14" hidden="1">
      <c r="B197" s="14">
        <v>40</v>
      </c>
      <c r="C197" s="24" t="s">
        <v>4</v>
      </c>
      <c r="D197" s="25"/>
      <c r="E197" s="25"/>
      <c r="F197" s="24" t="s">
        <v>18</v>
      </c>
      <c r="G197" s="26">
        <v>1</v>
      </c>
      <c r="H197" s="31"/>
      <c r="I197" s="27">
        <v>0</v>
      </c>
      <c r="J197" s="28">
        <f t="shared" si="3"/>
        <v>0</v>
      </c>
      <c r="K197" s="29" t="s">
        <v>50</v>
      </c>
      <c r="L197" s="21" t="s">
        <v>21</v>
      </c>
      <c r="M197" s="29" t="s">
        <v>51</v>
      </c>
      <c r="N197" s="30" t="str">
        <f>VLOOKUP(M197,[19]OPERACIONAL!$A$1:$C$12,2,FALSE)</f>
        <v>SELECIONAR</v>
      </c>
    </row>
    <row r="198" spans="2:14" hidden="1">
      <c r="B198" s="14">
        <v>40</v>
      </c>
      <c r="C198" s="24" t="s">
        <v>4</v>
      </c>
      <c r="D198" s="25"/>
      <c r="E198" s="25"/>
      <c r="F198" s="24" t="s">
        <v>18</v>
      </c>
      <c r="G198" s="26">
        <v>1</v>
      </c>
      <c r="H198" s="31"/>
      <c r="I198" s="27">
        <v>0</v>
      </c>
      <c r="J198" s="28">
        <f t="shared" si="3"/>
        <v>0</v>
      </c>
      <c r="K198" s="29" t="s">
        <v>50</v>
      </c>
      <c r="L198" s="21" t="s">
        <v>21</v>
      </c>
      <c r="M198" s="29" t="s">
        <v>51</v>
      </c>
      <c r="N198" s="30" t="str">
        <f>VLOOKUP(M198,[19]OPERACIONAL!$A$1:$C$12,2,FALSE)</f>
        <v>SELECIONAR</v>
      </c>
    </row>
    <row r="199" spans="2:14" hidden="1">
      <c r="B199" s="14">
        <v>40</v>
      </c>
      <c r="C199" s="24" t="s">
        <v>4</v>
      </c>
      <c r="D199" s="25"/>
      <c r="E199" s="25"/>
      <c r="F199" s="24" t="s">
        <v>18</v>
      </c>
      <c r="G199" s="26">
        <v>1</v>
      </c>
      <c r="H199" s="31"/>
      <c r="I199" s="27">
        <v>0</v>
      </c>
      <c r="J199" s="28">
        <f t="shared" si="3"/>
        <v>0</v>
      </c>
      <c r="K199" s="29" t="s">
        <v>50</v>
      </c>
      <c r="L199" s="21" t="s">
        <v>21</v>
      </c>
      <c r="M199" s="29" t="s">
        <v>51</v>
      </c>
      <c r="N199" s="30" t="str">
        <f>VLOOKUP(M199,[19]OPERACIONAL!$A$1:$C$12,2,FALSE)</f>
        <v>SELECIONAR</v>
      </c>
    </row>
    <row r="200" spans="2:14" hidden="1">
      <c r="B200" s="14">
        <v>40</v>
      </c>
      <c r="C200" s="24" t="s">
        <v>4</v>
      </c>
      <c r="D200" s="25"/>
      <c r="E200" s="25"/>
      <c r="F200" s="24" t="s">
        <v>18</v>
      </c>
      <c r="G200" s="26">
        <v>1</v>
      </c>
      <c r="H200" s="31"/>
      <c r="I200" s="27">
        <v>0</v>
      </c>
      <c r="J200" s="28">
        <f t="shared" si="3"/>
        <v>0</v>
      </c>
      <c r="K200" s="29" t="s">
        <v>50</v>
      </c>
      <c r="L200" s="21" t="s">
        <v>21</v>
      </c>
      <c r="M200" s="29" t="s">
        <v>51</v>
      </c>
      <c r="N200" s="30" t="str">
        <f>VLOOKUP(M200,[19]OPERACIONAL!$A$1:$C$12,2,FALSE)</f>
        <v>SELECIONAR</v>
      </c>
    </row>
    <row r="201" spans="2:14" hidden="1">
      <c r="B201" s="14">
        <v>40</v>
      </c>
      <c r="C201" s="24" t="s">
        <v>4</v>
      </c>
      <c r="D201" s="25"/>
      <c r="E201" s="25"/>
      <c r="F201" s="24" t="s">
        <v>18</v>
      </c>
      <c r="G201" s="26">
        <v>1</v>
      </c>
      <c r="H201" s="31"/>
      <c r="I201" s="27">
        <v>0</v>
      </c>
      <c r="J201" s="28">
        <f t="shared" si="3"/>
        <v>0</v>
      </c>
      <c r="K201" s="29" t="s">
        <v>50</v>
      </c>
      <c r="L201" s="21" t="s">
        <v>21</v>
      </c>
      <c r="M201" s="29" t="s">
        <v>51</v>
      </c>
      <c r="N201" s="30" t="str">
        <f>VLOOKUP(M201,[19]OPERACIONAL!$A$1:$C$12,2,FALSE)</f>
        <v>SELECIONAR</v>
      </c>
    </row>
    <row r="202" spans="2:14" hidden="1">
      <c r="B202" s="14">
        <v>40</v>
      </c>
      <c r="C202" s="24" t="s">
        <v>4</v>
      </c>
      <c r="D202" s="25"/>
      <c r="E202" s="25"/>
      <c r="F202" s="24" t="s">
        <v>18</v>
      </c>
      <c r="G202" s="26">
        <v>1</v>
      </c>
      <c r="H202" s="31"/>
      <c r="I202" s="27">
        <v>0</v>
      </c>
      <c r="J202" s="28">
        <f t="shared" si="3"/>
        <v>0</v>
      </c>
      <c r="K202" s="29" t="s">
        <v>50</v>
      </c>
      <c r="L202" s="21" t="s">
        <v>21</v>
      </c>
      <c r="M202" s="29" t="s">
        <v>51</v>
      </c>
      <c r="N202" s="30" t="str">
        <f>VLOOKUP(M202,[19]OPERACIONAL!$A$1:$C$12,2,FALSE)</f>
        <v>SELECIONAR</v>
      </c>
    </row>
    <row r="203" spans="2:14" hidden="1">
      <c r="B203" s="14">
        <v>40</v>
      </c>
      <c r="C203" s="24" t="s">
        <v>4</v>
      </c>
      <c r="D203" s="25"/>
      <c r="E203" s="25"/>
      <c r="F203" s="24" t="s">
        <v>18</v>
      </c>
      <c r="G203" s="26">
        <v>1</v>
      </c>
      <c r="H203" s="31"/>
      <c r="I203" s="27">
        <v>0</v>
      </c>
      <c r="J203" s="28">
        <f t="shared" si="3"/>
        <v>0</v>
      </c>
      <c r="K203" s="29" t="s">
        <v>50</v>
      </c>
      <c r="L203" s="21" t="s">
        <v>21</v>
      </c>
      <c r="M203" s="29" t="s">
        <v>51</v>
      </c>
      <c r="N203" s="30" t="str">
        <f>VLOOKUP(M203,[19]OPERACIONAL!$A$1:$C$12,2,FALSE)</f>
        <v>SELECIONAR</v>
      </c>
    </row>
    <row r="204" spans="2:14" hidden="1">
      <c r="B204" s="14">
        <v>40</v>
      </c>
      <c r="C204" s="24" t="s">
        <v>4</v>
      </c>
      <c r="D204" s="25"/>
      <c r="E204" s="25"/>
      <c r="F204" s="24" t="s">
        <v>18</v>
      </c>
      <c r="G204" s="26">
        <v>1</v>
      </c>
      <c r="H204" s="31"/>
      <c r="I204" s="27">
        <v>0</v>
      </c>
      <c r="J204" s="28">
        <f t="shared" si="3"/>
        <v>0</v>
      </c>
      <c r="K204" s="29" t="s">
        <v>50</v>
      </c>
      <c r="L204" s="21" t="s">
        <v>21</v>
      </c>
      <c r="M204" s="29" t="s">
        <v>51</v>
      </c>
      <c r="N204" s="30" t="str">
        <f>VLOOKUP(M204,[19]OPERACIONAL!$A$1:$C$12,2,FALSE)</f>
        <v>SELECIONAR</v>
      </c>
    </row>
    <row r="205" spans="2:14" hidden="1">
      <c r="B205" s="14">
        <v>40</v>
      </c>
      <c r="C205" s="24" t="s">
        <v>4</v>
      </c>
      <c r="D205" s="25"/>
      <c r="E205" s="25"/>
      <c r="F205" s="24" t="s">
        <v>18</v>
      </c>
      <c r="G205" s="26">
        <v>1</v>
      </c>
      <c r="H205" s="31"/>
      <c r="I205" s="27">
        <v>0</v>
      </c>
      <c r="J205" s="28">
        <f t="shared" si="3"/>
        <v>0</v>
      </c>
      <c r="K205" s="29" t="s">
        <v>50</v>
      </c>
      <c r="L205" s="21" t="s">
        <v>21</v>
      </c>
      <c r="M205" s="29" t="s">
        <v>51</v>
      </c>
      <c r="N205" s="30" t="str">
        <f>VLOOKUP(M205,[19]OPERACIONAL!$A$1:$C$12,2,FALSE)</f>
        <v>SELECIONAR</v>
      </c>
    </row>
    <row r="206" spans="2:14" hidden="1">
      <c r="B206" s="14">
        <v>40</v>
      </c>
      <c r="C206" s="24" t="s">
        <v>4</v>
      </c>
      <c r="D206" s="25"/>
      <c r="E206" s="25"/>
      <c r="F206" s="24" t="s">
        <v>18</v>
      </c>
      <c r="G206" s="26">
        <v>1</v>
      </c>
      <c r="H206" s="31"/>
      <c r="I206" s="27">
        <v>0</v>
      </c>
      <c r="J206" s="28">
        <f t="shared" si="3"/>
        <v>0</v>
      </c>
      <c r="K206" s="29" t="s">
        <v>50</v>
      </c>
      <c r="L206" s="21" t="s">
        <v>21</v>
      </c>
      <c r="M206" s="29" t="s">
        <v>51</v>
      </c>
      <c r="N206" s="30" t="str">
        <f>VLOOKUP(M206,[19]OPERACIONAL!$A$1:$C$12,2,FALSE)</f>
        <v>SELECIONAR</v>
      </c>
    </row>
    <row r="207" spans="2:14" hidden="1">
      <c r="B207" s="14">
        <v>40</v>
      </c>
      <c r="C207" s="24" t="s">
        <v>4</v>
      </c>
      <c r="D207" s="25"/>
      <c r="E207" s="25"/>
      <c r="F207" s="24" t="s">
        <v>18</v>
      </c>
      <c r="G207" s="26">
        <v>1</v>
      </c>
      <c r="H207" s="31"/>
      <c r="I207" s="27">
        <v>0</v>
      </c>
      <c r="J207" s="28">
        <f t="shared" si="3"/>
        <v>0</v>
      </c>
      <c r="K207" s="29" t="s">
        <v>50</v>
      </c>
      <c r="L207" s="21" t="s">
        <v>21</v>
      </c>
      <c r="M207" s="29" t="s">
        <v>51</v>
      </c>
      <c r="N207" s="30" t="str">
        <f>VLOOKUP(M207,[19]OPERACIONAL!$A$1:$C$12,2,FALSE)</f>
        <v>SELECIONAR</v>
      </c>
    </row>
    <row r="208" spans="2:14" hidden="1">
      <c r="B208" s="14">
        <v>40</v>
      </c>
      <c r="C208" s="24" t="s">
        <v>4</v>
      </c>
      <c r="D208" s="25"/>
      <c r="E208" s="25"/>
      <c r="F208" s="24" t="s">
        <v>18</v>
      </c>
      <c r="G208" s="26">
        <v>1</v>
      </c>
      <c r="H208" s="31"/>
      <c r="I208" s="27">
        <v>0</v>
      </c>
      <c r="J208" s="28">
        <f t="shared" si="3"/>
        <v>0</v>
      </c>
      <c r="K208" s="29" t="s">
        <v>50</v>
      </c>
      <c r="L208" s="21" t="s">
        <v>21</v>
      </c>
      <c r="M208" s="29" t="s">
        <v>51</v>
      </c>
      <c r="N208" s="30" t="str">
        <f>VLOOKUP(M208,[19]OPERACIONAL!$A$1:$C$12,2,FALSE)</f>
        <v>SELECIONAR</v>
      </c>
    </row>
    <row r="209" spans="2:14" hidden="1">
      <c r="B209" s="14">
        <v>40</v>
      </c>
      <c r="C209" s="24" t="s">
        <v>4</v>
      </c>
      <c r="D209" s="25"/>
      <c r="E209" s="25"/>
      <c r="F209" s="24" t="s">
        <v>18</v>
      </c>
      <c r="G209" s="26">
        <v>1</v>
      </c>
      <c r="H209" s="31"/>
      <c r="I209" s="27">
        <v>0</v>
      </c>
      <c r="J209" s="28">
        <f t="shared" si="3"/>
        <v>0</v>
      </c>
      <c r="K209" s="29" t="s">
        <v>50</v>
      </c>
      <c r="L209" s="21" t="s">
        <v>21</v>
      </c>
      <c r="M209" s="29" t="s">
        <v>51</v>
      </c>
      <c r="N209" s="30" t="str">
        <f>VLOOKUP(M209,[19]OPERACIONAL!$A$1:$C$12,2,FALSE)</f>
        <v>SELECIONAR</v>
      </c>
    </row>
    <row r="210" spans="2:14" hidden="1">
      <c r="B210" s="14">
        <v>40</v>
      </c>
      <c r="C210" s="24" t="s">
        <v>4</v>
      </c>
      <c r="D210" s="25"/>
      <c r="E210" s="25"/>
      <c r="F210" s="24" t="s">
        <v>18</v>
      </c>
      <c r="G210" s="26">
        <v>1</v>
      </c>
      <c r="H210" s="31"/>
      <c r="I210" s="27">
        <v>0</v>
      </c>
      <c r="J210" s="28">
        <f t="shared" si="3"/>
        <v>0</v>
      </c>
      <c r="K210" s="29" t="s">
        <v>50</v>
      </c>
      <c r="L210" s="21" t="s">
        <v>21</v>
      </c>
      <c r="M210" s="29" t="s">
        <v>51</v>
      </c>
      <c r="N210" s="30" t="str">
        <f>VLOOKUP(M210,[19]OPERACIONAL!$A$1:$C$12,2,FALSE)</f>
        <v>SELECIONAR</v>
      </c>
    </row>
    <row r="211" spans="2:14" hidden="1">
      <c r="B211" s="14">
        <v>40</v>
      </c>
      <c r="C211" s="24" t="s">
        <v>4</v>
      </c>
      <c r="D211" s="25"/>
      <c r="E211" s="25"/>
      <c r="F211" s="24" t="s">
        <v>18</v>
      </c>
      <c r="G211" s="26">
        <v>1</v>
      </c>
      <c r="H211" s="31"/>
      <c r="I211" s="27">
        <v>0</v>
      </c>
      <c r="J211" s="28">
        <f t="shared" si="3"/>
        <v>0</v>
      </c>
      <c r="K211" s="29" t="s">
        <v>50</v>
      </c>
      <c r="L211" s="21" t="s">
        <v>21</v>
      </c>
      <c r="M211" s="29" t="s">
        <v>51</v>
      </c>
      <c r="N211" s="30" t="str">
        <f>VLOOKUP(M211,[19]OPERACIONAL!$A$1:$C$12,2,FALSE)</f>
        <v>SELECIONAR</v>
      </c>
    </row>
    <row r="212" spans="2:14" hidden="1">
      <c r="B212" s="14">
        <v>40</v>
      </c>
      <c r="C212" s="24" t="s">
        <v>4</v>
      </c>
      <c r="D212" s="25"/>
      <c r="E212" s="25"/>
      <c r="F212" s="24" t="s">
        <v>18</v>
      </c>
      <c r="G212" s="26">
        <v>1</v>
      </c>
      <c r="H212" s="31"/>
      <c r="I212" s="27">
        <v>0</v>
      </c>
      <c r="J212" s="28">
        <f t="shared" si="3"/>
        <v>0</v>
      </c>
      <c r="K212" s="29" t="s">
        <v>50</v>
      </c>
      <c r="L212" s="21" t="s">
        <v>21</v>
      </c>
      <c r="M212" s="29" t="s">
        <v>51</v>
      </c>
      <c r="N212" s="30" t="str">
        <f>VLOOKUP(M212,[19]OPERACIONAL!$A$1:$C$12,2,FALSE)</f>
        <v>SELECIONAR</v>
      </c>
    </row>
    <row r="213" spans="2:14" hidden="1">
      <c r="B213" s="14">
        <v>40</v>
      </c>
      <c r="C213" s="24" t="s">
        <v>4</v>
      </c>
      <c r="D213" s="25"/>
      <c r="E213" s="25"/>
      <c r="F213" s="24" t="s">
        <v>18</v>
      </c>
      <c r="G213" s="26">
        <v>1</v>
      </c>
      <c r="H213" s="31"/>
      <c r="I213" s="27">
        <v>0</v>
      </c>
      <c r="J213" s="28">
        <f t="shared" si="3"/>
        <v>0</v>
      </c>
      <c r="K213" s="29" t="s">
        <v>50</v>
      </c>
      <c r="L213" s="21" t="s">
        <v>21</v>
      </c>
      <c r="M213" s="29" t="s">
        <v>51</v>
      </c>
      <c r="N213" s="30" t="str">
        <f>VLOOKUP(M213,[19]OPERACIONAL!$A$1:$C$12,2,FALSE)</f>
        <v>SELECIONAR</v>
      </c>
    </row>
    <row r="214" spans="2:14" hidden="1">
      <c r="B214" s="14">
        <v>40</v>
      </c>
      <c r="C214" s="24" t="s">
        <v>4</v>
      </c>
      <c r="D214" s="25"/>
      <c r="E214" s="25"/>
      <c r="F214" s="24" t="s">
        <v>18</v>
      </c>
      <c r="G214" s="26">
        <v>1</v>
      </c>
      <c r="H214" s="31"/>
      <c r="I214" s="27">
        <v>0</v>
      </c>
      <c r="J214" s="28">
        <f t="shared" si="3"/>
        <v>0</v>
      </c>
      <c r="K214" s="29" t="s">
        <v>50</v>
      </c>
      <c r="L214" s="21" t="s">
        <v>21</v>
      </c>
      <c r="M214" s="29" t="s">
        <v>51</v>
      </c>
      <c r="N214" s="30" t="str">
        <f>VLOOKUP(M214,[19]OPERACIONAL!$A$1:$C$12,2,FALSE)</f>
        <v>SELECIONAR</v>
      </c>
    </row>
    <row r="215" spans="2:14" hidden="1">
      <c r="B215" s="14">
        <v>40</v>
      </c>
      <c r="C215" s="24" t="s">
        <v>4</v>
      </c>
      <c r="D215" s="25"/>
      <c r="E215" s="25"/>
      <c r="F215" s="24" t="s">
        <v>18</v>
      </c>
      <c r="G215" s="26">
        <v>1</v>
      </c>
      <c r="H215" s="31"/>
      <c r="I215" s="27">
        <v>0</v>
      </c>
      <c r="J215" s="28">
        <f t="shared" si="3"/>
        <v>0</v>
      </c>
      <c r="K215" s="29" t="s">
        <v>50</v>
      </c>
      <c r="L215" s="21" t="s">
        <v>21</v>
      </c>
      <c r="M215" s="29" t="s">
        <v>51</v>
      </c>
      <c r="N215" s="30" t="str">
        <f>VLOOKUP(M215,[19]OPERACIONAL!$A$1:$C$12,2,FALSE)</f>
        <v>SELECIONAR</v>
      </c>
    </row>
    <row r="216" spans="2:14" hidden="1">
      <c r="B216" s="14">
        <v>40</v>
      </c>
      <c r="C216" s="24" t="s">
        <v>4</v>
      </c>
      <c r="D216" s="25"/>
      <c r="E216" s="25"/>
      <c r="F216" s="24" t="s">
        <v>18</v>
      </c>
      <c r="G216" s="26">
        <v>1</v>
      </c>
      <c r="H216" s="31"/>
      <c r="I216" s="27">
        <v>0</v>
      </c>
      <c r="J216" s="28">
        <f t="shared" si="3"/>
        <v>0</v>
      </c>
      <c r="K216" s="29" t="s">
        <v>50</v>
      </c>
      <c r="L216" s="21" t="s">
        <v>21</v>
      </c>
      <c r="M216" s="29" t="s">
        <v>51</v>
      </c>
      <c r="N216" s="30" t="str">
        <f>VLOOKUP(M216,[19]OPERACIONAL!$A$1:$C$12,2,FALSE)</f>
        <v>SELECIONAR</v>
      </c>
    </row>
    <row r="217" spans="2:14" hidden="1">
      <c r="B217" s="14">
        <v>40</v>
      </c>
      <c r="C217" s="24" t="s">
        <v>4</v>
      </c>
      <c r="D217" s="25"/>
      <c r="E217" s="25"/>
      <c r="F217" s="24" t="s">
        <v>18</v>
      </c>
      <c r="G217" s="26">
        <v>1</v>
      </c>
      <c r="H217" s="31"/>
      <c r="I217" s="27">
        <v>0</v>
      </c>
      <c r="J217" s="28">
        <f t="shared" si="3"/>
        <v>0</v>
      </c>
      <c r="K217" s="29" t="s">
        <v>50</v>
      </c>
      <c r="L217" s="21" t="s">
        <v>21</v>
      </c>
      <c r="M217" s="29" t="s">
        <v>51</v>
      </c>
      <c r="N217" s="30" t="str">
        <f>VLOOKUP(M217,[19]OPERACIONAL!$A$1:$C$12,2,FALSE)</f>
        <v>SELECIONAR</v>
      </c>
    </row>
    <row r="218" spans="2:14" hidden="1">
      <c r="B218" s="14">
        <v>40</v>
      </c>
      <c r="C218" s="24" t="s">
        <v>4</v>
      </c>
      <c r="D218" s="25"/>
      <c r="E218" s="25"/>
      <c r="F218" s="24" t="s">
        <v>18</v>
      </c>
      <c r="G218" s="26">
        <v>1</v>
      </c>
      <c r="H218" s="31"/>
      <c r="I218" s="27">
        <v>0</v>
      </c>
      <c r="J218" s="28">
        <f t="shared" si="3"/>
        <v>0</v>
      </c>
      <c r="K218" s="29" t="s">
        <v>50</v>
      </c>
      <c r="L218" s="21" t="s">
        <v>21</v>
      </c>
      <c r="M218" s="29" t="s">
        <v>51</v>
      </c>
      <c r="N218" s="30" t="str">
        <f>VLOOKUP(M218,[19]OPERACIONAL!$A$1:$C$12,2,FALSE)</f>
        <v>SELECIONAR</v>
      </c>
    </row>
    <row r="219" spans="2:14" hidden="1">
      <c r="B219" s="14">
        <v>40</v>
      </c>
      <c r="C219" s="24" t="s">
        <v>4</v>
      </c>
      <c r="D219" s="25"/>
      <c r="E219" s="25"/>
      <c r="F219" s="24" t="s">
        <v>18</v>
      </c>
      <c r="G219" s="26">
        <v>1</v>
      </c>
      <c r="H219" s="31"/>
      <c r="I219" s="27">
        <v>0</v>
      </c>
      <c r="J219" s="28">
        <f t="shared" si="3"/>
        <v>0</v>
      </c>
      <c r="K219" s="29" t="s">
        <v>50</v>
      </c>
      <c r="L219" s="21" t="s">
        <v>21</v>
      </c>
      <c r="M219" s="29" t="s">
        <v>51</v>
      </c>
      <c r="N219" s="30" t="str">
        <f>VLOOKUP(M219,[19]OPERACIONAL!$A$1:$C$12,2,FALSE)</f>
        <v>SELECIONAR</v>
      </c>
    </row>
    <row r="220" spans="2:14" hidden="1">
      <c r="B220" s="14">
        <v>40</v>
      </c>
      <c r="C220" s="24" t="s">
        <v>4</v>
      </c>
      <c r="D220" s="25"/>
      <c r="E220" s="25"/>
      <c r="F220" s="24" t="s">
        <v>18</v>
      </c>
      <c r="G220" s="26">
        <v>1</v>
      </c>
      <c r="H220" s="31"/>
      <c r="I220" s="27">
        <v>0</v>
      </c>
      <c r="J220" s="28">
        <f t="shared" si="3"/>
        <v>0</v>
      </c>
      <c r="K220" s="29" t="s">
        <v>50</v>
      </c>
      <c r="L220" s="21" t="s">
        <v>21</v>
      </c>
      <c r="M220" s="29" t="s">
        <v>51</v>
      </c>
      <c r="N220" s="30" t="str">
        <f>VLOOKUP(M220,[19]OPERACIONAL!$A$1:$C$12,2,FALSE)</f>
        <v>SELECIONAR</v>
      </c>
    </row>
    <row r="221" spans="2:14" hidden="1">
      <c r="B221" s="14">
        <v>40</v>
      </c>
      <c r="C221" s="24" t="s">
        <v>4</v>
      </c>
      <c r="D221" s="25"/>
      <c r="E221" s="25"/>
      <c r="F221" s="24" t="s">
        <v>18</v>
      </c>
      <c r="G221" s="26">
        <v>1</v>
      </c>
      <c r="H221" s="31"/>
      <c r="I221" s="27">
        <v>0</v>
      </c>
      <c r="J221" s="28">
        <f t="shared" si="3"/>
        <v>0</v>
      </c>
      <c r="K221" s="29" t="s">
        <v>50</v>
      </c>
      <c r="L221" s="21" t="s">
        <v>21</v>
      </c>
      <c r="M221" s="29" t="s">
        <v>51</v>
      </c>
      <c r="N221" s="30" t="str">
        <f>VLOOKUP(M221,[19]OPERACIONAL!$A$1:$C$12,2,FALSE)</f>
        <v>SELECIONAR</v>
      </c>
    </row>
    <row r="222" spans="2:14" hidden="1">
      <c r="B222" s="14">
        <v>40</v>
      </c>
      <c r="C222" s="24" t="s">
        <v>4</v>
      </c>
      <c r="D222" s="25"/>
      <c r="E222" s="25"/>
      <c r="F222" s="24" t="s">
        <v>18</v>
      </c>
      <c r="G222" s="26">
        <v>1</v>
      </c>
      <c r="H222" s="31"/>
      <c r="I222" s="27">
        <v>0</v>
      </c>
      <c r="J222" s="28">
        <f t="shared" si="3"/>
        <v>0</v>
      </c>
      <c r="K222" s="29" t="s">
        <v>50</v>
      </c>
      <c r="L222" s="21" t="s">
        <v>21</v>
      </c>
      <c r="M222" s="29" t="s">
        <v>51</v>
      </c>
      <c r="N222" s="30" t="str">
        <f>VLOOKUP(M222,[19]OPERACIONAL!$A$1:$C$12,2,FALSE)</f>
        <v>SELECIONAR</v>
      </c>
    </row>
    <row r="223" spans="2:14" hidden="1">
      <c r="B223" s="14">
        <v>40</v>
      </c>
      <c r="C223" s="24" t="s">
        <v>4</v>
      </c>
      <c r="D223" s="25"/>
      <c r="E223" s="25"/>
      <c r="F223" s="24" t="s">
        <v>18</v>
      </c>
      <c r="G223" s="26">
        <v>1</v>
      </c>
      <c r="H223" s="31"/>
      <c r="I223" s="27">
        <v>0</v>
      </c>
      <c r="J223" s="28">
        <f t="shared" si="3"/>
        <v>0</v>
      </c>
      <c r="K223" s="29" t="s">
        <v>50</v>
      </c>
      <c r="L223" s="21" t="s">
        <v>21</v>
      </c>
      <c r="M223" s="29" t="s">
        <v>51</v>
      </c>
      <c r="N223" s="30" t="str">
        <f>VLOOKUP(M223,[19]OPERACIONAL!$A$1:$C$12,2,FALSE)</f>
        <v>SELECIONAR</v>
      </c>
    </row>
    <row r="224" spans="2:14" hidden="1">
      <c r="B224" s="14">
        <v>40</v>
      </c>
      <c r="C224" s="24" t="s">
        <v>4</v>
      </c>
      <c r="D224" s="25"/>
      <c r="E224" s="25"/>
      <c r="F224" s="24" t="s">
        <v>18</v>
      </c>
      <c r="G224" s="26">
        <v>1</v>
      </c>
      <c r="H224" s="31"/>
      <c r="I224" s="27">
        <v>0</v>
      </c>
      <c r="J224" s="28">
        <f t="shared" si="3"/>
        <v>0</v>
      </c>
      <c r="K224" s="29" t="s">
        <v>50</v>
      </c>
      <c r="L224" s="21" t="s">
        <v>21</v>
      </c>
      <c r="M224" s="29" t="s">
        <v>51</v>
      </c>
      <c r="N224" s="30" t="str">
        <f>VLOOKUP(M224,[19]OPERACIONAL!$A$1:$C$12,2,FALSE)</f>
        <v>SELECIONAR</v>
      </c>
    </row>
    <row r="225" spans="2:14" hidden="1">
      <c r="B225" s="14">
        <v>40</v>
      </c>
      <c r="C225" s="24" t="s">
        <v>4</v>
      </c>
      <c r="D225" s="25"/>
      <c r="E225" s="25"/>
      <c r="F225" s="24" t="s">
        <v>18</v>
      </c>
      <c r="G225" s="26">
        <v>1</v>
      </c>
      <c r="H225" s="31"/>
      <c r="I225" s="27">
        <v>0</v>
      </c>
      <c r="J225" s="28">
        <f t="shared" si="3"/>
        <v>0</v>
      </c>
      <c r="K225" s="29" t="s">
        <v>50</v>
      </c>
      <c r="L225" s="21" t="s">
        <v>21</v>
      </c>
      <c r="M225" s="29" t="s">
        <v>51</v>
      </c>
      <c r="N225" s="30" t="str">
        <f>VLOOKUP(M225,[19]OPERACIONAL!$A$1:$C$12,2,FALSE)</f>
        <v>SELECIONAR</v>
      </c>
    </row>
    <row r="226" spans="2:14" hidden="1">
      <c r="B226" s="14">
        <v>40</v>
      </c>
      <c r="C226" s="24" t="s">
        <v>4</v>
      </c>
      <c r="D226" s="25"/>
      <c r="E226" s="25"/>
      <c r="F226" s="24" t="s">
        <v>18</v>
      </c>
      <c r="G226" s="26">
        <v>1</v>
      </c>
      <c r="H226" s="31"/>
      <c r="I226" s="27">
        <v>0</v>
      </c>
      <c r="J226" s="28">
        <f t="shared" si="3"/>
        <v>0</v>
      </c>
      <c r="K226" s="29" t="s">
        <v>50</v>
      </c>
      <c r="L226" s="21" t="s">
        <v>21</v>
      </c>
      <c r="M226" s="29" t="s">
        <v>51</v>
      </c>
      <c r="N226" s="30" t="str">
        <f>VLOOKUP(M226,[19]OPERACIONAL!$A$1:$C$12,2,FALSE)</f>
        <v>SELECIONAR</v>
      </c>
    </row>
    <row r="227" spans="2:14" hidden="1">
      <c r="B227" s="14">
        <v>40</v>
      </c>
      <c r="C227" s="24" t="s">
        <v>4</v>
      </c>
      <c r="D227" s="25"/>
      <c r="E227" s="25"/>
      <c r="F227" s="24" t="s">
        <v>18</v>
      </c>
      <c r="G227" s="26">
        <v>1</v>
      </c>
      <c r="H227" s="31"/>
      <c r="I227" s="27">
        <v>0</v>
      </c>
      <c r="J227" s="28">
        <f t="shared" si="3"/>
        <v>0</v>
      </c>
      <c r="K227" s="29" t="s">
        <v>50</v>
      </c>
      <c r="L227" s="21" t="s">
        <v>21</v>
      </c>
      <c r="M227" s="29" t="s">
        <v>51</v>
      </c>
      <c r="N227" s="30" t="str">
        <f>VLOOKUP(M227,[19]OPERACIONAL!$A$1:$C$12,2,FALSE)</f>
        <v>SELECIONAR</v>
      </c>
    </row>
    <row r="228" spans="2:14" hidden="1">
      <c r="B228" s="14">
        <v>40</v>
      </c>
      <c r="C228" s="24" t="s">
        <v>4</v>
      </c>
      <c r="D228" s="25"/>
      <c r="E228" s="25"/>
      <c r="F228" s="24" t="s">
        <v>18</v>
      </c>
      <c r="G228" s="26">
        <v>1</v>
      </c>
      <c r="H228" s="31"/>
      <c r="I228" s="27">
        <v>0</v>
      </c>
      <c r="J228" s="28">
        <f t="shared" si="3"/>
        <v>0</v>
      </c>
      <c r="K228" s="29" t="s">
        <v>50</v>
      </c>
      <c r="L228" s="21" t="s">
        <v>21</v>
      </c>
      <c r="M228" s="29" t="s">
        <v>51</v>
      </c>
      <c r="N228" s="30" t="str">
        <f>VLOOKUP(M228,[19]OPERACIONAL!$A$1:$C$12,2,FALSE)</f>
        <v>SELECIONAR</v>
      </c>
    </row>
    <row r="229" spans="2:14" hidden="1">
      <c r="B229" s="14">
        <v>40</v>
      </c>
      <c r="C229" s="24" t="s">
        <v>4</v>
      </c>
      <c r="D229" s="25"/>
      <c r="E229" s="25"/>
      <c r="F229" s="24" t="s">
        <v>18</v>
      </c>
      <c r="G229" s="26">
        <v>1</v>
      </c>
      <c r="H229" s="31"/>
      <c r="I229" s="27">
        <v>0</v>
      </c>
      <c r="J229" s="28">
        <f t="shared" si="3"/>
        <v>0</v>
      </c>
      <c r="K229" s="29" t="s">
        <v>50</v>
      </c>
      <c r="L229" s="21" t="s">
        <v>21</v>
      </c>
      <c r="M229" s="29" t="s">
        <v>51</v>
      </c>
      <c r="N229" s="30" t="str">
        <f>VLOOKUP(M229,[19]OPERACIONAL!$A$1:$C$12,2,FALSE)</f>
        <v>SELECIONAR</v>
      </c>
    </row>
    <row r="230" spans="2:14" hidden="1">
      <c r="B230" s="14">
        <v>40</v>
      </c>
      <c r="C230" s="24" t="s">
        <v>4</v>
      </c>
      <c r="D230" s="25"/>
      <c r="E230" s="25"/>
      <c r="F230" s="24" t="s">
        <v>18</v>
      </c>
      <c r="G230" s="26">
        <v>1</v>
      </c>
      <c r="H230" s="31"/>
      <c r="I230" s="27">
        <v>0</v>
      </c>
      <c r="J230" s="28">
        <f t="shared" si="3"/>
        <v>0</v>
      </c>
      <c r="K230" s="29" t="s">
        <v>50</v>
      </c>
      <c r="L230" s="21" t="s">
        <v>21</v>
      </c>
      <c r="M230" s="29" t="s">
        <v>51</v>
      </c>
      <c r="N230" s="30" t="str">
        <f>VLOOKUP(M230,[19]OPERACIONAL!$A$1:$C$12,2,FALSE)</f>
        <v>SELECIONAR</v>
      </c>
    </row>
    <row r="231" spans="2:14" hidden="1">
      <c r="B231" s="14">
        <v>40</v>
      </c>
      <c r="C231" s="24" t="s">
        <v>4</v>
      </c>
      <c r="D231" s="25"/>
      <c r="E231" s="25"/>
      <c r="F231" s="24" t="s">
        <v>18</v>
      </c>
      <c r="G231" s="26">
        <v>1</v>
      </c>
      <c r="H231" s="31"/>
      <c r="I231" s="27">
        <v>0</v>
      </c>
      <c r="J231" s="28">
        <f t="shared" si="3"/>
        <v>0</v>
      </c>
      <c r="K231" s="29" t="s">
        <v>50</v>
      </c>
      <c r="L231" s="21" t="s">
        <v>21</v>
      </c>
      <c r="M231" s="29" t="s">
        <v>51</v>
      </c>
      <c r="N231" s="30" t="str">
        <f>VLOOKUP(M231,[19]OPERACIONAL!$A$1:$C$12,2,FALSE)</f>
        <v>SELECIONAR</v>
      </c>
    </row>
    <row r="232" spans="2:14" hidden="1">
      <c r="B232" s="14">
        <v>40</v>
      </c>
      <c r="C232" s="24" t="s">
        <v>4</v>
      </c>
      <c r="D232" s="25"/>
      <c r="E232" s="25"/>
      <c r="F232" s="24" t="s">
        <v>18</v>
      </c>
      <c r="G232" s="26">
        <v>1</v>
      </c>
      <c r="H232" s="31"/>
      <c r="I232" s="27">
        <v>0</v>
      </c>
      <c r="J232" s="28">
        <f t="shared" si="3"/>
        <v>0</v>
      </c>
      <c r="K232" s="29" t="s">
        <v>50</v>
      </c>
      <c r="L232" s="21" t="s">
        <v>21</v>
      </c>
      <c r="M232" s="29" t="s">
        <v>51</v>
      </c>
      <c r="N232" s="30" t="str">
        <f>VLOOKUP(M232,[19]OPERACIONAL!$A$1:$C$12,2,FALSE)</f>
        <v>SELECIONAR</v>
      </c>
    </row>
    <row r="233" spans="2:14" hidden="1">
      <c r="B233" s="14">
        <v>40</v>
      </c>
      <c r="C233" s="24" t="s">
        <v>4</v>
      </c>
      <c r="D233" s="25"/>
      <c r="E233" s="25"/>
      <c r="F233" s="24" t="s">
        <v>18</v>
      </c>
      <c r="G233" s="26">
        <v>1</v>
      </c>
      <c r="H233" s="31"/>
      <c r="I233" s="27">
        <v>0</v>
      </c>
      <c r="J233" s="28">
        <f t="shared" si="3"/>
        <v>0</v>
      </c>
      <c r="K233" s="29" t="s">
        <v>50</v>
      </c>
      <c r="L233" s="21" t="s">
        <v>21</v>
      </c>
      <c r="M233" s="29" t="s">
        <v>51</v>
      </c>
      <c r="N233" s="30" t="str">
        <f>VLOOKUP(M233,[19]OPERACIONAL!$A$1:$C$12,2,FALSE)</f>
        <v>SELECIONAR</v>
      </c>
    </row>
    <row r="234" spans="2:14" hidden="1">
      <c r="B234" s="14">
        <v>40</v>
      </c>
      <c r="C234" s="24" t="s">
        <v>4</v>
      </c>
      <c r="D234" s="25"/>
      <c r="E234" s="25"/>
      <c r="F234" s="24" t="s">
        <v>18</v>
      </c>
      <c r="G234" s="26">
        <v>1</v>
      </c>
      <c r="H234" s="31"/>
      <c r="I234" s="27">
        <v>0</v>
      </c>
      <c r="J234" s="28">
        <f t="shared" si="3"/>
        <v>0</v>
      </c>
      <c r="K234" s="29" t="s">
        <v>50</v>
      </c>
      <c r="L234" s="21" t="s">
        <v>21</v>
      </c>
      <c r="M234" s="29" t="s">
        <v>51</v>
      </c>
      <c r="N234" s="30" t="str">
        <f>VLOOKUP(M234,[19]OPERACIONAL!$A$1:$C$12,2,FALSE)</f>
        <v>SELECIONAR</v>
      </c>
    </row>
    <row r="235" spans="2:14" hidden="1">
      <c r="B235" s="14">
        <v>40</v>
      </c>
      <c r="C235" s="24" t="s">
        <v>4</v>
      </c>
      <c r="D235" s="25"/>
      <c r="E235" s="25"/>
      <c r="F235" s="24" t="s">
        <v>18</v>
      </c>
      <c r="G235" s="26">
        <v>1</v>
      </c>
      <c r="H235" s="31"/>
      <c r="I235" s="27">
        <v>0</v>
      </c>
      <c r="J235" s="28">
        <f t="shared" si="3"/>
        <v>0</v>
      </c>
      <c r="K235" s="29" t="s">
        <v>50</v>
      </c>
      <c r="L235" s="21" t="s">
        <v>21</v>
      </c>
      <c r="M235" s="29" t="s">
        <v>51</v>
      </c>
      <c r="N235" s="30" t="str">
        <f>VLOOKUP(M235,[19]OPERACIONAL!$A$1:$C$12,2,FALSE)</f>
        <v>SELECIONAR</v>
      </c>
    </row>
    <row r="236" spans="2:14" hidden="1">
      <c r="B236" s="14">
        <v>40</v>
      </c>
      <c r="C236" s="24" t="s">
        <v>4</v>
      </c>
      <c r="D236" s="25"/>
      <c r="E236" s="25"/>
      <c r="F236" s="24" t="s">
        <v>18</v>
      </c>
      <c r="G236" s="26">
        <v>1</v>
      </c>
      <c r="H236" s="31"/>
      <c r="I236" s="27">
        <v>0</v>
      </c>
      <c r="J236" s="28">
        <f t="shared" si="3"/>
        <v>0</v>
      </c>
      <c r="K236" s="29" t="s">
        <v>50</v>
      </c>
      <c r="L236" s="21" t="s">
        <v>21</v>
      </c>
      <c r="M236" s="29" t="s">
        <v>51</v>
      </c>
      <c r="N236" s="30" t="str">
        <f>VLOOKUP(M236,[19]OPERACIONAL!$A$1:$C$12,2,FALSE)</f>
        <v>SELECIONAR</v>
      </c>
    </row>
    <row r="237" spans="2:14" hidden="1">
      <c r="B237" s="14">
        <v>40</v>
      </c>
      <c r="C237" s="24" t="s">
        <v>4</v>
      </c>
      <c r="D237" s="25"/>
      <c r="E237" s="25"/>
      <c r="F237" s="24" t="s">
        <v>18</v>
      </c>
      <c r="G237" s="26">
        <v>1</v>
      </c>
      <c r="H237" s="31"/>
      <c r="I237" s="27">
        <v>0</v>
      </c>
      <c r="J237" s="28">
        <f t="shared" si="3"/>
        <v>0</v>
      </c>
      <c r="K237" s="29" t="s">
        <v>50</v>
      </c>
      <c r="L237" s="21" t="s">
        <v>21</v>
      </c>
      <c r="M237" s="29" t="s">
        <v>51</v>
      </c>
      <c r="N237" s="30" t="str">
        <f>VLOOKUP(M237,[19]OPERACIONAL!$A$1:$C$12,2,FALSE)</f>
        <v>SELECIONAR</v>
      </c>
    </row>
    <row r="238" spans="2:14" hidden="1">
      <c r="B238" s="14">
        <v>40</v>
      </c>
      <c r="C238" s="24" t="s">
        <v>4</v>
      </c>
      <c r="D238" s="25"/>
      <c r="E238" s="25"/>
      <c r="F238" s="24" t="s">
        <v>18</v>
      </c>
      <c r="G238" s="26">
        <v>1</v>
      </c>
      <c r="H238" s="31"/>
      <c r="I238" s="27">
        <v>0</v>
      </c>
      <c r="J238" s="28">
        <f t="shared" si="3"/>
        <v>0</v>
      </c>
      <c r="K238" s="29" t="s">
        <v>50</v>
      </c>
      <c r="L238" s="21" t="s">
        <v>21</v>
      </c>
      <c r="M238" s="29" t="s">
        <v>51</v>
      </c>
      <c r="N238" s="30" t="str">
        <f>VLOOKUP(M238,[19]OPERACIONAL!$A$1:$C$12,2,FALSE)</f>
        <v>SELECIONAR</v>
      </c>
    </row>
    <row r="239" spans="2:14" hidden="1">
      <c r="B239" s="14">
        <v>40</v>
      </c>
      <c r="C239" s="24" t="s">
        <v>4</v>
      </c>
      <c r="D239" s="25"/>
      <c r="E239" s="25"/>
      <c r="F239" s="24" t="s">
        <v>18</v>
      </c>
      <c r="G239" s="26">
        <v>1</v>
      </c>
      <c r="H239" s="31"/>
      <c r="I239" s="27">
        <v>0</v>
      </c>
      <c r="J239" s="28">
        <f t="shared" si="3"/>
        <v>0</v>
      </c>
      <c r="K239" s="29" t="s">
        <v>50</v>
      </c>
      <c r="L239" s="21" t="s">
        <v>21</v>
      </c>
      <c r="M239" s="29" t="s">
        <v>51</v>
      </c>
      <c r="N239" s="30" t="str">
        <f>VLOOKUP(M239,[19]OPERACIONAL!$A$1:$C$12,2,FALSE)</f>
        <v>SELECIONAR</v>
      </c>
    </row>
    <row r="240" spans="2:14" hidden="1">
      <c r="B240" s="14">
        <v>40</v>
      </c>
      <c r="C240" s="24" t="s">
        <v>4</v>
      </c>
      <c r="D240" s="25"/>
      <c r="E240" s="25"/>
      <c r="F240" s="24" t="s">
        <v>18</v>
      </c>
      <c r="G240" s="26">
        <v>1</v>
      </c>
      <c r="H240" s="31"/>
      <c r="I240" s="27">
        <v>0</v>
      </c>
      <c r="J240" s="28">
        <f t="shared" si="3"/>
        <v>0</v>
      </c>
      <c r="K240" s="29" t="s">
        <v>50</v>
      </c>
      <c r="L240" s="21" t="s">
        <v>21</v>
      </c>
      <c r="M240" s="29" t="s">
        <v>51</v>
      </c>
      <c r="N240" s="30" t="str">
        <f>VLOOKUP(M240,[19]OPERACIONAL!$A$1:$C$12,2,FALSE)</f>
        <v>SELECIONAR</v>
      </c>
    </row>
    <row r="241" spans="2:14" hidden="1">
      <c r="B241" s="14">
        <v>40</v>
      </c>
      <c r="C241" s="24" t="s">
        <v>4</v>
      </c>
      <c r="D241" s="25"/>
      <c r="E241" s="25"/>
      <c r="F241" s="24" t="s">
        <v>18</v>
      </c>
      <c r="G241" s="26">
        <v>1</v>
      </c>
      <c r="H241" s="31"/>
      <c r="I241" s="27">
        <v>0</v>
      </c>
      <c r="J241" s="28">
        <f t="shared" si="3"/>
        <v>0</v>
      </c>
      <c r="K241" s="29" t="s">
        <v>50</v>
      </c>
      <c r="L241" s="21" t="s">
        <v>21</v>
      </c>
      <c r="M241" s="29" t="s">
        <v>51</v>
      </c>
      <c r="N241" s="30" t="str">
        <f>VLOOKUP(M241,[19]OPERACIONAL!$A$1:$C$12,2,FALSE)</f>
        <v>SELECIONAR</v>
      </c>
    </row>
    <row r="242" spans="2:14" hidden="1">
      <c r="B242" s="14">
        <v>40</v>
      </c>
      <c r="C242" s="24" t="s">
        <v>4</v>
      </c>
      <c r="D242" s="25"/>
      <c r="E242" s="25"/>
      <c r="F242" s="24" t="s">
        <v>18</v>
      </c>
      <c r="G242" s="26">
        <v>1</v>
      </c>
      <c r="H242" s="31"/>
      <c r="I242" s="27">
        <v>0</v>
      </c>
      <c r="J242" s="28">
        <f t="shared" si="3"/>
        <v>0</v>
      </c>
      <c r="K242" s="29" t="s">
        <v>50</v>
      </c>
      <c r="L242" s="21" t="s">
        <v>21</v>
      </c>
      <c r="M242" s="29" t="s">
        <v>51</v>
      </c>
      <c r="N242" s="30" t="str">
        <f>VLOOKUP(M242,[19]OPERACIONAL!$A$1:$C$12,2,FALSE)</f>
        <v>SELECIONAR</v>
      </c>
    </row>
    <row r="243" spans="2:14" hidden="1">
      <c r="B243" s="14">
        <v>40</v>
      </c>
      <c r="C243" s="24" t="s">
        <v>4</v>
      </c>
      <c r="D243" s="25"/>
      <c r="E243" s="25"/>
      <c r="F243" s="24" t="s">
        <v>18</v>
      </c>
      <c r="G243" s="26">
        <v>1</v>
      </c>
      <c r="H243" s="31"/>
      <c r="I243" s="27">
        <v>0</v>
      </c>
      <c r="J243" s="28">
        <f t="shared" si="3"/>
        <v>0</v>
      </c>
      <c r="K243" s="29" t="s">
        <v>50</v>
      </c>
      <c r="L243" s="21" t="s">
        <v>21</v>
      </c>
      <c r="M243" s="29" t="s">
        <v>51</v>
      </c>
      <c r="N243" s="30" t="str">
        <f>VLOOKUP(M243,[19]OPERACIONAL!$A$1:$C$12,2,FALSE)</f>
        <v>SELECIONAR</v>
      </c>
    </row>
    <row r="244" spans="2:14" hidden="1">
      <c r="B244" s="14">
        <v>40</v>
      </c>
      <c r="C244" s="24" t="s">
        <v>4</v>
      </c>
      <c r="D244" s="25"/>
      <c r="E244" s="25"/>
      <c r="F244" s="24" t="s">
        <v>18</v>
      </c>
      <c r="G244" s="26">
        <v>1</v>
      </c>
      <c r="H244" s="31"/>
      <c r="I244" s="27">
        <v>0</v>
      </c>
      <c r="J244" s="28">
        <f t="shared" si="3"/>
        <v>0</v>
      </c>
      <c r="K244" s="29" t="s">
        <v>50</v>
      </c>
      <c r="L244" s="21" t="s">
        <v>21</v>
      </c>
      <c r="M244" s="29" t="s">
        <v>51</v>
      </c>
      <c r="N244" s="30" t="str">
        <f>VLOOKUP(M244,[19]OPERACIONAL!$A$1:$C$12,2,FALSE)</f>
        <v>SELECIONAR</v>
      </c>
    </row>
    <row r="245" spans="2:14" hidden="1">
      <c r="B245" s="14">
        <v>40</v>
      </c>
      <c r="C245" s="24" t="s">
        <v>4</v>
      </c>
      <c r="D245" s="25"/>
      <c r="E245" s="25"/>
      <c r="F245" s="24" t="s">
        <v>18</v>
      </c>
      <c r="G245" s="26">
        <v>1</v>
      </c>
      <c r="H245" s="31"/>
      <c r="I245" s="27">
        <v>0</v>
      </c>
      <c r="J245" s="28">
        <f t="shared" si="3"/>
        <v>0</v>
      </c>
      <c r="K245" s="29" t="s">
        <v>50</v>
      </c>
      <c r="L245" s="21" t="s">
        <v>21</v>
      </c>
      <c r="M245" s="29" t="s">
        <v>51</v>
      </c>
      <c r="N245" s="30" t="str">
        <f>VLOOKUP(M245,[19]OPERACIONAL!$A$1:$C$12,2,FALSE)</f>
        <v>SELECIONAR</v>
      </c>
    </row>
    <row r="246" spans="2:14" hidden="1">
      <c r="B246" s="14">
        <v>40</v>
      </c>
      <c r="C246" s="24" t="s">
        <v>4</v>
      </c>
      <c r="D246" s="25"/>
      <c r="E246" s="25"/>
      <c r="F246" s="24" t="s">
        <v>18</v>
      </c>
      <c r="G246" s="26">
        <v>1</v>
      </c>
      <c r="H246" s="31"/>
      <c r="I246" s="27">
        <v>0</v>
      </c>
      <c r="J246" s="28">
        <f t="shared" si="3"/>
        <v>0</v>
      </c>
      <c r="K246" s="29" t="s">
        <v>50</v>
      </c>
      <c r="L246" s="21" t="s">
        <v>21</v>
      </c>
      <c r="M246" s="29" t="s">
        <v>51</v>
      </c>
      <c r="N246" s="30" t="str">
        <f>VLOOKUP(M246,[19]OPERACIONAL!$A$1:$C$12,2,FALSE)</f>
        <v>SELECIONAR</v>
      </c>
    </row>
    <row r="247" spans="2:14" hidden="1">
      <c r="B247" s="14">
        <v>40</v>
      </c>
      <c r="C247" s="24" t="s">
        <v>4</v>
      </c>
      <c r="D247" s="25"/>
      <c r="E247" s="25"/>
      <c r="F247" s="24" t="s">
        <v>18</v>
      </c>
      <c r="G247" s="26">
        <v>1</v>
      </c>
      <c r="H247" s="31"/>
      <c r="I247" s="27">
        <v>0</v>
      </c>
      <c r="J247" s="28">
        <f t="shared" si="3"/>
        <v>0</v>
      </c>
      <c r="K247" s="29" t="s">
        <v>50</v>
      </c>
      <c r="L247" s="21" t="s">
        <v>21</v>
      </c>
      <c r="M247" s="29" t="s">
        <v>51</v>
      </c>
      <c r="N247" s="30" t="str">
        <f>VLOOKUP(M247,[19]OPERACIONAL!$A$1:$C$12,2,FALSE)</f>
        <v>SELECIONAR</v>
      </c>
    </row>
    <row r="248" spans="2:14" hidden="1">
      <c r="B248" s="14">
        <v>40</v>
      </c>
      <c r="C248" s="24" t="s">
        <v>4</v>
      </c>
      <c r="D248" s="25"/>
      <c r="E248" s="25"/>
      <c r="F248" s="24" t="s">
        <v>18</v>
      </c>
      <c r="G248" s="26">
        <v>1</v>
      </c>
      <c r="H248" s="31"/>
      <c r="I248" s="27">
        <v>0</v>
      </c>
      <c r="J248" s="28">
        <f t="shared" si="3"/>
        <v>0</v>
      </c>
      <c r="K248" s="29" t="s">
        <v>50</v>
      </c>
      <c r="L248" s="21" t="s">
        <v>21</v>
      </c>
      <c r="M248" s="29" t="s">
        <v>51</v>
      </c>
      <c r="N248" s="30" t="str">
        <f>VLOOKUP(M248,[19]OPERACIONAL!$A$1:$C$12,2,FALSE)</f>
        <v>SELECIONAR</v>
      </c>
    </row>
    <row r="249" spans="2:14" hidden="1">
      <c r="B249" s="14">
        <v>40</v>
      </c>
      <c r="C249" s="24" t="s">
        <v>4</v>
      </c>
      <c r="D249" s="25"/>
      <c r="E249" s="25"/>
      <c r="F249" s="24" t="s">
        <v>18</v>
      </c>
      <c r="G249" s="26">
        <v>1</v>
      </c>
      <c r="H249" s="31"/>
      <c r="I249" s="27">
        <v>0</v>
      </c>
      <c r="J249" s="28">
        <f t="shared" si="3"/>
        <v>0</v>
      </c>
      <c r="K249" s="29" t="s">
        <v>50</v>
      </c>
      <c r="L249" s="21" t="s">
        <v>21</v>
      </c>
      <c r="M249" s="29" t="s">
        <v>51</v>
      </c>
      <c r="N249" s="30" t="str">
        <f>VLOOKUP(M249,[19]OPERACIONAL!$A$1:$C$12,2,FALSE)</f>
        <v>SELECIONAR</v>
      </c>
    </row>
    <row r="250" spans="2:14" hidden="1">
      <c r="B250" s="14">
        <v>40</v>
      </c>
      <c r="C250" s="24" t="s">
        <v>4</v>
      </c>
      <c r="D250" s="25"/>
      <c r="E250" s="25"/>
      <c r="F250" s="24" t="s">
        <v>18</v>
      </c>
      <c r="G250" s="26">
        <v>1</v>
      </c>
      <c r="H250" s="31"/>
      <c r="I250" s="27">
        <v>0</v>
      </c>
      <c r="J250" s="28">
        <f t="shared" si="3"/>
        <v>0</v>
      </c>
      <c r="K250" s="29" t="s">
        <v>50</v>
      </c>
      <c r="L250" s="21" t="s">
        <v>21</v>
      </c>
      <c r="M250" s="29" t="s">
        <v>51</v>
      </c>
      <c r="N250" s="30" t="str">
        <f>VLOOKUP(M250,[19]OPERACIONAL!$A$1:$C$12,2,FALSE)</f>
        <v>SELECIONAR</v>
      </c>
    </row>
    <row r="251" spans="2:14" hidden="1">
      <c r="B251" s="14">
        <v>40</v>
      </c>
      <c r="C251" s="24" t="s">
        <v>4</v>
      </c>
      <c r="D251" s="25"/>
      <c r="E251" s="25"/>
      <c r="F251" s="24" t="s">
        <v>18</v>
      </c>
      <c r="G251" s="26">
        <v>1</v>
      </c>
      <c r="H251" s="31"/>
      <c r="I251" s="27">
        <v>0</v>
      </c>
      <c r="J251" s="28">
        <f t="shared" si="3"/>
        <v>0</v>
      </c>
      <c r="K251" s="29" t="s">
        <v>50</v>
      </c>
      <c r="L251" s="21" t="s">
        <v>21</v>
      </c>
      <c r="M251" s="29" t="s">
        <v>51</v>
      </c>
      <c r="N251" s="30" t="str">
        <f>VLOOKUP(M251,[19]OPERACIONAL!$A$1:$C$12,2,FALSE)</f>
        <v>SELECIONAR</v>
      </c>
    </row>
    <row r="252" spans="2:14" hidden="1">
      <c r="B252" s="14">
        <v>40</v>
      </c>
      <c r="C252" s="24" t="s">
        <v>4</v>
      </c>
      <c r="D252" s="25"/>
      <c r="E252" s="25"/>
      <c r="F252" s="24" t="s">
        <v>18</v>
      </c>
      <c r="G252" s="26">
        <v>1</v>
      </c>
      <c r="H252" s="31"/>
      <c r="I252" s="27">
        <v>0</v>
      </c>
      <c r="J252" s="28">
        <f t="shared" si="3"/>
        <v>0</v>
      </c>
      <c r="K252" s="29" t="s">
        <v>50</v>
      </c>
      <c r="L252" s="21" t="s">
        <v>21</v>
      </c>
      <c r="M252" s="29" t="s">
        <v>51</v>
      </c>
      <c r="N252" s="30" t="str">
        <f>VLOOKUP(M252,[19]OPERACIONAL!$A$1:$C$12,2,FALSE)</f>
        <v>SELECIONAR</v>
      </c>
    </row>
    <row r="253" spans="2:14" hidden="1">
      <c r="B253" s="14">
        <v>40</v>
      </c>
      <c r="C253" s="24" t="s">
        <v>4</v>
      </c>
      <c r="D253" s="25"/>
      <c r="E253" s="25"/>
      <c r="F253" s="24" t="s">
        <v>18</v>
      </c>
      <c r="G253" s="26">
        <v>1</v>
      </c>
      <c r="H253" s="31"/>
      <c r="I253" s="27">
        <v>0</v>
      </c>
      <c r="J253" s="28">
        <f t="shared" si="3"/>
        <v>0</v>
      </c>
      <c r="K253" s="29" t="s">
        <v>50</v>
      </c>
      <c r="L253" s="21" t="s">
        <v>21</v>
      </c>
      <c r="M253" s="29" t="s">
        <v>51</v>
      </c>
      <c r="N253" s="30" t="str">
        <f>VLOOKUP(M253,[19]OPERACIONAL!$A$1:$C$12,2,FALSE)</f>
        <v>SELECIONAR</v>
      </c>
    </row>
    <row r="254" spans="2:14" hidden="1">
      <c r="B254" s="14">
        <v>40</v>
      </c>
      <c r="C254" s="24" t="s">
        <v>4</v>
      </c>
      <c r="D254" s="25"/>
      <c r="E254" s="25"/>
      <c r="F254" s="24" t="s">
        <v>18</v>
      </c>
      <c r="G254" s="26">
        <v>1</v>
      </c>
      <c r="H254" s="31"/>
      <c r="I254" s="27">
        <v>0</v>
      </c>
      <c r="J254" s="28">
        <f t="shared" si="3"/>
        <v>0</v>
      </c>
      <c r="K254" s="29" t="s">
        <v>50</v>
      </c>
      <c r="L254" s="21" t="s">
        <v>21</v>
      </c>
      <c r="M254" s="29" t="s">
        <v>51</v>
      </c>
      <c r="N254" s="30" t="str">
        <f>VLOOKUP(M254,[19]OPERACIONAL!$A$1:$C$12,2,FALSE)</f>
        <v>SELECIONAR</v>
      </c>
    </row>
    <row r="255" spans="2:14" hidden="1">
      <c r="B255" s="14">
        <v>40</v>
      </c>
      <c r="C255" s="24" t="s">
        <v>4</v>
      </c>
      <c r="D255" s="25"/>
      <c r="E255" s="25"/>
      <c r="F255" s="24" t="s">
        <v>18</v>
      </c>
      <c r="G255" s="26">
        <v>1</v>
      </c>
      <c r="H255" s="31"/>
      <c r="I255" s="27">
        <v>0</v>
      </c>
      <c r="J255" s="28">
        <f t="shared" si="3"/>
        <v>0</v>
      </c>
      <c r="K255" s="29" t="s">
        <v>50</v>
      </c>
      <c r="L255" s="21" t="s">
        <v>21</v>
      </c>
      <c r="M255" s="29" t="s">
        <v>51</v>
      </c>
      <c r="N255" s="30" t="str">
        <f>VLOOKUP(M255,[19]OPERACIONAL!$A$1:$C$12,2,FALSE)</f>
        <v>SELECIONAR</v>
      </c>
    </row>
    <row r="256" spans="2:14" hidden="1">
      <c r="B256" s="14">
        <v>40</v>
      </c>
      <c r="C256" s="24" t="s">
        <v>4</v>
      </c>
      <c r="D256" s="25"/>
      <c r="E256" s="25"/>
      <c r="F256" s="24" t="s">
        <v>18</v>
      </c>
      <c r="G256" s="26">
        <v>1</v>
      </c>
      <c r="H256" s="31"/>
      <c r="I256" s="27">
        <v>0</v>
      </c>
      <c r="J256" s="28">
        <f t="shared" si="3"/>
        <v>0</v>
      </c>
      <c r="K256" s="29" t="s">
        <v>50</v>
      </c>
      <c r="L256" s="21" t="s">
        <v>21</v>
      </c>
      <c r="M256" s="29" t="s">
        <v>51</v>
      </c>
      <c r="N256" s="30" t="str">
        <f>VLOOKUP(M256,[19]OPERACIONAL!$A$1:$C$12,2,FALSE)</f>
        <v>SELECIONAR</v>
      </c>
    </row>
    <row r="257" spans="2:14" hidden="1">
      <c r="B257" s="14">
        <v>40</v>
      </c>
      <c r="C257" s="24" t="s">
        <v>4</v>
      </c>
      <c r="D257" s="25"/>
      <c r="E257" s="25"/>
      <c r="F257" s="24" t="s">
        <v>18</v>
      </c>
      <c r="G257" s="26">
        <v>1</v>
      </c>
      <c r="H257" s="31"/>
      <c r="I257" s="27">
        <v>0</v>
      </c>
      <c r="J257" s="28">
        <f t="shared" si="3"/>
        <v>0</v>
      </c>
      <c r="K257" s="29" t="s">
        <v>50</v>
      </c>
      <c r="L257" s="21" t="s">
        <v>21</v>
      </c>
      <c r="M257" s="29" t="s">
        <v>51</v>
      </c>
      <c r="N257" s="30" t="str">
        <f>VLOOKUP(M257,[19]OPERACIONAL!$A$1:$C$12,2,FALSE)</f>
        <v>SELECIONAR</v>
      </c>
    </row>
    <row r="258" spans="2:14" hidden="1">
      <c r="B258" s="14">
        <v>40</v>
      </c>
      <c r="C258" s="24" t="s">
        <v>4</v>
      </c>
      <c r="D258" s="25"/>
      <c r="E258" s="25"/>
      <c r="F258" s="24" t="s">
        <v>18</v>
      </c>
      <c r="G258" s="26">
        <v>1</v>
      </c>
      <c r="H258" s="31"/>
      <c r="I258" s="27">
        <v>0</v>
      </c>
      <c r="J258" s="28">
        <f t="shared" si="3"/>
        <v>0</v>
      </c>
      <c r="K258" s="29" t="s">
        <v>50</v>
      </c>
      <c r="L258" s="21" t="s">
        <v>21</v>
      </c>
      <c r="M258" s="29" t="s">
        <v>51</v>
      </c>
      <c r="N258" s="30" t="str">
        <f>VLOOKUP(M258,[19]OPERACIONAL!$A$1:$C$12,2,FALSE)</f>
        <v>SELECIONAR</v>
      </c>
    </row>
    <row r="259" spans="2:14" hidden="1">
      <c r="B259" s="14">
        <v>40</v>
      </c>
      <c r="C259" s="24" t="s">
        <v>4</v>
      </c>
      <c r="D259" s="25"/>
      <c r="E259" s="25"/>
      <c r="F259" s="24" t="s">
        <v>18</v>
      </c>
      <c r="G259" s="26">
        <v>1</v>
      </c>
      <c r="H259" s="31"/>
      <c r="I259" s="27">
        <v>0</v>
      </c>
      <c r="J259" s="28">
        <f t="shared" si="3"/>
        <v>0</v>
      </c>
      <c r="K259" s="29" t="s">
        <v>50</v>
      </c>
      <c r="L259" s="21" t="s">
        <v>21</v>
      </c>
      <c r="M259" s="29" t="s">
        <v>51</v>
      </c>
      <c r="N259" s="30" t="str">
        <f>VLOOKUP(M259,[19]OPERACIONAL!$A$1:$C$12,2,FALSE)</f>
        <v>SELECIONAR</v>
      </c>
    </row>
    <row r="260" spans="2:14" hidden="1">
      <c r="B260" s="14">
        <v>40</v>
      </c>
      <c r="C260" s="24" t="s">
        <v>4</v>
      </c>
      <c r="D260" s="25"/>
      <c r="E260" s="25"/>
      <c r="F260" s="24" t="s">
        <v>18</v>
      </c>
      <c r="G260" s="26">
        <v>1</v>
      </c>
      <c r="H260" s="31"/>
      <c r="I260" s="27">
        <v>0</v>
      </c>
      <c r="J260" s="28">
        <f t="shared" ref="J260:J323" si="4">G260*I260</f>
        <v>0</v>
      </c>
      <c r="K260" s="29" t="s">
        <v>50</v>
      </c>
      <c r="L260" s="21" t="s">
        <v>21</v>
      </c>
      <c r="M260" s="29" t="s">
        <v>51</v>
      </c>
      <c r="N260" s="30" t="str">
        <f>VLOOKUP(M260,[19]OPERACIONAL!$A$1:$C$12,2,FALSE)</f>
        <v>SELECIONAR</v>
      </c>
    </row>
    <row r="261" spans="2:14" hidden="1">
      <c r="B261" s="14">
        <v>40</v>
      </c>
      <c r="C261" s="24" t="s">
        <v>4</v>
      </c>
      <c r="D261" s="25"/>
      <c r="E261" s="25"/>
      <c r="F261" s="24" t="s">
        <v>18</v>
      </c>
      <c r="G261" s="26">
        <v>1</v>
      </c>
      <c r="H261" s="31"/>
      <c r="I261" s="27">
        <v>0</v>
      </c>
      <c r="J261" s="28">
        <f t="shared" si="4"/>
        <v>0</v>
      </c>
      <c r="K261" s="29" t="s">
        <v>50</v>
      </c>
      <c r="L261" s="21" t="s">
        <v>21</v>
      </c>
      <c r="M261" s="29" t="s">
        <v>51</v>
      </c>
      <c r="N261" s="30" t="str">
        <f>VLOOKUP(M261,[19]OPERACIONAL!$A$1:$C$12,2,FALSE)</f>
        <v>SELECIONAR</v>
      </c>
    </row>
    <row r="262" spans="2:14" hidden="1">
      <c r="B262" s="14">
        <v>40</v>
      </c>
      <c r="C262" s="24" t="s">
        <v>4</v>
      </c>
      <c r="D262" s="25"/>
      <c r="E262" s="25"/>
      <c r="F262" s="24" t="s">
        <v>18</v>
      </c>
      <c r="G262" s="26">
        <v>1</v>
      </c>
      <c r="H262" s="31"/>
      <c r="I262" s="27">
        <v>0</v>
      </c>
      <c r="J262" s="28">
        <f t="shared" si="4"/>
        <v>0</v>
      </c>
      <c r="K262" s="29" t="s">
        <v>50</v>
      </c>
      <c r="L262" s="21" t="s">
        <v>21</v>
      </c>
      <c r="M262" s="29" t="s">
        <v>51</v>
      </c>
      <c r="N262" s="30" t="str">
        <f>VLOOKUP(M262,[19]OPERACIONAL!$A$1:$C$12,2,FALSE)</f>
        <v>SELECIONAR</v>
      </c>
    </row>
    <row r="263" spans="2:14" hidden="1">
      <c r="B263" s="14">
        <v>40</v>
      </c>
      <c r="C263" s="24" t="s">
        <v>4</v>
      </c>
      <c r="D263" s="25"/>
      <c r="E263" s="25"/>
      <c r="F263" s="24" t="s">
        <v>18</v>
      </c>
      <c r="G263" s="26">
        <v>1</v>
      </c>
      <c r="H263" s="31"/>
      <c r="I263" s="27">
        <v>0</v>
      </c>
      <c r="J263" s="28">
        <f t="shared" si="4"/>
        <v>0</v>
      </c>
      <c r="K263" s="29" t="s">
        <v>50</v>
      </c>
      <c r="L263" s="21" t="s">
        <v>21</v>
      </c>
      <c r="M263" s="29" t="s">
        <v>51</v>
      </c>
      <c r="N263" s="30" t="str">
        <f>VLOOKUP(M263,[19]OPERACIONAL!$A$1:$C$12,2,FALSE)</f>
        <v>SELECIONAR</v>
      </c>
    </row>
    <row r="264" spans="2:14" hidden="1">
      <c r="B264" s="14">
        <v>40</v>
      </c>
      <c r="C264" s="24" t="s">
        <v>4</v>
      </c>
      <c r="D264" s="25"/>
      <c r="E264" s="25"/>
      <c r="F264" s="24" t="s">
        <v>18</v>
      </c>
      <c r="G264" s="26">
        <v>1</v>
      </c>
      <c r="H264" s="31"/>
      <c r="I264" s="27">
        <v>0</v>
      </c>
      <c r="J264" s="28">
        <f t="shared" si="4"/>
        <v>0</v>
      </c>
      <c r="K264" s="29" t="s">
        <v>50</v>
      </c>
      <c r="L264" s="21" t="s">
        <v>21</v>
      </c>
      <c r="M264" s="29" t="s">
        <v>51</v>
      </c>
      <c r="N264" s="30" t="str">
        <f>VLOOKUP(M264,[19]OPERACIONAL!$A$1:$C$12,2,FALSE)</f>
        <v>SELECIONAR</v>
      </c>
    </row>
    <row r="265" spans="2:14" hidden="1">
      <c r="B265" s="14">
        <v>40</v>
      </c>
      <c r="C265" s="24" t="s">
        <v>4</v>
      </c>
      <c r="D265" s="25"/>
      <c r="E265" s="25"/>
      <c r="F265" s="24" t="s">
        <v>18</v>
      </c>
      <c r="G265" s="26">
        <v>1</v>
      </c>
      <c r="H265" s="31"/>
      <c r="I265" s="27">
        <v>0</v>
      </c>
      <c r="J265" s="28">
        <f t="shared" si="4"/>
        <v>0</v>
      </c>
      <c r="K265" s="29" t="s">
        <v>50</v>
      </c>
      <c r="L265" s="21" t="s">
        <v>21</v>
      </c>
      <c r="M265" s="29" t="s">
        <v>51</v>
      </c>
      <c r="N265" s="30" t="str">
        <f>VLOOKUP(M265,[19]OPERACIONAL!$A$1:$C$12,2,FALSE)</f>
        <v>SELECIONAR</v>
      </c>
    </row>
    <row r="266" spans="2:14" hidden="1">
      <c r="B266" s="14">
        <v>40</v>
      </c>
      <c r="C266" s="24" t="s">
        <v>4</v>
      </c>
      <c r="D266" s="25"/>
      <c r="E266" s="25"/>
      <c r="F266" s="24" t="s">
        <v>18</v>
      </c>
      <c r="G266" s="26">
        <v>1</v>
      </c>
      <c r="H266" s="31"/>
      <c r="I266" s="27">
        <v>0</v>
      </c>
      <c r="J266" s="28">
        <f t="shared" si="4"/>
        <v>0</v>
      </c>
      <c r="K266" s="29" t="s">
        <v>50</v>
      </c>
      <c r="L266" s="21" t="s">
        <v>21</v>
      </c>
      <c r="M266" s="29" t="s">
        <v>51</v>
      </c>
      <c r="N266" s="30" t="str">
        <f>VLOOKUP(M266,[19]OPERACIONAL!$A$1:$C$12,2,FALSE)</f>
        <v>SELECIONAR</v>
      </c>
    </row>
    <row r="267" spans="2:14" hidden="1">
      <c r="B267" s="14">
        <v>40</v>
      </c>
      <c r="C267" s="24" t="s">
        <v>4</v>
      </c>
      <c r="D267" s="25"/>
      <c r="E267" s="25"/>
      <c r="F267" s="24" t="s">
        <v>18</v>
      </c>
      <c r="G267" s="26">
        <v>1</v>
      </c>
      <c r="H267" s="31"/>
      <c r="I267" s="27">
        <v>0</v>
      </c>
      <c r="J267" s="28">
        <f t="shared" si="4"/>
        <v>0</v>
      </c>
      <c r="K267" s="29" t="s">
        <v>50</v>
      </c>
      <c r="L267" s="21" t="s">
        <v>21</v>
      </c>
      <c r="M267" s="29" t="s">
        <v>51</v>
      </c>
      <c r="N267" s="30" t="str">
        <f>VLOOKUP(M267,[19]OPERACIONAL!$A$1:$C$12,2,FALSE)</f>
        <v>SELECIONAR</v>
      </c>
    </row>
    <row r="268" spans="2:14" hidden="1">
      <c r="B268" s="14">
        <v>40</v>
      </c>
      <c r="C268" s="24" t="s">
        <v>4</v>
      </c>
      <c r="D268" s="25"/>
      <c r="E268" s="25"/>
      <c r="F268" s="24" t="s">
        <v>18</v>
      </c>
      <c r="G268" s="26">
        <v>1</v>
      </c>
      <c r="H268" s="31"/>
      <c r="I268" s="27">
        <v>0</v>
      </c>
      <c r="J268" s="28">
        <f t="shared" si="4"/>
        <v>0</v>
      </c>
      <c r="K268" s="29" t="s">
        <v>50</v>
      </c>
      <c r="L268" s="21" t="s">
        <v>21</v>
      </c>
      <c r="M268" s="29" t="s">
        <v>51</v>
      </c>
      <c r="N268" s="30" t="str">
        <f>VLOOKUP(M268,[19]OPERACIONAL!$A$1:$C$12,2,FALSE)</f>
        <v>SELECIONAR</v>
      </c>
    </row>
    <row r="269" spans="2:14" hidden="1">
      <c r="B269" s="14">
        <v>40</v>
      </c>
      <c r="C269" s="24" t="s">
        <v>4</v>
      </c>
      <c r="D269" s="25"/>
      <c r="E269" s="25"/>
      <c r="F269" s="24" t="s">
        <v>18</v>
      </c>
      <c r="G269" s="26">
        <v>1</v>
      </c>
      <c r="H269" s="31"/>
      <c r="I269" s="27">
        <v>0</v>
      </c>
      <c r="J269" s="28">
        <f t="shared" si="4"/>
        <v>0</v>
      </c>
      <c r="K269" s="29" t="s">
        <v>50</v>
      </c>
      <c r="L269" s="21" t="s">
        <v>21</v>
      </c>
      <c r="M269" s="29" t="s">
        <v>51</v>
      </c>
      <c r="N269" s="30" t="str">
        <f>VLOOKUP(M269,[19]OPERACIONAL!$A$1:$C$12,2,FALSE)</f>
        <v>SELECIONAR</v>
      </c>
    </row>
    <row r="270" spans="2:14" hidden="1">
      <c r="B270" s="14">
        <v>40</v>
      </c>
      <c r="C270" s="24" t="s">
        <v>4</v>
      </c>
      <c r="D270" s="25"/>
      <c r="E270" s="25"/>
      <c r="F270" s="24" t="s">
        <v>18</v>
      </c>
      <c r="G270" s="26">
        <v>1</v>
      </c>
      <c r="H270" s="31"/>
      <c r="I270" s="27">
        <v>0</v>
      </c>
      <c r="J270" s="28">
        <f t="shared" si="4"/>
        <v>0</v>
      </c>
      <c r="K270" s="29" t="s">
        <v>50</v>
      </c>
      <c r="L270" s="21" t="s">
        <v>21</v>
      </c>
      <c r="M270" s="29" t="s">
        <v>51</v>
      </c>
      <c r="N270" s="30" t="str">
        <f>VLOOKUP(M270,[19]OPERACIONAL!$A$1:$C$12,2,FALSE)</f>
        <v>SELECIONAR</v>
      </c>
    </row>
    <row r="271" spans="2:14" hidden="1">
      <c r="B271" s="14">
        <v>40</v>
      </c>
      <c r="C271" s="24" t="s">
        <v>4</v>
      </c>
      <c r="D271" s="25"/>
      <c r="E271" s="25"/>
      <c r="F271" s="24" t="s">
        <v>18</v>
      </c>
      <c r="G271" s="26">
        <v>1</v>
      </c>
      <c r="H271" s="31"/>
      <c r="I271" s="27">
        <v>0</v>
      </c>
      <c r="J271" s="28">
        <f t="shared" si="4"/>
        <v>0</v>
      </c>
      <c r="K271" s="29" t="s">
        <v>50</v>
      </c>
      <c r="L271" s="21" t="s">
        <v>21</v>
      </c>
      <c r="M271" s="29" t="s">
        <v>51</v>
      </c>
      <c r="N271" s="30" t="str">
        <f>VLOOKUP(M271,[19]OPERACIONAL!$A$1:$C$12,2,FALSE)</f>
        <v>SELECIONAR</v>
      </c>
    </row>
    <row r="272" spans="2:14" hidden="1">
      <c r="B272" s="14">
        <v>40</v>
      </c>
      <c r="C272" s="24" t="s">
        <v>4</v>
      </c>
      <c r="D272" s="25"/>
      <c r="E272" s="25"/>
      <c r="F272" s="24" t="s">
        <v>18</v>
      </c>
      <c r="G272" s="26">
        <v>1</v>
      </c>
      <c r="H272" s="31"/>
      <c r="I272" s="27">
        <v>0</v>
      </c>
      <c r="J272" s="28">
        <f t="shared" si="4"/>
        <v>0</v>
      </c>
      <c r="K272" s="29" t="s">
        <v>50</v>
      </c>
      <c r="L272" s="21" t="s">
        <v>21</v>
      </c>
      <c r="M272" s="29" t="s">
        <v>51</v>
      </c>
      <c r="N272" s="30" t="str">
        <f>VLOOKUP(M272,[19]OPERACIONAL!$A$1:$C$12,2,FALSE)</f>
        <v>SELECIONAR</v>
      </c>
    </row>
    <row r="273" spans="2:14" hidden="1">
      <c r="B273" s="14">
        <v>40</v>
      </c>
      <c r="C273" s="24" t="s">
        <v>4</v>
      </c>
      <c r="D273" s="25"/>
      <c r="E273" s="25"/>
      <c r="F273" s="24" t="s">
        <v>18</v>
      </c>
      <c r="G273" s="26">
        <v>1</v>
      </c>
      <c r="H273" s="31"/>
      <c r="I273" s="27">
        <v>0</v>
      </c>
      <c r="J273" s="28">
        <f t="shared" si="4"/>
        <v>0</v>
      </c>
      <c r="K273" s="29" t="s">
        <v>50</v>
      </c>
      <c r="L273" s="21" t="s">
        <v>21</v>
      </c>
      <c r="M273" s="29" t="s">
        <v>51</v>
      </c>
      <c r="N273" s="30" t="str">
        <f>VLOOKUP(M273,[19]OPERACIONAL!$A$1:$C$12,2,FALSE)</f>
        <v>SELECIONAR</v>
      </c>
    </row>
    <row r="274" spans="2:14" hidden="1">
      <c r="B274" s="14">
        <v>40</v>
      </c>
      <c r="C274" s="24" t="s">
        <v>4</v>
      </c>
      <c r="D274" s="25"/>
      <c r="E274" s="25"/>
      <c r="F274" s="24" t="s">
        <v>18</v>
      </c>
      <c r="G274" s="26">
        <v>1</v>
      </c>
      <c r="H274" s="31"/>
      <c r="I274" s="27">
        <v>0</v>
      </c>
      <c r="J274" s="28">
        <f t="shared" si="4"/>
        <v>0</v>
      </c>
      <c r="K274" s="29" t="s">
        <v>50</v>
      </c>
      <c r="L274" s="21" t="s">
        <v>21</v>
      </c>
      <c r="M274" s="29" t="s">
        <v>51</v>
      </c>
      <c r="N274" s="30" t="str">
        <f>VLOOKUP(M274,[19]OPERACIONAL!$A$1:$C$12,2,FALSE)</f>
        <v>SELECIONAR</v>
      </c>
    </row>
    <row r="275" spans="2:14" hidden="1">
      <c r="B275" s="14">
        <v>40</v>
      </c>
      <c r="C275" s="24" t="s">
        <v>4</v>
      </c>
      <c r="D275" s="25"/>
      <c r="E275" s="25"/>
      <c r="F275" s="24" t="s">
        <v>18</v>
      </c>
      <c r="G275" s="26">
        <v>1</v>
      </c>
      <c r="H275" s="31"/>
      <c r="I275" s="27">
        <v>0</v>
      </c>
      <c r="J275" s="28">
        <f t="shared" si="4"/>
        <v>0</v>
      </c>
      <c r="K275" s="29" t="s">
        <v>50</v>
      </c>
      <c r="L275" s="21" t="s">
        <v>21</v>
      </c>
      <c r="M275" s="29" t="s">
        <v>51</v>
      </c>
      <c r="N275" s="30" t="str">
        <f>VLOOKUP(M275,[19]OPERACIONAL!$A$1:$C$12,2,FALSE)</f>
        <v>SELECIONAR</v>
      </c>
    </row>
    <row r="276" spans="2:14" hidden="1">
      <c r="B276" s="14">
        <v>40</v>
      </c>
      <c r="C276" s="24" t="s">
        <v>4</v>
      </c>
      <c r="D276" s="25"/>
      <c r="E276" s="25"/>
      <c r="F276" s="24" t="s">
        <v>18</v>
      </c>
      <c r="G276" s="26">
        <v>1</v>
      </c>
      <c r="H276" s="31"/>
      <c r="I276" s="27">
        <v>0</v>
      </c>
      <c r="J276" s="28">
        <f t="shared" si="4"/>
        <v>0</v>
      </c>
      <c r="K276" s="29" t="s">
        <v>50</v>
      </c>
      <c r="L276" s="21" t="s">
        <v>21</v>
      </c>
      <c r="M276" s="29" t="s">
        <v>51</v>
      </c>
      <c r="N276" s="30" t="str">
        <f>VLOOKUP(M276,[19]OPERACIONAL!$A$1:$C$12,2,FALSE)</f>
        <v>SELECIONAR</v>
      </c>
    </row>
    <row r="277" spans="2:14" hidden="1">
      <c r="B277" s="14">
        <v>40</v>
      </c>
      <c r="C277" s="24" t="s">
        <v>4</v>
      </c>
      <c r="D277" s="25"/>
      <c r="E277" s="25"/>
      <c r="F277" s="24" t="s">
        <v>18</v>
      </c>
      <c r="G277" s="26">
        <v>1</v>
      </c>
      <c r="H277" s="31"/>
      <c r="I277" s="27">
        <v>0</v>
      </c>
      <c r="J277" s="28">
        <f t="shared" si="4"/>
        <v>0</v>
      </c>
      <c r="K277" s="29" t="s">
        <v>50</v>
      </c>
      <c r="L277" s="21" t="s">
        <v>21</v>
      </c>
      <c r="M277" s="29" t="s">
        <v>51</v>
      </c>
      <c r="N277" s="30" t="str">
        <f>VLOOKUP(M277,[19]OPERACIONAL!$A$1:$C$12,2,FALSE)</f>
        <v>SELECIONAR</v>
      </c>
    </row>
    <row r="278" spans="2:14" hidden="1">
      <c r="B278" s="14">
        <v>40</v>
      </c>
      <c r="C278" s="24" t="s">
        <v>4</v>
      </c>
      <c r="D278" s="25"/>
      <c r="E278" s="25"/>
      <c r="F278" s="24" t="s">
        <v>18</v>
      </c>
      <c r="G278" s="26">
        <v>1</v>
      </c>
      <c r="H278" s="31"/>
      <c r="I278" s="27">
        <v>0</v>
      </c>
      <c r="J278" s="28">
        <f t="shared" si="4"/>
        <v>0</v>
      </c>
      <c r="K278" s="29" t="s">
        <v>50</v>
      </c>
      <c r="L278" s="21" t="s">
        <v>21</v>
      </c>
      <c r="M278" s="29" t="s">
        <v>51</v>
      </c>
      <c r="N278" s="30" t="str">
        <f>VLOOKUP(M278,[19]OPERACIONAL!$A$1:$C$12,2,FALSE)</f>
        <v>SELECIONAR</v>
      </c>
    </row>
    <row r="279" spans="2:14" hidden="1">
      <c r="B279" s="14">
        <v>40</v>
      </c>
      <c r="C279" s="24" t="s">
        <v>4</v>
      </c>
      <c r="D279" s="25"/>
      <c r="E279" s="25"/>
      <c r="F279" s="24" t="s">
        <v>18</v>
      </c>
      <c r="G279" s="26">
        <v>1</v>
      </c>
      <c r="H279" s="31"/>
      <c r="I279" s="27">
        <v>0</v>
      </c>
      <c r="J279" s="28">
        <f t="shared" si="4"/>
        <v>0</v>
      </c>
      <c r="K279" s="29" t="s">
        <v>50</v>
      </c>
      <c r="L279" s="21" t="s">
        <v>21</v>
      </c>
      <c r="M279" s="29" t="s">
        <v>51</v>
      </c>
      <c r="N279" s="30" t="str">
        <f>VLOOKUP(M279,[19]OPERACIONAL!$A$1:$C$12,2,FALSE)</f>
        <v>SELECIONAR</v>
      </c>
    </row>
    <row r="280" spans="2:14" hidden="1">
      <c r="B280" s="14">
        <v>40</v>
      </c>
      <c r="C280" s="24" t="s">
        <v>4</v>
      </c>
      <c r="D280" s="25"/>
      <c r="E280" s="25"/>
      <c r="F280" s="24" t="s">
        <v>18</v>
      </c>
      <c r="G280" s="26">
        <v>1</v>
      </c>
      <c r="H280" s="31"/>
      <c r="I280" s="27">
        <v>0</v>
      </c>
      <c r="J280" s="28">
        <f t="shared" si="4"/>
        <v>0</v>
      </c>
      <c r="K280" s="29" t="s">
        <v>50</v>
      </c>
      <c r="L280" s="21" t="s">
        <v>21</v>
      </c>
      <c r="M280" s="29" t="s">
        <v>51</v>
      </c>
      <c r="N280" s="30" t="str">
        <f>VLOOKUP(M280,[19]OPERACIONAL!$A$1:$C$12,2,FALSE)</f>
        <v>SELECIONAR</v>
      </c>
    </row>
    <row r="281" spans="2:14" hidden="1">
      <c r="B281" s="14">
        <v>40</v>
      </c>
      <c r="C281" s="24" t="s">
        <v>4</v>
      </c>
      <c r="D281" s="25"/>
      <c r="E281" s="25"/>
      <c r="F281" s="24" t="s">
        <v>18</v>
      </c>
      <c r="G281" s="26">
        <v>1</v>
      </c>
      <c r="H281" s="31"/>
      <c r="I281" s="27">
        <v>0</v>
      </c>
      <c r="J281" s="28">
        <f t="shared" si="4"/>
        <v>0</v>
      </c>
      <c r="K281" s="29" t="s">
        <v>50</v>
      </c>
      <c r="L281" s="21" t="s">
        <v>21</v>
      </c>
      <c r="M281" s="29" t="s">
        <v>51</v>
      </c>
      <c r="N281" s="30" t="str">
        <f>VLOOKUP(M281,[19]OPERACIONAL!$A$1:$C$12,2,FALSE)</f>
        <v>SELECIONAR</v>
      </c>
    </row>
    <row r="282" spans="2:14" hidden="1">
      <c r="B282" s="14">
        <v>40</v>
      </c>
      <c r="C282" s="24" t="s">
        <v>4</v>
      </c>
      <c r="D282" s="25"/>
      <c r="E282" s="25"/>
      <c r="F282" s="24" t="s">
        <v>18</v>
      </c>
      <c r="G282" s="26">
        <v>1</v>
      </c>
      <c r="H282" s="31"/>
      <c r="I282" s="27">
        <v>0</v>
      </c>
      <c r="J282" s="28">
        <f t="shared" si="4"/>
        <v>0</v>
      </c>
      <c r="K282" s="29" t="s">
        <v>50</v>
      </c>
      <c r="L282" s="21" t="s">
        <v>21</v>
      </c>
      <c r="M282" s="29" t="s">
        <v>51</v>
      </c>
      <c r="N282" s="30" t="str">
        <f>VLOOKUP(M282,[19]OPERACIONAL!$A$1:$C$12,2,FALSE)</f>
        <v>SELECIONAR</v>
      </c>
    </row>
    <row r="283" spans="2:14" hidden="1">
      <c r="B283" s="14">
        <v>40</v>
      </c>
      <c r="C283" s="24" t="s">
        <v>4</v>
      </c>
      <c r="D283" s="25"/>
      <c r="E283" s="25"/>
      <c r="F283" s="24" t="s">
        <v>18</v>
      </c>
      <c r="G283" s="26">
        <v>1</v>
      </c>
      <c r="H283" s="31"/>
      <c r="I283" s="27">
        <v>0</v>
      </c>
      <c r="J283" s="28">
        <f t="shared" si="4"/>
        <v>0</v>
      </c>
      <c r="K283" s="29" t="s">
        <v>50</v>
      </c>
      <c r="L283" s="21" t="s">
        <v>21</v>
      </c>
      <c r="M283" s="29" t="s">
        <v>51</v>
      </c>
      <c r="N283" s="30" t="str">
        <f>VLOOKUP(M283,[19]OPERACIONAL!$A$1:$C$12,2,FALSE)</f>
        <v>SELECIONAR</v>
      </c>
    </row>
    <row r="284" spans="2:14" hidden="1">
      <c r="B284" s="14">
        <v>40</v>
      </c>
      <c r="C284" s="24" t="s">
        <v>4</v>
      </c>
      <c r="D284" s="25"/>
      <c r="E284" s="25"/>
      <c r="F284" s="24" t="s">
        <v>18</v>
      </c>
      <c r="G284" s="26">
        <v>1</v>
      </c>
      <c r="H284" s="31"/>
      <c r="I284" s="27">
        <v>0</v>
      </c>
      <c r="J284" s="28">
        <f t="shared" si="4"/>
        <v>0</v>
      </c>
      <c r="K284" s="29" t="s">
        <v>50</v>
      </c>
      <c r="L284" s="21" t="s">
        <v>21</v>
      </c>
      <c r="M284" s="29" t="s">
        <v>51</v>
      </c>
      <c r="N284" s="30" t="str">
        <f>VLOOKUP(M284,[19]OPERACIONAL!$A$1:$C$12,2,FALSE)</f>
        <v>SELECIONAR</v>
      </c>
    </row>
    <row r="285" spans="2:14" hidden="1">
      <c r="B285" s="14">
        <v>40</v>
      </c>
      <c r="C285" s="24" t="s">
        <v>4</v>
      </c>
      <c r="D285" s="25"/>
      <c r="E285" s="25"/>
      <c r="F285" s="24" t="s">
        <v>18</v>
      </c>
      <c r="G285" s="26">
        <v>1</v>
      </c>
      <c r="H285" s="31"/>
      <c r="I285" s="27">
        <v>0</v>
      </c>
      <c r="J285" s="28">
        <f t="shared" si="4"/>
        <v>0</v>
      </c>
      <c r="K285" s="29" t="s">
        <v>50</v>
      </c>
      <c r="L285" s="21" t="s">
        <v>21</v>
      </c>
      <c r="M285" s="29" t="s">
        <v>51</v>
      </c>
      <c r="N285" s="30" t="str">
        <f>VLOOKUP(M285,[19]OPERACIONAL!$A$1:$C$12,2,FALSE)</f>
        <v>SELECIONAR</v>
      </c>
    </row>
    <row r="286" spans="2:14" hidden="1">
      <c r="B286" s="14">
        <v>40</v>
      </c>
      <c r="C286" s="24" t="s">
        <v>4</v>
      </c>
      <c r="D286" s="25"/>
      <c r="E286" s="25"/>
      <c r="F286" s="24" t="s">
        <v>18</v>
      </c>
      <c r="G286" s="26">
        <v>1</v>
      </c>
      <c r="H286" s="31"/>
      <c r="I286" s="27">
        <v>0</v>
      </c>
      <c r="J286" s="28">
        <f t="shared" si="4"/>
        <v>0</v>
      </c>
      <c r="K286" s="29" t="s">
        <v>50</v>
      </c>
      <c r="L286" s="21" t="s">
        <v>21</v>
      </c>
      <c r="M286" s="29" t="s">
        <v>51</v>
      </c>
      <c r="N286" s="30" t="str">
        <f>VLOOKUP(M286,[19]OPERACIONAL!$A$1:$C$12,2,FALSE)</f>
        <v>SELECIONAR</v>
      </c>
    </row>
    <row r="287" spans="2:14" hidden="1">
      <c r="B287" s="14">
        <v>40</v>
      </c>
      <c r="C287" s="24" t="s">
        <v>4</v>
      </c>
      <c r="D287" s="25"/>
      <c r="E287" s="25"/>
      <c r="F287" s="24" t="s">
        <v>18</v>
      </c>
      <c r="G287" s="26">
        <v>1</v>
      </c>
      <c r="H287" s="31"/>
      <c r="I287" s="27">
        <v>0</v>
      </c>
      <c r="J287" s="28">
        <f t="shared" si="4"/>
        <v>0</v>
      </c>
      <c r="K287" s="29" t="s">
        <v>50</v>
      </c>
      <c r="L287" s="21" t="s">
        <v>21</v>
      </c>
      <c r="M287" s="29" t="s">
        <v>51</v>
      </c>
      <c r="N287" s="30" t="str">
        <f>VLOOKUP(M287,[19]OPERACIONAL!$A$1:$C$12,2,FALSE)</f>
        <v>SELECIONAR</v>
      </c>
    </row>
    <row r="288" spans="2:14" hidden="1">
      <c r="B288" s="14">
        <v>40</v>
      </c>
      <c r="C288" s="24" t="s">
        <v>4</v>
      </c>
      <c r="D288" s="25"/>
      <c r="E288" s="25"/>
      <c r="F288" s="24" t="s">
        <v>18</v>
      </c>
      <c r="G288" s="26">
        <v>1</v>
      </c>
      <c r="H288" s="31"/>
      <c r="I288" s="27">
        <v>0</v>
      </c>
      <c r="J288" s="28">
        <f t="shared" si="4"/>
        <v>0</v>
      </c>
      <c r="K288" s="29" t="s">
        <v>50</v>
      </c>
      <c r="L288" s="21" t="s">
        <v>21</v>
      </c>
      <c r="M288" s="29" t="s">
        <v>51</v>
      </c>
      <c r="N288" s="30" t="str">
        <f>VLOOKUP(M288,[19]OPERACIONAL!$A$1:$C$12,2,FALSE)</f>
        <v>SELECIONAR</v>
      </c>
    </row>
    <row r="289" spans="2:14" hidden="1">
      <c r="B289" s="14">
        <v>40</v>
      </c>
      <c r="C289" s="24" t="s">
        <v>4</v>
      </c>
      <c r="D289" s="25"/>
      <c r="E289" s="25"/>
      <c r="F289" s="24" t="s">
        <v>18</v>
      </c>
      <c r="G289" s="26">
        <v>1</v>
      </c>
      <c r="H289" s="31"/>
      <c r="I289" s="27">
        <v>0</v>
      </c>
      <c r="J289" s="28">
        <f t="shared" si="4"/>
        <v>0</v>
      </c>
      <c r="K289" s="29" t="s">
        <v>50</v>
      </c>
      <c r="L289" s="21" t="s">
        <v>21</v>
      </c>
      <c r="M289" s="29" t="s">
        <v>51</v>
      </c>
      <c r="N289" s="30" t="str">
        <f>VLOOKUP(M289,[19]OPERACIONAL!$A$1:$C$12,2,FALSE)</f>
        <v>SELECIONAR</v>
      </c>
    </row>
    <row r="290" spans="2:14" hidden="1">
      <c r="B290" s="14">
        <v>40</v>
      </c>
      <c r="C290" s="24" t="s">
        <v>4</v>
      </c>
      <c r="D290" s="25"/>
      <c r="E290" s="25"/>
      <c r="F290" s="24" t="s">
        <v>18</v>
      </c>
      <c r="G290" s="26">
        <v>1</v>
      </c>
      <c r="H290" s="31"/>
      <c r="I290" s="27">
        <v>0</v>
      </c>
      <c r="J290" s="28">
        <f t="shared" si="4"/>
        <v>0</v>
      </c>
      <c r="K290" s="29" t="s">
        <v>50</v>
      </c>
      <c r="L290" s="21" t="s">
        <v>21</v>
      </c>
      <c r="M290" s="29" t="s">
        <v>51</v>
      </c>
      <c r="N290" s="30" t="str">
        <f>VLOOKUP(M290,[19]OPERACIONAL!$A$1:$C$12,2,FALSE)</f>
        <v>SELECIONAR</v>
      </c>
    </row>
    <row r="291" spans="2:14" hidden="1">
      <c r="B291" s="14">
        <v>40</v>
      </c>
      <c r="C291" s="24" t="s">
        <v>4</v>
      </c>
      <c r="D291" s="25"/>
      <c r="E291" s="25"/>
      <c r="F291" s="24" t="s">
        <v>18</v>
      </c>
      <c r="G291" s="26">
        <v>1</v>
      </c>
      <c r="H291" s="31"/>
      <c r="I291" s="27">
        <v>0</v>
      </c>
      <c r="J291" s="28">
        <f t="shared" si="4"/>
        <v>0</v>
      </c>
      <c r="K291" s="29" t="s">
        <v>50</v>
      </c>
      <c r="L291" s="21" t="s">
        <v>21</v>
      </c>
      <c r="M291" s="29" t="s">
        <v>51</v>
      </c>
      <c r="N291" s="30" t="str">
        <f>VLOOKUP(M291,[19]OPERACIONAL!$A$1:$C$12,2,FALSE)</f>
        <v>SELECIONAR</v>
      </c>
    </row>
    <row r="292" spans="2:14" hidden="1">
      <c r="B292" s="14">
        <v>40</v>
      </c>
      <c r="C292" s="24" t="s">
        <v>4</v>
      </c>
      <c r="D292" s="25"/>
      <c r="E292" s="25"/>
      <c r="F292" s="24" t="s">
        <v>18</v>
      </c>
      <c r="G292" s="26">
        <v>1</v>
      </c>
      <c r="H292" s="31"/>
      <c r="I292" s="27">
        <v>0</v>
      </c>
      <c r="J292" s="28">
        <f t="shared" si="4"/>
        <v>0</v>
      </c>
      <c r="K292" s="29" t="s">
        <v>50</v>
      </c>
      <c r="L292" s="21" t="s">
        <v>21</v>
      </c>
      <c r="M292" s="29" t="s">
        <v>51</v>
      </c>
      <c r="N292" s="30" t="str">
        <f>VLOOKUP(M292,[19]OPERACIONAL!$A$1:$C$12,2,FALSE)</f>
        <v>SELECIONAR</v>
      </c>
    </row>
    <row r="293" spans="2:14" hidden="1">
      <c r="B293" s="14">
        <v>40</v>
      </c>
      <c r="C293" s="24" t="s">
        <v>4</v>
      </c>
      <c r="D293" s="25"/>
      <c r="E293" s="25"/>
      <c r="F293" s="24" t="s">
        <v>18</v>
      </c>
      <c r="G293" s="26">
        <v>1</v>
      </c>
      <c r="H293" s="31"/>
      <c r="I293" s="27">
        <v>0</v>
      </c>
      <c r="J293" s="28">
        <f t="shared" si="4"/>
        <v>0</v>
      </c>
      <c r="K293" s="29" t="s">
        <v>50</v>
      </c>
      <c r="L293" s="21" t="s">
        <v>21</v>
      </c>
      <c r="M293" s="29" t="s">
        <v>51</v>
      </c>
      <c r="N293" s="30" t="str">
        <f>VLOOKUP(M293,[19]OPERACIONAL!$A$1:$C$12,2,FALSE)</f>
        <v>SELECIONAR</v>
      </c>
    </row>
    <row r="294" spans="2:14" hidden="1">
      <c r="B294" s="14">
        <v>40</v>
      </c>
      <c r="C294" s="24" t="s">
        <v>4</v>
      </c>
      <c r="D294" s="25"/>
      <c r="E294" s="25"/>
      <c r="F294" s="24" t="s">
        <v>18</v>
      </c>
      <c r="G294" s="26">
        <v>1</v>
      </c>
      <c r="H294" s="31"/>
      <c r="I294" s="27">
        <v>0</v>
      </c>
      <c r="J294" s="28">
        <f t="shared" si="4"/>
        <v>0</v>
      </c>
      <c r="K294" s="29" t="s">
        <v>50</v>
      </c>
      <c r="L294" s="21" t="s">
        <v>21</v>
      </c>
      <c r="M294" s="29" t="s">
        <v>51</v>
      </c>
      <c r="N294" s="30" t="str">
        <f>VLOOKUP(M294,[19]OPERACIONAL!$A$1:$C$12,2,FALSE)</f>
        <v>SELECIONAR</v>
      </c>
    </row>
    <row r="295" spans="2:14" hidden="1">
      <c r="B295" s="14">
        <v>40</v>
      </c>
      <c r="C295" s="24" t="s">
        <v>4</v>
      </c>
      <c r="D295" s="25"/>
      <c r="E295" s="25"/>
      <c r="F295" s="24" t="s">
        <v>18</v>
      </c>
      <c r="G295" s="26">
        <v>1</v>
      </c>
      <c r="H295" s="31"/>
      <c r="I295" s="27">
        <v>0</v>
      </c>
      <c r="J295" s="28">
        <f t="shared" si="4"/>
        <v>0</v>
      </c>
      <c r="K295" s="29" t="s">
        <v>50</v>
      </c>
      <c r="L295" s="21" t="s">
        <v>21</v>
      </c>
      <c r="M295" s="29" t="s">
        <v>51</v>
      </c>
      <c r="N295" s="30" t="str">
        <f>VLOOKUP(M295,[19]OPERACIONAL!$A$1:$C$12,2,FALSE)</f>
        <v>SELECIONAR</v>
      </c>
    </row>
    <row r="296" spans="2:14" hidden="1">
      <c r="B296" s="14">
        <v>40</v>
      </c>
      <c r="C296" s="24" t="s">
        <v>4</v>
      </c>
      <c r="D296" s="25"/>
      <c r="E296" s="25"/>
      <c r="F296" s="24" t="s">
        <v>18</v>
      </c>
      <c r="G296" s="26">
        <v>1</v>
      </c>
      <c r="H296" s="31"/>
      <c r="I296" s="27">
        <v>0</v>
      </c>
      <c r="J296" s="28">
        <f t="shared" si="4"/>
        <v>0</v>
      </c>
      <c r="K296" s="29" t="s">
        <v>50</v>
      </c>
      <c r="L296" s="21" t="s">
        <v>21</v>
      </c>
      <c r="M296" s="29" t="s">
        <v>51</v>
      </c>
      <c r="N296" s="30" t="str">
        <f>VLOOKUP(M296,[19]OPERACIONAL!$A$1:$C$12,2,FALSE)</f>
        <v>SELECIONAR</v>
      </c>
    </row>
    <row r="297" spans="2:14" hidden="1">
      <c r="B297" s="14">
        <v>40</v>
      </c>
      <c r="C297" s="24" t="s">
        <v>4</v>
      </c>
      <c r="D297" s="25"/>
      <c r="E297" s="25"/>
      <c r="F297" s="24" t="s">
        <v>18</v>
      </c>
      <c r="G297" s="26">
        <v>1</v>
      </c>
      <c r="H297" s="31"/>
      <c r="I297" s="27">
        <v>0</v>
      </c>
      <c r="J297" s="28">
        <f t="shared" si="4"/>
        <v>0</v>
      </c>
      <c r="K297" s="29" t="s">
        <v>50</v>
      </c>
      <c r="L297" s="21" t="s">
        <v>21</v>
      </c>
      <c r="M297" s="29" t="s">
        <v>51</v>
      </c>
      <c r="N297" s="30" t="str">
        <f>VLOOKUP(M297,[19]OPERACIONAL!$A$1:$C$12,2,FALSE)</f>
        <v>SELECIONAR</v>
      </c>
    </row>
    <row r="298" spans="2:14" hidden="1">
      <c r="B298" s="14">
        <v>40</v>
      </c>
      <c r="C298" s="24" t="s">
        <v>4</v>
      </c>
      <c r="D298" s="25"/>
      <c r="E298" s="25"/>
      <c r="F298" s="24" t="s">
        <v>18</v>
      </c>
      <c r="G298" s="26">
        <v>1</v>
      </c>
      <c r="H298" s="31"/>
      <c r="I298" s="27">
        <v>0</v>
      </c>
      <c r="J298" s="28">
        <f t="shared" si="4"/>
        <v>0</v>
      </c>
      <c r="K298" s="29" t="s">
        <v>50</v>
      </c>
      <c r="L298" s="21" t="s">
        <v>21</v>
      </c>
      <c r="M298" s="29" t="s">
        <v>51</v>
      </c>
      <c r="N298" s="30" t="str">
        <f>VLOOKUP(M298,[19]OPERACIONAL!$A$1:$C$12,2,FALSE)</f>
        <v>SELECIONAR</v>
      </c>
    </row>
    <row r="299" spans="2:14" hidden="1">
      <c r="B299" s="14">
        <v>40</v>
      </c>
      <c r="C299" s="24" t="s">
        <v>4</v>
      </c>
      <c r="D299" s="25"/>
      <c r="E299" s="25"/>
      <c r="F299" s="24" t="s">
        <v>18</v>
      </c>
      <c r="G299" s="26">
        <v>1</v>
      </c>
      <c r="H299" s="31"/>
      <c r="I299" s="27">
        <v>0</v>
      </c>
      <c r="J299" s="28">
        <f t="shared" si="4"/>
        <v>0</v>
      </c>
      <c r="K299" s="29" t="s">
        <v>50</v>
      </c>
      <c r="L299" s="21" t="s">
        <v>21</v>
      </c>
      <c r="M299" s="29" t="s">
        <v>51</v>
      </c>
      <c r="N299" s="30" t="str">
        <f>VLOOKUP(M299,[19]OPERACIONAL!$A$1:$C$12,2,FALSE)</f>
        <v>SELECIONAR</v>
      </c>
    </row>
    <row r="300" spans="2:14" hidden="1">
      <c r="B300" s="14">
        <v>40</v>
      </c>
      <c r="C300" s="24" t="s">
        <v>4</v>
      </c>
      <c r="D300" s="25"/>
      <c r="E300" s="25"/>
      <c r="F300" s="24" t="s">
        <v>18</v>
      </c>
      <c r="G300" s="26">
        <v>1</v>
      </c>
      <c r="H300" s="31"/>
      <c r="I300" s="27">
        <v>0</v>
      </c>
      <c r="J300" s="28">
        <f t="shared" si="4"/>
        <v>0</v>
      </c>
      <c r="K300" s="29" t="s">
        <v>50</v>
      </c>
      <c r="L300" s="21" t="s">
        <v>21</v>
      </c>
      <c r="M300" s="29" t="s">
        <v>51</v>
      </c>
      <c r="N300" s="30" t="str">
        <f>VLOOKUP(M300,[19]OPERACIONAL!$A$1:$C$12,2,FALSE)</f>
        <v>SELECIONAR</v>
      </c>
    </row>
    <row r="301" spans="2:14" hidden="1">
      <c r="B301" s="14">
        <v>40</v>
      </c>
      <c r="C301" s="24" t="s">
        <v>4</v>
      </c>
      <c r="D301" s="25"/>
      <c r="E301" s="25"/>
      <c r="F301" s="24" t="s">
        <v>18</v>
      </c>
      <c r="G301" s="26">
        <v>1</v>
      </c>
      <c r="H301" s="31"/>
      <c r="I301" s="27">
        <v>0</v>
      </c>
      <c r="J301" s="28">
        <f t="shared" si="4"/>
        <v>0</v>
      </c>
      <c r="K301" s="29" t="s">
        <v>50</v>
      </c>
      <c r="L301" s="21" t="s">
        <v>21</v>
      </c>
      <c r="M301" s="29" t="s">
        <v>51</v>
      </c>
      <c r="N301" s="30" t="str">
        <f>VLOOKUP(M301,[19]OPERACIONAL!$A$1:$C$12,2,FALSE)</f>
        <v>SELECIONAR</v>
      </c>
    </row>
    <row r="302" spans="2:14" hidden="1">
      <c r="B302" s="14">
        <v>40</v>
      </c>
      <c r="C302" s="24" t="s">
        <v>4</v>
      </c>
      <c r="D302" s="25"/>
      <c r="E302" s="25"/>
      <c r="F302" s="24" t="s">
        <v>18</v>
      </c>
      <c r="G302" s="26">
        <v>1</v>
      </c>
      <c r="H302" s="31"/>
      <c r="I302" s="27">
        <v>0</v>
      </c>
      <c r="J302" s="28">
        <f t="shared" si="4"/>
        <v>0</v>
      </c>
      <c r="K302" s="29" t="s">
        <v>50</v>
      </c>
      <c r="L302" s="21" t="s">
        <v>21</v>
      </c>
      <c r="M302" s="29" t="s">
        <v>51</v>
      </c>
      <c r="N302" s="30" t="str">
        <f>VLOOKUP(M302,[19]OPERACIONAL!$A$1:$C$12,2,FALSE)</f>
        <v>SELECIONAR</v>
      </c>
    </row>
    <row r="303" spans="2:14" hidden="1">
      <c r="B303" s="14">
        <v>40</v>
      </c>
      <c r="C303" s="24" t="s">
        <v>4</v>
      </c>
      <c r="D303" s="25"/>
      <c r="E303" s="25"/>
      <c r="F303" s="24" t="s">
        <v>18</v>
      </c>
      <c r="G303" s="26">
        <v>1</v>
      </c>
      <c r="H303" s="31"/>
      <c r="I303" s="27">
        <v>0</v>
      </c>
      <c r="J303" s="28">
        <f t="shared" si="4"/>
        <v>0</v>
      </c>
      <c r="K303" s="29" t="s">
        <v>50</v>
      </c>
      <c r="L303" s="21" t="s">
        <v>21</v>
      </c>
      <c r="M303" s="29" t="s">
        <v>51</v>
      </c>
      <c r="N303" s="30" t="str">
        <f>VLOOKUP(M303,[19]OPERACIONAL!$A$1:$C$12,2,FALSE)</f>
        <v>SELECIONAR</v>
      </c>
    </row>
    <row r="304" spans="2:14" hidden="1">
      <c r="B304" s="14">
        <v>40</v>
      </c>
      <c r="C304" s="24" t="s">
        <v>4</v>
      </c>
      <c r="D304" s="25"/>
      <c r="E304" s="25"/>
      <c r="F304" s="24" t="s">
        <v>18</v>
      </c>
      <c r="G304" s="26">
        <v>1</v>
      </c>
      <c r="H304" s="31"/>
      <c r="I304" s="27">
        <v>0</v>
      </c>
      <c r="J304" s="28">
        <f t="shared" si="4"/>
        <v>0</v>
      </c>
      <c r="K304" s="29" t="s">
        <v>50</v>
      </c>
      <c r="L304" s="21" t="s">
        <v>21</v>
      </c>
      <c r="M304" s="29" t="s">
        <v>51</v>
      </c>
      <c r="N304" s="30" t="str">
        <f>VLOOKUP(M304,[19]OPERACIONAL!$A$1:$C$12,2,FALSE)</f>
        <v>SELECIONAR</v>
      </c>
    </row>
    <row r="305" spans="2:14" hidden="1">
      <c r="B305" s="14">
        <v>40</v>
      </c>
      <c r="C305" s="24" t="s">
        <v>4</v>
      </c>
      <c r="D305" s="25"/>
      <c r="E305" s="25"/>
      <c r="F305" s="24" t="s">
        <v>18</v>
      </c>
      <c r="G305" s="26">
        <v>1</v>
      </c>
      <c r="H305" s="31"/>
      <c r="I305" s="27">
        <v>0</v>
      </c>
      <c r="J305" s="28">
        <f t="shared" si="4"/>
        <v>0</v>
      </c>
      <c r="K305" s="29" t="s">
        <v>50</v>
      </c>
      <c r="L305" s="21" t="s">
        <v>21</v>
      </c>
      <c r="M305" s="29" t="s">
        <v>51</v>
      </c>
      <c r="N305" s="30" t="str">
        <f>VLOOKUP(M305,[19]OPERACIONAL!$A$1:$C$12,2,FALSE)</f>
        <v>SELECIONAR</v>
      </c>
    </row>
    <row r="306" spans="2:14" hidden="1">
      <c r="B306" s="14">
        <v>40</v>
      </c>
      <c r="C306" s="24" t="s">
        <v>4</v>
      </c>
      <c r="D306" s="25"/>
      <c r="E306" s="25"/>
      <c r="F306" s="24" t="s">
        <v>18</v>
      </c>
      <c r="G306" s="26">
        <v>1</v>
      </c>
      <c r="H306" s="31"/>
      <c r="I306" s="27">
        <v>0</v>
      </c>
      <c r="J306" s="28">
        <f t="shared" si="4"/>
        <v>0</v>
      </c>
      <c r="K306" s="29" t="s">
        <v>50</v>
      </c>
      <c r="L306" s="21" t="s">
        <v>21</v>
      </c>
      <c r="M306" s="29" t="s">
        <v>51</v>
      </c>
      <c r="N306" s="30" t="str">
        <f>VLOOKUP(M306,[19]OPERACIONAL!$A$1:$C$12,2,FALSE)</f>
        <v>SELECIONAR</v>
      </c>
    </row>
    <row r="307" spans="2:14" hidden="1">
      <c r="B307" s="14">
        <v>40</v>
      </c>
      <c r="C307" s="24" t="s">
        <v>4</v>
      </c>
      <c r="D307" s="25"/>
      <c r="E307" s="25"/>
      <c r="F307" s="24" t="s">
        <v>18</v>
      </c>
      <c r="G307" s="26">
        <v>1</v>
      </c>
      <c r="H307" s="31"/>
      <c r="I307" s="27">
        <v>0</v>
      </c>
      <c r="J307" s="28">
        <f t="shared" si="4"/>
        <v>0</v>
      </c>
      <c r="K307" s="29" t="s">
        <v>50</v>
      </c>
      <c r="L307" s="21" t="s">
        <v>21</v>
      </c>
      <c r="M307" s="29" t="s">
        <v>51</v>
      </c>
      <c r="N307" s="30" t="str">
        <f>VLOOKUP(M307,[19]OPERACIONAL!$A$1:$C$12,2,FALSE)</f>
        <v>SELECIONAR</v>
      </c>
    </row>
    <row r="308" spans="2:14" hidden="1">
      <c r="B308" s="14">
        <v>40</v>
      </c>
      <c r="C308" s="24" t="s">
        <v>4</v>
      </c>
      <c r="D308" s="25"/>
      <c r="E308" s="25"/>
      <c r="F308" s="24" t="s">
        <v>18</v>
      </c>
      <c r="G308" s="26">
        <v>1</v>
      </c>
      <c r="H308" s="31"/>
      <c r="I308" s="27">
        <v>0</v>
      </c>
      <c r="J308" s="28">
        <f t="shared" si="4"/>
        <v>0</v>
      </c>
      <c r="K308" s="29" t="s">
        <v>50</v>
      </c>
      <c r="L308" s="21" t="s">
        <v>21</v>
      </c>
      <c r="M308" s="29" t="s">
        <v>51</v>
      </c>
      <c r="N308" s="30" t="str">
        <f>VLOOKUP(M308,[19]OPERACIONAL!$A$1:$C$12,2,FALSE)</f>
        <v>SELECIONAR</v>
      </c>
    </row>
    <row r="309" spans="2:14" hidden="1">
      <c r="B309" s="14">
        <v>40</v>
      </c>
      <c r="C309" s="24" t="s">
        <v>4</v>
      </c>
      <c r="D309" s="25"/>
      <c r="E309" s="25"/>
      <c r="F309" s="24" t="s">
        <v>18</v>
      </c>
      <c r="G309" s="26">
        <v>1</v>
      </c>
      <c r="H309" s="31"/>
      <c r="I309" s="27">
        <v>0</v>
      </c>
      <c r="J309" s="28">
        <f t="shared" si="4"/>
        <v>0</v>
      </c>
      <c r="K309" s="29" t="s">
        <v>50</v>
      </c>
      <c r="L309" s="21" t="s">
        <v>21</v>
      </c>
      <c r="M309" s="29" t="s">
        <v>51</v>
      </c>
      <c r="N309" s="30" t="str">
        <f>VLOOKUP(M309,[19]OPERACIONAL!$A$1:$C$12,2,FALSE)</f>
        <v>SELECIONAR</v>
      </c>
    </row>
    <row r="310" spans="2:14" hidden="1">
      <c r="B310" s="14">
        <v>40</v>
      </c>
      <c r="C310" s="24" t="s">
        <v>4</v>
      </c>
      <c r="D310" s="25"/>
      <c r="E310" s="25"/>
      <c r="F310" s="24" t="s">
        <v>18</v>
      </c>
      <c r="G310" s="26">
        <v>1</v>
      </c>
      <c r="H310" s="31"/>
      <c r="I310" s="27">
        <v>0</v>
      </c>
      <c r="J310" s="28">
        <f t="shared" si="4"/>
        <v>0</v>
      </c>
      <c r="K310" s="29" t="s">
        <v>50</v>
      </c>
      <c r="L310" s="21" t="s">
        <v>21</v>
      </c>
      <c r="M310" s="29" t="s">
        <v>51</v>
      </c>
      <c r="N310" s="30" t="str">
        <f>VLOOKUP(M310,[19]OPERACIONAL!$A$1:$C$12,2,FALSE)</f>
        <v>SELECIONAR</v>
      </c>
    </row>
    <row r="311" spans="2:14" hidden="1">
      <c r="B311" s="14">
        <v>40</v>
      </c>
      <c r="C311" s="24" t="s">
        <v>4</v>
      </c>
      <c r="D311" s="25"/>
      <c r="E311" s="25"/>
      <c r="F311" s="24" t="s">
        <v>18</v>
      </c>
      <c r="G311" s="26">
        <v>1</v>
      </c>
      <c r="H311" s="31"/>
      <c r="I311" s="27">
        <v>0</v>
      </c>
      <c r="J311" s="28">
        <f t="shared" si="4"/>
        <v>0</v>
      </c>
      <c r="K311" s="29" t="s">
        <v>50</v>
      </c>
      <c r="L311" s="21" t="s">
        <v>21</v>
      </c>
      <c r="M311" s="29" t="s">
        <v>51</v>
      </c>
      <c r="N311" s="30" t="str">
        <f>VLOOKUP(M311,[19]OPERACIONAL!$A$1:$C$12,2,FALSE)</f>
        <v>SELECIONAR</v>
      </c>
    </row>
    <row r="312" spans="2:14" hidden="1">
      <c r="B312" s="14">
        <v>40</v>
      </c>
      <c r="C312" s="24" t="s">
        <v>4</v>
      </c>
      <c r="D312" s="25"/>
      <c r="E312" s="25"/>
      <c r="F312" s="24" t="s">
        <v>18</v>
      </c>
      <c r="G312" s="26">
        <v>1</v>
      </c>
      <c r="H312" s="31"/>
      <c r="I312" s="27">
        <v>0</v>
      </c>
      <c r="J312" s="28">
        <f t="shared" si="4"/>
        <v>0</v>
      </c>
      <c r="K312" s="29" t="s">
        <v>50</v>
      </c>
      <c r="L312" s="21" t="s">
        <v>21</v>
      </c>
      <c r="M312" s="29" t="s">
        <v>51</v>
      </c>
      <c r="N312" s="30" t="str">
        <f>VLOOKUP(M312,[19]OPERACIONAL!$A$1:$C$12,2,FALSE)</f>
        <v>SELECIONAR</v>
      </c>
    </row>
    <row r="313" spans="2:14" hidden="1">
      <c r="B313" s="14">
        <v>40</v>
      </c>
      <c r="C313" s="24" t="s">
        <v>4</v>
      </c>
      <c r="D313" s="25"/>
      <c r="E313" s="25"/>
      <c r="F313" s="24" t="s">
        <v>18</v>
      </c>
      <c r="G313" s="26">
        <v>1</v>
      </c>
      <c r="H313" s="31"/>
      <c r="I313" s="27">
        <v>0</v>
      </c>
      <c r="J313" s="28">
        <f t="shared" si="4"/>
        <v>0</v>
      </c>
      <c r="K313" s="29" t="s">
        <v>50</v>
      </c>
      <c r="L313" s="21" t="s">
        <v>21</v>
      </c>
      <c r="M313" s="29" t="s">
        <v>51</v>
      </c>
      <c r="N313" s="30" t="str">
        <f>VLOOKUP(M313,[19]OPERACIONAL!$A$1:$C$12,2,FALSE)</f>
        <v>SELECIONAR</v>
      </c>
    </row>
    <row r="314" spans="2:14" hidden="1">
      <c r="B314" s="14">
        <v>40</v>
      </c>
      <c r="C314" s="24" t="s">
        <v>4</v>
      </c>
      <c r="D314" s="25"/>
      <c r="E314" s="25"/>
      <c r="F314" s="24" t="s">
        <v>18</v>
      </c>
      <c r="G314" s="26">
        <v>1</v>
      </c>
      <c r="H314" s="31"/>
      <c r="I314" s="27">
        <v>0</v>
      </c>
      <c r="J314" s="28">
        <f t="shared" si="4"/>
        <v>0</v>
      </c>
      <c r="K314" s="29" t="s">
        <v>50</v>
      </c>
      <c r="L314" s="21" t="s">
        <v>21</v>
      </c>
      <c r="M314" s="29" t="s">
        <v>51</v>
      </c>
      <c r="N314" s="30" t="str">
        <f>VLOOKUP(M314,[19]OPERACIONAL!$A$1:$C$12,2,FALSE)</f>
        <v>SELECIONAR</v>
      </c>
    </row>
    <row r="315" spans="2:14" hidden="1">
      <c r="B315" s="14">
        <v>40</v>
      </c>
      <c r="C315" s="24" t="s">
        <v>4</v>
      </c>
      <c r="D315" s="25"/>
      <c r="E315" s="25"/>
      <c r="F315" s="24" t="s">
        <v>18</v>
      </c>
      <c r="G315" s="26">
        <v>1</v>
      </c>
      <c r="H315" s="31"/>
      <c r="I315" s="27">
        <v>0</v>
      </c>
      <c r="J315" s="28">
        <f t="shared" si="4"/>
        <v>0</v>
      </c>
      <c r="K315" s="29" t="s">
        <v>50</v>
      </c>
      <c r="L315" s="21" t="s">
        <v>21</v>
      </c>
      <c r="M315" s="29" t="s">
        <v>51</v>
      </c>
      <c r="N315" s="30" t="str">
        <f>VLOOKUP(M315,[19]OPERACIONAL!$A$1:$C$12,2,FALSE)</f>
        <v>SELECIONAR</v>
      </c>
    </row>
    <row r="316" spans="2:14" hidden="1">
      <c r="B316" s="14">
        <v>40</v>
      </c>
      <c r="C316" s="24" t="s">
        <v>4</v>
      </c>
      <c r="D316" s="25"/>
      <c r="E316" s="25"/>
      <c r="F316" s="24" t="s">
        <v>18</v>
      </c>
      <c r="G316" s="26">
        <v>1</v>
      </c>
      <c r="H316" s="31"/>
      <c r="I316" s="27">
        <v>0</v>
      </c>
      <c r="J316" s="28">
        <f t="shared" si="4"/>
        <v>0</v>
      </c>
      <c r="K316" s="29" t="s">
        <v>50</v>
      </c>
      <c r="L316" s="21" t="s">
        <v>21</v>
      </c>
      <c r="M316" s="29" t="s">
        <v>51</v>
      </c>
      <c r="N316" s="30" t="str">
        <f>VLOOKUP(M316,[19]OPERACIONAL!$A$1:$C$12,2,FALSE)</f>
        <v>SELECIONAR</v>
      </c>
    </row>
    <row r="317" spans="2:14" hidden="1">
      <c r="B317" s="14">
        <v>40</v>
      </c>
      <c r="C317" s="24" t="s">
        <v>4</v>
      </c>
      <c r="D317" s="25"/>
      <c r="E317" s="25"/>
      <c r="F317" s="24" t="s">
        <v>18</v>
      </c>
      <c r="G317" s="26">
        <v>1</v>
      </c>
      <c r="H317" s="31"/>
      <c r="I317" s="27">
        <v>0</v>
      </c>
      <c r="J317" s="28">
        <f t="shared" si="4"/>
        <v>0</v>
      </c>
      <c r="K317" s="29" t="s">
        <v>50</v>
      </c>
      <c r="L317" s="21" t="s">
        <v>21</v>
      </c>
      <c r="M317" s="29" t="s">
        <v>51</v>
      </c>
      <c r="N317" s="30" t="str">
        <f>VLOOKUP(M317,[19]OPERACIONAL!$A$1:$C$12,2,FALSE)</f>
        <v>SELECIONAR</v>
      </c>
    </row>
    <row r="318" spans="2:14" hidden="1">
      <c r="B318" s="14">
        <v>40</v>
      </c>
      <c r="C318" s="24" t="s">
        <v>4</v>
      </c>
      <c r="D318" s="25"/>
      <c r="E318" s="25"/>
      <c r="F318" s="24" t="s">
        <v>18</v>
      </c>
      <c r="G318" s="26">
        <v>1</v>
      </c>
      <c r="H318" s="31"/>
      <c r="I318" s="27">
        <v>0</v>
      </c>
      <c r="J318" s="28">
        <f t="shared" si="4"/>
        <v>0</v>
      </c>
      <c r="K318" s="29" t="s">
        <v>50</v>
      </c>
      <c r="L318" s="21" t="s">
        <v>21</v>
      </c>
      <c r="M318" s="29" t="s">
        <v>51</v>
      </c>
      <c r="N318" s="30" t="str">
        <f>VLOOKUP(M318,[19]OPERACIONAL!$A$1:$C$12,2,FALSE)</f>
        <v>SELECIONAR</v>
      </c>
    </row>
    <row r="319" spans="2:14" hidden="1">
      <c r="B319" s="14">
        <v>40</v>
      </c>
      <c r="C319" s="24" t="s">
        <v>4</v>
      </c>
      <c r="D319" s="25"/>
      <c r="E319" s="25"/>
      <c r="F319" s="24" t="s">
        <v>18</v>
      </c>
      <c r="G319" s="26">
        <v>1</v>
      </c>
      <c r="H319" s="31"/>
      <c r="I319" s="27">
        <v>0</v>
      </c>
      <c r="J319" s="28">
        <f t="shared" si="4"/>
        <v>0</v>
      </c>
      <c r="K319" s="29" t="s">
        <v>50</v>
      </c>
      <c r="L319" s="21" t="s">
        <v>21</v>
      </c>
      <c r="M319" s="29" t="s">
        <v>51</v>
      </c>
      <c r="N319" s="30" t="str">
        <f>VLOOKUP(M319,[19]OPERACIONAL!$A$1:$C$12,2,FALSE)</f>
        <v>SELECIONAR</v>
      </c>
    </row>
    <row r="320" spans="2:14" hidden="1">
      <c r="B320" s="14">
        <v>40</v>
      </c>
      <c r="C320" s="24" t="s">
        <v>4</v>
      </c>
      <c r="D320" s="25"/>
      <c r="E320" s="25"/>
      <c r="F320" s="24" t="s">
        <v>18</v>
      </c>
      <c r="G320" s="26">
        <v>1</v>
      </c>
      <c r="H320" s="31"/>
      <c r="I320" s="27">
        <v>0</v>
      </c>
      <c r="J320" s="28">
        <f t="shared" si="4"/>
        <v>0</v>
      </c>
      <c r="K320" s="29" t="s">
        <v>50</v>
      </c>
      <c r="L320" s="21" t="s">
        <v>21</v>
      </c>
      <c r="M320" s="29" t="s">
        <v>51</v>
      </c>
      <c r="N320" s="30" t="str">
        <f>VLOOKUP(M320,[19]OPERACIONAL!$A$1:$C$12,2,FALSE)</f>
        <v>SELECIONAR</v>
      </c>
    </row>
    <row r="321" spans="2:14" hidden="1">
      <c r="B321" s="14">
        <v>40</v>
      </c>
      <c r="C321" s="24" t="s">
        <v>4</v>
      </c>
      <c r="D321" s="25"/>
      <c r="E321" s="25"/>
      <c r="F321" s="24" t="s">
        <v>18</v>
      </c>
      <c r="G321" s="26">
        <v>1</v>
      </c>
      <c r="H321" s="31"/>
      <c r="I321" s="27">
        <v>0</v>
      </c>
      <c r="J321" s="28">
        <f t="shared" si="4"/>
        <v>0</v>
      </c>
      <c r="K321" s="29" t="s">
        <v>50</v>
      </c>
      <c r="L321" s="21" t="s">
        <v>21</v>
      </c>
      <c r="M321" s="29" t="s">
        <v>51</v>
      </c>
      <c r="N321" s="30" t="str">
        <f>VLOOKUP(M321,[19]OPERACIONAL!$A$1:$C$12,2,FALSE)</f>
        <v>SELECIONAR</v>
      </c>
    </row>
    <row r="322" spans="2:14" hidden="1">
      <c r="B322" s="14">
        <v>40</v>
      </c>
      <c r="C322" s="24" t="s">
        <v>4</v>
      </c>
      <c r="D322" s="25"/>
      <c r="E322" s="25"/>
      <c r="F322" s="24" t="s">
        <v>18</v>
      </c>
      <c r="G322" s="26">
        <v>1</v>
      </c>
      <c r="H322" s="31"/>
      <c r="I322" s="27">
        <v>0</v>
      </c>
      <c r="J322" s="28">
        <f t="shared" si="4"/>
        <v>0</v>
      </c>
      <c r="K322" s="29" t="s">
        <v>50</v>
      </c>
      <c r="L322" s="21" t="s">
        <v>21</v>
      </c>
      <c r="M322" s="29" t="s">
        <v>51</v>
      </c>
      <c r="N322" s="30" t="str">
        <f>VLOOKUP(M322,[19]OPERACIONAL!$A$1:$C$12,2,FALSE)</f>
        <v>SELECIONAR</v>
      </c>
    </row>
    <row r="323" spans="2:14" hidden="1">
      <c r="B323" s="14">
        <v>40</v>
      </c>
      <c r="C323" s="24" t="s">
        <v>4</v>
      </c>
      <c r="D323" s="25"/>
      <c r="E323" s="25"/>
      <c r="F323" s="24" t="s">
        <v>18</v>
      </c>
      <c r="G323" s="26">
        <v>1</v>
      </c>
      <c r="H323" s="31"/>
      <c r="I323" s="27">
        <v>0</v>
      </c>
      <c r="J323" s="28">
        <f t="shared" si="4"/>
        <v>0</v>
      </c>
      <c r="K323" s="29" t="s">
        <v>50</v>
      </c>
      <c r="L323" s="21" t="s">
        <v>21</v>
      </c>
      <c r="M323" s="29" t="s">
        <v>51</v>
      </c>
      <c r="N323" s="30" t="str">
        <f>VLOOKUP(M323,[19]OPERACIONAL!$A$1:$C$12,2,FALSE)</f>
        <v>SELECIONAR</v>
      </c>
    </row>
    <row r="324" spans="2:14" hidden="1">
      <c r="B324" s="14">
        <v>40</v>
      </c>
      <c r="C324" s="24" t="s">
        <v>4</v>
      </c>
      <c r="D324" s="25"/>
      <c r="E324" s="25"/>
      <c r="F324" s="24" t="s">
        <v>18</v>
      </c>
      <c r="G324" s="26">
        <v>1</v>
      </c>
      <c r="H324" s="31"/>
      <c r="I324" s="27">
        <v>0</v>
      </c>
      <c r="J324" s="28">
        <f t="shared" ref="J324:J387" si="5">G324*I324</f>
        <v>0</v>
      </c>
      <c r="K324" s="29" t="s">
        <v>50</v>
      </c>
      <c r="L324" s="21" t="s">
        <v>21</v>
      </c>
      <c r="M324" s="29" t="s">
        <v>51</v>
      </c>
      <c r="N324" s="30" t="str">
        <f>VLOOKUP(M324,[19]OPERACIONAL!$A$1:$C$12,2,FALSE)</f>
        <v>SELECIONAR</v>
      </c>
    </row>
    <row r="325" spans="2:14" hidden="1">
      <c r="B325" s="14">
        <v>40</v>
      </c>
      <c r="C325" s="24" t="s">
        <v>4</v>
      </c>
      <c r="D325" s="25"/>
      <c r="E325" s="25"/>
      <c r="F325" s="24" t="s">
        <v>18</v>
      </c>
      <c r="G325" s="26">
        <v>1</v>
      </c>
      <c r="H325" s="31"/>
      <c r="I325" s="27">
        <v>0</v>
      </c>
      <c r="J325" s="28">
        <f t="shared" si="5"/>
        <v>0</v>
      </c>
      <c r="K325" s="29" t="s">
        <v>50</v>
      </c>
      <c r="L325" s="21" t="s">
        <v>21</v>
      </c>
      <c r="M325" s="29" t="s">
        <v>51</v>
      </c>
      <c r="N325" s="30" t="str">
        <f>VLOOKUP(M325,[19]OPERACIONAL!$A$1:$C$12,2,FALSE)</f>
        <v>SELECIONAR</v>
      </c>
    </row>
    <row r="326" spans="2:14" hidden="1">
      <c r="B326" s="14">
        <v>40</v>
      </c>
      <c r="C326" s="24" t="s">
        <v>4</v>
      </c>
      <c r="D326" s="25"/>
      <c r="E326" s="25"/>
      <c r="F326" s="24" t="s">
        <v>18</v>
      </c>
      <c r="G326" s="26">
        <v>1</v>
      </c>
      <c r="H326" s="31"/>
      <c r="I326" s="27">
        <v>0</v>
      </c>
      <c r="J326" s="28">
        <f t="shared" si="5"/>
        <v>0</v>
      </c>
      <c r="K326" s="29" t="s">
        <v>50</v>
      </c>
      <c r="L326" s="21" t="s">
        <v>21</v>
      </c>
      <c r="M326" s="29" t="s">
        <v>51</v>
      </c>
      <c r="N326" s="30" t="str">
        <f>VLOOKUP(M326,[19]OPERACIONAL!$A$1:$C$12,2,FALSE)</f>
        <v>SELECIONAR</v>
      </c>
    </row>
    <row r="327" spans="2:14" hidden="1">
      <c r="B327" s="14">
        <v>40</v>
      </c>
      <c r="C327" s="24" t="s">
        <v>4</v>
      </c>
      <c r="D327" s="25"/>
      <c r="E327" s="25"/>
      <c r="F327" s="24" t="s">
        <v>18</v>
      </c>
      <c r="G327" s="26">
        <v>1</v>
      </c>
      <c r="H327" s="31"/>
      <c r="I327" s="27">
        <v>0</v>
      </c>
      <c r="J327" s="28">
        <f t="shared" si="5"/>
        <v>0</v>
      </c>
      <c r="K327" s="29" t="s">
        <v>50</v>
      </c>
      <c r="L327" s="21" t="s">
        <v>21</v>
      </c>
      <c r="M327" s="29" t="s">
        <v>51</v>
      </c>
      <c r="N327" s="30" t="str">
        <f>VLOOKUP(M327,[19]OPERACIONAL!$A$1:$C$12,2,FALSE)</f>
        <v>SELECIONAR</v>
      </c>
    </row>
    <row r="328" spans="2:14" hidden="1">
      <c r="B328" s="14">
        <v>40</v>
      </c>
      <c r="C328" s="24" t="s">
        <v>4</v>
      </c>
      <c r="D328" s="25"/>
      <c r="E328" s="25"/>
      <c r="F328" s="24" t="s">
        <v>18</v>
      </c>
      <c r="G328" s="26">
        <v>1</v>
      </c>
      <c r="H328" s="31"/>
      <c r="I328" s="27">
        <v>0</v>
      </c>
      <c r="J328" s="28">
        <f t="shared" si="5"/>
        <v>0</v>
      </c>
      <c r="K328" s="29" t="s">
        <v>50</v>
      </c>
      <c r="L328" s="21" t="s">
        <v>21</v>
      </c>
      <c r="M328" s="29" t="s">
        <v>51</v>
      </c>
      <c r="N328" s="30" t="str">
        <f>VLOOKUP(M328,[19]OPERACIONAL!$A$1:$C$12,2,FALSE)</f>
        <v>SELECIONAR</v>
      </c>
    </row>
    <row r="329" spans="2:14" hidden="1">
      <c r="B329" s="14">
        <v>40</v>
      </c>
      <c r="C329" s="24" t="s">
        <v>4</v>
      </c>
      <c r="D329" s="25"/>
      <c r="E329" s="25"/>
      <c r="F329" s="24" t="s">
        <v>18</v>
      </c>
      <c r="G329" s="26">
        <v>1</v>
      </c>
      <c r="H329" s="31"/>
      <c r="I329" s="27">
        <v>0</v>
      </c>
      <c r="J329" s="28">
        <f t="shared" si="5"/>
        <v>0</v>
      </c>
      <c r="K329" s="29" t="s">
        <v>50</v>
      </c>
      <c r="L329" s="21" t="s">
        <v>21</v>
      </c>
      <c r="M329" s="29" t="s">
        <v>51</v>
      </c>
      <c r="N329" s="30" t="str">
        <f>VLOOKUP(M329,[19]OPERACIONAL!$A$1:$C$12,2,FALSE)</f>
        <v>SELECIONAR</v>
      </c>
    </row>
    <row r="330" spans="2:14" hidden="1">
      <c r="B330" s="14">
        <v>40</v>
      </c>
      <c r="C330" s="24" t="s">
        <v>4</v>
      </c>
      <c r="D330" s="25"/>
      <c r="E330" s="25"/>
      <c r="F330" s="24" t="s">
        <v>18</v>
      </c>
      <c r="G330" s="26">
        <v>1</v>
      </c>
      <c r="H330" s="31"/>
      <c r="I330" s="27">
        <v>0</v>
      </c>
      <c r="J330" s="28">
        <f t="shared" si="5"/>
        <v>0</v>
      </c>
      <c r="K330" s="29" t="s">
        <v>50</v>
      </c>
      <c r="L330" s="21" t="s">
        <v>21</v>
      </c>
      <c r="M330" s="29" t="s">
        <v>51</v>
      </c>
      <c r="N330" s="30" t="str">
        <f>VLOOKUP(M330,[19]OPERACIONAL!$A$1:$C$12,2,FALSE)</f>
        <v>SELECIONAR</v>
      </c>
    </row>
    <row r="331" spans="2:14" hidden="1">
      <c r="B331" s="14">
        <v>40</v>
      </c>
      <c r="C331" s="24" t="s">
        <v>4</v>
      </c>
      <c r="D331" s="25"/>
      <c r="E331" s="25"/>
      <c r="F331" s="24" t="s">
        <v>18</v>
      </c>
      <c r="G331" s="26">
        <v>1</v>
      </c>
      <c r="H331" s="31"/>
      <c r="I331" s="27">
        <v>0</v>
      </c>
      <c r="J331" s="28">
        <f t="shared" si="5"/>
        <v>0</v>
      </c>
      <c r="K331" s="29" t="s">
        <v>50</v>
      </c>
      <c r="L331" s="21" t="s">
        <v>21</v>
      </c>
      <c r="M331" s="29" t="s">
        <v>51</v>
      </c>
      <c r="N331" s="30" t="str">
        <f>VLOOKUP(M331,[19]OPERACIONAL!$A$1:$C$12,2,FALSE)</f>
        <v>SELECIONAR</v>
      </c>
    </row>
    <row r="332" spans="2:14" hidden="1">
      <c r="B332" s="14">
        <v>40</v>
      </c>
      <c r="C332" s="24" t="s">
        <v>4</v>
      </c>
      <c r="D332" s="25"/>
      <c r="E332" s="25"/>
      <c r="F332" s="24" t="s">
        <v>18</v>
      </c>
      <c r="G332" s="26">
        <v>1</v>
      </c>
      <c r="H332" s="31"/>
      <c r="I332" s="27">
        <v>0</v>
      </c>
      <c r="J332" s="28">
        <f t="shared" si="5"/>
        <v>0</v>
      </c>
      <c r="K332" s="29" t="s">
        <v>50</v>
      </c>
      <c r="L332" s="21" t="s">
        <v>21</v>
      </c>
      <c r="M332" s="29" t="s">
        <v>51</v>
      </c>
      <c r="N332" s="30" t="str">
        <f>VLOOKUP(M332,[19]OPERACIONAL!$A$1:$C$12,2,FALSE)</f>
        <v>SELECIONAR</v>
      </c>
    </row>
    <row r="333" spans="2:14" hidden="1">
      <c r="B333" s="14">
        <v>40</v>
      </c>
      <c r="C333" s="24" t="s">
        <v>4</v>
      </c>
      <c r="D333" s="25"/>
      <c r="E333" s="25"/>
      <c r="F333" s="24" t="s">
        <v>18</v>
      </c>
      <c r="G333" s="26">
        <v>1</v>
      </c>
      <c r="H333" s="31"/>
      <c r="I333" s="27">
        <v>0</v>
      </c>
      <c r="J333" s="28">
        <f t="shared" si="5"/>
        <v>0</v>
      </c>
      <c r="K333" s="29" t="s">
        <v>50</v>
      </c>
      <c r="L333" s="21" t="s">
        <v>21</v>
      </c>
      <c r="M333" s="29" t="s">
        <v>51</v>
      </c>
      <c r="N333" s="30" t="str">
        <f>VLOOKUP(M333,[19]OPERACIONAL!$A$1:$C$12,2,FALSE)</f>
        <v>SELECIONAR</v>
      </c>
    </row>
    <row r="334" spans="2:14" hidden="1">
      <c r="B334" s="14">
        <v>40</v>
      </c>
      <c r="C334" s="24" t="s">
        <v>4</v>
      </c>
      <c r="D334" s="25"/>
      <c r="E334" s="25"/>
      <c r="F334" s="24" t="s">
        <v>18</v>
      </c>
      <c r="G334" s="26">
        <v>1</v>
      </c>
      <c r="H334" s="31"/>
      <c r="I334" s="27">
        <v>0</v>
      </c>
      <c r="J334" s="28">
        <f t="shared" si="5"/>
        <v>0</v>
      </c>
      <c r="K334" s="29" t="s">
        <v>50</v>
      </c>
      <c r="L334" s="21" t="s">
        <v>21</v>
      </c>
      <c r="M334" s="29" t="s">
        <v>51</v>
      </c>
      <c r="N334" s="30" t="str">
        <f>VLOOKUP(M334,[19]OPERACIONAL!$A$1:$C$12,2,FALSE)</f>
        <v>SELECIONAR</v>
      </c>
    </row>
    <row r="335" spans="2:14" hidden="1">
      <c r="B335" s="14">
        <v>40</v>
      </c>
      <c r="C335" s="24" t="s">
        <v>4</v>
      </c>
      <c r="D335" s="25"/>
      <c r="E335" s="25"/>
      <c r="F335" s="24" t="s">
        <v>18</v>
      </c>
      <c r="G335" s="26">
        <v>1</v>
      </c>
      <c r="H335" s="31"/>
      <c r="I335" s="27">
        <v>0</v>
      </c>
      <c r="J335" s="28">
        <f t="shared" si="5"/>
        <v>0</v>
      </c>
      <c r="K335" s="29" t="s">
        <v>50</v>
      </c>
      <c r="L335" s="21" t="s">
        <v>21</v>
      </c>
      <c r="M335" s="29" t="s">
        <v>51</v>
      </c>
      <c r="N335" s="30" t="str">
        <f>VLOOKUP(M335,[19]OPERACIONAL!$A$1:$C$12,2,FALSE)</f>
        <v>SELECIONAR</v>
      </c>
    </row>
    <row r="336" spans="2:14" hidden="1">
      <c r="B336" s="14">
        <v>40</v>
      </c>
      <c r="C336" s="24" t="s">
        <v>4</v>
      </c>
      <c r="D336" s="25"/>
      <c r="E336" s="25"/>
      <c r="F336" s="24" t="s">
        <v>18</v>
      </c>
      <c r="G336" s="26">
        <v>1</v>
      </c>
      <c r="H336" s="31"/>
      <c r="I336" s="27">
        <v>0</v>
      </c>
      <c r="J336" s="28">
        <f t="shared" si="5"/>
        <v>0</v>
      </c>
      <c r="K336" s="29" t="s">
        <v>50</v>
      </c>
      <c r="L336" s="21" t="s">
        <v>21</v>
      </c>
      <c r="M336" s="29" t="s">
        <v>51</v>
      </c>
      <c r="N336" s="30" t="str">
        <f>VLOOKUP(M336,[19]OPERACIONAL!$A$1:$C$12,2,FALSE)</f>
        <v>SELECIONAR</v>
      </c>
    </row>
    <row r="337" spans="2:14" hidden="1">
      <c r="B337" s="14">
        <v>40</v>
      </c>
      <c r="C337" s="24" t="s">
        <v>4</v>
      </c>
      <c r="D337" s="25"/>
      <c r="E337" s="25"/>
      <c r="F337" s="24" t="s">
        <v>18</v>
      </c>
      <c r="G337" s="26">
        <v>1</v>
      </c>
      <c r="H337" s="31"/>
      <c r="I337" s="27">
        <v>0</v>
      </c>
      <c r="J337" s="28">
        <f t="shared" si="5"/>
        <v>0</v>
      </c>
      <c r="K337" s="29" t="s">
        <v>50</v>
      </c>
      <c r="L337" s="21" t="s">
        <v>21</v>
      </c>
      <c r="M337" s="29" t="s">
        <v>51</v>
      </c>
      <c r="N337" s="30" t="str">
        <f>VLOOKUP(M337,[19]OPERACIONAL!$A$1:$C$12,2,FALSE)</f>
        <v>SELECIONAR</v>
      </c>
    </row>
    <row r="338" spans="2:14" hidden="1">
      <c r="B338" s="14">
        <v>40</v>
      </c>
      <c r="C338" s="24" t="s">
        <v>4</v>
      </c>
      <c r="D338" s="25"/>
      <c r="E338" s="25"/>
      <c r="F338" s="24" t="s">
        <v>18</v>
      </c>
      <c r="G338" s="26">
        <v>1</v>
      </c>
      <c r="H338" s="31"/>
      <c r="I338" s="27">
        <v>0</v>
      </c>
      <c r="J338" s="28">
        <f t="shared" si="5"/>
        <v>0</v>
      </c>
      <c r="K338" s="29" t="s">
        <v>50</v>
      </c>
      <c r="L338" s="21" t="s">
        <v>21</v>
      </c>
      <c r="M338" s="29" t="s">
        <v>51</v>
      </c>
      <c r="N338" s="30" t="str">
        <f>VLOOKUP(M338,[19]OPERACIONAL!$A$1:$C$12,2,FALSE)</f>
        <v>SELECIONAR</v>
      </c>
    </row>
    <row r="339" spans="2:14" hidden="1">
      <c r="B339" s="14">
        <v>40</v>
      </c>
      <c r="C339" s="24" t="s">
        <v>4</v>
      </c>
      <c r="D339" s="25"/>
      <c r="E339" s="25"/>
      <c r="F339" s="24" t="s">
        <v>18</v>
      </c>
      <c r="G339" s="26">
        <v>1</v>
      </c>
      <c r="H339" s="31"/>
      <c r="I339" s="27">
        <v>0</v>
      </c>
      <c r="J339" s="28">
        <f t="shared" si="5"/>
        <v>0</v>
      </c>
      <c r="K339" s="29" t="s">
        <v>50</v>
      </c>
      <c r="L339" s="21" t="s">
        <v>21</v>
      </c>
      <c r="M339" s="29" t="s">
        <v>51</v>
      </c>
      <c r="N339" s="30" t="str">
        <f>VLOOKUP(M339,[19]OPERACIONAL!$A$1:$C$12,2,FALSE)</f>
        <v>SELECIONAR</v>
      </c>
    </row>
    <row r="340" spans="2:14" hidden="1">
      <c r="B340" s="14">
        <v>40</v>
      </c>
      <c r="C340" s="24" t="s">
        <v>4</v>
      </c>
      <c r="D340" s="25"/>
      <c r="E340" s="25"/>
      <c r="F340" s="24" t="s">
        <v>18</v>
      </c>
      <c r="G340" s="26">
        <v>1</v>
      </c>
      <c r="H340" s="31"/>
      <c r="I340" s="27">
        <v>0</v>
      </c>
      <c r="J340" s="28">
        <f t="shared" si="5"/>
        <v>0</v>
      </c>
      <c r="K340" s="29" t="s">
        <v>50</v>
      </c>
      <c r="L340" s="21" t="s">
        <v>21</v>
      </c>
      <c r="M340" s="29" t="s">
        <v>51</v>
      </c>
      <c r="N340" s="30" t="str">
        <f>VLOOKUP(M340,[19]OPERACIONAL!$A$1:$C$12,2,FALSE)</f>
        <v>SELECIONAR</v>
      </c>
    </row>
    <row r="341" spans="2:14" hidden="1">
      <c r="B341" s="14">
        <v>40</v>
      </c>
      <c r="C341" s="24" t="s">
        <v>4</v>
      </c>
      <c r="D341" s="25"/>
      <c r="E341" s="25"/>
      <c r="F341" s="24" t="s">
        <v>18</v>
      </c>
      <c r="G341" s="26">
        <v>1</v>
      </c>
      <c r="H341" s="31"/>
      <c r="I341" s="27">
        <v>0</v>
      </c>
      <c r="J341" s="28">
        <f t="shared" si="5"/>
        <v>0</v>
      </c>
      <c r="K341" s="29" t="s">
        <v>50</v>
      </c>
      <c r="L341" s="21" t="s">
        <v>21</v>
      </c>
      <c r="M341" s="29" t="s">
        <v>51</v>
      </c>
      <c r="N341" s="30" t="str">
        <f>VLOOKUP(M341,[19]OPERACIONAL!$A$1:$C$12,2,FALSE)</f>
        <v>SELECIONAR</v>
      </c>
    </row>
    <row r="342" spans="2:14" hidden="1">
      <c r="B342" s="14">
        <v>40</v>
      </c>
      <c r="C342" s="24" t="s">
        <v>4</v>
      </c>
      <c r="D342" s="25"/>
      <c r="E342" s="25"/>
      <c r="F342" s="24" t="s">
        <v>18</v>
      </c>
      <c r="G342" s="26">
        <v>1</v>
      </c>
      <c r="H342" s="31"/>
      <c r="I342" s="27">
        <v>0</v>
      </c>
      <c r="J342" s="28">
        <f t="shared" si="5"/>
        <v>0</v>
      </c>
      <c r="K342" s="29" t="s">
        <v>50</v>
      </c>
      <c r="L342" s="21" t="s">
        <v>21</v>
      </c>
      <c r="M342" s="29" t="s">
        <v>51</v>
      </c>
      <c r="N342" s="30" t="str">
        <f>VLOOKUP(M342,[19]OPERACIONAL!$A$1:$C$12,2,FALSE)</f>
        <v>SELECIONAR</v>
      </c>
    </row>
    <row r="343" spans="2:14" hidden="1">
      <c r="B343" s="14">
        <v>40</v>
      </c>
      <c r="C343" s="24" t="s">
        <v>4</v>
      </c>
      <c r="D343" s="25"/>
      <c r="E343" s="25"/>
      <c r="F343" s="24" t="s">
        <v>18</v>
      </c>
      <c r="G343" s="26">
        <v>1</v>
      </c>
      <c r="H343" s="31"/>
      <c r="I343" s="27">
        <v>0</v>
      </c>
      <c r="J343" s="28">
        <f t="shared" si="5"/>
        <v>0</v>
      </c>
      <c r="K343" s="29" t="s">
        <v>50</v>
      </c>
      <c r="L343" s="21" t="s">
        <v>21</v>
      </c>
      <c r="M343" s="29" t="s">
        <v>51</v>
      </c>
      <c r="N343" s="30" t="str">
        <f>VLOOKUP(M343,[19]OPERACIONAL!$A$1:$C$12,2,FALSE)</f>
        <v>SELECIONAR</v>
      </c>
    </row>
    <row r="344" spans="2:14" hidden="1">
      <c r="B344" s="14">
        <v>40</v>
      </c>
      <c r="C344" s="24" t="s">
        <v>4</v>
      </c>
      <c r="D344" s="25"/>
      <c r="E344" s="25"/>
      <c r="F344" s="24" t="s">
        <v>18</v>
      </c>
      <c r="G344" s="26">
        <v>1</v>
      </c>
      <c r="H344" s="31"/>
      <c r="I344" s="27">
        <v>0</v>
      </c>
      <c r="J344" s="28">
        <f t="shared" si="5"/>
        <v>0</v>
      </c>
      <c r="K344" s="29" t="s">
        <v>50</v>
      </c>
      <c r="L344" s="21" t="s">
        <v>21</v>
      </c>
      <c r="M344" s="29" t="s">
        <v>51</v>
      </c>
      <c r="N344" s="30" t="str">
        <f>VLOOKUP(M344,[19]OPERACIONAL!$A$1:$C$12,2,FALSE)</f>
        <v>SELECIONAR</v>
      </c>
    </row>
    <row r="345" spans="2:14" hidden="1">
      <c r="B345" s="14">
        <v>40</v>
      </c>
      <c r="C345" s="24" t="s">
        <v>4</v>
      </c>
      <c r="D345" s="25"/>
      <c r="E345" s="25"/>
      <c r="F345" s="24" t="s">
        <v>18</v>
      </c>
      <c r="G345" s="26">
        <v>1</v>
      </c>
      <c r="H345" s="31"/>
      <c r="I345" s="27">
        <v>0</v>
      </c>
      <c r="J345" s="28">
        <f t="shared" si="5"/>
        <v>0</v>
      </c>
      <c r="K345" s="29" t="s">
        <v>50</v>
      </c>
      <c r="L345" s="21" t="s">
        <v>21</v>
      </c>
      <c r="M345" s="29" t="s">
        <v>51</v>
      </c>
      <c r="N345" s="30" t="str">
        <f>VLOOKUP(M345,[19]OPERACIONAL!$A$1:$C$12,2,FALSE)</f>
        <v>SELECIONAR</v>
      </c>
    </row>
    <row r="346" spans="2:14" hidden="1">
      <c r="B346" s="14">
        <v>40</v>
      </c>
      <c r="C346" s="24" t="s">
        <v>4</v>
      </c>
      <c r="D346" s="25"/>
      <c r="E346" s="25"/>
      <c r="F346" s="24" t="s">
        <v>18</v>
      </c>
      <c r="G346" s="26">
        <v>1</v>
      </c>
      <c r="H346" s="31"/>
      <c r="I346" s="27">
        <v>0</v>
      </c>
      <c r="J346" s="28">
        <f t="shared" si="5"/>
        <v>0</v>
      </c>
      <c r="K346" s="29" t="s">
        <v>50</v>
      </c>
      <c r="L346" s="21" t="s">
        <v>21</v>
      </c>
      <c r="M346" s="29" t="s">
        <v>51</v>
      </c>
      <c r="N346" s="30" t="str">
        <f>VLOOKUP(M346,[19]OPERACIONAL!$A$1:$C$12,2,FALSE)</f>
        <v>SELECIONAR</v>
      </c>
    </row>
    <row r="347" spans="2:14" hidden="1">
      <c r="B347" s="14">
        <v>40</v>
      </c>
      <c r="C347" s="24" t="s">
        <v>4</v>
      </c>
      <c r="D347" s="25"/>
      <c r="E347" s="25"/>
      <c r="F347" s="24" t="s">
        <v>18</v>
      </c>
      <c r="G347" s="26">
        <v>1</v>
      </c>
      <c r="H347" s="31"/>
      <c r="I347" s="27">
        <v>0</v>
      </c>
      <c r="J347" s="28">
        <f t="shared" si="5"/>
        <v>0</v>
      </c>
      <c r="K347" s="29" t="s">
        <v>50</v>
      </c>
      <c r="L347" s="21" t="s">
        <v>21</v>
      </c>
      <c r="M347" s="29" t="s">
        <v>51</v>
      </c>
      <c r="N347" s="30" t="str">
        <f>VLOOKUP(M347,[19]OPERACIONAL!$A$1:$C$12,2,FALSE)</f>
        <v>SELECIONAR</v>
      </c>
    </row>
    <row r="348" spans="2:14" hidden="1">
      <c r="B348" s="14">
        <v>40</v>
      </c>
      <c r="C348" s="24" t="s">
        <v>4</v>
      </c>
      <c r="D348" s="25"/>
      <c r="E348" s="25"/>
      <c r="F348" s="24" t="s">
        <v>18</v>
      </c>
      <c r="G348" s="26">
        <v>1</v>
      </c>
      <c r="H348" s="31"/>
      <c r="I348" s="27">
        <v>0</v>
      </c>
      <c r="J348" s="28">
        <f t="shared" si="5"/>
        <v>0</v>
      </c>
      <c r="K348" s="29" t="s">
        <v>50</v>
      </c>
      <c r="L348" s="21" t="s">
        <v>21</v>
      </c>
      <c r="M348" s="29" t="s">
        <v>51</v>
      </c>
      <c r="N348" s="30" t="str">
        <f>VLOOKUP(M348,[19]OPERACIONAL!$A$1:$C$12,2,FALSE)</f>
        <v>SELECIONAR</v>
      </c>
    </row>
    <row r="349" spans="2:14" hidden="1">
      <c r="B349" s="14">
        <v>40</v>
      </c>
      <c r="C349" s="24" t="s">
        <v>4</v>
      </c>
      <c r="D349" s="25"/>
      <c r="E349" s="25"/>
      <c r="F349" s="24" t="s">
        <v>18</v>
      </c>
      <c r="G349" s="26">
        <v>1</v>
      </c>
      <c r="H349" s="31"/>
      <c r="I349" s="27">
        <v>0</v>
      </c>
      <c r="J349" s="28">
        <f t="shared" si="5"/>
        <v>0</v>
      </c>
      <c r="K349" s="29" t="s">
        <v>50</v>
      </c>
      <c r="L349" s="21" t="s">
        <v>21</v>
      </c>
      <c r="M349" s="29" t="s">
        <v>51</v>
      </c>
      <c r="N349" s="30" t="str">
        <f>VLOOKUP(M349,[19]OPERACIONAL!$A$1:$C$12,2,FALSE)</f>
        <v>SELECIONAR</v>
      </c>
    </row>
    <row r="350" spans="2:14" hidden="1">
      <c r="B350" s="14">
        <v>40</v>
      </c>
      <c r="C350" s="24" t="s">
        <v>4</v>
      </c>
      <c r="D350" s="25"/>
      <c r="E350" s="25"/>
      <c r="F350" s="24" t="s">
        <v>18</v>
      </c>
      <c r="G350" s="26">
        <v>1</v>
      </c>
      <c r="H350" s="31"/>
      <c r="I350" s="27">
        <v>0</v>
      </c>
      <c r="J350" s="28">
        <f t="shared" si="5"/>
        <v>0</v>
      </c>
      <c r="K350" s="29" t="s">
        <v>50</v>
      </c>
      <c r="L350" s="21" t="s">
        <v>21</v>
      </c>
      <c r="M350" s="29" t="s">
        <v>51</v>
      </c>
      <c r="N350" s="30" t="str">
        <f>VLOOKUP(M350,[19]OPERACIONAL!$A$1:$C$12,2,FALSE)</f>
        <v>SELECIONAR</v>
      </c>
    </row>
    <row r="351" spans="2:14" hidden="1">
      <c r="B351" s="14">
        <v>40</v>
      </c>
      <c r="C351" s="24" t="s">
        <v>4</v>
      </c>
      <c r="D351" s="25"/>
      <c r="E351" s="25"/>
      <c r="F351" s="24" t="s">
        <v>18</v>
      </c>
      <c r="G351" s="26">
        <v>1</v>
      </c>
      <c r="H351" s="31"/>
      <c r="I351" s="27">
        <v>0</v>
      </c>
      <c r="J351" s="28">
        <f t="shared" si="5"/>
        <v>0</v>
      </c>
      <c r="K351" s="29" t="s">
        <v>50</v>
      </c>
      <c r="L351" s="21" t="s">
        <v>21</v>
      </c>
      <c r="M351" s="29" t="s">
        <v>51</v>
      </c>
      <c r="N351" s="30" t="str">
        <f>VLOOKUP(M351,[19]OPERACIONAL!$A$1:$C$12,2,FALSE)</f>
        <v>SELECIONAR</v>
      </c>
    </row>
    <row r="352" spans="2:14" hidden="1">
      <c r="B352" s="14">
        <v>40</v>
      </c>
      <c r="C352" s="24" t="s">
        <v>4</v>
      </c>
      <c r="D352" s="25"/>
      <c r="E352" s="25"/>
      <c r="F352" s="24" t="s">
        <v>18</v>
      </c>
      <c r="G352" s="26">
        <v>1</v>
      </c>
      <c r="H352" s="31"/>
      <c r="I352" s="27">
        <v>0</v>
      </c>
      <c r="J352" s="28">
        <f t="shared" si="5"/>
        <v>0</v>
      </c>
      <c r="K352" s="29" t="s">
        <v>50</v>
      </c>
      <c r="L352" s="21" t="s">
        <v>21</v>
      </c>
      <c r="M352" s="29" t="s">
        <v>51</v>
      </c>
      <c r="N352" s="30" t="str">
        <f>VLOOKUP(M352,[19]OPERACIONAL!$A$1:$C$12,2,FALSE)</f>
        <v>SELECIONAR</v>
      </c>
    </row>
    <row r="353" spans="2:14" hidden="1">
      <c r="B353" s="14">
        <v>40</v>
      </c>
      <c r="C353" s="24" t="s">
        <v>4</v>
      </c>
      <c r="D353" s="25"/>
      <c r="E353" s="25"/>
      <c r="F353" s="24" t="s">
        <v>18</v>
      </c>
      <c r="G353" s="26">
        <v>1</v>
      </c>
      <c r="H353" s="31"/>
      <c r="I353" s="27">
        <v>0</v>
      </c>
      <c r="J353" s="28">
        <f t="shared" si="5"/>
        <v>0</v>
      </c>
      <c r="K353" s="29" t="s">
        <v>50</v>
      </c>
      <c r="L353" s="21" t="s">
        <v>21</v>
      </c>
      <c r="M353" s="29" t="s">
        <v>51</v>
      </c>
      <c r="N353" s="30" t="str">
        <f>VLOOKUP(M353,[19]OPERACIONAL!$A$1:$C$12,2,FALSE)</f>
        <v>SELECIONAR</v>
      </c>
    </row>
    <row r="354" spans="2:14" hidden="1">
      <c r="B354" s="14">
        <v>40</v>
      </c>
      <c r="C354" s="24" t="s">
        <v>4</v>
      </c>
      <c r="D354" s="25"/>
      <c r="E354" s="25"/>
      <c r="F354" s="24" t="s">
        <v>18</v>
      </c>
      <c r="G354" s="26">
        <v>1</v>
      </c>
      <c r="H354" s="31"/>
      <c r="I354" s="27">
        <v>0</v>
      </c>
      <c r="J354" s="28">
        <f t="shared" si="5"/>
        <v>0</v>
      </c>
      <c r="K354" s="29" t="s">
        <v>50</v>
      </c>
      <c r="L354" s="21" t="s">
        <v>21</v>
      </c>
      <c r="M354" s="29" t="s">
        <v>51</v>
      </c>
      <c r="N354" s="30" t="str">
        <f>VLOOKUP(M354,[19]OPERACIONAL!$A$1:$C$12,2,FALSE)</f>
        <v>SELECIONAR</v>
      </c>
    </row>
    <row r="355" spans="2:14" hidden="1">
      <c r="B355" s="14">
        <v>40</v>
      </c>
      <c r="C355" s="24" t="s">
        <v>4</v>
      </c>
      <c r="D355" s="25"/>
      <c r="E355" s="25"/>
      <c r="F355" s="24" t="s">
        <v>18</v>
      </c>
      <c r="G355" s="26">
        <v>1</v>
      </c>
      <c r="H355" s="31"/>
      <c r="I355" s="27">
        <v>0</v>
      </c>
      <c r="J355" s="28">
        <f t="shared" si="5"/>
        <v>0</v>
      </c>
      <c r="K355" s="29" t="s">
        <v>50</v>
      </c>
      <c r="L355" s="21" t="s">
        <v>21</v>
      </c>
      <c r="M355" s="29" t="s">
        <v>51</v>
      </c>
      <c r="N355" s="30" t="str">
        <f>VLOOKUP(M355,[19]OPERACIONAL!$A$1:$C$12,2,FALSE)</f>
        <v>SELECIONAR</v>
      </c>
    </row>
    <row r="356" spans="2:14" hidden="1">
      <c r="B356" s="14">
        <v>40</v>
      </c>
      <c r="C356" s="24" t="s">
        <v>4</v>
      </c>
      <c r="D356" s="25"/>
      <c r="E356" s="25"/>
      <c r="F356" s="24" t="s">
        <v>18</v>
      </c>
      <c r="G356" s="26">
        <v>1</v>
      </c>
      <c r="H356" s="31"/>
      <c r="I356" s="27">
        <v>0</v>
      </c>
      <c r="J356" s="28">
        <f t="shared" si="5"/>
        <v>0</v>
      </c>
      <c r="K356" s="29" t="s">
        <v>50</v>
      </c>
      <c r="L356" s="21" t="s">
        <v>21</v>
      </c>
      <c r="M356" s="29" t="s">
        <v>51</v>
      </c>
      <c r="N356" s="30" t="str">
        <f>VLOOKUP(M356,[19]OPERACIONAL!$A$1:$C$12,2,FALSE)</f>
        <v>SELECIONAR</v>
      </c>
    </row>
    <row r="357" spans="2:14" hidden="1">
      <c r="B357" s="14">
        <v>40</v>
      </c>
      <c r="C357" s="24" t="s">
        <v>4</v>
      </c>
      <c r="D357" s="25"/>
      <c r="E357" s="25"/>
      <c r="F357" s="24" t="s">
        <v>18</v>
      </c>
      <c r="G357" s="26">
        <v>1</v>
      </c>
      <c r="H357" s="31"/>
      <c r="I357" s="27">
        <v>0</v>
      </c>
      <c r="J357" s="28">
        <f t="shared" si="5"/>
        <v>0</v>
      </c>
      <c r="K357" s="29" t="s">
        <v>50</v>
      </c>
      <c r="L357" s="21" t="s">
        <v>21</v>
      </c>
      <c r="M357" s="29" t="s">
        <v>51</v>
      </c>
      <c r="N357" s="30" t="str">
        <f>VLOOKUP(M357,[19]OPERACIONAL!$A$1:$C$12,2,FALSE)</f>
        <v>SELECIONAR</v>
      </c>
    </row>
    <row r="358" spans="2:14" hidden="1">
      <c r="B358" s="14">
        <v>40</v>
      </c>
      <c r="C358" s="24" t="s">
        <v>4</v>
      </c>
      <c r="D358" s="25"/>
      <c r="E358" s="25"/>
      <c r="F358" s="24" t="s">
        <v>18</v>
      </c>
      <c r="G358" s="26">
        <v>1</v>
      </c>
      <c r="H358" s="31"/>
      <c r="I358" s="27">
        <v>0</v>
      </c>
      <c r="J358" s="28">
        <f t="shared" si="5"/>
        <v>0</v>
      </c>
      <c r="K358" s="29" t="s">
        <v>50</v>
      </c>
      <c r="L358" s="21" t="s">
        <v>21</v>
      </c>
      <c r="M358" s="29" t="s">
        <v>51</v>
      </c>
      <c r="N358" s="30" t="str">
        <f>VLOOKUP(M358,[19]OPERACIONAL!$A$1:$C$12,2,FALSE)</f>
        <v>SELECIONAR</v>
      </c>
    </row>
    <row r="359" spans="2:14" hidden="1">
      <c r="B359" s="14">
        <v>40</v>
      </c>
      <c r="C359" s="24" t="s">
        <v>4</v>
      </c>
      <c r="D359" s="25"/>
      <c r="E359" s="25"/>
      <c r="F359" s="24" t="s">
        <v>18</v>
      </c>
      <c r="G359" s="26">
        <v>1</v>
      </c>
      <c r="H359" s="31"/>
      <c r="I359" s="27">
        <v>0</v>
      </c>
      <c r="J359" s="28">
        <f t="shared" si="5"/>
        <v>0</v>
      </c>
      <c r="K359" s="29" t="s">
        <v>50</v>
      </c>
      <c r="L359" s="21" t="s">
        <v>21</v>
      </c>
      <c r="M359" s="29" t="s">
        <v>51</v>
      </c>
      <c r="N359" s="30" t="str">
        <f>VLOOKUP(M359,[19]OPERACIONAL!$A$1:$C$12,2,FALSE)</f>
        <v>SELECIONAR</v>
      </c>
    </row>
    <row r="360" spans="2:14" hidden="1">
      <c r="B360" s="14">
        <v>40</v>
      </c>
      <c r="C360" s="24" t="s">
        <v>4</v>
      </c>
      <c r="D360" s="25"/>
      <c r="E360" s="25"/>
      <c r="F360" s="24" t="s">
        <v>18</v>
      </c>
      <c r="G360" s="26">
        <v>1</v>
      </c>
      <c r="H360" s="31"/>
      <c r="I360" s="27">
        <v>0</v>
      </c>
      <c r="J360" s="28">
        <f t="shared" si="5"/>
        <v>0</v>
      </c>
      <c r="K360" s="29" t="s">
        <v>50</v>
      </c>
      <c r="L360" s="21" t="s">
        <v>21</v>
      </c>
      <c r="M360" s="29" t="s">
        <v>51</v>
      </c>
      <c r="N360" s="30" t="str">
        <f>VLOOKUP(M360,[19]OPERACIONAL!$A$1:$C$12,2,FALSE)</f>
        <v>SELECIONAR</v>
      </c>
    </row>
    <row r="361" spans="2:14" hidden="1">
      <c r="B361" s="14">
        <v>40</v>
      </c>
      <c r="C361" s="24" t="s">
        <v>4</v>
      </c>
      <c r="D361" s="25"/>
      <c r="E361" s="25"/>
      <c r="F361" s="24" t="s">
        <v>18</v>
      </c>
      <c r="G361" s="26">
        <v>1</v>
      </c>
      <c r="H361" s="31"/>
      <c r="I361" s="27">
        <v>0</v>
      </c>
      <c r="J361" s="28">
        <f t="shared" si="5"/>
        <v>0</v>
      </c>
      <c r="K361" s="29" t="s">
        <v>50</v>
      </c>
      <c r="L361" s="21" t="s">
        <v>21</v>
      </c>
      <c r="M361" s="29" t="s">
        <v>51</v>
      </c>
      <c r="N361" s="30" t="str">
        <f>VLOOKUP(M361,[19]OPERACIONAL!$A$1:$C$12,2,FALSE)</f>
        <v>SELECIONAR</v>
      </c>
    </row>
    <row r="362" spans="2:14" hidden="1">
      <c r="B362" s="14">
        <v>40</v>
      </c>
      <c r="C362" s="24" t="s">
        <v>4</v>
      </c>
      <c r="D362" s="25"/>
      <c r="E362" s="25"/>
      <c r="F362" s="24" t="s">
        <v>18</v>
      </c>
      <c r="G362" s="26">
        <v>1</v>
      </c>
      <c r="H362" s="31"/>
      <c r="I362" s="27">
        <v>0</v>
      </c>
      <c r="J362" s="28">
        <f t="shared" si="5"/>
        <v>0</v>
      </c>
      <c r="K362" s="29" t="s">
        <v>50</v>
      </c>
      <c r="L362" s="21" t="s">
        <v>21</v>
      </c>
      <c r="M362" s="29" t="s">
        <v>51</v>
      </c>
      <c r="N362" s="30" t="str">
        <f>VLOOKUP(M362,[19]OPERACIONAL!$A$1:$C$12,2,FALSE)</f>
        <v>SELECIONAR</v>
      </c>
    </row>
    <row r="363" spans="2:14" hidden="1">
      <c r="B363" s="14">
        <v>40</v>
      </c>
      <c r="C363" s="24" t="s">
        <v>4</v>
      </c>
      <c r="D363" s="25"/>
      <c r="E363" s="25"/>
      <c r="F363" s="24" t="s">
        <v>18</v>
      </c>
      <c r="G363" s="26">
        <v>1</v>
      </c>
      <c r="H363" s="31"/>
      <c r="I363" s="27">
        <v>0</v>
      </c>
      <c r="J363" s="28">
        <f t="shared" si="5"/>
        <v>0</v>
      </c>
      <c r="K363" s="29" t="s">
        <v>50</v>
      </c>
      <c r="L363" s="21" t="s">
        <v>21</v>
      </c>
      <c r="M363" s="29" t="s">
        <v>51</v>
      </c>
      <c r="N363" s="30" t="str">
        <f>VLOOKUP(M363,[19]OPERACIONAL!$A$1:$C$12,2,FALSE)</f>
        <v>SELECIONAR</v>
      </c>
    </row>
    <row r="364" spans="2:14" hidden="1">
      <c r="B364" s="14">
        <v>40</v>
      </c>
      <c r="C364" s="24" t="s">
        <v>4</v>
      </c>
      <c r="D364" s="25"/>
      <c r="E364" s="25"/>
      <c r="F364" s="24" t="s">
        <v>18</v>
      </c>
      <c r="G364" s="26">
        <v>1</v>
      </c>
      <c r="H364" s="31"/>
      <c r="I364" s="27">
        <v>0</v>
      </c>
      <c r="J364" s="28">
        <f t="shared" si="5"/>
        <v>0</v>
      </c>
      <c r="K364" s="29" t="s">
        <v>50</v>
      </c>
      <c r="L364" s="21" t="s">
        <v>21</v>
      </c>
      <c r="M364" s="29" t="s">
        <v>51</v>
      </c>
      <c r="N364" s="30" t="str">
        <f>VLOOKUP(M364,[19]OPERACIONAL!$A$1:$C$12,2,FALSE)</f>
        <v>SELECIONAR</v>
      </c>
    </row>
    <row r="365" spans="2:14" hidden="1">
      <c r="B365" s="14">
        <v>40</v>
      </c>
      <c r="C365" s="24" t="s">
        <v>4</v>
      </c>
      <c r="D365" s="25"/>
      <c r="E365" s="25"/>
      <c r="F365" s="24" t="s">
        <v>18</v>
      </c>
      <c r="G365" s="26">
        <v>1</v>
      </c>
      <c r="H365" s="31"/>
      <c r="I365" s="27">
        <v>0</v>
      </c>
      <c r="J365" s="28">
        <f t="shared" si="5"/>
        <v>0</v>
      </c>
      <c r="K365" s="29" t="s">
        <v>50</v>
      </c>
      <c r="L365" s="21" t="s">
        <v>21</v>
      </c>
      <c r="M365" s="29" t="s">
        <v>51</v>
      </c>
      <c r="N365" s="30" t="str">
        <f>VLOOKUP(M365,[19]OPERACIONAL!$A$1:$C$12,2,FALSE)</f>
        <v>SELECIONAR</v>
      </c>
    </row>
    <row r="366" spans="2:14" hidden="1">
      <c r="B366" s="14">
        <v>40</v>
      </c>
      <c r="C366" s="24" t="s">
        <v>4</v>
      </c>
      <c r="D366" s="25"/>
      <c r="E366" s="25"/>
      <c r="F366" s="24" t="s">
        <v>18</v>
      </c>
      <c r="G366" s="26">
        <v>1</v>
      </c>
      <c r="H366" s="31"/>
      <c r="I366" s="27">
        <v>0</v>
      </c>
      <c r="J366" s="28">
        <f t="shared" si="5"/>
        <v>0</v>
      </c>
      <c r="K366" s="29" t="s">
        <v>50</v>
      </c>
      <c r="L366" s="21" t="s">
        <v>21</v>
      </c>
      <c r="M366" s="29" t="s">
        <v>51</v>
      </c>
      <c r="N366" s="30" t="str">
        <f>VLOOKUP(M366,[19]OPERACIONAL!$A$1:$C$12,2,FALSE)</f>
        <v>SELECIONAR</v>
      </c>
    </row>
    <row r="367" spans="2:14" hidden="1">
      <c r="B367" s="14">
        <v>40</v>
      </c>
      <c r="C367" s="24" t="s">
        <v>4</v>
      </c>
      <c r="D367" s="25"/>
      <c r="E367" s="25"/>
      <c r="F367" s="24" t="s">
        <v>18</v>
      </c>
      <c r="G367" s="26">
        <v>1</v>
      </c>
      <c r="H367" s="31"/>
      <c r="I367" s="27">
        <v>0</v>
      </c>
      <c r="J367" s="28">
        <f t="shared" si="5"/>
        <v>0</v>
      </c>
      <c r="K367" s="29" t="s">
        <v>50</v>
      </c>
      <c r="L367" s="21" t="s">
        <v>21</v>
      </c>
      <c r="M367" s="29" t="s">
        <v>51</v>
      </c>
      <c r="N367" s="30" t="str">
        <f>VLOOKUP(M367,[19]OPERACIONAL!$A$1:$C$12,2,FALSE)</f>
        <v>SELECIONAR</v>
      </c>
    </row>
    <row r="368" spans="2:14" hidden="1">
      <c r="B368" s="14">
        <v>40</v>
      </c>
      <c r="C368" s="24" t="s">
        <v>4</v>
      </c>
      <c r="D368" s="25"/>
      <c r="E368" s="25"/>
      <c r="F368" s="24" t="s">
        <v>18</v>
      </c>
      <c r="G368" s="26">
        <v>1</v>
      </c>
      <c r="H368" s="31"/>
      <c r="I368" s="27">
        <v>0</v>
      </c>
      <c r="J368" s="28">
        <f t="shared" si="5"/>
        <v>0</v>
      </c>
      <c r="K368" s="29" t="s">
        <v>50</v>
      </c>
      <c r="L368" s="21" t="s">
        <v>21</v>
      </c>
      <c r="M368" s="29" t="s">
        <v>51</v>
      </c>
      <c r="N368" s="30" t="str">
        <f>VLOOKUP(M368,[19]OPERACIONAL!$A$1:$C$12,2,FALSE)</f>
        <v>SELECIONAR</v>
      </c>
    </row>
    <row r="369" spans="2:14" hidden="1">
      <c r="B369" s="14">
        <v>40</v>
      </c>
      <c r="C369" s="24" t="s">
        <v>4</v>
      </c>
      <c r="D369" s="25"/>
      <c r="E369" s="25"/>
      <c r="F369" s="24" t="s">
        <v>18</v>
      </c>
      <c r="G369" s="26">
        <v>1</v>
      </c>
      <c r="H369" s="31"/>
      <c r="I369" s="27">
        <v>0</v>
      </c>
      <c r="J369" s="28">
        <f t="shared" si="5"/>
        <v>0</v>
      </c>
      <c r="K369" s="29" t="s">
        <v>50</v>
      </c>
      <c r="L369" s="21" t="s">
        <v>21</v>
      </c>
      <c r="M369" s="29" t="s">
        <v>51</v>
      </c>
      <c r="N369" s="30" t="str">
        <f>VLOOKUP(M369,[19]OPERACIONAL!$A$1:$C$12,2,FALSE)</f>
        <v>SELECIONAR</v>
      </c>
    </row>
    <row r="370" spans="2:14" hidden="1">
      <c r="B370" s="14">
        <v>40</v>
      </c>
      <c r="C370" s="24" t="s">
        <v>4</v>
      </c>
      <c r="D370" s="25"/>
      <c r="E370" s="25"/>
      <c r="F370" s="24" t="s">
        <v>18</v>
      </c>
      <c r="G370" s="26">
        <v>1</v>
      </c>
      <c r="H370" s="31"/>
      <c r="I370" s="27">
        <v>0</v>
      </c>
      <c r="J370" s="28">
        <f t="shared" si="5"/>
        <v>0</v>
      </c>
      <c r="K370" s="29" t="s">
        <v>50</v>
      </c>
      <c r="L370" s="21" t="s">
        <v>21</v>
      </c>
      <c r="M370" s="29" t="s">
        <v>51</v>
      </c>
      <c r="N370" s="30" t="str">
        <f>VLOOKUP(M370,[19]OPERACIONAL!$A$1:$C$12,2,FALSE)</f>
        <v>SELECIONAR</v>
      </c>
    </row>
    <row r="371" spans="2:14" hidden="1">
      <c r="B371" s="14">
        <v>40</v>
      </c>
      <c r="C371" s="24" t="s">
        <v>4</v>
      </c>
      <c r="D371" s="25"/>
      <c r="E371" s="25"/>
      <c r="F371" s="24" t="s">
        <v>18</v>
      </c>
      <c r="G371" s="26">
        <v>1</v>
      </c>
      <c r="H371" s="31"/>
      <c r="I371" s="27">
        <v>0</v>
      </c>
      <c r="J371" s="28">
        <f t="shared" si="5"/>
        <v>0</v>
      </c>
      <c r="K371" s="29" t="s">
        <v>50</v>
      </c>
      <c r="L371" s="21" t="s">
        <v>21</v>
      </c>
      <c r="M371" s="29" t="s">
        <v>51</v>
      </c>
      <c r="N371" s="30" t="str">
        <f>VLOOKUP(M371,[19]OPERACIONAL!$A$1:$C$12,2,FALSE)</f>
        <v>SELECIONAR</v>
      </c>
    </row>
    <row r="372" spans="2:14" hidden="1">
      <c r="B372" s="14">
        <v>40</v>
      </c>
      <c r="C372" s="24" t="s">
        <v>4</v>
      </c>
      <c r="D372" s="25"/>
      <c r="E372" s="25"/>
      <c r="F372" s="24" t="s">
        <v>18</v>
      </c>
      <c r="G372" s="26">
        <v>1</v>
      </c>
      <c r="H372" s="31"/>
      <c r="I372" s="27">
        <v>0</v>
      </c>
      <c r="J372" s="28">
        <f t="shared" si="5"/>
        <v>0</v>
      </c>
      <c r="K372" s="29" t="s">
        <v>50</v>
      </c>
      <c r="L372" s="21" t="s">
        <v>21</v>
      </c>
      <c r="M372" s="29" t="s">
        <v>51</v>
      </c>
      <c r="N372" s="30" t="str">
        <f>VLOOKUP(M372,[19]OPERACIONAL!$A$1:$C$12,2,FALSE)</f>
        <v>SELECIONAR</v>
      </c>
    </row>
    <row r="373" spans="2:14" hidden="1">
      <c r="B373" s="14">
        <v>40</v>
      </c>
      <c r="C373" s="24" t="s">
        <v>4</v>
      </c>
      <c r="D373" s="25"/>
      <c r="E373" s="25"/>
      <c r="F373" s="24" t="s">
        <v>18</v>
      </c>
      <c r="G373" s="26">
        <v>1</v>
      </c>
      <c r="H373" s="31"/>
      <c r="I373" s="27">
        <v>0</v>
      </c>
      <c r="J373" s="28">
        <f t="shared" si="5"/>
        <v>0</v>
      </c>
      <c r="K373" s="29" t="s">
        <v>50</v>
      </c>
      <c r="L373" s="21" t="s">
        <v>21</v>
      </c>
      <c r="M373" s="29" t="s">
        <v>51</v>
      </c>
      <c r="N373" s="30" t="str">
        <f>VLOOKUP(M373,[19]OPERACIONAL!$A$1:$C$12,2,FALSE)</f>
        <v>SELECIONAR</v>
      </c>
    </row>
    <row r="374" spans="2:14" hidden="1">
      <c r="B374" s="14">
        <v>40</v>
      </c>
      <c r="C374" s="24" t="s">
        <v>4</v>
      </c>
      <c r="D374" s="25"/>
      <c r="E374" s="25"/>
      <c r="F374" s="24" t="s">
        <v>18</v>
      </c>
      <c r="G374" s="26">
        <v>1</v>
      </c>
      <c r="H374" s="31"/>
      <c r="I374" s="27">
        <v>0</v>
      </c>
      <c r="J374" s="28">
        <f t="shared" si="5"/>
        <v>0</v>
      </c>
      <c r="K374" s="29" t="s">
        <v>50</v>
      </c>
      <c r="L374" s="21" t="s">
        <v>21</v>
      </c>
      <c r="M374" s="29" t="s">
        <v>51</v>
      </c>
      <c r="N374" s="30" t="str">
        <f>VLOOKUP(M374,[19]OPERACIONAL!$A$1:$C$12,2,FALSE)</f>
        <v>SELECIONAR</v>
      </c>
    </row>
    <row r="375" spans="2:14" hidden="1">
      <c r="B375" s="14">
        <v>40</v>
      </c>
      <c r="C375" s="24" t="s">
        <v>4</v>
      </c>
      <c r="D375" s="25"/>
      <c r="E375" s="25"/>
      <c r="F375" s="24" t="s">
        <v>18</v>
      </c>
      <c r="G375" s="26">
        <v>1</v>
      </c>
      <c r="H375" s="31"/>
      <c r="I375" s="27">
        <v>0</v>
      </c>
      <c r="J375" s="28">
        <f t="shared" si="5"/>
        <v>0</v>
      </c>
      <c r="K375" s="29" t="s">
        <v>50</v>
      </c>
      <c r="L375" s="21" t="s">
        <v>21</v>
      </c>
      <c r="M375" s="29" t="s">
        <v>51</v>
      </c>
      <c r="N375" s="30" t="str">
        <f>VLOOKUP(M375,[19]OPERACIONAL!$A$1:$C$12,2,FALSE)</f>
        <v>SELECIONAR</v>
      </c>
    </row>
    <row r="376" spans="2:14" hidden="1">
      <c r="B376" s="14">
        <v>40</v>
      </c>
      <c r="C376" s="24" t="s">
        <v>4</v>
      </c>
      <c r="D376" s="25"/>
      <c r="E376" s="25"/>
      <c r="F376" s="24" t="s">
        <v>18</v>
      </c>
      <c r="G376" s="26">
        <v>1</v>
      </c>
      <c r="H376" s="31"/>
      <c r="I376" s="27">
        <v>0</v>
      </c>
      <c r="J376" s="28">
        <f t="shared" si="5"/>
        <v>0</v>
      </c>
      <c r="K376" s="29" t="s">
        <v>50</v>
      </c>
      <c r="L376" s="21" t="s">
        <v>21</v>
      </c>
      <c r="M376" s="29" t="s">
        <v>51</v>
      </c>
      <c r="N376" s="30" t="str">
        <f>VLOOKUP(M376,[19]OPERACIONAL!$A$1:$C$12,2,FALSE)</f>
        <v>SELECIONAR</v>
      </c>
    </row>
    <row r="377" spans="2:14" hidden="1">
      <c r="B377" s="14">
        <v>40</v>
      </c>
      <c r="C377" s="24" t="s">
        <v>4</v>
      </c>
      <c r="D377" s="25"/>
      <c r="E377" s="25"/>
      <c r="F377" s="24" t="s">
        <v>18</v>
      </c>
      <c r="G377" s="26">
        <v>1</v>
      </c>
      <c r="H377" s="31"/>
      <c r="I377" s="27">
        <v>0</v>
      </c>
      <c r="J377" s="28">
        <f t="shared" si="5"/>
        <v>0</v>
      </c>
      <c r="K377" s="29" t="s">
        <v>50</v>
      </c>
      <c r="L377" s="21" t="s">
        <v>21</v>
      </c>
      <c r="M377" s="29" t="s">
        <v>51</v>
      </c>
      <c r="N377" s="30" t="str">
        <f>VLOOKUP(M377,[19]OPERACIONAL!$A$1:$C$12,2,FALSE)</f>
        <v>SELECIONAR</v>
      </c>
    </row>
    <row r="378" spans="2:14" hidden="1">
      <c r="B378" s="14">
        <v>40</v>
      </c>
      <c r="C378" s="24" t="s">
        <v>4</v>
      </c>
      <c r="D378" s="25"/>
      <c r="E378" s="25"/>
      <c r="F378" s="24" t="s">
        <v>18</v>
      </c>
      <c r="G378" s="26">
        <v>1</v>
      </c>
      <c r="H378" s="31"/>
      <c r="I378" s="27">
        <v>0</v>
      </c>
      <c r="J378" s="28">
        <f t="shared" si="5"/>
        <v>0</v>
      </c>
      <c r="K378" s="29" t="s">
        <v>50</v>
      </c>
      <c r="L378" s="21" t="s">
        <v>21</v>
      </c>
      <c r="M378" s="29" t="s">
        <v>51</v>
      </c>
      <c r="N378" s="30" t="str">
        <f>VLOOKUP(M378,[19]OPERACIONAL!$A$1:$C$12,2,FALSE)</f>
        <v>SELECIONAR</v>
      </c>
    </row>
    <row r="379" spans="2:14" hidden="1">
      <c r="B379" s="14">
        <v>40</v>
      </c>
      <c r="C379" s="24" t="s">
        <v>4</v>
      </c>
      <c r="D379" s="25"/>
      <c r="E379" s="25"/>
      <c r="F379" s="24" t="s">
        <v>18</v>
      </c>
      <c r="G379" s="26">
        <v>1</v>
      </c>
      <c r="H379" s="31"/>
      <c r="I379" s="27">
        <v>0</v>
      </c>
      <c r="J379" s="28">
        <f t="shared" si="5"/>
        <v>0</v>
      </c>
      <c r="K379" s="29" t="s">
        <v>50</v>
      </c>
      <c r="L379" s="21" t="s">
        <v>21</v>
      </c>
      <c r="M379" s="29" t="s">
        <v>51</v>
      </c>
      <c r="N379" s="30" t="str">
        <f>VLOOKUP(M379,[19]OPERACIONAL!$A$1:$C$12,2,FALSE)</f>
        <v>SELECIONAR</v>
      </c>
    </row>
    <row r="380" spans="2:14" hidden="1">
      <c r="B380" s="14">
        <v>40</v>
      </c>
      <c r="C380" s="24" t="s">
        <v>4</v>
      </c>
      <c r="D380" s="25"/>
      <c r="E380" s="25"/>
      <c r="F380" s="24" t="s">
        <v>18</v>
      </c>
      <c r="G380" s="26">
        <v>1</v>
      </c>
      <c r="H380" s="31"/>
      <c r="I380" s="27">
        <v>0</v>
      </c>
      <c r="J380" s="28">
        <f t="shared" si="5"/>
        <v>0</v>
      </c>
      <c r="K380" s="29" t="s">
        <v>50</v>
      </c>
      <c r="L380" s="21" t="s">
        <v>21</v>
      </c>
      <c r="M380" s="29" t="s">
        <v>51</v>
      </c>
      <c r="N380" s="30" t="str">
        <f>VLOOKUP(M380,[19]OPERACIONAL!$A$1:$C$12,2,FALSE)</f>
        <v>SELECIONAR</v>
      </c>
    </row>
    <row r="381" spans="2:14" hidden="1">
      <c r="B381" s="14">
        <v>40</v>
      </c>
      <c r="C381" s="24" t="s">
        <v>4</v>
      </c>
      <c r="D381" s="25"/>
      <c r="E381" s="25"/>
      <c r="F381" s="24" t="s">
        <v>18</v>
      </c>
      <c r="G381" s="26">
        <v>1</v>
      </c>
      <c r="H381" s="31"/>
      <c r="I381" s="27">
        <v>0</v>
      </c>
      <c r="J381" s="28">
        <f t="shared" si="5"/>
        <v>0</v>
      </c>
      <c r="K381" s="29" t="s">
        <v>50</v>
      </c>
      <c r="L381" s="21" t="s">
        <v>21</v>
      </c>
      <c r="M381" s="29" t="s">
        <v>51</v>
      </c>
      <c r="N381" s="30" t="str">
        <f>VLOOKUP(M381,[19]OPERACIONAL!$A$1:$C$12,2,FALSE)</f>
        <v>SELECIONAR</v>
      </c>
    </row>
    <row r="382" spans="2:14" hidden="1">
      <c r="B382" s="14">
        <v>40</v>
      </c>
      <c r="C382" s="24" t="s">
        <v>4</v>
      </c>
      <c r="D382" s="25"/>
      <c r="E382" s="25"/>
      <c r="F382" s="24" t="s">
        <v>18</v>
      </c>
      <c r="G382" s="26">
        <v>1</v>
      </c>
      <c r="H382" s="31"/>
      <c r="I382" s="27">
        <v>0</v>
      </c>
      <c r="J382" s="28">
        <f t="shared" si="5"/>
        <v>0</v>
      </c>
      <c r="K382" s="29" t="s">
        <v>50</v>
      </c>
      <c r="L382" s="21" t="s">
        <v>21</v>
      </c>
      <c r="M382" s="29" t="s">
        <v>51</v>
      </c>
      <c r="N382" s="30" t="str">
        <f>VLOOKUP(M382,[19]OPERACIONAL!$A$1:$C$12,2,FALSE)</f>
        <v>SELECIONAR</v>
      </c>
    </row>
    <row r="383" spans="2:14" hidden="1">
      <c r="B383" s="14">
        <v>40</v>
      </c>
      <c r="C383" s="24" t="s">
        <v>4</v>
      </c>
      <c r="D383" s="25"/>
      <c r="E383" s="25"/>
      <c r="F383" s="24" t="s">
        <v>18</v>
      </c>
      <c r="G383" s="26">
        <v>1</v>
      </c>
      <c r="H383" s="31"/>
      <c r="I383" s="27">
        <v>0</v>
      </c>
      <c r="J383" s="28">
        <f t="shared" si="5"/>
        <v>0</v>
      </c>
      <c r="K383" s="29" t="s">
        <v>50</v>
      </c>
      <c r="L383" s="21" t="s">
        <v>21</v>
      </c>
      <c r="M383" s="29" t="s">
        <v>51</v>
      </c>
      <c r="N383" s="30" t="str">
        <f>VLOOKUP(M383,[19]OPERACIONAL!$A$1:$C$12,2,FALSE)</f>
        <v>SELECIONAR</v>
      </c>
    </row>
    <row r="384" spans="2:14" hidden="1">
      <c r="B384" s="14">
        <v>40</v>
      </c>
      <c r="C384" s="24" t="s">
        <v>4</v>
      </c>
      <c r="D384" s="25"/>
      <c r="E384" s="25"/>
      <c r="F384" s="24" t="s">
        <v>18</v>
      </c>
      <c r="G384" s="26">
        <v>1</v>
      </c>
      <c r="H384" s="31"/>
      <c r="I384" s="27">
        <v>0</v>
      </c>
      <c r="J384" s="28">
        <f t="shared" si="5"/>
        <v>0</v>
      </c>
      <c r="K384" s="29" t="s">
        <v>50</v>
      </c>
      <c r="L384" s="21" t="s">
        <v>21</v>
      </c>
      <c r="M384" s="29" t="s">
        <v>51</v>
      </c>
      <c r="N384" s="30" t="str">
        <f>VLOOKUP(M384,[19]OPERACIONAL!$A$1:$C$12,2,FALSE)</f>
        <v>SELECIONAR</v>
      </c>
    </row>
    <row r="385" spans="2:14" hidden="1">
      <c r="B385" s="14">
        <v>40</v>
      </c>
      <c r="C385" s="24" t="s">
        <v>4</v>
      </c>
      <c r="D385" s="25"/>
      <c r="E385" s="25"/>
      <c r="F385" s="24" t="s">
        <v>18</v>
      </c>
      <c r="G385" s="26">
        <v>1</v>
      </c>
      <c r="H385" s="31"/>
      <c r="I385" s="27">
        <v>0</v>
      </c>
      <c r="J385" s="28">
        <f t="shared" si="5"/>
        <v>0</v>
      </c>
      <c r="K385" s="29" t="s">
        <v>50</v>
      </c>
      <c r="L385" s="21" t="s">
        <v>21</v>
      </c>
      <c r="M385" s="29" t="s">
        <v>51</v>
      </c>
      <c r="N385" s="30" t="str">
        <f>VLOOKUP(M385,[19]OPERACIONAL!$A$1:$C$12,2,FALSE)</f>
        <v>SELECIONAR</v>
      </c>
    </row>
    <row r="386" spans="2:14" hidden="1">
      <c r="B386" s="14">
        <v>40</v>
      </c>
      <c r="C386" s="24" t="s">
        <v>4</v>
      </c>
      <c r="D386" s="25"/>
      <c r="E386" s="25"/>
      <c r="F386" s="24" t="s">
        <v>18</v>
      </c>
      <c r="G386" s="26">
        <v>1</v>
      </c>
      <c r="H386" s="31"/>
      <c r="I386" s="27">
        <v>0</v>
      </c>
      <c r="J386" s="28">
        <f t="shared" si="5"/>
        <v>0</v>
      </c>
      <c r="K386" s="29" t="s">
        <v>50</v>
      </c>
      <c r="L386" s="21" t="s">
        <v>21</v>
      </c>
      <c r="M386" s="29" t="s">
        <v>51</v>
      </c>
      <c r="N386" s="30" t="str">
        <f>VLOOKUP(M386,[19]OPERACIONAL!$A$1:$C$12,2,FALSE)</f>
        <v>SELECIONAR</v>
      </c>
    </row>
    <row r="387" spans="2:14" hidden="1">
      <c r="B387" s="14">
        <v>40</v>
      </c>
      <c r="C387" s="24" t="s">
        <v>4</v>
      </c>
      <c r="D387" s="25"/>
      <c r="E387" s="25"/>
      <c r="F387" s="24" t="s">
        <v>18</v>
      </c>
      <c r="G387" s="26">
        <v>1</v>
      </c>
      <c r="H387" s="31"/>
      <c r="I387" s="27">
        <v>0</v>
      </c>
      <c r="J387" s="28">
        <f t="shared" si="5"/>
        <v>0</v>
      </c>
      <c r="K387" s="29" t="s">
        <v>50</v>
      </c>
      <c r="L387" s="21" t="s">
        <v>21</v>
      </c>
      <c r="M387" s="29" t="s">
        <v>51</v>
      </c>
      <c r="N387" s="30" t="str">
        <f>VLOOKUP(M387,[19]OPERACIONAL!$A$1:$C$12,2,FALSE)</f>
        <v>SELECIONAR</v>
      </c>
    </row>
    <row r="388" spans="2:14" hidden="1">
      <c r="B388" s="14">
        <v>40</v>
      </c>
      <c r="C388" s="24" t="s">
        <v>4</v>
      </c>
      <c r="D388" s="25"/>
      <c r="E388" s="25"/>
      <c r="F388" s="24" t="s">
        <v>18</v>
      </c>
      <c r="G388" s="26">
        <v>1</v>
      </c>
      <c r="H388" s="31"/>
      <c r="I388" s="27">
        <v>0</v>
      </c>
      <c r="J388" s="28">
        <f t="shared" ref="J388:J451" si="6">G388*I388</f>
        <v>0</v>
      </c>
      <c r="K388" s="29" t="s">
        <v>50</v>
      </c>
      <c r="L388" s="21" t="s">
        <v>21</v>
      </c>
      <c r="M388" s="29" t="s">
        <v>51</v>
      </c>
      <c r="N388" s="30" t="str">
        <f>VLOOKUP(M388,[19]OPERACIONAL!$A$1:$C$12,2,FALSE)</f>
        <v>SELECIONAR</v>
      </c>
    </row>
    <row r="389" spans="2:14" hidden="1">
      <c r="B389" s="14">
        <v>40</v>
      </c>
      <c r="C389" s="24" t="s">
        <v>4</v>
      </c>
      <c r="D389" s="25"/>
      <c r="E389" s="25"/>
      <c r="F389" s="24" t="s">
        <v>18</v>
      </c>
      <c r="G389" s="26">
        <v>1</v>
      </c>
      <c r="H389" s="31"/>
      <c r="I389" s="27">
        <v>0</v>
      </c>
      <c r="J389" s="28">
        <f t="shared" si="6"/>
        <v>0</v>
      </c>
      <c r="K389" s="29" t="s">
        <v>50</v>
      </c>
      <c r="L389" s="21" t="s">
        <v>21</v>
      </c>
      <c r="M389" s="29" t="s">
        <v>51</v>
      </c>
      <c r="N389" s="30" t="str">
        <f>VLOOKUP(M389,[19]OPERACIONAL!$A$1:$C$12,2,FALSE)</f>
        <v>SELECIONAR</v>
      </c>
    </row>
    <row r="390" spans="2:14" hidden="1">
      <c r="B390" s="14">
        <v>40</v>
      </c>
      <c r="C390" s="24" t="s">
        <v>4</v>
      </c>
      <c r="D390" s="25"/>
      <c r="E390" s="25"/>
      <c r="F390" s="24" t="s">
        <v>18</v>
      </c>
      <c r="G390" s="26">
        <v>1</v>
      </c>
      <c r="H390" s="31"/>
      <c r="I390" s="27">
        <v>0</v>
      </c>
      <c r="J390" s="28">
        <f t="shared" si="6"/>
        <v>0</v>
      </c>
      <c r="K390" s="29" t="s">
        <v>50</v>
      </c>
      <c r="L390" s="21" t="s">
        <v>21</v>
      </c>
      <c r="M390" s="29" t="s">
        <v>51</v>
      </c>
      <c r="N390" s="30" t="str">
        <f>VLOOKUP(M390,[19]OPERACIONAL!$A$1:$C$12,2,FALSE)</f>
        <v>SELECIONAR</v>
      </c>
    </row>
    <row r="391" spans="2:14" hidden="1">
      <c r="B391" s="14">
        <v>40</v>
      </c>
      <c r="C391" s="24" t="s">
        <v>4</v>
      </c>
      <c r="D391" s="25"/>
      <c r="E391" s="25"/>
      <c r="F391" s="24" t="s">
        <v>18</v>
      </c>
      <c r="G391" s="26">
        <v>1</v>
      </c>
      <c r="H391" s="31"/>
      <c r="I391" s="27">
        <v>0</v>
      </c>
      <c r="J391" s="28">
        <f t="shared" si="6"/>
        <v>0</v>
      </c>
      <c r="K391" s="29" t="s">
        <v>50</v>
      </c>
      <c r="L391" s="21" t="s">
        <v>21</v>
      </c>
      <c r="M391" s="29" t="s">
        <v>51</v>
      </c>
      <c r="N391" s="30" t="str">
        <f>VLOOKUP(M391,[19]OPERACIONAL!$A$1:$C$12,2,FALSE)</f>
        <v>SELECIONAR</v>
      </c>
    </row>
    <row r="392" spans="2:14" hidden="1">
      <c r="B392" s="14">
        <v>40</v>
      </c>
      <c r="C392" s="24" t="s">
        <v>4</v>
      </c>
      <c r="D392" s="25"/>
      <c r="E392" s="25"/>
      <c r="F392" s="24" t="s">
        <v>18</v>
      </c>
      <c r="G392" s="26">
        <v>1</v>
      </c>
      <c r="H392" s="31"/>
      <c r="I392" s="27">
        <v>0</v>
      </c>
      <c r="J392" s="28">
        <f t="shared" si="6"/>
        <v>0</v>
      </c>
      <c r="K392" s="29" t="s">
        <v>50</v>
      </c>
      <c r="L392" s="21" t="s">
        <v>21</v>
      </c>
      <c r="M392" s="29" t="s">
        <v>51</v>
      </c>
      <c r="N392" s="30" t="str">
        <f>VLOOKUP(M392,[19]OPERACIONAL!$A$1:$C$12,2,FALSE)</f>
        <v>SELECIONAR</v>
      </c>
    </row>
    <row r="393" spans="2:14" hidden="1">
      <c r="B393" s="14">
        <v>40</v>
      </c>
      <c r="C393" s="24" t="s">
        <v>4</v>
      </c>
      <c r="D393" s="25"/>
      <c r="E393" s="25"/>
      <c r="F393" s="24" t="s">
        <v>18</v>
      </c>
      <c r="G393" s="26">
        <v>1</v>
      </c>
      <c r="H393" s="31"/>
      <c r="I393" s="27">
        <v>0</v>
      </c>
      <c r="J393" s="28">
        <f t="shared" si="6"/>
        <v>0</v>
      </c>
      <c r="K393" s="29" t="s">
        <v>50</v>
      </c>
      <c r="L393" s="21" t="s">
        <v>21</v>
      </c>
      <c r="M393" s="29" t="s">
        <v>51</v>
      </c>
      <c r="N393" s="30" t="str">
        <f>VLOOKUP(M393,[19]OPERACIONAL!$A$1:$C$12,2,FALSE)</f>
        <v>SELECIONAR</v>
      </c>
    </row>
    <row r="394" spans="2:14" hidden="1">
      <c r="B394" s="14">
        <v>40</v>
      </c>
      <c r="C394" s="24" t="s">
        <v>4</v>
      </c>
      <c r="D394" s="25"/>
      <c r="E394" s="25"/>
      <c r="F394" s="24" t="s">
        <v>18</v>
      </c>
      <c r="G394" s="26">
        <v>1</v>
      </c>
      <c r="H394" s="31"/>
      <c r="I394" s="27">
        <v>0</v>
      </c>
      <c r="J394" s="28">
        <f t="shared" si="6"/>
        <v>0</v>
      </c>
      <c r="K394" s="29" t="s">
        <v>50</v>
      </c>
      <c r="L394" s="21" t="s">
        <v>21</v>
      </c>
      <c r="M394" s="29" t="s">
        <v>51</v>
      </c>
      <c r="N394" s="30" t="str">
        <f>VLOOKUP(M394,[19]OPERACIONAL!$A$1:$C$12,2,FALSE)</f>
        <v>SELECIONAR</v>
      </c>
    </row>
    <row r="395" spans="2:14" hidden="1">
      <c r="B395" s="14">
        <v>40</v>
      </c>
      <c r="C395" s="24" t="s">
        <v>4</v>
      </c>
      <c r="D395" s="25"/>
      <c r="E395" s="25"/>
      <c r="F395" s="24" t="s">
        <v>18</v>
      </c>
      <c r="G395" s="26">
        <v>1</v>
      </c>
      <c r="H395" s="31"/>
      <c r="I395" s="27">
        <v>0</v>
      </c>
      <c r="J395" s="28">
        <f t="shared" si="6"/>
        <v>0</v>
      </c>
      <c r="K395" s="29" t="s">
        <v>50</v>
      </c>
      <c r="L395" s="21" t="s">
        <v>21</v>
      </c>
      <c r="M395" s="29" t="s">
        <v>51</v>
      </c>
      <c r="N395" s="30" t="str">
        <f>VLOOKUP(M395,[19]OPERACIONAL!$A$1:$C$12,2,FALSE)</f>
        <v>SELECIONAR</v>
      </c>
    </row>
    <row r="396" spans="2:14" hidden="1">
      <c r="B396" s="14">
        <v>40</v>
      </c>
      <c r="C396" s="24" t="s">
        <v>4</v>
      </c>
      <c r="D396" s="25"/>
      <c r="E396" s="25"/>
      <c r="F396" s="24" t="s">
        <v>18</v>
      </c>
      <c r="G396" s="26">
        <v>1</v>
      </c>
      <c r="H396" s="31"/>
      <c r="I396" s="27">
        <v>0</v>
      </c>
      <c r="J396" s="28">
        <f t="shared" si="6"/>
        <v>0</v>
      </c>
      <c r="K396" s="29" t="s">
        <v>50</v>
      </c>
      <c r="L396" s="21" t="s">
        <v>21</v>
      </c>
      <c r="M396" s="29" t="s">
        <v>51</v>
      </c>
      <c r="N396" s="30" t="str">
        <f>VLOOKUP(M396,[19]OPERACIONAL!$A$1:$C$12,2,FALSE)</f>
        <v>SELECIONAR</v>
      </c>
    </row>
    <row r="397" spans="2:14" hidden="1">
      <c r="B397" s="14">
        <v>40</v>
      </c>
      <c r="C397" s="24" t="s">
        <v>4</v>
      </c>
      <c r="D397" s="25"/>
      <c r="E397" s="25"/>
      <c r="F397" s="24" t="s">
        <v>18</v>
      </c>
      <c r="G397" s="26">
        <v>1</v>
      </c>
      <c r="H397" s="31"/>
      <c r="I397" s="27">
        <v>0</v>
      </c>
      <c r="J397" s="28">
        <f t="shared" si="6"/>
        <v>0</v>
      </c>
      <c r="K397" s="29" t="s">
        <v>50</v>
      </c>
      <c r="L397" s="21" t="s">
        <v>21</v>
      </c>
      <c r="M397" s="29" t="s">
        <v>51</v>
      </c>
      <c r="N397" s="30" t="str">
        <f>VLOOKUP(M397,[19]OPERACIONAL!$A$1:$C$12,2,FALSE)</f>
        <v>SELECIONAR</v>
      </c>
    </row>
    <row r="398" spans="2:14" hidden="1">
      <c r="B398" s="14">
        <v>40</v>
      </c>
      <c r="C398" s="24" t="s">
        <v>4</v>
      </c>
      <c r="D398" s="25"/>
      <c r="E398" s="25"/>
      <c r="F398" s="24" t="s">
        <v>18</v>
      </c>
      <c r="G398" s="26">
        <v>1</v>
      </c>
      <c r="H398" s="31"/>
      <c r="I398" s="27">
        <v>0</v>
      </c>
      <c r="J398" s="28">
        <f t="shared" si="6"/>
        <v>0</v>
      </c>
      <c r="K398" s="29" t="s">
        <v>50</v>
      </c>
      <c r="L398" s="21" t="s">
        <v>21</v>
      </c>
      <c r="M398" s="29" t="s">
        <v>51</v>
      </c>
      <c r="N398" s="30" t="str">
        <f>VLOOKUP(M398,[19]OPERACIONAL!$A$1:$C$12,2,FALSE)</f>
        <v>SELECIONAR</v>
      </c>
    </row>
    <row r="399" spans="2:14" hidden="1">
      <c r="B399" s="14">
        <v>40</v>
      </c>
      <c r="C399" s="24" t="s">
        <v>4</v>
      </c>
      <c r="D399" s="25"/>
      <c r="E399" s="25"/>
      <c r="F399" s="24" t="s">
        <v>18</v>
      </c>
      <c r="G399" s="26">
        <v>1</v>
      </c>
      <c r="H399" s="31"/>
      <c r="I399" s="27">
        <v>0</v>
      </c>
      <c r="J399" s="28">
        <f t="shared" si="6"/>
        <v>0</v>
      </c>
      <c r="K399" s="29" t="s">
        <v>50</v>
      </c>
      <c r="L399" s="21" t="s">
        <v>21</v>
      </c>
      <c r="M399" s="29" t="s">
        <v>51</v>
      </c>
      <c r="N399" s="30" t="str">
        <f>VLOOKUP(M399,[19]OPERACIONAL!$A$1:$C$12,2,FALSE)</f>
        <v>SELECIONAR</v>
      </c>
    </row>
    <row r="400" spans="2:14" hidden="1">
      <c r="B400" s="14">
        <v>40</v>
      </c>
      <c r="C400" s="24" t="s">
        <v>4</v>
      </c>
      <c r="D400" s="25"/>
      <c r="E400" s="25"/>
      <c r="F400" s="24" t="s">
        <v>18</v>
      </c>
      <c r="G400" s="26">
        <v>1</v>
      </c>
      <c r="H400" s="31"/>
      <c r="I400" s="27">
        <v>0</v>
      </c>
      <c r="J400" s="28">
        <f t="shared" si="6"/>
        <v>0</v>
      </c>
      <c r="K400" s="29" t="s">
        <v>50</v>
      </c>
      <c r="L400" s="21" t="s">
        <v>21</v>
      </c>
      <c r="M400" s="29" t="s">
        <v>51</v>
      </c>
      <c r="N400" s="30" t="str">
        <f>VLOOKUP(M400,[19]OPERACIONAL!$A$1:$C$12,2,FALSE)</f>
        <v>SELECIONAR</v>
      </c>
    </row>
    <row r="401" spans="2:14" hidden="1">
      <c r="B401" s="14">
        <v>40</v>
      </c>
      <c r="C401" s="24" t="s">
        <v>4</v>
      </c>
      <c r="D401" s="25"/>
      <c r="E401" s="25"/>
      <c r="F401" s="24" t="s">
        <v>18</v>
      </c>
      <c r="G401" s="26">
        <v>1</v>
      </c>
      <c r="H401" s="31"/>
      <c r="I401" s="27">
        <v>0</v>
      </c>
      <c r="J401" s="28">
        <f t="shared" si="6"/>
        <v>0</v>
      </c>
      <c r="K401" s="29" t="s">
        <v>50</v>
      </c>
      <c r="L401" s="21" t="s">
        <v>21</v>
      </c>
      <c r="M401" s="29" t="s">
        <v>51</v>
      </c>
      <c r="N401" s="30" t="str">
        <f>VLOOKUP(M401,[19]OPERACIONAL!$A$1:$C$12,2,FALSE)</f>
        <v>SELECIONAR</v>
      </c>
    </row>
    <row r="402" spans="2:14" hidden="1">
      <c r="B402" s="14">
        <v>40</v>
      </c>
      <c r="C402" s="24" t="s">
        <v>4</v>
      </c>
      <c r="D402" s="25"/>
      <c r="E402" s="25"/>
      <c r="F402" s="24" t="s">
        <v>18</v>
      </c>
      <c r="G402" s="26">
        <v>1</v>
      </c>
      <c r="H402" s="31"/>
      <c r="I402" s="27">
        <v>0</v>
      </c>
      <c r="J402" s="28">
        <f t="shared" si="6"/>
        <v>0</v>
      </c>
      <c r="K402" s="29" t="s">
        <v>50</v>
      </c>
      <c r="L402" s="21" t="s">
        <v>21</v>
      </c>
      <c r="M402" s="29" t="s">
        <v>51</v>
      </c>
      <c r="N402" s="30" t="str">
        <f>VLOOKUP(M402,[19]OPERACIONAL!$A$1:$C$12,2,FALSE)</f>
        <v>SELECIONAR</v>
      </c>
    </row>
    <row r="403" spans="2:14" hidden="1">
      <c r="B403" s="14">
        <v>40</v>
      </c>
      <c r="C403" s="24" t="s">
        <v>4</v>
      </c>
      <c r="D403" s="25"/>
      <c r="E403" s="25"/>
      <c r="F403" s="24" t="s">
        <v>18</v>
      </c>
      <c r="G403" s="26">
        <v>1</v>
      </c>
      <c r="H403" s="31"/>
      <c r="I403" s="27">
        <v>0</v>
      </c>
      <c r="J403" s="28">
        <f t="shared" si="6"/>
        <v>0</v>
      </c>
      <c r="K403" s="29" t="s">
        <v>50</v>
      </c>
      <c r="L403" s="21" t="s">
        <v>21</v>
      </c>
      <c r="M403" s="29" t="s">
        <v>51</v>
      </c>
      <c r="N403" s="30" t="str">
        <f>VLOOKUP(M403,[19]OPERACIONAL!$A$1:$C$12,2,FALSE)</f>
        <v>SELECIONAR</v>
      </c>
    </row>
    <row r="404" spans="2:14" hidden="1">
      <c r="B404" s="14">
        <v>40</v>
      </c>
      <c r="C404" s="24" t="s">
        <v>4</v>
      </c>
      <c r="D404" s="25"/>
      <c r="E404" s="25"/>
      <c r="F404" s="24" t="s">
        <v>18</v>
      </c>
      <c r="G404" s="26">
        <v>1</v>
      </c>
      <c r="H404" s="31"/>
      <c r="I404" s="27">
        <v>0</v>
      </c>
      <c r="J404" s="28">
        <f t="shared" si="6"/>
        <v>0</v>
      </c>
      <c r="K404" s="29" t="s">
        <v>50</v>
      </c>
      <c r="L404" s="21" t="s">
        <v>21</v>
      </c>
      <c r="M404" s="29" t="s">
        <v>51</v>
      </c>
      <c r="N404" s="30" t="str">
        <f>VLOOKUP(M404,[19]OPERACIONAL!$A$1:$C$12,2,FALSE)</f>
        <v>SELECIONAR</v>
      </c>
    </row>
    <row r="405" spans="2:14" hidden="1">
      <c r="B405" s="14">
        <v>40</v>
      </c>
      <c r="C405" s="24" t="s">
        <v>4</v>
      </c>
      <c r="D405" s="25"/>
      <c r="E405" s="25"/>
      <c r="F405" s="24" t="s">
        <v>18</v>
      </c>
      <c r="G405" s="26">
        <v>1</v>
      </c>
      <c r="H405" s="31"/>
      <c r="I405" s="27">
        <v>0</v>
      </c>
      <c r="J405" s="28">
        <f t="shared" si="6"/>
        <v>0</v>
      </c>
      <c r="K405" s="29" t="s">
        <v>50</v>
      </c>
      <c r="L405" s="21" t="s">
        <v>21</v>
      </c>
      <c r="M405" s="29" t="s">
        <v>51</v>
      </c>
      <c r="N405" s="30" t="str">
        <f>VLOOKUP(M405,[19]OPERACIONAL!$A$1:$C$12,2,FALSE)</f>
        <v>SELECIONAR</v>
      </c>
    </row>
    <row r="406" spans="2:14" hidden="1">
      <c r="B406" s="14">
        <v>40</v>
      </c>
      <c r="C406" s="24" t="s">
        <v>4</v>
      </c>
      <c r="D406" s="25"/>
      <c r="E406" s="25"/>
      <c r="F406" s="24" t="s">
        <v>18</v>
      </c>
      <c r="G406" s="26">
        <v>1</v>
      </c>
      <c r="H406" s="31"/>
      <c r="I406" s="27">
        <v>0</v>
      </c>
      <c r="J406" s="28">
        <f t="shared" si="6"/>
        <v>0</v>
      </c>
      <c r="K406" s="29" t="s">
        <v>50</v>
      </c>
      <c r="L406" s="21" t="s">
        <v>21</v>
      </c>
      <c r="M406" s="29" t="s">
        <v>51</v>
      </c>
      <c r="N406" s="30" t="str">
        <f>VLOOKUP(M406,[19]OPERACIONAL!$A$1:$C$12,2,FALSE)</f>
        <v>SELECIONAR</v>
      </c>
    </row>
    <row r="407" spans="2:14" hidden="1">
      <c r="B407" s="14">
        <v>40</v>
      </c>
      <c r="C407" s="24" t="s">
        <v>4</v>
      </c>
      <c r="D407" s="25"/>
      <c r="E407" s="25"/>
      <c r="F407" s="24" t="s">
        <v>18</v>
      </c>
      <c r="G407" s="26">
        <v>1</v>
      </c>
      <c r="H407" s="31"/>
      <c r="I407" s="27">
        <v>0</v>
      </c>
      <c r="J407" s="28">
        <f t="shared" si="6"/>
        <v>0</v>
      </c>
      <c r="K407" s="29" t="s">
        <v>50</v>
      </c>
      <c r="L407" s="21" t="s">
        <v>21</v>
      </c>
      <c r="M407" s="29" t="s">
        <v>51</v>
      </c>
      <c r="N407" s="30" t="str">
        <f>VLOOKUP(M407,[19]OPERACIONAL!$A$1:$C$12,2,FALSE)</f>
        <v>SELECIONAR</v>
      </c>
    </row>
    <row r="408" spans="2:14" hidden="1">
      <c r="B408" s="14">
        <v>40</v>
      </c>
      <c r="C408" s="24" t="s">
        <v>4</v>
      </c>
      <c r="D408" s="25"/>
      <c r="E408" s="25"/>
      <c r="F408" s="24" t="s">
        <v>18</v>
      </c>
      <c r="G408" s="26">
        <v>1</v>
      </c>
      <c r="H408" s="31"/>
      <c r="I408" s="27">
        <v>0</v>
      </c>
      <c r="J408" s="28">
        <f t="shared" si="6"/>
        <v>0</v>
      </c>
      <c r="K408" s="29" t="s">
        <v>50</v>
      </c>
      <c r="L408" s="21" t="s">
        <v>21</v>
      </c>
      <c r="M408" s="29" t="s">
        <v>51</v>
      </c>
      <c r="N408" s="30" t="str">
        <f>VLOOKUP(M408,[19]OPERACIONAL!$A$1:$C$12,2,FALSE)</f>
        <v>SELECIONAR</v>
      </c>
    </row>
    <row r="409" spans="2:14" hidden="1">
      <c r="B409" s="14">
        <v>40</v>
      </c>
      <c r="C409" s="24" t="s">
        <v>4</v>
      </c>
      <c r="D409" s="25"/>
      <c r="E409" s="25"/>
      <c r="F409" s="24" t="s">
        <v>18</v>
      </c>
      <c r="G409" s="26">
        <v>1</v>
      </c>
      <c r="H409" s="31"/>
      <c r="I409" s="27">
        <v>0</v>
      </c>
      <c r="J409" s="28">
        <f t="shared" si="6"/>
        <v>0</v>
      </c>
      <c r="K409" s="29" t="s">
        <v>50</v>
      </c>
      <c r="L409" s="21" t="s">
        <v>21</v>
      </c>
      <c r="M409" s="29" t="s">
        <v>51</v>
      </c>
      <c r="N409" s="30" t="str">
        <f>VLOOKUP(M409,[19]OPERACIONAL!$A$1:$C$12,2,FALSE)</f>
        <v>SELECIONAR</v>
      </c>
    </row>
    <row r="410" spans="2:14" hidden="1">
      <c r="B410" s="14">
        <v>40</v>
      </c>
      <c r="C410" s="24" t="s">
        <v>4</v>
      </c>
      <c r="D410" s="25"/>
      <c r="E410" s="25"/>
      <c r="F410" s="24" t="s">
        <v>18</v>
      </c>
      <c r="G410" s="26">
        <v>1</v>
      </c>
      <c r="H410" s="31"/>
      <c r="I410" s="27">
        <v>0</v>
      </c>
      <c r="J410" s="28">
        <f t="shared" si="6"/>
        <v>0</v>
      </c>
      <c r="K410" s="29" t="s">
        <v>50</v>
      </c>
      <c r="L410" s="21" t="s">
        <v>21</v>
      </c>
      <c r="M410" s="29" t="s">
        <v>51</v>
      </c>
      <c r="N410" s="30" t="str">
        <f>VLOOKUP(M410,[19]OPERACIONAL!$A$1:$C$12,2,FALSE)</f>
        <v>SELECIONAR</v>
      </c>
    </row>
    <row r="411" spans="2:14" hidden="1">
      <c r="B411" s="14">
        <v>40</v>
      </c>
      <c r="C411" s="24" t="s">
        <v>4</v>
      </c>
      <c r="D411" s="25"/>
      <c r="E411" s="25"/>
      <c r="F411" s="24" t="s">
        <v>18</v>
      </c>
      <c r="G411" s="26">
        <v>1</v>
      </c>
      <c r="H411" s="31"/>
      <c r="I411" s="27">
        <v>0</v>
      </c>
      <c r="J411" s="28">
        <f t="shared" si="6"/>
        <v>0</v>
      </c>
      <c r="K411" s="29" t="s">
        <v>50</v>
      </c>
      <c r="L411" s="21" t="s">
        <v>21</v>
      </c>
      <c r="M411" s="29" t="s">
        <v>51</v>
      </c>
      <c r="N411" s="30" t="str">
        <f>VLOOKUP(M411,[19]OPERACIONAL!$A$1:$C$12,2,FALSE)</f>
        <v>SELECIONAR</v>
      </c>
    </row>
    <row r="412" spans="2:14" hidden="1">
      <c r="B412" s="14">
        <v>40</v>
      </c>
      <c r="C412" s="24" t="s">
        <v>4</v>
      </c>
      <c r="D412" s="25"/>
      <c r="E412" s="25"/>
      <c r="F412" s="24" t="s">
        <v>18</v>
      </c>
      <c r="G412" s="26">
        <v>1</v>
      </c>
      <c r="H412" s="31"/>
      <c r="I412" s="27">
        <v>0</v>
      </c>
      <c r="J412" s="28">
        <f t="shared" si="6"/>
        <v>0</v>
      </c>
      <c r="K412" s="29" t="s">
        <v>50</v>
      </c>
      <c r="L412" s="21" t="s">
        <v>21</v>
      </c>
      <c r="M412" s="29" t="s">
        <v>51</v>
      </c>
      <c r="N412" s="30" t="str">
        <f>VLOOKUP(M412,[19]OPERACIONAL!$A$1:$C$12,2,FALSE)</f>
        <v>SELECIONAR</v>
      </c>
    </row>
    <row r="413" spans="2:14" hidden="1">
      <c r="B413" s="14">
        <v>40</v>
      </c>
      <c r="C413" s="24" t="s">
        <v>4</v>
      </c>
      <c r="D413" s="25"/>
      <c r="E413" s="25"/>
      <c r="F413" s="24" t="s">
        <v>18</v>
      </c>
      <c r="G413" s="26">
        <v>1</v>
      </c>
      <c r="H413" s="31"/>
      <c r="I413" s="27">
        <v>0</v>
      </c>
      <c r="J413" s="28">
        <f t="shared" si="6"/>
        <v>0</v>
      </c>
      <c r="K413" s="29" t="s">
        <v>50</v>
      </c>
      <c r="L413" s="21" t="s">
        <v>21</v>
      </c>
      <c r="M413" s="29" t="s">
        <v>51</v>
      </c>
      <c r="N413" s="30" t="str">
        <f>VLOOKUP(M413,[19]OPERACIONAL!$A$1:$C$12,2,FALSE)</f>
        <v>SELECIONAR</v>
      </c>
    </row>
    <row r="414" spans="2:14" hidden="1">
      <c r="B414" s="14">
        <v>40</v>
      </c>
      <c r="C414" s="24" t="s">
        <v>4</v>
      </c>
      <c r="D414" s="25"/>
      <c r="E414" s="25"/>
      <c r="F414" s="24" t="s">
        <v>18</v>
      </c>
      <c r="G414" s="26">
        <v>1</v>
      </c>
      <c r="H414" s="31"/>
      <c r="I414" s="27">
        <v>0</v>
      </c>
      <c r="J414" s="28">
        <f t="shared" si="6"/>
        <v>0</v>
      </c>
      <c r="K414" s="29" t="s">
        <v>50</v>
      </c>
      <c r="L414" s="21" t="s">
        <v>21</v>
      </c>
      <c r="M414" s="29" t="s">
        <v>51</v>
      </c>
      <c r="N414" s="30" t="str">
        <f>VLOOKUP(M414,[19]OPERACIONAL!$A$1:$C$12,2,FALSE)</f>
        <v>SELECIONAR</v>
      </c>
    </row>
    <row r="415" spans="2:14" hidden="1">
      <c r="B415" s="14">
        <v>40</v>
      </c>
      <c r="C415" s="24" t="s">
        <v>4</v>
      </c>
      <c r="D415" s="25"/>
      <c r="E415" s="25"/>
      <c r="F415" s="24" t="s">
        <v>18</v>
      </c>
      <c r="G415" s="26">
        <v>1</v>
      </c>
      <c r="H415" s="31"/>
      <c r="I415" s="27">
        <v>0</v>
      </c>
      <c r="J415" s="28">
        <f t="shared" si="6"/>
        <v>0</v>
      </c>
      <c r="K415" s="29" t="s">
        <v>50</v>
      </c>
      <c r="L415" s="21" t="s">
        <v>21</v>
      </c>
      <c r="M415" s="29" t="s">
        <v>51</v>
      </c>
      <c r="N415" s="30" t="str">
        <f>VLOOKUP(M415,[19]OPERACIONAL!$A$1:$C$12,2,FALSE)</f>
        <v>SELECIONAR</v>
      </c>
    </row>
    <row r="416" spans="2:14" hidden="1">
      <c r="B416" s="14">
        <v>40</v>
      </c>
      <c r="C416" s="24" t="s">
        <v>4</v>
      </c>
      <c r="D416" s="25"/>
      <c r="E416" s="25"/>
      <c r="F416" s="24" t="s">
        <v>18</v>
      </c>
      <c r="G416" s="26">
        <v>1</v>
      </c>
      <c r="H416" s="31"/>
      <c r="I416" s="27">
        <v>0</v>
      </c>
      <c r="J416" s="28">
        <f t="shared" si="6"/>
        <v>0</v>
      </c>
      <c r="K416" s="29" t="s">
        <v>50</v>
      </c>
      <c r="L416" s="21" t="s">
        <v>21</v>
      </c>
      <c r="M416" s="29" t="s">
        <v>51</v>
      </c>
      <c r="N416" s="30" t="str">
        <f>VLOOKUP(M416,[19]OPERACIONAL!$A$1:$C$12,2,FALSE)</f>
        <v>SELECIONAR</v>
      </c>
    </row>
    <row r="417" spans="2:14" hidden="1">
      <c r="B417" s="14">
        <v>40</v>
      </c>
      <c r="C417" s="24" t="s">
        <v>4</v>
      </c>
      <c r="D417" s="25"/>
      <c r="E417" s="25"/>
      <c r="F417" s="24" t="s">
        <v>18</v>
      </c>
      <c r="G417" s="26">
        <v>1</v>
      </c>
      <c r="H417" s="31"/>
      <c r="I417" s="27">
        <v>0</v>
      </c>
      <c r="J417" s="28">
        <f t="shared" si="6"/>
        <v>0</v>
      </c>
      <c r="K417" s="29" t="s">
        <v>50</v>
      </c>
      <c r="L417" s="21" t="s">
        <v>21</v>
      </c>
      <c r="M417" s="29" t="s">
        <v>51</v>
      </c>
      <c r="N417" s="30" t="str">
        <f>VLOOKUP(M417,[19]OPERACIONAL!$A$1:$C$12,2,FALSE)</f>
        <v>SELECIONAR</v>
      </c>
    </row>
    <row r="418" spans="2:14" hidden="1">
      <c r="B418" s="14">
        <v>40</v>
      </c>
      <c r="C418" s="24" t="s">
        <v>4</v>
      </c>
      <c r="D418" s="25"/>
      <c r="E418" s="25"/>
      <c r="F418" s="24" t="s">
        <v>18</v>
      </c>
      <c r="G418" s="26">
        <v>1</v>
      </c>
      <c r="H418" s="31"/>
      <c r="I418" s="27">
        <v>0</v>
      </c>
      <c r="J418" s="28">
        <f t="shared" si="6"/>
        <v>0</v>
      </c>
      <c r="K418" s="29" t="s">
        <v>50</v>
      </c>
      <c r="L418" s="21" t="s">
        <v>21</v>
      </c>
      <c r="M418" s="29" t="s">
        <v>51</v>
      </c>
      <c r="N418" s="30" t="str">
        <f>VLOOKUP(M418,[19]OPERACIONAL!$A$1:$C$12,2,FALSE)</f>
        <v>SELECIONAR</v>
      </c>
    </row>
    <row r="419" spans="2:14" hidden="1">
      <c r="B419" s="14">
        <v>40</v>
      </c>
      <c r="C419" s="24" t="s">
        <v>4</v>
      </c>
      <c r="D419" s="25"/>
      <c r="E419" s="25"/>
      <c r="F419" s="24" t="s">
        <v>18</v>
      </c>
      <c r="G419" s="26">
        <v>1</v>
      </c>
      <c r="H419" s="31"/>
      <c r="I419" s="27">
        <v>0</v>
      </c>
      <c r="J419" s="28">
        <f t="shared" si="6"/>
        <v>0</v>
      </c>
      <c r="K419" s="29" t="s">
        <v>50</v>
      </c>
      <c r="L419" s="21" t="s">
        <v>21</v>
      </c>
      <c r="M419" s="29" t="s">
        <v>51</v>
      </c>
      <c r="N419" s="30" t="str">
        <f>VLOOKUP(M419,[19]OPERACIONAL!$A$1:$C$12,2,FALSE)</f>
        <v>SELECIONAR</v>
      </c>
    </row>
    <row r="420" spans="2:14" hidden="1">
      <c r="B420" s="14">
        <v>40</v>
      </c>
      <c r="C420" s="24" t="s">
        <v>4</v>
      </c>
      <c r="D420" s="25"/>
      <c r="E420" s="25"/>
      <c r="F420" s="24" t="s">
        <v>18</v>
      </c>
      <c r="G420" s="26">
        <v>1</v>
      </c>
      <c r="H420" s="31"/>
      <c r="I420" s="27">
        <v>0</v>
      </c>
      <c r="J420" s="28">
        <f t="shared" si="6"/>
        <v>0</v>
      </c>
      <c r="K420" s="29" t="s">
        <v>50</v>
      </c>
      <c r="L420" s="21" t="s">
        <v>21</v>
      </c>
      <c r="M420" s="29" t="s">
        <v>51</v>
      </c>
      <c r="N420" s="30" t="str">
        <f>VLOOKUP(M420,[19]OPERACIONAL!$A$1:$C$12,2,FALSE)</f>
        <v>SELECIONAR</v>
      </c>
    </row>
    <row r="421" spans="2:14" hidden="1">
      <c r="B421" s="14">
        <v>40</v>
      </c>
      <c r="C421" s="24" t="s">
        <v>4</v>
      </c>
      <c r="D421" s="25"/>
      <c r="E421" s="25"/>
      <c r="F421" s="24" t="s">
        <v>18</v>
      </c>
      <c r="G421" s="26">
        <v>1</v>
      </c>
      <c r="H421" s="31"/>
      <c r="I421" s="27">
        <v>0</v>
      </c>
      <c r="J421" s="28">
        <f t="shared" si="6"/>
        <v>0</v>
      </c>
      <c r="K421" s="29" t="s">
        <v>50</v>
      </c>
      <c r="L421" s="21" t="s">
        <v>21</v>
      </c>
      <c r="M421" s="29" t="s">
        <v>51</v>
      </c>
      <c r="N421" s="30" t="str">
        <f>VLOOKUP(M421,[19]OPERACIONAL!$A$1:$C$12,2,FALSE)</f>
        <v>SELECIONAR</v>
      </c>
    </row>
    <row r="422" spans="2:14" hidden="1">
      <c r="B422" s="14">
        <v>40</v>
      </c>
      <c r="C422" s="24" t="s">
        <v>4</v>
      </c>
      <c r="D422" s="25"/>
      <c r="E422" s="25"/>
      <c r="F422" s="24" t="s">
        <v>18</v>
      </c>
      <c r="G422" s="26">
        <v>1</v>
      </c>
      <c r="H422" s="31"/>
      <c r="I422" s="27">
        <v>0</v>
      </c>
      <c r="J422" s="28">
        <f t="shared" si="6"/>
        <v>0</v>
      </c>
      <c r="K422" s="29" t="s">
        <v>50</v>
      </c>
      <c r="L422" s="21" t="s">
        <v>21</v>
      </c>
      <c r="M422" s="29" t="s">
        <v>51</v>
      </c>
      <c r="N422" s="30" t="str">
        <f>VLOOKUP(M422,[19]OPERACIONAL!$A$1:$C$12,2,FALSE)</f>
        <v>SELECIONAR</v>
      </c>
    </row>
    <row r="423" spans="2:14" hidden="1">
      <c r="B423" s="14">
        <v>40</v>
      </c>
      <c r="C423" s="24" t="s">
        <v>4</v>
      </c>
      <c r="D423" s="25"/>
      <c r="E423" s="25"/>
      <c r="F423" s="24" t="s">
        <v>18</v>
      </c>
      <c r="G423" s="26">
        <v>1</v>
      </c>
      <c r="H423" s="31"/>
      <c r="I423" s="27">
        <v>0</v>
      </c>
      <c r="J423" s="28">
        <f t="shared" si="6"/>
        <v>0</v>
      </c>
      <c r="K423" s="29" t="s">
        <v>50</v>
      </c>
      <c r="L423" s="21" t="s">
        <v>21</v>
      </c>
      <c r="M423" s="29" t="s">
        <v>51</v>
      </c>
      <c r="N423" s="30" t="str">
        <f>VLOOKUP(M423,[19]OPERACIONAL!$A$1:$C$12,2,FALSE)</f>
        <v>SELECIONAR</v>
      </c>
    </row>
    <row r="424" spans="2:14" hidden="1">
      <c r="B424" s="14">
        <v>40</v>
      </c>
      <c r="C424" s="24" t="s">
        <v>4</v>
      </c>
      <c r="D424" s="25"/>
      <c r="E424" s="25"/>
      <c r="F424" s="24" t="s">
        <v>18</v>
      </c>
      <c r="G424" s="26">
        <v>1</v>
      </c>
      <c r="H424" s="31"/>
      <c r="I424" s="27">
        <v>0</v>
      </c>
      <c r="J424" s="28">
        <f t="shared" si="6"/>
        <v>0</v>
      </c>
      <c r="K424" s="29" t="s">
        <v>50</v>
      </c>
      <c r="L424" s="21" t="s">
        <v>21</v>
      </c>
      <c r="M424" s="29" t="s">
        <v>51</v>
      </c>
      <c r="N424" s="30" t="str">
        <f>VLOOKUP(M424,[19]OPERACIONAL!$A$1:$C$12,2,FALSE)</f>
        <v>SELECIONAR</v>
      </c>
    </row>
    <row r="425" spans="2:14" hidden="1">
      <c r="B425" s="14">
        <v>40</v>
      </c>
      <c r="C425" s="24" t="s">
        <v>4</v>
      </c>
      <c r="D425" s="25"/>
      <c r="E425" s="25"/>
      <c r="F425" s="24" t="s">
        <v>18</v>
      </c>
      <c r="G425" s="26">
        <v>1</v>
      </c>
      <c r="H425" s="31"/>
      <c r="I425" s="27">
        <v>0</v>
      </c>
      <c r="J425" s="28">
        <f t="shared" si="6"/>
        <v>0</v>
      </c>
      <c r="K425" s="29" t="s">
        <v>50</v>
      </c>
      <c r="L425" s="21" t="s">
        <v>21</v>
      </c>
      <c r="M425" s="29" t="s">
        <v>51</v>
      </c>
      <c r="N425" s="30" t="str">
        <f>VLOOKUP(M425,[19]OPERACIONAL!$A$1:$C$12,2,FALSE)</f>
        <v>SELECIONAR</v>
      </c>
    </row>
    <row r="426" spans="2:14" hidden="1">
      <c r="B426" s="14">
        <v>40</v>
      </c>
      <c r="C426" s="24" t="s">
        <v>4</v>
      </c>
      <c r="D426" s="25"/>
      <c r="E426" s="25"/>
      <c r="F426" s="24" t="s">
        <v>18</v>
      </c>
      <c r="G426" s="26">
        <v>1</v>
      </c>
      <c r="H426" s="31"/>
      <c r="I426" s="27">
        <v>0</v>
      </c>
      <c r="J426" s="28">
        <f t="shared" si="6"/>
        <v>0</v>
      </c>
      <c r="K426" s="29" t="s">
        <v>50</v>
      </c>
      <c r="L426" s="21" t="s">
        <v>21</v>
      </c>
      <c r="M426" s="29" t="s">
        <v>51</v>
      </c>
      <c r="N426" s="30" t="str">
        <f>VLOOKUP(M426,[19]OPERACIONAL!$A$1:$C$12,2,FALSE)</f>
        <v>SELECIONAR</v>
      </c>
    </row>
    <row r="427" spans="2:14" hidden="1">
      <c r="B427" s="14">
        <v>40</v>
      </c>
      <c r="C427" s="24" t="s">
        <v>4</v>
      </c>
      <c r="D427" s="25"/>
      <c r="E427" s="25"/>
      <c r="F427" s="24" t="s">
        <v>18</v>
      </c>
      <c r="G427" s="26">
        <v>1</v>
      </c>
      <c r="H427" s="31"/>
      <c r="I427" s="27">
        <v>0</v>
      </c>
      <c r="J427" s="28">
        <f t="shared" si="6"/>
        <v>0</v>
      </c>
      <c r="K427" s="29" t="s">
        <v>50</v>
      </c>
      <c r="L427" s="21" t="s">
        <v>21</v>
      </c>
      <c r="M427" s="29" t="s">
        <v>51</v>
      </c>
      <c r="N427" s="30" t="str">
        <f>VLOOKUP(M427,[19]OPERACIONAL!$A$1:$C$12,2,FALSE)</f>
        <v>SELECIONAR</v>
      </c>
    </row>
    <row r="428" spans="2:14" hidden="1">
      <c r="B428" s="14">
        <v>40</v>
      </c>
      <c r="C428" s="24" t="s">
        <v>4</v>
      </c>
      <c r="D428" s="25"/>
      <c r="E428" s="25"/>
      <c r="F428" s="24" t="s">
        <v>18</v>
      </c>
      <c r="G428" s="26">
        <v>1</v>
      </c>
      <c r="H428" s="31"/>
      <c r="I428" s="27">
        <v>0</v>
      </c>
      <c r="J428" s="28">
        <f t="shared" si="6"/>
        <v>0</v>
      </c>
      <c r="K428" s="29" t="s">
        <v>50</v>
      </c>
      <c r="L428" s="21" t="s">
        <v>21</v>
      </c>
      <c r="M428" s="29" t="s">
        <v>51</v>
      </c>
      <c r="N428" s="30" t="str">
        <f>VLOOKUP(M428,[19]OPERACIONAL!$A$1:$C$12,2,FALSE)</f>
        <v>SELECIONAR</v>
      </c>
    </row>
    <row r="429" spans="2:14" hidden="1">
      <c r="B429" s="14">
        <v>40</v>
      </c>
      <c r="C429" s="24" t="s">
        <v>4</v>
      </c>
      <c r="D429" s="25"/>
      <c r="E429" s="25"/>
      <c r="F429" s="24" t="s">
        <v>18</v>
      </c>
      <c r="G429" s="26">
        <v>1</v>
      </c>
      <c r="H429" s="31"/>
      <c r="I429" s="27">
        <v>0</v>
      </c>
      <c r="J429" s="28">
        <f t="shared" si="6"/>
        <v>0</v>
      </c>
      <c r="K429" s="29" t="s">
        <v>50</v>
      </c>
      <c r="L429" s="21" t="s">
        <v>21</v>
      </c>
      <c r="M429" s="29" t="s">
        <v>51</v>
      </c>
      <c r="N429" s="30" t="str">
        <f>VLOOKUP(M429,[19]OPERACIONAL!$A$1:$C$12,2,FALSE)</f>
        <v>SELECIONAR</v>
      </c>
    </row>
    <row r="430" spans="2:14" hidden="1">
      <c r="B430" s="14">
        <v>40</v>
      </c>
      <c r="C430" s="24" t="s">
        <v>4</v>
      </c>
      <c r="D430" s="25"/>
      <c r="E430" s="25"/>
      <c r="F430" s="24" t="s">
        <v>18</v>
      </c>
      <c r="G430" s="26">
        <v>1</v>
      </c>
      <c r="H430" s="31"/>
      <c r="I430" s="27">
        <v>0</v>
      </c>
      <c r="J430" s="28">
        <f t="shared" si="6"/>
        <v>0</v>
      </c>
      <c r="K430" s="29" t="s">
        <v>50</v>
      </c>
      <c r="L430" s="21" t="s">
        <v>21</v>
      </c>
      <c r="M430" s="29" t="s">
        <v>51</v>
      </c>
      <c r="N430" s="30" t="str">
        <f>VLOOKUP(M430,[19]OPERACIONAL!$A$1:$C$12,2,FALSE)</f>
        <v>SELECIONAR</v>
      </c>
    </row>
    <row r="431" spans="2:14" hidden="1">
      <c r="B431" s="14">
        <v>40</v>
      </c>
      <c r="C431" s="24" t="s">
        <v>4</v>
      </c>
      <c r="D431" s="25"/>
      <c r="E431" s="25"/>
      <c r="F431" s="24" t="s">
        <v>18</v>
      </c>
      <c r="G431" s="26">
        <v>1</v>
      </c>
      <c r="H431" s="31"/>
      <c r="I431" s="27">
        <v>0</v>
      </c>
      <c r="J431" s="28">
        <f t="shared" si="6"/>
        <v>0</v>
      </c>
      <c r="K431" s="29" t="s">
        <v>50</v>
      </c>
      <c r="L431" s="21" t="s">
        <v>21</v>
      </c>
      <c r="M431" s="29" t="s">
        <v>51</v>
      </c>
      <c r="N431" s="30" t="str">
        <f>VLOOKUP(M431,[19]OPERACIONAL!$A$1:$C$12,2,FALSE)</f>
        <v>SELECIONAR</v>
      </c>
    </row>
    <row r="432" spans="2:14" hidden="1">
      <c r="B432" s="14">
        <v>40</v>
      </c>
      <c r="C432" s="24" t="s">
        <v>4</v>
      </c>
      <c r="D432" s="25"/>
      <c r="E432" s="25"/>
      <c r="F432" s="24" t="s">
        <v>18</v>
      </c>
      <c r="G432" s="26">
        <v>1</v>
      </c>
      <c r="H432" s="31"/>
      <c r="I432" s="27">
        <v>0</v>
      </c>
      <c r="J432" s="28">
        <f t="shared" si="6"/>
        <v>0</v>
      </c>
      <c r="K432" s="29" t="s">
        <v>50</v>
      </c>
      <c r="L432" s="21" t="s">
        <v>21</v>
      </c>
      <c r="M432" s="29" t="s">
        <v>51</v>
      </c>
      <c r="N432" s="30" t="str">
        <f>VLOOKUP(M432,[19]OPERACIONAL!$A$1:$C$12,2,FALSE)</f>
        <v>SELECIONAR</v>
      </c>
    </row>
    <row r="433" spans="2:14" hidden="1">
      <c r="B433" s="14">
        <v>40</v>
      </c>
      <c r="C433" s="24" t="s">
        <v>4</v>
      </c>
      <c r="D433" s="25"/>
      <c r="E433" s="25"/>
      <c r="F433" s="24" t="s">
        <v>18</v>
      </c>
      <c r="G433" s="26">
        <v>1</v>
      </c>
      <c r="H433" s="31"/>
      <c r="I433" s="27">
        <v>0</v>
      </c>
      <c r="J433" s="28">
        <f t="shared" si="6"/>
        <v>0</v>
      </c>
      <c r="K433" s="29" t="s">
        <v>50</v>
      </c>
      <c r="L433" s="21" t="s">
        <v>21</v>
      </c>
      <c r="M433" s="29" t="s">
        <v>51</v>
      </c>
      <c r="N433" s="30" t="str">
        <f>VLOOKUP(M433,[19]OPERACIONAL!$A$1:$C$12,2,FALSE)</f>
        <v>SELECIONAR</v>
      </c>
    </row>
    <row r="434" spans="2:14" hidden="1">
      <c r="B434" s="14">
        <v>40</v>
      </c>
      <c r="C434" s="24" t="s">
        <v>4</v>
      </c>
      <c r="D434" s="25"/>
      <c r="E434" s="25"/>
      <c r="F434" s="24" t="s">
        <v>18</v>
      </c>
      <c r="G434" s="26">
        <v>1</v>
      </c>
      <c r="H434" s="31"/>
      <c r="I434" s="27">
        <v>0</v>
      </c>
      <c r="J434" s="28">
        <f t="shared" si="6"/>
        <v>0</v>
      </c>
      <c r="K434" s="29" t="s">
        <v>50</v>
      </c>
      <c r="L434" s="21" t="s">
        <v>21</v>
      </c>
      <c r="M434" s="29" t="s">
        <v>51</v>
      </c>
      <c r="N434" s="30" t="str">
        <f>VLOOKUP(M434,[19]OPERACIONAL!$A$1:$C$12,2,FALSE)</f>
        <v>SELECIONAR</v>
      </c>
    </row>
    <row r="435" spans="2:14" hidden="1">
      <c r="B435" s="14">
        <v>40</v>
      </c>
      <c r="C435" s="24" t="s">
        <v>4</v>
      </c>
      <c r="D435" s="25"/>
      <c r="E435" s="25"/>
      <c r="F435" s="24" t="s">
        <v>18</v>
      </c>
      <c r="G435" s="26">
        <v>1</v>
      </c>
      <c r="H435" s="31"/>
      <c r="I435" s="27">
        <v>0</v>
      </c>
      <c r="J435" s="28">
        <f t="shared" si="6"/>
        <v>0</v>
      </c>
      <c r="K435" s="29" t="s">
        <v>50</v>
      </c>
      <c r="L435" s="21" t="s">
        <v>21</v>
      </c>
      <c r="M435" s="29" t="s">
        <v>51</v>
      </c>
      <c r="N435" s="30" t="str">
        <f>VLOOKUP(M435,[19]OPERACIONAL!$A$1:$C$12,2,FALSE)</f>
        <v>SELECIONAR</v>
      </c>
    </row>
    <row r="436" spans="2:14" hidden="1">
      <c r="B436" s="14">
        <v>40</v>
      </c>
      <c r="C436" s="24" t="s">
        <v>4</v>
      </c>
      <c r="D436" s="25"/>
      <c r="E436" s="25"/>
      <c r="F436" s="24" t="s">
        <v>18</v>
      </c>
      <c r="G436" s="26">
        <v>1</v>
      </c>
      <c r="H436" s="31"/>
      <c r="I436" s="27">
        <v>0</v>
      </c>
      <c r="J436" s="28">
        <f t="shared" si="6"/>
        <v>0</v>
      </c>
      <c r="K436" s="29" t="s">
        <v>50</v>
      </c>
      <c r="L436" s="21" t="s">
        <v>21</v>
      </c>
      <c r="M436" s="29" t="s">
        <v>51</v>
      </c>
      <c r="N436" s="30" t="str">
        <f>VLOOKUP(M436,[19]OPERACIONAL!$A$1:$C$12,2,FALSE)</f>
        <v>SELECIONAR</v>
      </c>
    </row>
    <row r="437" spans="2:14" hidden="1">
      <c r="B437" s="14">
        <v>40</v>
      </c>
      <c r="C437" s="24" t="s">
        <v>4</v>
      </c>
      <c r="D437" s="25"/>
      <c r="E437" s="25"/>
      <c r="F437" s="24" t="s">
        <v>18</v>
      </c>
      <c r="G437" s="26">
        <v>1</v>
      </c>
      <c r="H437" s="31"/>
      <c r="I437" s="27">
        <v>0</v>
      </c>
      <c r="J437" s="28">
        <f t="shared" si="6"/>
        <v>0</v>
      </c>
      <c r="K437" s="29" t="s">
        <v>50</v>
      </c>
      <c r="L437" s="21" t="s">
        <v>21</v>
      </c>
      <c r="M437" s="29" t="s">
        <v>51</v>
      </c>
      <c r="N437" s="30" t="str">
        <f>VLOOKUP(M437,[19]OPERACIONAL!$A$1:$C$12,2,FALSE)</f>
        <v>SELECIONAR</v>
      </c>
    </row>
    <row r="438" spans="2:14" hidden="1">
      <c r="B438" s="14">
        <v>40</v>
      </c>
      <c r="C438" s="24" t="s">
        <v>4</v>
      </c>
      <c r="D438" s="25"/>
      <c r="E438" s="25"/>
      <c r="F438" s="24" t="s">
        <v>18</v>
      </c>
      <c r="G438" s="26">
        <v>1</v>
      </c>
      <c r="H438" s="31"/>
      <c r="I438" s="27">
        <v>0</v>
      </c>
      <c r="J438" s="28">
        <f t="shared" si="6"/>
        <v>0</v>
      </c>
      <c r="K438" s="29" t="s">
        <v>50</v>
      </c>
      <c r="L438" s="21" t="s">
        <v>21</v>
      </c>
      <c r="M438" s="29" t="s">
        <v>51</v>
      </c>
      <c r="N438" s="30" t="str">
        <f>VLOOKUP(M438,[19]OPERACIONAL!$A$1:$C$12,2,FALSE)</f>
        <v>SELECIONAR</v>
      </c>
    </row>
    <row r="439" spans="2:14" hidden="1">
      <c r="B439" s="14">
        <v>40</v>
      </c>
      <c r="C439" s="24" t="s">
        <v>4</v>
      </c>
      <c r="D439" s="25"/>
      <c r="E439" s="25"/>
      <c r="F439" s="24" t="s">
        <v>18</v>
      </c>
      <c r="G439" s="26">
        <v>1</v>
      </c>
      <c r="H439" s="31"/>
      <c r="I439" s="27">
        <v>0</v>
      </c>
      <c r="J439" s="28">
        <f t="shared" si="6"/>
        <v>0</v>
      </c>
      <c r="K439" s="29" t="s">
        <v>50</v>
      </c>
      <c r="L439" s="21" t="s">
        <v>21</v>
      </c>
      <c r="M439" s="29" t="s">
        <v>51</v>
      </c>
      <c r="N439" s="30" t="str">
        <f>VLOOKUP(M439,[19]OPERACIONAL!$A$1:$C$12,2,FALSE)</f>
        <v>SELECIONAR</v>
      </c>
    </row>
    <row r="440" spans="2:14" hidden="1">
      <c r="B440" s="14">
        <v>40</v>
      </c>
      <c r="C440" s="24" t="s">
        <v>4</v>
      </c>
      <c r="D440" s="25"/>
      <c r="E440" s="25"/>
      <c r="F440" s="24" t="s">
        <v>18</v>
      </c>
      <c r="G440" s="26">
        <v>1</v>
      </c>
      <c r="H440" s="31"/>
      <c r="I440" s="27">
        <v>0</v>
      </c>
      <c r="J440" s="28">
        <f t="shared" si="6"/>
        <v>0</v>
      </c>
      <c r="K440" s="29" t="s">
        <v>50</v>
      </c>
      <c r="L440" s="21" t="s">
        <v>21</v>
      </c>
      <c r="M440" s="29" t="s">
        <v>51</v>
      </c>
      <c r="N440" s="30" t="str">
        <f>VLOOKUP(M440,[19]OPERACIONAL!$A$1:$C$12,2,FALSE)</f>
        <v>SELECIONAR</v>
      </c>
    </row>
    <row r="441" spans="2:14" hidden="1">
      <c r="B441" s="14">
        <v>40</v>
      </c>
      <c r="C441" s="24" t="s">
        <v>4</v>
      </c>
      <c r="D441" s="25"/>
      <c r="E441" s="25"/>
      <c r="F441" s="24" t="s">
        <v>18</v>
      </c>
      <c r="G441" s="26">
        <v>1</v>
      </c>
      <c r="H441" s="31"/>
      <c r="I441" s="27">
        <v>0</v>
      </c>
      <c r="J441" s="28">
        <f t="shared" si="6"/>
        <v>0</v>
      </c>
      <c r="K441" s="29" t="s">
        <v>50</v>
      </c>
      <c r="L441" s="21" t="s">
        <v>21</v>
      </c>
      <c r="M441" s="29" t="s">
        <v>51</v>
      </c>
      <c r="N441" s="30" t="str">
        <f>VLOOKUP(M441,[19]OPERACIONAL!$A$1:$C$12,2,FALSE)</f>
        <v>SELECIONAR</v>
      </c>
    </row>
    <row r="442" spans="2:14" hidden="1">
      <c r="B442" s="14">
        <v>40</v>
      </c>
      <c r="C442" s="24" t="s">
        <v>4</v>
      </c>
      <c r="D442" s="25"/>
      <c r="E442" s="25"/>
      <c r="F442" s="24" t="s">
        <v>18</v>
      </c>
      <c r="G442" s="26">
        <v>1</v>
      </c>
      <c r="H442" s="31"/>
      <c r="I442" s="27">
        <v>0</v>
      </c>
      <c r="J442" s="28">
        <f t="shared" si="6"/>
        <v>0</v>
      </c>
      <c r="K442" s="29" t="s">
        <v>50</v>
      </c>
      <c r="L442" s="21" t="s">
        <v>21</v>
      </c>
      <c r="M442" s="29" t="s">
        <v>51</v>
      </c>
      <c r="N442" s="30" t="str">
        <f>VLOOKUP(M442,[19]OPERACIONAL!$A$1:$C$12,2,FALSE)</f>
        <v>SELECIONAR</v>
      </c>
    </row>
    <row r="443" spans="2:14" hidden="1">
      <c r="B443" s="14">
        <v>40</v>
      </c>
      <c r="C443" s="24" t="s">
        <v>4</v>
      </c>
      <c r="D443" s="25"/>
      <c r="E443" s="25"/>
      <c r="F443" s="24" t="s">
        <v>18</v>
      </c>
      <c r="G443" s="26">
        <v>1</v>
      </c>
      <c r="H443" s="31"/>
      <c r="I443" s="27">
        <v>0</v>
      </c>
      <c r="J443" s="28">
        <f t="shared" si="6"/>
        <v>0</v>
      </c>
      <c r="K443" s="29" t="s">
        <v>50</v>
      </c>
      <c r="L443" s="21" t="s">
        <v>21</v>
      </c>
      <c r="M443" s="29" t="s">
        <v>51</v>
      </c>
      <c r="N443" s="30" t="str">
        <f>VLOOKUP(M443,[19]OPERACIONAL!$A$1:$C$12,2,FALSE)</f>
        <v>SELECIONAR</v>
      </c>
    </row>
    <row r="444" spans="2:14" hidden="1">
      <c r="B444" s="14">
        <v>40</v>
      </c>
      <c r="C444" s="24" t="s">
        <v>4</v>
      </c>
      <c r="D444" s="25"/>
      <c r="E444" s="25"/>
      <c r="F444" s="24" t="s">
        <v>18</v>
      </c>
      <c r="G444" s="26">
        <v>1</v>
      </c>
      <c r="H444" s="31"/>
      <c r="I444" s="27">
        <v>0</v>
      </c>
      <c r="J444" s="28">
        <f t="shared" si="6"/>
        <v>0</v>
      </c>
      <c r="K444" s="29" t="s">
        <v>50</v>
      </c>
      <c r="L444" s="21" t="s">
        <v>21</v>
      </c>
      <c r="M444" s="29" t="s">
        <v>51</v>
      </c>
      <c r="N444" s="30" t="str">
        <f>VLOOKUP(M444,[19]OPERACIONAL!$A$1:$C$12,2,FALSE)</f>
        <v>SELECIONAR</v>
      </c>
    </row>
    <row r="445" spans="2:14" hidden="1">
      <c r="B445" s="14">
        <v>40</v>
      </c>
      <c r="C445" s="24" t="s">
        <v>4</v>
      </c>
      <c r="D445" s="25"/>
      <c r="E445" s="25"/>
      <c r="F445" s="24" t="s">
        <v>18</v>
      </c>
      <c r="G445" s="26">
        <v>1</v>
      </c>
      <c r="H445" s="31"/>
      <c r="I445" s="27">
        <v>0</v>
      </c>
      <c r="J445" s="28">
        <f t="shared" si="6"/>
        <v>0</v>
      </c>
      <c r="K445" s="29" t="s">
        <v>50</v>
      </c>
      <c r="L445" s="21" t="s">
        <v>21</v>
      </c>
      <c r="M445" s="29" t="s">
        <v>51</v>
      </c>
      <c r="N445" s="30" t="str">
        <f>VLOOKUP(M445,[19]OPERACIONAL!$A$1:$C$12,2,FALSE)</f>
        <v>SELECIONAR</v>
      </c>
    </row>
    <row r="446" spans="2:14" hidden="1">
      <c r="B446" s="14">
        <v>40</v>
      </c>
      <c r="C446" s="24" t="s">
        <v>4</v>
      </c>
      <c r="D446" s="25"/>
      <c r="E446" s="25"/>
      <c r="F446" s="24" t="s">
        <v>18</v>
      </c>
      <c r="G446" s="26">
        <v>1</v>
      </c>
      <c r="H446" s="31"/>
      <c r="I446" s="27">
        <v>0</v>
      </c>
      <c r="J446" s="28">
        <f t="shared" si="6"/>
        <v>0</v>
      </c>
      <c r="K446" s="29" t="s">
        <v>50</v>
      </c>
      <c r="L446" s="21" t="s">
        <v>21</v>
      </c>
      <c r="M446" s="29" t="s">
        <v>51</v>
      </c>
      <c r="N446" s="30" t="str">
        <f>VLOOKUP(M446,[19]OPERACIONAL!$A$1:$C$12,2,FALSE)</f>
        <v>SELECIONAR</v>
      </c>
    </row>
    <row r="447" spans="2:14" hidden="1">
      <c r="B447" s="14">
        <v>40</v>
      </c>
      <c r="C447" s="24" t="s">
        <v>4</v>
      </c>
      <c r="D447" s="25"/>
      <c r="E447" s="25"/>
      <c r="F447" s="24" t="s">
        <v>18</v>
      </c>
      <c r="G447" s="26">
        <v>1</v>
      </c>
      <c r="H447" s="31"/>
      <c r="I447" s="27">
        <v>0</v>
      </c>
      <c r="J447" s="28">
        <f t="shared" si="6"/>
        <v>0</v>
      </c>
      <c r="K447" s="29" t="s">
        <v>50</v>
      </c>
      <c r="L447" s="21" t="s">
        <v>21</v>
      </c>
      <c r="M447" s="29" t="s">
        <v>51</v>
      </c>
      <c r="N447" s="30" t="str">
        <f>VLOOKUP(M447,[19]OPERACIONAL!$A$1:$C$12,2,FALSE)</f>
        <v>SELECIONAR</v>
      </c>
    </row>
    <row r="448" spans="2:14" hidden="1">
      <c r="B448" s="14">
        <v>40</v>
      </c>
      <c r="C448" s="24" t="s">
        <v>4</v>
      </c>
      <c r="D448" s="25"/>
      <c r="E448" s="25"/>
      <c r="F448" s="24" t="s">
        <v>18</v>
      </c>
      <c r="G448" s="26">
        <v>1</v>
      </c>
      <c r="H448" s="31"/>
      <c r="I448" s="27">
        <v>0</v>
      </c>
      <c r="J448" s="28">
        <f t="shared" si="6"/>
        <v>0</v>
      </c>
      <c r="K448" s="29" t="s">
        <v>50</v>
      </c>
      <c r="L448" s="21" t="s">
        <v>21</v>
      </c>
      <c r="M448" s="29" t="s">
        <v>51</v>
      </c>
      <c r="N448" s="30" t="str">
        <f>VLOOKUP(M448,[19]OPERACIONAL!$A$1:$C$12,2,FALSE)</f>
        <v>SELECIONAR</v>
      </c>
    </row>
    <row r="449" spans="2:14" hidden="1">
      <c r="B449" s="14">
        <v>40</v>
      </c>
      <c r="C449" s="24" t="s">
        <v>4</v>
      </c>
      <c r="D449" s="25"/>
      <c r="E449" s="25"/>
      <c r="F449" s="24" t="s">
        <v>18</v>
      </c>
      <c r="G449" s="26">
        <v>1</v>
      </c>
      <c r="H449" s="31"/>
      <c r="I449" s="27">
        <v>0</v>
      </c>
      <c r="J449" s="28">
        <f t="shared" si="6"/>
        <v>0</v>
      </c>
      <c r="K449" s="29" t="s">
        <v>50</v>
      </c>
      <c r="L449" s="21" t="s">
        <v>21</v>
      </c>
      <c r="M449" s="29" t="s">
        <v>51</v>
      </c>
      <c r="N449" s="30" t="str">
        <f>VLOOKUP(M449,[19]OPERACIONAL!$A$1:$C$12,2,FALSE)</f>
        <v>SELECIONAR</v>
      </c>
    </row>
    <row r="450" spans="2:14" hidden="1">
      <c r="B450" s="14">
        <v>40</v>
      </c>
      <c r="C450" s="24" t="s">
        <v>4</v>
      </c>
      <c r="D450" s="25"/>
      <c r="E450" s="25"/>
      <c r="F450" s="24" t="s">
        <v>18</v>
      </c>
      <c r="G450" s="26">
        <v>1</v>
      </c>
      <c r="H450" s="31"/>
      <c r="I450" s="27">
        <v>0</v>
      </c>
      <c r="J450" s="28">
        <f t="shared" si="6"/>
        <v>0</v>
      </c>
      <c r="K450" s="29" t="s">
        <v>50</v>
      </c>
      <c r="L450" s="21" t="s">
        <v>21</v>
      </c>
      <c r="M450" s="29" t="s">
        <v>51</v>
      </c>
      <c r="N450" s="30" t="str">
        <f>VLOOKUP(M450,[19]OPERACIONAL!$A$1:$C$12,2,FALSE)</f>
        <v>SELECIONAR</v>
      </c>
    </row>
    <row r="451" spans="2:14" hidden="1">
      <c r="B451" s="14">
        <v>40</v>
      </c>
      <c r="C451" s="24" t="s">
        <v>4</v>
      </c>
      <c r="D451" s="25"/>
      <c r="E451" s="25"/>
      <c r="F451" s="24" t="s">
        <v>18</v>
      </c>
      <c r="G451" s="26">
        <v>1</v>
      </c>
      <c r="H451" s="31"/>
      <c r="I451" s="27">
        <v>0</v>
      </c>
      <c r="J451" s="28">
        <f t="shared" si="6"/>
        <v>0</v>
      </c>
      <c r="K451" s="29" t="s">
        <v>50</v>
      </c>
      <c r="L451" s="21" t="s">
        <v>21</v>
      </c>
      <c r="M451" s="29" t="s">
        <v>51</v>
      </c>
      <c r="N451" s="30" t="str">
        <f>VLOOKUP(M451,[19]OPERACIONAL!$A$1:$C$12,2,FALSE)</f>
        <v>SELECIONAR</v>
      </c>
    </row>
    <row r="452" spans="2:14" hidden="1">
      <c r="B452" s="14">
        <v>40</v>
      </c>
      <c r="C452" s="24" t="s">
        <v>4</v>
      </c>
      <c r="D452" s="25"/>
      <c r="E452" s="25"/>
      <c r="F452" s="24" t="s">
        <v>18</v>
      </c>
      <c r="G452" s="26">
        <v>1</v>
      </c>
      <c r="H452" s="31"/>
      <c r="I452" s="27">
        <v>0</v>
      </c>
      <c r="J452" s="28">
        <f t="shared" ref="J452:J515" si="7">G452*I452</f>
        <v>0</v>
      </c>
      <c r="K452" s="29" t="s">
        <v>50</v>
      </c>
      <c r="L452" s="21" t="s">
        <v>21</v>
      </c>
      <c r="M452" s="29" t="s">
        <v>51</v>
      </c>
      <c r="N452" s="30" t="str">
        <f>VLOOKUP(M452,[19]OPERACIONAL!$A$1:$C$12,2,FALSE)</f>
        <v>SELECIONAR</v>
      </c>
    </row>
    <row r="453" spans="2:14" hidden="1">
      <c r="B453" s="14">
        <v>40</v>
      </c>
      <c r="C453" s="24" t="s">
        <v>4</v>
      </c>
      <c r="D453" s="25"/>
      <c r="E453" s="25"/>
      <c r="F453" s="24" t="s">
        <v>18</v>
      </c>
      <c r="G453" s="26">
        <v>1</v>
      </c>
      <c r="H453" s="31"/>
      <c r="I453" s="27">
        <v>0</v>
      </c>
      <c r="J453" s="28">
        <f t="shared" si="7"/>
        <v>0</v>
      </c>
      <c r="K453" s="29" t="s">
        <v>50</v>
      </c>
      <c r="L453" s="21" t="s">
        <v>21</v>
      </c>
      <c r="M453" s="29" t="s">
        <v>51</v>
      </c>
      <c r="N453" s="30" t="str">
        <f>VLOOKUP(M453,[19]OPERACIONAL!$A$1:$C$12,2,FALSE)</f>
        <v>SELECIONAR</v>
      </c>
    </row>
    <row r="454" spans="2:14" hidden="1">
      <c r="B454" s="14">
        <v>40</v>
      </c>
      <c r="C454" s="24" t="s">
        <v>4</v>
      </c>
      <c r="D454" s="25"/>
      <c r="E454" s="25"/>
      <c r="F454" s="24" t="s">
        <v>18</v>
      </c>
      <c r="G454" s="26">
        <v>1</v>
      </c>
      <c r="H454" s="31"/>
      <c r="I454" s="27">
        <v>0</v>
      </c>
      <c r="J454" s="28">
        <f t="shared" si="7"/>
        <v>0</v>
      </c>
      <c r="K454" s="29" t="s">
        <v>50</v>
      </c>
      <c r="L454" s="21" t="s">
        <v>21</v>
      </c>
      <c r="M454" s="29" t="s">
        <v>51</v>
      </c>
      <c r="N454" s="30" t="str">
        <f>VLOOKUP(M454,[19]OPERACIONAL!$A$1:$C$12,2,FALSE)</f>
        <v>SELECIONAR</v>
      </c>
    </row>
    <row r="455" spans="2:14" hidden="1">
      <c r="B455" s="14">
        <v>40</v>
      </c>
      <c r="C455" s="24" t="s">
        <v>4</v>
      </c>
      <c r="D455" s="25"/>
      <c r="E455" s="25"/>
      <c r="F455" s="24" t="s">
        <v>18</v>
      </c>
      <c r="G455" s="26">
        <v>1</v>
      </c>
      <c r="H455" s="31"/>
      <c r="I455" s="27">
        <v>0</v>
      </c>
      <c r="J455" s="28">
        <f t="shared" si="7"/>
        <v>0</v>
      </c>
      <c r="K455" s="29" t="s">
        <v>50</v>
      </c>
      <c r="L455" s="21" t="s">
        <v>21</v>
      </c>
      <c r="M455" s="29" t="s">
        <v>51</v>
      </c>
      <c r="N455" s="30" t="str">
        <f>VLOOKUP(M455,[19]OPERACIONAL!$A$1:$C$12,2,FALSE)</f>
        <v>SELECIONAR</v>
      </c>
    </row>
    <row r="456" spans="2:14" hidden="1">
      <c r="B456" s="14">
        <v>40</v>
      </c>
      <c r="C456" s="24" t="s">
        <v>4</v>
      </c>
      <c r="D456" s="25"/>
      <c r="E456" s="25"/>
      <c r="F456" s="24" t="s">
        <v>18</v>
      </c>
      <c r="G456" s="26">
        <v>1</v>
      </c>
      <c r="H456" s="31"/>
      <c r="I456" s="27">
        <v>0</v>
      </c>
      <c r="J456" s="28">
        <f t="shared" si="7"/>
        <v>0</v>
      </c>
      <c r="K456" s="29" t="s">
        <v>50</v>
      </c>
      <c r="L456" s="21" t="s">
        <v>21</v>
      </c>
      <c r="M456" s="29" t="s">
        <v>51</v>
      </c>
      <c r="N456" s="30" t="str">
        <f>VLOOKUP(M456,[19]OPERACIONAL!$A$1:$C$12,2,FALSE)</f>
        <v>SELECIONAR</v>
      </c>
    </row>
    <row r="457" spans="2:14" hidden="1">
      <c r="B457" s="14">
        <v>40</v>
      </c>
      <c r="C457" s="24" t="s">
        <v>4</v>
      </c>
      <c r="D457" s="25"/>
      <c r="E457" s="25"/>
      <c r="F457" s="24" t="s">
        <v>18</v>
      </c>
      <c r="G457" s="26">
        <v>1</v>
      </c>
      <c r="H457" s="31"/>
      <c r="I457" s="27">
        <v>0</v>
      </c>
      <c r="J457" s="28">
        <f t="shared" si="7"/>
        <v>0</v>
      </c>
      <c r="K457" s="29" t="s">
        <v>50</v>
      </c>
      <c r="L457" s="21" t="s">
        <v>21</v>
      </c>
      <c r="M457" s="29" t="s">
        <v>51</v>
      </c>
      <c r="N457" s="30" t="str">
        <f>VLOOKUP(M457,[19]OPERACIONAL!$A$1:$C$12,2,FALSE)</f>
        <v>SELECIONAR</v>
      </c>
    </row>
    <row r="458" spans="2:14" hidden="1">
      <c r="B458" s="14">
        <v>40</v>
      </c>
      <c r="C458" s="24" t="s">
        <v>4</v>
      </c>
      <c r="D458" s="25"/>
      <c r="E458" s="25"/>
      <c r="F458" s="24" t="s">
        <v>18</v>
      </c>
      <c r="G458" s="26">
        <v>1</v>
      </c>
      <c r="H458" s="31"/>
      <c r="I458" s="27">
        <v>0</v>
      </c>
      <c r="J458" s="28">
        <f t="shared" si="7"/>
        <v>0</v>
      </c>
      <c r="K458" s="29" t="s">
        <v>50</v>
      </c>
      <c r="L458" s="21" t="s">
        <v>21</v>
      </c>
      <c r="M458" s="29" t="s">
        <v>51</v>
      </c>
      <c r="N458" s="30" t="str">
        <f>VLOOKUP(M458,[19]OPERACIONAL!$A$1:$C$12,2,FALSE)</f>
        <v>SELECIONAR</v>
      </c>
    </row>
    <row r="459" spans="2:14" hidden="1">
      <c r="B459" s="14">
        <v>40</v>
      </c>
      <c r="C459" s="24" t="s">
        <v>4</v>
      </c>
      <c r="D459" s="25"/>
      <c r="E459" s="25"/>
      <c r="F459" s="24" t="s">
        <v>18</v>
      </c>
      <c r="G459" s="26">
        <v>1</v>
      </c>
      <c r="H459" s="31"/>
      <c r="I459" s="27">
        <v>0</v>
      </c>
      <c r="J459" s="28">
        <f t="shared" si="7"/>
        <v>0</v>
      </c>
      <c r="K459" s="29" t="s">
        <v>50</v>
      </c>
      <c r="L459" s="21" t="s">
        <v>21</v>
      </c>
      <c r="M459" s="29" t="s">
        <v>51</v>
      </c>
      <c r="N459" s="30" t="str">
        <f>VLOOKUP(M459,[19]OPERACIONAL!$A$1:$C$12,2,FALSE)</f>
        <v>SELECIONAR</v>
      </c>
    </row>
    <row r="460" spans="2:14" hidden="1">
      <c r="B460" s="14">
        <v>40</v>
      </c>
      <c r="C460" s="24" t="s">
        <v>4</v>
      </c>
      <c r="D460" s="25"/>
      <c r="E460" s="25"/>
      <c r="F460" s="24" t="s">
        <v>18</v>
      </c>
      <c r="G460" s="26">
        <v>1</v>
      </c>
      <c r="H460" s="31"/>
      <c r="I460" s="27">
        <v>0</v>
      </c>
      <c r="J460" s="28">
        <f t="shared" si="7"/>
        <v>0</v>
      </c>
      <c r="K460" s="29" t="s">
        <v>50</v>
      </c>
      <c r="L460" s="21" t="s">
        <v>21</v>
      </c>
      <c r="M460" s="29" t="s">
        <v>51</v>
      </c>
      <c r="N460" s="30" t="str">
        <f>VLOOKUP(M460,[19]OPERACIONAL!$A$1:$C$12,2,FALSE)</f>
        <v>SELECIONAR</v>
      </c>
    </row>
    <row r="461" spans="2:14" hidden="1">
      <c r="B461" s="14">
        <v>40</v>
      </c>
      <c r="C461" s="24" t="s">
        <v>4</v>
      </c>
      <c r="D461" s="25"/>
      <c r="E461" s="25"/>
      <c r="F461" s="24" t="s">
        <v>18</v>
      </c>
      <c r="G461" s="26">
        <v>1</v>
      </c>
      <c r="H461" s="31"/>
      <c r="I461" s="27">
        <v>0</v>
      </c>
      <c r="J461" s="28">
        <f t="shared" si="7"/>
        <v>0</v>
      </c>
      <c r="K461" s="29" t="s">
        <v>50</v>
      </c>
      <c r="L461" s="21" t="s">
        <v>21</v>
      </c>
      <c r="M461" s="29" t="s">
        <v>51</v>
      </c>
      <c r="N461" s="30" t="str">
        <f>VLOOKUP(M461,[19]OPERACIONAL!$A$1:$C$12,2,FALSE)</f>
        <v>SELECIONAR</v>
      </c>
    </row>
    <row r="462" spans="2:14" hidden="1">
      <c r="B462" s="14">
        <v>40</v>
      </c>
      <c r="C462" s="24" t="s">
        <v>4</v>
      </c>
      <c r="D462" s="25"/>
      <c r="E462" s="25"/>
      <c r="F462" s="24" t="s">
        <v>18</v>
      </c>
      <c r="G462" s="26">
        <v>1</v>
      </c>
      <c r="H462" s="31"/>
      <c r="I462" s="27">
        <v>0</v>
      </c>
      <c r="J462" s="28">
        <f t="shared" si="7"/>
        <v>0</v>
      </c>
      <c r="K462" s="29" t="s">
        <v>50</v>
      </c>
      <c r="L462" s="21" t="s">
        <v>21</v>
      </c>
      <c r="M462" s="29" t="s">
        <v>51</v>
      </c>
      <c r="N462" s="30" t="str">
        <f>VLOOKUP(M462,[19]OPERACIONAL!$A$1:$C$12,2,FALSE)</f>
        <v>SELECIONAR</v>
      </c>
    </row>
    <row r="463" spans="2:14" hidden="1">
      <c r="B463" s="14">
        <v>40</v>
      </c>
      <c r="C463" s="24" t="s">
        <v>4</v>
      </c>
      <c r="D463" s="25"/>
      <c r="E463" s="25"/>
      <c r="F463" s="24" t="s">
        <v>18</v>
      </c>
      <c r="G463" s="26">
        <v>1</v>
      </c>
      <c r="H463" s="31"/>
      <c r="I463" s="27">
        <v>0</v>
      </c>
      <c r="J463" s="28">
        <f t="shared" si="7"/>
        <v>0</v>
      </c>
      <c r="K463" s="29" t="s">
        <v>50</v>
      </c>
      <c r="L463" s="21" t="s">
        <v>21</v>
      </c>
      <c r="M463" s="29" t="s">
        <v>51</v>
      </c>
      <c r="N463" s="30" t="str">
        <f>VLOOKUP(M463,[19]OPERACIONAL!$A$1:$C$12,2,FALSE)</f>
        <v>SELECIONAR</v>
      </c>
    </row>
    <row r="464" spans="2:14" hidden="1">
      <c r="B464" s="14">
        <v>40</v>
      </c>
      <c r="C464" s="24" t="s">
        <v>4</v>
      </c>
      <c r="D464" s="25"/>
      <c r="E464" s="25"/>
      <c r="F464" s="24" t="s">
        <v>18</v>
      </c>
      <c r="G464" s="26">
        <v>1</v>
      </c>
      <c r="H464" s="31"/>
      <c r="I464" s="27">
        <v>0</v>
      </c>
      <c r="J464" s="28">
        <f t="shared" si="7"/>
        <v>0</v>
      </c>
      <c r="K464" s="29" t="s">
        <v>50</v>
      </c>
      <c r="L464" s="21" t="s">
        <v>21</v>
      </c>
      <c r="M464" s="29" t="s">
        <v>51</v>
      </c>
      <c r="N464" s="30" t="str">
        <f>VLOOKUP(M464,[19]OPERACIONAL!$A$1:$C$12,2,FALSE)</f>
        <v>SELECIONAR</v>
      </c>
    </row>
    <row r="465" spans="2:14" hidden="1">
      <c r="B465" s="14">
        <v>40</v>
      </c>
      <c r="C465" s="24" t="s">
        <v>4</v>
      </c>
      <c r="D465" s="25"/>
      <c r="E465" s="25"/>
      <c r="F465" s="24" t="s">
        <v>18</v>
      </c>
      <c r="G465" s="26">
        <v>1</v>
      </c>
      <c r="H465" s="31"/>
      <c r="I465" s="27">
        <v>0</v>
      </c>
      <c r="J465" s="28">
        <f t="shared" si="7"/>
        <v>0</v>
      </c>
      <c r="K465" s="29" t="s">
        <v>50</v>
      </c>
      <c r="L465" s="21" t="s">
        <v>21</v>
      </c>
      <c r="M465" s="29" t="s">
        <v>51</v>
      </c>
      <c r="N465" s="30" t="str">
        <f>VLOOKUP(M465,[19]OPERACIONAL!$A$1:$C$12,2,FALSE)</f>
        <v>SELECIONAR</v>
      </c>
    </row>
    <row r="466" spans="2:14" hidden="1">
      <c r="B466" s="14">
        <v>40</v>
      </c>
      <c r="C466" s="24" t="s">
        <v>4</v>
      </c>
      <c r="D466" s="25"/>
      <c r="E466" s="25"/>
      <c r="F466" s="24" t="s">
        <v>18</v>
      </c>
      <c r="G466" s="26">
        <v>1</v>
      </c>
      <c r="H466" s="31"/>
      <c r="I466" s="27">
        <v>0</v>
      </c>
      <c r="J466" s="28">
        <f t="shared" si="7"/>
        <v>0</v>
      </c>
      <c r="K466" s="29" t="s">
        <v>50</v>
      </c>
      <c r="L466" s="21" t="s">
        <v>21</v>
      </c>
      <c r="M466" s="29" t="s">
        <v>51</v>
      </c>
      <c r="N466" s="30" t="str">
        <f>VLOOKUP(M466,[19]OPERACIONAL!$A$1:$C$12,2,FALSE)</f>
        <v>SELECIONAR</v>
      </c>
    </row>
    <row r="467" spans="2:14" hidden="1">
      <c r="B467" s="14">
        <v>40</v>
      </c>
      <c r="C467" s="24" t="s">
        <v>4</v>
      </c>
      <c r="D467" s="25"/>
      <c r="E467" s="25"/>
      <c r="F467" s="24" t="s">
        <v>18</v>
      </c>
      <c r="G467" s="26">
        <v>1</v>
      </c>
      <c r="H467" s="31"/>
      <c r="I467" s="27">
        <v>0</v>
      </c>
      <c r="J467" s="28">
        <f t="shared" si="7"/>
        <v>0</v>
      </c>
      <c r="K467" s="29" t="s">
        <v>50</v>
      </c>
      <c r="L467" s="21" t="s">
        <v>21</v>
      </c>
      <c r="M467" s="29" t="s">
        <v>51</v>
      </c>
      <c r="N467" s="30" t="str">
        <f>VLOOKUP(M467,[19]OPERACIONAL!$A$1:$C$12,2,FALSE)</f>
        <v>SELECIONAR</v>
      </c>
    </row>
    <row r="468" spans="2:14" hidden="1">
      <c r="B468" s="14">
        <v>40</v>
      </c>
      <c r="C468" s="24" t="s">
        <v>4</v>
      </c>
      <c r="D468" s="25"/>
      <c r="E468" s="25"/>
      <c r="F468" s="24" t="s">
        <v>18</v>
      </c>
      <c r="G468" s="26">
        <v>1</v>
      </c>
      <c r="H468" s="31"/>
      <c r="I468" s="27">
        <v>0</v>
      </c>
      <c r="J468" s="28">
        <f t="shared" si="7"/>
        <v>0</v>
      </c>
      <c r="K468" s="29" t="s">
        <v>50</v>
      </c>
      <c r="L468" s="21" t="s">
        <v>21</v>
      </c>
      <c r="M468" s="29" t="s">
        <v>51</v>
      </c>
      <c r="N468" s="30" t="str">
        <f>VLOOKUP(M468,[19]OPERACIONAL!$A$1:$C$12,2,FALSE)</f>
        <v>SELECIONAR</v>
      </c>
    </row>
    <row r="469" spans="2:14" hidden="1">
      <c r="B469" s="14">
        <v>40</v>
      </c>
      <c r="C469" s="24" t="s">
        <v>4</v>
      </c>
      <c r="D469" s="25"/>
      <c r="E469" s="25"/>
      <c r="F469" s="24" t="s">
        <v>18</v>
      </c>
      <c r="G469" s="26">
        <v>1</v>
      </c>
      <c r="H469" s="31"/>
      <c r="I469" s="27">
        <v>0</v>
      </c>
      <c r="J469" s="28">
        <f t="shared" si="7"/>
        <v>0</v>
      </c>
      <c r="K469" s="29" t="s">
        <v>50</v>
      </c>
      <c r="L469" s="21" t="s">
        <v>21</v>
      </c>
      <c r="M469" s="29" t="s">
        <v>51</v>
      </c>
      <c r="N469" s="30" t="str">
        <f>VLOOKUP(M469,[19]OPERACIONAL!$A$1:$C$12,2,FALSE)</f>
        <v>SELECIONAR</v>
      </c>
    </row>
    <row r="470" spans="2:14" hidden="1">
      <c r="B470" s="14">
        <v>40</v>
      </c>
      <c r="C470" s="24" t="s">
        <v>4</v>
      </c>
      <c r="D470" s="25"/>
      <c r="E470" s="25"/>
      <c r="F470" s="24" t="s">
        <v>18</v>
      </c>
      <c r="G470" s="26">
        <v>1</v>
      </c>
      <c r="H470" s="31"/>
      <c r="I470" s="27">
        <v>0</v>
      </c>
      <c r="J470" s="28">
        <f t="shared" si="7"/>
        <v>0</v>
      </c>
      <c r="K470" s="29" t="s">
        <v>50</v>
      </c>
      <c r="L470" s="21" t="s">
        <v>21</v>
      </c>
      <c r="M470" s="29" t="s">
        <v>51</v>
      </c>
      <c r="N470" s="30" t="str">
        <f>VLOOKUP(M470,[19]OPERACIONAL!$A$1:$C$12,2,FALSE)</f>
        <v>SELECIONAR</v>
      </c>
    </row>
    <row r="471" spans="2:14" hidden="1">
      <c r="B471" s="14">
        <v>40</v>
      </c>
      <c r="C471" s="24" t="s">
        <v>4</v>
      </c>
      <c r="D471" s="25"/>
      <c r="E471" s="25"/>
      <c r="F471" s="24" t="s">
        <v>18</v>
      </c>
      <c r="G471" s="26">
        <v>1</v>
      </c>
      <c r="H471" s="31"/>
      <c r="I471" s="27">
        <v>0</v>
      </c>
      <c r="J471" s="28">
        <f t="shared" si="7"/>
        <v>0</v>
      </c>
      <c r="K471" s="29" t="s">
        <v>50</v>
      </c>
      <c r="L471" s="21" t="s">
        <v>21</v>
      </c>
      <c r="M471" s="29" t="s">
        <v>51</v>
      </c>
      <c r="N471" s="30" t="str">
        <f>VLOOKUP(M471,[19]OPERACIONAL!$A$1:$C$12,2,FALSE)</f>
        <v>SELECIONAR</v>
      </c>
    </row>
    <row r="472" spans="2:14" hidden="1">
      <c r="B472" s="14">
        <v>40</v>
      </c>
      <c r="C472" s="24" t="s">
        <v>4</v>
      </c>
      <c r="D472" s="25"/>
      <c r="E472" s="25"/>
      <c r="F472" s="24" t="s">
        <v>18</v>
      </c>
      <c r="G472" s="26">
        <v>1</v>
      </c>
      <c r="H472" s="31"/>
      <c r="I472" s="27">
        <v>0</v>
      </c>
      <c r="J472" s="28">
        <f t="shared" si="7"/>
        <v>0</v>
      </c>
      <c r="K472" s="29" t="s">
        <v>50</v>
      </c>
      <c r="L472" s="21" t="s">
        <v>21</v>
      </c>
      <c r="M472" s="29" t="s">
        <v>51</v>
      </c>
      <c r="N472" s="30" t="str">
        <f>VLOOKUP(M472,[19]OPERACIONAL!$A$1:$C$12,2,FALSE)</f>
        <v>SELECIONAR</v>
      </c>
    </row>
    <row r="473" spans="2:14" hidden="1">
      <c r="B473" s="14">
        <v>40</v>
      </c>
      <c r="C473" s="24" t="s">
        <v>4</v>
      </c>
      <c r="D473" s="25"/>
      <c r="E473" s="25"/>
      <c r="F473" s="24" t="s">
        <v>18</v>
      </c>
      <c r="G473" s="26">
        <v>1</v>
      </c>
      <c r="H473" s="31"/>
      <c r="I473" s="27">
        <v>0</v>
      </c>
      <c r="J473" s="28">
        <f t="shared" si="7"/>
        <v>0</v>
      </c>
      <c r="K473" s="29" t="s">
        <v>50</v>
      </c>
      <c r="L473" s="21" t="s">
        <v>21</v>
      </c>
      <c r="M473" s="29" t="s">
        <v>51</v>
      </c>
      <c r="N473" s="30" t="str">
        <f>VLOOKUP(M473,[19]OPERACIONAL!$A$1:$C$12,2,FALSE)</f>
        <v>SELECIONAR</v>
      </c>
    </row>
    <row r="474" spans="2:14" hidden="1">
      <c r="B474" s="14">
        <v>40</v>
      </c>
      <c r="C474" s="24" t="s">
        <v>4</v>
      </c>
      <c r="D474" s="25"/>
      <c r="E474" s="25"/>
      <c r="F474" s="24" t="s">
        <v>18</v>
      </c>
      <c r="G474" s="26">
        <v>1</v>
      </c>
      <c r="H474" s="31"/>
      <c r="I474" s="27">
        <v>0</v>
      </c>
      <c r="J474" s="28">
        <f t="shared" si="7"/>
        <v>0</v>
      </c>
      <c r="K474" s="29" t="s">
        <v>50</v>
      </c>
      <c r="L474" s="21" t="s">
        <v>21</v>
      </c>
      <c r="M474" s="29" t="s">
        <v>51</v>
      </c>
      <c r="N474" s="30" t="str">
        <f>VLOOKUP(M474,[19]OPERACIONAL!$A$1:$C$12,2,FALSE)</f>
        <v>SELECIONAR</v>
      </c>
    </row>
    <row r="475" spans="2:14" hidden="1">
      <c r="B475" s="14">
        <v>40</v>
      </c>
      <c r="C475" s="24" t="s">
        <v>4</v>
      </c>
      <c r="D475" s="25"/>
      <c r="E475" s="25"/>
      <c r="F475" s="24" t="s">
        <v>18</v>
      </c>
      <c r="G475" s="26">
        <v>1</v>
      </c>
      <c r="H475" s="31"/>
      <c r="I475" s="27">
        <v>0</v>
      </c>
      <c r="J475" s="28">
        <f t="shared" si="7"/>
        <v>0</v>
      </c>
      <c r="K475" s="29" t="s">
        <v>50</v>
      </c>
      <c r="L475" s="21" t="s">
        <v>21</v>
      </c>
      <c r="M475" s="29" t="s">
        <v>51</v>
      </c>
      <c r="N475" s="30" t="str">
        <f>VLOOKUP(M475,[19]OPERACIONAL!$A$1:$C$12,2,FALSE)</f>
        <v>SELECIONAR</v>
      </c>
    </row>
    <row r="476" spans="2:14" hidden="1">
      <c r="B476" s="14">
        <v>40</v>
      </c>
      <c r="C476" s="24" t="s">
        <v>4</v>
      </c>
      <c r="D476" s="25"/>
      <c r="E476" s="25"/>
      <c r="F476" s="24" t="s">
        <v>18</v>
      </c>
      <c r="G476" s="26">
        <v>1</v>
      </c>
      <c r="H476" s="31"/>
      <c r="I476" s="27">
        <v>0</v>
      </c>
      <c r="J476" s="28">
        <f t="shared" si="7"/>
        <v>0</v>
      </c>
      <c r="K476" s="29" t="s">
        <v>50</v>
      </c>
      <c r="L476" s="21" t="s">
        <v>21</v>
      </c>
      <c r="M476" s="29" t="s">
        <v>51</v>
      </c>
      <c r="N476" s="30" t="str">
        <f>VLOOKUP(M476,[19]OPERACIONAL!$A$1:$C$12,2,FALSE)</f>
        <v>SELECIONAR</v>
      </c>
    </row>
    <row r="477" spans="2:14" hidden="1">
      <c r="B477" s="14">
        <v>40</v>
      </c>
      <c r="C477" s="24" t="s">
        <v>4</v>
      </c>
      <c r="D477" s="25"/>
      <c r="E477" s="25"/>
      <c r="F477" s="24" t="s">
        <v>18</v>
      </c>
      <c r="G477" s="26">
        <v>1</v>
      </c>
      <c r="H477" s="31"/>
      <c r="I477" s="27">
        <v>0</v>
      </c>
      <c r="J477" s="28">
        <f t="shared" si="7"/>
        <v>0</v>
      </c>
      <c r="K477" s="29" t="s">
        <v>50</v>
      </c>
      <c r="L477" s="21" t="s">
        <v>21</v>
      </c>
      <c r="M477" s="29" t="s">
        <v>51</v>
      </c>
      <c r="N477" s="30" t="str">
        <f>VLOOKUP(M477,[19]OPERACIONAL!$A$1:$C$12,2,FALSE)</f>
        <v>SELECIONAR</v>
      </c>
    </row>
    <row r="478" spans="2:14" hidden="1">
      <c r="B478" s="14">
        <v>40</v>
      </c>
      <c r="C478" s="24" t="s">
        <v>4</v>
      </c>
      <c r="D478" s="25"/>
      <c r="E478" s="25"/>
      <c r="F478" s="24" t="s">
        <v>18</v>
      </c>
      <c r="G478" s="26">
        <v>1</v>
      </c>
      <c r="H478" s="31"/>
      <c r="I478" s="27">
        <v>0</v>
      </c>
      <c r="J478" s="28">
        <f t="shared" si="7"/>
        <v>0</v>
      </c>
      <c r="K478" s="29" t="s">
        <v>50</v>
      </c>
      <c r="L478" s="21" t="s">
        <v>21</v>
      </c>
      <c r="M478" s="29" t="s">
        <v>51</v>
      </c>
      <c r="N478" s="30" t="str">
        <f>VLOOKUP(M478,[19]OPERACIONAL!$A$1:$C$12,2,FALSE)</f>
        <v>SELECIONAR</v>
      </c>
    </row>
    <row r="479" spans="2:14" hidden="1">
      <c r="B479" s="14">
        <v>40</v>
      </c>
      <c r="C479" s="24" t="s">
        <v>4</v>
      </c>
      <c r="D479" s="25"/>
      <c r="E479" s="25"/>
      <c r="F479" s="24" t="s">
        <v>18</v>
      </c>
      <c r="G479" s="26">
        <v>1</v>
      </c>
      <c r="H479" s="31"/>
      <c r="I479" s="27">
        <v>0</v>
      </c>
      <c r="J479" s="28">
        <f t="shared" si="7"/>
        <v>0</v>
      </c>
      <c r="K479" s="29" t="s">
        <v>50</v>
      </c>
      <c r="L479" s="21" t="s">
        <v>21</v>
      </c>
      <c r="M479" s="29" t="s">
        <v>51</v>
      </c>
      <c r="N479" s="30" t="str">
        <f>VLOOKUP(M479,[19]OPERACIONAL!$A$1:$C$12,2,FALSE)</f>
        <v>SELECIONAR</v>
      </c>
    </row>
    <row r="480" spans="2:14" hidden="1">
      <c r="B480" s="14">
        <v>40</v>
      </c>
      <c r="C480" s="24" t="s">
        <v>4</v>
      </c>
      <c r="D480" s="25"/>
      <c r="E480" s="25"/>
      <c r="F480" s="24" t="s">
        <v>18</v>
      </c>
      <c r="G480" s="26">
        <v>1</v>
      </c>
      <c r="H480" s="31"/>
      <c r="I480" s="27">
        <v>0</v>
      </c>
      <c r="J480" s="28">
        <f t="shared" si="7"/>
        <v>0</v>
      </c>
      <c r="K480" s="29" t="s">
        <v>50</v>
      </c>
      <c r="L480" s="21" t="s">
        <v>21</v>
      </c>
      <c r="M480" s="29" t="s">
        <v>51</v>
      </c>
      <c r="N480" s="30" t="str">
        <f>VLOOKUP(M480,[19]OPERACIONAL!$A$1:$C$12,2,FALSE)</f>
        <v>SELECIONAR</v>
      </c>
    </row>
    <row r="481" spans="2:14" hidden="1">
      <c r="B481" s="14">
        <v>40</v>
      </c>
      <c r="C481" s="24" t="s">
        <v>4</v>
      </c>
      <c r="D481" s="25"/>
      <c r="E481" s="25"/>
      <c r="F481" s="24" t="s">
        <v>18</v>
      </c>
      <c r="G481" s="26">
        <v>1</v>
      </c>
      <c r="H481" s="31"/>
      <c r="I481" s="27">
        <v>0</v>
      </c>
      <c r="J481" s="28">
        <f t="shared" si="7"/>
        <v>0</v>
      </c>
      <c r="K481" s="29" t="s">
        <v>50</v>
      </c>
      <c r="L481" s="21" t="s">
        <v>21</v>
      </c>
      <c r="M481" s="29" t="s">
        <v>51</v>
      </c>
      <c r="N481" s="30" t="str">
        <f>VLOOKUP(M481,[19]OPERACIONAL!$A$1:$C$12,2,FALSE)</f>
        <v>SELECIONAR</v>
      </c>
    </row>
    <row r="482" spans="2:14" hidden="1">
      <c r="B482" s="14">
        <v>40</v>
      </c>
      <c r="C482" s="24" t="s">
        <v>4</v>
      </c>
      <c r="D482" s="25"/>
      <c r="E482" s="25"/>
      <c r="F482" s="24" t="s">
        <v>18</v>
      </c>
      <c r="G482" s="26">
        <v>1</v>
      </c>
      <c r="H482" s="31"/>
      <c r="I482" s="27">
        <v>0</v>
      </c>
      <c r="J482" s="28">
        <f t="shared" si="7"/>
        <v>0</v>
      </c>
      <c r="K482" s="29" t="s">
        <v>50</v>
      </c>
      <c r="L482" s="21" t="s">
        <v>21</v>
      </c>
      <c r="M482" s="29" t="s">
        <v>51</v>
      </c>
      <c r="N482" s="30" t="str">
        <f>VLOOKUP(M482,[19]OPERACIONAL!$A$1:$C$12,2,FALSE)</f>
        <v>SELECIONAR</v>
      </c>
    </row>
    <row r="483" spans="2:14" hidden="1">
      <c r="B483" s="14">
        <v>40</v>
      </c>
      <c r="C483" s="24" t="s">
        <v>4</v>
      </c>
      <c r="D483" s="25"/>
      <c r="E483" s="25"/>
      <c r="F483" s="24" t="s">
        <v>18</v>
      </c>
      <c r="G483" s="26">
        <v>1</v>
      </c>
      <c r="H483" s="31"/>
      <c r="I483" s="27">
        <v>0</v>
      </c>
      <c r="J483" s="28">
        <f t="shared" si="7"/>
        <v>0</v>
      </c>
      <c r="K483" s="29" t="s">
        <v>50</v>
      </c>
      <c r="L483" s="21" t="s">
        <v>21</v>
      </c>
      <c r="M483" s="29" t="s">
        <v>51</v>
      </c>
      <c r="N483" s="30" t="str">
        <f>VLOOKUP(M483,[19]OPERACIONAL!$A$1:$C$12,2,FALSE)</f>
        <v>SELECIONAR</v>
      </c>
    </row>
    <row r="484" spans="2:14" hidden="1">
      <c r="B484" s="14">
        <v>40</v>
      </c>
      <c r="C484" s="24" t="s">
        <v>4</v>
      </c>
      <c r="D484" s="25"/>
      <c r="E484" s="25"/>
      <c r="F484" s="24" t="s">
        <v>18</v>
      </c>
      <c r="G484" s="26">
        <v>1</v>
      </c>
      <c r="H484" s="31"/>
      <c r="I484" s="27">
        <v>0</v>
      </c>
      <c r="J484" s="28">
        <f t="shared" si="7"/>
        <v>0</v>
      </c>
      <c r="K484" s="29" t="s">
        <v>50</v>
      </c>
      <c r="L484" s="21" t="s">
        <v>21</v>
      </c>
      <c r="M484" s="29" t="s">
        <v>51</v>
      </c>
      <c r="N484" s="30" t="str">
        <f>VLOOKUP(M484,[19]OPERACIONAL!$A$1:$C$12,2,FALSE)</f>
        <v>SELECIONAR</v>
      </c>
    </row>
    <row r="485" spans="2:14" hidden="1">
      <c r="B485" s="14">
        <v>40</v>
      </c>
      <c r="C485" s="24" t="s">
        <v>4</v>
      </c>
      <c r="D485" s="25"/>
      <c r="E485" s="25"/>
      <c r="F485" s="24" t="s">
        <v>18</v>
      </c>
      <c r="G485" s="26">
        <v>1</v>
      </c>
      <c r="H485" s="31"/>
      <c r="I485" s="27">
        <v>0</v>
      </c>
      <c r="J485" s="28">
        <f t="shared" si="7"/>
        <v>0</v>
      </c>
      <c r="K485" s="29" t="s">
        <v>50</v>
      </c>
      <c r="L485" s="21" t="s">
        <v>21</v>
      </c>
      <c r="M485" s="29" t="s">
        <v>51</v>
      </c>
      <c r="N485" s="30" t="str">
        <f>VLOOKUP(M485,[19]OPERACIONAL!$A$1:$C$12,2,FALSE)</f>
        <v>SELECIONAR</v>
      </c>
    </row>
    <row r="486" spans="2:14" hidden="1">
      <c r="B486" s="14">
        <v>40</v>
      </c>
      <c r="C486" s="24" t="s">
        <v>4</v>
      </c>
      <c r="D486" s="25"/>
      <c r="E486" s="25"/>
      <c r="F486" s="24" t="s">
        <v>18</v>
      </c>
      <c r="G486" s="26">
        <v>1</v>
      </c>
      <c r="H486" s="31"/>
      <c r="I486" s="27">
        <v>0</v>
      </c>
      <c r="J486" s="28">
        <f t="shared" si="7"/>
        <v>0</v>
      </c>
      <c r="K486" s="29" t="s">
        <v>50</v>
      </c>
      <c r="L486" s="21" t="s">
        <v>21</v>
      </c>
      <c r="M486" s="29" t="s">
        <v>51</v>
      </c>
      <c r="N486" s="30" t="str">
        <f>VLOOKUP(M486,[19]OPERACIONAL!$A$1:$C$12,2,FALSE)</f>
        <v>SELECIONAR</v>
      </c>
    </row>
    <row r="487" spans="2:14" hidden="1">
      <c r="B487" s="14">
        <v>40</v>
      </c>
      <c r="C487" s="24" t="s">
        <v>4</v>
      </c>
      <c r="D487" s="25"/>
      <c r="E487" s="25"/>
      <c r="F487" s="24" t="s">
        <v>18</v>
      </c>
      <c r="G487" s="26">
        <v>1</v>
      </c>
      <c r="H487" s="31"/>
      <c r="I487" s="27">
        <v>0</v>
      </c>
      <c r="J487" s="28">
        <f t="shared" si="7"/>
        <v>0</v>
      </c>
      <c r="K487" s="29" t="s">
        <v>50</v>
      </c>
      <c r="L487" s="21" t="s">
        <v>21</v>
      </c>
      <c r="M487" s="29" t="s">
        <v>51</v>
      </c>
      <c r="N487" s="30" t="str">
        <f>VLOOKUP(M487,[19]OPERACIONAL!$A$1:$C$12,2,FALSE)</f>
        <v>SELECIONAR</v>
      </c>
    </row>
    <row r="488" spans="2:14" hidden="1">
      <c r="B488" s="14">
        <v>40</v>
      </c>
      <c r="C488" s="24" t="s">
        <v>4</v>
      </c>
      <c r="D488" s="25"/>
      <c r="E488" s="25"/>
      <c r="F488" s="24" t="s">
        <v>18</v>
      </c>
      <c r="G488" s="26">
        <v>1</v>
      </c>
      <c r="H488" s="31"/>
      <c r="I488" s="27">
        <v>0</v>
      </c>
      <c r="J488" s="28">
        <f t="shared" si="7"/>
        <v>0</v>
      </c>
      <c r="K488" s="29" t="s">
        <v>50</v>
      </c>
      <c r="L488" s="21" t="s">
        <v>21</v>
      </c>
      <c r="M488" s="29" t="s">
        <v>51</v>
      </c>
      <c r="N488" s="30" t="str">
        <f>VLOOKUP(M488,[19]OPERACIONAL!$A$1:$C$12,2,FALSE)</f>
        <v>SELECIONAR</v>
      </c>
    </row>
    <row r="489" spans="2:14" hidden="1">
      <c r="B489" s="14">
        <v>40</v>
      </c>
      <c r="C489" s="24" t="s">
        <v>4</v>
      </c>
      <c r="D489" s="25"/>
      <c r="E489" s="25"/>
      <c r="F489" s="24" t="s">
        <v>18</v>
      </c>
      <c r="G489" s="26">
        <v>1</v>
      </c>
      <c r="H489" s="31"/>
      <c r="I489" s="27">
        <v>0</v>
      </c>
      <c r="J489" s="28">
        <f t="shared" si="7"/>
        <v>0</v>
      </c>
      <c r="K489" s="29" t="s">
        <v>50</v>
      </c>
      <c r="L489" s="21" t="s">
        <v>21</v>
      </c>
      <c r="M489" s="29" t="s">
        <v>51</v>
      </c>
      <c r="N489" s="30" t="str">
        <f>VLOOKUP(M489,[19]OPERACIONAL!$A$1:$C$12,2,FALSE)</f>
        <v>SELECIONAR</v>
      </c>
    </row>
    <row r="490" spans="2:14" hidden="1">
      <c r="B490" s="14">
        <v>40</v>
      </c>
      <c r="C490" s="24" t="s">
        <v>4</v>
      </c>
      <c r="D490" s="25"/>
      <c r="E490" s="25"/>
      <c r="F490" s="24" t="s">
        <v>18</v>
      </c>
      <c r="G490" s="26">
        <v>1</v>
      </c>
      <c r="H490" s="31"/>
      <c r="I490" s="27">
        <v>0</v>
      </c>
      <c r="J490" s="28">
        <f t="shared" si="7"/>
        <v>0</v>
      </c>
      <c r="K490" s="29" t="s">
        <v>50</v>
      </c>
      <c r="L490" s="21" t="s">
        <v>21</v>
      </c>
      <c r="M490" s="29" t="s">
        <v>51</v>
      </c>
      <c r="N490" s="30" t="str">
        <f>VLOOKUP(M490,[19]OPERACIONAL!$A$1:$C$12,2,FALSE)</f>
        <v>SELECIONAR</v>
      </c>
    </row>
    <row r="491" spans="2:14" hidden="1">
      <c r="B491" s="14">
        <v>40</v>
      </c>
      <c r="C491" s="24" t="s">
        <v>4</v>
      </c>
      <c r="D491" s="25"/>
      <c r="E491" s="25"/>
      <c r="F491" s="24" t="s">
        <v>18</v>
      </c>
      <c r="G491" s="26">
        <v>1</v>
      </c>
      <c r="H491" s="31"/>
      <c r="I491" s="27">
        <v>0</v>
      </c>
      <c r="J491" s="28">
        <f t="shared" si="7"/>
        <v>0</v>
      </c>
      <c r="K491" s="29" t="s">
        <v>50</v>
      </c>
      <c r="L491" s="21" t="s">
        <v>21</v>
      </c>
      <c r="M491" s="29" t="s">
        <v>51</v>
      </c>
      <c r="N491" s="30" t="str">
        <f>VLOOKUP(M491,[19]OPERACIONAL!$A$1:$C$12,2,FALSE)</f>
        <v>SELECIONAR</v>
      </c>
    </row>
    <row r="492" spans="2:14" hidden="1">
      <c r="B492" s="14">
        <v>40</v>
      </c>
      <c r="C492" s="24" t="s">
        <v>4</v>
      </c>
      <c r="D492" s="25"/>
      <c r="E492" s="25"/>
      <c r="F492" s="24" t="s">
        <v>18</v>
      </c>
      <c r="G492" s="26">
        <v>1</v>
      </c>
      <c r="H492" s="31"/>
      <c r="I492" s="27">
        <v>0</v>
      </c>
      <c r="J492" s="28">
        <f t="shared" si="7"/>
        <v>0</v>
      </c>
      <c r="K492" s="29" t="s">
        <v>50</v>
      </c>
      <c r="L492" s="21" t="s">
        <v>21</v>
      </c>
      <c r="M492" s="29" t="s">
        <v>51</v>
      </c>
      <c r="N492" s="30" t="str">
        <f>VLOOKUP(M492,[19]OPERACIONAL!$A$1:$C$12,2,FALSE)</f>
        <v>SELECIONAR</v>
      </c>
    </row>
    <row r="493" spans="2:14" hidden="1">
      <c r="B493" s="14">
        <v>40</v>
      </c>
      <c r="C493" s="24" t="s">
        <v>4</v>
      </c>
      <c r="D493" s="25"/>
      <c r="E493" s="25"/>
      <c r="F493" s="24" t="s">
        <v>18</v>
      </c>
      <c r="G493" s="26">
        <v>1</v>
      </c>
      <c r="H493" s="31"/>
      <c r="I493" s="27">
        <v>0</v>
      </c>
      <c r="J493" s="28">
        <f t="shared" si="7"/>
        <v>0</v>
      </c>
      <c r="K493" s="29" t="s">
        <v>50</v>
      </c>
      <c r="L493" s="21" t="s">
        <v>21</v>
      </c>
      <c r="M493" s="29" t="s">
        <v>51</v>
      </c>
      <c r="N493" s="30" t="str">
        <f>VLOOKUP(M493,[19]OPERACIONAL!$A$1:$C$12,2,FALSE)</f>
        <v>SELECIONAR</v>
      </c>
    </row>
    <row r="494" spans="2:14" hidden="1">
      <c r="B494" s="14">
        <v>40</v>
      </c>
      <c r="C494" s="24" t="s">
        <v>4</v>
      </c>
      <c r="D494" s="25"/>
      <c r="E494" s="25"/>
      <c r="F494" s="24" t="s">
        <v>18</v>
      </c>
      <c r="G494" s="26">
        <v>1</v>
      </c>
      <c r="H494" s="31"/>
      <c r="I494" s="27">
        <v>0</v>
      </c>
      <c r="J494" s="28">
        <f t="shared" si="7"/>
        <v>0</v>
      </c>
      <c r="K494" s="29" t="s">
        <v>50</v>
      </c>
      <c r="L494" s="21" t="s">
        <v>21</v>
      </c>
      <c r="M494" s="29" t="s">
        <v>51</v>
      </c>
      <c r="N494" s="30" t="str">
        <f>VLOOKUP(M494,[19]OPERACIONAL!$A$1:$C$12,2,FALSE)</f>
        <v>SELECIONAR</v>
      </c>
    </row>
    <row r="495" spans="2:14" hidden="1">
      <c r="B495" s="14">
        <v>40</v>
      </c>
      <c r="C495" s="24" t="s">
        <v>4</v>
      </c>
      <c r="D495" s="25"/>
      <c r="E495" s="25"/>
      <c r="F495" s="24" t="s">
        <v>18</v>
      </c>
      <c r="G495" s="26">
        <v>1</v>
      </c>
      <c r="H495" s="31"/>
      <c r="I495" s="27">
        <v>0</v>
      </c>
      <c r="J495" s="28">
        <f t="shared" si="7"/>
        <v>0</v>
      </c>
      <c r="K495" s="29" t="s">
        <v>50</v>
      </c>
      <c r="L495" s="21" t="s">
        <v>21</v>
      </c>
      <c r="M495" s="29" t="s">
        <v>51</v>
      </c>
      <c r="N495" s="30" t="str">
        <f>VLOOKUP(M495,[19]OPERACIONAL!$A$1:$C$12,2,FALSE)</f>
        <v>SELECIONAR</v>
      </c>
    </row>
    <row r="496" spans="2:14" hidden="1">
      <c r="B496" s="14">
        <v>40</v>
      </c>
      <c r="C496" s="24" t="s">
        <v>4</v>
      </c>
      <c r="D496" s="25"/>
      <c r="E496" s="25"/>
      <c r="F496" s="24" t="s">
        <v>18</v>
      </c>
      <c r="G496" s="26">
        <v>1</v>
      </c>
      <c r="H496" s="31"/>
      <c r="I496" s="27">
        <v>0</v>
      </c>
      <c r="J496" s="28">
        <f t="shared" si="7"/>
        <v>0</v>
      </c>
      <c r="K496" s="29" t="s">
        <v>50</v>
      </c>
      <c r="L496" s="21" t="s">
        <v>21</v>
      </c>
      <c r="M496" s="29" t="s">
        <v>51</v>
      </c>
      <c r="N496" s="30" t="str">
        <f>VLOOKUP(M496,[19]OPERACIONAL!$A$1:$C$12,2,FALSE)</f>
        <v>SELECIONAR</v>
      </c>
    </row>
    <row r="497" spans="2:14" hidden="1">
      <c r="B497" s="14">
        <v>40</v>
      </c>
      <c r="C497" s="24" t="s">
        <v>4</v>
      </c>
      <c r="D497" s="25"/>
      <c r="E497" s="25"/>
      <c r="F497" s="24" t="s">
        <v>18</v>
      </c>
      <c r="G497" s="26">
        <v>1</v>
      </c>
      <c r="H497" s="31"/>
      <c r="I497" s="27">
        <v>0</v>
      </c>
      <c r="J497" s="28">
        <f t="shared" si="7"/>
        <v>0</v>
      </c>
      <c r="K497" s="29" t="s">
        <v>50</v>
      </c>
      <c r="L497" s="21" t="s">
        <v>21</v>
      </c>
      <c r="M497" s="29" t="s">
        <v>51</v>
      </c>
      <c r="N497" s="30" t="str">
        <f>VLOOKUP(M497,[19]OPERACIONAL!$A$1:$C$12,2,FALSE)</f>
        <v>SELECIONAR</v>
      </c>
    </row>
    <row r="498" spans="2:14" hidden="1">
      <c r="B498" s="14">
        <v>40</v>
      </c>
      <c r="C498" s="24" t="s">
        <v>4</v>
      </c>
      <c r="D498" s="25"/>
      <c r="E498" s="25"/>
      <c r="F498" s="24" t="s">
        <v>18</v>
      </c>
      <c r="G498" s="26">
        <v>1</v>
      </c>
      <c r="H498" s="31"/>
      <c r="I498" s="27">
        <v>0</v>
      </c>
      <c r="J498" s="28">
        <f t="shared" si="7"/>
        <v>0</v>
      </c>
      <c r="K498" s="29" t="s">
        <v>50</v>
      </c>
      <c r="L498" s="21" t="s">
        <v>21</v>
      </c>
      <c r="M498" s="29" t="s">
        <v>51</v>
      </c>
      <c r="N498" s="30" t="str">
        <f>VLOOKUP(M498,[19]OPERACIONAL!$A$1:$C$12,2,FALSE)</f>
        <v>SELECIONAR</v>
      </c>
    </row>
    <row r="499" spans="2:14" hidden="1">
      <c r="B499" s="14">
        <v>40</v>
      </c>
      <c r="C499" s="24" t="s">
        <v>4</v>
      </c>
      <c r="D499" s="25"/>
      <c r="E499" s="25"/>
      <c r="F499" s="24" t="s">
        <v>18</v>
      </c>
      <c r="G499" s="26">
        <v>1</v>
      </c>
      <c r="H499" s="31"/>
      <c r="I499" s="27">
        <v>0</v>
      </c>
      <c r="J499" s="28">
        <f t="shared" si="7"/>
        <v>0</v>
      </c>
      <c r="K499" s="29" t="s">
        <v>50</v>
      </c>
      <c r="L499" s="21" t="s">
        <v>21</v>
      </c>
      <c r="M499" s="29" t="s">
        <v>51</v>
      </c>
      <c r="N499" s="30" t="str">
        <f>VLOOKUP(M499,[19]OPERACIONAL!$A$1:$C$12,2,FALSE)</f>
        <v>SELECIONAR</v>
      </c>
    </row>
    <row r="500" spans="2:14" hidden="1">
      <c r="B500" s="14">
        <v>40</v>
      </c>
      <c r="C500" s="24" t="s">
        <v>4</v>
      </c>
      <c r="D500" s="25"/>
      <c r="E500" s="25"/>
      <c r="F500" s="24" t="s">
        <v>18</v>
      </c>
      <c r="G500" s="26">
        <v>1</v>
      </c>
      <c r="H500" s="31"/>
      <c r="I500" s="27">
        <v>0</v>
      </c>
      <c r="J500" s="28">
        <f t="shared" si="7"/>
        <v>0</v>
      </c>
      <c r="K500" s="29" t="s">
        <v>50</v>
      </c>
      <c r="L500" s="21" t="s">
        <v>21</v>
      </c>
      <c r="M500" s="29" t="s">
        <v>51</v>
      </c>
      <c r="N500" s="30" t="str">
        <f>VLOOKUP(M500,[19]OPERACIONAL!$A$1:$C$12,2,FALSE)</f>
        <v>SELECIONAR</v>
      </c>
    </row>
    <row r="501" spans="2:14" hidden="1">
      <c r="B501" s="14">
        <v>40</v>
      </c>
      <c r="C501" s="24" t="s">
        <v>4</v>
      </c>
      <c r="D501" s="25"/>
      <c r="E501" s="25"/>
      <c r="F501" s="24" t="s">
        <v>18</v>
      </c>
      <c r="G501" s="26">
        <v>1</v>
      </c>
      <c r="H501" s="31"/>
      <c r="I501" s="27">
        <v>0</v>
      </c>
      <c r="J501" s="28">
        <f t="shared" si="7"/>
        <v>0</v>
      </c>
      <c r="K501" s="29" t="s">
        <v>50</v>
      </c>
      <c r="L501" s="21" t="s">
        <v>21</v>
      </c>
      <c r="M501" s="29" t="s">
        <v>51</v>
      </c>
      <c r="N501" s="30" t="str">
        <f>VLOOKUP(M501,[19]OPERACIONAL!$A$1:$C$12,2,FALSE)</f>
        <v>SELECIONAR</v>
      </c>
    </row>
    <row r="502" spans="2:14" hidden="1">
      <c r="B502" s="14">
        <v>40</v>
      </c>
      <c r="C502" s="24" t="s">
        <v>4</v>
      </c>
      <c r="D502" s="25"/>
      <c r="E502" s="25"/>
      <c r="F502" s="24" t="s">
        <v>18</v>
      </c>
      <c r="G502" s="26">
        <v>1</v>
      </c>
      <c r="H502" s="31"/>
      <c r="I502" s="27">
        <v>0</v>
      </c>
      <c r="J502" s="28">
        <f t="shared" si="7"/>
        <v>0</v>
      </c>
      <c r="K502" s="29" t="s">
        <v>50</v>
      </c>
      <c r="L502" s="21" t="s">
        <v>21</v>
      </c>
      <c r="M502" s="29" t="s">
        <v>51</v>
      </c>
      <c r="N502" s="30" t="str">
        <f>VLOOKUP(M502,[19]OPERACIONAL!$A$1:$C$12,2,FALSE)</f>
        <v>SELECIONAR</v>
      </c>
    </row>
    <row r="503" spans="2:14" hidden="1">
      <c r="B503" s="14">
        <v>40</v>
      </c>
      <c r="C503" s="24" t="s">
        <v>4</v>
      </c>
      <c r="D503" s="25"/>
      <c r="E503" s="25"/>
      <c r="F503" s="24" t="s">
        <v>18</v>
      </c>
      <c r="G503" s="26">
        <v>1</v>
      </c>
      <c r="H503" s="31"/>
      <c r="I503" s="27">
        <v>0</v>
      </c>
      <c r="J503" s="28">
        <f t="shared" si="7"/>
        <v>0</v>
      </c>
      <c r="K503" s="29" t="s">
        <v>50</v>
      </c>
      <c r="L503" s="21" t="s">
        <v>21</v>
      </c>
      <c r="M503" s="29" t="s">
        <v>51</v>
      </c>
      <c r="N503" s="30" t="str">
        <f>VLOOKUP(M503,[19]OPERACIONAL!$A$1:$C$12,2,FALSE)</f>
        <v>SELECIONAR</v>
      </c>
    </row>
    <row r="504" spans="2:14" hidden="1">
      <c r="B504" s="14">
        <v>40</v>
      </c>
      <c r="C504" s="24" t="s">
        <v>4</v>
      </c>
      <c r="D504" s="25"/>
      <c r="E504" s="25"/>
      <c r="F504" s="24" t="s">
        <v>18</v>
      </c>
      <c r="G504" s="26">
        <v>1</v>
      </c>
      <c r="H504" s="31"/>
      <c r="I504" s="27">
        <v>0</v>
      </c>
      <c r="J504" s="28">
        <f t="shared" si="7"/>
        <v>0</v>
      </c>
      <c r="K504" s="29" t="s">
        <v>50</v>
      </c>
      <c r="L504" s="21" t="s">
        <v>21</v>
      </c>
      <c r="M504" s="29" t="s">
        <v>51</v>
      </c>
      <c r="N504" s="30" t="str">
        <f>VLOOKUP(M504,[19]OPERACIONAL!$A$1:$C$12,2,FALSE)</f>
        <v>SELECIONAR</v>
      </c>
    </row>
    <row r="505" spans="2:14" hidden="1">
      <c r="B505" s="14">
        <v>40</v>
      </c>
      <c r="C505" s="24" t="s">
        <v>4</v>
      </c>
      <c r="D505" s="25"/>
      <c r="E505" s="25"/>
      <c r="F505" s="24" t="s">
        <v>18</v>
      </c>
      <c r="G505" s="26">
        <v>1</v>
      </c>
      <c r="H505" s="31"/>
      <c r="I505" s="27">
        <v>0</v>
      </c>
      <c r="J505" s="28">
        <f t="shared" si="7"/>
        <v>0</v>
      </c>
      <c r="K505" s="29" t="s">
        <v>50</v>
      </c>
      <c r="L505" s="21" t="s">
        <v>21</v>
      </c>
      <c r="M505" s="29" t="s">
        <v>51</v>
      </c>
      <c r="N505" s="30" t="str">
        <f>VLOOKUP(M505,[19]OPERACIONAL!$A$1:$C$12,2,FALSE)</f>
        <v>SELECIONAR</v>
      </c>
    </row>
    <row r="506" spans="2:14" hidden="1">
      <c r="B506" s="14">
        <v>40</v>
      </c>
      <c r="C506" s="24" t="s">
        <v>4</v>
      </c>
      <c r="D506" s="25"/>
      <c r="E506" s="25"/>
      <c r="F506" s="24" t="s">
        <v>18</v>
      </c>
      <c r="G506" s="26">
        <v>1</v>
      </c>
      <c r="H506" s="31"/>
      <c r="I506" s="27">
        <v>0</v>
      </c>
      <c r="J506" s="28">
        <f t="shared" si="7"/>
        <v>0</v>
      </c>
      <c r="K506" s="29" t="s">
        <v>50</v>
      </c>
      <c r="L506" s="21" t="s">
        <v>21</v>
      </c>
      <c r="M506" s="29" t="s">
        <v>51</v>
      </c>
      <c r="N506" s="30" t="str">
        <f>VLOOKUP(M506,[19]OPERACIONAL!$A$1:$C$12,2,FALSE)</f>
        <v>SELECIONAR</v>
      </c>
    </row>
    <row r="507" spans="2:14" hidden="1">
      <c r="B507" s="14">
        <v>40</v>
      </c>
      <c r="C507" s="24" t="s">
        <v>4</v>
      </c>
      <c r="D507" s="25"/>
      <c r="E507" s="25"/>
      <c r="F507" s="24" t="s">
        <v>18</v>
      </c>
      <c r="G507" s="26">
        <v>1</v>
      </c>
      <c r="H507" s="31"/>
      <c r="I507" s="27">
        <v>0</v>
      </c>
      <c r="J507" s="28">
        <f t="shared" si="7"/>
        <v>0</v>
      </c>
      <c r="K507" s="29" t="s">
        <v>50</v>
      </c>
      <c r="L507" s="21" t="s">
        <v>21</v>
      </c>
      <c r="M507" s="29" t="s">
        <v>51</v>
      </c>
      <c r="N507" s="30" t="str">
        <f>VLOOKUP(M507,[19]OPERACIONAL!$A$1:$C$12,2,FALSE)</f>
        <v>SELECIONAR</v>
      </c>
    </row>
    <row r="508" spans="2:14" hidden="1">
      <c r="B508" s="14">
        <v>40</v>
      </c>
      <c r="C508" s="24" t="s">
        <v>4</v>
      </c>
      <c r="D508" s="25"/>
      <c r="E508" s="25"/>
      <c r="F508" s="24" t="s">
        <v>18</v>
      </c>
      <c r="G508" s="26">
        <v>1</v>
      </c>
      <c r="H508" s="31"/>
      <c r="I508" s="27">
        <v>0</v>
      </c>
      <c r="J508" s="28">
        <f t="shared" si="7"/>
        <v>0</v>
      </c>
      <c r="K508" s="29" t="s">
        <v>50</v>
      </c>
      <c r="L508" s="21" t="s">
        <v>21</v>
      </c>
      <c r="M508" s="29" t="s">
        <v>51</v>
      </c>
      <c r="N508" s="30" t="str">
        <f>VLOOKUP(M508,[19]OPERACIONAL!$A$1:$C$12,2,FALSE)</f>
        <v>SELECIONAR</v>
      </c>
    </row>
    <row r="509" spans="2:14" hidden="1">
      <c r="B509" s="14">
        <v>40</v>
      </c>
      <c r="C509" s="24" t="s">
        <v>4</v>
      </c>
      <c r="D509" s="25"/>
      <c r="E509" s="25"/>
      <c r="F509" s="24" t="s">
        <v>18</v>
      </c>
      <c r="G509" s="26">
        <v>1</v>
      </c>
      <c r="H509" s="31"/>
      <c r="I509" s="27">
        <v>0</v>
      </c>
      <c r="J509" s="28">
        <f t="shared" si="7"/>
        <v>0</v>
      </c>
      <c r="K509" s="29" t="s">
        <v>50</v>
      </c>
      <c r="L509" s="21" t="s">
        <v>21</v>
      </c>
      <c r="M509" s="29" t="s">
        <v>51</v>
      </c>
      <c r="N509" s="30" t="str">
        <f>VLOOKUP(M509,[19]OPERACIONAL!$A$1:$C$12,2,FALSE)</f>
        <v>SELECIONAR</v>
      </c>
    </row>
    <row r="510" spans="2:14" hidden="1">
      <c r="B510" s="14">
        <v>40</v>
      </c>
      <c r="C510" s="24" t="s">
        <v>4</v>
      </c>
      <c r="D510" s="25"/>
      <c r="E510" s="25"/>
      <c r="F510" s="24" t="s">
        <v>18</v>
      </c>
      <c r="G510" s="26">
        <v>1</v>
      </c>
      <c r="H510" s="31"/>
      <c r="I510" s="27">
        <v>0</v>
      </c>
      <c r="J510" s="28">
        <f t="shared" si="7"/>
        <v>0</v>
      </c>
      <c r="K510" s="29" t="s">
        <v>50</v>
      </c>
      <c r="L510" s="21" t="s">
        <v>21</v>
      </c>
      <c r="M510" s="29" t="s">
        <v>51</v>
      </c>
      <c r="N510" s="30" t="str">
        <f>VLOOKUP(M510,[19]OPERACIONAL!$A$1:$C$12,2,FALSE)</f>
        <v>SELECIONAR</v>
      </c>
    </row>
    <row r="511" spans="2:14" hidden="1">
      <c r="B511" s="14">
        <v>40</v>
      </c>
      <c r="C511" s="24" t="s">
        <v>4</v>
      </c>
      <c r="D511" s="25"/>
      <c r="E511" s="25"/>
      <c r="F511" s="24" t="s">
        <v>18</v>
      </c>
      <c r="G511" s="26">
        <v>1</v>
      </c>
      <c r="H511" s="31"/>
      <c r="I511" s="27">
        <v>0</v>
      </c>
      <c r="J511" s="28">
        <f t="shared" si="7"/>
        <v>0</v>
      </c>
      <c r="K511" s="29" t="s">
        <v>50</v>
      </c>
      <c r="L511" s="21" t="s">
        <v>21</v>
      </c>
      <c r="M511" s="29" t="s">
        <v>51</v>
      </c>
      <c r="N511" s="30" t="str">
        <f>VLOOKUP(M511,[19]OPERACIONAL!$A$1:$C$12,2,FALSE)</f>
        <v>SELECIONAR</v>
      </c>
    </row>
    <row r="512" spans="2:14" hidden="1">
      <c r="B512" s="14">
        <v>40</v>
      </c>
      <c r="C512" s="24" t="s">
        <v>4</v>
      </c>
      <c r="D512" s="25"/>
      <c r="E512" s="25"/>
      <c r="F512" s="24" t="s">
        <v>18</v>
      </c>
      <c r="G512" s="26">
        <v>1</v>
      </c>
      <c r="H512" s="31"/>
      <c r="I512" s="27">
        <v>0</v>
      </c>
      <c r="J512" s="28">
        <f t="shared" si="7"/>
        <v>0</v>
      </c>
      <c r="K512" s="29" t="s">
        <v>50</v>
      </c>
      <c r="L512" s="21" t="s">
        <v>21</v>
      </c>
      <c r="M512" s="29" t="s">
        <v>51</v>
      </c>
      <c r="N512" s="30" t="str">
        <f>VLOOKUP(M512,[19]OPERACIONAL!$A$1:$C$12,2,FALSE)</f>
        <v>SELECIONAR</v>
      </c>
    </row>
    <row r="513" spans="2:14" hidden="1">
      <c r="B513" s="14">
        <v>40</v>
      </c>
      <c r="C513" s="24" t="s">
        <v>4</v>
      </c>
      <c r="D513" s="25"/>
      <c r="E513" s="25"/>
      <c r="F513" s="24" t="s">
        <v>18</v>
      </c>
      <c r="G513" s="26">
        <v>1</v>
      </c>
      <c r="H513" s="31"/>
      <c r="I513" s="27">
        <v>0</v>
      </c>
      <c r="J513" s="28">
        <f t="shared" si="7"/>
        <v>0</v>
      </c>
      <c r="K513" s="29" t="s">
        <v>50</v>
      </c>
      <c r="L513" s="21" t="s">
        <v>21</v>
      </c>
      <c r="M513" s="29" t="s">
        <v>51</v>
      </c>
      <c r="N513" s="30" t="str">
        <f>VLOOKUP(M513,[19]OPERACIONAL!$A$1:$C$12,2,FALSE)</f>
        <v>SELECIONAR</v>
      </c>
    </row>
    <row r="514" spans="2:14" hidden="1">
      <c r="B514" s="14">
        <v>40</v>
      </c>
      <c r="C514" s="24" t="s">
        <v>4</v>
      </c>
      <c r="D514" s="25"/>
      <c r="E514" s="25"/>
      <c r="F514" s="24" t="s">
        <v>18</v>
      </c>
      <c r="G514" s="26">
        <v>1</v>
      </c>
      <c r="H514" s="31"/>
      <c r="I514" s="27">
        <v>0</v>
      </c>
      <c r="J514" s="28">
        <f t="shared" si="7"/>
        <v>0</v>
      </c>
      <c r="K514" s="29" t="s">
        <v>50</v>
      </c>
      <c r="L514" s="21" t="s">
        <v>21</v>
      </c>
      <c r="M514" s="29" t="s">
        <v>51</v>
      </c>
      <c r="N514" s="30" t="str">
        <f>VLOOKUP(M514,[19]OPERACIONAL!$A$1:$C$12,2,FALSE)</f>
        <v>SELECIONAR</v>
      </c>
    </row>
    <row r="515" spans="2:14" hidden="1">
      <c r="B515" s="14">
        <v>40</v>
      </c>
      <c r="C515" s="24" t="s">
        <v>4</v>
      </c>
      <c r="D515" s="25"/>
      <c r="E515" s="25"/>
      <c r="F515" s="24" t="s">
        <v>18</v>
      </c>
      <c r="G515" s="26">
        <v>1</v>
      </c>
      <c r="H515" s="31"/>
      <c r="I515" s="27">
        <v>0</v>
      </c>
      <c r="J515" s="28">
        <f t="shared" si="7"/>
        <v>0</v>
      </c>
      <c r="K515" s="29" t="s">
        <v>50</v>
      </c>
      <c r="L515" s="21" t="s">
        <v>21</v>
      </c>
      <c r="M515" s="29" t="s">
        <v>51</v>
      </c>
      <c r="N515" s="30" t="str">
        <f>VLOOKUP(M515,[19]OPERACIONAL!$A$1:$C$12,2,FALSE)</f>
        <v>SELECIONAR</v>
      </c>
    </row>
    <row r="516" spans="2:14" hidden="1">
      <c r="B516" s="14">
        <v>40</v>
      </c>
      <c r="C516" s="24" t="s">
        <v>4</v>
      </c>
      <c r="D516" s="25"/>
      <c r="E516" s="25"/>
      <c r="F516" s="24" t="s">
        <v>18</v>
      </c>
      <c r="G516" s="26">
        <v>1</v>
      </c>
      <c r="H516" s="31"/>
      <c r="I516" s="27">
        <v>0</v>
      </c>
      <c r="J516" s="28">
        <f t="shared" ref="J516:J579" si="8">G516*I516</f>
        <v>0</v>
      </c>
      <c r="K516" s="29" t="s">
        <v>50</v>
      </c>
      <c r="L516" s="21" t="s">
        <v>21</v>
      </c>
      <c r="M516" s="29" t="s">
        <v>51</v>
      </c>
      <c r="N516" s="30" t="str">
        <f>VLOOKUP(M516,[19]OPERACIONAL!$A$1:$C$12,2,FALSE)</f>
        <v>SELECIONAR</v>
      </c>
    </row>
    <row r="517" spans="2:14" hidden="1">
      <c r="B517" s="14">
        <v>40</v>
      </c>
      <c r="C517" s="24" t="s">
        <v>4</v>
      </c>
      <c r="D517" s="25"/>
      <c r="E517" s="25"/>
      <c r="F517" s="24" t="s">
        <v>18</v>
      </c>
      <c r="G517" s="26">
        <v>1</v>
      </c>
      <c r="H517" s="31"/>
      <c r="I517" s="27">
        <v>0</v>
      </c>
      <c r="J517" s="28">
        <f t="shared" si="8"/>
        <v>0</v>
      </c>
      <c r="K517" s="29" t="s">
        <v>50</v>
      </c>
      <c r="L517" s="21" t="s">
        <v>21</v>
      </c>
      <c r="M517" s="29" t="s">
        <v>51</v>
      </c>
      <c r="N517" s="30" t="str">
        <f>VLOOKUP(M517,[19]OPERACIONAL!$A$1:$C$12,2,FALSE)</f>
        <v>SELECIONAR</v>
      </c>
    </row>
    <row r="518" spans="2:14" hidden="1">
      <c r="B518" s="14">
        <v>40</v>
      </c>
      <c r="C518" s="24" t="s">
        <v>4</v>
      </c>
      <c r="D518" s="25"/>
      <c r="E518" s="25"/>
      <c r="F518" s="24" t="s">
        <v>18</v>
      </c>
      <c r="G518" s="26">
        <v>1</v>
      </c>
      <c r="H518" s="31"/>
      <c r="I518" s="27">
        <v>0</v>
      </c>
      <c r="J518" s="28">
        <f t="shared" si="8"/>
        <v>0</v>
      </c>
      <c r="K518" s="29" t="s">
        <v>50</v>
      </c>
      <c r="L518" s="21" t="s">
        <v>21</v>
      </c>
      <c r="M518" s="29" t="s">
        <v>51</v>
      </c>
      <c r="N518" s="30" t="str">
        <f>VLOOKUP(M518,[19]OPERACIONAL!$A$1:$C$12,2,FALSE)</f>
        <v>SELECIONAR</v>
      </c>
    </row>
    <row r="519" spans="2:14" hidden="1">
      <c r="B519" s="14">
        <v>40</v>
      </c>
      <c r="C519" s="24" t="s">
        <v>4</v>
      </c>
      <c r="D519" s="25"/>
      <c r="E519" s="25"/>
      <c r="F519" s="24" t="s">
        <v>18</v>
      </c>
      <c r="G519" s="26">
        <v>1</v>
      </c>
      <c r="H519" s="31"/>
      <c r="I519" s="27">
        <v>0</v>
      </c>
      <c r="J519" s="28">
        <f t="shared" si="8"/>
        <v>0</v>
      </c>
      <c r="K519" s="29" t="s">
        <v>50</v>
      </c>
      <c r="L519" s="21" t="s">
        <v>21</v>
      </c>
      <c r="M519" s="29" t="s">
        <v>51</v>
      </c>
      <c r="N519" s="30" t="str">
        <f>VLOOKUP(M519,[19]OPERACIONAL!$A$1:$C$12,2,FALSE)</f>
        <v>SELECIONAR</v>
      </c>
    </row>
    <row r="520" spans="2:14" hidden="1">
      <c r="B520" s="14">
        <v>40</v>
      </c>
      <c r="C520" s="24" t="s">
        <v>4</v>
      </c>
      <c r="D520" s="25"/>
      <c r="E520" s="25"/>
      <c r="F520" s="24" t="s">
        <v>18</v>
      </c>
      <c r="G520" s="26">
        <v>1</v>
      </c>
      <c r="H520" s="31"/>
      <c r="I520" s="27">
        <v>0</v>
      </c>
      <c r="J520" s="28">
        <f t="shared" si="8"/>
        <v>0</v>
      </c>
      <c r="K520" s="29" t="s">
        <v>50</v>
      </c>
      <c r="L520" s="21" t="s">
        <v>21</v>
      </c>
      <c r="M520" s="29" t="s">
        <v>51</v>
      </c>
      <c r="N520" s="30" t="str">
        <f>VLOOKUP(M520,[19]OPERACIONAL!$A$1:$C$12,2,FALSE)</f>
        <v>SELECIONAR</v>
      </c>
    </row>
    <row r="521" spans="2:14" hidden="1">
      <c r="B521" s="14">
        <v>40</v>
      </c>
      <c r="C521" s="24" t="s">
        <v>4</v>
      </c>
      <c r="D521" s="25"/>
      <c r="E521" s="25"/>
      <c r="F521" s="24" t="s">
        <v>18</v>
      </c>
      <c r="G521" s="26">
        <v>1</v>
      </c>
      <c r="H521" s="31"/>
      <c r="I521" s="27">
        <v>0</v>
      </c>
      <c r="J521" s="28">
        <f t="shared" si="8"/>
        <v>0</v>
      </c>
      <c r="K521" s="29" t="s">
        <v>50</v>
      </c>
      <c r="L521" s="21" t="s">
        <v>21</v>
      </c>
      <c r="M521" s="29" t="s">
        <v>51</v>
      </c>
      <c r="N521" s="30" t="str">
        <f>VLOOKUP(M521,[19]OPERACIONAL!$A$1:$C$12,2,FALSE)</f>
        <v>SELECIONAR</v>
      </c>
    </row>
    <row r="522" spans="2:14" hidden="1">
      <c r="B522" s="14">
        <v>40</v>
      </c>
      <c r="C522" s="24" t="s">
        <v>4</v>
      </c>
      <c r="D522" s="25"/>
      <c r="E522" s="25"/>
      <c r="F522" s="24" t="s">
        <v>18</v>
      </c>
      <c r="G522" s="26">
        <v>1</v>
      </c>
      <c r="H522" s="31"/>
      <c r="I522" s="27">
        <v>0</v>
      </c>
      <c r="J522" s="28">
        <f t="shared" si="8"/>
        <v>0</v>
      </c>
      <c r="K522" s="29" t="s">
        <v>50</v>
      </c>
      <c r="L522" s="21" t="s">
        <v>21</v>
      </c>
      <c r="M522" s="29" t="s">
        <v>51</v>
      </c>
      <c r="N522" s="30" t="str">
        <f>VLOOKUP(M522,[19]OPERACIONAL!$A$1:$C$12,2,FALSE)</f>
        <v>SELECIONAR</v>
      </c>
    </row>
    <row r="523" spans="2:14" hidden="1">
      <c r="B523" s="14">
        <v>40</v>
      </c>
      <c r="C523" s="24" t="s">
        <v>4</v>
      </c>
      <c r="D523" s="25"/>
      <c r="E523" s="25"/>
      <c r="F523" s="24" t="s">
        <v>18</v>
      </c>
      <c r="G523" s="26">
        <v>1</v>
      </c>
      <c r="H523" s="31"/>
      <c r="I523" s="27">
        <v>0</v>
      </c>
      <c r="J523" s="28">
        <f t="shared" si="8"/>
        <v>0</v>
      </c>
      <c r="K523" s="29" t="s">
        <v>50</v>
      </c>
      <c r="L523" s="21" t="s">
        <v>21</v>
      </c>
      <c r="M523" s="29" t="s">
        <v>51</v>
      </c>
      <c r="N523" s="30" t="str">
        <f>VLOOKUP(M523,[19]OPERACIONAL!$A$1:$C$12,2,FALSE)</f>
        <v>SELECIONAR</v>
      </c>
    </row>
    <row r="524" spans="2:14" hidden="1">
      <c r="B524" s="14">
        <v>40</v>
      </c>
      <c r="C524" s="24" t="s">
        <v>4</v>
      </c>
      <c r="D524" s="25"/>
      <c r="E524" s="25"/>
      <c r="F524" s="24" t="s">
        <v>18</v>
      </c>
      <c r="G524" s="26">
        <v>1</v>
      </c>
      <c r="H524" s="31"/>
      <c r="I524" s="27">
        <v>0</v>
      </c>
      <c r="J524" s="28">
        <f t="shared" si="8"/>
        <v>0</v>
      </c>
      <c r="K524" s="29" t="s">
        <v>50</v>
      </c>
      <c r="L524" s="21" t="s">
        <v>21</v>
      </c>
      <c r="M524" s="29" t="s">
        <v>51</v>
      </c>
      <c r="N524" s="30" t="str">
        <f>VLOOKUP(M524,[19]OPERACIONAL!$A$1:$C$12,2,FALSE)</f>
        <v>SELECIONAR</v>
      </c>
    </row>
    <row r="525" spans="2:14" hidden="1">
      <c r="B525" s="14">
        <v>40</v>
      </c>
      <c r="C525" s="24" t="s">
        <v>4</v>
      </c>
      <c r="D525" s="25"/>
      <c r="E525" s="25"/>
      <c r="F525" s="24" t="s">
        <v>18</v>
      </c>
      <c r="G525" s="26">
        <v>1</v>
      </c>
      <c r="H525" s="31"/>
      <c r="I525" s="27">
        <v>0</v>
      </c>
      <c r="J525" s="28">
        <f t="shared" si="8"/>
        <v>0</v>
      </c>
      <c r="K525" s="29" t="s">
        <v>50</v>
      </c>
      <c r="L525" s="21" t="s">
        <v>21</v>
      </c>
      <c r="M525" s="29" t="s">
        <v>51</v>
      </c>
      <c r="N525" s="30" t="str">
        <f>VLOOKUP(M525,[19]OPERACIONAL!$A$1:$C$12,2,FALSE)</f>
        <v>SELECIONAR</v>
      </c>
    </row>
    <row r="526" spans="2:14" hidden="1">
      <c r="B526" s="14">
        <v>40</v>
      </c>
      <c r="C526" s="24" t="s">
        <v>4</v>
      </c>
      <c r="D526" s="25"/>
      <c r="E526" s="25"/>
      <c r="F526" s="24" t="s">
        <v>18</v>
      </c>
      <c r="G526" s="26">
        <v>1</v>
      </c>
      <c r="H526" s="31"/>
      <c r="I526" s="27">
        <v>0</v>
      </c>
      <c r="J526" s="28">
        <f t="shared" si="8"/>
        <v>0</v>
      </c>
      <c r="K526" s="29" t="s">
        <v>50</v>
      </c>
      <c r="L526" s="21" t="s">
        <v>21</v>
      </c>
      <c r="M526" s="29" t="s">
        <v>51</v>
      </c>
      <c r="N526" s="30" t="str">
        <f>VLOOKUP(M526,[19]OPERACIONAL!$A$1:$C$12,2,FALSE)</f>
        <v>SELECIONAR</v>
      </c>
    </row>
    <row r="527" spans="2:14" hidden="1">
      <c r="B527" s="14">
        <v>40</v>
      </c>
      <c r="C527" s="24" t="s">
        <v>4</v>
      </c>
      <c r="D527" s="25"/>
      <c r="E527" s="25"/>
      <c r="F527" s="24" t="s">
        <v>18</v>
      </c>
      <c r="G527" s="26">
        <v>1</v>
      </c>
      <c r="H527" s="31"/>
      <c r="I527" s="27">
        <v>0</v>
      </c>
      <c r="J527" s="28">
        <f t="shared" si="8"/>
        <v>0</v>
      </c>
      <c r="K527" s="29" t="s">
        <v>50</v>
      </c>
      <c r="L527" s="21" t="s">
        <v>21</v>
      </c>
      <c r="M527" s="29" t="s">
        <v>51</v>
      </c>
      <c r="N527" s="30" t="str">
        <f>VLOOKUP(M527,[19]OPERACIONAL!$A$1:$C$12,2,FALSE)</f>
        <v>SELECIONAR</v>
      </c>
    </row>
    <row r="528" spans="2:14" hidden="1">
      <c r="B528" s="14">
        <v>40</v>
      </c>
      <c r="C528" s="24" t="s">
        <v>4</v>
      </c>
      <c r="D528" s="25"/>
      <c r="E528" s="25"/>
      <c r="F528" s="24" t="s">
        <v>18</v>
      </c>
      <c r="G528" s="26">
        <v>1</v>
      </c>
      <c r="H528" s="31"/>
      <c r="I528" s="27">
        <v>0</v>
      </c>
      <c r="J528" s="28">
        <f t="shared" si="8"/>
        <v>0</v>
      </c>
      <c r="K528" s="29" t="s">
        <v>50</v>
      </c>
      <c r="L528" s="21" t="s">
        <v>21</v>
      </c>
      <c r="M528" s="29" t="s">
        <v>51</v>
      </c>
      <c r="N528" s="30" t="str">
        <f>VLOOKUP(M528,[19]OPERACIONAL!$A$1:$C$12,2,FALSE)</f>
        <v>SELECIONAR</v>
      </c>
    </row>
    <row r="529" spans="2:14" hidden="1">
      <c r="B529" s="14">
        <v>40</v>
      </c>
      <c r="C529" s="24" t="s">
        <v>4</v>
      </c>
      <c r="D529" s="25"/>
      <c r="E529" s="25"/>
      <c r="F529" s="24" t="s">
        <v>18</v>
      </c>
      <c r="G529" s="26">
        <v>1</v>
      </c>
      <c r="H529" s="31"/>
      <c r="I529" s="27">
        <v>0</v>
      </c>
      <c r="J529" s="28">
        <f t="shared" si="8"/>
        <v>0</v>
      </c>
      <c r="K529" s="29" t="s">
        <v>50</v>
      </c>
      <c r="L529" s="21" t="s">
        <v>21</v>
      </c>
      <c r="M529" s="29" t="s">
        <v>51</v>
      </c>
      <c r="N529" s="30" t="str">
        <f>VLOOKUP(M529,[19]OPERACIONAL!$A$1:$C$12,2,FALSE)</f>
        <v>SELECIONAR</v>
      </c>
    </row>
    <row r="530" spans="2:14" hidden="1">
      <c r="B530" s="14">
        <v>40</v>
      </c>
      <c r="C530" s="24" t="s">
        <v>4</v>
      </c>
      <c r="D530" s="25"/>
      <c r="E530" s="25"/>
      <c r="F530" s="24" t="s">
        <v>18</v>
      </c>
      <c r="G530" s="26">
        <v>1</v>
      </c>
      <c r="H530" s="31"/>
      <c r="I530" s="27">
        <v>0</v>
      </c>
      <c r="J530" s="28">
        <f t="shared" si="8"/>
        <v>0</v>
      </c>
      <c r="K530" s="29" t="s">
        <v>50</v>
      </c>
      <c r="L530" s="21" t="s">
        <v>21</v>
      </c>
      <c r="M530" s="29" t="s">
        <v>51</v>
      </c>
      <c r="N530" s="30" t="str">
        <f>VLOOKUP(M530,[19]OPERACIONAL!$A$1:$C$12,2,FALSE)</f>
        <v>SELECIONAR</v>
      </c>
    </row>
    <row r="531" spans="2:14" hidden="1">
      <c r="B531" s="14">
        <v>40</v>
      </c>
      <c r="C531" s="24" t="s">
        <v>4</v>
      </c>
      <c r="D531" s="25"/>
      <c r="E531" s="25"/>
      <c r="F531" s="24" t="s">
        <v>18</v>
      </c>
      <c r="G531" s="26">
        <v>1</v>
      </c>
      <c r="H531" s="31"/>
      <c r="I531" s="27">
        <v>0</v>
      </c>
      <c r="J531" s="28">
        <f t="shared" si="8"/>
        <v>0</v>
      </c>
      <c r="K531" s="29" t="s">
        <v>50</v>
      </c>
      <c r="L531" s="21" t="s">
        <v>21</v>
      </c>
      <c r="M531" s="29" t="s">
        <v>51</v>
      </c>
      <c r="N531" s="30" t="str">
        <f>VLOOKUP(M531,[19]OPERACIONAL!$A$1:$C$12,2,FALSE)</f>
        <v>SELECIONAR</v>
      </c>
    </row>
    <row r="532" spans="2:14" hidden="1">
      <c r="B532" s="14">
        <v>40</v>
      </c>
      <c r="C532" s="24" t="s">
        <v>4</v>
      </c>
      <c r="D532" s="25"/>
      <c r="E532" s="25"/>
      <c r="F532" s="24" t="s">
        <v>18</v>
      </c>
      <c r="G532" s="26">
        <v>1</v>
      </c>
      <c r="H532" s="31"/>
      <c r="I532" s="27">
        <v>0</v>
      </c>
      <c r="J532" s="28">
        <f t="shared" si="8"/>
        <v>0</v>
      </c>
      <c r="K532" s="29" t="s">
        <v>50</v>
      </c>
      <c r="L532" s="21" t="s">
        <v>21</v>
      </c>
      <c r="M532" s="29" t="s">
        <v>51</v>
      </c>
      <c r="N532" s="30" t="str">
        <f>VLOOKUP(M532,[19]OPERACIONAL!$A$1:$C$12,2,FALSE)</f>
        <v>SELECIONAR</v>
      </c>
    </row>
    <row r="533" spans="2:14" hidden="1">
      <c r="B533" s="14">
        <v>40</v>
      </c>
      <c r="C533" s="24" t="s">
        <v>4</v>
      </c>
      <c r="D533" s="25"/>
      <c r="E533" s="25"/>
      <c r="F533" s="24" t="s">
        <v>18</v>
      </c>
      <c r="G533" s="26">
        <v>1</v>
      </c>
      <c r="H533" s="31"/>
      <c r="I533" s="27">
        <v>0</v>
      </c>
      <c r="J533" s="28">
        <f t="shared" si="8"/>
        <v>0</v>
      </c>
      <c r="K533" s="29" t="s">
        <v>50</v>
      </c>
      <c r="L533" s="21" t="s">
        <v>21</v>
      </c>
      <c r="M533" s="29" t="s">
        <v>51</v>
      </c>
      <c r="N533" s="30" t="str">
        <f>VLOOKUP(M533,[19]OPERACIONAL!$A$1:$C$12,2,FALSE)</f>
        <v>SELECIONAR</v>
      </c>
    </row>
    <row r="534" spans="2:14" hidden="1">
      <c r="B534" s="14">
        <v>40</v>
      </c>
      <c r="C534" s="24" t="s">
        <v>4</v>
      </c>
      <c r="D534" s="25"/>
      <c r="E534" s="25"/>
      <c r="F534" s="24" t="s">
        <v>18</v>
      </c>
      <c r="G534" s="26">
        <v>1</v>
      </c>
      <c r="H534" s="31"/>
      <c r="I534" s="27">
        <v>0</v>
      </c>
      <c r="J534" s="28">
        <f t="shared" si="8"/>
        <v>0</v>
      </c>
      <c r="K534" s="29" t="s">
        <v>50</v>
      </c>
      <c r="L534" s="21" t="s">
        <v>21</v>
      </c>
      <c r="M534" s="29" t="s">
        <v>51</v>
      </c>
      <c r="N534" s="30" t="str">
        <f>VLOOKUP(M534,[19]OPERACIONAL!$A$1:$C$12,2,FALSE)</f>
        <v>SELECIONAR</v>
      </c>
    </row>
    <row r="535" spans="2:14" hidden="1">
      <c r="B535" s="14">
        <v>40</v>
      </c>
      <c r="C535" s="24" t="s">
        <v>4</v>
      </c>
      <c r="D535" s="25"/>
      <c r="E535" s="25"/>
      <c r="F535" s="24" t="s">
        <v>18</v>
      </c>
      <c r="G535" s="26">
        <v>1</v>
      </c>
      <c r="H535" s="31"/>
      <c r="I535" s="27">
        <v>0</v>
      </c>
      <c r="J535" s="28">
        <f t="shared" si="8"/>
        <v>0</v>
      </c>
      <c r="K535" s="29" t="s">
        <v>50</v>
      </c>
      <c r="L535" s="21" t="s">
        <v>21</v>
      </c>
      <c r="M535" s="29" t="s">
        <v>51</v>
      </c>
      <c r="N535" s="30" t="str">
        <f>VLOOKUP(M535,[19]OPERACIONAL!$A$1:$C$12,2,FALSE)</f>
        <v>SELECIONAR</v>
      </c>
    </row>
    <row r="536" spans="2:14" hidden="1">
      <c r="B536" s="14">
        <v>40</v>
      </c>
      <c r="C536" s="24" t="s">
        <v>4</v>
      </c>
      <c r="D536" s="25"/>
      <c r="E536" s="25"/>
      <c r="F536" s="24" t="s">
        <v>18</v>
      </c>
      <c r="G536" s="26">
        <v>1</v>
      </c>
      <c r="H536" s="31"/>
      <c r="I536" s="27">
        <v>0</v>
      </c>
      <c r="J536" s="28">
        <f t="shared" si="8"/>
        <v>0</v>
      </c>
      <c r="K536" s="29" t="s">
        <v>50</v>
      </c>
      <c r="L536" s="21" t="s">
        <v>21</v>
      </c>
      <c r="M536" s="29" t="s">
        <v>51</v>
      </c>
      <c r="N536" s="30" t="str">
        <f>VLOOKUP(M536,[19]OPERACIONAL!$A$1:$C$12,2,FALSE)</f>
        <v>SELECIONAR</v>
      </c>
    </row>
    <row r="537" spans="2:14" hidden="1">
      <c r="B537" s="14">
        <v>40</v>
      </c>
      <c r="C537" s="24" t="s">
        <v>4</v>
      </c>
      <c r="D537" s="25"/>
      <c r="E537" s="25"/>
      <c r="F537" s="24" t="s">
        <v>18</v>
      </c>
      <c r="G537" s="26">
        <v>1</v>
      </c>
      <c r="H537" s="31"/>
      <c r="I537" s="27">
        <v>0</v>
      </c>
      <c r="J537" s="28">
        <f t="shared" si="8"/>
        <v>0</v>
      </c>
      <c r="K537" s="29" t="s">
        <v>50</v>
      </c>
      <c r="L537" s="21" t="s">
        <v>21</v>
      </c>
      <c r="M537" s="29" t="s">
        <v>51</v>
      </c>
      <c r="N537" s="30" t="str">
        <f>VLOOKUP(M537,[19]OPERACIONAL!$A$1:$C$12,2,FALSE)</f>
        <v>SELECIONAR</v>
      </c>
    </row>
    <row r="538" spans="2:14" hidden="1">
      <c r="B538" s="14">
        <v>40</v>
      </c>
      <c r="C538" s="24" t="s">
        <v>4</v>
      </c>
      <c r="D538" s="25"/>
      <c r="E538" s="25"/>
      <c r="F538" s="24" t="s">
        <v>18</v>
      </c>
      <c r="G538" s="26">
        <v>1</v>
      </c>
      <c r="H538" s="31"/>
      <c r="I538" s="27">
        <v>0</v>
      </c>
      <c r="J538" s="28">
        <f t="shared" si="8"/>
        <v>0</v>
      </c>
      <c r="K538" s="29" t="s">
        <v>50</v>
      </c>
      <c r="L538" s="21" t="s">
        <v>21</v>
      </c>
      <c r="M538" s="29" t="s">
        <v>51</v>
      </c>
      <c r="N538" s="30" t="str">
        <f>VLOOKUP(M538,[19]OPERACIONAL!$A$1:$C$12,2,FALSE)</f>
        <v>SELECIONAR</v>
      </c>
    </row>
    <row r="539" spans="2:14" hidden="1">
      <c r="B539" s="14">
        <v>40</v>
      </c>
      <c r="C539" s="24" t="s">
        <v>4</v>
      </c>
      <c r="D539" s="25"/>
      <c r="E539" s="25"/>
      <c r="F539" s="24" t="s">
        <v>18</v>
      </c>
      <c r="G539" s="26">
        <v>1</v>
      </c>
      <c r="H539" s="31"/>
      <c r="I539" s="27">
        <v>0</v>
      </c>
      <c r="J539" s="28">
        <f t="shared" si="8"/>
        <v>0</v>
      </c>
      <c r="K539" s="29" t="s">
        <v>50</v>
      </c>
      <c r="L539" s="21" t="s">
        <v>21</v>
      </c>
      <c r="M539" s="29" t="s">
        <v>51</v>
      </c>
      <c r="N539" s="30" t="str">
        <f>VLOOKUP(M539,[19]OPERACIONAL!$A$1:$C$12,2,FALSE)</f>
        <v>SELECIONAR</v>
      </c>
    </row>
    <row r="540" spans="2:14" hidden="1">
      <c r="B540" s="14">
        <v>40</v>
      </c>
      <c r="C540" s="24" t="s">
        <v>4</v>
      </c>
      <c r="D540" s="25"/>
      <c r="E540" s="25"/>
      <c r="F540" s="24" t="s">
        <v>18</v>
      </c>
      <c r="G540" s="26">
        <v>1</v>
      </c>
      <c r="H540" s="31"/>
      <c r="I540" s="27">
        <v>0</v>
      </c>
      <c r="J540" s="28">
        <f t="shared" si="8"/>
        <v>0</v>
      </c>
      <c r="K540" s="29" t="s">
        <v>50</v>
      </c>
      <c r="L540" s="21" t="s">
        <v>21</v>
      </c>
      <c r="M540" s="29" t="s">
        <v>51</v>
      </c>
      <c r="N540" s="30" t="str">
        <f>VLOOKUP(M540,[19]OPERACIONAL!$A$1:$C$12,2,FALSE)</f>
        <v>SELECIONAR</v>
      </c>
    </row>
    <row r="541" spans="2:14" hidden="1">
      <c r="B541" s="14">
        <v>40</v>
      </c>
      <c r="C541" s="24" t="s">
        <v>4</v>
      </c>
      <c r="D541" s="25"/>
      <c r="E541" s="25"/>
      <c r="F541" s="24" t="s">
        <v>18</v>
      </c>
      <c r="G541" s="26">
        <v>1</v>
      </c>
      <c r="H541" s="31"/>
      <c r="I541" s="27">
        <v>0</v>
      </c>
      <c r="J541" s="28">
        <f t="shared" si="8"/>
        <v>0</v>
      </c>
      <c r="K541" s="29" t="s">
        <v>50</v>
      </c>
      <c r="L541" s="21" t="s">
        <v>21</v>
      </c>
      <c r="M541" s="29" t="s">
        <v>51</v>
      </c>
      <c r="N541" s="30" t="str">
        <f>VLOOKUP(M541,[19]OPERACIONAL!$A$1:$C$12,2,FALSE)</f>
        <v>SELECIONAR</v>
      </c>
    </row>
    <row r="542" spans="2:14" hidden="1">
      <c r="B542" s="14">
        <v>40</v>
      </c>
      <c r="C542" s="24" t="s">
        <v>4</v>
      </c>
      <c r="D542" s="25"/>
      <c r="E542" s="25"/>
      <c r="F542" s="24" t="s">
        <v>18</v>
      </c>
      <c r="G542" s="26">
        <v>1</v>
      </c>
      <c r="H542" s="31"/>
      <c r="I542" s="27">
        <v>0</v>
      </c>
      <c r="J542" s="28">
        <f t="shared" si="8"/>
        <v>0</v>
      </c>
      <c r="K542" s="29" t="s">
        <v>50</v>
      </c>
      <c r="L542" s="21" t="s">
        <v>21</v>
      </c>
      <c r="M542" s="29" t="s">
        <v>51</v>
      </c>
      <c r="N542" s="30" t="str">
        <f>VLOOKUP(M542,[19]OPERACIONAL!$A$1:$C$12,2,FALSE)</f>
        <v>SELECIONAR</v>
      </c>
    </row>
    <row r="543" spans="2:14" hidden="1">
      <c r="B543" s="14">
        <v>40</v>
      </c>
      <c r="C543" s="24" t="s">
        <v>4</v>
      </c>
      <c r="D543" s="25"/>
      <c r="E543" s="25"/>
      <c r="F543" s="24" t="s">
        <v>18</v>
      </c>
      <c r="G543" s="26">
        <v>1</v>
      </c>
      <c r="H543" s="31"/>
      <c r="I543" s="27">
        <v>0</v>
      </c>
      <c r="J543" s="28">
        <f t="shared" si="8"/>
        <v>0</v>
      </c>
      <c r="K543" s="29" t="s">
        <v>50</v>
      </c>
      <c r="L543" s="21" t="s">
        <v>21</v>
      </c>
      <c r="M543" s="29" t="s">
        <v>51</v>
      </c>
      <c r="N543" s="30" t="str">
        <f>VLOOKUP(M543,[19]OPERACIONAL!$A$1:$C$12,2,FALSE)</f>
        <v>SELECIONAR</v>
      </c>
    </row>
    <row r="544" spans="2:14" hidden="1">
      <c r="B544" s="14">
        <v>40</v>
      </c>
      <c r="C544" s="24" t="s">
        <v>4</v>
      </c>
      <c r="D544" s="25"/>
      <c r="E544" s="25"/>
      <c r="F544" s="24" t="s">
        <v>18</v>
      </c>
      <c r="G544" s="26">
        <v>1</v>
      </c>
      <c r="H544" s="31"/>
      <c r="I544" s="27">
        <v>0</v>
      </c>
      <c r="J544" s="28">
        <f t="shared" si="8"/>
        <v>0</v>
      </c>
      <c r="K544" s="29" t="s">
        <v>50</v>
      </c>
      <c r="L544" s="21" t="s">
        <v>21</v>
      </c>
      <c r="M544" s="29" t="s">
        <v>51</v>
      </c>
      <c r="N544" s="30" t="str">
        <f>VLOOKUP(M544,[19]OPERACIONAL!$A$1:$C$12,2,FALSE)</f>
        <v>SELECIONAR</v>
      </c>
    </row>
    <row r="545" spans="2:14" hidden="1">
      <c r="B545" s="14">
        <v>40</v>
      </c>
      <c r="C545" s="24" t="s">
        <v>4</v>
      </c>
      <c r="D545" s="25"/>
      <c r="E545" s="25"/>
      <c r="F545" s="24" t="s">
        <v>18</v>
      </c>
      <c r="G545" s="26">
        <v>1</v>
      </c>
      <c r="H545" s="31"/>
      <c r="I545" s="27">
        <v>0</v>
      </c>
      <c r="J545" s="28">
        <f t="shared" si="8"/>
        <v>0</v>
      </c>
      <c r="K545" s="29" t="s">
        <v>50</v>
      </c>
      <c r="L545" s="21" t="s">
        <v>21</v>
      </c>
      <c r="M545" s="29" t="s">
        <v>51</v>
      </c>
      <c r="N545" s="30" t="str">
        <f>VLOOKUP(M545,[19]OPERACIONAL!$A$1:$C$12,2,FALSE)</f>
        <v>SELECIONAR</v>
      </c>
    </row>
    <row r="546" spans="2:14" hidden="1">
      <c r="B546" s="14">
        <v>40</v>
      </c>
      <c r="C546" s="24" t="s">
        <v>4</v>
      </c>
      <c r="D546" s="25"/>
      <c r="E546" s="25"/>
      <c r="F546" s="24" t="s">
        <v>18</v>
      </c>
      <c r="G546" s="26">
        <v>1</v>
      </c>
      <c r="H546" s="31"/>
      <c r="I546" s="27">
        <v>0</v>
      </c>
      <c r="J546" s="28">
        <f t="shared" si="8"/>
        <v>0</v>
      </c>
      <c r="K546" s="29" t="s">
        <v>50</v>
      </c>
      <c r="L546" s="21" t="s">
        <v>21</v>
      </c>
      <c r="M546" s="29" t="s">
        <v>51</v>
      </c>
      <c r="N546" s="30" t="str">
        <f>VLOOKUP(M546,[19]OPERACIONAL!$A$1:$C$12,2,FALSE)</f>
        <v>SELECIONAR</v>
      </c>
    </row>
    <row r="547" spans="2:14" hidden="1">
      <c r="B547" s="14">
        <v>40</v>
      </c>
      <c r="C547" s="24" t="s">
        <v>4</v>
      </c>
      <c r="D547" s="25"/>
      <c r="E547" s="25"/>
      <c r="F547" s="24" t="s">
        <v>18</v>
      </c>
      <c r="G547" s="26">
        <v>1</v>
      </c>
      <c r="H547" s="31"/>
      <c r="I547" s="27">
        <v>0</v>
      </c>
      <c r="J547" s="28">
        <f t="shared" si="8"/>
        <v>0</v>
      </c>
      <c r="K547" s="29" t="s">
        <v>50</v>
      </c>
      <c r="L547" s="21" t="s">
        <v>21</v>
      </c>
      <c r="M547" s="29" t="s">
        <v>51</v>
      </c>
      <c r="N547" s="30" t="str">
        <f>VLOOKUP(M547,[19]OPERACIONAL!$A$1:$C$12,2,FALSE)</f>
        <v>SELECIONAR</v>
      </c>
    </row>
    <row r="548" spans="2:14" hidden="1">
      <c r="B548" s="14">
        <v>40</v>
      </c>
      <c r="C548" s="24" t="s">
        <v>4</v>
      </c>
      <c r="D548" s="25"/>
      <c r="E548" s="25"/>
      <c r="F548" s="24" t="s">
        <v>18</v>
      </c>
      <c r="G548" s="26">
        <v>1</v>
      </c>
      <c r="H548" s="31"/>
      <c r="I548" s="27">
        <v>0</v>
      </c>
      <c r="J548" s="28">
        <f t="shared" si="8"/>
        <v>0</v>
      </c>
      <c r="K548" s="29" t="s">
        <v>50</v>
      </c>
      <c r="L548" s="21" t="s">
        <v>21</v>
      </c>
      <c r="M548" s="29" t="s">
        <v>51</v>
      </c>
      <c r="N548" s="30" t="str">
        <f>VLOOKUP(M548,[19]OPERACIONAL!$A$1:$C$12,2,FALSE)</f>
        <v>SELECIONAR</v>
      </c>
    </row>
    <row r="549" spans="2:14" hidden="1">
      <c r="B549" s="14">
        <v>40</v>
      </c>
      <c r="C549" s="24" t="s">
        <v>4</v>
      </c>
      <c r="D549" s="25"/>
      <c r="E549" s="25"/>
      <c r="F549" s="24" t="s">
        <v>18</v>
      </c>
      <c r="G549" s="26">
        <v>1</v>
      </c>
      <c r="H549" s="31"/>
      <c r="I549" s="27">
        <v>0</v>
      </c>
      <c r="J549" s="28">
        <f t="shared" si="8"/>
        <v>0</v>
      </c>
      <c r="K549" s="29" t="s">
        <v>50</v>
      </c>
      <c r="L549" s="21" t="s">
        <v>21</v>
      </c>
      <c r="M549" s="29" t="s">
        <v>51</v>
      </c>
      <c r="N549" s="30" t="str">
        <f>VLOOKUP(M549,[19]OPERACIONAL!$A$1:$C$12,2,FALSE)</f>
        <v>SELECIONAR</v>
      </c>
    </row>
    <row r="550" spans="2:14" hidden="1">
      <c r="B550" s="14">
        <v>40</v>
      </c>
      <c r="C550" s="24" t="s">
        <v>4</v>
      </c>
      <c r="D550" s="25"/>
      <c r="E550" s="25"/>
      <c r="F550" s="24" t="s">
        <v>18</v>
      </c>
      <c r="G550" s="26">
        <v>1</v>
      </c>
      <c r="H550" s="31"/>
      <c r="I550" s="27">
        <v>0</v>
      </c>
      <c r="J550" s="28">
        <f t="shared" si="8"/>
        <v>0</v>
      </c>
      <c r="K550" s="29" t="s">
        <v>50</v>
      </c>
      <c r="L550" s="21" t="s">
        <v>21</v>
      </c>
      <c r="M550" s="29" t="s">
        <v>51</v>
      </c>
      <c r="N550" s="30" t="str">
        <f>VLOOKUP(M550,[19]OPERACIONAL!$A$1:$C$12,2,FALSE)</f>
        <v>SELECIONAR</v>
      </c>
    </row>
    <row r="551" spans="2:14" hidden="1">
      <c r="B551" s="14">
        <v>40</v>
      </c>
      <c r="C551" s="24" t="s">
        <v>4</v>
      </c>
      <c r="D551" s="25"/>
      <c r="E551" s="25"/>
      <c r="F551" s="24" t="s">
        <v>18</v>
      </c>
      <c r="G551" s="26">
        <v>1</v>
      </c>
      <c r="H551" s="31"/>
      <c r="I551" s="27">
        <v>0</v>
      </c>
      <c r="J551" s="28">
        <f t="shared" si="8"/>
        <v>0</v>
      </c>
      <c r="K551" s="29" t="s">
        <v>50</v>
      </c>
      <c r="L551" s="21" t="s">
        <v>21</v>
      </c>
      <c r="M551" s="29" t="s">
        <v>51</v>
      </c>
      <c r="N551" s="30" t="str">
        <f>VLOOKUP(M551,[19]OPERACIONAL!$A$1:$C$12,2,FALSE)</f>
        <v>SELECIONAR</v>
      </c>
    </row>
    <row r="552" spans="2:14" hidden="1">
      <c r="B552" s="14">
        <v>40</v>
      </c>
      <c r="C552" s="24" t="s">
        <v>4</v>
      </c>
      <c r="D552" s="25"/>
      <c r="E552" s="25"/>
      <c r="F552" s="24" t="s">
        <v>18</v>
      </c>
      <c r="G552" s="26">
        <v>1</v>
      </c>
      <c r="H552" s="31"/>
      <c r="I552" s="27">
        <v>0</v>
      </c>
      <c r="J552" s="28">
        <f t="shared" si="8"/>
        <v>0</v>
      </c>
      <c r="K552" s="29" t="s">
        <v>50</v>
      </c>
      <c r="L552" s="21" t="s">
        <v>21</v>
      </c>
      <c r="M552" s="29" t="s">
        <v>51</v>
      </c>
      <c r="N552" s="30" t="str">
        <f>VLOOKUP(M552,[19]OPERACIONAL!$A$1:$C$12,2,FALSE)</f>
        <v>SELECIONAR</v>
      </c>
    </row>
    <row r="553" spans="2:14" hidden="1">
      <c r="B553" s="14">
        <v>40</v>
      </c>
      <c r="C553" s="24" t="s">
        <v>4</v>
      </c>
      <c r="D553" s="25"/>
      <c r="E553" s="25"/>
      <c r="F553" s="24" t="s">
        <v>18</v>
      </c>
      <c r="G553" s="26">
        <v>1</v>
      </c>
      <c r="H553" s="31"/>
      <c r="I553" s="27">
        <v>0</v>
      </c>
      <c r="J553" s="28">
        <f t="shared" si="8"/>
        <v>0</v>
      </c>
      <c r="K553" s="29" t="s">
        <v>50</v>
      </c>
      <c r="L553" s="21" t="s">
        <v>21</v>
      </c>
      <c r="M553" s="29" t="s">
        <v>51</v>
      </c>
      <c r="N553" s="30" t="str">
        <f>VLOOKUP(M553,[19]OPERACIONAL!$A$1:$C$12,2,FALSE)</f>
        <v>SELECIONAR</v>
      </c>
    </row>
    <row r="554" spans="2:14" hidden="1">
      <c r="B554" s="14">
        <v>40</v>
      </c>
      <c r="C554" s="24" t="s">
        <v>4</v>
      </c>
      <c r="D554" s="25"/>
      <c r="E554" s="25"/>
      <c r="F554" s="24" t="s">
        <v>18</v>
      </c>
      <c r="G554" s="26">
        <v>1</v>
      </c>
      <c r="H554" s="31"/>
      <c r="I554" s="27">
        <v>0</v>
      </c>
      <c r="J554" s="28">
        <f t="shared" si="8"/>
        <v>0</v>
      </c>
      <c r="K554" s="29" t="s">
        <v>50</v>
      </c>
      <c r="L554" s="21" t="s">
        <v>21</v>
      </c>
      <c r="M554" s="29" t="s">
        <v>51</v>
      </c>
      <c r="N554" s="30" t="str">
        <f>VLOOKUP(M554,[19]OPERACIONAL!$A$1:$C$12,2,FALSE)</f>
        <v>SELECIONAR</v>
      </c>
    </row>
    <row r="555" spans="2:14" hidden="1">
      <c r="B555" s="14">
        <v>40</v>
      </c>
      <c r="C555" s="24" t="s">
        <v>4</v>
      </c>
      <c r="D555" s="25"/>
      <c r="E555" s="25"/>
      <c r="F555" s="24" t="s">
        <v>18</v>
      </c>
      <c r="G555" s="26">
        <v>1</v>
      </c>
      <c r="H555" s="31"/>
      <c r="I555" s="27">
        <v>0</v>
      </c>
      <c r="J555" s="28">
        <f t="shared" si="8"/>
        <v>0</v>
      </c>
      <c r="K555" s="29" t="s">
        <v>50</v>
      </c>
      <c r="L555" s="21" t="s">
        <v>21</v>
      </c>
      <c r="M555" s="29" t="s">
        <v>51</v>
      </c>
      <c r="N555" s="30" t="str">
        <f>VLOOKUP(M555,[19]OPERACIONAL!$A$1:$C$12,2,FALSE)</f>
        <v>SELECIONAR</v>
      </c>
    </row>
    <row r="556" spans="2:14" hidden="1">
      <c r="B556" s="14">
        <v>40</v>
      </c>
      <c r="C556" s="24" t="s">
        <v>4</v>
      </c>
      <c r="D556" s="25"/>
      <c r="E556" s="25"/>
      <c r="F556" s="24" t="s">
        <v>18</v>
      </c>
      <c r="G556" s="26">
        <v>1</v>
      </c>
      <c r="H556" s="31"/>
      <c r="I556" s="27">
        <v>0</v>
      </c>
      <c r="J556" s="28">
        <f t="shared" si="8"/>
        <v>0</v>
      </c>
      <c r="K556" s="29" t="s">
        <v>50</v>
      </c>
      <c r="L556" s="21" t="s">
        <v>21</v>
      </c>
      <c r="M556" s="29" t="s">
        <v>51</v>
      </c>
      <c r="N556" s="30" t="str">
        <f>VLOOKUP(M556,[19]OPERACIONAL!$A$1:$C$12,2,FALSE)</f>
        <v>SELECIONAR</v>
      </c>
    </row>
    <row r="557" spans="2:14" hidden="1">
      <c r="B557" s="14">
        <v>40</v>
      </c>
      <c r="C557" s="24" t="s">
        <v>4</v>
      </c>
      <c r="D557" s="25"/>
      <c r="E557" s="25"/>
      <c r="F557" s="24" t="s">
        <v>18</v>
      </c>
      <c r="G557" s="26">
        <v>1</v>
      </c>
      <c r="H557" s="31"/>
      <c r="I557" s="27">
        <v>0</v>
      </c>
      <c r="J557" s="28">
        <f t="shared" si="8"/>
        <v>0</v>
      </c>
      <c r="K557" s="29" t="s">
        <v>50</v>
      </c>
      <c r="L557" s="21" t="s">
        <v>21</v>
      </c>
      <c r="M557" s="29" t="s">
        <v>51</v>
      </c>
      <c r="N557" s="30" t="str">
        <f>VLOOKUP(M557,[19]OPERACIONAL!$A$1:$C$12,2,FALSE)</f>
        <v>SELECIONAR</v>
      </c>
    </row>
    <row r="558" spans="2:14" hidden="1">
      <c r="B558" s="14">
        <v>40</v>
      </c>
      <c r="C558" s="24" t="s">
        <v>4</v>
      </c>
      <c r="D558" s="25"/>
      <c r="E558" s="25"/>
      <c r="F558" s="24" t="s">
        <v>18</v>
      </c>
      <c r="G558" s="26">
        <v>1</v>
      </c>
      <c r="H558" s="31"/>
      <c r="I558" s="27">
        <v>0</v>
      </c>
      <c r="J558" s="28">
        <f t="shared" si="8"/>
        <v>0</v>
      </c>
      <c r="K558" s="29" t="s">
        <v>50</v>
      </c>
      <c r="L558" s="21" t="s">
        <v>21</v>
      </c>
      <c r="M558" s="29" t="s">
        <v>51</v>
      </c>
      <c r="N558" s="30" t="str">
        <f>VLOOKUP(M558,[19]OPERACIONAL!$A$1:$C$12,2,FALSE)</f>
        <v>SELECIONAR</v>
      </c>
    </row>
    <row r="559" spans="2:14" hidden="1">
      <c r="B559" s="14">
        <v>40</v>
      </c>
      <c r="C559" s="24" t="s">
        <v>4</v>
      </c>
      <c r="D559" s="25"/>
      <c r="E559" s="25"/>
      <c r="F559" s="24" t="s">
        <v>18</v>
      </c>
      <c r="G559" s="26">
        <v>1</v>
      </c>
      <c r="H559" s="31"/>
      <c r="I559" s="27">
        <v>0</v>
      </c>
      <c r="J559" s="28">
        <f t="shared" si="8"/>
        <v>0</v>
      </c>
      <c r="K559" s="29" t="s">
        <v>50</v>
      </c>
      <c r="L559" s="21" t="s">
        <v>21</v>
      </c>
      <c r="M559" s="29" t="s">
        <v>51</v>
      </c>
      <c r="N559" s="30" t="str">
        <f>VLOOKUP(M559,[19]OPERACIONAL!$A$1:$C$12,2,FALSE)</f>
        <v>SELECIONAR</v>
      </c>
    </row>
    <row r="560" spans="2:14" hidden="1">
      <c r="B560" s="14">
        <v>40</v>
      </c>
      <c r="C560" s="24" t="s">
        <v>4</v>
      </c>
      <c r="D560" s="25"/>
      <c r="E560" s="25"/>
      <c r="F560" s="24" t="s">
        <v>18</v>
      </c>
      <c r="G560" s="26">
        <v>1</v>
      </c>
      <c r="H560" s="31"/>
      <c r="I560" s="27">
        <v>0</v>
      </c>
      <c r="J560" s="28">
        <f t="shared" si="8"/>
        <v>0</v>
      </c>
      <c r="K560" s="29" t="s">
        <v>50</v>
      </c>
      <c r="L560" s="21" t="s">
        <v>21</v>
      </c>
      <c r="M560" s="29" t="s">
        <v>51</v>
      </c>
      <c r="N560" s="30" t="str">
        <f>VLOOKUP(M560,[19]OPERACIONAL!$A$1:$C$12,2,FALSE)</f>
        <v>SELECIONAR</v>
      </c>
    </row>
    <row r="561" spans="2:14" hidden="1">
      <c r="B561" s="14">
        <v>40</v>
      </c>
      <c r="C561" s="24" t="s">
        <v>4</v>
      </c>
      <c r="D561" s="25"/>
      <c r="E561" s="25"/>
      <c r="F561" s="24" t="s">
        <v>18</v>
      </c>
      <c r="G561" s="26">
        <v>1</v>
      </c>
      <c r="H561" s="31"/>
      <c r="I561" s="27">
        <v>0</v>
      </c>
      <c r="J561" s="28">
        <f t="shared" si="8"/>
        <v>0</v>
      </c>
      <c r="K561" s="29" t="s">
        <v>50</v>
      </c>
      <c r="L561" s="21" t="s">
        <v>21</v>
      </c>
      <c r="M561" s="29" t="s">
        <v>51</v>
      </c>
      <c r="N561" s="30" t="str">
        <f>VLOOKUP(M561,[19]OPERACIONAL!$A$1:$C$12,2,FALSE)</f>
        <v>SELECIONAR</v>
      </c>
    </row>
    <row r="562" spans="2:14" hidden="1">
      <c r="B562" s="14">
        <v>40</v>
      </c>
      <c r="C562" s="24" t="s">
        <v>4</v>
      </c>
      <c r="D562" s="25"/>
      <c r="E562" s="25"/>
      <c r="F562" s="24" t="s">
        <v>18</v>
      </c>
      <c r="G562" s="26">
        <v>1</v>
      </c>
      <c r="H562" s="31"/>
      <c r="I562" s="27">
        <v>0</v>
      </c>
      <c r="J562" s="28">
        <f t="shared" si="8"/>
        <v>0</v>
      </c>
      <c r="K562" s="29" t="s">
        <v>50</v>
      </c>
      <c r="L562" s="21" t="s">
        <v>21</v>
      </c>
      <c r="M562" s="29" t="s">
        <v>51</v>
      </c>
      <c r="N562" s="30" t="str">
        <f>VLOOKUP(M562,[19]OPERACIONAL!$A$1:$C$12,2,FALSE)</f>
        <v>SELECIONAR</v>
      </c>
    </row>
    <row r="563" spans="2:14" hidden="1">
      <c r="B563" s="14">
        <v>40</v>
      </c>
      <c r="C563" s="24" t="s">
        <v>4</v>
      </c>
      <c r="D563" s="25"/>
      <c r="E563" s="25"/>
      <c r="F563" s="24" t="s">
        <v>18</v>
      </c>
      <c r="G563" s="26">
        <v>1</v>
      </c>
      <c r="H563" s="31"/>
      <c r="I563" s="27">
        <v>0</v>
      </c>
      <c r="J563" s="28">
        <f t="shared" si="8"/>
        <v>0</v>
      </c>
      <c r="K563" s="29" t="s">
        <v>50</v>
      </c>
      <c r="L563" s="21" t="s">
        <v>21</v>
      </c>
      <c r="M563" s="29" t="s">
        <v>51</v>
      </c>
      <c r="N563" s="30" t="str">
        <f>VLOOKUP(M563,[19]OPERACIONAL!$A$1:$C$12,2,FALSE)</f>
        <v>SELECIONAR</v>
      </c>
    </row>
    <row r="564" spans="2:14" hidden="1">
      <c r="B564" s="14">
        <v>40</v>
      </c>
      <c r="C564" s="24" t="s">
        <v>4</v>
      </c>
      <c r="D564" s="25"/>
      <c r="E564" s="25"/>
      <c r="F564" s="24" t="s">
        <v>18</v>
      </c>
      <c r="G564" s="26">
        <v>1</v>
      </c>
      <c r="H564" s="31"/>
      <c r="I564" s="27">
        <v>0</v>
      </c>
      <c r="J564" s="28">
        <f t="shared" si="8"/>
        <v>0</v>
      </c>
      <c r="K564" s="29" t="s">
        <v>50</v>
      </c>
      <c r="L564" s="21" t="s">
        <v>21</v>
      </c>
      <c r="M564" s="29" t="s">
        <v>51</v>
      </c>
      <c r="N564" s="30" t="str">
        <f>VLOOKUP(M564,[19]OPERACIONAL!$A$1:$C$12,2,FALSE)</f>
        <v>SELECIONAR</v>
      </c>
    </row>
    <row r="565" spans="2:14" hidden="1">
      <c r="B565" s="14">
        <v>40</v>
      </c>
      <c r="C565" s="24" t="s">
        <v>4</v>
      </c>
      <c r="D565" s="25"/>
      <c r="E565" s="25"/>
      <c r="F565" s="24" t="s">
        <v>18</v>
      </c>
      <c r="G565" s="26">
        <v>1</v>
      </c>
      <c r="H565" s="31"/>
      <c r="I565" s="27">
        <v>0</v>
      </c>
      <c r="J565" s="28">
        <f t="shared" si="8"/>
        <v>0</v>
      </c>
      <c r="K565" s="29" t="s">
        <v>50</v>
      </c>
      <c r="L565" s="21" t="s">
        <v>21</v>
      </c>
      <c r="M565" s="29" t="s">
        <v>51</v>
      </c>
      <c r="N565" s="30" t="str">
        <f>VLOOKUP(M565,[19]OPERACIONAL!$A$1:$C$12,2,FALSE)</f>
        <v>SELECIONAR</v>
      </c>
    </row>
    <row r="566" spans="2:14" hidden="1">
      <c r="B566" s="14">
        <v>40</v>
      </c>
      <c r="C566" s="24" t="s">
        <v>4</v>
      </c>
      <c r="D566" s="25"/>
      <c r="E566" s="25"/>
      <c r="F566" s="24" t="s">
        <v>18</v>
      </c>
      <c r="G566" s="26">
        <v>1</v>
      </c>
      <c r="H566" s="31"/>
      <c r="I566" s="27">
        <v>0</v>
      </c>
      <c r="J566" s="28">
        <f t="shared" si="8"/>
        <v>0</v>
      </c>
      <c r="K566" s="29" t="s">
        <v>50</v>
      </c>
      <c r="L566" s="21" t="s">
        <v>21</v>
      </c>
      <c r="M566" s="29" t="s">
        <v>51</v>
      </c>
      <c r="N566" s="30" t="str">
        <f>VLOOKUP(M566,[19]OPERACIONAL!$A$1:$C$12,2,FALSE)</f>
        <v>SELECIONAR</v>
      </c>
    </row>
    <row r="567" spans="2:14" hidden="1">
      <c r="B567" s="14">
        <v>40</v>
      </c>
      <c r="C567" s="24" t="s">
        <v>4</v>
      </c>
      <c r="D567" s="25"/>
      <c r="E567" s="25"/>
      <c r="F567" s="24" t="s">
        <v>18</v>
      </c>
      <c r="G567" s="26">
        <v>1</v>
      </c>
      <c r="H567" s="31"/>
      <c r="I567" s="27">
        <v>0</v>
      </c>
      <c r="J567" s="28">
        <f t="shared" si="8"/>
        <v>0</v>
      </c>
      <c r="K567" s="29" t="s">
        <v>50</v>
      </c>
      <c r="L567" s="21" t="s">
        <v>21</v>
      </c>
      <c r="M567" s="29" t="s">
        <v>51</v>
      </c>
      <c r="N567" s="30" t="str">
        <f>VLOOKUP(M567,[19]OPERACIONAL!$A$1:$C$12,2,FALSE)</f>
        <v>SELECIONAR</v>
      </c>
    </row>
    <row r="568" spans="2:14" hidden="1">
      <c r="B568" s="14">
        <v>40</v>
      </c>
      <c r="C568" s="24" t="s">
        <v>4</v>
      </c>
      <c r="D568" s="25"/>
      <c r="E568" s="25"/>
      <c r="F568" s="24" t="s">
        <v>18</v>
      </c>
      <c r="G568" s="26">
        <v>1</v>
      </c>
      <c r="H568" s="31"/>
      <c r="I568" s="27">
        <v>0</v>
      </c>
      <c r="J568" s="28">
        <f t="shared" si="8"/>
        <v>0</v>
      </c>
      <c r="K568" s="29" t="s">
        <v>50</v>
      </c>
      <c r="L568" s="21" t="s">
        <v>21</v>
      </c>
      <c r="M568" s="29" t="s">
        <v>51</v>
      </c>
      <c r="N568" s="30" t="str">
        <f>VLOOKUP(M568,[19]OPERACIONAL!$A$1:$C$12,2,FALSE)</f>
        <v>SELECIONAR</v>
      </c>
    </row>
    <row r="569" spans="2:14" hidden="1">
      <c r="B569" s="14">
        <v>40</v>
      </c>
      <c r="C569" s="24" t="s">
        <v>4</v>
      </c>
      <c r="D569" s="25"/>
      <c r="E569" s="25"/>
      <c r="F569" s="24" t="s">
        <v>18</v>
      </c>
      <c r="G569" s="26">
        <v>1</v>
      </c>
      <c r="H569" s="31"/>
      <c r="I569" s="27">
        <v>0</v>
      </c>
      <c r="J569" s="28">
        <f t="shared" si="8"/>
        <v>0</v>
      </c>
      <c r="K569" s="29" t="s">
        <v>50</v>
      </c>
      <c r="L569" s="21" t="s">
        <v>21</v>
      </c>
      <c r="M569" s="29" t="s">
        <v>51</v>
      </c>
      <c r="N569" s="30" t="str">
        <f>VLOOKUP(M569,[19]OPERACIONAL!$A$1:$C$12,2,FALSE)</f>
        <v>SELECIONAR</v>
      </c>
    </row>
    <row r="570" spans="2:14" hidden="1">
      <c r="B570" s="14">
        <v>40</v>
      </c>
      <c r="C570" s="24" t="s">
        <v>4</v>
      </c>
      <c r="D570" s="25"/>
      <c r="E570" s="25"/>
      <c r="F570" s="24" t="s">
        <v>18</v>
      </c>
      <c r="G570" s="26">
        <v>1</v>
      </c>
      <c r="H570" s="31"/>
      <c r="I570" s="27">
        <v>0</v>
      </c>
      <c r="J570" s="28">
        <f t="shared" si="8"/>
        <v>0</v>
      </c>
      <c r="K570" s="29" t="s">
        <v>50</v>
      </c>
      <c r="L570" s="21" t="s">
        <v>21</v>
      </c>
      <c r="M570" s="29" t="s">
        <v>51</v>
      </c>
      <c r="N570" s="30" t="str">
        <f>VLOOKUP(M570,[19]OPERACIONAL!$A$1:$C$12,2,FALSE)</f>
        <v>SELECIONAR</v>
      </c>
    </row>
    <row r="571" spans="2:14" hidden="1">
      <c r="B571" s="14">
        <v>40</v>
      </c>
      <c r="C571" s="24" t="s">
        <v>4</v>
      </c>
      <c r="D571" s="25"/>
      <c r="E571" s="25"/>
      <c r="F571" s="24" t="s">
        <v>18</v>
      </c>
      <c r="G571" s="26">
        <v>1</v>
      </c>
      <c r="H571" s="31"/>
      <c r="I571" s="27">
        <v>0</v>
      </c>
      <c r="J571" s="28">
        <f t="shared" si="8"/>
        <v>0</v>
      </c>
      <c r="K571" s="29" t="s">
        <v>50</v>
      </c>
      <c r="L571" s="21" t="s">
        <v>21</v>
      </c>
      <c r="M571" s="29" t="s">
        <v>51</v>
      </c>
      <c r="N571" s="30" t="str">
        <f>VLOOKUP(M571,[19]OPERACIONAL!$A$1:$C$12,2,FALSE)</f>
        <v>SELECIONAR</v>
      </c>
    </row>
    <row r="572" spans="2:14" hidden="1">
      <c r="B572" s="14">
        <v>40</v>
      </c>
      <c r="C572" s="24" t="s">
        <v>4</v>
      </c>
      <c r="D572" s="25"/>
      <c r="E572" s="25"/>
      <c r="F572" s="24" t="s">
        <v>18</v>
      </c>
      <c r="G572" s="26">
        <v>1</v>
      </c>
      <c r="H572" s="31"/>
      <c r="I572" s="27">
        <v>0</v>
      </c>
      <c r="J572" s="28">
        <f t="shared" si="8"/>
        <v>0</v>
      </c>
      <c r="K572" s="29" t="s">
        <v>50</v>
      </c>
      <c r="L572" s="21" t="s">
        <v>21</v>
      </c>
      <c r="M572" s="29" t="s">
        <v>51</v>
      </c>
      <c r="N572" s="30" t="str">
        <f>VLOOKUP(M572,[19]OPERACIONAL!$A$1:$C$12,2,FALSE)</f>
        <v>SELECIONAR</v>
      </c>
    </row>
    <row r="573" spans="2:14" hidden="1">
      <c r="B573" s="14">
        <v>40</v>
      </c>
      <c r="C573" s="24" t="s">
        <v>4</v>
      </c>
      <c r="D573" s="25"/>
      <c r="E573" s="25"/>
      <c r="F573" s="24" t="s">
        <v>18</v>
      </c>
      <c r="G573" s="26">
        <v>1</v>
      </c>
      <c r="H573" s="31"/>
      <c r="I573" s="27">
        <v>0</v>
      </c>
      <c r="J573" s="28">
        <f t="shared" si="8"/>
        <v>0</v>
      </c>
      <c r="K573" s="29" t="s">
        <v>50</v>
      </c>
      <c r="L573" s="21" t="s">
        <v>21</v>
      </c>
      <c r="M573" s="29" t="s">
        <v>51</v>
      </c>
      <c r="N573" s="30" t="str">
        <f>VLOOKUP(M573,[19]OPERACIONAL!$A$1:$C$12,2,FALSE)</f>
        <v>SELECIONAR</v>
      </c>
    </row>
    <row r="574" spans="2:14" hidden="1">
      <c r="B574" s="14">
        <v>40</v>
      </c>
      <c r="C574" s="24" t="s">
        <v>4</v>
      </c>
      <c r="D574" s="25"/>
      <c r="E574" s="25"/>
      <c r="F574" s="24" t="s">
        <v>18</v>
      </c>
      <c r="G574" s="26">
        <v>1</v>
      </c>
      <c r="H574" s="31"/>
      <c r="I574" s="27">
        <v>0</v>
      </c>
      <c r="J574" s="28">
        <f t="shared" si="8"/>
        <v>0</v>
      </c>
      <c r="K574" s="29" t="s">
        <v>50</v>
      </c>
      <c r="L574" s="21" t="s">
        <v>21</v>
      </c>
      <c r="M574" s="29" t="s">
        <v>51</v>
      </c>
      <c r="N574" s="30" t="str">
        <f>VLOOKUP(M574,[19]OPERACIONAL!$A$1:$C$12,2,FALSE)</f>
        <v>SELECIONAR</v>
      </c>
    </row>
    <row r="575" spans="2:14" hidden="1">
      <c r="B575" s="14">
        <v>40</v>
      </c>
      <c r="C575" s="24" t="s">
        <v>4</v>
      </c>
      <c r="D575" s="25"/>
      <c r="E575" s="25"/>
      <c r="F575" s="24" t="s">
        <v>18</v>
      </c>
      <c r="G575" s="26">
        <v>1</v>
      </c>
      <c r="H575" s="31"/>
      <c r="I575" s="27">
        <v>0</v>
      </c>
      <c r="J575" s="28">
        <f t="shared" si="8"/>
        <v>0</v>
      </c>
      <c r="K575" s="29" t="s">
        <v>50</v>
      </c>
      <c r="L575" s="21" t="s">
        <v>21</v>
      </c>
      <c r="M575" s="29" t="s">
        <v>51</v>
      </c>
      <c r="N575" s="30" t="str">
        <f>VLOOKUP(M575,[19]OPERACIONAL!$A$1:$C$12,2,FALSE)</f>
        <v>SELECIONAR</v>
      </c>
    </row>
    <row r="576" spans="2:14" hidden="1">
      <c r="B576" s="14">
        <v>40</v>
      </c>
      <c r="C576" s="24" t="s">
        <v>4</v>
      </c>
      <c r="D576" s="25"/>
      <c r="E576" s="25"/>
      <c r="F576" s="24" t="s">
        <v>18</v>
      </c>
      <c r="G576" s="26">
        <v>1</v>
      </c>
      <c r="H576" s="31"/>
      <c r="I576" s="27">
        <v>0</v>
      </c>
      <c r="J576" s="28">
        <f t="shared" si="8"/>
        <v>0</v>
      </c>
      <c r="K576" s="29" t="s">
        <v>50</v>
      </c>
      <c r="L576" s="21" t="s">
        <v>21</v>
      </c>
      <c r="M576" s="29" t="s">
        <v>51</v>
      </c>
      <c r="N576" s="30" t="str">
        <f>VLOOKUP(M576,[19]OPERACIONAL!$A$1:$C$12,2,FALSE)</f>
        <v>SELECIONAR</v>
      </c>
    </row>
    <row r="577" spans="2:14" hidden="1">
      <c r="B577" s="14">
        <v>40</v>
      </c>
      <c r="C577" s="24" t="s">
        <v>4</v>
      </c>
      <c r="D577" s="25"/>
      <c r="E577" s="25"/>
      <c r="F577" s="24" t="s">
        <v>18</v>
      </c>
      <c r="G577" s="26">
        <v>1</v>
      </c>
      <c r="H577" s="31"/>
      <c r="I577" s="27">
        <v>0</v>
      </c>
      <c r="J577" s="28">
        <f t="shared" si="8"/>
        <v>0</v>
      </c>
      <c r="K577" s="29" t="s">
        <v>50</v>
      </c>
      <c r="L577" s="21" t="s">
        <v>21</v>
      </c>
      <c r="M577" s="29" t="s">
        <v>51</v>
      </c>
      <c r="N577" s="30" t="str">
        <f>VLOOKUP(M577,[19]OPERACIONAL!$A$1:$C$12,2,FALSE)</f>
        <v>SELECIONAR</v>
      </c>
    </row>
    <row r="578" spans="2:14" hidden="1">
      <c r="B578" s="14">
        <v>40</v>
      </c>
      <c r="C578" s="24" t="s">
        <v>4</v>
      </c>
      <c r="D578" s="25"/>
      <c r="E578" s="25"/>
      <c r="F578" s="24" t="s">
        <v>18</v>
      </c>
      <c r="G578" s="26">
        <v>1</v>
      </c>
      <c r="H578" s="31"/>
      <c r="I578" s="27">
        <v>0</v>
      </c>
      <c r="J578" s="28">
        <f t="shared" si="8"/>
        <v>0</v>
      </c>
      <c r="K578" s="29" t="s">
        <v>50</v>
      </c>
      <c r="L578" s="21" t="s">
        <v>21</v>
      </c>
      <c r="M578" s="29" t="s">
        <v>51</v>
      </c>
      <c r="N578" s="30" t="str">
        <f>VLOOKUP(M578,[19]OPERACIONAL!$A$1:$C$12,2,FALSE)</f>
        <v>SELECIONAR</v>
      </c>
    </row>
    <row r="579" spans="2:14" hidden="1">
      <c r="B579" s="14">
        <v>40</v>
      </c>
      <c r="C579" s="24" t="s">
        <v>4</v>
      </c>
      <c r="D579" s="25"/>
      <c r="E579" s="25"/>
      <c r="F579" s="24" t="s">
        <v>18</v>
      </c>
      <c r="G579" s="26">
        <v>1</v>
      </c>
      <c r="H579" s="31"/>
      <c r="I579" s="27">
        <v>0</v>
      </c>
      <c r="J579" s="28">
        <f t="shared" si="8"/>
        <v>0</v>
      </c>
      <c r="K579" s="29" t="s">
        <v>50</v>
      </c>
      <c r="L579" s="21" t="s">
        <v>21</v>
      </c>
      <c r="M579" s="29" t="s">
        <v>51</v>
      </c>
      <c r="N579" s="30" t="str">
        <f>VLOOKUP(M579,[19]OPERACIONAL!$A$1:$C$12,2,FALSE)</f>
        <v>SELECIONAR</v>
      </c>
    </row>
    <row r="580" spans="2:14" hidden="1">
      <c r="B580" s="14">
        <v>40</v>
      </c>
      <c r="C580" s="24" t="s">
        <v>4</v>
      </c>
      <c r="D580" s="25"/>
      <c r="E580" s="25"/>
      <c r="F580" s="24" t="s">
        <v>18</v>
      </c>
      <c r="G580" s="26">
        <v>1</v>
      </c>
      <c r="H580" s="31"/>
      <c r="I580" s="27">
        <v>0</v>
      </c>
      <c r="J580" s="28">
        <f t="shared" ref="J580:J643" si="9">G580*I580</f>
        <v>0</v>
      </c>
      <c r="K580" s="29" t="s">
        <v>50</v>
      </c>
      <c r="L580" s="21" t="s">
        <v>21</v>
      </c>
      <c r="M580" s="29" t="s">
        <v>51</v>
      </c>
      <c r="N580" s="30" t="str">
        <f>VLOOKUP(M580,[19]OPERACIONAL!$A$1:$C$12,2,FALSE)</f>
        <v>SELECIONAR</v>
      </c>
    </row>
    <row r="581" spans="2:14" hidden="1">
      <c r="B581" s="14">
        <v>40</v>
      </c>
      <c r="C581" s="24" t="s">
        <v>4</v>
      </c>
      <c r="D581" s="25"/>
      <c r="E581" s="25"/>
      <c r="F581" s="24" t="s">
        <v>18</v>
      </c>
      <c r="G581" s="26">
        <v>1</v>
      </c>
      <c r="H581" s="31"/>
      <c r="I581" s="27">
        <v>0</v>
      </c>
      <c r="J581" s="28">
        <f t="shared" si="9"/>
        <v>0</v>
      </c>
      <c r="K581" s="29" t="s">
        <v>50</v>
      </c>
      <c r="L581" s="21" t="s">
        <v>21</v>
      </c>
      <c r="M581" s="29" t="s">
        <v>51</v>
      </c>
      <c r="N581" s="30" t="str">
        <f>VLOOKUP(M581,[19]OPERACIONAL!$A$1:$C$12,2,FALSE)</f>
        <v>SELECIONAR</v>
      </c>
    </row>
    <row r="582" spans="2:14" hidden="1">
      <c r="B582" s="14">
        <v>40</v>
      </c>
      <c r="C582" s="24" t="s">
        <v>4</v>
      </c>
      <c r="D582" s="25"/>
      <c r="E582" s="25"/>
      <c r="F582" s="24" t="s">
        <v>18</v>
      </c>
      <c r="G582" s="26">
        <v>1</v>
      </c>
      <c r="H582" s="31"/>
      <c r="I582" s="27">
        <v>0</v>
      </c>
      <c r="J582" s="28">
        <f t="shared" si="9"/>
        <v>0</v>
      </c>
      <c r="K582" s="29" t="s">
        <v>50</v>
      </c>
      <c r="L582" s="21" t="s">
        <v>21</v>
      </c>
      <c r="M582" s="29" t="s">
        <v>51</v>
      </c>
      <c r="N582" s="30" t="str">
        <f>VLOOKUP(M582,[19]OPERACIONAL!$A$1:$C$12,2,FALSE)</f>
        <v>SELECIONAR</v>
      </c>
    </row>
    <row r="583" spans="2:14" hidden="1">
      <c r="B583" s="14">
        <v>40</v>
      </c>
      <c r="C583" s="24" t="s">
        <v>4</v>
      </c>
      <c r="D583" s="25"/>
      <c r="E583" s="25"/>
      <c r="F583" s="24" t="s">
        <v>18</v>
      </c>
      <c r="G583" s="26">
        <v>1</v>
      </c>
      <c r="H583" s="31"/>
      <c r="I583" s="27">
        <v>0</v>
      </c>
      <c r="J583" s="28">
        <f t="shared" si="9"/>
        <v>0</v>
      </c>
      <c r="K583" s="29" t="s">
        <v>50</v>
      </c>
      <c r="L583" s="21" t="s">
        <v>21</v>
      </c>
      <c r="M583" s="29" t="s">
        <v>51</v>
      </c>
      <c r="N583" s="30" t="str">
        <f>VLOOKUP(M583,[19]OPERACIONAL!$A$1:$C$12,2,FALSE)</f>
        <v>SELECIONAR</v>
      </c>
    </row>
    <row r="584" spans="2:14" hidden="1">
      <c r="B584" s="14">
        <v>40</v>
      </c>
      <c r="C584" s="24" t="s">
        <v>4</v>
      </c>
      <c r="D584" s="25"/>
      <c r="E584" s="25"/>
      <c r="F584" s="24" t="s">
        <v>18</v>
      </c>
      <c r="G584" s="26">
        <v>1</v>
      </c>
      <c r="H584" s="31"/>
      <c r="I584" s="27">
        <v>0</v>
      </c>
      <c r="J584" s="28">
        <f t="shared" si="9"/>
        <v>0</v>
      </c>
      <c r="K584" s="29" t="s">
        <v>50</v>
      </c>
      <c r="L584" s="21" t="s">
        <v>21</v>
      </c>
      <c r="M584" s="29" t="s">
        <v>51</v>
      </c>
      <c r="N584" s="30" t="str">
        <f>VLOOKUP(M584,[19]OPERACIONAL!$A$1:$C$12,2,FALSE)</f>
        <v>SELECIONAR</v>
      </c>
    </row>
    <row r="585" spans="2:14" hidden="1">
      <c r="B585" s="14">
        <v>40</v>
      </c>
      <c r="C585" s="24" t="s">
        <v>4</v>
      </c>
      <c r="D585" s="25"/>
      <c r="E585" s="25"/>
      <c r="F585" s="24" t="s">
        <v>18</v>
      </c>
      <c r="G585" s="26">
        <v>1</v>
      </c>
      <c r="H585" s="31"/>
      <c r="I585" s="27">
        <v>0</v>
      </c>
      <c r="J585" s="28">
        <f t="shared" si="9"/>
        <v>0</v>
      </c>
      <c r="K585" s="29" t="s">
        <v>50</v>
      </c>
      <c r="L585" s="21" t="s">
        <v>21</v>
      </c>
      <c r="M585" s="29" t="s">
        <v>51</v>
      </c>
      <c r="N585" s="30" t="str">
        <f>VLOOKUP(M585,[19]OPERACIONAL!$A$1:$C$12,2,FALSE)</f>
        <v>SELECIONAR</v>
      </c>
    </row>
    <row r="586" spans="2:14" hidden="1">
      <c r="B586" s="14">
        <v>40</v>
      </c>
      <c r="C586" s="24" t="s">
        <v>4</v>
      </c>
      <c r="D586" s="25"/>
      <c r="E586" s="25"/>
      <c r="F586" s="24" t="s">
        <v>18</v>
      </c>
      <c r="G586" s="26">
        <v>1</v>
      </c>
      <c r="H586" s="31"/>
      <c r="I586" s="27">
        <v>0</v>
      </c>
      <c r="J586" s="28">
        <f t="shared" si="9"/>
        <v>0</v>
      </c>
      <c r="K586" s="29" t="s">
        <v>50</v>
      </c>
      <c r="L586" s="21" t="s">
        <v>21</v>
      </c>
      <c r="M586" s="29" t="s">
        <v>51</v>
      </c>
      <c r="N586" s="30" t="str">
        <f>VLOOKUP(M586,[19]OPERACIONAL!$A$1:$C$12,2,FALSE)</f>
        <v>SELECIONAR</v>
      </c>
    </row>
    <row r="587" spans="2:14" hidden="1">
      <c r="B587" s="14">
        <v>40</v>
      </c>
      <c r="C587" s="24" t="s">
        <v>4</v>
      </c>
      <c r="D587" s="25"/>
      <c r="E587" s="25"/>
      <c r="F587" s="24" t="s">
        <v>18</v>
      </c>
      <c r="G587" s="26">
        <v>1</v>
      </c>
      <c r="H587" s="31"/>
      <c r="I587" s="27">
        <v>0</v>
      </c>
      <c r="J587" s="28">
        <f t="shared" si="9"/>
        <v>0</v>
      </c>
      <c r="K587" s="29" t="s">
        <v>50</v>
      </c>
      <c r="L587" s="21" t="s">
        <v>21</v>
      </c>
      <c r="M587" s="29" t="s">
        <v>51</v>
      </c>
      <c r="N587" s="30" t="str">
        <f>VLOOKUP(M587,[19]OPERACIONAL!$A$1:$C$12,2,FALSE)</f>
        <v>SELECIONAR</v>
      </c>
    </row>
    <row r="588" spans="2:14" hidden="1">
      <c r="B588" s="14">
        <v>40</v>
      </c>
      <c r="C588" s="24" t="s">
        <v>4</v>
      </c>
      <c r="D588" s="25"/>
      <c r="E588" s="25"/>
      <c r="F588" s="24" t="s">
        <v>18</v>
      </c>
      <c r="G588" s="26">
        <v>1</v>
      </c>
      <c r="H588" s="31"/>
      <c r="I588" s="27">
        <v>0</v>
      </c>
      <c r="J588" s="28">
        <f t="shared" si="9"/>
        <v>0</v>
      </c>
      <c r="K588" s="29" t="s">
        <v>50</v>
      </c>
      <c r="L588" s="21" t="s">
        <v>21</v>
      </c>
      <c r="M588" s="29" t="s">
        <v>51</v>
      </c>
      <c r="N588" s="30" t="str">
        <f>VLOOKUP(M588,[19]OPERACIONAL!$A$1:$C$12,2,FALSE)</f>
        <v>SELECIONAR</v>
      </c>
    </row>
    <row r="589" spans="2:14" hidden="1">
      <c r="B589" s="14">
        <v>40</v>
      </c>
      <c r="C589" s="24" t="s">
        <v>4</v>
      </c>
      <c r="D589" s="25"/>
      <c r="E589" s="25"/>
      <c r="F589" s="24" t="s">
        <v>18</v>
      </c>
      <c r="G589" s="26">
        <v>1</v>
      </c>
      <c r="H589" s="31"/>
      <c r="I589" s="27">
        <v>0</v>
      </c>
      <c r="J589" s="28">
        <f t="shared" si="9"/>
        <v>0</v>
      </c>
      <c r="K589" s="29" t="s">
        <v>50</v>
      </c>
      <c r="L589" s="21" t="s">
        <v>21</v>
      </c>
      <c r="M589" s="29" t="s">
        <v>51</v>
      </c>
      <c r="N589" s="30" t="str">
        <f>VLOOKUP(M589,[19]OPERACIONAL!$A$1:$C$12,2,FALSE)</f>
        <v>SELECIONAR</v>
      </c>
    </row>
    <row r="590" spans="2:14" hidden="1">
      <c r="B590" s="14">
        <v>40</v>
      </c>
      <c r="C590" s="24" t="s">
        <v>4</v>
      </c>
      <c r="D590" s="25"/>
      <c r="E590" s="25"/>
      <c r="F590" s="24" t="s">
        <v>18</v>
      </c>
      <c r="G590" s="26">
        <v>1</v>
      </c>
      <c r="H590" s="31"/>
      <c r="I590" s="27">
        <v>0</v>
      </c>
      <c r="J590" s="28">
        <f t="shared" si="9"/>
        <v>0</v>
      </c>
      <c r="K590" s="29" t="s">
        <v>50</v>
      </c>
      <c r="L590" s="21" t="s">
        <v>21</v>
      </c>
      <c r="M590" s="29" t="s">
        <v>51</v>
      </c>
      <c r="N590" s="30" t="str">
        <f>VLOOKUP(M590,[19]OPERACIONAL!$A$1:$C$12,2,FALSE)</f>
        <v>SELECIONAR</v>
      </c>
    </row>
    <row r="591" spans="2:14" hidden="1">
      <c r="B591" s="14">
        <v>40</v>
      </c>
      <c r="C591" s="24" t="s">
        <v>4</v>
      </c>
      <c r="D591" s="25"/>
      <c r="E591" s="25"/>
      <c r="F591" s="24" t="s">
        <v>18</v>
      </c>
      <c r="G591" s="26">
        <v>1</v>
      </c>
      <c r="H591" s="31"/>
      <c r="I591" s="27">
        <v>0</v>
      </c>
      <c r="J591" s="28">
        <f t="shared" si="9"/>
        <v>0</v>
      </c>
      <c r="K591" s="29" t="s">
        <v>50</v>
      </c>
      <c r="L591" s="21" t="s">
        <v>21</v>
      </c>
      <c r="M591" s="29" t="s">
        <v>51</v>
      </c>
      <c r="N591" s="30" t="str">
        <f>VLOOKUP(M591,[19]OPERACIONAL!$A$1:$C$12,2,FALSE)</f>
        <v>SELECIONAR</v>
      </c>
    </row>
    <row r="592" spans="2:14" hidden="1">
      <c r="B592" s="14">
        <v>40</v>
      </c>
      <c r="C592" s="24" t="s">
        <v>4</v>
      </c>
      <c r="D592" s="25"/>
      <c r="E592" s="25"/>
      <c r="F592" s="24" t="s">
        <v>18</v>
      </c>
      <c r="G592" s="26">
        <v>1</v>
      </c>
      <c r="H592" s="31"/>
      <c r="I592" s="27">
        <v>0</v>
      </c>
      <c r="J592" s="28">
        <f t="shared" si="9"/>
        <v>0</v>
      </c>
      <c r="K592" s="29" t="s">
        <v>50</v>
      </c>
      <c r="L592" s="21" t="s">
        <v>21</v>
      </c>
      <c r="M592" s="29" t="s">
        <v>51</v>
      </c>
      <c r="N592" s="30" t="str">
        <f>VLOOKUP(M592,[19]OPERACIONAL!$A$1:$C$12,2,FALSE)</f>
        <v>SELECIONAR</v>
      </c>
    </row>
    <row r="593" spans="2:14" hidden="1">
      <c r="B593" s="14">
        <v>40</v>
      </c>
      <c r="C593" s="24" t="s">
        <v>4</v>
      </c>
      <c r="D593" s="25"/>
      <c r="E593" s="25"/>
      <c r="F593" s="24" t="s">
        <v>18</v>
      </c>
      <c r="G593" s="26">
        <v>1</v>
      </c>
      <c r="H593" s="31"/>
      <c r="I593" s="27">
        <v>0</v>
      </c>
      <c r="J593" s="28">
        <f t="shared" si="9"/>
        <v>0</v>
      </c>
      <c r="K593" s="29" t="s">
        <v>50</v>
      </c>
      <c r="L593" s="21" t="s">
        <v>21</v>
      </c>
      <c r="M593" s="29" t="s">
        <v>51</v>
      </c>
      <c r="N593" s="30" t="str">
        <f>VLOOKUP(M593,[19]OPERACIONAL!$A$1:$C$12,2,FALSE)</f>
        <v>SELECIONAR</v>
      </c>
    </row>
    <row r="594" spans="2:14" hidden="1">
      <c r="B594" s="14">
        <v>40</v>
      </c>
      <c r="C594" s="24" t="s">
        <v>4</v>
      </c>
      <c r="D594" s="25"/>
      <c r="E594" s="25"/>
      <c r="F594" s="24" t="s">
        <v>18</v>
      </c>
      <c r="G594" s="26">
        <v>1</v>
      </c>
      <c r="H594" s="31"/>
      <c r="I594" s="27">
        <v>0</v>
      </c>
      <c r="J594" s="28">
        <f t="shared" si="9"/>
        <v>0</v>
      </c>
      <c r="K594" s="29" t="s">
        <v>50</v>
      </c>
      <c r="L594" s="21" t="s">
        <v>21</v>
      </c>
      <c r="M594" s="29" t="s">
        <v>51</v>
      </c>
      <c r="N594" s="30" t="str">
        <f>VLOOKUP(M594,[19]OPERACIONAL!$A$1:$C$12,2,FALSE)</f>
        <v>SELECIONAR</v>
      </c>
    </row>
    <row r="595" spans="2:14" hidden="1">
      <c r="B595" s="14">
        <v>40</v>
      </c>
      <c r="C595" s="24" t="s">
        <v>4</v>
      </c>
      <c r="D595" s="25"/>
      <c r="E595" s="25"/>
      <c r="F595" s="24" t="s">
        <v>18</v>
      </c>
      <c r="G595" s="26">
        <v>1</v>
      </c>
      <c r="H595" s="31"/>
      <c r="I595" s="27">
        <v>0</v>
      </c>
      <c r="J595" s="28">
        <f t="shared" si="9"/>
        <v>0</v>
      </c>
      <c r="K595" s="29" t="s">
        <v>50</v>
      </c>
      <c r="L595" s="21" t="s">
        <v>21</v>
      </c>
      <c r="M595" s="29" t="s">
        <v>51</v>
      </c>
      <c r="N595" s="30" t="str">
        <f>VLOOKUP(M595,[19]OPERACIONAL!$A$1:$C$12,2,FALSE)</f>
        <v>SELECIONAR</v>
      </c>
    </row>
    <row r="596" spans="2:14" hidden="1">
      <c r="B596" s="14">
        <v>40</v>
      </c>
      <c r="C596" s="24" t="s">
        <v>4</v>
      </c>
      <c r="D596" s="25"/>
      <c r="E596" s="25"/>
      <c r="F596" s="24" t="s">
        <v>18</v>
      </c>
      <c r="G596" s="26">
        <v>1</v>
      </c>
      <c r="H596" s="31"/>
      <c r="I596" s="27">
        <v>0</v>
      </c>
      <c r="J596" s="28">
        <f t="shared" si="9"/>
        <v>0</v>
      </c>
      <c r="K596" s="29" t="s">
        <v>50</v>
      </c>
      <c r="L596" s="21" t="s">
        <v>21</v>
      </c>
      <c r="M596" s="29" t="s">
        <v>51</v>
      </c>
      <c r="N596" s="30" t="str">
        <f>VLOOKUP(M596,[19]OPERACIONAL!$A$1:$C$12,2,FALSE)</f>
        <v>SELECIONAR</v>
      </c>
    </row>
    <row r="597" spans="2:14" hidden="1">
      <c r="B597" s="14">
        <v>40</v>
      </c>
      <c r="C597" s="24" t="s">
        <v>4</v>
      </c>
      <c r="D597" s="25"/>
      <c r="E597" s="25"/>
      <c r="F597" s="24" t="s">
        <v>18</v>
      </c>
      <c r="G597" s="26">
        <v>1</v>
      </c>
      <c r="H597" s="31"/>
      <c r="I597" s="27">
        <v>0</v>
      </c>
      <c r="J597" s="28">
        <f t="shared" si="9"/>
        <v>0</v>
      </c>
      <c r="K597" s="29" t="s">
        <v>50</v>
      </c>
      <c r="L597" s="21" t="s">
        <v>21</v>
      </c>
      <c r="M597" s="29" t="s">
        <v>51</v>
      </c>
      <c r="N597" s="30" t="str">
        <f>VLOOKUP(M597,[19]OPERACIONAL!$A$1:$C$12,2,FALSE)</f>
        <v>SELECIONAR</v>
      </c>
    </row>
    <row r="598" spans="2:14" hidden="1">
      <c r="B598" s="14">
        <v>40</v>
      </c>
      <c r="C598" s="24" t="s">
        <v>4</v>
      </c>
      <c r="D598" s="25"/>
      <c r="E598" s="25"/>
      <c r="F598" s="24" t="s">
        <v>18</v>
      </c>
      <c r="G598" s="26">
        <v>1</v>
      </c>
      <c r="H598" s="31"/>
      <c r="I598" s="27">
        <v>0</v>
      </c>
      <c r="J598" s="28">
        <f t="shared" si="9"/>
        <v>0</v>
      </c>
      <c r="K598" s="29" t="s">
        <v>50</v>
      </c>
      <c r="L598" s="21" t="s">
        <v>21</v>
      </c>
      <c r="M598" s="29" t="s">
        <v>51</v>
      </c>
      <c r="N598" s="30" t="str">
        <f>VLOOKUP(M598,[19]OPERACIONAL!$A$1:$C$12,2,FALSE)</f>
        <v>SELECIONAR</v>
      </c>
    </row>
    <row r="599" spans="2:14" hidden="1">
      <c r="B599" s="14">
        <v>40</v>
      </c>
      <c r="C599" s="24" t="s">
        <v>4</v>
      </c>
      <c r="D599" s="25"/>
      <c r="E599" s="25"/>
      <c r="F599" s="24" t="s">
        <v>18</v>
      </c>
      <c r="G599" s="26">
        <v>1</v>
      </c>
      <c r="H599" s="31"/>
      <c r="I599" s="27">
        <v>0</v>
      </c>
      <c r="J599" s="28">
        <f t="shared" si="9"/>
        <v>0</v>
      </c>
      <c r="K599" s="29" t="s">
        <v>50</v>
      </c>
      <c r="L599" s="21" t="s">
        <v>21</v>
      </c>
      <c r="M599" s="29" t="s">
        <v>51</v>
      </c>
      <c r="N599" s="30" t="str">
        <f>VLOOKUP(M599,[19]OPERACIONAL!$A$1:$C$12,2,FALSE)</f>
        <v>SELECIONAR</v>
      </c>
    </row>
    <row r="600" spans="2:14" hidden="1">
      <c r="B600" s="14">
        <v>40</v>
      </c>
      <c r="C600" s="24" t="s">
        <v>4</v>
      </c>
      <c r="D600" s="25"/>
      <c r="E600" s="25"/>
      <c r="F600" s="24" t="s">
        <v>18</v>
      </c>
      <c r="G600" s="26">
        <v>1</v>
      </c>
      <c r="H600" s="31"/>
      <c r="I600" s="27">
        <v>0</v>
      </c>
      <c r="J600" s="28">
        <f t="shared" si="9"/>
        <v>0</v>
      </c>
      <c r="K600" s="29" t="s">
        <v>50</v>
      </c>
      <c r="L600" s="21" t="s">
        <v>21</v>
      </c>
      <c r="M600" s="29" t="s">
        <v>51</v>
      </c>
      <c r="N600" s="30" t="str">
        <f>VLOOKUP(M600,[19]OPERACIONAL!$A$1:$C$12,2,FALSE)</f>
        <v>SELECIONAR</v>
      </c>
    </row>
    <row r="601" spans="2:14" hidden="1">
      <c r="B601" s="14">
        <v>40</v>
      </c>
      <c r="C601" s="24" t="s">
        <v>4</v>
      </c>
      <c r="D601" s="25"/>
      <c r="E601" s="25"/>
      <c r="F601" s="24" t="s">
        <v>18</v>
      </c>
      <c r="G601" s="26">
        <v>1</v>
      </c>
      <c r="H601" s="31"/>
      <c r="I601" s="27">
        <v>0</v>
      </c>
      <c r="J601" s="28">
        <f t="shared" si="9"/>
        <v>0</v>
      </c>
      <c r="K601" s="29" t="s">
        <v>50</v>
      </c>
      <c r="L601" s="21" t="s">
        <v>21</v>
      </c>
      <c r="M601" s="29" t="s">
        <v>51</v>
      </c>
      <c r="N601" s="30" t="str">
        <f>VLOOKUP(M601,[19]OPERACIONAL!$A$1:$C$12,2,FALSE)</f>
        <v>SELECIONAR</v>
      </c>
    </row>
    <row r="602" spans="2:14" hidden="1">
      <c r="B602" s="14">
        <v>40</v>
      </c>
      <c r="C602" s="24" t="s">
        <v>4</v>
      </c>
      <c r="D602" s="25"/>
      <c r="E602" s="25"/>
      <c r="F602" s="24" t="s">
        <v>18</v>
      </c>
      <c r="G602" s="26">
        <v>1</v>
      </c>
      <c r="H602" s="31"/>
      <c r="I602" s="27">
        <v>0</v>
      </c>
      <c r="J602" s="28">
        <f t="shared" si="9"/>
        <v>0</v>
      </c>
      <c r="K602" s="29" t="s">
        <v>50</v>
      </c>
      <c r="L602" s="21" t="s">
        <v>21</v>
      </c>
      <c r="M602" s="29" t="s">
        <v>51</v>
      </c>
      <c r="N602" s="30" t="str">
        <f>VLOOKUP(M602,[19]OPERACIONAL!$A$1:$C$12,2,FALSE)</f>
        <v>SELECIONAR</v>
      </c>
    </row>
    <row r="603" spans="2:14" hidden="1">
      <c r="B603" s="14">
        <v>40</v>
      </c>
      <c r="C603" s="24" t="s">
        <v>4</v>
      </c>
      <c r="D603" s="25"/>
      <c r="E603" s="25"/>
      <c r="F603" s="24" t="s">
        <v>18</v>
      </c>
      <c r="G603" s="26">
        <v>1</v>
      </c>
      <c r="H603" s="31"/>
      <c r="I603" s="27">
        <v>0</v>
      </c>
      <c r="J603" s="28">
        <f t="shared" si="9"/>
        <v>0</v>
      </c>
      <c r="K603" s="29" t="s">
        <v>50</v>
      </c>
      <c r="L603" s="21" t="s">
        <v>21</v>
      </c>
      <c r="M603" s="29" t="s">
        <v>51</v>
      </c>
      <c r="N603" s="30" t="str">
        <f>VLOOKUP(M603,[19]OPERACIONAL!$A$1:$C$12,2,FALSE)</f>
        <v>SELECIONAR</v>
      </c>
    </row>
    <row r="604" spans="2:14" hidden="1">
      <c r="B604" s="14">
        <v>40</v>
      </c>
      <c r="C604" s="24" t="s">
        <v>4</v>
      </c>
      <c r="D604" s="25"/>
      <c r="E604" s="25"/>
      <c r="F604" s="24" t="s">
        <v>18</v>
      </c>
      <c r="G604" s="26">
        <v>1</v>
      </c>
      <c r="H604" s="31"/>
      <c r="I604" s="27">
        <v>0</v>
      </c>
      <c r="J604" s="28">
        <f t="shared" si="9"/>
        <v>0</v>
      </c>
      <c r="K604" s="29" t="s">
        <v>50</v>
      </c>
      <c r="L604" s="21" t="s">
        <v>21</v>
      </c>
      <c r="M604" s="29" t="s">
        <v>51</v>
      </c>
      <c r="N604" s="30" t="str">
        <f>VLOOKUP(M604,[19]OPERACIONAL!$A$1:$C$12,2,FALSE)</f>
        <v>SELECIONAR</v>
      </c>
    </row>
    <row r="605" spans="2:14" hidden="1">
      <c r="B605" s="14">
        <v>40</v>
      </c>
      <c r="C605" s="24" t="s">
        <v>4</v>
      </c>
      <c r="D605" s="25"/>
      <c r="E605" s="25"/>
      <c r="F605" s="24" t="s">
        <v>18</v>
      </c>
      <c r="G605" s="26">
        <v>1</v>
      </c>
      <c r="H605" s="31"/>
      <c r="I605" s="27">
        <v>0</v>
      </c>
      <c r="J605" s="28">
        <f t="shared" si="9"/>
        <v>0</v>
      </c>
      <c r="K605" s="29" t="s">
        <v>50</v>
      </c>
      <c r="L605" s="21" t="s">
        <v>21</v>
      </c>
      <c r="M605" s="29" t="s">
        <v>51</v>
      </c>
      <c r="N605" s="30" t="str">
        <f>VLOOKUP(M605,[19]OPERACIONAL!$A$1:$C$12,2,FALSE)</f>
        <v>SELECIONAR</v>
      </c>
    </row>
    <row r="606" spans="2:14" hidden="1">
      <c r="B606" s="14">
        <v>40</v>
      </c>
      <c r="C606" s="24" t="s">
        <v>4</v>
      </c>
      <c r="D606" s="25"/>
      <c r="E606" s="25"/>
      <c r="F606" s="24" t="s">
        <v>18</v>
      </c>
      <c r="G606" s="26">
        <v>1</v>
      </c>
      <c r="H606" s="31"/>
      <c r="I606" s="27">
        <v>0</v>
      </c>
      <c r="J606" s="28">
        <f t="shared" si="9"/>
        <v>0</v>
      </c>
      <c r="K606" s="29" t="s">
        <v>50</v>
      </c>
      <c r="L606" s="21" t="s">
        <v>21</v>
      </c>
      <c r="M606" s="29" t="s">
        <v>51</v>
      </c>
      <c r="N606" s="30" t="str">
        <f>VLOOKUP(M606,[19]OPERACIONAL!$A$1:$C$12,2,FALSE)</f>
        <v>SELECIONAR</v>
      </c>
    </row>
    <row r="607" spans="2:14" hidden="1">
      <c r="B607" s="14">
        <v>40</v>
      </c>
      <c r="C607" s="24" t="s">
        <v>4</v>
      </c>
      <c r="D607" s="25"/>
      <c r="E607" s="25"/>
      <c r="F607" s="24" t="s">
        <v>18</v>
      </c>
      <c r="G607" s="26">
        <v>1</v>
      </c>
      <c r="H607" s="31"/>
      <c r="I607" s="27">
        <v>0</v>
      </c>
      <c r="J607" s="28">
        <f t="shared" si="9"/>
        <v>0</v>
      </c>
      <c r="K607" s="29" t="s">
        <v>50</v>
      </c>
      <c r="L607" s="21" t="s">
        <v>21</v>
      </c>
      <c r="M607" s="29" t="s">
        <v>51</v>
      </c>
      <c r="N607" s="30" t="str">
        <f>VLOOKUP(M607,[19]OPERACIONAL!$A$1:$C$12,2,FALSE)</f>
        <v>SELECIONAR</v>
      </c>
    </row>
    <row r="608" spans="2:14" hidden="1">
      <c r="B608" s="14">
        <v>40</v>
      </c>
      <c r="C608" s="24" t="s">
        <v>4</v>
      </c>
      <c r="D608" s="25"/>
      <c r="E608" s="25"/>
      <c r="F608" s="24" t="s">
        <v>18</v>
      </c>
      <c r="G608" s="26">
        <v>1</v>
      </c>
      <c r="H608" s="31"/>
      <c r="I608" s="27">
        <v>0</v>
      </c>
      <c r="J608" s="28">
        <f t="shared" si="9"/>
        <v>0</v>
      </c>
      <c r="K608" s="29" t="s">
        <v>50</v>
      </c>
      <c r="L608" s="21" t="s">
        <v>21</v>
      </c>
      <c r="M608" s="29" t="s">
        <v>51</v>
      </c>
      <c r="N608" s="30" t="str">
        <f>VLOOKUP(M608,[19]OPERACIONAL!$A$1:$C$12,2,FALSE)</f>
        <v>SELECIONAR</v>
      </c>
    </row>
    <row r="609" spans="2:14" hidden="1">
      <c r="B609" s="14">
        <v>40</v>
      </c>
      <c r="C609" s="24" t="s">
        <v>4</v>
      </c>
      <c r="D609" s="25"/>
      <c r="E609" s="25"/>
      <c r="F609" s="24" t="s">
        <v>18</v>
      </c>
      <c r="G609" s="26">
        <v>1</v>
      </c>
      <c r="H609" s="31"/>
      <c r="I609" s="27">
        <v>0</v>
      </c>
      <c r="J609" s="28">
        <f t="shared" si="9"/>
        <v>0</v>
      </c>
      <c r="K609" s="29" t="s">
        <v>50</v>
      </c>
      <c r="L609" s="21" t="s">
        <v>21</v>
      </c>
      <c r="M609" s="29" t="s">
        <v>51</v>
      </c>
      <c r="N609" s="30" t="str">
        <f>VLOOKUP(M609,[19]OPERACIONAL!$A$1:$C$12,2,FALSE)</f>
        <v>SELECIONAR</v>
      </c>
    </row>
    <row r="610" spans="2:14" hidden="1">
      <c r="B610" s="14">
        <v>40</v>
      </c>
      <c r="C610" s="24" t="s">
        <v>4</v>
      </c>
      <c r="D610" s="25"/>
      <c r="E610" s="25"/>
      <c r="F610" s="24" t="s">
        <v>18</v>
      </c>
      <c r="G610" s="26">
        <v>1</v>
      </c>
      <c r="H610" s="31"/>
      <c r="I610" s="27">
        <v>0</v>
      </c>
      <c r="J610" s="28">
        <f t="shared" si="9"/>
        <v>0</v>
      </c>
      <c r="K610" s="29" t="s">
        <v>50</v>
      </c>
      <c r="L610" s="21" t="s">
        <v>21</v>
      </c>
      <c r="M610" s="29" t="s">
        <v>51</v>
      </c>
      <c r="N610" s="30" t="str">
        <f>VLOOKUP(M610,[19]OPERACIONAL!$A$1:$C$12,2,FALSE)</f>
        <v>SELECIONAR</v>
      </c>
    </row>
    <row r="611" spans="2:14" hidden="1">
      <c r="B611" s="14">
        <v>40</v>
      </c>
      <c r="C611" s="24" t="s">
        <v>4</v>
      </c>
      <c r="D611" s="25"/>
      <c r="E611" s="25"/>
      <c r="F611" s="24" t="s">
        <v>18</v>
      </c>
      <c r="G611" s="26">
        <v>1</v>
      </c>
      <c r="H611" s="31"/>
      <c r="I611" s="27">
        <v>0</v>
      </c>
      <c r="J611" s="28">
        <f t="shared" si="9"/>
        <v>0</v>
      </c>
      <c r="K611" s="29" t="s">
        <v>50</v>
      </c>
      <c r="L611" s="21" t="s">
        <v>21</v>
      </c>
      <c r="M611" s="29" t="s">
        <v>51</v>
      </c>
      <c r="N611" s="30" t="str">
        <f>VLOOKUP(M611,[19]OPERACIONAL!$A$1:$C$12,2,FALSE)</f>
        <v>SELECIONAR</v>
      </c>
    </row>
    <row r="612" spans="2:14" hidden="1">
      <c r="B612" s="14">
        <v>40</v>
      </c>
      <c r="C612" s="24" t="s">
        <v>4</v>
      </c>
      <c r="D612" s="25"/>
      <c r="E612" s="25"/>
      <c r="F612" s="24" t="s">
        <v>18</v>
      </c>
      <c r="G612" s="26">
        <v>1</v>
      </c>
      <c r="H612" s="31"/>
      <c r="I612" s="27">
        <v>0</v>
      </c>
      <c r="J612" s="28">
        <f t="shared" si="9"/>
        <v>0</v>
      </c>
      <c r="K612" s="29" t="s">
        <v>50</v>
      </c>
      <c r="L612" s="21" t="s">
        <v>21</v>
      </c>
      <c r="M612" s="29" t="s">
        <v>51</v>
      </c>
      <c r="N612" s="30" t="str">
        <f>VLOOKUP(M612,[19]OPERACIONAL!$A$1:$C$12,2,FALSE)</f>
        <v>SELECIONAR</v>
      </c>
    </row>
    <row r="613" spans="2:14" hidden="1">
      <c r="B613" s="14">
        <v>40</v>
      </c>
      <c r="C613" s="24" t="s">
        <v>4</v>
      </c>
      <c r="D613" s="25"/>
      <c r="E613" s="25"/>
      <c r="F613" s="24" t="s">
        <v>18</v>
      </c>
      <c r="G613" s="26">
        <v>1</v>
      </c>
      <c r="H613" s="31"/>
      <c r="I613" s="27">
        <v>0</v>
      </c>
      <c r="J613" s="28">
        <f t="shared" si="9"/>
        <v>0</v>
      </c>
      <c r="K613" s="29" t="s">
        <v>50</v>
      </c>
      <c r="L613" s="21" t="s">
        <v>21</v>
      </c>
      <c r="M613" s="29" t="s">
        <v>51</v>
      </c>
      <c r="N613" s="30" t="str">
        <f>VLOOKUP(M613,[19]OPERACIONAL!$A$1:$C$12,2,FALSE)</f>
        <v>SELECIONAR</v>
      </c>
    </row>
    <row r="614" spans="2:14" hidden="1">
      <c r="B614" s="14">
        <v>40</v>
      </c>
      <c r="C614" s="24" t="s">
        <v>4</v>
      </c>
      <c r="D614" s="25"/>
      <c r="E614" s="25"/>
      <c r="F614" s="24" t="s">
        <v>18</v>
      </c>
      <c r="G614" s="26">
        <v>1</v>
      </c>
      <c r="H614" s="31"/>
      <c r="I614" s="27">
        <v>0</v>
      </c>
      <c r="J614" s="28">
        <f t="shared" si="9"/>
        <v>0</v>
      </c>
      <c r="K614" s="29" t="s">
        <v>50</v>
      </c>
      <c r="L614" s="21" t="s">
        <v>21</v>
      </c>
      <c r="M614" s="29" t="s">
        <v>51</v>
      </c>
      <c r="N614" s="30" t="str">
        <f>VLOOKUP(M614,[19]OPERACIONAL!$A$1:$C$12,2,FALSE)</f>
        <v>SELECIONAR</v>
      </c>
    </row>
    <row r="615" spans="2:14" hidden="1">
      <c r="B615" s="14">
        <v>40</v>
      </c>
      <c r="C615" s="24" t="s">
        <v>4</v>
      </c>
      <c r="D615" s="25"/>
      <c r="E615" s="25"/>
      <c r="F615" s="24" t="s">
        <v>18</v>
      </c>
      <c r="G615" s="26">
        <v>1</v>
      </c>
      <c r="H615" s="31"/>
      <c r="I615" s="27">
        <v>0</v>
      </c>
      <c r="J615" s="28">
        <f t="shared" si="9"/>
        <v>0</v>
      </c>
      <c r="K615" s="29" t="s">
        <v>50</v>
      </c>
      <c r="L615" s="21" t="s">
        <v>21</v>
      </c>
      <c r="M615" s="29" t="s">
        <v>51</v>
      </c>
      <c r="N615" s="30" t="str">
        <f>VLOOKUP(M615,[19]OPERACIONAL!$A$1:$C$12,2,FALSE)</f>
        <v>SELECIONAR</v>
      </c>
    </row>
    <row r="616" spans="2:14" hidden="1">
      <c r="B616" s="14">
        <v>40</v>
      </c>
      <c r="C616" s="24" t="s">
        <v>4</v>
      </c>
      <c r="D616" s="25"/>
      <c r="E616" s="25"/>
      <c r="F616" s="24" t="s">
        <v>18</v>
      </c>
      <c r="G616" s="26">
        <v>1</v>
      </c>
      <c r="H616" s="31"/>
      <c r="I616" s="27">
        <v>0</v>
      </c>
      <c r="J616" s="28">
        <f t="shared" si="9"/>
        <v>0</v>
      </c>
      <c r="K616" s="29" t="s">
        <v>50</v>
      </c>
      <c r="L616" s="21" t="s">
        <v>21</v>
      </c>
      <c r="M616" s="29" t="s">
        <v>51</v>
      </c>
      <c r="N616" s="30" t="str">
        <f>VLOOKUP(M616,[19]OPERACIONAL!$A$1:$C$12,2,FALSE)</f>
        <v>SELECIONAR</v>
      </c>
    </row>
    <row r="617" spans="2:14" hidden="1">
      <c r="B617" s="14">
        <v>40</v>
      </c>
      <c r="C617" s="24" t="s">
        <v>4</v>
      </c>
      <c r="D617" s="25"/>
      <c r="E617" s="25"/>
      <c r="F617" s="24" t="s">
        <v>18</v>
      </c>
      <c r="G617" s="26">
        <v>1</v>
      </c>
      <c r="H617" s="31"/>
      <c r="I617" s="27">
        <v>0</v>
      </c>
      <c r="J617" s="28">
        <f t="shared" si="9"/>
        <v>0</v>
      </c>
      <c r="K617" s="29" t="s">
        <v>50</v>
      </c>
      <c r="L617" s="21" t="s">
        <v>21</v>
      </c>
      <c r="M617" s="29" t="s">
        <v>51</v>
      </c>
      <c r="N617" s="30" t="str">
        <f>VLOOKUP(M617,[19]OPERACIONAL!$A$1:$C$12,2,FALSE)</f>
        <v>SELECIONAR</v>
      </c>
    </row>
    <row r="618" spans="2:14" hidden="1">
      <c r="B618" s="14">
        <v>40</v>
      </c>
      <c r="C618" s="24" t="s">
        <v>4</v>
      </c>
      <c r="D618" s="25"/>
      <c r="E618" s="25"/>
      <c r="F618" s="24" t="s">
        <v>18</v>
      </c>
      <c r="G618" s="26">
        <v>1</v>
      </c>
      <c r="H618" s="31"/>
      <c r="I618" s="27">
        <v>0</v>
      </c>
      <c r="J618" s="28">
        <f t="shared" si="9"/>
        <v>0</v>
      </c>
      <c r="K618" s="29" t="s">
        <v>50</v>
      </c>
      <c r="L618" s="21" t="s">
        <v>21</v>
      </c>
      <c r="M618" s="29" t="s">
        <v>51</v>
      </c>
      <c r="N618" s="30" t="str">
        <f>VLOOKUP(M618,[19]OPERACIONAL!$A$1:$C$12,2,FALSE)</f>
        <v>SELECIONAR</v>
      </c>
    </row>
    <row r="619" spans="2:14" hidden="1">
      <c r="B619" s="14">
        <v>40</v>
      </c>
      <c r="C619" s="24" t="s">
        <v>4</v>
      </c>
      <c r="D619" s="25"/>
      <c r="E619" s="25"/>
      <c r="F619" s="24" t="s">
        <v>18</v>
      </c>
      <c r="G619" s="26">
        <v>1</v>
      </c>
      <c r="H619" s="31"/>
      <c r="I619" s="27">
        <v>0</v>
      </c>
      <c r="J619" s="28">
        <f t="shared" si="9"/>
        <v>0</v>
      </c>
      <c r="K619" s="29" t="s">
        <v>50</v>
      </c>
      <c r="L619" s="21" t="s">
        <v>21</v>
      </c>
      <c r="M619" s="29" t="s">
        <v>51</v>
      </c>
      <c r="N619" s="30" t="str">
        <f>VLOOKUP(M619,[19]OPERACIONAL!$A$1:$C$12,2,FALSE)</f>
        <v>SELECIONAR</v>
      </c>
    </row>
    <row r="620" spans="2:14" hidden="1">
      <c r="B620" s="14">
        <v>40</v>
      </c>
      <c r="C620" s="24" t="s">
        <v>4</v>
      </c>
      <c r="D620" s="25"/>
      <c r="E620" s="25"/>
      <c r="F620" s="24" t="s">
        <v>18</v>
      </c>
      <c r="G620" s="26">
        <v>1</v>
      </c>
      <c r="H620" s="31"/>
      <c r="I620" s="27">
        <v>0</v>
      </c>
      <c r="J620" s="28">
        <f t="shared" si="9"/>
        <v>0</v>
      </c>
      <c r="K620" s="29" t="s">
        <v>50</v>
      </c>
      <c r="L620" s="21" t="s">
        <v>21</v>
      </c>
      <c r="M620" s="29" t="s">
        <v>51</v>
      </c>
      <c r="N620" s="30" t="str">
        <f>VLOOKUP(M620,[19]OPERACIONAL!$A$1:$C$12,2,FALSE)</f>
        <v>SELECIONAR</v>
      </c>
    </row>
    <row r="621" spans="2:14" hidden="1">
      <c r="B621" s="14">
        <v>40</v>
      </c>
      <c r="C621" s="24" t="s">
        <v>4</v>
      </c>
      <c r="D621" s="25"/>
      <c r="E621" s="25"/>
      <c r="F621" s="24" t="s">
        <v>18</v>
      </c>
      <c r="G621" s="26">
        <v>1</v>
      </c>
      <c r="H621" s="31"/>
      <c r="I621" s="27">
        <v>0</v>
      </c>
      <c r="J621" s="28">
        <f t="shared" si="9"/>
        <v>0</v>
      </c>
      <c r="K621" s="29" t="s">
        <v>50</v>
      </c>
      <c r="L621" s="21" t="s">
        <v>21</v>
      </c>
      <c r="M621" s="29" t="s">
        <v>51</v>
      </c>
      <c r="N621" s="30" t="str">
        <f>VLOOKUP(M621,[19]OPERACIONAL!$A$1:$C$12,2,FALSE)</f>
        <v>SELECIONAR</v>
      </c>
    </row>
    <row r="622" spans="2:14" hidden="1">
      <c r="B622" s="14">
        <v>40</v>
      </c>
      <c r="C622" s="24" t="s">
        <v>4</v>
      </c>
      <c r="D622" s="25"/>
      <c r="E622" s="25"/>
      <c r="F622" s="24" t="s">
        <v>18</v>
      </c>
      <c r="G622" s="26">
        <v>1</v>
      </c>
      <c r="H622" s="31"/>
      <c r="I622" s="27">
        <v>0</v>
      </c>
      <c r="J622" s="28">
        <f t="shared" si="9"/>
        <v>0</v>
      </c>
      <c r="K622" s="29" t="s">
        <v>50</v>
      </c>
      <c r="L622" s="21" t="s">
        <v>21</v>
      </c>
      <c r="M622" s="29" t="s">
        <v>51</v>
      </c>
      <c r="N622" s="30" t="str">
        <f>VLOOKUP(M622,[19]OPERACIONAL!$A$1:$C$12,2,FALSE)</f>
        <v>SELECIONAR</v>
      </c>
    </row>
    <row r="623" spans="2:14" hidden="1">
      <c r="B623" s="14">
        <v>40</v>
      </c>
      <c r="C623" s="24" t="s">
        <v>4</v>
      </c>
      <c r="D623" s="25"/>
      <c r="E623" s="25"/>
      <c r="F623" s="24" t="s">
        <v>18</v>
      </c>
      <c r="G623" s="26">
        <v>1</v>
      </c>
      <c r="H623" s="31"/>
      <c r="I623" s="27">
        <v>0</v>
      </c>
      <c r="J623" s="28">
        <f t="shared" si="9"/>
        <v>0</v>
      </c>
      <c r="K623" s="29" t="s">
        <v>50</v>
      </c>
      <c r="L623" s="21" t="s">
        <v>21</v>
      </c>
      <c r="M623" s="29" t="s">
        <v>51</v>
      </c>
      <c r="N623" s="30" t="str">
        <f>VLOOKUP(M623,[19]OPERACIONAL!$A$1:$C$12,2,FALSE)</f>
        <v>SELECIONAR</v>
      </c>
    </row>
    <row r="624" spans="2:14" hidden="1">
      <c r="B624" s="14">
        <v>40</v>
      </c>
      <c r="C624" s="24" t="s">
        <v>4</v>
      </c>
      <c r="D624" s="25"/>
      <c r="E624" s="25"/>
      <c r="F624" s="24" t="s">
        <v>18</v>
      </c>
      <c r="G624" s="26">
        <v>1</v>
      </c>
      <c r="H624" s="31"/>
      <c r="I624" s="27">
        <v>0</v>
      </c>
      <c r="J624" s="28">
        <f t="shared" si="9"/>
        <v>0</v>
      </c>
      <c r="K624" s="29" t="s">
        <v>50</v>
      </c>
      <c r="L624" s="21" t="s">
        <v>21</v>
      </c>
      <c r="M624" s="29" t="s">
        <v>51</v>
      </c>
      <c r="N624" s="30" t="str">
        <f>VLOOKUP(M624,[19]OPERACIONAL!$A$1:$C$12,2,FALSE)</f>
        <v>SELECIONAR</v>
      </c>
    </row>
    <row r="625" spans="2:14" hidden="1">
      <c r="B625" s="14">
        <v>40</v>
      </c>
      <c r="C625" s="24" t="s">
        <v>4</v>
      </c>
      <c r="D625" s="25"/>
      <c r="E625" s="25"/>
      <c r="F625" s="24" t="s">
        <v>18</v>
      </c>
      <c r="G625" s="26">
        <v>1</v>
      </c>
      <c r="H625" s="31"/>
      <c r="I625" s="27">
        <v>0</v>
      </c>
      <c r="J625" s="28">
        <f t="shared" si="9"/>
        <v>0</v>
      </c>
      <c r="K625" s="29" t="s">
        <v>50</v>
      </c>
      <c r="L625" s="21" t="s">
        <v>21</v>
      </c>
      <c r="M625" s="29" t="s">
        <v>51</v>
      </c>
      <c r="N625" s="30" t="str">
        <f>VLOOKUP(M625,[19]OPERACIONAL!$A$1:$C$12,2,FALSE)</f>
        <v>SELECIONAR</v>
      </c>
    </row>
    <row r="626" spans="2:14" hidden="1">
      <c r="B626" s="14">
        <v>40</v>
      </c>
      <c r="C626" s="24" t="s">
        <v>4</v>
      </c>
      <c r="D626" s="25"/>
      <c r="E626" s="25"/>
      <c r="F626" s="24" t="s">
        <v>18</v>
      </c>
      <c r="G626" s="26">
        <v>1</v>
      </c>
      <c r="H626" s="31"/>
      <c r="I626" s="27">
        <v>0</v>
      </c>
      <c r="J626" s="28">
        <f t="shared" si="9"/>
        <v>0</v>
      </c>
      <c r="K626" s="29" t="s">
        <v>50</v>
      </c>
      <c r="L626" s="21" t="s">
        <v>21</v>
      </c>
      <c r="M626" s="29" t="s">
        <v>51</v>
      </c>
      <c r="N626" s="30" t="str">
        <f>VLOOKUP(M626,[19]OPERACIONAL!$A$1:$C$12,2,FALSE)</f>
        <v>SELECIONAR</v>
      </c>
    </row>
    <row r="627" spans="2:14" hidden="1">
      <c r="B627" s="14">
        <v>40</v>
      </c>
      <c r="C627" s="24" t="s">
        <v>4</v>
      </c>
      <c r="D627" s="25"/>
      <c r="E627" s="25"/>
      <c r="F627" s="24" t="s">
        <v>18</v>
      </c>
      <c r="G627" s="26">
        <v>1</v>
      </c>
      <c r="H627" s="31"/>
      <c r="I627" s="27">
        <v>0</v>
      </c>
      <c r="J627" s="28">
        <f t="shared" si="9"/>
        <v>0</v>
      </c>
      <c r="K627" s="29" t="s">
        <v>50</v>
      </c>
      <c r="L627" s="21" t="s">
        <v>21</v>
      </c>
      <c r="M627" s="29" t="s">
        <v>51</v>
      </c>
      <c r="N627" s="30" t="str">
        <f>VLOOKUP(M627,[19]OPERACIONAL!$A$1:$C$12,2,FALSE)</f>
        <v>SELECIONAR</v>
      </c>
    </row>
    <row r="628" spans="2:14" hidden="1">
      <c r="B628" s="14">
        <v>40</v>
      </c>
      <c r="C628" s="24" t="s">
        <v>4</v>
      </c>
      <c r="D628" s="25"/>
      <c r="E628" s="25"/>
      <c r="F628" s="24" t="s">
        <v>18</v>
      </c>
      <c r="G628" s="26">
        <v>1</v>
      </c>
      <c r="H628" s="31"/>
      <c r="I628" s="27">
        <v>0</v>
      </c>
      <c r="J628" s="28">
        <f t="shared" si="9"/>
        <v>0</v>
      </c>
      <c r="K628" s="29" t="s">
        <v>50</v>
      </c>
      <c r="L628" s="21" t="s">
        <v>21</v>
      </c>
      <c r="M628" s="29" t="s">
        <v>51</v>
      </c>
      <c r="N628" s="30" t="str">
        <f>VLOOKUP(M628,[19]OPERACIONAL!$A$1:$C$12,2,FALSE)</f>
        <v>SELECIONAR</v>
      </c>
    </row>
    <row r="629" spans="2:14" hidden="1">
      <c r="B629" s="14">
        <v>40</v>
      </c>
      <c r="C629" s="24" t="s">
        <v>4</v>
      </c>
      <c r="D629" s="25"/>
      <c r="E629" s="25"/>
      <c r="F629" s="24" t="s">
        <v>18</v>
      </c>
      <c r="G629" s="26">
        <v>1</v>
      </c>
      <c r="H629" s="31"/>
      <c r="I629" s="27">
        <v>0</v>
      </c>
      <c r="J629" s="28">
        <f t="shared" si="9"/>
        <v>0</v>
      </c>
      <c r="K629" s="29" t="s">
        <v>50</v>
      </c>
      <c r="L629" s="21" t="s">
        <v>21</v>
      </c>
      <c r="M629" s="29" t="s">
        <v>51</v>
      </c>
      <c r="N629" s="30" t="str">
        <f>VLOOKUP(M629,[19]OPERACIONAL!$A$1:$C$12,2,FALSE)</f>
        <v>SELECIONAR</v>
      </c>
    </row>
    <row r="630" spans="2:14" hidden="1">
      <c r="B630" s="14">
        <v>40</v>
      </c>
      <c r="C630" s="24" t="s">
        <v>4</v>
      </c>
      <c r="D630" s="25"/>
      <c r="E630" s="25"/>
      <c r="F630" s="24" t="s">
        <v>18</v>
      </c>
      <c r="G630" s="26">
        <v>1</v>
      </c>
      <c r="H630" s="31"/>
      <c r="I630" s="27">
        <v>0</v>
      </c>
      <c r="J630" s="28">
        <f t="shared" si="9"/>
        <v>0</v>
      </c>
      <c r="K630" s="29" t="s">
        <v>50</v>
      </c>
      <c r="L630" s="21" t="s">
        <v>21</v>
      </c>
      <c r="M630" s="29" t="s">
        <v>51</v>
      </c>
      <c r="N630" s="30" t="str">
        <f>VLOOKUP(M630,[19]OPERACIONAL!$A$1:$C$12,2,FALSE)</f>
        <v>SELECIONAR</v>
      </c>
    </row>
    <row r="631" spans="2:14" hidden="1">
      <c r="B631" s="14">
        <v>40</v>
      </c>
      <c r="C631" s="24" t="s">
        <v>4</v>
      </c>
      <c r="D631" s="25"/>
      <c r="E631" s="25"/>
      <c r="F631" s="24" t="s">
        <v>18</v>
      </c>
      <c r="G631" s="26">
        <v>1</v>
      </c>
      <c r="H631" s="31"/>
      <c r="I631" s="27">
        <v>0</v>
      </c>
      <c r="J631" s="28">
        <f t="shared" si="9"/>
        <v>0</v>
      </c>
      <c r="K631" s="29" t="s">
        <v>50</v>
      </c>
      <c r="L631" s="21" t="s">
        <v>21</v>
      </c>
      <c r="M631" s="29" t="s">
        <v>51</v>
      </c>
      <c r="N631" s="30" t="str">
        <f>VLOOKUP(M631,[19]OPERACIONAL!$A$1:$C$12,2,FALSE)</f>
        <v>SELECIONAR</v>
      </c>
    </row>
    <row r="632" spans="2:14" hidden="1">
      <c r="B632" s="14">
        <v>40</v>
      </c>
      <c r="C632" s="24" t="s">
        <v>4</v>
      </c>
      <c r="D632" s="25"/>
      <c r="E632" s="25"/>
      <c r="F632" s="24" t="s">
        <v>18</v>
      </c>
      <c r="G632" s="26">
        <v>1</v>
      </c>
      <c r="H632" s="31"/>
      <c r="I632" s="27">
        <v>0</v>
      </c>
      <c r="J632" s="28">
        <f t="shared" si="9"/>
        <v>0</v>
      </c>
      <c r="K632" s="29" t="s">
        <v>50</v>
      </c>
      <c r="L632" s="21" t="s">
        <v>21</v>
      </c>
      <c r="M632" s="29" t="s">
        <v>51</v>
      </c>
      <c r="N632" s="30" t="str">
        <f>VLOOKUP(M632,[19]OPERACIONAL!$A$1:$C$12,2,FALSE)</f>
        <v>SELECIONAR</v>
      </c>
    </row>
    <row r="633" spans="2:14" hidden="1">
      <c r="B633" s="14">
        <v>40</v>
      </c>
      <c r="C633" s="24" t="s">
        <v>4</v>
      </c>
      <c r="D633" s="25"/>
      <c r="E633" s="25"/>
      <c r="F633" s="24" t="s">
        <v>18</v>
      </c>
      <c r="G633" s="26">
        <v>1</v>
      </c>
      <c r="H633" s="31"/>
      <c r="I633" s="27">
        <v>0</v>
      </c>
      <c r="J633" s="28">
        <f t="shared" si="9"/>
        <v>0</v>
      </c>
      <c r="K633" s="29" t="s">
        <v>50</v>
      </c>
      <c r="L633" s="21" t="s">
        <v>21</v>
      </c>
      <c r="M633" s="29" t="s">
        <v>51</v>
      </c>
      <c r="N633" s="30" t="str">
        <f>VLOOKUP(M633,[19]OPERACIONAL!$A$1:$C$12,2,FALSE)</f>
        <v>SELECIONAR</v>
      </c>
    </row>
    <row r="634" spans="2:14" hidden="1">
      <c r="B634" s="14">
        <v>40</v>
      </c>
      <c r="C634" s="24" t="s">
        <v>4</v>
      </c>
      <c r="D634" s="25"/>
      <c r="E634" s="25"/>
      <c r="F634" s="24" t="s">
        <v>18</v>
      </c>
      <c r="G634" s="26">
        <v>1</v>
      </c>
      <c r="H634" s="31"/>
      <c r="I634" s="27">
        <v>0</v>
      </c>
      <c r="J634" s="28">
        <f t="shared" si="9"/>
        <v>0</v>
      </c>
      <c r="K634" s="29" t="s">
        <v>50</v>
      </c>
      <c r="L634" s="21" t="s">
        <v>21</v>
      </c>
      <c r="M634" s="29" t="s">
        <v>51</v>
      </c>
      <c r="N634" s="30" t="str">
        <f>VLOOKUP(M634,[19]OPERACIONAL!$A$1:$C$12,2,FALSE)</f>
        <v>SELECIONAR</v>
      </c>
    </row>
    <row r="635" spans="2:14" hidden="1">
      <c r="B635" s="14">
        <v>40</v>
      </c>
      <c r="C635" s="24" t="s">
        <v>4</v>
      </c>
      <c r="D635" s="25"/>
      <c r="E635" s="25"/>
      <c r="F635" s="24" t="s">
        <v>18</v>
      </c>
      <c r="G635" s="26">
        <v>1</v>
      </c>
      <c r="H635" s="31"/>
      <c r="I635" s="27">
        <v>0</v>
      </c>
      <c r="J635" s="28">
        <f t="shared" si="9"/>
        <v>0</v>
      </c>
      <c r="K635" s="29" t="s">
        <v>50</v>
      </c>
      <c r="L635" s="21" t="s">
        <v>21</v>
      </c>
      <c r="M635" s="29" t="s">
        <v>51</v>
      </c>
      <c r="N635" s="30" t="str">
        <f>VLOOKUP(M635,[19]OPERACIONAL!$A$1:$C$12,2,FALSE)</f>
        <v>SELECIONAR</v>
      </c>
    </row>
    <row r="636" spans="2:14" hidden="1">
      <c r="B636" s="14">
        <v>40</v>
      </c>
      <c r="C636" s="24" t="s">
        <v>4</v>
      </c>
      <c r="D636" s="25"/>
      <c r="E636" s="25"/>
      <c r="F636" s="24" t="s">
        <v>18</v>
      </c>
      <c r="G636" s="26">
        <v>1</v>
      </c>
      <c r="H636" s="31"/>
      <c r="I636" s="27">
        <v>0</v>
      </c>
      <c r="J636" s="28">
        <f t="shared" si="9"/>
        <v>0</v>
      </c>
      <c r="K636" s="29" t="s">
        <v>50</v>
      </c>
      <c r="L636" s="21" t="s">
        <v>21</v>
      </c>
      <c r="M636" s="29" t="s">
        <v>51</v>
      </c>
      <c r="N636" s="30" t="str">
        <f>VLOOKUP(M636,[19]OPERACIONAL!$A$1:$C$12,2,FALSE)</f>
        <v>SELECIONAR</v>
      </c>
    </row>
    <row r="637" spans="2:14" hidden="1">
      <c r="B637" s="14">
        <v>40</v>
      </c>
      <c r="C637" s="24" t="s">
        <v>4</v>
      </c>
      <c r="D637" s="25"/>
      <c r="E637" s="25"/>
      <c r="F637" s="24" t="s">
        <v>18</v>
      </c>
      <c r="G637" s="26">
        <v>1</v>
      </c>
      <c r="H637" s="31"/>
      <c r="I637" s="27">
        <v>0</v>
      </c>
      <c r="J637" s="28">
        <f t="shared" si="9"/>
        <v>0</v>
      </c>
      <c r="K637" s="29" t="s">
        <v>50</v>
      </c>
      <c r="L637" s="21" t="s">
        <v>21</v>
      </c>
      <c r="M637" s="29" t="s">
        <v>51</v>
      </c>
      <c r="N637" s="30" t="str">
        <f>VLOOKUP(M637,[19]OPERACIONAL!$A$1:$C$12,2,FALSE)</f>
        <v>SELECIONAR</v>
      </c>
    </row>
    <row r="638" spans="2:14" hidden="1">
      <c r="B638" s="14">
        <v>40</v>
      </c>
      <c r="C638" s="24" t="s">
        <v>4</v>
      </c>
      <c r="D638" s="25"/>
      <c r="E638" s="25"/>
      <c r="F638" s="24" t="s">
        <v>18</v>
      </c>
      <c r="G638" s="26">
        <v>1</v>
      </c>
      <c r="H638" s="31"/>
      <c r="I638" s="27">
        <v>0</v>
      </c>
      <c r="J638" s="28">
        <f t="shared" si="9"/>
        <v>0</v>
      </c>
      <c r="K638" s="29" t="s">
        <v>50</v>
      </c>
      <c r="L638" s="21" t="s">
        <v>21</v>
      </c>
      <c r="M638" s="29" t="s">
        <v>51</v>
      </c>
      <c r="N638" s="30" t="str">
        <f>VLOOKUP(M638,[19]OPERACIONAL!$A$1:$C$12,2,FALSE)</f>
        <v>SELECIONAR</v>
      </c>
    </row>
    <row r="639" spans="2:14" hidden="1">
      <c r="B639" s="14">
        <v>40</v>
      </c>
      <c r="C639" s="24" t="s">
        <v>4</v>
      </c>
      <c r="D639" s="25"/>
      <c r="E639" s="25"/>
      <c r="F639" s="24" t="s">
        <v>18</v>
      </c>
      <c r="G639" s="26">
        <v>1</v>
      </c>
      <c r="H639" s="31"/>
      <c r="I639" s="27">
        <v>0</v>
      </c>
      <c r="J639" s="28">
        <f t="shared" si="9"/>
        <v>0</v>
      </c>
      <c r="K639" s="29" t="s">
        <v>50</v>
      </c>
      <c r="L639" s="21" t="s">
        <v>21</v>
      </c>
      <c r="M639" s="29" t="s">
        <v>51</v>
      </c>
      <c r="N639" s="30" t="str">
        <f>VLOOKUP(M639,[19]OPERACIONAL!$A$1:$C$12,2,FALSE)</f>
        <v>SELECIONAR</v>
      </c>
    </row>
    <row r="640" spans="2:14" hidden="1">
      <c r="B640" s="14">
        <v>40</v>
      </c>
      <c r="C640" s="24" t="s">
        <v>4</v>
      </c>
      <c r="D640" s="25"/>
      <c r="E640" s="25"/>
      <c r="F640" s="24" t="s">
        <v>18</v>
      </c>
      <c r="G640" s="26">
        <v>1</v>
      </c>
      <c r="H640" s="31"/>
      <c r="I640" s="27">
        <v>0</v>
      </c>
      <c r="J640" s="28">
        <f t="shared" si="9"/>
        <v>0</v>
      </c>
      <c r="K640" s="29" t="s">
        <v>50</v>
      </c>
      <c r="L640" s="21" t="s">
        <v>21</v>
      </c>
      <c r="M640" s="29" t="s">
        <v>51</v>
      </c>
      <c r="N640" s="30" t="str">
        <f>VLOOKUP(M640,[19]OPERACIONAL!$A$1:$C$12,2,FALSE)</f>
        <v>SELECIONAR</v>
      </c>
    </row>
    <row r="641" spans="2:14" hidden="1">
      <c r="B641" s="14">
        <v>40</v>
      </c>
      <c r="C641" s="24" t="s">
        <v>4</v>
      </c>
      <c r="D641" s="25"/>
      <c r="E641" s="25"/>
      <c r="F641" s="24" t="s">
        <v>18</v>
      </c>
      <c r="G641" s="26">
        <v>1</v>
      </c>
      <c r="H641" s="31"/>
      <c r="I641" s="27">
        <v>0</v>
      </c>
      <c r="J641" s="28">
        <f t="shared" si="9"/>
        <v>0</v>
      </c>
      <c r="K641" s="29" t="s">
        <v>50</v>
      </c>
      <c r="L641" s="21" t="s">
        <v>21</v>
      </c>
      <c r="M641" s="29" t="s">
        <v>51</v>
      </c>
      <c r="N641" s="30" t="str">
        <f>VLOOKUP(M641,[19]OPERACIONAL!$A$1:$C$12,2,FALSE)</f>
        <v>SELECIONAR</v>
      </c>
    </row>
    <row r="642" spans="2:14" hidden="1">
      <c r="B642" s="14">
        <v>40</v>
      </c>
      <c r="C642" s="24" t="s">
        <v>4</v>
      </c>
      <c r="D642" s="25"/>
      <c r="E642" s="25"/>
      <c r="F642" s="24" t="s">
        <v>18</v>
      </c>
      <c r="G642" s="26">
        <v>1</v>
      </c>
      <c r="H642" s="31"/>
      <c r="I642" s="27">
        <v>0</v>
      </c>
      <c r="J642" s="28">
        <f t="shared" si="9"/>
        <v>0</v>
      </c>
      <c r="K642" s="29" t="s">
        <v>50</v>
      </c>
      <c r="L642" s="21" t="s">
        <v>21</v>
      </c>
      <c r="M642" s="29" t="s">
        <v>51</v>
      </c>
      <c r="N642" s="30" t="str">
        <f>VLOOKUP(M642,[19]OPERACIONAL!$A$1:$C$12,2,FALSE)</f>
        <v>SELECIONAR</v>
      </c>
    </row>
    <row r="643" spans="2:14" hidden="1">
      <c r="B643" s="14">
        <v>40</v>
      </c>
      <c r="C643" s="24" t="s">
        <v>4</v>
      </c>
      <c r="D643" s="25"/>
      <c r="E643" s="25"/>
      <c r="F643" s="24" t="s">
        <v>18</v>
      </c>
      <c r="G643" s="26">
        <v>1</v>
      </c>
      <c r="H643" s="31"/>
      <c r="I643" s="27">
        <v>0</v>
      </c>
      <c r="J643" s="28">
        <f t="shared" si="9"/>
        <v>0</v>
      </c>
      <c r="K643" s="29" t="s">
        <v>50</v>
      </c>
      <c r="L643" s="21" t="s">
        <v>21</v>
      </c>
      <c r="M643" s="29" t="s">
        <v>51</v>
      </c>
      <c r="N643" s="30" t="str">
        <f>VLOOKUP(M643,[19]OPERACIONAL!$A$1:$C$12,2,FALSE)</f>
        <v>SELECIONAR</v>
      </c>
    </row>
    <row r="644" spans="2:14" hidden="1">
      <c r="B644" s="14">
        <v>40</v>
      </c>
      <c r="C644" s="24" t="s">
        <v>4</v>
      </c>
      <c r="D644" s="25"/>
      <c r="E644" s="25"/>
      <c r="F644" s="24" t="s">
        <v>18</v>
      </c>
      <c r="G644" s="26">
        <v>1</v>
      </c>
      <c r="H644" s="31"/>
      <c r="I644" s="27">
        <v>0</v>
      </c>
      <c r="J644" s="28">
        <f t="shared" ref="J644:J707" si="10">G644*I644</f>
        <v>0</v>
      </c>
      <c r="K644" s="29" t="s">
        <v>50</v>
      </c>
      <c r="L644" s="21" t="s">
        <v>21</v>
      </c>
      <c r="M644" s="29" t="s">
        <v>51</v>
      </c>
      <c r="N644" s="30" t="str">
        <f>VLOOKUP(M644,[19]OPERACIONAL!$A$1:$C$12,2,FALSE)</f>
        <v>SELECIONAR</v>
      </c>
    </row>
    <row r="645" spans="2:14" hidden="1">
      <c r="B645" s="14">
        <v>40</v>
      </c>
      <c r="C645" s="24" t="s">
        <v>4</v>
      </c>
      <c r="D645" s="25"/>
      <c r="E645" s="25"/>
      <c r="F645" s="24" t="s">
        <v>18</v>
      </c>
      <c r="G645" s="26">
        <v>1</v>
      </c>
      <c r="H645" s="31"/>
      <c r="I645" s="27">
        <v>0</v>
      </c>
      <c r="J645" s="28">
        <f t="shared" si="10"/>
        <v>0</v>
      </c>
      <c r="K645" s="29" t="s">
        <v>50</v>
      </c>
      <c r="L645" s="21" t="s">
        <v>21</v>
      </c>
      <c r="M645" s="29" t="s">
        <v>51</v>
      </c>
      <c r="N645" s="30" t="str">
        <f>VLOOKUP(M645,[19]OPERACIONAL!$A$1:$C$12,2,FALSE)</f>
        <v>SELECIONAR</v>
      </c>
    </row>
    <row r="646" spans="2:14" hidden="1">
      <c r="B646" s="14">
        <v>40</v>
      </c>
      <c r="C646" s="24" t="s">
        <v>4</v>
      </c>
      <c r="D646" s="25"/>
      <c r="E646" s="25"/>
      <c r="F646" s="24" t="s">
        <v>18</v>
      </c>
      <c r="G646" s="26">
        <v>1</v>
      </c>
      <c r="H646" s="31"/>
      <c r="I646" s="27">
        <v>0</v>
      </c>
      <c r="J646" s="28">
        <f t="shared" si="10"/>
        <v>0</v>
      </c>
      <c r="K646" s="29" t="s">
        <v>50</v>
      </c>
      <c r="L646" s="21" t="s">
        <v>21</v>
      </c>
      <c r="M646" s="29" t="s">
        <v>51</v>
      </c>
      <c r="N646" s="30" t="str">
        <f>VLOOKUP(M646,[19]OPERACIONAL!$A$1:$C$12,2,FALSE)</f>
        <v>SELECIONAR</v>
      </c>
    </row>
    <row r="647" spans="2:14" hidden="1">
      <c r="B647" s="14">
        <v>40</v>
      </c>
      <c r="C647" s="24" t="s">
        <v>4</v>
      </c>
      <c r="D647" s="25"/>
      <c r="E647" s="25"/>
      <c r="F647" s="24" t="s">
        <v>18</v>
      </c>
      <c r="G647" s="26">
        <v>1</v>
      </c>
      <c r="H647" s="31"/>
      <c r="I647" s="27">
        <v>0</v>
      </c>
      <c r="J647" s="28">
        <f t="shared" si="10"/>
        <v>0</v>
      </c>
      <c r="K647" s="29" t="s">
        <v>50</v>
      </c>
      <c r="L647" s="21" t="s">
        <v>21</v>
      </c>
      <c r="M647" s="29" t="s">
        <v>51</v>
      </c>
      <c r="N647" s="30" t="str">
        <f>VLOOKUP(M647,[19]OPERACIONAL!$A$1:$C$12,2,FALSE)</f>
        <v>SELECIONAR</v>
      </c>
    </row>
    <row r="648" spans="2:14" hidden="1">
      <c r="B648" s="14">
        <v>40</v>
      </c>
      <c r="C648" s="24" t="s">
        <v>4</v>
      </c>
      <c r="D648" s="25"/>
      <c r="E648" s="25"/>
      <c r="F648" s="24" t="s">
        <v>18</v>
      </c>
      <c r="G648" s="26">
        <v>1</v>
      </c>
      <c r="H648" s="31"/>
      <c r="I648" s="27">
        <v>0</v>
      </c>
      <c r="J648" s="28">
        <f t="shared" si="10"/>
        <v>0</v>
      </c>
      <c r="K648" s="29" t="s">
        <v>50</v>
      </c>
      <c r="L648" s="21" t="s">
        <v>21</v>
      </c>
      <c r="M648" s="29" t="s">
        <v>51</v>
      </c>
      <c r="N648" s="30" t="str">
        <f>VLOOKUP(M648,[19]OPERACIONAL!$A$1:$C$12,2,FALSE)</f>
        <v>SELECIONAR</v>
      </c>
    </row>
    <row r="649" spans="2:14" hidden="1">
      <c r="B649" s="14">
        <v>40</v>
      </c>
      <c r="C649" s="24" t="s">
        <v>4</v>
      </c>
      <c r="D649" s="25"/>
      <c r="E649" s="25"/>
      <c r="F649" s="24" t="s">
        <v>18</v>
      </c>
      <c r="G649" s="26">
        <v>1</v>
      </c>
      <c r="H649" s="31"/>
      <c r="I649" s="27">
        <v>0</v>
      </c>
      <c r="J649" s="28">
        <f t="shared" si="10"/>
        <v>0</v>
      </c>
      <c r="K649" s="29" t="s">
        <v>50</v>
      </c>
      <c r="L649" s="21" t="s">
        <v>21</v>
      </c>
      <c r="M649" s="29" t="s">
        <v>51</v>
      </c>
      <c r="N649" s="30" t="str">
        <f>VLOOKUP(M649,[19]OPERACIONAL!$A$1:$C$12,2,FALSE)</f>
        <v>SELECIONAR</v>
      </c>
    </row>
    <row r="650" spans="2:14" hidden="1">
      <c r="B650" s="14">
        <v>40</v>
      </c>
      <c r="C650" s="24" t="s">
        <v>4</v>
      </c>
      <c r="D650" s="25"/>
      <c r="E650" s="25"/>
      <c r="F650" s="24" t="s">
        <v>18</v>
      </c>
      <c r="G650" s="26">
        <v>1</v>
      </c>
      <c r="H650" s="31"/>
      <c r="I650" s="27">
        <v>0</v>
      </c>
      <c r="J650" s="28">
        <f t="shared" si="10"/>
        <v>0</v>
      </c>
      <c r="K650" s="29" t="s">
        <v>50</v>
      </c>
      <c r="L650" s="21" t="s">
        <v>21</v>
      </c>
      <c r="M650" s="29" t="s">
        <v>51</v>
      </c>
      <c r="N650" s="30" t="str">
        <f>VLOOKUP(M650,[19]OPERACIONAL!$A$1:$C$12,2,FALSE)</f>
        <v>SELECIONAR</v>
      </c>
    </row>
    <row r="651" spans="2:14" hidden="1">
      <c r="B651" s="14">
        <v>40</v>
      </c>
      <c r="C651" s="24" t="s">
        <v>4</v>
      </c>
      <c r="D651" s="25"/>
      <c r="E651" s="25"/>
      <c r="F651" s="24" t="s">
        <v>18</v>
      </c>
      <c r="G651" s="26">
        <v>1</v>
      </c>
      <c r="H651" s="31"/>
      <c r="I651" s="27">
        <v>0</v>
      </c>
      <c r="J651" s="28">
        <f t="shared" si="10"/>
        <v>0</v>
      </c>
      <c r="K651" s="29" t="s">
        <v>50</v>
      </c>
      <c r="L651" s="21" t="s">
        <v>21</v>
      </c>
      <c r="M651" s="29" t="s">
        <v>51</v>
      </c>
      <c r="N651" s="30" t="str">
        <f>VLOOKUP(M651,[19]OPERACIONAL!$A$1:$C$12,2,FALSE)</f>
        <v>SELECIONAR</v>
      </c>
    </row>
    <row r="652" spans="2:14" hidden="1">
      <c r="B652" s="14">
        <v>40</v>
      </c>
      <c r="C652" s="24" t="s">
        <v>4</v>
      </c>
      <c r="D652" s="25"/>
      <c r="E652" s="25"/>
      <c r="F652" s="24" t="s">
        <v>18</v>
      </c>
      <c r="G652" s="26">
        <v>1</v>
      </c>
      <c r="H652" s="31"/>
      <c r="I652" s="27">
        <v>0</v>
      </c>
      <c r="J652" s="28">
        <f t="shared" si="10"/>
        <v>0</v>
      </c>
      <c r="K652" s="29" t="s">
        <v>50</v>
      </c>
      <c r="L652" s="21" t="s">
        <v>21</v>
      </c>
      <c r="M652" s="29" t="s">
        <v>51</v>
      </c>
      <c r="N652" s="30" t="str">
        <f>VLOOKUP(M652,[19]OPERACIONAL!$A$1:$C$12,2,FALSE)</f>
        <v>SELECIONAR</v>
      </c>
    </row>
    <row r="653" spans="2:14" hidden="1">
      <c r="B653" s="14">
        <v>40</v>
      </c>
      <c r="C653" s="24" t="s">
        <v>4</v>
      </c>
      <c r="D653" s="25"/>
      <c r="E653" s="25"/>
      <c r="F653" s="24" t="s">
        <v>18</v>
      </c>
      <c r="G653" s="26">
        <v>1</v>
      </c>
      <c r="H653" s="31"/>
      <c r="I653" s="27">
        <v>0</v>
      </c>
      <c r="J653" s="28">
        <f t="shared" si="10"/>
        <v>0</v>
      </c>
      <c r="K653" s="29" t="s">
        <v>50</v>
      </c>
      <c r="L653" s="21" t="s">
        <v>21</v>
      </c>
      <c r="M653" s="29" t="s">
        <v>51</v>
      </c>
      <c r="N653" s="30" t="str">
        <f>VLOOKUP(M653,[19]OPERACIONAL!$A$1:$C$12,2,FALSE)</f>
        <v>SELECIONAR</v>
      </c>
    </row>
    <row r="654" spans="2:14" hidden="1">
      <c r="B654" s="14">
        <v>40</v>
      </c>
      <c r="C654" s="24" t="s">
        <v>4</v>
      </c>
      <c r="D654" s="25"/>
      <c r="E654" s="25"/>
      <c r="F654" s="24" t="s">
        <v>18</v>
      </c>
      <c r="G654" s="26">
        <v>1</v>
      </c>
      <c r="H654" s="31"/>
      <c r="I654" s="27">
        <v>0</v>
      </c>
      <c r="J654" s="28">
        <f t="shared" si="10"/>
        <v>0</v>
      </c>
      <c r="K654" s="29" t="s">
        <v>50</v>
      </c>
      <c r="L654" s="21" t="s">
        <v>21</v>
      </c>
      <c r="M654" s="29" t="s">
        <v>51</v>
      </c>
      <c r="N654" s="30" t="str">
        <f>VLOOKUP(M654,[19]OPERACIONAL!$A$1:$C$12,2,FALSE)</f>
        <v>SELECIONAR</v>
      </c>
    </row>
    <row r="655" spans="2:14" hidden="1">
      <c r="B655" s="14">
        <v>40</v>
      </c>
      <c r="C655" s="24" t="s">
        <v>4</v>
      </c>
      <c r="D655" s="25"/>
      <c r="E655" s="25"/>
      <c r="F655" s="24" t="s">
        <v>18</v>
      </c>
      <c r="G655" s="26">
        <v>1</v>
      </c>
      <c r="H655" s="31"/>
      <c r="I655" s="27">
        <v>0</v>
      </c>
      <c r="J655" s="28">
        <f t="shared" si="10"/>
        <v>0</v>
      </c>
      <c r="K655" s="29" t="s">
        <v>50</v>
      </c>
      <c r="L655" s="21" t="s">
        <v>21</v>
      </c>
      <c r="M655" s="29" t="s">
        <v>51</v>
      </c>
      <c r="N655" s="30" t="str">
        <f>VLOOKUP(M655,[19]OPERACIONAL!$A$1:$C$12,2,FALSE)</f>
        <v>SELECIONAR</v>
      </c>
    </row>
    <row r="656" spans="2:14" hidden="1">
      <c r="B656" s="14">
        <v>40</v>
      </c>
      <c r="C656" s="24" t="s">
        <v>4</v>
      </c>
      <c r="D656" s="25"/>
      <c r="E656" s="25"/>
      <c r="F656" s="24" t="s">
        <v>18</v>
      </c>
      <c r="G656" s="26">
        <v>1</v>
      </c>
      <c r="H656" s="31"/>
      <c r="I656" s="27">
        <v>0</v>
      </c>
      <c r="J656" s="28">
        <f t="shared" si="10"/>
        <v>0</v>
      </c>
      <c r="K656" s="29" t="s">
        <v>50</v>
      </c>
      <c r="L656" s="21" t="s">
        <v>21</v>
      </c>
      <c r="M656" s="29" t="s">
        <v>51</v>
      </c>
      <c r="N656" s="30" t="str">
        <f>VLOOKUP(M656,[19]OPERACIONAL!$A$1:$C$12,2,FALSE)</f>
        <v>SELECIONAR</v>
      </c>
    </row>
    <row r="657" spans="2:14" hidden="1">
      <c r="B657" s="14">
        <v>40</v>
      </c>
      <c r="C657" s="24" t="s">
        <v>4</v>
      </c>
      <c r="D657" s="25"/>
      <c r="E657" s="25"/>
      <c r="F657" s="24" t="s">
        <v>18</v>
      </c>
      <c r="G657" s="26">
        <v>1</v>
      </c>
      <c r="H657" s="31"/>
      <c r="I657" s="27">
        <v>0</v>
      </c>
      <c r="J657" s="28">
        <f t="shared" si="10"/>
        <v>0</v>
      </c>
      <c r="K657" s="29" t="s">
        <v>50</v>
      </c>
      <c r="L657" s="21" t="s">
        <v>21</v>
      </c>
      <c r="M657" s="29" t="s">
        <v>51</v>
      </c>
      <c r="N657" s="30" t="str">
        <f>VLOOKUP(M657,[19]OPERACIONAL!$A$1:$C$12,2,FALSE)</f>
        <v>SELECIONAR</v>
      </c>
    </row>
    <row r="658" spans="2:14" hidden="1">
      <c r="B658" s="14">
        <v>40</v>
      </c>
      <c r="C658" s="24" t="s">
        <v>4</v>
      </c>
      <c r="D658" s="25"/>
      <c r="E658" s="25"/>
      <c r="F658" s="24" t="s">
        <v>18</v>
      </c>
      <c r="G658" s="26">
        <v>1</v>
      </c>
      <c r="H658" s="31"/>
      <c r="I658" s="27">
        <v>0</v>
      </c>
      <c r="J658" s="28">
        <f t="shared" si="10"/>
        <v>0</v>
      </c>
      <c r="K658" s="29" t="s">
        <v>50</v>
      </c>
      <c r="L658" s="21" t="s">
        <v>21</v>
      </c>
      <c r="M658" s="29" t="s">
        <v>51</v>
      </c>
      <c r="N658" s="30" t="str">
        <f>VLOOKUP(M658,[19]OPERACIONAL!$A$1:$C$12,2,FALSE)</f>
        <v>SELECIONAR</v>
      </c>
    </row>
    <row r="659" spans="2:14" hidden="1">
      <c r="B659" s="14">
        <v>40</v>
      </c>
      <c r="C659" s="24" t="s">
        <v>4</v>
      </c>
      <c r="D659" s="25"/>
      <c r="E659" s="25"/>
      <c r="F659" s="24" t="s">
        <v>18</v>
      </c>
      <c r="G659" s="26">
        <v>1</v>
      </c>
      <c r="H659" s="31"/>
      <c r="I659" s="27">
        <v>0</v>
      </c>
      <c r="J659" s="28">
        <f t="shared" si="10"/>
        <v>0</v>
      </c>
      <c r="K659" s="29" t="s">
        <v>50</v>
      </c>
      <c r="L659" s="21" t="s">
        <v>21</v>
      </c>
      <c r="M659" s="29" t="s">
        <v>51</v>
      </c>
      <c r="N659" s="30" t="str">
        <f>VLOOKUP(M659,[19]OPERACIONAL!$A$1:$C$12,2,FALSE)</f>
        <v>SELECIONAR</v>
      </c>
    </row>
    <row r="660" spans="2:14" hidden="1">
      <c r="B660" s="14">
        <v>40</v>
      </c>
      <c r="C660" s="24" t="s">
        <v>4</v>
      </c>
      <c r="D660" s="25"/>
      <c r="E660" s="25"/>
      <c r="F660" s="24" t="s">
        <v>18</v>
      </c>
      <c r="G660" s="26">
        <v>1</v>
      </c>
      <c r="H660" s="31"/>
      <c r="I660" s="27">
        <v>0</v>
      </c>
      <c r="J660" s="28">
        <f t="shared" si="10"/>
        <v>0</v>
      </c>
      <c r="K660" s="29" t="s">
        <v>50</v>
      </c>
      <c r="L660" s="21" t="s">
        <v>21</v>
      </c>
      <c r="M660" s="29" t="s">
        <v>51</v>
      </c>
      <c r="N660" s="30" t="str">
        <f>VLOOKUP(M660,[19]OPERACIONAL!$A$1:$C$12,2,FALSE)</f>
        <v>SELECIONAR</v>
      </c>
    </row>
    <row r="661" spans="2:14" hidden="1">
      <c r="B661" s="14">
        <v>40</v>
      </c>
      <c r="C661" s="24" t="s">
        <v>4</v>
      </c>
      <c r="D661" s="25"/>
      <c r="E661" s="25"/>
      <c r="F661" s="24" t="s">
        <v>18</v>
      </c>
      <c r="G661" s="26">
        <v>1</v>
      </c>
      <c r="H661" s="31"/>
      <c r="I661" s="27">
        <v>0</v>
      </c>
      <c r="J661" s="28">
        <f t="shared" si="10"/>
        <v>0</v>
      </c>
      <c r="K661" s="29" t="s">
        <v>50</v>
      </c>
      <c r="L661" s="21" t="s">
        <v>21</v>
      </c>
      <c r="M661" s="29" t="s">
        <v>51</v>
      </c>
      <c r="N661" s="30" t="str">
        <f>VLOOKUP(M661,[19]OPERACIONAL!$A$1:$C$12,2,FALSE)</f>
        <v>SELECIONAR</v>
      </c>
    </row>
    <row r="662" spans="2:14" hidden="1">
      <c r="B662" s="14">
        <v>40</v>
      </c>
      <c r="C662" s="24" t="s">
        <v>4</v>
      </c>
      <c r="D662" s="25"/>
      <c r="E662" s="25"/>
      <c r="F662" s="24" t="s">
        <v>18</v>
      </c>
      <c r="G662" s="26">
        <v>1</v>
      </c>
      <c r="H662" s="31"/>
      <c r="I662" s="27">
        <v>0</v>
      </c>
      <c r="J662" s="28">
        <f t="shared" si="10"/>
        <v>0</v>
      </c>
      <c r="K662" s="29" t="s">
        <v>50</v>
      </c>
      <c r="L662" s="21" t="s">
        <v>21</v>
      </c>
      <c r="M662" s="29" t="s">
        <v>51</v>
      </c>
      <c r="N662" s="30" t="str">
        <f>VLOOKUP(M662,[19]OPERACIONAL!$A$1:$C$12,2,FALSE)</f>
        <v>SELECIONAR</v>
      </c>
    </row>
    <row r="663" spans="2:14" hidden="1">
      <c r="B663" s="14">
        <v>40</v>
      </c>
      <c r="C663" s="24" t="s">
        <v>4</v>
      </c>
      <c r="D663" s="25"/>
      <c r="E663" s="25"/>
      <c r="F663" s="24" t="s">
        <v>18</v>
      </c>
      <c r="G663" s="26">
        <v>1</v>
      </c>
      <c r="H663" s="31"/>
      <c r="I663" s="27">
        <v>0</v>
      </c>
      <c r="J663" s="28">
        <f t="shared" si="10"/>
        <v>0</v>
      </c>
      <c r="K663" s="29" t="s">
        <v>50</v>
      </c>
      <c r="L663" s="21" t="s">
        <v>21</v>
      </c>
      <c r="M663" s="29" t="s">
        <v>51</v>
      </c>
      <c r="N663" s="30" t="str">
        <f>VLOOKUP(M663,[19]OPERACIONAL!$A$1:$C$12,2,FALSE)</f>
        <v>SELECIONAR</v>
      </c>
    </row>
    <row r="664" spans="2:14" hidden="1">
      <c r="B664" s="14">
        <v>40</v>
      </c>
      <c r="C664" s="24" t="s">
        <v>4</v>
      </c>
      <c r="D664" s="25"/>
      <c r="E664" s="25"/>
      <c r="F664" s="24" t="s">
        <v>18</v>
      </c>
      <c r="G664" s="26">
        <v>1</v>
      </c>
      <c r="H664" s="31"/>
      <c r="I664" s="27">
        <v>0</v>
      </c>
      <c r="J664" s="28">
        <f t="shared" si="10"/>
        <v>0</v>
      </c>
      <c r="K664" s="29" t="s">
        <v>50</v>
      </c>
      <c r="L664" s="21" t="s">
        <v>21</v>
      </c>
      <c r="M664" s="29" t="s">
        <v>51</v>
      </c>
      <c r="N664" s="30" t="str">
        <f>VLOOKUP(M664,[19]OPERACIONAL!$A$1:$C$12,2,FALSE)</f>
        <v>SELECIONAR</v>
      </c>
    </row>
    <row r="665" spans="2:14" hidden="1">
      <c r="B665" s="14">
        <v>40</v>
      </c>
      <c r="C665" s="24" t="s">
        <v>4</v>
      </c>
      <c r="D665" s="25"/>
      <c r="E665" s="25"/>
      <c r="F665" s="24" t="s">
        <v>18</v>
      </c>
      <c r="G665" s="26">
        <v>1</v>
      </c>
      <c r="H665" s="31"/>
      <c r="I665" s="27">
        <v>0</v>
      </c>
      <c r="J665" s="28">
        <f t="shared" si="10"/>
        <v>0</v>
      </c>
      <c r="K665" s="29" t="s">
        <v>50</v>
      </c>
      <c r="L665" s="21" t="s">
        <v>21</v>
      </c>
      <c r="M665" s="29" t="s">
        <v>51</v>
      </c>
      <c r="N665" s="30" t="str">
        <f>VLOOKUP(M665,[19]OPERACIONAL!$A$1:$C$12,2,FALSE)</f>
        <v>SELECIONAR</v>
      </c>
    </row>
    <row r="666" spans="2:14" hidden="1">
      <c r="B666" s="14">
        <v>40</v>
      </c>
      <c r="C666" s="24" t="s">
        <v>4</v>
      </c>
      <c r="D666" s="25"/>
      <c r="E666" s="25"/>
      <c r="F666" s="24" t="s">
        <v>18</v>
      </c>
      <c r="G666" s="26">
        <v>1</v>
      </c>
      <c r="H666" s="31"/>
      <c r="I666" s="27">
        <v>0</v>
      </c>
      <c r="J666" s="28">
        <f t="shared" si="10"/>
        <v>0</v>
      </c>
      <c r="K666" s="29" t="s">
        <v>50</v>
      </c>
      <c r="L666" s="21" t="s">
        <v>21</v>
      </c>
      <c r="M666" s="29" t="s">
        <v>51</v>
      </c>
      <c r="N666" s="30" t="str">
        <f>VLOOKUP(M666,[19]OPERACIONAL!$A$1:$C$12,2,FALSE)</f>
        <v>SELECIONAR</v>
      </c>
    </row>
    <row r="667" spans="2:14" hidden="1">
      <c r="B667" s="14">
        <v>40</v>
      </c>
      <c r="C667" s="24" t="s">
        <v>4</v>
      </c>
      <c r="D667" s="25"/>
      <c r="E667" s="25"/>
      <c r="F667" s="24" t="s">
        <v>18</v>
      </c>
      <c r="G667" s="26">
        <v>1</v>
      </c>
      <c r="H667" s="31"/>
      <c r="I667" s="27">
        <v>0</v>
      </c>
      <c r="J667" s="28">
        <f t="shared" si="10"/>
        <v>0</v>
      </c>
      <c r="K667" s="29" t="s">
        <v>50</v>
      </c>
      <c r="L667" s="21" t="s">
        <v>21</v>
      </c>
      <c r="M667" s="29" t="s">
        <v>51</v>
      </c>
      <c r="N667" s="30" t="str">
        <f>VLOOKUP(M667,[19]OPERACIONAL!$A$1:$C$12,2,FALSE)</f>
        <v>SELECIONAR</v>
      </c>
    </row>
    <row r="668" spans="2:14" hidden="1">
      <c r="B668" s="14">
        <v>40</v>
      </c>
      <c r="C668" s="24" t="s">
        <v>4</v>
      </c>
      <c r="D668" s="25"/>
      <c r="E668" s="25"/>
      <c r="F668" s="24" t="s">
        <v>18</v>
      </c>
      <c r="G668" s="26">
        <v>1</v>
      </c>
      <c r="H668" s="31"/>
      <c r="I668" s="27">
        <v>0</v>
      </c>
      <c r="J668" s="28">
        <f t="shared" si="10"/>
        <v>0</v>
      </c>
      <c r="K668" s="29" t="s">
        <v>50</v>
      </c>
      <c r="L668" s="21" t="s">
        <v>21</v>
      </c>
      <c r="M668" s="29" t="s">
        <v>51</v>
      </c>
      <c r="N668" s="30" t="str">
        <f>VLOOKUP(M668,[19]OPERACIONAL!$A$1:$C$12,2,FALSE)</f>
        <v>SELECIONAR</v>
      </c>
    </row>
    <row r="669" spans="2:14" hidden="1">
      <c r="B669" s="14">
        <v>40</v>
      </c>
      <c r="C669" s="24" t="s">
        <v>4</v>
      </c>
      <c r="D669" s="25"/>
      <c r="E669" s="25"/>
      <c r="F669" s="24" t="s">
        <v>18</v>
      </c>
      <c r="G669" s="26">
        <v>1</v>
      </c>
      <c r="H669" s="31"/>
      <c r="I669" s="27">
        <v>0</v>
      </c>
      <c r="J669" s="28">
        <f t="shared" si="10"/>
        <v>0</v>
      </c>
      <c r="K669" s="29" t="s">
        <v>50</v>
      </c>
      <c r="L669" s="21" t="s">
        <v>21</v>
      </c>
      <c r="M669" s="29" t="s">
        <v>51</v>
      </c>
      <c r="N669" s="30" t="str">
        <f>VLOOKUP(M669,[19]OPERACIONAL!$A$1:$C$12,2,FALSE)</f>
        <v>SELECIONAR</v>
      </c>
    </row>
    <row r="670" spans="2:14" hidden="1">
      <c r="B670" s="14">
        <v>40</v>
      </c>
      <c r="C670" s="24" t="s">
        <v>4</v>
      </c>
      <c r="D670" s="25"/>
      <c r="E670" s="25"/>
      <c r="F670" s="24" t="s">
        <v>18</v>
      </c>
      <c r="G670" s="26">
        <v>1</v>
      </c>
      <c r="H670" s="31"/>
      <c r="I670" s="27">
        <v>0</v>
      </c>
      <c r="J670" s="28">
        <f t="shared" si="10"/>
        <v>0</v>
      </c>
      <c r="K670" s="29" t="s">
        <v>50</v>
      </c>
      <c r="L670" s="21" t="s">
        <v>21</v>
      </c>
      <c r="M670" s="29" t="s">
        <v>51</v>
      </c>
      <c r="N670" s="30" t="str">
        <f>VLOOKUP(M670,[19]OPERACIONAL!$A$1:$C$12,2,FALSE)</f>
        <v>SELECIONAR</v>
      </c>
    </row>
    <row r="671" spans="2:14" hidden="1">
      <c r="B671" s="14">
        <v>40</v>
      </c>
      <c r="C671" s="24" t="s">
        <v>4</v>
      </c>
      <c r="D671" s="25"/>
      <c r="E671" s="25"/>
      <c r="F671" s="24" t="s">
        <v>18</v>
      </c>
      <c r="G671" s="26">
        <v>1</v>
      </c>
      <c r="H671" s="31"/>
      <c r="I671" s="27">
        <v>0</v>
      </c>
      <c r="J671" s="28">
        <f t="shared" si="10"/>
        <v>0</v>
      </c>
      <c r="K671" s="29" t="s">
        <v>50</v>
      </c>
      <c r="L671" s="21" t="s">
        <v>21</v>
      </c>
      <c r="M671" s="29" t="s">
        <v>51</v>
      </c>
      <c r="N671" s="30" t="str">
        <f>VLOOKUP(M671,[19]OPERACIONAL!$A$1:$C$12,2,FALSE)</f>
        <v>SELECIONAR</v>
      </c>
    </row>
    <row r="672" spans="2:14" hidden="1">
      <c r="B672" s="14">
        <v>40</v>
      </c>
      <c r="C672" s="24" t="s">
        <v>4</v>
      </c>
      <c r="D672" s="25"/>
      <c r="E672" s="25"/>
      <c r="F672" s="24" t="s">
        <v>18</v>
      </c>
      <c r="G672" s="26">
        <v>1</v>
      </c>
      <c r="H672" s="31"/>
      <c r="I672" s="27">
        <v>0</v>
      </c>
      <c r="J672" s="28">
        <f t="shared" si="10"/>
        <v>0</v>
      </c>
      <c r="K672" s="29" t="s">
        <v>50</v>
      </c>
      <c r="L672" s="21" t="s">
        <v>21</v>
      </c>
      <c r="M672" s="29" t="s">
        <v>51</v>
      </c>
      <c r="N672" s="30" t="str">
        <f>VLOOKUP(M672,[19]OPERACIONAL!$A$1:$C$12,2,FALSE)</f>
        <v>SELECIONAR</v>
      </c>
    </row>
    <row r="673" spans="2:14" hidden="1">
      <c r="B673" s="14">
        <v>40</v>
      </c>
      <c r="C673" s="24" t="s">
        <v>4</v>
      </c>
      <c r="D673" s="25"/>
      <c r="E673" s="25"/>
      <c r="F673" s="24" t="s">
        <v>18</v>
      </c>
      <c r="G673" s="26">
        <v>1</v>
      </c>
      <c r="H673" s="31"/>
      <c r="I673" s="27">
        <v>0</v>
      </c>
      <c r="J673" s="28">
        <f t="shared" si="10"/>
        <v>0</v>
      </c>
      <c r="K673" s="29" t="s">
        <v>50</v>
      </c>
      <c r="L673" s="21" t="s">
        <v>21</v>
      </c>
      <c r="M673" s="29" t="s">
        <v>51</v>
      </c>
      <c r="N673" s="30" t="str">
        <f>VLOOKUP(M673,[19]OPERACIONAL!$A$1:$C$12,2,FALSE)</f>
        <v>SELECIONAR</v>
      </c>
    </row>
    <row r="674" spans="2:14" hidden="1">
      <c r="B674" s="14">
        <v>40</v>
      </c>
      <c r="C674" s="24" t="s">
        <v>4</v>
      </c>
      <c r="D674" s="25"/>
      <c r="E674" s="25"/>
      <c r="F674" s="24" t="s">
        <v>18</v>
      </c>
      <c r="G674" s="26">
        <v>1</v>
      </c>
      <c r="H674" s="31"/>
      <c r="I674" s="27">
        <v>0</v>
      </c>
      <c r="J674" s="28">
        <f t="shared" si="10"/>
        <v>0</v>
      </c>
      <c r="K674" s="29" t="s">
        <v>50</v>
      </c>
      <c r="L674" s="21" t="s">
        <v>21</v>
      </c>
      <c r="M674" s="29" t="s">
        <v>51</v>
      </c>
      <c r="N674" s="30" t="str">
        <f>VLOOKUP(M674,[19]OPERACIONAL!$A$1:$C$12,2,FALSE)</f>
        <v>SELECIONAR</v>
      </c>
    </row>
    <row r="675" spans="2:14" hidden="1">
      <c r="B675" s="14">
        <v>40</v>
      </c>
      <c r="C675" s="24" t="s">
        <v>4</v>
      </c>
      <c r="D675" s="25"/>
      <c r="E675" s="25"/>
      <c r="F675" s="24" t="s">
        <v>18</v>
      </c>
      <c r="G675" s="26">
        <v>1</v>
      </c>
      <c r="H675" s="31"/>
      <c r="I675" s="27">
        <v>0</v>
      </c>
      <c r="J675" s="28">
        <f t="shared" si="10"/>
        <v>0</v>
      </c>
      <c r="K675" s="29" t="s">
        <v>50</v>
      </c>
      <c r="L675" s="21" t="s">
        <v>21</v>
      </c>
      <c r="M675" s="29" t="s">
        <v>51</v>
      </c>
      <c r="N675" s="30" t="str">
        <f>VLOOKUP(M675,[19]OPERACIONAL!$A$1:$C$12,2,FALSE)</f>
        <v>SELECIONAR</v>
      </c>
    </row>
    <row r="676" spans="2:14" hidden="1">
      <c r="B676" s="14">
        <v>40</v>
      </c>
      <c r="C676" s="24" t="s">
        <v>4</v>
      </c>
      <c r="D676" s="25"/>
      <c r="E676" s="25"/>
      <c r="F676" s="24" t="s">
        <v>18</v>
      </c>
      <c r="G676" s="26">
        <v>1</v>
      </c>
      <c r="H676" s="31"/>
      <c r="I676" s="27">
        <v>0</v>
      </c>
      <c r="J676" s="28">
        <f t="shared" si="10"/>
        <v>0</v>
      </c>
      <c r="K676" s="29" t="s">
        <v>50</v>
      </c>
      <c r="L676" s="21" t="s">
        <v>21</v>
      </c>
      <c r="M676" s="29" t="s">
        <v>51</v>
      </c>
      <c r="N676" s="30" t="str">
        <f>VLOOKUP(M676,[19]OPERACIONAL!$A$1:$C$12,2,FALSE)</f>
        <v>SELECIONAR</v>
      </c>
    </row>
    <row r="677" spans="2:14" hidden="1">
      <c r="B677" s="14">
        <v>40</v>
      </c>
      <c r="C677" s="24" t="s">
        <v>4</v>
      </c>
      <c r="D677" s="25"/>
      <c r="E677" s="25"/>
      <c r="F677" s="24" t="s">
        <v>18</v>
      </c>
      <c r="G677" s="26">
        <v>1</v>
      </c>
      <c r="H677" s="31"/>
      <c r="I677" s="27">
        <v>0</v>
      </c>
      <c r="J677" s="28">
        <f t="shared" si="10"/>
        <v>0</v>
      </c>
      <c r="K677" s="29" t="s">
        <v>50</v>
      </c>
      <c r="L677" s="21" t="s">
        <v>21</v>
      </c>
      <c r="M677" s="29" t="s">
        <v>51</v>
      </c>
      <c r="N677" s="30" t="str">
        <f>VLOOKUP(M677,[19]OPERACIONAL!$A$1:$C$12,2,FALSE)</f>
        <v>SELECIONAR</v>
      </c>
    </row>
    <row r="678" spans="2:14" hidden="1">
      <c r="B678" s="14">
        <v>40</v>
      </c>
      <c r="C678" s="24" t="s">
        <v>4</v>
      </c>
      <c r="D678" s="25"/>
      <c r="E678" s="25"/>
      <c r="F678" s="24" t="s">
        <v>18</v>
      </c>
      <c r="G678" s="26">
        <v>1</v>
      </c>
      <c r="H678" s="31"/>
      <c r="I678" s="27">
        <v>0</v>
      </c>
      <c r="J678" s="28">
        <f t="shared" si="10"/>
        <v>0</v>
      </c>
      <c r="K678" s="29" t="s">
        <v>50</v>
      </c>
      <c r="L678" s="21" t="s">
        <v>21</v>
      </c>
      <c r="M678" s="29" t="s">
        <v>51</v>
      </c>
      <c r="N678" s="30" t="str">
        <f>VLOOKUP(M678,[19]OPERACIONAL!$A$1:$C$12,2,FALSE)</f>
        <v>SELECIONAR</v>
      </c>
    </row>
    <row r="679" spans="2:14" hidden="1">
      <c r="B679" s="14">
        <v>40</v>
      </c>
      <c r="C679" s="24" t="s">
        <v>4</v>
      </c>
      <c r="D679" s="25"/>
      <c r="E679" s="25"/>
      <c r="F679" s="24" t="s">
        <v>18</v>
      </c>
      <c r="G679" s="26">
        <v>1</v>
      </c>
      <c r="H679" s="31"/>
      <c r="I679" s="27">
        <v>0</v>
      </c>
      <c r="J679" s="28">
        <f t="shared" si="10"/>
        <v>0</v>
      </c>
      <c r="K679" s="29" t="s">
        <v>50</v>
      </c>
      <c r="L679" s="21" t="s">
        <v>21</v>
      </c>
      <c r="M679" s="29" t="s">
        <v>51</v>
      </c>
      <c r="N679" s="30" t="str">
        <f>VLOOKUP(M679,[19]OPERACIONAL!$A$1:$C$12,2,FALSE)</f>
        <v>SELECIONAR</v>
      </c>
    </row>
    <row r="680" spans="2:14" hidden="1">
      <c r="B680" s="14">
        <v>40</v>
      </c>
      <c r="C680" s="24" t="s">
        <v>4</v>
      </c>
      <c r="D680" s="25"/>
      <c r="E680" s="25"/>
      <c r="F680" s="24" t="s">
        <v>18</v>
      </c>
      <c r="G680" s="26">
        <v>1</v>
      </c>
      <c r="H680" s="31"/>
      <c r="I680" s="27">
        <v>0</v>
      </c>
      <c r="J680" s="28">
        <f t="shared" si="10"/>
        <v>0</v>
      </c>
      <c r="K680" s="29" t="s">
        <v>50</v>
      </c>
      <c r="L680" s="21" t="s">
        <v>21</v>
      </c>
      <c r="M680" s="29" t="s">
        <v>51</v>
      </c>
      <c r="N680" s="30" t="str">
        <f>VLOOKUP(M680,[19]OPERACIONAL!$A$1:$C$12,2,FALSE)</f>
        <v>SELECIONAR</v>
      </c>
    </row>
    <row r="681" spans="2:14" hidden="1">
      <c r="B681" s="14">
        <v>40</v>
      </c>
      <c r="C681" s="24" t="s">
        <v>4</v>
      </c>
      <c r="D681" s="25"/>
      <c r="E681" s="25"/>
      <c r="F681" s="24" t="s">
        <v>18</v>
      </c>
      <c r="G681" s="26">
        <v>1</v>
      </c>
      <c r="H681" s="31"/>
      <c r="I681" s="27">
        <v>0</v>
      </c>
      <c r="J681" s="28">
        <f t="shared" si="10"/>
        <v>0</v>
      </c>
      <c r="K681" s="29" t="s">
        <v>50</v>
      </c>
      <c r="L681" s="21" t="s">
        <v>21</v>
      </c>
      <c r="M681" s="29" t="s">
        <v>51</v>
      </c>
      <c r="N681" s="30" t="str">
        <f>VLOOKUP(M681,[19]OPERACIONAL!$A$1:$C$12,2,FALSE)</f>
        <v>SELECIONAR</v>
      </c>
    </row>
    <row r="682" spans="2:14" hidden="1">
      <c r="B682" s="14">
        <v>40</v>
      </c>
      <c r="C682" s="24" t="s">
        <v>4</v>
      </c>
      <c r="D682" s="25"/>
      <c r="E682" s="25"/>
      <c r="F682" s="24" t="s">
        <v>18</v>
      </c>
      <c r="G682" s="26">
        <v>1</v>
      </c>
      <c r="H682" s="31"/>
      <c r="I682" s="27">
        <v>0</v>
      </c>
      <c r="J682" s="28">
        <f t="shared" si="10"/>
        <v>0</v>
      </c>
      <c r="K682" s="29" t="s">
        <v>50</v>
      </c>
      <c r="L682" s="21" t="s">
        <v>21</v>
      </c>
      <c r="M682" s="29" t="s">
        <v>51</v>
      </c>
      <c r="N682" s="30" t="str">
        <f>VLOOKUP(M682,[19]OPERACIONAL!$A$1:$C$12,2,FALSE)</f>
        <v>SELECIONAR</v>
      </c>
    </row>
    <row r="683" spans="2:14" hidden="1">
      <c r="B683" s="14">
        <v>40</v>
      </c>
      <c r="C683" s="24" t="s">
        <v>4</v>
      </c>
      <c r="D683" s="25"/>
      <c r="E683" s="25"/>
      <c r="F683" s="24" t="s">
        <v>18</v>
      </c>
      <c r="G683" s="26">
        <v>1</v>
      </c>
      <c r="H683" s="31"/>
      <c r="I683" s="27">
        <v>0</v>
      </c>
      <c r="J683" s="28">
        <f t="shared" si="10"/>
        <v>0</v>
      </c>
      <c r="K683" s="29" t="s">
        <v>50</v>
      </c>
      <c r="L683" s="21" t="s">
        <v>21</v>
      </c>
      <c r="M683" s="29" t="s">
        <v>51</v>
      </c>
      <c r="N683" s="30" t="str">
        <f>VLOOKUP(M683,[19]OPERACIONAL!$A$1:$C$12,2,FALSE)</f>
        <v>SELECIONAR</v>
      </c>
    </row>
    <row r="684" spans="2:14" hidden="1">
      <c r="B684" s="14">
        <v>40</v>
      </c>
      <c r="C684" s="24" t="s">
        <v>4</v>
      </c>
      <c r="D684" s="25"/>
      <c r="E684" s="25"/>
      <c r="F684" s="24" t="s">
        <v>18</v>
      </c>
      <c r="G684" s="26">
        <v>1</v>
      </c>
      <c r="H684" s="31"/>
      <c r="I684" s="27">
        <v>0</v>
      </c>
      <c r="J684" s="28">
        <f t="shared" si="10"/>
        <v>0</v>
      </c>
      <c r="K684" s="29" t="s">
        <v>50</v>
      </c>
      <c r="L684" s="21" t="s">
        <v>21</v>
      </c>
      <c r="M684" s="29" t="s">
        <v>51</v>
      </c>
      <c r="N684" s="30" t="str">
        <f>VLOOKUP(M684,[19]OPERACIONAL!$A$1:$C$12,2,FALSE)</f>
        <v>SELECIONAR</v>
      </c>
    </row>
    <row r="685" spans="2:14" hidden="1">
      <c r="B685" s="14">
        <v>40</v>
      </c>
      <c r="C685" s="24" t="s">
        <v>4</v>
      </c>
      <c r="D685" s="25"/>
      <c r="E685" s="25"/>
      <c r="F685" s="24" t="s">
        <v>18</v>
      </c>
      <c r="G685" s="26">
        <v>1</v>
      </c>
      <c r="H685" s="31"/>
      <c r="I685" s="27">
        <v>0</v>
      </c>
      <c r="J685" s="28">
        <f t="shared" si="10"/>
        <v>0</v>
      </c>
      <c r="K685" s="29" t="s">
        <v>50</v>
      </c>
      <c r="L685" s="21" t="s">
        <v>21</v>
      </c>
      <c r="M685" s="29" t="s">
        <v>51</v>
      </c>
      <c r="N685" s="30" t="str">
        <f>VLOOKUP(M685,[19]OPERACIONAL!$A$1:$C$12,2,FALSE)</f>
        <v>SELECIONAR</v>
      </c>
    </row>
    <row r="686" spans="2:14" hidden="1">
      <c r="B686" s="14">
        <v>40</v>
      </c>
      <c r="C686" s="24" t="s">
        <v>4</v>
      </c>
      <c r="D686" s="25"/>
      <c r="E686" s="25"/>
      <c r="F686" s="24" t="s">
        <v>18</v>
      </c>
      <c r="G686" s="26">
        <v>1</v>
      </c>
      <c r="H686" s="31"/>
      <c r="I686" s="27">
        <v>0</v>
      </c>
      <c r="J686" s="28">
        <f t="shared" si="10"/>
        <v>0</v>
      </c>
      <c r="K686" s="29" t="s">
        <v>50</v>
      </c>
      <c r="L686" s="21" t="s">
        <v>21</v>
      </c>
      <c r="M686" s="29" t="s">
        <v>51</v>
      </c>
      <c r="N686" s="30" t="str">
        <f>VLOOKUP(M686,[19]OPERACIONAL!$A$1:$C$12,2,FALSE)</f>
        <v>SELECIONAR</v>
      </c>
    </row>
    <row r="687" spans="2:14" hidden="1">
      <c r="B687" s="14">
        <v>40</v>
      </c>
      <c r="C687" s="24" t="s">
        <v>4</v>
      </c>
      <c r="D687" s="25"/>
      <c r="E687" s="25"/>
      <c r="F687" s="24" t="s">
        <v>18</v>
      </c>
      <c r="G687" s="26">
        <v>1</v>
      </c>
      <c r="H687" s="31"/>
      <c r="I687" s="27">
        <v>0</v>
      </c>
      <c r="J687" s="28">
        <f t="shared" si="10"/>
        <v>0</v>
      </c>
      <c r="K687" s="29" t="s">
        <v>50</v>
      </c>
      <c r="L687" s="21" t="s">
        <v>21</v>
      </c>
      <c r="M687" s="29" t="s">
        <v>51</v>
      </c>
      <c r="N687" s="30" t="str">
        <f>VLOOKUP(M687,[19]OPERACIONAL!$A$1:$C$12,2,FALSE)</f>
        <v>SELECIONAR</v>
      </c>
    </row>
    <row r="688" spans="2:14" hidden="1">
      <c r="B688" s="14">
        <v>40</v>
      </c>
      <c r="C688" s="24" t="s">
        <v>4</v>
      </c>
      <c r="D688" s="25"/>
      <c r="E688" s="25"/>
      <c r="F688" s="24" t="s">
        <v>18</v>
      </c>
      <c r="G688" s="26">
        <v>1</v>
      </c>
      <c r="H688" s="31"/>
      <c r="I688" s="27">
        <v>0</v>
      </c>
      <c r="J688" s="28">
        <f t="shared" si="10"/>
        <v>0</v>
      </c>
      <c r="K688" s="29" t="s">
        <v>50</v>
      </c>
      <c r="L688" s="21" t="s">
        <v>21</v>
      </c>
      <c r="M688" s="29" t="s">
        <v>51</v>
      </c>
      <c r="N688" s="30" t="str">
        <f>VLOOKUP(M688,[19]OPERACIONAL!$A$1:$C$12,2,FALSE)</f>
        <v>SELECIONAR</v>
      </c>
    </row>
    <row r="689" spans="2:14" hidden="1">
      <c r="B689" s="14">
        <v>40</v>
      </c>
      <c r="C689" s="24" t="s">
        <v>4</v>
      </c>
      <c r="D689" s="25"/>
      <c r="E689" s="25"/>
      <c r="F689" s="24" t="s">
        <v>18</v>
      </c>
      <c r="G689" s="26">
        <v>1</v>
      </c>
      <c r="H689" s="31"/>
      <c r="I689" s="27">
        <v>0</v>
      </c>
      <c r="J689" s="28">
        <f t="shared" si="10"/>
        <v>0</v>
      </c>
      <c r="K689" s="29" t="s">
        <v>50</v>
      </c>
      <c r="L689" s="21" t="s">
        <v>21</v>
      </c>
      <c r="M689" s="29" t="s">
        <v>51</v>
      </c>
      <c r="N689" s="30" t="str">
        <f>VLOOKUP(M689,[19]OPERACIONAL!$A$1:$C$12,2,FALSE)</f>
        <v>SELECIONAR</v>
      </c>
    </row>
    <row r="690" spans="2:14" hidden="1">
      <c r="B690" s="14">
        <v>40</v>
      </c>
      <c r="C690" s="24" t="s">
        <v>4</v>
      </c>
      <c r="D690" s="25"/>
      <c r="E690" s="25"/>
      <c r="F690" s="24" t="s">
        <v>18</v>
      </c>
      <c r="G690" s="26">
        <v>1</v>
      </c>
      <c r="H690" s="31"/>
      <c r="I690" s="27">
        <v>0</v>
      </c>
      <c r="J690" s="28">
        <f t="shared" si="10"/>
        <v>0</v>
      </c>
      <c r="K690" s="29" t="s">
        <v>50</v>
      </c>
      <c r="L690" s="21" t="s">
        <v>21</v>
      </c>
      <c r="M690" s="29" t="s">
        <v>51</v>
      </c>
      <c r="N690" s="30" t="str">
        <f>VLOOKUP(M690,[19]OPERACIONAL!$A$1:$C$12,2,FALSE)</f>
        <v>SELECIONAR</v>
      </c>
    </row>
    <row r="691" spans="2:14" hidden="1">
      <c r="B691" s="14">
        <v>40</v>
      </c>
      <c r="C691" s="24" t="s">
        <v>4</v>
      </c>
      <c r="D691" s="25"/>
      <c r="E691" s="25"/>
      <c r="F691" s="24" t="s">
        <v>18</v>
      </c>
      <c r="G691" s="26">
        <v>1</v>
      </c>
      <c r="H691" s="31"/>
      <c r="I691" s="27">
        <v>0</v>
      </c>
      <c r="J691" s="28">
        <f t="shared" si="10"/>
        <v>0</v>
      </c>
      <c r="K691" s="29" t="s">
        <v>50</v>
      </c>
      <c r="L691" s="21" t="s">
        <v>21</v>
      </c>
      <c r="M691" s="29" t="s">
        <v>51</v>
      </c>
      <c r="N691" s="30" t="str">
        <f>VLOOKUP(M691,[19]OPERACIONAL!$A$1:$C$12,2,FALSE)</f>
        <v>SELECIONAR</v>
      </c>
    </row>
    <row r="692" spans="2:14" hidden="1">
      <c r="B692" s="14">
        <v>40</v>
      </c>
      <c r="C692" s="24" t="s">
        <v>4</v>
      </c>
      <c r="D692" s="25"/>
      <c r="E692" s="25"/>
      <c r="F692" s="24" t="s">
        <v>18</v>
      </c>
      <c r="G692" s="26">
        <v>1</v>
      </c>
      <c r="H692" s="31"/>
      <c r="I692" s="27">
        <v>0</v>
      </c>
      <c r="J692" s="28">
        <f t="shared" si="10"/>
        <v>0</v>
      </c>
      <c r="K692" s="29" t="s">
        <v>50</v>
      </c>
      <c r="L692" s="21" t="s">
        <v>21</v>
      </c>
      <c r="M692" s="29" t="s">
        <v>51</v>
      </c>
      <c r="N692" s="30" t="str">
        <f>VLOOKUP(M692,[19]OPERACIONAL!$A$1:$C$12,2,FALSE)</f>
        <v>SELECIONAR</v>
      </c>
    </row>
    <row r="693" spans="2:14" hidden="1">
      <c r="B693" s="14">
        <v>40</v>
      </c>
      <c r="C693" s="24" t="s">
        <v>4</v>
      </c>
      <c r="D693" s="25"/>
      <c r="E693" s="25"/>
      <c r="F693" s="24" t="s">
        <v>18</v>
      </c>
      <c r="G693" s="26">
        <v>1</v>
      </c>
      <c r="H693" s="31"/>
      <c r="I693" s="27">
        <v>0</v>
      </c>
      <c r="J693" s="28">
        <f t="shared" si="10"/>
        <v>0</v>
      </c>
      <c r="K693" s="29" t="s">
        <v>50</v>
      </c>
      <c r="L693" s="21" t="s">
        <v>21</v>
      </c>
      <c r="M693" s="29" t="s">
        <v>51</v>
      </c>
      <c r="N693" s="30" t="str">
        <f>VLOOKUP(M693,[19]OPERACIONAL!$A$1:$C$12,2,FALSE)</f>
        <v>SELECIONAR</v>
      </c>
    </row>
    <row r="694" spans="2:14" hidden="1">
      <c r="B694" s="14">
        <v>40</v>
      </c>
      <c r="C694" s="24" t="s">
        <v>4</v>
      </c>
      <c r="D694" s="25"/>
      <c r="E694" s="25"/>
      <c r="F694" s="24" t="s">
        <v>18</v>
      </c>
      <c r="G694" s="26">
        <v>1</v>
      </c>
      <c r="H694" s="31"/>
      <c r="I694" s="27">
        <v>0</v>
      </c>
      <c r="J694" s="28">
        <f t="shared" si="10"/>
        <v>0</v>
      </c>
      <c r="K694" s="29" t="s">
        <v>50</v>
      </c>
      <c r="L694" s="21" t="s">
        <v>21</v>
      </c>
      <c r="M694" s="29" t="s">
        <v>51</v>
      </c>
      <c r="N694" s="30" t="str">
        <f>VLOOKUP(M694,[19]OPERACIONAL!$A$1:$C$12,2,FALSE)</f>
        <v>SELECIONAR</v>
      </c>
    </row>
    <row r="695" spans="2:14" hidden="1">
      <c r="B695" s="14">
        <v>40</v>
      </c>
      <c r="C695" s="24" t="s">
        <v>4</v>
      </c>
      <c r="D695" s="25"/>
      <c r="E695" s="25"/>
      <c r="F695" s="24" t="s">
        <v>18</v>
      </c>
      <c r="G695" s="26">
        <v>1</v>
      </c>
      <c r="H695" s="31"/>
      <c r="I695" s="27">
        <v>0</v>
      </c>
      <c r="J695" s="28">
        <f t="shared" si="10"/>
        <v>0</v>
      </c>
      <c r="K695" s="29" t="s">
        <v>50</v>
      </c>
      <c r="L695" s="21" t="s">
        <v>21</v>
      </c>
      <c r="M695" s="29" t="s">
        <v>51</v>
      </c>
      <c r="N695" s="30" t="str">
        <f>VLOOKUP(M695,[19]OPERACIONAL!$A$1:$C$12,2,FALSE)</f>
        <v>SELECIONAR</v>
      </c>
    </row>
    <row r="696" spans="2:14" hidden="1">
      <c r="B696" s="14">
        <v>40</v>
      </c>
      <c r="C696" s="24" t="s">
        <v>4</v>
      </c>
      <c r="D696" s="25"/>
      <c r="E696" s="25"/>
      <c r="F696" s="24" t="s">
        <v>18</v>
      </c>
      <c r="G696" s="26">
        <v>1</v>
      </c>
      <c r="H696" s="31"/>
      <c r="I696" s="27">
        <v>0</v>
      </c>
      <c r="J696" s="28">
        <f t="shared" si="10"/>
        <v>0</v>
      </c>
      <c r="K696" s="29" t="s">
        <v>50</v>
      </c>
      <c r="L696" s="21" t="s">
        <v>21</v>
      </c>
      <c r="M696" s="29" t="s">
        <v>51</v>
      </c>
      <c r="N696" s="30" t="str">
        <f>VLOOKUP(M696,[19]OPERACIONAL!$A$1:$C$12,2,FALSE)</f>
        <v>SELECIONAR</v>
      </c>
    </row>
    <row r="697" spans="2:14" hidden="1">
      <c r="B697" s="14">
        <v>40</v>
      </c>
      <c r="C697" s="24" t="s">
        <v>4</v>
      </c>
      <c r="D697" s="25"/>
      <c r="E697" s="25"/>
      <c r="F697" s="24" t="s">
        <v>18</v>
      </c>
      <c r="G697" s="26">
        <v>1</v>
      </c>
      <c r="H697" s="31"/>
      <c r="I697" s="27">
        <v>0</v>
      </c>
      <c r="J697" s="28">
        <f t="shared" si="10"/>
        <v>0</v>
      </c>
      <c r="K697" s="29" t="s">
        <v>50</v>
      </c>
      <c r="L697" s="21" t="s">
        <v>21</v>
      </c>
      <c r="M697" s="29" t="s">
        <v>51</v>
      </c>
      <c r="N697" s="30" t="str">
        <f>VLOOKUP(M697,[19]OPERACIONAL!$A$1:$C$12,2,FALSE)</f>
        <v>SELECIONAR</v>
      </c>
    </row>
    <row r="698" spans="2:14" hidden="1">
      <c r="B698" s="14">
        <v>40</v>
      </c>
      <c r="C698" s="24" t="s">
        <v>4</v>
      </c>
      <c r="D698" s="25"/>
      <c r="E698" s="25"/>
      <c r="F698" s="24" t="s">
        <v>18</v>
      </c>
      <c r="G698" s="26">
        <v>1</v>
      </c>
      <c r="H698" s="31"/>
      <c r="I698" s="27">
        <v>0</v>
      </c>
      <c r="J698" s="28">
        <f t="shared" si="10"/>
        <v>0</v>
      </c>
      <c r="K698" s="29" t="s">
        <v>50</v>
      </c>
      <c r="L698" s="21" t="s">
        <v>21</v>
      </c>
      <c r="M698" s="29" t="s">
        <v>51</v>
      </c>
      <c r="N698" s="30" t="str">
        <f>VLOOKUP(M698,[19]OPERACIONAL!$A$1:$C$12,2,FALSE)</f>
        <v>SELECIONAR</v>
      </c>
    </row>
    <row r="699" spans="2:14" hidden="1">
      <c r="B699" s="14">
        <v>40</v>
      </c>
      <c r="C699" s="24" t="s">
        <v>4</v>
      </c>
      <c r="D699" s="25"/>
      <c r="E699" s="25"/>
      <c r="F699" s="24" t="s">
        <v>18</v>
      </c>
      <c r="G699" s="26">
        <v>1</v>
      </c>
      <c r="H699" s="31"/>
      <c r="I699" s="27">
        <v>0</v>
      </c>
      <c r="J699" s="28">
        <f t="shared" si="10"/>
        <v>0</v>
      </c>
      <c r="K699" s="29" t="s">
        <v>50</v>
      </c>
      <c r="L699" s="21" t="s">
        <v>21</v>
      </c>
      <c r="M699" s="29" t="s">
        <v>51</v>
      </c>
      <c r="N699" s="30" t="str">
        <f>VLOOKUP(M699,[19]OPERACIONAL!$A$1:$C$12,2,FALSE)</f>
        <v>SELECIONAR</v>
      </c>
    </row>
    <row r="700" spans="2:14" hidden="1">
      <c r="B700" s="14">
        <v>40</v>
      </c>
      <c r="C700" s="24" t="s">
        <v>4</v>
      </c>
      <c r="D700" s="25"/>
      <c r="E700" s="25"/>
      <c r="F700" s="24" t="s">
        <v>18</v>
      </c>
      <c r="G700" s="26">
        <v>1</v>
      </c>
      <c r="H700" s="31"/>
      <c r="I700" s="27">
        <v>0</v>
      </c>
      <c r="J700" s="28">
        <f t="shared" si="10"/>
        <v>0</v>
      </c>
      <c r="K700" s="29" t="s">
        <v>50</v>
      </c>
      <c r="L700" s="21" t="s">
        <v>21</v>
      </c>
      <c r="M700" s="29" t="s">
        <v>51</v>
      </c>
      <c r="N700" s="30" t="str">
        <f>VLOOKUP(M700,[19]OPERACIONAL!$A$1:$C$12,2,FALSE)</f>
        <v>SELECIONAR</v>
      </c>
    </row>
    <row r="701" spans="2:14" hidden="1">
      <c r="B701" s="14">
        <v>40</v>
      </c>
      <c r="C701" s="24" t="s">
        <v>4</v>
      </c>
      <c r="D701" s="25"/>
      <c r="E701" s="25"/>
      <c r="F701" s="24" t="s">
        <v>18</v>
      </c>
      <c r="G701" s="26">
        <v>1</v>
      </c>
      <c r="H701" s="31"/>
      <c r="I701" s="27">
        <v>0</v>
      </c>
      <c r="J701" s="28">
        <f t="shared" si="10"/>
        <v>0</v>
      </c>
      <c r="K701" s="29" t="s">
        <v>50</v>
      </c>
      <c r="L701" s="21" t="s">
        <v>21</v>
      </c>
      <c r="M701" s="29" t="s">
        <v>51</v>
      </c>
      <c r="N701" s="30" t="str">
        <f>VLOOKUP(M701,[19]OPERACIONAL!$A$1:$C$12,2,FALSE)</f>
        <v>SELECIONAR</v>
      </c>
    </row>
    <row r="702" spans="2:14" hidden="1">
      <c r="B702" s="14">
        <v>40</v>
      </c>
      <c r="C702" s="24" t="s">
        <v>4</v>
      </c>
      <c r="D702" s="25"/>
      <c r="E702" s="25"/>
      <c r="F702" s="24" t="s">
        <v>18</v>
      </c>
      <c r="G702" s="26">
        <v>1</v>
      </c>
      <c r="H702" s="31"/>
      <c r="I702" s="27">
        <v>0</v>
      </c>
      <c r="J702" s="28">
        <f t="shared" si="10"/>
        <v>0</v>
      </c>
      <c r="K702" s="29" t="s">
        <v>50</v>
      </c>
      <c r="L702" s="21" t="s">
        <v>21</v>
      </c>
      <c r="M702" s="29" t="s">
        <v>51</v>
      </c>
      <c r="N702" s="30" t="str">
        <f>VLOOKUP(M702,[19]OPERACIONAL!$A$1:$C$12,2,FALSE)</f>
        <v>SELECIONAR</v>
      </c>
    </row>
    <row r="703" spans="2:14" hidden="1">
      <c r="B703" s="14">
        <v>40</v>
      </c>
      <c r="C703" s="24" t="s">
        <v>4</v>
      </c>
      <c r="D703" s="25"/>
      <c r="E703" s="25"/>
      <c r="F703" s="24" t="s">
        <v>18</v>
      </c>
      <c r="G703" s="26">
        <v>1</v>
      </c>
      <c r="H703" s="31"/>
      <c r="I703" s="27">
        <v>0</v>
      </c>
      <c r="J703" s="28">
        <f t="shared" si="10"/>
        <v>0</v>
      </c>
      <c r="K703" s="29" t="s">
        <v>50</v>
      </c>
      <c r="L703" s="21" t="s">
        <v>21</v>
      </c>
      <c r="M703" s="29" t="s">
        <v>51</v>
      </c>
      <c r="N703" s="30" t="str">
        <f>VLOOKUP(M703,[19]OPERACIONAL!$A$1:$C$12,2,FALSE)</f>
        <v>SELECIONAR</v>
      </c>
    </row>
    <row r="704" spans="2:14" hidden="1">
      <c r="B704" s="14">
        <v>40</v>
      </c>
      <c r="C704" s="24" t="s">
        <v>4</v>
      </c>
      <c r="D704" s="25"/>
      <c r="E704" s="25"/>
      <c r="F704" s="24" t="s">
        <v>18</v>
      </c>
      <c r="G704" s="26">
        <v>1</v>
      </c>
      <c r="H704" s="31"/>
      <c r="I704" s="27">
        <v>0</v>
      </c>
      <c r="J704" s="28">
        <f t="shared" si="10"/>
        <v>0</v>
      </c>
      <c r="K704" s="29" t="s">
        <v>50</v>
      </c>
      <c r="L704" s="21" t="s">
        <v>21</v>
      </c>
      <c r="M704" s="29" t="s">
        <v>51</v>
      </c>
      <c r="N704" s="30" t="str">
        <f>VLOOKUP(M704,[19]OPERACIONAL!$A$1:$C$12,2,FALSE)</f>
        <v>SELECIONAR</v>
      </c>
    </row>
    <row r="705" spans="2:14" hidden="1">
      <c r="B705" s="14">
        <v>40</v>
      </c>
      <c r="C705" s="24" t="s">
        <v>4</v>
      </c>
      <c r="D705" s="25"/>
      <c r="E705" s="25"/>
      <c r="F705" s="24" t="s">
        <v>18</v>
      </c>
      <c r="G705" s="26">
        <v>1</v>
      </c>
      <c r="H705" s="31"/>
      <c r="I705" s="27">
        <v>0</v>
      </c>
      <c r="J705" s="28">
        <f t="shared" si="10"/>
        <v>0</v>
      </c>
      <c r="K705" s="29" t="s">
        <v>50</v>
      </c>
      <c r="L705" s="21" t="s">
        <v>21</v>
      </c>
      <c r="M705" s="29" t="s">
        <v>51</v>
      </c>
      <c r="N705" s="30" t="str">
        <f>VLOOKUP(M705,[19]OPERACIONAL!$A$1:$C$12,2,FALSE)</f>
        <v>SELECIONAR</v>
      </c>
    </row>
    <row r="706" spans="2:14" hidden="1">
      <c r="B706" s="14">
        <v>40</v>
      </c>
      <c r="C706" s="24" t="s">
        <v>4</v>
      </c>
      <c r="D706" s="25"/>
      <c r="E706" s="25"/>
      <c r="F706" s="24" t="s">
        <v>18</v>
      </c>
      <c r="G706" s="26">
        <v>1</v>
      </c>
      <c r="H706" s="31"/>
      <c r="I706" s="27">
        <v>0</v>
      </c>
      <c r="J706" s="28">
        <f t="shared" si="10"/>
        <v>0</v>
      </c>
      <c r="K706" s="29" t="s">
        <v>50</v>
      </c>
      <c r="L706" s="21" t="s">
        <v>21</v>
      </c>
      <c r="M706" s="29" t="s">
        <v>51</v>
      </c>
      <c r="N706" s="30" t="str">
        <f>VLOOKUP(M706,[19]OPERACIONAL!$A$1:$C$12,2,FALSE)</f>
        <v>SELECIONAR</v>
      </c>
    </row>
    <row r="707" spans="2:14" hidden="1">
      <c r="B707" s="14">
        <v>40</v>
      </c>
      <c r="C707" s="24" t="s">
        <v>4</v>
      </c>
      <c r="D707" s="25"/>
      <c r="E707" s="25"/>
      <c r="F707" s="24" t="s">
        <v>18</v>
      </c>
      <c r="G707" s="26">
        <v>1</v>
      </c>
      <c r="H707" s="31"/>
      <c r="I707" s="27">
        <v>0</v>
      </c>
      <c r="J707" s="28">
        <f t="shared" si="10"/>
        <v>0</v>
      </c>
      <c r="K707" s="29" t="s">
        <v>50</v>
      </c>
      <c r="L707" s="21" t="s">
        <v>21</v>
      </c>
      <c r="M707" s="29" t="s">
        <v>51</v>
      </c>
      <c r="N707" s="30" t="str">
        <f>VLOOKUP(M707,[19]OPERACIONAL!$A$1:$C$12,2,FALSE)</f>
        <v>SELECIONAR</v>
      </c>
    </row>
    <row r="708" spans="2:14" hidden="1">
      <c r="B708" s="14">
        <v>40</v>
      </c>
      <c r="C708" s="24" t="s">
        <v>4</v>
      </c>
      <c r="D708" s="25"/>
      <c r="E708" s="25"/>
      <c r="F708" s="24" t="s">
        <v>18</v>
      </c>
      <c r="G708" s="26">
        <v>1</v>
      </c>
      <c r="H708" s="31"/>
      <c r="I708" s="27">
        <v>0</v>
      </c>
      <c r="J708" s="28">
        <f t="shared" ref="J708:J771" si="11">G708*I708</f>
        <v>0</v>
      </c>
      <c r="K708" s="29" t="s">
        <v>50</v>
      </c>
      <c r="L708" s="21" t="s">
        <v>21</v>
      </c>
      <c r="M708" s="29" t="s">
        <v>51</v>
      </c>
      <c r="N708" s="30" t="str">
        <f>VLOOKUP(M708,[19]OPERACIONAL!$A$1:$C$12,2,FALSE)</f>
        <v>SELECIONAR</v>
      </c>
    </row>
    <row r="709" spans="2:14" hidden="1">
      <c r="B709" s="14">
        <v>40</v>
      </c>
      <c r="C709" s="24" t="s">
        <v>4</v>
      </c>
      <c r="D709" s="25"/>
      <c r="E709" s="25"/>
      <c r="F709" s="24" t="s">
        <v>18</v>
      </c>
      <c r="G709" s="26">
        <v>1</v>
      </c>
      <c r="H709" s="31"/>
      <c r="I709" s="27">
        <v>0</v>
      </c>
      <c r="J709" s="28">
        <f t="shared" si="11"/>
        <v>0</v>
      </c>
      <c r="K709" s="29" t="s">
        <v>50</v>
      </c>
      <c r="L709" s="21" t="s">
        <v>21</v>
      </c>
      <c r="M709" s="29" t="s">
        <v>51</v>
      </c>
      <c r="N709" s="30" t="str">
        <f>VLOOKUP(M709,[19]OPERACIONAL!$A$1:$C$12,2,FALSE)</f>
        <v>SELECIONAR</v>
      </c>
    </row>
    <row r="710" spans="2:14" hidden="1">
      <c r="B710" s="14">
        <v>40</v>
      </c>
      <c r="C710" s="24" t="s">
        <v>4</v>
      </c>
      <c r="D710" s="25"/>
      <c r="E710" s="25"/>
      <c r="F710" s="24" t="s">
        <v>18</v>
      </c>
      <c r="G710" s="26">
        <v>1</v>
      </c>
      <c r="H710" s="31"/>
      <c r="I710" s="27">
        <v>0</v>
      </c>
      <c r="J710" s="28">
        <f t="shared" si="11"/>
        <v>0</v>
      </c>
      <c r="K710" s="29" t="s">
        <v>50</v>
      </c>
      <c r="L710" s="21" t="s">
        <v>21</v>
      </c>
      <c r="M710" s="29" t="s">
        <v>51</v>
      </c>
      <c r="N710" s="30" t="str">
        <f>VLOOKUP(M710,[19]OPERACIONAL!$A$1:$C$12,2,FALSE)</f>
        <v>SELECIONAR</v>
      </c>
    </row>
    <row r="711" spans="2:14" hidden="1">
      <c r="B711" s="14">
        <v>40</v>
      </c>
      <c r="C711" s="24" t="s">
        <v>4</v>
      </c>
      <c r="D711" s="25"/>
      <c r="E711" s="25"/>
      <c r="F711" s="24" t="s">
        <v>18</v>
      </c>
      <c r="G711" s="26">
        <v>1</v>
      </c>
      <c r="H711" s="31"/>
      <c r="I711" s="27">
        <v>0</v>
      </c>
      <c r="J711" s="28">
        <f t="shared" si="11"/>
        <v>0</v>
      </c>
      <c r="K711" s="29" t="s">
        <v>50</v>
      </c>
      <c r="L711" s="21" t="s">
        <v>21</v>
      </c>
      <c r="M711" s="29" t="s">
        <v>51</v>
      </c>
      <c r="N711" s="30" t="str">
        <f>VLOOKUP(M711,[19]OPERACIONAL!$A$1:$C$12,2,FALSE)</f>
        <v>SELECIONAR</v>
      </c>
    </row>
    <row r="712" spans="2:14" hidden="1">
      <c r="B712" s="14">
        <v>40</v>
      </c>
      <c r="C712" s="24" t="s">
        <v>4</v>
      </c>
      <c r="D712" s="25"/>
      <c r="E712" s="25"/>
      <c r="F712" s="24" t="s">
        <v>18</v>
      </c>
      <c r="G712" s="26">
        <v>1</v>
      </c>
      <c r="H712" s="31"/>
      <c r="I712" s="27">
        <v>0</v>
      </c>
      <c r="J712" s="28">
        <f t="shared" si="11"/>
        <v>0</v>
      </c>
      <c r="K712" s="29" t="s">
        <v>50</v>
      </c>
      <c r="L712" s="21" t="s">
        <v>21</v>
      </c>
      <c r="M712" s="29" t="s">
        <v>51</v>
      </c>
      <c r="N712" s="30" t="str">
        <f>VLOOKUP(M712,[19]OPERACIONAL!$A$1:$C$12,2,FALSE)</f>
        <v>SELECIONAR</v>
      </c>
    </row>
    <row r="713" spans="2:14" hidden="1">
      <c r="B713" s="14">
        <v>40</v>
      </c>
      <c r="C713" s="24" t="s">
        <v>4</v>
      </c>
      <c r="D713" s="25"/>
      <c r="E713" s="25"/>
      <c r="F713" s="24" t="s">
        <v>18</v>
      </c>
      <c r="G713" s="26">
        <v>1</v>
      </c>
      <c r="H713" s="31"/>
      <c r="I713" s="27">
        <v>0</v>
      </c>
      <c r="J713" s="28">
        <f t="shared" si="11"/>
        <v>0</v>
      </c>
      <c r="K713" s="29" t="s">
        <v>50</v>
      </c>
      <c r="L713" s="21" t="s">
        <v>21</v>
      </c>
      <c r="M713" s="29" t="s">
        <v>51</v>
      </c>
      <c r="N713" s="30" t="str">
        <f>VLOOKUP(M713,[19]OPERACIONAL!$A$1:$C$12,2,FALSE)</f>
        <v>SELECIONAR</v>
      </c>
    </row>
    <row r="714" spans="2:14" hidden="1">
      <c r="B714" s="14">
        <v>40</v>
      </c>
      <c r="C714" s="24" t="s">
        <v>4</v>
      </c>
      <c r="D714" s="25"/>
      <c r="E714" s="25"/>
      <c r="F714" s="24" t="s">
        <v>18</v>
      </c>
      <c r="G714" s="26">
        <v>1</v>
      </c>
      <c r="H714" s="31"/>
      <c r="I714" s="27">
        <v>0</v>
      </c>
      <c r="J714" s="28">
        <f t="shared" si="11"/>
        <v>0</v>
      </c>
      <c r="K714" s="29" t="s">
        <v>50</v>
      </c>
      <c r="L714" s="21" t="s">
        <v>21</v>
      </c>
      <c r="M714" s="29" t="s">
        <v>51</v>
      </c>
      <c r="N714" s="30" t="str">
        <f>VLOOKUP(M714,[19]OPERACIONAL!$A$1:$C$12,2,FALSE)</f>
        <v>SELECIONAR</v>
      </c>
    </row>
    <row r="715" spans="2:14" hidden="1">
      <c r="B715" s="14">
        <v>40</v>
      </c>
      <c r="C715" s="24" t="s">
        <v>4</v>
      </c>
      <c r="D715" s="25"/>
      <c r="E715" s="25"/>
      <c r="F715" s="24" t="s">
        <v>18</v>
      </c>
      <c r="G715" s="26">
        <v>1</v>
      </c>
      <c r="H715" s="31"/>
      <c r="I715" s="27">
        <v>0</v>
      </c>
      <c r="J715" s="28">
        <f t="shared" si="11"/>
        <v>0</v>
      </c>
      <c r="K715" s="29" t="s">
        <v>50</v>
      </c>
      <c r="L715" s="21" t="s">
        <v>21</v>
      </c>
      <c r="M715" s="29" t="s">
        <v>51</v>
      </c>
      <c r="N715" s="30" t="str">
        <f>VLOOKUP(M715,[19]OPERACIONAL!$A$1:$C$12,2,FALSE)</f>
        <v>SELECIONAR</v>
      </c>
    </row>
    <row r="716" spans="2:14" hidden="1">
      <c r="B716" s="14">
        <v>40</v>
      </c>
      <c r="C716" s="24" t="s">
        <v>4</v>
      </c>
      <c r="D716" s="25"/>
      <c r="E716" s="25"/>
      <c r="F716" s="24" t="s">
        <v>18</v>
      </c>
      <c r="G716" s="26">
        <v>1</v>
      </c>
      <c r="H716" s="31"/>
      <c r="I716" s="27">
        <v>0</v>
      </c>
      <c r="J716" s="28">
        <f t="shared" si="11"/>
        <v>0</v>
      </c>
      <c r="K716" s="29" t="s">
        <v>50</v>
      </c>
      <c r="L716" s="21" t="s">
        <v>21</v>
      </c>
      <c r="M716" s="29" t="s">
        <v>51</v>
      </c>
      <c r="N716" s="30" t="str">
        <f>VLOOKUP(M716,[19]OPERACIONAL!$A$1:$C$12,2,FALSE)</f>
        <v>SELECIONAR</v>
      </c>
    </row>
    <row r="717" spans="2:14" hidden="1">
      <c r="B717" s="14">
        <v>40</v>
      </c>
      <c r="C717" s="24" t="s">
        <v>4</v>
      </c>
      <c r="D717" s="25"/>
      <c r="E717" s="25"/>
      <c r="F717" s="24" t="s">
        <v>18</v>
      </c>
      <c r="G717" s="26">
        <v>1</v>
      </c>
      <c r="H717" s="31"/>
      <c r="I717" s="27">
        <v>0</v>
      </c>
      <c r="J717" s="28">
        <f t="shared" si="11"/>
        <v>0</v>
      </c>
      <c r="K717" s="29" t="s">
        <v>50</v>
      </c>
      <c r="L717" s="21" t="s">
        <v>21</v>
      </c>
      <c r="M717" s="29" t="s">
        <v>51</v>
      </c>
      <c r="N717" s="30" t="str">
        <f>VLOOKUP(M717,[19]OPERACIONAL!$A$1:$C$12,2,FALSE)</f>
        <v>SELECIONAR</v>
      </c>
    </row>
    <row r="718" spans="2:14" hidden="1">
      <c r="B718" s="14">
        <v>40</v>
      </c>
      <c r="C718" s="24" t="s">
        <v>4</v>
      </c>
      <c r="D718" s="25"/>
      <c r="E718" s="25"/>
      <c r="F718" s="24" t="s">
        <v>18</v>
      </c>
      <c r="G718" s="26">
        <v>1</v>
      </c>
      <c r="H718" s="31"/>
      <c r="I718" s="27">
        <v>0</v>
      </c>
      <c r="J718" s="28">
        <f t="shared" si="11"/>
        <v>0</v>
      </c>
      <c r="K718" s="29" t="s">
        <v>50</v>
      </c>
      <c r="L718" s="21" t="s">
        <v>21</v>
      </c>
      <c r="M718" s="29" t="s">
        <v>51</v>
      </c>
      <c r="N718" s="30" t="str">
        <f>VLOOKUP(M718,[19]OPERACIONAL!$A$1:$C$12,2,FALSE)</f>
        <v>SELECIONAR</v>
      </c>
    </row>
    <row r="719" spans="2:14" hidden="1">
      <c r="B719" s="14">
        <v>40</v>
      </c>
      <c r="C719" s="24" t="s">
        <v>4</v>
      </c>
      <c r="D719" s="25"/>
      <c r="E719" s="25"/>
      <c r="F719" s="24" t="s">
        <v>18</v>
      </c>
      <c r="G719" s="26">
        <v>1</v>
      </c>
      <c r="H719" s="31"/>
      <c r="I719" s="27">
        <v>0</v>
      </c>
      <c r="J719" s="28">
        <f t="shared" si="11"/>
        <v>0</v>
      </c>
      <c r="K719" s="29" t="s">
        <v>50</v>
      </c>
      <c r="L719" s="21" t="s">
        <v>21</v>
      </c>
      <c r="M719" s="29" t="s">
        <v>51</v>
      </c>
      <c r="N719" s="30" t="str">
        <f>VLOOKUP(M719,[19]OPERACIONAL!$A$1:$C$12,2,FALSE)</f>
        <v>SELECIONAR</v>
      </c>
    </row>
    <row r="720" spans="2:14" hidden="1">
      <c r="B720" s="14">
        <v>40</v>
      </c>
      <c r="C720" s="24" t="s">
        <v>4</v>
      </c>
      <c r="D720" s="25"/>
      <c r="E720" s="25"/>
      <c r="F720" s="24" t="s">
        <v>18</v>
      </c>
      <c r="G720" s="26">
        <v>1</v>
      </c>
      <c r="H720" s="31"/>
      <c r="I720" s="27">
        <v>0</v>
      </c>
      <c r="J720" s="28">
        <f t="shared" si="11"/>
        <v>0</v>
      </c>
      <c r="K720" s="29" t="s">
        <v>50</v>
      </c>
      <c r="L720" s="21" t="s">
        <v>21</v>
      </c>
      <c r="M720" s="29" t="s">
        <v>51</v>
      </c>
      <c r="N720" s="30" t="str">
        <f>VLOOKUP(M720,[19]OPERACIONAL!$A$1:$C$12,2,FALSE)</f>
        <v>SELECIONAR</v>
      </c>
    </row>
    <row r="721" spans="2:14" hidden="1">
      <c r="B721" s="14">
        <v>40</v>
      </c>
      <c r="C721" s="24" t="s">
        <v>4</v>
      </c>
      <c r="D721" s="25"/>
      <c r="E721" s="25"/>
      <c r="F721" s="24" t="s">
        <v>18</v>
      </c>
      <c r="G721" s="26">
        <v>1</v>
      </c>
      <c r="H721" s="31"/>
      <c r="I721" s="27">
        <v>0</v>
      </c>
      <c r="J721" s="28">
        <f t="shared" si="11"/>
        <v>0</v>
      </c>
      <c r="K721" s="29" t="s">
        <v>50</v>
      </c>
      <c r="L721" s="21" t="s">
        <v>21</v>
      </c>
      <c r="M721" s="29" t="s">
        <v>51</v>
      </c>
      <c r="N721" s="30" t="str">
        <f>VLOOKUP(M721,[19]OPERACIONAL!$A$1:$C$12,2,FALSE)</f>
        <v>SELECIONAR</v>
      </c>
    </row>
    <row r="722" spans="2:14" hidden="1">
      <c r="B722" s="14">
        <v>40</v>
      </c>
      <c r="C722" s="24" t="s">
        <v>4</v>
      </c>
      <c r="D722" s="25"/>
      <c r="E722" s="25"/>
      <c r="F722" s="24" t="s">
        <v>18</v>
      </c>
      <c r="G722" s="26">
        <v>1</v>
      </c>
      <c r="H722" s="31"/>
      <c r="I722" s="27">
        <v>0</v>
      </c>
      <c r="J722" s="28">
        <f t="shared" si="11"/>
        <v>0</v>
      </c>
      <c r="K722" s="29" t="s">
        <v>50</v>
      </c>
      <c r="L722" s="21" t="s">
        <v>21</v>
      </c>
      <c r="M722" s="29" t="s">
        <v>51</v>
      </c>
      <c r="N722" s="30" t="str">
        <f>VLOOKUP(M722,[19]OPERACIONAL!$A$1:$C$12,2,FALSE)</f>
        <v>SELECIONAR</v>
      </c>
    </row>
    <row r="723" spans="2:14" hidden="1">
      <c r="B723" s="14">
        <v>40</v>
      </c>
      <c r="C723" s="24" t="s">
        <v>4</v>
      </c>
      <c r="D723" s="25"/>
      <c r="E723" s="25"/>
      <c r="F723" s="24" t="s">
        <v>18</v>
      </c>
      <c r="G723" s="26">
        <v>1</v>
      </c>
      <c r="H723" s="31"/>
      <c r="I723" s="27">
        <v>0</v>
      </c>
      <c r="J723" s="28">
        <f t="shared" si="11"/>
        <v>0</v>
      </c>
      <c r="K723" s="29" t="s">
        <v>50</v>
      </c>
      <c r="L723" s="21" t="s">
        <v>21</v>
      </c>
      <c r="M723" s="29" t="s">
        <v>51</v>
      </c>
      <c r="N723" s="30" t="str">
        <f>VLOOKUP(M723,[19]OPERACIONAL!$A$1:$C$12,2,FALSE)</f>
        <v>SELECIONAR</v>
      </c>
    </row>
    <row r="724" spans="2:14" hidden="1">
      <c r="B724" s="14">
        <v>40</v>
      </c>
      <c r="C724" s="24" t="s">
        <v>4</v>
      </c>
      <c r="D724" s="25"/>
      <c r="E724" s="25"/>
      <c r="F724" s="24" t="s">
        <v>18</v>
      </c>
      <c r="G724" s="26">
        <v>1</v>
      </c>
      <c r="H724" s="31"/>
      <c r="I724" s="27">
        <v>0</v>
      </c>
      <c r="J724" s="28">
        <f t="shared" si="11"/>
        <v>0</v>
      </c>
      <c r="K724" s="29" t="s">
        <v>50</v>
      </c>
      <c r="L724" s="21" t="s">
        <v>21</v>
      </c>
      <c r="M724" s="29" t="s">
        <v>51</v>
      </c>
      <c r="N724" s="30" t="str">
        <f>VLOOKUP(M724,[19]OPERACIONAL!$A$1:$C$12,2,FALSE)</f>
        <v>SELECIONAR</v>
      </c>
    </row>
    <row r="725" spans="2:14" hidden="1">
      <c r="B725" s="14">
        <v>40</v>
      </c>
      <c r="C725" s="24" t="s">
        <v>4</v>
      </c>
      <c r="D725" s="25"/>
      <c r="E725" s="25"/>
      <c r="F725" s="24" t="s">
        <v>18</v>
      </c>
      <c r="G725" s="26">
        <v>1</v>
      </c>
      <c r="H725" s="31"/>
      <c r="I725" s="27">
        <v>0</v>
      </c>
      <c r="J725" s="28">
        <f t="shared" si="11"/>
        <v>0</v>
      </c>
      <c r="K725" s="29" t="s">
        <v>50</v>
      </c>
      <c r="L725" s="21" t="s">
        <v>21</v>
      </c>
      <c r="M725" s="29" t="s">
        <v>51</v>
      </c>
      <c r="N725" s="30" t="str">
        <f>VLOOKUP(M725,[19]OPERACIONAL!$A$1:$C$12,2,FALSE)</f>
        <v>SELECIONAR</v>
      </c>
    </row>
    <row r="726" spans="2:14" hidden="1">
      <c r="B726" s="14">
        <v>40</v>
      </c>
      <c r="C726" s="24" t="s">
        <v>4</v>
      </c>
      <c r="D726" s="25"/>
      <c r="E726" s="25"/>
      <c r="F726" s="24" t="s">
        <v>18</v>
      </c>
      <c r="G726" s="26">
        <v>1</v>
      </c>
      <c r="H726" s="31"/>
      <c r="I726" s="27">
        <v>0</v>
      </c>
      <c r="J726" s="28">
        <f t="shared" si="11"/>
        <v>0</v>
      </c>
      <c r="K726" s="29" t="s">
        <v>50</v>
      </c>
      <c r="L726" s="21" t="s">
        <v>21</v>
      </c>
      <c r="M726" s="29" t="s">
        <v>51</v>
      </c>
      <c r="N726" s="30" t="str">
        <f>VLOOKUP(M726,[19]OPERACIONAL!$A$1:$C$12,2,FALSE)</f>
        <v>SELECIONAR</v>
      </c>
    </row>
    <row r="727" spans="2:14" hidden="1">
      <c r="B727" s="14">
        <v>40</v>
      </c>
      <c r="C727" s="24" t="s">
        <v>4</v>
      </c>
      <c r="D727" s="25"/>
      <c r="E727" s="25"/>
      <c r="F727" s="24" t="s">
        <v>18</v>
      </c>
      <c r="G727" s="26">
        <v>1</v>
      </c>
      <c r="H727" s="31"/>
      <c r="I727" s="27">
        <v>0</v>
      </c>
      <c r="J727" s="28">
        <f t="shared" si="11"/>
        <v>0</v>
      </c>
      <c r="K727" s="29" t="s">
        <v>50</v>
      </c>
      <c r="L727" s="21" t="s">
        <v>21</v>
      </c>
      <c r="M727" s="29" t="s">
        <v>51</v>
      </c>
      <c r="N727" s="30" t="str">
        <f>VLOOKUP(M727,[19]OPERACIONAL!$A$1:$C$12,2,FALSE)</f>
        <v>SELECIONAR</v>
      </c>
    </row>
    <row r="728" spans="2:14" hidden="1">
      <c r="B728" s="14">
        <v>40</v>
      </c>
      <c r="C728" s="24" t="s">
        <v>4</v>
      </c>
      <c r="D728" s="25"/>
      <c r="E728" s="25"/>
      <c r="F728" s="24" t="s">
        <v>18</v>
      </c>
      <c r="G728" s="26">
        <v>1</v>
      </c>
      <c r="H728" s="31"/>
      <c r="I728" s="27">
        <v>0</v>
      </c>
      <c r="J728" s="28">
        <f t="shared" si="11"/>
        <v>0</v>
      </c>
      <c r="K728" s="29" t="s">
        <v>50</v>
      </c>
      <c r="L728" s="21" t="s">
        <v>21</v>
      </c>
      <c r="M728" s="29" t="s">
        <v>51</v>
      </c>
      <c r="N728" s="30" t="str">
        <f>VLOOKUP(M728,[19]OPERACIONAL!$A$1:$C$12,2,FALSE)</f>
        <v>SELECIONAR</v>
      </c>
    </row>
    <row r="729" spans="2:14" hidden="1">
      <c r="B729" s="14">
        <v>40</v>
      </c>
      <c r="C729" s="24" t="s">
        <v>4</v>
      </c>
      <c r="D729" s="25"/>
      <c r="E729" s="25"/>
      <c r="F729" s="24" t="s">
        <v>18</v>
      </c>
      <c r="G729" s="26">
        <v>1</v>
      </c>
      <c r="H729" s="31"/>
      <c r="I729" s="27">
        <v>0</v>
      </c>
      <c r="J729" s="28">
        <f t="shared" si="11"/>
        <v>0</v>
      </c>
      <c r="K729" s="29" t="s">
        <v>50</v>
      </c>
      <c r="L729" s="21" t="s">
        <v>21</v>
      </c>
      <c r="M729" s="29" t="s">
        <v>51</v>
      </c>
      <c r="N729" s="30" t="str">
        <f>VLOOKUP(M729,[19]OPERACIONAL!$A$1:$C$12,2,FALSE)</f>
        <v>SELECIONAR</v>
      </c>
    </row>
    <row r="730" spans="2:14" hidden="1">
      <c r="B730" s="14">
        <v>40</v>
      </c>
      <c r="C730" s="24" t="s">
        <v>4</v>
      </c>
      <c r="D730" s="25"/>
      <c r="E730" s="25"/>
      <c r="F730" s="24" t="s">
        <v>18</v>
      </c>
      <c r="G730" s="26">
        <v>1</v>
      </c>
      <c r="H730" s="31"/>
      <c r="I730" s="27">
        <v>0</v>
      </c>
      <c r="J730" s="28">
        <f t="shared" si="11"/>
        <v>0</v>
      </c>
      <c r="K730" s="29" t="s">
        <v>50</v>
      </c>
      <c r="L730" s="21" t="s">
        <v>21</v>
      </c>
      <c r="M730" s="29" t="s">
        <v>51</v>
      </c>
      <c r="N730" s="30" t="str">
        <f>VLOOKUP(M730,[19]OPERACIONAL!$A$1:$C$12,2,FALSE)</f>
        <v>SELECIONAR</v>
      </c>
    </row>
    <row r="731" spans="2:14" hidden="1">
      <c r="B731" s="14">
        <v>40</v>
      </c>
      <c r="C731" s="24" t="s">
        <v>4</v>
      </c>
      <c r="D731" s="25"/>
      <c r="E731" s="25"/>
      <c r="F731" s="24" t="s">
        <v>18</v>
      </c>
      <c r="G731" s="26">
        <v>1</v>
      </c>
      <c r="H731" s="31"/>
      <c r="I731" s="27">
        <v>0</v>
      </c>
      <c r="J731" s="28">
        <f t="shared" si="11"/>
        <v>0</v>
      </c>
      <c r="K731" s="29" t="s">
        <v>50</v>
      </c>
      <c r="L731" s="21" t="s">
        <v>21</v>
      </c>
      <c r="M731" s="29" t="s">
        <v>51</v>
      </c>
      <c r="N731" s="30" t="str">
        <f>VLOOKUP(M731,[19]OPERACIONAL!$A$1:$C$12,2,FALSE)</f>
        <v>SELECIONAR</v>
      </c>
    </row>
    <row r="732" spans="2:14" hidden="1">
      <c r="B732" s="14">
        <v>40</v>
      </c>
      <c r="C732" s="24" t="s">
        <v>4</v>
      </c>
      <c r="D732" s="25"/>
      <c r="E732" s="25"/>
      <c r="F732" s="24" t="s">
        <v>18</v>
      </c>
      <c r="G732" s="26">
        <v>1</v>
      </c>
      <c r="H732" s="31"/>
      <c r="I732" s="27">
        <v>0</v>
      </c>
      <c r="J732" s="28">
        <f t="shared" si="11"/>
        <v>0</v>
      </c>
      <c r="K732" s="29" t="s">
        <v>50</v>
      </c>
      <c r="L732" s="21" t="s">
        <v>21</v>
      </c>
      <c r="M732" s="29" t="s">
        <v>51</v>
      </c>
      <c r="N732" s="30" t="str">
        <f>VLOOKUP(M732,[19]OPERACIONAL!$A$1:$C$12,2,FALSE)</f>
        <v>SELECIONAR</v>
      </c>
    </row>
    <row r="733" spans="2:14" hidden="1">
      <c r="B733" s="14">
        <v>40</v>
      </c>
      <c r="C733" s="24" t="s">
        <v>4</v>
      </c>
      <c r="D733" s="25"/>
      <c r="E733" s="25"/>
      <c r="F733" s="24" t="s">
        <v>18</v>
      </c>
      <c r="G733" s="26">
        <v>1</v>
      </c>
      <c r="H733" s="31"/>
      <c r="I733" s="27">
        <v>0</v>
      </c>
      <c r="J733" s="28">
        <f t="shared" si="11"/>
        <v>0</v>
      </c>
      <c r="K733" s="29" t="s">
        <v>50</v>
      </c>
      <c r="L733" s="21" t="s">
        <v>21</v>
      </c>
      <c r="M733" s="29" t="s">
        <v>51</v>
      </c>
      <c r="N733" s="30" t="str">
        <f>VLOOKUP(M733,[19]OPERACIONAL!$A$1:$C$12,2,FALSE)</f>
        <v>SELECIONAR</v>
      </c>
    </row>
    <row r="734" spans="2:14" hidden="1">
      <c r="B734" s="14">
        <v>40</v>
      </c>
      <c r="C734" s="24" t="s">
        <v>4</v>
      </c>
      <c r="D734" s="25"/>
      <c r="E734" s="25"/>
      <c r="F734" s="24" t="s">
        <v>18</v>
      </c>
      <c r="G734" s="26">
        <v>1</v>
      </c>
      <c r="H734" s="31"/>
      <c r="I734" s="27">
        <v>0</v>
      </c>
      <c r="J734" s="28">
        <f t="shared" si="11"/>
        <v>0</v>
      </c>
      <c r="K734" s="29" t="s">
        <v>50</v>
      </c>
      <c r="L734" s="21" t="s">
        <v>21</v>
      </c>
      <c r="M734" s="29" t="s">
        <v>51</v>
      </c>
      <c r="N734" s="30" t="str">
        <f>VLOOKUP(M734,[19]OPERACIONAL!$A$1:$C$12,2,FALSE)</f>
        <v>SELECIONAR</v>
      </c>
    </row>
    <row r="735" spans="2:14" hidden="1">
      <c r="B735" s="14">
        <v>40</v>
      </c>
      <c r="C735" s="24" t="s">
        <v>4</v>
      </c>
      <c r="D735" s="25"/>
      <c r="E735" s="25"/>
      <c r="F735" s="24" t="s">
        <v>18</v>
      </c>
      <c r="G735" s="26">
        <v>1</v>
      </c>
      <c r="H735" s="31"/>
      <c r="I735" s="27">
        <v>0</v>
      </c>
      <c r="J735" s="28">
        <f t="shared" si="11"/>
        <v>0</v>
      </c>
      <c r="K735" s="29" t="s">
        <v>50</v>
      </c>
      <c r="L735" s="21" t="s">
        <v>21</v>
      </c>
      <c r="M735" s="29" t="s">
        <v>51</v>
      </c>
      <c r="N735" s="30" t="str">
        <f>VLOOKUP(M735,[19]OPERACIONAL!$A$1:$C$12,2,FALSE)</f>
        <v>SELECIONAR</v>
      </c>
    </row>
    <row r="736" spans="2:14" hidden="1">
      <c r="B736" s="14">
        <v>40</v>
      </c>
      <c r="C736" s="24" t="s">
        <v>4</v>
      </c>
      <c r="D736" s="25"/>
      <c r="E736" s="25"/>
      <c r="F736" s="24" t="s">
        <v>18</v>
      </c>
      <c r="G736" s="26">
        <v>1</v>
      </c>
      <c r="H736" s="31"/>
      <c r="I736" s="27">
        <v>0</v>
      </c>
      <c r="J736" s="28">
        <f t="shared" si="11"/>
        <v>0</v>
      </c>
      <c r="K736" s="29" t="s">
        <v>50</v>
      </c>
      <c r="L736" s="21" t="s">
        <v>21</v>
      </c>
      <c r="M736" s="29" t="s">
        <v>51</v>
      </c>
      <c r="N736" s="30" t="str">
        <f>VLOOKUP(M736,[19]OPERACIONAL!$A$1:$C$12,2,FALSE)</f>
        <v>SELECIONAR</v>
      </c>
    </row>
    <row r="737" spans="2:14" hidden="1">
      <c r="B737" s="14">
        <v>40</v>
      </c>
      <c r="C737" s="24" t="s">
        <v>4</v>
      </c>
      <c r="D737" s="25"/>
      <c r="E737" s="25"/>
      <c r="F737" s="24" t="s">
        <v>18</v>
      </c>
      <c r="G737" s="26">
        <v>1</v>
      </c>
      <c r="H737" s="31"/>
      <c r="I737" s="27">
        <v>0</v>
      </c>
      <c r="J737" s="28">
        <f t="shared" si="11"/>
        <v>0</v>
      </c>
      <c r="K737" s="29" t="s">
        <v>50</v>
      </c>
      <c r="L737" s="21" t="s">
        <v>21</v>
      </c>
      <c r="M737" s="29" t="s">
        <v>51</v>
      </c>
      <c r="N737" s="30" t="str">
        <f>VLOOKUP(M737,[19]OPERACIONAL!$A$1:$C$12,2,FALSE)</f>
        <v>SELECIONAR</v>
      </c>
    </row>
    <row r="738" spans="2:14" hidden="1">
      <c r="B738" s="14">
        <v>40</v>
      </c>
      <c r="C738" s="24" t="s">
        <v>4</v>
      </c>
      <c r="D738" s="25"/>
      <c r="E738" s="25"/>
      <c r="F738" s="24" t="s">
        <v>18</v>
      </c>
      <c r="G738" s="26">
        <v>1</v>
      </c>
      <c r="H738" s="31"/>
      <c r="I738" s="27">
        <v>0</v>
      </c>
      <c r="J738" s="28">
        <f t="shared" si="11"/>
        <v>0</v>
      </c>
      <c r="K738" s="29" t="s">
        <v>50</v>
      </c>
      <c r="L738" s="21" t="s">
        <v>21</v>
      </c>
      <c r="M738" s="29" t="s">
        <v>51</v>
      </c>
      <c r="N738" s="30" t="str">
        <f>VLOOKUP(M738,[19]OPERACIONAL!$A$1:$C$12,2,FALSE)</f>
        <v>SELECIONAR</v>
      </c>
    </row>
    <row r="739" spans="2:14" hidden="1">
      <c r="B739" s="14">
        <v>40</v>
      </c>
      <c r="C739" s="24" t="s">
        <v>4</v>
      </c>
      <c r="D739" s="25"/>
      <c r="E739" s="25"/>
      <c r="F739" s="24" t="s">
        <v>18</v>
      </c>
      <c r="G739" s="26">
        <v>1</v>
      </c>
      <c r="H739" s="31"/>
      <c r="I739" s="27">
        <v>0</v>
      </c>
      <c r="J739" s="28">
        <f t="shared" si="11"/>
        <v>0</v>
      </c>
      <c r="K739" s="29" t="s">
        <v>50</v>
      </c>
      <c r="L739" s="21" t="s">
        <v>21</v>
      </c>
      <c r="M739" s="29" t="s">
        <v>51</v>
      </c>
      <c r="N739" s="30" t="str">
        <f>VLOOKUP(M739,[19]OPERACIONAL!$A$1:$C$12,2,FALSE)</f>
        <v>SELECIONAR</v>
      </c>
    </row>
    <row r="740" spans="2:14" hidden="1">
      <c r="B740" s="14">
        <v>40</v>
      </c>
      <c r="C740" s="24" t="s">
        <v>4</v>
      </c>
      <c r="D740" s="25"/>
      <c r="E740" s="25"/>
      <c r="F740" s="24" t="s">
        <v>18</v>
      </c>
      <c r="G740" s="26">
        <v>1</v>
      </c>
      <c r="H740" s="31"/>
      <c r="I740" s="27">
        <v>0</v>
      </c>
      <c r="J740" s="28">
        <f t="shared" si="11"/>
        <v>0</v>
      </c>
      <c r="K740" s="29" t="s">
        <v>50</v>
      </c>
      <c r="L740" s="21" t="s">
        <v>21</v>
      </c>
      <c r="M740" s="29" t="s">
        <v>51</v>
      </c>
      <c r="N740" s="30" t="str">
        <f>VLOOKUP(M740,[19]OPERACIONAL!$A$1:$C$12,2,FALSE)</f>
        <v>SELECIONAR</v>
      </c>
    </row>
    <row r="741" spans="2:14" hidden="1">
      <c r="B741" s="14">
        <v>40</v>
      </c>
      <c r="C741" s="24" t="s">
        <v>4</v>
      </c>
      <c r="D741" s="25"/>
      <c r="E741" s="25"/>
      <c r="F741" s="24" t="s">
        <v>18</v>
      </c>
      <c r="G741" s="26">
        <v>1</v>
      </c>
      <c r="H741" s="31"/>
      <c r="I741" s="27">
        <v>0</v>
      </c>
      <c r="J741" s="28">
        <f t="shared" si="11"/>
        <v>0</v>
      </c>
      <c r="K741" s="29" t="s">
        <v>50</v>
      </c>
      <c r="L741" s="21" t="s">
        <v>21</v>
      </c>
      <c r="M741" s="29" t="s">
        <v>51</v>
      </c>
      <c r="N741" s="30" t="str">
        <f>VLOOKUP(M741,[19]OPERACIONAL!$A$1:$C$12,2,FALSE)</f>
        <v>SELECIONAR</v>
      </c>
    </row>
    <row r="742" spans="2:14" hidden="1">
      <c r="B742" s="14">
        <v>40</v>
      </c>
      <c r="C742" s="24" t="s">
        <v>4</v>
      </c>
      <c r="D742" s="25"/>
      <c r="E742" s="25"/>
      <c r="F742" s="24" t="s">
        <v>18</v>
      </c>
      <c r="G742" s="26">
        <v>1</v>
      </c>
      <c r="H742" s="31"/>
      <c r="I742" s="27">
        <v>0</v>
      </c>
      <c r="J742" s="28">
        <f t="shared" si="11"/>
        <v>0</v>
      </c>
      <c r="K742" s="29" t="s">
        <v>50</v>
      </c>
      <c r="L742" s="21" t="s">
        <v>21</v>
      </c>
      <c r="M742" s="29" t="s">
        <v>51</v>
      </c>
      <c r="N742" s="30" t="str">
        <f>VLOOKUP(M742,[19]OPERACIONAL!$A$1:$C$12,2,FALSE)</f>
        <v>SELECIONAR</v>
      </c>
    </row>
    <row r="743" spans="2:14" hidden="1">
      <c r="B743" s="14">
        <v>40</v>
      </c>
      <c r="C743" s="24" t="s">
        <v>4</v>
      </c>
      <c r="D743" s="25"/>
      <c r="E743" s="25"/>
      <c r="F743" s="24" t="s">
        <v>18</v>
      </c>
      <c r="G743" s="26">
        <v>1</v>
      </c>
      <c r="H743" s="31"/>
      <c r="I743" s="27">
        <v>0</v>
      </c>
      <c r="J743" s="28">
        <f t="shared" si="11"/>
        <v>0</v>
      </c>
      <c r="K743" s="29" t="s">
        <v>50</v>
      </c>
      <c r="L743" s="21" t="s">
        <v>21</v>
      </c>
      <c r="M743" s="29" t="s">
        <v>51</v>
      </c>
      <c r="N743" s="30" t="str">
        <f>VLOOKUP(M743,[19]OPERACIONAL!$A$1:$C$12,2,FALSE)</f>
        <v>SELECIONAR</v>
      </c>
    </row>
    <row r="744" spans="2:14" hidden="1">
      <c r="B744" s="14">
        <v>40</v>
      </c>
      <c r="C744" s="24" t="s">
        <v>4</v>
      </c>
      <c r="D744" s="25"/>
      <c r="E744" s="25"/>
      <c r="F744" s="24" t="s">
        <v>18</v>
      </c>
      <c r="G744" s="26">
        <v>1</v>
      </c>
      <c r="H744" s="31"/>
      <c r="I744" s="27">
        <v>0</v>
      </c>
      <c r="J744" s="28">
        <f t="shared" si="11"/>
        <v>0</v>
      </c>
      <c r="K744" s="29" t="s">
        <v>50</v>
      </c>
      <c r="L744" s="21" t="s">
        <v>21</v>
      </c>
      <c r="M744" s="29" t="s">
        <v>51</v>
      </c>
      <c r="N744" s="30" t="str">
        <f>VLOOKUP(M744,[19]OPERACIONAL!$A$1:$C$12,2,FALSE)</f>
        <v>SELECIONAR</v>
      </c>
    </row>
    <row r="745" spans="2:14" hidden="1">
      <c r="B745" s="14">
        <v>40</v>
      </c>
      <c r="C745" s="24" t="s">
        <v>4</v>
      </c>
      <c r="D745" s="25"/>
      <c r="E745" s="25"/>
      <c r="F745" s="24" t="s">
        <v>18</v>
      </c>
      <c r="G745" s="26">
        <v>1</v>
      </c>
      <c r="H745" s="31"/>
      <c r="I745" s="27">
        <v>0</v>
      </c>
      <c r="J745" s="28">
        <f t="shared" si="11"/>
        <v>0</v>
      </c>
      <c r="K745" s="29" t="s">
        <v>50</v>
      </c>
      <c r="L745" s="21" t="s">
        <v>21</v>
      </c>
      <c r="M745" s="29" t="s">
        <v>51</v>
      </c>
      <c r="N745" s="30" t="str">
        <f>VLOOKUP(M745,[19]OPERACIONAL!$A$1:$C$12,2,FALSE)</f>
        <v>SELECIONAR</v>
      </c>
    </row>
    <row r="746" spans="2:14" hidden="1">
      <c r="B746" s="14">
        <v>40</v>
      </c>
      <c r="C746" s="24" t="s">
        <v>4</v>
      </c>
      <c r="D746" s="25"/>
      <c r="E746" s="25"/>
      <c r="F746" s="24" t="s">
        <v>18</v>
      </c>
      <c r="G746" s="26">
        <v>1</v>
      </c>
      <c r="H746" s="31"/>
      <c r="I746" s="27">
        <v>0</v>
      </c>
      <c r="J746" s="28">
        <f t="shared" si="11"/>
        <v>0</v>
      </c>
      <c r="K746" s="29" t="s">
        <v>50</v>
      </c>
      <c r="L746" s="21" t="s">
        <v>21</v>
      </c>
      <c r="M746" s="29" t="s">
        <v>51</v>
      </c>
      <c r="N746" s="30" t="str">
        <f>VLOOKUP(M746,[19]OPERACIONAL!$A$1:$C$12,2,FALSE)</f>
        <v>SELECIONAR</v>
      </c>
    </row>
    <row r="747" spans="2:14" hidden="1">
      <c r="B747" s="14">
        <v>40</v>
      </c>
      <c r="C747" s="24" t="s">
        <v>4</v>
      </c>
      <c r="D747" s="25"/>
      <c r="E747" s="25"/>
      <c r="F747" s="24" t="s">
        <v>18</v>
      </c>
      <c r="G747" s="26">
        <v>1</v>
      </c>
      <c r="H747" s="31"/>
      <c r="I747" s="27">
        <v>0</v>
      </c>
      <c r="J747" s="28">
        <f t="shared" si="11"/>
        <v>0</v>
      </c>
      <c r="K747" s="29" t="s">
        <v>50</v>
      </c>
      <c r="L747" s="21" t="s">
        <v>21</v>
      </c>
      <c r="M747" s="29" t="s">
        <v>51</v>
      </c>
      <c r="N747" s="30" t="str">
        <f>VLOOKUP(M747,[19]OPERACIONAL!$A$1:$C$12,2,FALSE)</f>
        <v>SELECIONAR</v>
      </c>
    </row>
    <row r="748" spans="2:14" hidden="1">
      <c r="B748" s="14">
        <v>40</v>
      </c>
      <c r="C748" s="24" t="s">
        <v>4</v>
      </c>
      <c r="D748" s="25"/>
      <c r="E748" s="25"/>
      <c r="F748" s="24" t="s">
        <v>18</v>
      </c>
      <c r="G748" s="26">
        <v>1</v>
      </c>
      <c r="H748" s="31"/>
      <c r="I748" s="27">
        <v>0</v>
      </c>
      <c r="J748" s="28">
        <f t="shared" si="11"/>
        <v>0</v>
      </c>
      <c r="K748" s="29" t="s">
        <v>50</v>
      </c>
      <c r="L748" s="21" t="s">
        <v>21</v>
      </c>
      <c r="M748" s="29" t="s">
        <v>51</v>
      </c>
      <c r="N748" s="30" t="str">
        <f>VLOOKUP(M748,[19]OPERACIONAL!$A$1:$C$12,2,FALSE)</f>
        <v>SELECIONAR</v>
      </c>
    </row>
    <row r="749" spans="2:14" hidden="1">
      <c r="B749" s="14">
        <v>40</v>
      </c>
      <c r="C749" s="24" t="s">
        <v>4</v>
      </c>
      <c r="D749" s="25"/>
      <c r="E749" s="25"/>
      <c r="F749" s="24" t="s">
        <v>18</v>
      </c>
      <c r="G749" s="26">
        <v>1</v>
      </c>
      <c r="H749" s="31"/>
      <c r="I749" s="27">
        <v>0</v>
      </c>
      <c r="J749" s="28">
        <f t="shared" si="11"/>
        <v>0</v>
      </c>
      <c r="K749" s="29" t="s">
        <v>50</v>
      </c>
      <c r="L749" s="21" t="s">
        <v>21</v>
      </c>
      <c r="M749" s="29" t="s">
        <v>51</v>
      </c>
      <c r="N749" s="30" t="str">
        <f>VLOOKUP(M749,[19]OPERACIONAL!$A$1:$C$12,2,FALSE)</f>
        <v>SELECIONAR</v>
      </c>
    </row>
    <row r="750" spans="2:14" hidden="1">
      <c r="B750" s="14">
        <v>40</v>
      </c>
      <c r="C750" s="24" t="s">
        <v>4</v>
      </c>
      <c r="D750" s="25"/>
      <c r="E750" s="25"/>
      <c r="F750" s="24" t="s">
        <v>18</v>
      </c>
      <c r="G750" s="26">
        <v>1</v>
      </c>
      <c r="H750" s="31"/>
      <c r="I750" s="27">
        <v>0</v>
      </c>
      <c r="J750" s="28">
        <f t="shared" si="11"/>
        <v>0</v>
      </c>
      <c r="K750" s="29" t="s">
        <v>50</v>
      </c>
      <c r="L750" s="21" t="s">
        <v>21</v>
      </c>
      <c r="M750" s="29" t="s">
        <v>51</v>
      </c>
      <c r="N750" s="30" t="str">
        <f>VLOOKUP(M750,[19]OPERACIONAL!$A$1:$C$12,2,FALSE)</f>
        <v>SELECIONAR</v>
      </c>
    </row>
    <row r="751" spans="2:14" hidden="1">
      <c r="B751" s="14">
        <v>40</v>
      </c>
      <c r="C751" s="24" t="s">
        <v>4</v>
      </c>
      <c r="D751" s="25"/>
      <c r="E751" s="25"/>
      <c r="F751" s="24" t="s">
        <v>18</v>
      </c>
      <c r="G751" s="26">
        <v>1</v>
      </c>
      <c r="H751" s="31"/>
      <c r="I751" s="27">
        <v>0</v>
      </c>
      <c r="J751" s="28">
        <f t="shared" si="11"/>
        <v>0</v>
      </c>
      <c r="K751" s="29" t="s">
        <v>50</v>
      </c>
      <c r="L751" s="21" t="s">
        <v>21</v>
      </c>
      <c r="M751" s="29" t="s">
        <v>51</v>
      </c>
      <c r="N751" s="30" t="str">
        <f>VLOOKUP(M751,[19]OPERACIONAL!$A$1:$C$12,2,FALSE)</f>
        <v>SELECIONAR</v>
      </c>
    </row>
    <row r="752" spans="2:14" hidden="1">
      <c r="B752" s="14">
        <v>40</v>
      </c>
      <c r="C752" s="24" t="s">
        <v>4</v>
      </c>
      <c r="D752" s="25"/>
      <c r="E752" s="25"/>
      <c r="F752" s="24" t="s">
        <v>18</v>
      </c>
      <c r="G752" s="26">
        <v>1</v>
      </c>
      <c r="H752" s="31"/>
      <c r="I752" s="27">
        <v>0</v>
      </c>
      <c r="J752" s="28">
        <f t="shared" si="11"/>
        <v>0</v>
      </c>
      <c r="K752" s="29" t="s">
        <v>50</v>
      </c>
      <c r="L752" s="21" t="s">
        <v>21</v>
      </c>
      <c r="M752" s="29" t="s">
        <v>51</v>
      </c>
      <c r="N752" s="30" t="str">
        <f>VLOOKUP(M752,[19]OPERACIONAL!$A$1:$C$12,2,FALSE)</f>
        <v>SELECIONAR</v>
      </c>
    </row>
    <row r="753" spans="2:14" hidden="1">
      <c r="B753" s="14">
        <v>40</v>
      </c>
      <c r="C753" s="24" t="s">
        <v>4</v>
      </c>
      <c r="D753" s="25"/>
      <c r="E753" s="25"/>
      <c r="F753" s="24" t="s">
        <v>18</v>
      </c>
      <c r="G753" s="26">
        <v>1</v>
      </c>
      <c r="H753" s="31"/>
      <c r="I753" s="27">
        <v>0</v>
      </c>
      <c r="J753" s="28">
        <f t="shared" si="11"/>
        <v>0</v>
      </c>
      <c r="K753" s="29" t="s">
        <v>50</v>
      </c>
      <c r="L753" s="21" t="s">
        <v>21</v>
      </c>
      <c r="M753" s="29" t="s">
        <v>51</v>
      </c>
      <c r="N753" s="30" t="str">
        <f>VLOOKUP(M753,[19]OPERACIONAL!$A$1:$C$12,2,FALSE)</f>
        <v>SELECIONAR</v>
      </c>
    </row>
    <row r="754" spans="2:14" hidden="1">
      <c r="B754" s="14">
        <v>40</v>
      </c>
      <c r="C754" s="24" t="s">
        <v>4</v>
      </c>
      <c r="D754" s="25"/>
      <c r="E754" s="25"/>
      <c r="F754" s="24" t="s">
        <v>18</v>
      </c>
      <c r="G754" s="26">
        <v>1</v>
      </c>
      <c r="H754" s="31"/>
      <c r="I754" s="27">
        <v>0</v>
      </c>
      <c r="J754" s="28">
        <f t="shared" si="11"/>
        <v>0</v>
      </c>
      <c r="K754" s="29" t="s">
        <v>50</v>
      </c>
      <c r="L754" s="21" t="s">
        <v>21</v>
      </c>
      <c r="M754" s="29" t="s">
        <v>51</v>
      </c>
      <c r="N754" s="30" t="str">
        <f>VLOOKUP(M754,[19]OPERACIONAL!$A$1:$C$12,2,FALSE)</f>
        <v>SELECIONAR</v>
      </c>
    </row>
    <row r="755" spans="2:14" hidden="1">
      <c r="B755" s="14">
        <v>40</v>
      </c>
      <c r="C755" s="24" t="s">
        <v>4</v>
      </c>
      <c r="D755" s="25"/>
      <c r="E755" s="25"/>
      <c r="F755" s="24" t="s">
        <v>18</v>
      </c>
      <c r="G755" s="26">
        <v>1</v>
      </c>
      <c r="H755" s="31"/>
      <c r="I755" s="27">
        <v>0</v>
      </c>
      <c r="J755" s="28">
        <f t="shared" si="11"/>
        <v>0</v>
      </c>
      <c r="K755" s="29" t="s">
        <v>50</v>
      </c>
      <c r="L755" s="21" t="s">
        <v>21</v>
      </c>
      <c r="M755" s="29" t="s">
        <v>51</v>
      </c>
      <c r="N755" s="30" t="str">
        <f>VLOOKUP(M755,[19]OPERACIONAL!$A$1:$C$12,2,FALSE)</f>
        <v>SELECIONAR</v>
      </c>
    </row>
    <row r="756" spans="2:14" hidden="1">
      <c r="B756" s="14">
        <v>40</v>
      </c>
      <c r="C756" s="24" t="s">
        <v>4</v>
      </c>
      <c r="D756" s="25"/>
      <c r="E756" s="25"/>
      <c r="F756" s="24" t="s">
        <v>18</v>
      </c>
      <c r="G756" s="26">
        <v>1</v>
      </c>
      <c r="H756" s="31"/>
      <c r="I756" s="27">
        <v>0</v>
      </c>
      <c r="J756" s="28">
        <f t="shared" si="11"/>
        <v>0</v>
      </c>
      <c r="K756" s="29" t="s">
        <v>50</v>
      </c>
      <c r="L756" s="21" t="s">
        <v>21</v>
      </c>
      <c r="M756" s="29" t="s">
        <v>51</v>
      </c>
      <c r="N756" s="30" t="str">
        <f>VLOOKUP(M756,[19]OPERACIONAL!$A$1:$C$12,2,FALSE)</f>
        <v>SELECIONAR</v>
      </c>
    </row>
    <row r="757" spans="2:14" hidden="1">
      <c r="B757" s="14">
        <v>40</v>
      </c>
      <c r="C757" s="24" t="s">
        <v>4</v>
      </c>
      <c r="D757" s="25"/>
      <c r="E757" s="25"/>
      <c r="F757" s="24" t="s">
        <v>18</v>
      </c>
      <c r="G757" s="26">
        <v>1</v>
      </c>
      <c r="H757" s="31"/>
      <c r="I757" s="27">
        <v>0</v>
      </c>
      <c r="J757" s="28">
        <f t="shared" si="11"/>
        <v>0</v>
      </c>
      <c r="K757" s="29" t="s">
        <v>50</v>
      </c>
      <c r="L757" s="21" t="s">
        <v>21</v>
      </c>
      <c r="M757" s="29" t="s">
        <v>51</v>
      </c>
      <c r="N757" s="30" t="str">
        <f>VLOOKUP(M757,[19]OPERACIONAL!$A$1:$C$12,2,FALSE)</f>
        <v>SELECIONAR</v>
      </c>
    </row>
    <row r="758" spans="2:14" hidden="1">
      <c r="B758" s="14">
        <v>40</v>
      </c>
      <c r="C758" s="24" t="s">
        <v>4</v>
      </c>
      <c r="D758" s="25"/>
      <c r="E758" s="25"/>
      <c r="F758" s="24" t="s">
        <v>18</v>
      </c>
      <c r="G758" s="26">
        <v>1</v>
      </c>
      <c r="H758" s="31"/>
      <c r="I758" s="27">
        <v>0</v>
      </c>
      <c r="J758" s="28">
        <f t="shared" si="11"/>
        <v>0</v>
      </c>
      <c r="K758" s="29" t="s">
        <v>50</v>
      </c>
      <c r="L758" s="21" t="s">
        <v>21</v>
      </c>
      <c r="M758" s="29" t="s">
        <v>51</v>
      </c>
      <c r="N758" s="30" t="str">
        <f>VLOOKUP(M758,[19]OPERACIONAL!$A$1:$C$12,2,FALSE)</f>
        <v>SELECIONAR</v>
      </c>
    </row>
    <row r="759" spans="2:14" hidden="1">
      <c r="B759" s="14">
        <v>40</v>
      </c>
      <c r="C759" s="24" t="s">
        <v>4</v>
      </c>
      <c r="D759" s="25"/>
      <c r="E759" s="25"/>
      <c r="F759" s="24" t="s">
        <v>18</v>
      </c>
      <c r="G759" s="26">
        <v>1</v>
      </c>
      <c r="H759" s="31"/>
      <c r="I759" s="27">
        <v>0</v>
      </c>
      <c r="J759" s="28">
        <f t="shared" si="11"/>
        <v>0</v>
      </c>
      <c r="K759" s="29" t="s">
        <v>50</v>
      </c>
      <c r="L759" s="21" t="s">
        <v>21</v>
      </c>
      <c r="M759" s="29" t="s">
        <v>51</v>
      </c>
      <c r="N759" s="30" t="str">
        <f>VLOOKUP(M759,[19]OPERACIONAL!$A$1:$C$12,2,FALSE)</f>
        <v>SELECIONAR</v>
      </c>
    </row>
    <row r="760" spans="2:14" hidden="1">
      <c r="B760" s="14">
        <v>40</v>
      </c>
      <c r="C760" s="24" t="s">
        <v>4</v>
      </c>
      <c r="D760" s="25"/>
      <c r="E760" s="25"/>
      <c r="F760" s="24" t="s">
        <v>18</v>
      </c>
      <c r="G760" s="26">
        <v>1</v>
      </c>
      <c r="H760" s="31"/>
      <c r="I760" s="27">
        <v>0</v>
      </c>
      <c r="J760" s="28">
        <f t="shared" si="11"/>
        <v>0</v>
      </c>
      <c r="K760" s="29" t="s">
        <v>50</v>
      </c>
      <c r="L760" s="21" t="s">
        <v>21</v>
      </c>
      <c r="M760" s="29" t="s">
        <v>51</v>
      </c>
      <c r="N760" s="30" t="str">
        <f>VLOOKUP(M760,[19]OPERACIONAL!$A$1:$C$12,2,FALSE)</f>
        <v>SELECIONAR</v>
      </c>
    </row>
    <row r="761" spans="2:14" hidden="1">
      <c r="B761" s="14">
        <v>40</v>
      </c>
      <c r="C761" s="24" t="s">
        <v>4</v>
      </c>
      <c r="D761" s="25"/>
      <c r="E761" s="25"/>
      <c r="F761" s="24" t="s">
        <v>18</v>
      </c>
      <c r="G761" s="26">
        <v>1</v>
      </c>
      <c r="H761" s="31"/>
      <c r="I761" s="27">
        <v>0</v>
      </c>
      <c r="J761" s="28">
        <f t="shared" si="11"/>
        <v>0</v>
      </c>
      <c r="K761" s="29" t="s">
        <v>50</v>
      </c>
      <c r="L761" s="21" t="s">
        <v>21</v>
      </c>
      <c r="M761" s="29" t="s">
        <v>51</v>
      </c>
      <c r="N761" s="30" t="str">
        <f>VLOOKUP(M761,[19]OPERACIONAL!$A$1:$C$12,2,FALSE)</f>
        <v>SELECIONAR</v>
      </c>
    </row>
    <row r="762" spans="2:14" hidden="1">
      <c r="B762" s="14">
        <v>40</v>
      </c>
      <c r="C762" s="24" t="s">
        <v>4</v>
      </c>
      <c r="D762" s="25"/>
      <c r="E762" s="25"/>
      <c r="F762" s="24" t="s">
        <v>18</v>
      </c>
      <c r="G762" s="26">
        <v>1</v>
      </c>
      <c r="H762" s="31"/>
      <c r="I762" s="27">
        <v>0</v>
      </c>
      <c r="J762" s="28">
        <f t="shared" si="11"/>
        <v>0</v>
      </c>
      <c r="K762" s="29" t="s">
        <v>50</v>
      </c>
      <c r="L762" s="21" t="s">
        <v>21</v>
      </c>
      <c r="M762" s="29" t="s">
        <v>51</v>
      </c>
      <c r="N762" s="30" t="str">
        <f>VLOOKUP(M762,[19]OPERACIONAL!$A$1:$C$12,2,FALSE)</f>
        <v>SELECIONAR</v>
      </c>
    </row>
    <row r="763" spans="2:14" hidden="1">
      <c r="B763" s="14">
        <v>40</v>
      </c>
      <c r="C763" s="24" t="s">
        <v>4</v>
      </c>
      <c r="D763" s="25"/>
      <c r="E763" s="25"/>
      <c r="F763" s="24" t="s">
        <v>18</v>
      </c>
      <c r="G763" s="26">
        <v>1</v>
      </c>
      <c r="H763" s="31"/>
      <c r="I763" s="27">
        <v>0</v>
      </c>
      <c r="J763" s="28">
        <f t="shared" si="11"/>
        <v>0</v>
      </c>
      <c r="K763" s="29" t="s">
        <v>50</v>
      </c>
      <c r="L763" s="21" t="s">
        <v>21</v>
      </c>
      <c r="M763" s="29" t="s">
        <v>51</v>
      </c>
      <c r="N763" s="30" t="str">
        <f>VLOOKUP(M763,[19]OPERACIONAL!$A$1:$C$12,2,FALSE)</f>
        <v>SELECIONAR</v>
      </c>
    </row>
    <row r="764" spans="2:14" hidden="1">
      <c r="B764" s="14">
        <v>40</v>
      </c>
      <c r="C764" s="24" t="s">
        <v>4</v>
      </c>
      <c r="D764" s="25"/>
      <c r="E764" s="25"/>
      <c r="F764" s="24" t="s">
        <v>18</v>
      </c>
      <c r="G764" s="26">
        <v>1</v>
      </c>
      <c r="H764" s="31"/>
      <c r="I764" s="27">
        <v>0</v>
      </c>
      <c r="J764" s="28">
        <f t="shared" si="11"/>
        <v>0</v>
      </c>
      <c r="K764" s="29" t="s">
        <v>50</v>
      </c>
      <c r="L764" s="21" t="s">
        <v>21</v>
      </c>
      <c r="M764" s="29" t="s">
        <v>51</v>
      </c>
      <c r="N764" s="30" t="str">
        <f>VLOOKUP(M764,[19]OPERACIONAL!$A$1:$C$12,2,FALSE)</f>
        <v>SELECIONAR</v>
      </c>
    </row>
    <row r="765" spans="2:14" hidden="1">
      <c r="B765" s="14">
        <v>40</v>
      </c>
      <c r="C765" s="24" t="s">
        <v>4</v>
      </c>
      <c r="D765" s="25"/>
      <c r="E765" s="25"/>
      <c r="F765" s="24" t="s">
        <v>18</v>
      </c>
      <c r="G765" s="26">
        <v>1</v>
      </c>
      <c r="H765" s="31"/>
      <c r="I765" s="27">
        <v>0</v>
      </c>
      <c r="J765" s="28">
        <f t="shared" si="11"/>
        <v>0</v>
      </c>
      <c r="K765" s="29" t="s">
        <v>50</v>
      </c>
      <c r="L765" s="21" t="s">
        <v>21</v>
      </c>
      <c r="M765" s="29" t="s">
        <v>51</v>
      </c>
      <c r="N765" s="30" t="str">
        <f>VLOOKUP(M765,[19]OPERACIONAL!$A$1:$C$12,2,FALSE)</f>
        <v>SELECIONAR</v>
      </c>
    </row>
    <row r="766" spans="2:14" hidden="1">
      <c r="B766" s="14">
        <v>40</v>
      </c>
      <c r="C766" s="24" t="s">
        <v>4</v>
      </c>
      <c r="D766" s="25"/>
      <c r="E766" s="25"/>
      <c r="F766" s="24" t="s">
        <v>18</v>
      </c>
      <c r="G766" s="26">
        <v>1</v>
      </c>
      <c r="H766" s="31"/>
      <c r="I766" s="27">
        <v>0</v>
      </c>
      <c r="J766" s="28">
        <f t="shared" si="11"/>
        <v>0</v>
      </c>
      <c r="K766" s="29" t="s">
        <v>50</v>
      </c>
      <c r="L766" s="21" t="s">
        <v>21</v>
      </c>
      <c r="M766" s="29" t="s">
        <v>51</v>
      </c>
      <c r="N766" s="30" t="str">
        <f>VLOOKUP(M766,[19]OPERACIONAL!$A$1:$C$12,2,FALSE)</f>
        <v>SELECIONAR</v>
      </c>
    </row>
    <row r="767" spans="2:14" hidden="1">
      <c r="B767" s="14">
        <v>40</v>
      </c>
      <c r="C767" s="24" t="s">
        <v>4</v>
      </c>
      <c r="D767" s="25"/>
      <c r="E767" s="25"/>
      <c r="F767" s="24" t="s">
        <v>18</v>
      </c>
      <c r="G767" s="26">
        <v>1</v>
      </c>
      <c r="H767" s="31"/>
      <c r="I767" s="27">
        <v>0</v>
      </c>
      <c r="J767" s="28">
        <f t="shared" si="11"/>
        <v>0</v>
      </c>
      <c r="K767" s="29" t="s">
        <v>50</v>
      </c>
      <c r="L767" s="21" t="s">
        <v>21</v>
      </c>
      <c r="M767" s="29" t="s">
        <v>51</v>
      </c>
      <c r="N767" s="30" t="str">
        <f>VLOOKUP(M767,[19]OPERACIONAL!$A$1:$C$12,2,FALSE)</f>
        <v>SELECIONAR</v>
      </c>
    </row>
    <row r="768" spans="2:14" hidden="1">
      <c r="B768" s="14">
        <v>40</v>
      </c>
      <c r="C768" s="24" t="s">
        <v>4</v>
      </c>
      <c r="D768" s="25"/>
      <c r="E768" s="25"/>
      <c r="F768" s="24" t="s">
        <v>18</v>
      </c>
      <c r="G768" s="26">
        <v>1</v>
      </c>
      <c r="H768" s="31"/>
      <c r="I768" s="27">
        <v>0</v>
      </c>
      <c r="J768" s="28">
        <f t="shared" si="11"/>
        <v>0</v>
      </c>
      <c r="K768" s="29" t="s">
        <v>50</v>
      </c>
      <c r="L768" s="21" t="s">
        <v>21</v>
      </c>
      <c r="M768" s="29" t="s">
        <v>51</v>
      </c>
      <c r="N768" s="30" t="str">
        <f>VLOOKUP(M768,[19]OPERACIONAL!$A$1:$C$12,2,FALSE)</f>
        <v>SELECIONAR</v>
      </c>
    </row>
    <row r="769" spans="2:14" hidden="1">
      <c r="B769" s="14">
        <v>40</v>
      </c>
      <c r="C769" s="24" t="s">
        <v>4</v>
      </c>
      <c r="D769" s="25"/>
      <c r="E769" s="25"/>
      <c r="F769" s="24" t="s">
        <v>18</v>
      </c>
      <c r="G769" s="26">
        <v>1</v>
      </c>
      <c r="H769" s="31"/>
      <c r="I769" s="27">
        <v>0</v>
      </c>
      <c r="J769" s="28">
        <f t="shared" si="11"/>
        <v>0</v>
      </c>
      <c r="K769" s="29" t="s">
        <v>50</v>
      </c>
      <c r="L769" s="21" t="s">
        <v>21</v>
      </c>
      <c r="M769" s="29" t="s">
        <v>51</v>
      </c>
      <c r="N769" s="30" t="str">
        <f>VLOOKUP(M769,[19]OPERACIONAL!$A$1:$C$12,2,FALSE)</f>
        <v>SELECIONAR</v>
      </c>
    </row>
    <row r="770" spans="2:14" hidden="1">
      <c r="B770" s="14">
        <v>40</v>
      </c>
      <c r="C770" s="24" t="s">
        <v>4</v>
      </c>
      <c r="D770" s="25"/>
      <c r="E770" s="25"/>
      <c r="F770" s="24" t="s">
        <v>18</v>
      </c>
      <c r="G770" s="26">
        <v>1</v>
      </c>
      <c r="H770" s="31"/>
      <c r="I770" s="27">
        <v>0</v>
      </c>
      <c r="J770" s="28">
        <f t="shared" si="11"/>
        <v>0</v>
      </c>
      <c r="K770" s="29" t="s">
        <v>50</v>
      </c>
      <c r="L770" s="21" t="s">
        <v>21</v>
      </c>
      <c r="M770" s="29" t="s">
        <v>51</v>
      </c>
      <c r="N770" s="30" t="str">
        <f>VLOOKUP(M770,[19]OPERACIONAL!$A$1:$C$12,2,FALSE)</f>
        <v>SELECIONAR</v>
      </c>
    </row>
    <row r="771" spans="2:14" hidden="1">
      <c r="B771" s="14">
        <v>40</v>
      </c>
      <c r="C771" s="24" t="s">
        <v>4</v>
      </c>
      <c r="D771" s="25"/>
      <c r="E771" s="25"/>
      <c r="F771" s="24" t="s">
        <v>18</v>
      </c>
      <c r="G771" s="26">
        <v>1</v>
      </c>
      <c r="H771" s="31"/>
      <c r="I771" s="27">
        <v>0</v>
      </c>
      <c r="J771" s="28">
        <f t="shared" si="11"/>
        <v>0</v>
      </c>
      <c r="K771" s="29" t="s">
        <v>50</v>
      </c>
      <c r="L771" s="21" t="s">
        <v>21</v>
      </c>
      <c r="M771" s="29" t="s">
        <v>51</v>
      </c>
      <c r="N771" s="30" t="str">
        <f>VLOOKUP(M771,[19]OPERACIONAL!$A$1:$C$12,2,FALSE)</f>
        <v>SELECIONAR</v>
      </c>
    </row>
    <row r="772" spans="2:14" hidden="1">
      <c r="B772" s="14">
        <v>40</v>
      </c>
      <c r="C772" s="24" t="s">
        <v>4</v>
      </c>
      <c r="D772" s="25"/>
      <c r="E772" s="25"/>
      <c r="F772" s="24" t="s">
        <v>18</v>
      </c>
      <c r="G772" s="26">
        <v>1</v>
      </c>
      <c r="H772" s="31"/>
      <c r="I772" s="27">
        <v>0</v>
      </c>
      <c r="J772" s="28">
        <f t="shared" ref="J772:J835" si="12">G772*I772</f>
        <v>0</v>
      </c>
      <c r="K772" s="29" t="s">
        <v>50</v>
      </c>
      <c r="L772" s="21" t="s">
        <v>21</v>
      </c>
      <c r="M772" s="29" t="s">
        <v>51</v>
      </c>
      <c r="N772" s="30" t="str">
        <f>VLOOKUP(M772,[19]OPERACIONAL!$A$1:$C$12,2,FALSE)</f>
        <v>SELECIONAR</v>
      </c>
    </row>
    <row r="773" spans="2:14" hidden="1">
      <c r="B773" s="14">
        <v>40</v>
      </c>
      <c r="C773" s="24" t="s">
        <v>4</v>
      </c>
      <c r="D773" s="25"/>
      <c r="E773" s="25"/>
      <c r="F773" s="24" t="s">
        <v>18</v>
      </c>
      <c r="G773" s="26">
        <v>1</v>
      </c>
      <c r="H773" s="31"/>
      <c r="I773" s="27">
        <v>0</v>
      </c>
      <c r="J773" s="28">
        <f t="shared" si="12"/>
        <v>0</v>
      </c>
      <c r="K773" s="29" t="s">
        <v>50</v>
      </c>
      <c r="L773" s="21" t="s">
        <v>21</v>
      </c>
      <c r="M773" s="29" t="s">
        <v>51</v>
      </c>
      <c r="N773" s="30" t="str">
        <f>VLOOKUP(M773,[19]OPERACIONAL!$A$1:$C$12,2,FALSE)</f>
        <v>SELECIONAR</v>
      </c>
    </row>
    <row r="774" spans="2:14" hidden="1">
      <c r="B774" s="14">
        <v>40</v>
      </c>
      <c r="C774" s="24" t="s">
        <v>4</v>
      </c>
      <c r="D774" s="25"/>
      <c r="E774" s="25"/>
      <c r="F774" s="24" t="s">
        <v>18</v>
      </c>
      <c r="G774" s="26">
        <v>1</v>
      </c>
      <c r="H774" s="31"/>
      <c r="I774" s="27">
        <v>0</v>
      </c>
      <c r="J774" s="28">
        <f t="shared" si="12"/>
        <v>0</v>
      </c>
      <c r="K774" s="29" t="s">
        <v>50</v>
      </c>
      <c r="L774" s="21" t="s">
        <v>21</v>
      </c>
      <c r="M774" s="29" t="s">
        <v>51</v>
      </c>
      <c r="N774" s="30" t="str">
        <f>VLOOKUP(M774,[19]OPERACIONAL!$A$1:$C$12,2,FALSE)</f>
        <v>SELECIONAR</v>
      </c>
    </row>
    <row r="775" spans="2:14" hidden="1">
      <c r="B775" s="14">
        <v>40</v>
      </c>
      <c r="C775" s="24" t="s">
        <v>4</v>
      </c>
      <c r="D775" s="25"/>
      <c r="E775" s="25"/>
      <c r="F775" s="24" t="s">
        <v>18</v>
      </c>
      <c r="G775" s="26">
        <v>1</v>
      </c>
      <c r="H775" s="31"/>
      <c r="I775" s="27">
        <v>0</v>
      </c>
      <c r="J775" s="28">
        <f t="shared" si="12"/>
        <v>0</v>
      </c>
      <c r="K775" s="29" t="s">
        <v>50</v>
      </c>
      <c r="L775" s="21" t="s">
        <v>21</v>
      </c>
      <c r="M775" s="29" t="s">
        <v>51</v>
      </c>
      <c r="N775" s="30" t="str">
        <f>VLOOKUP(M775,[19]OPERACIONAL!$A$1:$C$12,2,FALSE)</f>
        <v>SELECIONAR</v>
      </c>
    </row>
    <row r="776" spans="2:14" hidden="1">
      <c r="B776" s="14">
        <v>40</v>
      </c>
      <c r="C776" s="24" t="s">
        <v>4</v>
      </c>
      <c r="D776" s="25"/>
      <c r="E776" s="25"/>
      <c r="F776" s="24" t="s">
        <v>18</v>
      </c>
      <c r="G776" s="26">
        <v>1</v>
      </c>
      <c r="H776" s="31"/>
      <c r="I776" s="27">
        <v>0</v>
      </c>
      <c r="J776" s="28">
        <f t="shared" si="12"/>
        <v>0</v>
      </c>
      <c r="K776" s="29" t="s">
        <v>50</v>
      </c>
      <c r="L776" s="21" t="s">
        <v>21</v>
      </c>
      <c r="M776" s="29" t="s">
        <v>51</v>
      </c>
      <c r="N776" s="30" t="str">
        <f>VLOOKUP(M776,[19]OPERACIONAL!$A$1:$C$12,2,FALSE)</f>
        <v>SELECIONAR</v>
      </c>
    </row>
    <row r="777" spans="2:14" hidden="1">
      <c r="B777" s="14">
        <v>40</v>
      </c>
      <c r="C777" s="24" t="s">
        <v>4</v>
      </c>
      <c r="D777" s="25"/>
      <c r="E777" s="25"/>
      <c r="F777" s="24" t="s">
        <v>18</v>
      </c>
      <c r="G777" s="26">
        <v>1</v>
      </c>
      <c r="H777" s="31"/>
      <c r="I777" s="27">
        <v>0</v>
      </c>
      <c r="J777" s="28">
        <f t="shared" si="12"/>
        <v>0</v>
      </c>
      <c r="K777" s="29" t="s">
        <v>50</v>
      </c>
      <c r="L777" s="21" t="s">
        <v>21</v>
      </c>
      <c r="M777" s="29" t="s">
        <v>51</v>
      </c>
      <c r="N777" s="30" t="str">
        <f>VLOOKUP(M777,[19]OPERACIONAL!$A$1:$C$12,2,FALSE)</f>
        <v>SELECIONAR</v>
      </c>
    </row>
    <row r="778" spans="2:14" hidden="1">
      <c r="B778" s="14">
        <v>40</v>
      </c>
      <c r="C778" s="24" t="s">
        <v>4</v>
      </c>
      <c r="D778" s="25"/>
      <c r="E778" s="25"/>
      <c r="F778" s="24" t="s">
        <v>18</v>
      </c>
      <c r="G778" s="26">
        <v>1</v>
      </c>
      <c r="H778" s="31"/>
      <c r="I778" s="27">
        <v>0</v>
      </c>
      <c r="J778" s="28">
        <f t="shared" si="12"/>
        <v>0</v>
      </c>
      <c r="K778" s="29" t="s">
        <v>50</v>
      </c>
      <c r="L778" s="21" t="s">
        <v>21</v>
      </c>
      <c r="M778" s="29" t="s">
        <v>51</v>
      </c>
      <c r="N778" s="30" t="str">
        <f>VLOOKUP(M778,[19]OPERACIONAL!$A$1:$C$12,2,FALSE)</f>
        <v>SELECIONAR</v>
      </c>
    </row>
    <row r="779" spans="2:14" hidden="1">
      <c r="B779" s="14">
        <v>40</v>
      </c>
      <c r="C779" s="24" t="s">
        <v>4</v>
      </c>
      <c r="D779" s="25"/>
      <c r="E779" s="25"/>
      <c r="F779" s="24" t="s">
        <v>18</v>
      </c>
      <c r="G779" s="26">
        <v>1</v>
      </c>
      <c r="H779" s="31"/>
      <c r="I779" s="27">
        <v>0</v>
      </c>
      <c r="J779" s="28">
        <f t="shared" si="12"/>
        <v>0</v>
      </c>
      <c r="K779" s="29" t="s">
        <v>50</v>
      </c>
      <c r="L779" s="21" t="s">
        <v>21</v>
      </c>
      <c r="M779" s="29" t="s">
        <v>51</v>
      </c>
      <c r="N779" s="30" t="str">
        <f>VLOOKUP(M779,[19]OPERACIONAL!$A$1:$C$12,2,FALSE)</f>
        <v>SELECIONAR</v>
      </c>
    </row>
    <row r="780" spans="2:14" hidden="1">
      <c r="B780" s="14">
        <v>40</v>
      </c>
      <c r="C780" s="24" t="s">
        <v>4</v>
      </c>
      <c r="D780" s="25"/>
      <c r="E780" s="25"/>
      <c r="F780" s="24" t="s">
        <v>18</v>
      </c>
      <c r="G780" s="26">
        <v>1</v>
      </c>
      <c r="H780" s="31"/>
      <c r="I780" s="27">
        <v>0</v>
      </c>
      <c r="J780" s="28">
        <f t="shared" si="12"/>
        <v>0</v>
      </c>
      <c r="K780" s="29" t="s">
        <v>50</v>
      </c>
      <c r="L780" s="21" t="s">
        <v>21</v>
      </c>
      <c r="M780" s="29" t="s">
        <v>51</v>
      </c>
      <c r="N780" s="30" t="str">
        <f>VLOOKUP(M780,[19]OPERACIONAL!$A$1:$C$12,2,FALSE)</f>
        <v>SELECIONAR</v>
      </c>
    </row>
    <row r="781" spans="2:14" hidden="1">
      <c r="B781" s="14">
        <v>40</v>
      </c>
      <c r="C781" s="24" t="s">
        <v>4</v>
      </c>
      <c r="D781" s="25"/>
      <c r="E781" s="25"/>
      <c r="F781" s="24" t="s">
        <v>18</v>
      </c>
      <c r="G781" s="26">
        <v>1</v>
      </c>
      <c r="H781" s="31"/>
      <c r="I781" s="27">
        <v>0</v>
      </c>
      <c r="J781" s="28">
        <f t="shared" si="12"/>
        <v>0</v>
      </c>
      <c r="K781" s="29" t="s">
        <v>50</v>
      </c>
      <c r="L781" s="21" t="s">
        <v>21</v>
      </c>
      <c r="M781" s="29" t="s">
        <v>51</v>
      </c>
      <c r="N781" s="30" t="str">
        <f>VLOOKUP(M781,[19]OPERACIONAL!$A$1:$C$12,2,FALSE)</f>
        <v>SELECIONAR</v>
      </c>
    </row>
    <row r="782" spans="2:14" hidden="1">
      <c r="B782" s="14">
        <v>40</v>
      </c>
      <c r="C782" s="24" t="s">
        <v>4</v>
      </c>
      <c r="D782" s="25"/>
      <c r="E782" s="25"/>
      <c r="F782" s="24" t="s">
        <v>18</v>
      </c>
      <c r="G782" s="26">
        <v>1</v>
      </c>
      <c r="H782" s="31"/>
      <c r="I782" s="27">
        <v>0</v>
      </c>
      <c r="J782" s="28">
        <f t="shared" si="12"/>
        <v>0</v>
      </c>
      <c r="K782" s="29" t="s">
        <v>50</v>
      </c>
      <c r="L782" s="21" t="s">
        <v>21</v>
      </c>
      <c r="M782" s="29" t="s">
        <v>51</v>
      </c>
      <c r="N782" s="30" t="str">
        <f>VLOOKUP(M782,[19]OPERACIONAL!$A$1:$C$12,2,FALSE)</f>
        <v>SELECIONAR</v>
      </c>
    </row>
    <row r="783" spans="2:14" hidden="1">
      <c r="B783" s="14">
        <v>40</v>
      </c>
      <c r="C783" s="24" t="s">
        <v>4</v>
      </c>
      <c r="D783" s="25"/>
      <c r="E783" s="25"/>
      <c r="F783" s="24" t="s">
        <v>18</v>
      </c>
      <c r="G783" s="26">
        <v>1</v>
      </c>
      <c r="H783" s="31"/>
      <c r="I783" s="27">
        <v>0</v>
      </c>
      <c r="J783" s="28">
        <f t="shared" si="12"/>
        <v>0</v>
      </c>
      <c r="K783" s="29" t="s">
        <v>50</v>
      </c>
      <c r="L783" s="21" t="s">
        <v>21</v>
      </c>
      <c r="M783" s="29" t="s">
        <v>51</v>
      </c>
      <c r="N783" s="30" t="str">
        <f>VLOOKUP(M783,[19]OPERACIONAL!$A$1:$C$12,2,FALSE)</f>
        <v>SELECIONAR</v>
      </c>
    </row>
    <row r="784" spans="2:14" hidden="1">
      <c r="B784" s="14">
        <v>40</v>
      </c>
      <c r="C784" s="24" t="s">
        <v>4</v>
      </c>
      <c r="D784" s="25"/>
      <c r="E784" s="25"/>
      <c r="F784" s="24" t="s">
        <v>18</v>
      </c>
      <c r="G784" s="26">
        <v>1</v>
      </c>
      <c r="H784" s="31"/>
      <c r="I784" s="27">
        <v>0</v>
      </c>
      <c r="J784" s="28">
        <f t="shared" si="12"/>
        <v>0</v>
      </c>
      <c r="K784" s="29" t="s">
        <v>50</v>
      </c>
      <c r="L784" s="21" t="s">
        <v>21</v>
      </c>
      <c r="M784" s="29" t="s">
        <v>51</v>
      </c>
      <c r="N784" s="30" t="str">
        <f>VLOOKUP(M784,[19]OPERACIONAL!$A$1:$C$12,2,FALSE)</f>
        <v>SELECIONAR</v>
      </c>
    </row>
    <row r="785" spans="2:14" hidden="1">
      <c r="B785" s="14">
        <v>40</v>
      </c>
      <c r="C785" s="24" t="s">
        <v>4</v>
      </c>
      <c r="D785" s="25"/>
      <c r="E785" s="25"/>
      <c r="F785" s="24" t="s">
        <v>18</v>
      </c>
      <c r="G785" s="26">
        <v>1</v>
      </c>
      <c r="H785" s="31"/>
      <c r="I785" s="27">
        <v>0</v>
      </c>
      <c r="J785" s="28">
        <f t="shared" si="12"/>
        <v>0</v>
      </c>
      <c r="K785" s="29" t="s">
        <v>50</v>
      </c>
      <c r="L785" s="21" t="s">
        <v>21</v>
      </c>
      <c r="M785" s="29" t="s">
        <v>51</v>
      </c>
      <c r="N785" s="30" t="str">
        <f>VLOOKUP(M785,[19]OPERACIONAL!$A$1:$C$12,2,FALSE)</f>
        <v>SELECIONAR</v>
      </c>
    </row>
    <row r="786" spans="2:14" hidden="1">
      <c r="B786" s="14">
        <v>40</v>
      </c>
      <c r="C786" s="24" t="s">
        <v>4</v>
      </c>
      <c r="D786" s="25"/>
      <c r="E786" s="25"/>
      <c r="F786" s="24" t="s">
        <v>18</v>
      </c>
      <c r="G786" s="26">
        <v>1</v>
      </c>
      <c r="H786" s="31"/>
      <c r="I786" s="27">
        <v>0</v>
      </c>
      <c r="J786" s="28">
        <f t="shared" si="12"/>
        <v>0</v>
      </c>
      <c r="K786" s="29" t="s">
        <v>50</v>
      </c>
      <c r="L786" s="21" t="s">
        <v>21</v>
      </c>
      <c r="M786" s="29" t="s">
        <v>51</v>
      </c>
      <c r="N786" s="30" t="str">
        <f>VLOOKUP(M786,[19]OPERACIONAL!$A$1:$C$12,2,FALSE)</f>
        <v>SELECIONAR</v>
      </c>
    </row>
    <row r="787" spans="2:14" hidden="1">
      <c r="B787" s="14">
        <v>40</v>
      </c>
      <c r="C787" s="24" t="s">
        <v>4</v>
      </c>
      <c r="D787" s="25"/>
      <c r="E787" s="25"/>
      <c r="F787" s="24" t="s">
        <v>18</v>
      </c>
      <c r="G787" s="26">
        <v>1</v>
      </c>
      <c r="H787" s="31"/>
      <c r="I787" s="27">
        <v>0</v>
      </c>
      <c r="J787" s="28">
        <f t="shared" si="12"/>
        <v>0</v>
      </c>
      <c r="K787" s="29" t="s">
        <v>50</v>
      </c>
      <c r="L787" s="21" t="s">
        <v>21</v>
      </c>
      <c r="M787" s="29" t="s">
        <v>51</v>
      </c>
      <c r="N787" s="30" t="str">
        <f>VLOOKUP(M787,[19]OPERACIONAL!$A$1:$C$12,2,FALSE)</f>
        <v>SELECIONAR</v>
      </c>
    </row>
    <row r="788" spans="2:14" hidden="1">
      <c r="B788" s="14">
        <v>40</v>
      </c>
      <c r="C788" s="24" t="s">
        <v>4</v>
      </c>
      <c r="D788" s="25"/>
      <c r="E788" s="25"/>
      <c r="F788" s="24" t="s">
        <v>18</v>
      </c>
      <c r="G788" s="26">
        <v>1</v>
      </c>
      <c r="H788" s="31"/>
      <c r="I788" s="27">
        <v>0</v>
      </c>
      <c r="J788" s="28">
        <f t="shared" si="12"/>
        <v>0</v>
      </c>
      <c r="K788" s="29" t="s">
        <v>50</v>
      </c>
      <c r="L788" s="21" t="s">
        <v>21</v>
      </c>
      <c r="M788" s="29" t="s">
        <v>51</v>
      </c>
      <c r="N788" s="30" t="str">
        <f>VLOOKUP(M788,[19]OPERACIONAL!$A$1:$C$12,2,FALSE)</f>
        <v>SELECIONAR</v>
      </c>
    </row>
    <row r="789" spans="2:14" hidden="1">
      <c r="B789" s="14">
        <v>40</v>
      </c>
      <c r="C789" s="24" t="s">
        <v>4</v>
      </c>
      <c r="D789" s="25"/>
      <c r="E789" s="25"/>
      <c r="F789" s="24" t="s">
        <v>18</v>
      </c>
      <c r="G789" s="26">
        <v>1</v>
      </c>
      <c r="H789" s="31"/>
      <c r="I789" s="27">
        <v>0</v>
      </c>
      <c r="J789" s="28">
        <f t="shared" si="12"/>
        <v>0</v>
      </c>
      <c r="K789" s="29" t="s">
        <v>50</v>
      </c>
      <c r="L789" s="21" t="s">
        <v>21</v>
      </c>
      <c r="M789" s="29" t="s">
        <v>51</v>
      </c>
      <c r="N789" s="30" t="str">
        <f>VLOOKUP(M789,[19]OPERACIONAL!$A$1:$C$12,2,FALSE)</f>
        <v>SELECIONAR</v>
      </c>
    </row>
    <row r="790" spans="2:14" hidden="1">
      <c r="B790" s="14">
        <v>40</v>
      </c>
      <c r="C790" s="24" t="s">
        <v>4</v>
      </c>
      <c r="D790" s="25"/>
      <c r="E790" s="25"/>
      <c r="F790" s="24" t="s">
        <v>18</v>
      </c>
      <c r="G790" s="26">
        <v>1</v>
      </c>
      <c r="H790" s="31"/>
      <c r="I790" s="27">
        <v>0</v>
      </c>
      <c r="J790" s="28">
        <f t="shared" si="12"/>
        <v>0</v>
      </c>
      <c r="K790" s="29" t="s">
        <v>50</v>
      </c>
      <c r="L790" s="21" t="s">
        <v>21</v>
      </c>
      <c r="M790" s="29" t="s">
        <v>51</v>
      </c>
      <c r="N790" s="30" t="str">
        <f>VLOOKUP(M790,[19]OPERACIONAL!$A$1:$C$12,2,FALSE)</f>
        <v>SELECIONAR</v>
      </c>
    </row>
    <row r="791" spans="2:14" hidden="1">
      <c r="B791" s="14">
        <v>40</v>
      </c>
      <c r="C791" s="24" t="s">
        <v>4</v>
      </c>
      <c r="D791" s="25"/>
      <c r="E791" s="25"/>
      <c r="F791" s="24" t="s">
        <v>18</v>
      </c>
      <c r="G791" s="26">
        <v>1</v>
      </c>
      <c r="H791" s="31"/>
      <c r="I791" s="27">
        <v>0</v>
      </c>
      <c r="J791" s="28">
        <f t="shared" si="12"/>
        <v>0</v>
      </c>
      <c r="K791" s="29" t="s">
        <v>50</v>
      </c>
      <c r="L791" s="21" t="s">
        <v>21</v>
      </c>
      <c r="M791" s="29" t="s">
        <v>51</v>
      </c>
      <c r="N791" s="30" t="str">
        <f>VLOOKUP(M791,[19]OPERACIONAL!$A$1:$C$12,2,FALSE)</f>
        <v>SELECIONAR</v>
      </c>
    </row>
    <row r="792" spans="2:14" hidden="1">
      <c r="B792" s="14">
        <v>40</v>
      </c>
      <c r="C792" s="24" t="s">
        <v>4</v>
      </c>
      <c r="D792" s="25"/>
      <c r="E792" s="25"/>
      <c r="F792" s="24" t="s">
        <v>18</v>
      </c>
      <c r="G792" s="26">
        <v>1</v>
      </c>
      <c r="H792" s="31"/>
      <c r="I792" s="27">
        <v>0</v>
      </c>
      <c r="J792" s="28">
        <f t="shared" si="12"/>
        <v>0</v>
      </c>
      <c r="K792" s="29" t="s">
        <v>50</v>
      </c>
      <c r="L792" s="21" t="s">
        <v>21</v>
      </c>
      <c r="M792" s="29" t="s">
        <v>51</v>
      </c>
      <c r="N792" s="30" t="str">
        <f>VLOOKUP(M792,[19]OPERACIONAL!$A$1:$C$12,2,FALSE)</f>
        <v>SELECIONAR</v>
      </c>
    </row>
    <row r="793" spans="2:14" hidden="1">
      <c r="B793" s="14">
        <v>40</v>
      </c>
      <c r="C793" s="24" t="s">
        <v>4</v>
      </c>
      <c r="D793" s="25"/>
      <c r="E793" s="25"/>
      <c r="F793" s="24" t="s">
        <v>18</v>
      </c>
      <c r="G793" s="26">
        <v>1</v>
      </c>
      <c r="H793" s="31"/>
      <c r="I793" s="27">
        <v>0</v>
      </c>
      <c r="J793" s="28">
        <f t="shared" si="12"/>
        <v>0</v>
      </c>
      <c r="K793" s="29" t="s">
        <v>50</v>
      </c>
      <c r="L793" s="21" t="s">
        <v>21</v>
      </c>
      <c r="M793" s="29" t="s">
        <v>51</v>
      </c>
      <c r="N793" s="30" t="str">
        <f>VLOOKUP(M793,[19]OPERACIONAL!$A$1:$C$12,2,FALSE)</f>
        <v>SELECIONAR</v>
      </c>
    </row>
    <row r="794" spans="2:14" hidden="1">
      <c r="B794" s="14">
        <v>40</v>
      </c>
      <c r="C794" s="24" t="s">
        <v>4</v>
      </c>
      <c r="D794" s="25"/>
      <c r="E794" s="25"/>
      <c r="F794" s="24" t="s">
        <v>18</v>
      </c>
      <c r="G794" s="26">
        <v>1</v>
      </c>
      <c r="H794" s="31"/>
      <c r="I794" s="27">
        <v>0</v>
      </c>
      <c r="J794" s="28">
        <f t="shared" si="12"/>
        <v>0</v>
      </c>
      <c r="K794" s="29" t="s">
        <v>50</v>
      </c>
      <c r="L794" s="21" t="s">
        <v>21</v>
      </c>
      <c r="M794" s="29" t="s">
        <v>51</v>
      </c>
      <c r="N794" s="30" t="str">
        <f>VLOOKUP(M794,[19]OPERACIONAL!$A$1:$C$12,2,FALSE)</f>
        <v>SELECIONAR</v>
      </c>
    </row>
    <row r="795" spans="2:14" hidden="1">
      <c r="B795" s="14">
        <v>40</v>
      </c>
      <c r="C795" s="24" t="s">
        <v>4</v>
      </c>
      <c r="D795" s="25"/>
      <c r="E795" s="25"/>
      <c r="F795" s="24" t="s">
        <v>18</v>
      </c>
      <c r="G795" s="26">
        <v>1</v>
      </c>
      <c r="H795" s="31"/>
      <c r="I795" s="27">
        <v>0</v>
      </c>
      <c r="J795" s="28">
        <f t="shared" si="12"/>
        <v>0</v>
      </c>
      <c r="K795" s="29" t="s">
        <v>50</v>
      </c>
      <c r="L795" s="21" t="s">
        <v>21</v>
      </c>
      <c r="M795" s="29" t="s">
        <v>51</v>
      </c>
      <c r="N795" s="30" t="str">
        <f>VLOOKUP(M795,[19]OPERACIONAL!$A$1:$C$12,2,FALSE)</f>
        <v>SELECIONAR</v>
      </c>
    </row>
    <row r="796" spans="2:14" hidden="1">
      <c r="B796" s="14">
        <v>40</v>
      </c>
      <c r="C796" s="24" t="s">
        <v>4</v>
      </c>
      <c r="D796" s="25"/>
      <c r="E796" s="25"/>
      <c r="F796" s="24" t="s">
        <v>18</v>
      </c>
      <c r="G796" s="26">
        <v>1</v>
      </c>
      <c r="H796" s="31"/>
      <c r="I796" s="27">
        <v>0</v>
      </c>
      <c r="J796" s="28">
        <f t="shared" si="12"/>
        <v>0</v>
      </c>
      <c r="K796" s="29" t="s">
        <v>50</v>
      </c>
      <c r="L796" s="21" t="s">
        <v>21</v>
      </c>
      <c r="M796" s="29" t="s">
        <v>51</v>
      </c>
      <c r="N796" s="30" t="str">
        <f>VLOOKUP(M796,[19]OPERACIONAL!$A$1:$C$12,2,FALSE)</f>
        <v>SELECIONAR</v>
      </c>
    </row>
    <row r="797" spans="2:14" hidden="1">
      <c r="B797" s="14">
        <v>40</v>
      </c>
      <c r="C797" s="24" t="s">
        <v>4</v>
      </c>
      <c r="D797" s="25"/>
      <c r="E797" s="25"/>
      <c r="F797" s="24" t="s">
        <v>18</v>
      </c>
      <c r="G797" s="26">
        <v>1</v>
      </c>
      <c r="H797" s="31"/>
      <c r="I797" s="27">
        <v>0</v>
      </c>
      <c r="J797" s="28">
        <f t="shared" si="12"/>
        <v>0</v>
      </c>
      <c r="K797" s="29" t="s">
        <v>50</v>
      </c>
      <c r="L797" s="21" t="s">
        <v>21</v>
      </c>
      <c r="M797" s="29" t="s">
        <v>51</v>
      </c>
      <c r="N797" s="30" t="str">
        <f>VLOOKUP(M797,[19]OPERACIONAL!$A$1:$C$12,2,FALSE)</f>
        <v>SELECIONAR</v>
      </c>
    </row>
    <row r="798" spans="2:14" hidden="1">
      <c r="B798" s="14">
        <v>40</v>
      </c>
      <c r="C798" s="24" t="s">
        <v>4</v>
      </c>
      <c r="D798" s="25"/>
      <c r="E798" s="25"/>
      <c r="F798" s="24" t="s">
        <v>18</v>
      </c>
      <c r="G798" s="26">
        <v>1</v>
      </c>
      <c r="H798" s="31"/>
      <c r="I798" s="27">
        <v>0</v>
      </c>
      <c r="J798" s="28">
        <f t="shared" si="12"/>
        <v>0</v>
      </c>
      <c r="K798" s="29" t="s">
        <v>50</v>
      </c>
      <c r="L798" s="21" t="s">
        <v>21</v>
      </c>
      <c r="M798" s="29" t="s">
        <v>51</v>
      </c>
      <c r="N798" s="30" t="str">
        <f>VLOOKUP(M798,[19]OPERACIONAL!$A$1:$C$12,2,FALSE)</f>
        <v>SELECIONAR</v>
      </c>
    </row>
    <row r="799" spans="2:14" hidden="1">
      <c r="B799" s="14">
        <v>40</v>
      </c>
      <c r="C799" s="24" t="s">
        <v>4</v>
      </c>
      <c r="D799" s="25"/>
      <c r="E799" s="25"/>
      <c r="F799" s="24" t="s">
        <v>18</v>
      </c>
      <c r="G799" s="26">
        <v>1</v>
      </c>
      <c r="H799" s="31"/>
      <c r="I799" s="27">
        <v>0</v>
      </c>
      <c r="J799" s="28">
        <f t="shared" si="12"/>
        <v>0</v>
      </c>
      <c r="K799" s="29" t="s">
        <v>50</v>
      </c>
      <c r="L799" s="21" t="s">
        <v>21</v>
      </c>
      <c r="M799" s="29" t="s">
        <v>51</v>
      </c>
      <c r="N799" s="30" t="str">
        <f>VLOOKUP(M799,[19]OPERACIONAL!$A$1:$C$12,2,FALSE)</f>
        <v>SELECIONAR</v>
      </c>
    </row>
    <row r="800" spans="2:14" hidden="1">
      <c r="B800" s="14">
        <v>40</v>
      </c>
      <c r="C800" s="24" t="s">
        <v>4</v>
      </c>
      <c r="D800" s="25"/>
      <c r="E800" s="25"/>
      <c r="F800" s="24" t="s">
        <v>18</v>
      </c>
      <c r="G800" s="26">
        <v>1</v>
      </c>
      <c r="H800" s="31"/>
      <c r="I800" s="27">
        <v>0</v>
      </c>
      <c r="J800" s="28">
        <f t="shared" si="12"/>
        <v>0</v>
      </c>
      <c r="K800" s="29" t="s">
        <v>50</v>
      </c>
      <c r="L800" s="21" t="s">
        <v>21</v>
      </c>
      <c r="M800" s="29" t="s">
        <v>51</v>
      </c>
      <c r="N800" s="30" t="str">
        <f>VLOOKUP(M800,[19]OPERACIONAL!$A$1:$C$12,2,FALSE)</f>
        <v>SELECIONAR</v>
      </c>
    </row>
    <row r="801" spans="2:14" hidden="1">
      <c r="B801" s="14">
        <v>40</v>
      </c>
      <c r="C801" s="24" t="s">
        <v>4</v>
      </c>
      <c r="D801" s="25"/>
      <c r="E801" s="25"/>
      <c r="F801" s="24" t="s">
        <v>18</v>
      </c>
      <c r="G801" s="26">
        <v>1</v>
      </c>
      <c r="H801" s="31"/>
      <c r="I801" s="27">
        <v>0</v>
      </c>
      <c r="J801" s="28">
        <f t="shared" si="12"/>
        <v>0</v>
      </c>
      <c r="K801" s="29" t="s">
        <v>50</v>
      </c>
      <c r="L801" s="21" t="s">
        <v>21</v>
      </c>
      <c r="M801" s="29" t="s">
        <v>51</v>
      </c>
      <c r="N801" s="30" t="str">
        <f>VLOOKUP(M801,[19]OPERACIONAL!$A$1:$C$12,2,FALSE)</f>
        <v>SELECIONAR</v>
      </c>
    </row>
    <row r="802" spans="2:14" hidden="1">
      <c r="B802" s="14">
        <v>40</v>
      </c>
      <c r="C802" s="24" t="s">
        <v>4</v>
      </c>
      <c r="D802" s="25"/>
      <c r="E802" s="25"/>
      <c r="F802" s="24" t="s">
        <v>18</v>
      </c>
      <c r="G802" s="26">
        <v>1</v>
      </c>
      <c r="H802" s="31"/>
      <c r="I802" s="27">
        <v>0</v>
      </c>
      <c r="J802" s="28">
        <f t="shared" si="12"/>
        <v>0</v>
      </c>
      <c r="K802" s="29" t="s">
        <v>50</v>
      </c>
      <c r="L802" s="21" t="s">
        <v>21</v>
      </c>
      <c r="M802" s="29" t="s">
        <v>51</v>
      </c>
      <c r="N802" s="30" t="str">
        <f>VLOOKUP(M802,[19]OPERACIONAL!$A$1:$C$12,2,FALSE)</f>
        <v>SELECIONAR</v>
      </c>
    </row>
    <row r="803" spans="2:14" hidden="1">
      <c r="B803" s="14">
        <v>40</v>
      </c>
      <c r="C803" s="24" t="s">
        <v>4</v>
      </c>
      <c r="D803" s="25"/>
      <c r="E803" s="25"/>
      <c r="F803" s="24" t="s">
        <v>18</v>
      </c>
      <c r="G803" s="26">
        <v>1</v>
      </c>
      <c r="H803" s="31"/>
      <c r="I803" s="27">
        <v>0</v>
      </c>
      <c r="J803" s="28">
        <f t="shared" si="12"/>
        <v>0</v>
      </c>
      <c r="K803" s="29" t="s">
        <v>50</v>
      </c>
      <c r="L803" s="21" t="s">
        <v>21</v>
      </c>
      <c r="M803" s="29" t="s">
        <v>51</v>
      </c>
      <c r="N803" s="30" t="str">
        <f>VLOOKUP(M803,[19]OPERACIONAL!$A$1:$C$12,2,FALSE)</f>
        <v>SELECIONAR</v>
      </c>
    </row>
    <row r="804" spans="2:14" hidden="1">
      <c r="B804" s="14">
        <v>40</v>
      </c>
      <c r="C804" s="24" t="s">
        <v>4</v>
      </c>
      <c r="D804" s="25"/>
      <c r="E804" s="25"/>
      <c r="F804" s="24" t="s">
        <v>18</v>
      </c>
      <c r="G804" s="26">
        <v>1</v>
      </c>
      <c r="H804" s="31"/>
      <c r="I804" s="27">
        <v>0</v>
      </c>
      <c r="J804" s="28">
        <f t="shared" si="12"/>
        <v>0</v>
      </c>
      <c r="K804" s="29" t="s">
        <v>50</v>
      </c>
      <c r="L804" s="21" t="s">
        <v>21</v>
      </c>
      <c r="M804" s="29" t="s">
        <v>51</v>
      </c>
      <c r="N804" s="30" t="str">
        <f>VLOOKUP(M804,[19]OPERACIONAL!$A$1:$C$12,2,FALSE)</f>
        <v>SELECIONAR</v>
      </c>
    </row>
    <row r="805" spans="2:14" hidden="1">
      <c r="B805" s="14">
        <v>40</v>
      </c>
      <c r="C805" s="24" t="s">
        <v>4</v>
      </c>
      <c r="D805" s="25"/>
      <c r="E805" s="25"/>
      <c r="F805" s="24" t="s">
        <v>18</v>
      </c>
      <c r="G805" s="26">
        <v>1</v>
      </c>
      <c r="H805" s="31"/>
      <c r="I805" s="27">
        <v>0</v>
      </c>
      <c r="J805" s="28">
        <f t="shared" si="12"/>
        <v>0</v>
      </c>
      <c r="K805" s="29" t="s">
        <v>50</v>
      </c>
      <c r="L805" s="21" t="s">
        <v>21</v>
      </c>
      <c r="M805" s="29" t="s">
        <v>51</v>
      </c>
      <c r="N805" s="30" t="str">
        <f>VLOOKUP(M805,[19]OPERACIONAL!$A$1:$C$12,2,FALSE)</f>
        <v>SELECIONAR</v>
      </c>
    </row>
    <row r="806" spans="2:14" hidden="1">
      <c r="B806" s="14">
        <v>40</v>
      </c>
      <c r="C806" s="24" t="s">
        <v>4</v>
      </c>
      <c r="D806" s="25"/>
      <c r="E806" s="25"/>
      <c r="F806" s="24" t="s">
        <v>18</v>
      </c>
      <c r="G806" s="26">
        <v>1</v>
      </c>
      <c r="H806" s="31"/>
      <c r="I806" s="27">
        <v>0</v>
      </c>
      <c r="J806" s="28">
        <f t="shared" si="12"/>
        <v>0</v>
      </c>
      <c r="K806" s="29" t="s">
        <v>50</v>
      </c>
      <c r="L806" s="21" t="s">
        <v>21</v>
      </c>
      <c r="M806" s="29" t="s">
        <v>51</v>
      </c>
      <c r="N806" s="30" t="str">
        <f>VLOOKUP(M806,[19]OPERACIONAL!$A$1:$C$12,2,FALSE)</f>
        <v>SELECIONAR</v>
      </c>
    </row>
    <row r="807" spans="2:14" hidden="1">
      <c r="B807" s="14">
        <v>40</v>
      </c>
      <c r="C807" s="24" t="s">
        <v>4</v>
      </c>
      <c r="D807" s="25"/>
      <c r="E807" s="25"/>
      <c r="F807" s="24" t="s">
        <v>18</v>
      </c>
      <c r="G807" s="26">
        <v>1</v>
      </c>
      <c r="H807" s="31"/>
      <c r="I807" s="27">
        <v>0</v>
      </c>
      <c r="J807" s="28">
        <f t="shared" si="12"/>
        <v>0</v>
      </c>
      <c r="K807" s="29" t="s">
        <v>50</v>
      </c>
      <c r="L807" s="21" t="s">
        <v>21</v>
      </c>
      <c r="M807" s="29" t="s">
        <v>51</v>
      </c>
      <c r="N807" s="30" t="str">
        <f>VLOOKUP(M807,[19]OPERACIONAL!$A$1:$C$12,2,FALSE)</f>
        <v>SELECIONAR</v>
      </c>
    </row>
    <row r="808" spans="2:14" hidden="1">
      <c r="B808" s="14">
        <v>40</v>
      </c>
      <c r="C808" s="24" t="s">
        <v>4</v>
      </c>
      <c r="D808" s="25"/>
      <c r="E808" s="25"/>
      <c r="F808" s="24" t="s">
        <v>18</v>
      </c>
      <c r="G808" s="26">
        <v>1</v>
      </c>
      <c r="H808" s="31"/>
      <c r="I808" s="27">
        <v>0</v>
      </c>
      <c r="J808" s="28">
        <f t="shared" si="12"/>
        <v>0</v>
      </c>
      <c r="K808" s="29" t="s">
        <v>50</v>
      </c>
      <c r="L808" s="21" t="s">
        <v>21</v>
      </c>
      <c r="M808" s="29" t="s">
        <v>51</v>
      </c>
      <c r="N808" s="30" t="str">
        <f>VLOOKUP(M808,[19]OPERACIONAL!$A$1:$C$12,2,FALSE)</f>
        <v>SELECIONAR</v>
      </c>
    </row>
    <row r="809" spans="2:14" hidden="1">
      <c r="B809" s="14">
        <v>40</v>
      </c>
      <c r="C809" s="24" t="s">
        <v>4</v>
      </c>
      <c r="D809" s="25"/>
      <c r="E809" s="25"/>
      <c r="F809" s="24" t="s">
        <v>18</v>
      </c>
      <c r="G809" s="26">
        <v>1</v>
      </c>
      <c r="H809" s="31"/>
      <c r="I809" s="27">
        <v>0</v>
      </c>
      <c r="J809" s="28">
        <f t="shared" si="12"/>
        <v>0</v>
      </c>
      <c r="K809" s="29" t="s">
        <v>50</v>
      </c>
      <c r="L809" s="21" t="s">
        <v>21</v>
      </c>
      <c r="M809" s="29" t="s">
        <v>51</v>
      </c>
      <c r="N809" s="30" t="str">
        <f>VLOOKUP(M809,[19]OPERACIONAL!$A$1:$C$12,2,FALSE)</f>
        <v>SELECIONAR</v>
      </c>
    </row>
    <row r="810" spans="2:14" hidden="1">
      <c r="B810" s="14">
        <v>40</v>
      </c>
      <c r="C810" s="24" t="s">
        <v>4</v>
      </c>
      <c r="D810" s="25"/>
      <c r="E810" s="25"/>
      <c r="F810" s="24" t="s">
        <v>18</v>
      </c>
      <c r="G810" s="26">
        <v>1</v>
      </c>
      <c r="H810" s="31"/>
      <c r="I810" s="27">
        <v>0</v>
      </c>
      <c r="J810" s="28">
        <f t="shared" si="12"/>
        <v>0</v>
      </c>
      <c r="K810" s="29" t="s">
        <v>50</v>
      </c>
      <c r="L810" s="21" t="s">
        <v>21</v>
      </c>
      <c r="M810" s="29" t="s">
        <v>51</v>
      </c>
      <c r="N810" s="30" t="str">
        <f>VLOOKUP(M810,[19]OPERACIONAL!$A$1:$C$12,2,FALSE)</f>
        <v>SELECIONAR</v>
      </c>
    </row>
    <row r="811" spans="2:14" hidden="1">
      <c r="B811" s="14">
        <v>40</v>
      </c>
      <c r="C811" s="24" t="s">
        <v>4</v>
      </c>
      <c r="D811" s="25"/>
      <c r="E811" s="25"/>
      <c r="F811" s="24" t="s">
        <v>18</v>
      </c>
      <c r="G811" s="26">
        <v>1</v>
      </c>
      <c r="H811" s="31"/>
      <c r="I811" s="27">
        <v>0</v>
      </c>
      <c r="J811" s="28">
        <f t="shared" si="12"/>
        <v>0</v>
      </c>
      <c r="K811" s="29" t="s">
        <v>50</v>
      </c>
      <c r="L811" s="21" t="s">
        <v>21</v>
      </c>
      <c r="M811" s="29" t="s">
        <v>51</v>
      </c>
      <c r="N811" s="30" t="str">
        <f>VLOOKUP(M811,[19]OPERACIONAL!$A$1:$C$12,2,FALSE)</f>
        <v>SELECIONAR</v>
      </c>
    </row>
    <row r="812" spans="2:14" hidden="1">
      <c r="B812" s="14">
        <v>40</v>
      </c>
      <c r="C812" s="24" t="s">
        <v>4</v>
      </c>
      <c r="D812" s="25"/>
      <c r="E812" s="25"/>
      <c r="F812" s="24" t="s">
        <v>18</v>
      </c>
      <c r="G812" s="26">
        <v>1</v>
      </c>
      <c r="H812" s="31"/>
      <c r="I812" s="27">
        <v>0</v>
      </c>
      <c r="J812" s="28">
        <f t="shared" si="12"/>
        <v>0</v>
      </c>
      <c r="K812" s="29" t="s">
        <v>50</v>
      </c>
      <c r="L812" s="21" t="s">
        <v>21</v>
      </c>
      <c r="M812" s="29" t="s">
        <v>51</v>
      </c>
      <c r="N812" s="30" t="str">
        <f>VLOOKUP(M812,[19]OPERACIONAL!$A$1:$C$12,2,FALSE)</f>
        <v>SELECIONAR</v>
      </c>
    </row>
    <row r="813" spans="2:14" hidden="1">
      <c r="B813" s="14">
        <v>40</v>
      </c>
      <c r="C813" s="24" t="s">
        <v>4</v>
      </c>
      <c r="D813" s="25"/>
      <c r="E813" s="25"/>
      <c r="F813" s="24" t="s">
        <v>18</v>
      </c>
      <c r="G813" s="26">
        <v>1</v>
      </c>
      <c r="H813" s="31"/>
      <c r="I813" s="27">
        <v>0</v>
      </c>
      <c r="J813" s="28">
        <f t="shared" si="12"/>
        <v>0</v>
      </c>
      <c r="K813" s="29" t="s">
        <v>50</v>
      </c>
      <c r="L813" s="21" t="s">
        <v>21</v>
      </c>
      <c r="M813" s="29" t="s">
        <v>51</v>
      </c>
      <c r="N813" s="30" t="str">
        <f>VLOOKUP(M813,[19]OPERACIONAL!$A$1:$C$12,2,FALSE)</f>
        <v>SELECIONAR</v>
      </c>
    </row>
    <row r="814" spans="2:14" hidden="1">
      <c r="B814" s="14">
        <v>40</v>
      </c>
      <c r="C814" s="24" t="s">
        <v>4</v>
      </c>
      <c r="D814" s="25"/>
      <c r="E814" s="25"/>
      <c r="F814" s="24" t="s">
        <v>18</v>
      </c>
      <c r="G814" s="26">
        <v>1</v>
      </c>
      <c r="H814" s="31"/>
      <c r="I814" s="27">
        <v>0</v>
      </c>
      <c r="J814" s="28">
        <f t="shared" si="12"/>
        <v>0</v>
      </c>
      <c r="K814" s="29" t="s">
        <v>50</v>
      </c>
      <c r="L814" s="21" t="s">
        <v>21</v>
      </c>
      <c r="M814" s="29" t="s">
        <v>51</v>
      </c>
      <c r="N814" s="30" t="str">
        <f>VLOOKUP(M814,[19]OPERACIONAL!$A$1:$C$12,2,FALSE)</f>
        <v>SELECIONAR</v>
      </c>
    </row>
    <row r="815" spans="2:14" hidden="1">
      <c r="B815" s="14">
        <v>40</v>
      </c>
      <c r="C815" s="24" t="s">
        <v>4</v>
      </c>
      <c r="D815" s="25"/>
      <c r="E815" s="25"/>
      <c r="F815" s="24" t="s">
        <v>18</v>
      </c>
      <c r="G815" s="26">
        <v>1</v>
      </c>
      <c r="H815" s="31"/>
      <c r="I815" s="27">
        <v>0</v>
      </c>
      <c r="J815" s="28">
        <f t="shared" si="12"/>
        <v>0</v>
      </c>
      <c r="K815" s="29" t="s">
        <v>50</v>
      </c>
      <c r="L815" s="21" t="s">
        <v>21</v>
      </c>
      <c r="M815" s="29" t="s">
        <v>51</v>
      </c>
      <c r="N815" s="30" t="str">
        <f>VLOOKUP(M815,[19]OPERACIONAL!$A$1:$C$12,2,FALSE)</f>
        <v>SELECIONAR</v>
      </c>
    </row>
    <row r="816" spans="2:14" hidden="1">
      <c r="B816" s="14">
        <v>40</v>
      </c>
      <c r="C816" s="24" t="s">
        <v>4</v>
      </c>
      <c r="D816" s="25"/>
      <c r="E816" s="25"/>
      <c r="F816" s="24" t="s">
        <v>18</v>
      </c>
      <c r="G816" s="26">
        <v>1</v>
      </c>
      <c r="H816" s="31"/>
      <c r="I816" s="27">
        <v>0</v>
      </c>
      <c r="J816" s="28">
        <f t="shared" si="12"/>
        <v>0</v>
      </c>
      <c r="K816" s="29" t="s">
        <v>50</v>
      </c>
      <c r="L816" s="21" t="s">
        <v>21</v>
      </c>
      <c r="M816" s="29" t="s">
        <v>51</v>
      </c>
      <c r="N816" s="30" t="str">
        <f>VLOOKUP(M816,[19]OPERACIONAL!$A$1:$C$12,2,FALSE)</f>
        <v>SELECIONAR</v>
      </c>
    </row>
    <row r="817" spans="2:14" hidden="1">
      <c r="B817" s="14">
        <v>40</v>
      </c>
      <c r="C817" s="24" t="s">
        <v>4</v>
      </c>
      <c r="D817" s="25"/>
      <c r="E817" s="25"/>
      <c r="F817" s="24" t="s">
        <v>18</v>
      </c>
      <c r="G817" s="26">
        <v>1</v>
      </c>
      <c r="H817" s="31"/>
      <c r="I817" s="27">
        <v>0</v>
      </c>
      <c r="J817" s="28">
        <f t="shared" si="12"/>
        <v>0</v>
      </c>
      <c r="K817" s="29" t="s">
        <v>50</v>
      </c>
      <c r="L817" s="21" t="s">
        <v>21</v>
      </c>
      <c r="M817" s="29" t="s">
        <v>51</v>
      </c>
      <c r="N817" s="30" t="str">
        <f>VLOOKUP(M817,[19]OPERACIONAL!$A$1:$C$12,2,FALSE)</f>
        <v>SELECIONAR</v>
      </c>
    </row>
    <row r="818" spans="2:14" hidden="1">
      <c r="B818" s="14">
        <v>40</v>
      </c>
      <c r="C818" s="24" t="s">
        <v>4</v>
      </c>
      <c r="D818" s="25"/>
      <c r="E818" s="25"/>
      <c r="F818" s="24" t="s">
        <v>18</v>
      </c>
      <c r="G818" s="26">
        <v>1</v>
      </c>
      <c r="H818" s="31"/>
      <c r="I818" s="27">
        <v>0</v>
      </c>
      <c r="J818" s="28">
        <f t="shared" si="12"/>
        <v>0</v>
      </c>
      <c r="K818" s="29" t="s">
        <v>50</v>
      </c>
      <c r="L818" s="21" t="s">
        <v>21</v>
      </c>
      <c r="M818" s="29" t="s">
        <v>51</v>
      </c>
      <c r="N818" s="30" t="str">
        <f>VLOOKUP(M818,[19]OPERACIONAL!$A$1:$C$12,2,FALSE)</f>
        <v>SELECIONAR</v>
      </c>
    </row>
    <row r="819" spans="2:14" hidden="1">
      <c r="B819" s="14">
        <v>40</v>
      </c>
      <c r="C819" s="24" t="s">
        <v>4</v>
      </c>
      <c r="D819" s="25"/>
      <c r="E819" s="25"/>
      <c r="F819" s="24" t="s">
        <v>18</v>
      </c>
      <c r="G819" s="26">
        <v>1</v>
      </c>
      <c r="H819" s="31"/>
      <c r="I819" s="27">
        <v>0</v>
      </c>
      <c r="J819" s="28">
        <f t="shared" si="12"/>
        <v>0</v>
      </c>
      <c r="K819" s="29" t="s">
        <v>50</v>
      </c>
      <c r="L819" s="21" t="s">
        <v>21</v>
      </c>
      <c r="M819" s="29" t="s">
        <v>51</v>
      </c>
      <c r="N819" s="30" t="str">
        <f>VLOOKUP(M819,[19]OPERACIONAL!$A$1:$C$12,2,FALSE)</f>
        <v>SELECIONAR</v>
      </c>
    </row>
    <row r="820" spans="2:14" hidden="1">
      <c r="B820" s="14">
        <v>40</v>
      </c>
      <c r="C820" s="24" t="s">
        <v>4</v>
      </c>
      <c r="D820" s="25"/>
      <c r="E820" s="25"/>
      <c r="F820" s="24" t="s">
        <v>18</v>
      </c>
      <c r="G820" s="26">
        <v>1</v>
      </c>
      <c r="H820" s="31"/>
      <c r="I820" s="27">
        <v>0</v>
      </c>
      <c r="J820" s="28">
        <f t="shared" si="12"/>
        <v>0</v>
      </c>
      <c r="K820" s="29" t="s">
        <v>50</v>
      </c>
      <c r="L820" s="21" t="s">
        <v>21</v>
      </c>
      <c r="M820" s="29" t="s">
        <v>51</v>
      </c>
      <c r="N820" s="30" t="str">
        <f>VLOOKUP(M820,[19]OPERACIONAL!$A$1:$C$12,2,FALSE)</f>
        <v>SELECIONAR</v>
      </c>
    </row>
    <row r="821" spans="2:14" hidden="1">
      <c r="B821" s="14">
        <v>40</v>
      </c>
      <c r="C821" s="24" t="s">
        <v>4</v>
      </c>
      <c r="D821" s="25"/>
      <c r="E821" s="25"/>
      <c r="F821" s="24" t="s">
        <v>18</v>
      </c>
      <c r="G821" s="26">
        <v>1</v>
      </c>
      <c r="H821" s="31"/>
      <c r="I821" s="27">
        <v>0</v>
      </c>
      <c r="J821" s="28">
        <f t="shared" si="12"/>
        <v>0</v>
      </c>
      <c r="K821" s="29" t="s">
        <v>50</v>
      </c>
      <c r="L821" s="21" t="s">
        <v>21</v>
      </c>
      <c r="M821" s="29" t="s">
        <v>51</v>
      </c>
      <c r="N821" s="30" t="str">
        <f>VLOOKUP(M821,[19]OPERACIONAL!$A$1:$C$12,2,FALSE)</f>
        <v>SELECIONAR</v>
      </c>
    </row>
    <row r="822" spans="2:14" hidden="1">
      <c r="B822" s="14">
        <v>40</v>
      </c>
      <c r="C822" s="24" t="s">
        <v>4</v>
      </c>
      <c r="D822" s="25"/>
      <c r="E822" s="25"/>
      <c r="F822" s="24" t="s">
        <v>18</v>
      </c>
      <c r="G822" s="26">
        <v>1</v>
      </c>
      <c r="H822" s="31"/>
      <c r="I822" s="27">
        <v>0</v>
      </c>
      <c r="J822" s="28">
        <f t="shared" si="12"/>
        <v>0</v>
      </c>
      <c r="K822" s="29" t="s">
        <v>50</v>
      </c>
      <c r="L822" s="21" t="s">
        <v>21</v>
      </c>
      <c r="M822" s="29" t="s">
        <v>51</v>
      </c>
      <c r="N822" s="30" t="str">
        <f>VLOOKUP(M822,[19]OPERACIONAL!$A$1:$C$12,2,FALSE)</f>
        <v>SELECIONAR</v>
      </c>
    </row>
    <row r="823" spans="2:14" hidden="1">
      <c r="B823" s="14">
        <v>40</v>
      </c>
      <c r="C823" s="24" t="s">
        <v>4</v>
      </c>
      <c r="D823" s="25"/>
      <c r="E823" s="25"/>
      <c r="F823" s="24" t="s">
        <v>18</v>
      </c>
      <c r="G823" s="26">
        <v>1</v>
      </c>
      <c r="H823" s="31"/>
      <c r="I823" s="27">
        <v>0</v>
      </c>
      <c r="J823" s="28">
        <f t="shared" si="12"/>
        <v>0</v>
      </c>
      <c r="K823" s="29" t="s">
        <v>50</v>
      </c>
      <c r="L823" s="21" t="s">
        <v>21</v>
      </c>
      <c r="M823" s="29" t="s">
        <v>51</v>
      </c>
      <c r="N823" s="30" t="str">
        <f>VLOOKUP(M823,[19]OPERACIONAL!$A$1:$C$12,2,FALSE)</f>
        <v>SELECIONAR</v>
      </c>
    </row>
    <row r="824" spans="2:14" hidden="1">
      <c r="B824" s="14">
        <v>40</v>
      </c>
      <c r="C824" s="24" t="s">
        <v>4</v>
      </c>
      <c r="D824" s="25"/>
      <c r="E824" s="25"/>
      <c r="F824" s="24" t="s">
        <v>18</v>
      </c>
      <c r="G824" s="26">
        <v>1</v>
      </c>
      <c r="H824" s="31"/>
      <c r="I824" s="27">
        <v>0</v>
      </c>
      <c r="J824" s="28">
        <f t="shared" si="12"/>
        <v>0</v>
      </c>
      <c r="K824" s="29" t="s">
        <v>50</v>
      </c>
      <c r="L824" s="21" t="s">
        <v>21</v>
      </c>
      <c r="M824" s="29" t="s">
        <v>51</v>
      </c>
      <c r="N824" s="30" t="str">
        <f>VLOOKUP(M824,[19]OPERACIONAL!$A$1:$C$12,2,FALSE)</f>
        <v>SELECIONAR</v>
      </c>
    </row>
    <row r="825" spans="2:14" hidden="1">
      <c r="B825" s="14">
        <v>40</v>
      </c>
      <c r="C825" s="24" t="s">
        <v>4</v>
      </c>
      <c r="D825" s="25"/>
      <c r="E825" s="25"/>
      <c r="F825" s="24" t="s">
        <v>18</v>
      </c>
      <c r="G825" s="26">
        <v>1</v>
      </c>
      <c r="H825" s="31"/>
      <c r="I825" s="27">
        <v>0</v>
      </c>
      <c r="J825" s="28">
        <f t="shared" si="12"/>
        <v>0</v>
      </c>
      <c r="K825" s="29" t="s">
        <v>50</v>
      </c>
      <c r="L825" s="21" t="s">
        <v>21</v>
      </c>
      <c r="M825" s="29" t="s">
        <v>51</v>
      </c>
      <c r="N825" s="30" t="str">
        <f>VLOOKUP(M825,[19]OPERACIONAL!$A$1:$C$12,2,FALSE)</f>
        <v>SELECIONAR</v>
      </c>
    </row>
    <row r="826" spans="2:14" hidden="1">
      <c r="B826" s="14">
        <v>40</v>
      </c>
      <c r="C826" s="24" t="s">
        <v>4</v>
      </c>
      <c r="D826" s="25"/>
      <c r="E826" s="25"/>
      <c r="F826" s="24" t="s">
        <v>18</v>
      </c>
      <c r="G826" s="26">
        <v>1</v>
      </c>
      <c r="H826" s="31"/>
      <c r="I826" s="27">
        <v>0</v>
      </c>
      <c r="J826" s="28">
        <f t="shared" si="12"/>
        <v>0</v>
      </c>
      <c r="K826" s="29" t="s">
        <v>50</v>
      </c>
      <c r="L826" s="21" t="s">
        <v>21</v>
      </c>
      <c r="M826" s="29" t="s">
        <v>51</v>
      </c>
      <c r="N826" s="30" t="str">
        <f>VLOOKUP(M826,[19]OPERACIONAL!$A$1:$C$12,2,FALSE)</f>
        <v>SELECIONAR</v>
      </c>
    </row>
    <row r="827" spans="2:14" hidden="1">
      <c r="B827" s="14">
        <v>40</v>
      </c>
      <c r="C827" s="24" t="s">
        <v>4</v>
      </c>
      <c r="D827" s="25"/>
      <c r="E827" s="25"/>
      <c r="F827" s="24" t="s">
        <v>18</v>
      </c>
      <c r="G827" s="26">
        <v>1</v>
      </c>
      <c r="H827" s="31"/>
      <c r="I827" s="27">
        <v>0</v>
      </c>
      <c r="J827" s="28">
        <f t="shared" si="12"/>
        <v>0</v>
      </c>
      <c r="K827" s="29" t="s">
        <v>50</v>
      </c>
      <c r="L827" s="21" t="s">
        <v>21</v>
      </c>
      <c r="M827" s="29" t="s">
        <v>51</v>
      </c>
      <c r="N827" s="30" t="str">
        <f>VLOOKUP(M827,[19]OPERACIONAL!$A$1:$C$12,2,FALSE)</f>
        <v>SELECIONAR</v>
      </c>
    </row>
    <row r="828" spans="2:14" hidden="1">
      <c r="B828" s="14">
        <v>40</v>
      </c>
      <c r="C828" s="24" t="s">
        <v>4</v>
      </c>
      <c r="D828" s="25"/>
      <c r="E828" s="25"/>
      <c r="F828" s="24" t="s">
        <v>18</v>
      </c>
      <c r="G828" s="26">
        <v>1</v>
      </c>
      <c r="H828" s="31"/>
      <c r="I828" s="27">
        <v>0</v>
      </c>
      <c r="J828" s="28">
        <f t="shared" si="12"/>
        <v>0</v>
      </c>
      <c r="K828" s="29" t="s">
        <v>50</v>
      </c>
      <c r="L828" s="21" t="s">
        <v>21</v>
      </c>
      <c r="M828" s="29" t="s">
        <v>51</v>
      </c>
      <c r="N828" s="30" t="str">
        <f>VLOOKUP(M828,[19]OPERACIONAL!$A$1:$C$12,2,FALSE)</f>
        <v>SELECIONAR</v>
      </c>
    </row>
    <row r="829" spans="2:14" hidden="1">
      <c r="B829" s="14">
        <v>40</v>
      </c>
      <c r="C829" s="24" t="s">
        <v>4</v>
      </c>
      <c r="D829" s="25"/>
      <c r="E829" s="25"/>
      <c r="F829" s="24" t="s">
        <v>18</v>
      </c>
      <c r="G829" s="26">
        <v>1</v>
      </c>
      <c r="H829" s="31"/>
      <c r="I829" s="27">
        <v>0</v>
      </c>
      <c r="J829" s="28">
        <f t="shared" si="12"/>
        <v>0</v>
      </c>
      <c r="K829" s="29" t="s">
        <v>50</v>
      </c>
      <c r="L829" s="21" t="s">
        <v>21</v>
      </c>
      <c r="M829" s="29" t="s">
        <v>51</v>
      </c>
      <c r="N829" s="30" t="str">
        <f>VLOOKUP(M829,[19]OPERACIONAL!$A$1:$C$12,2,FALSE)</f>
        <v>SELECIONAR</v>
      </c>
    </row>
    <row r="830" spans="2:14" hidden="1">
      <c r="B830" s="14">
        <v>40</v>
      </c>
      <c r="C830" s="24" t="s">
        <v>4</v>
      </c>
      <c r="D830" s="25"/>
      <c r="E830" s="25"/>
      <c r="F830" s="24" t="s">
        <v>18</v>
      </c>
      <c r="G830" s="26">
        <v>1</v>
      </c>
      <c r="H830" s="31"/>
      <c r="I830" s="27">
        <v>0</v>
      </c>
      <c r="J830" s="28">
        <f t="shared" si="12"/>
        <v>0</v>
      </c>
      <c r="K830" s="29" t="s">
        <v>50</v>
      </c>
      <c r="L830" s="21" t="s">
        <v>21</v>
      </c>
      <c r="M830" s="29" t="s">
        <v>51</v>
      </c>
      <c r="N830" s="30" t="str">
        <f>VLOOKUP(M830,[19]OPERACIONAL!$A$1:$C$12,2,FALSE)</f>
        <v>SELECIONAR</v>
      </c>
    </row>
    <row r="831" spans="2:14" hidden="1">
      <c r="B831" s="14">
        <v>40</v>
      </c>
      <c r="C831" s="24" t="s">
        <v>4</v>
      </c>
      <c r="D831" s="25"/>
      <c r="E831" s="25"/>
      <c r="F831" s="24" t="s">
        <v>18</v>
      </c>
      <c r="G831" s="26">
        <v>1</v>
      </c>
      <c r="H831" s="31"/>
      <c r="I831" s="27">
        <v>0</v>
      </c>
      <c r="J831" s="28">
        <f t="shared" si="12"/>
        <v>0</v>
      </c>
      <c r="K831" s="29" t="s">
        <v>50</v>
      </c>
      <c r="L831" s="21" t="s">
        <v>21</v>
      </c>
      <c r="M831" s="29" t="s">
        <v>51</v>
      </c>
      <c r="N831" s="30" t="str">
        <f>VLOOKUP(M831,[19]OPERACIONAL!$A$1:$C$12,2,FALSE)</f>
        <v>SELECIONAR</v>
      </c>
    </row>
    <row r="832" spans="2:14" hidden="1">
      <c r="B832" s="14">
        <v>40</v>
      </c>
      <c r="C832" s="24" t="s">
        <v>4</v>
      </c>
      <c r="D832" s="25"/>
      <c r="E832" s="25"/>
      <c r="F832" s="24" t="s">
        <v>18</v>
      </c>
      <c r="G832" s="26">
        <v>1</v>
      </c>
      <c r="H832" s="31"/>
      <c r="I832" s="27">
        <v>0</v>
      </c>
      <c r="J832" s="28">
        <f t="shared" si="12"/>
        <v>0</v>
      </c>
      <c r="K832" s="29" t="s">
        <v>50</v>
      </c>
      <c r="L832" s="21" t="s">
        <v>21</v>
      </c>
      <c r="M832" s="29" t="s">
        <v>51</v>
      </c>
      <c r="N832" s="30" t="str">
        <f>VLOOKUP(M832,[19]OPERACIONAL!$A$1:$C$12,2,FALSE)</f>
        <v>SELECIONAR</v>
      </c>
    </row>
    <row r="833" spans="2:14" hidden="1">
      <c r="B833" s="14">
        <v>40</v>
      </c>
      <c r="C833" s="24" t="s">
        <v>4</v>
      </c>
      <c r="D833" s="25"/>
      <c r="E833" s="25"/>
      <c r="F833" s="24" t="s">
        <v>18</v>
      </c>
      <c r="G833" s="26">
        <v>1</v>
      </c>
      <c r="H833" s="31"/>
      <c r="I833" s="27">
        <v>0</v>
      </c>
      <c r="J833" s="28">
        <f t="shared" si="12"/>
        <v>0</v>
      </c>
      <c r="K833" s="29" t="s">
        <v>50</v>
      </c>
      <c r="L833" s="21" t="s">
        <v>21</v>
      </c>
      <c r="M833" s="29" t="s">
        <v>51</v>
      </c>
      <c r="N833" s="30" t="str">
        <f>VLOOKUP(M833,[19]OPERACIONAL!$A$1:$C$12,2,FALSE)</f>
        <v>SELECIONAR</v>
      </c>
    </row>
    <row r="834" spans="2:14" hidden="1">
      <c r="B834" s="14">
        <v>40</v>
      </c>
      <c r="C834" s="24" t="s">
        <v>4</v>
      </c>
      <c r="D834" s="25"/>
      <c r="E834" s="25"/>
      <c r="F834" s="24" t="s">
        <v>18</v>
      </c>
      <c r="G834" s="26">
        <v>1</v>
      </c>
      <c r="H834" s="31"/>
      <c r="I834" s="27">
        <v>0</v>
      </c>
      <c r="J834" s="28">
        <f t="shared" si="12"/>
        <v>0</v>
      </c>
      <c r="K834" s="29" t="s">
        <v>50</v>
      </c>
      <c r="L834" s="21" t="s">
        <v>21</v>
      </c>
      <c r="M834" s="29" t="s">
        <v>51</v>
      </c>
      <c r="N834" s="30" t="str">
        <f>VLOOKUP(M834,[19]OPERACIONAL!$A$1:$C$12,2,FALSE)</f>
        <v>SELECIONAR</v>
      </c>
    </row>
    <row r="835" spans="2:14" hidden="1">
      <c r="B835" s="14">
        <v>40</v>
      </c>
      <c r="C835" s="24" t="s">
        <v>4</v>
      </c>
      <c r="D835" s="25"/>
      <c r="E835" s="25"/>
      <c r="F835" s="24" t="s">
        <v>18</v>
      </c>
      <c r="G835" s="26">
        <v>1</v>
      </c>
      <c r="H835" s="31"/>
      <c r="I835" s="27">
        <v>0</v>
      </c>
      <c r="J835" s="28">
        <f t="shared" si="12"/>
        <v>0</v>
      </c>
      <c r="K835" s="29" t="s">
        <v>50</v>
      </c>
      <c r="L835" s="21" t="s">
        <v>21</v>
      </c>
      <c r="M835" s="29" t="s">
        <v>51</v>
      </c>
      <c r="N835" s="30" t="str">
        <f>VLOOKUP(M835,[19]OPERACIONAL!$A$1:$C$12,2,FALSE)</f>
        <v>SELECIONAR</v>
      </c>
    </row>
    <row r="836" spans="2:14" hidden="1">
      <c r="B836" s="14">
        <v>40</v>
      </c>
      <c r="C836" s="24" t="s">
        <v>4</v>
      </c>
      <c r="D836" s="25"/>
      <c r="E836" s="25"/>
      <c r="F836" s="24" t="s">
        <v>18</v>
      </c>
      <c r="G836" s="26">
        <v>1</v>
      </c>
      <c r="H836" s="31"/>
      <c r="I836" s="27">
        <v>0</v>
      </c>
      <c r="J836" s="28">
        <f t="shared" ref="J836:J899" si="13">G836*I836</f>
        <v>0</v>
      </c>
      <c r="K836" s="29" t="s">
        <v>50</v>
      </c>
      <c r="L836" s="21" t="s">
        <v>21</v>
      </c>
      <c r="M836" s="29" t="s">
        <v>51</v>
      </c>
      <c r="N836" s="30" t="str">
        <f>VLOOKUP(M836,[19]OPERACIONAL!$A$1:$C$12,2,FALSE)</f>
        <v>SELECIONAR</v>
      </c>
    </row>
    <row r="837" spans="2:14" hidden="1">
      <c r="B837" s="14">
        <v>40</v>
      </c>
      <c r="C837" s="24" t="s">
        <v>4</v>
      </c>
      <c r="D837" s="25"/>
      <c r="E837" s="25"/>
      <c r="F837" s="24" t="s">
        <v>18</v>
      </c>
      <c r="G837" s="26">
        <v>1</v>
      </c>
      <c r="H837" s="31"/>
      <c r="I837" s="27">
        <v>0</v>
      </c>
      <c r="J837" s="28">
        <f t="shared" si="13"/>
        <v>0</v>
      </c>
      <c r="K837" s="29" t="s">
        <v>50</v>
      </c>
      <c r="L837" s="21" t="s">
        <v>21</v>
      </c>
      <c r="M837" s="29" t="s">
        <v>51</v>
      </c>
      <c r="N837" s="30" t="str">
        <f>VLOOKUP(M837,[19]OPERACIONAL!$A$1:$C$12,2,FALSE)</f>
        <v>SELECIONAR</v>
      </c>
    </row>
    <row r="838" spans="2:14" hidden="1">
      <c r="B838" s="14">
        <v>40</v>
      </c>
      <c r="C838" s="24" t="s">
        <v>4</v>
      </c>
      <c r="D838" s="25"/>
      <c r="E838" s="25"/>
      <c r="F838" s="24" t="s">
        <v>18</v>
      </c>
      <c r="G838" s="26">
        <v>1</v>
      </c>
      <c r="H838" s="31"/>
      <c r="I838" s="27">
        <v>0</v>
      </c>
      <c r="J838" s="28">
        <f t="shared" si="13"/>
        <v>0</v>
      </c>
      <c r="K838" s="29" t="s">
        <v>50</v>
      </c>
      <c r="L838" s="21" t="s">
        <v>21</v>
      </c>
      <c r="M838" s="29" t="s">
        <v>51</v>
      </c>
      <c r="N838" s="30" t="str">
        <f>VLOOKUP(M838,[19]OPERACIONAL!$A$1:$C$12,2,FALSE)</f>
        <v>SELECIONAR</v>
      </c>
    </row>
    <row r="839" spans="2:14" hidden="1">
      <c r="B839" s="14">
        <v>40</v>
      </c>
      <c r="C839" s="24" t="s">
        <v>4</v>
      </c>
      <c r="D839" s="25"/>
      <c r="E839" s="25"/>
      <c r="F839" s="24" t="s">
        <v>18</v>
      </c>
      <c r="G839" s="26">
        <v>1</v>
      </c>
      <c r="H839" s="31"/>
      <c r="I839" s="27">
        <v>0</v>
      </c>
      <c r="J839" s="28">
        <f t="shared" si="13"/>
        <v>0</v>
      </c>
      <c r="K839" s="29" t="s">
        <v>50</v>
      </c>
      <c r="L839" s="21" t="s">
        <v>21</v>
      </c>
      <c r="M839" s="29" t="s">
        <v>51</v>
      </c>
      <c r="N839" s="30" t="str">
        <f>VLOOKUP(M839,[19]OPERACIONAL!$A$1:$C$12,2,FALSE)</f>
        <v>SELECIONAR</v>
      </c>
    </row>
    <row r="840" spans="2:14" hidden="1">
      <c r="B840" s="14">
        <v>40</v>
      </c>
      <c r="C840" s="24" t="s">
        <v>4</v>
      </c>
      <c r="D840" s="25"/>
      <c r="E840" s="25"/>
      <c r="F840" s="24" t="s">
        <v>18</v>
      </c>
      <c r="G840" s="26">
        <v>1</v>
      </c>
      <c r="H840" s="31"/>
      <c r="I840" s="27">
        <v>0</v>
      </c>
      <c r="J840" s="28">
        <f t="shared" si="13"/>
        <v>0</v>
      </c>
      <c r="K840" s="29" t="s">
        <v>50</v>
      </c>
      <c r="L840" s="21" t="s">
        <v>21</v>
      </c>
      <c r="M840" s="29" t="s">
        <v>51</v>
      </c>
      <c r="N840" s="30" t="str">
        <f>VLOOKUP(M840,[19]OPERACIONAL!$A$1:$C$12,2,FALSE)</f>
        <v>SELECIONAR</v>
      </c>
    </row>
    <row r="841" spans="2:14" hidden="1">
      <c r="B841" s="14">
        <v>40</v>
      </c>
      <c r="C841" s="24" t="s">
        <v>4</v>
      </c>
      <c r="D841" s="25"/>
      <c r="E841" s="25"/>
      <c r="F841" s="24" t="s">
        <v>18</v>
      </c>
      <c r="G841" s="26">
        <v>1</v>
      </c>
      <c r="H841" s="31"/>
      <c r="I841" s="27">
        <v>0</v>
      </c>
      <c r="J841" s="28">
        <f t="shared" si="13"/>
        <v>0</v>
      </c>
      <c r="K841" s="29" t="s">
        <v>50</v>
      </c>
      <c r="L841" s="21" t="s">
        <v>21</v>
      </c>
      <c r="M841" s="29" t="s">
        <v>51</v>
      </c>
      <c r="N841" s="30" t="str">
        <f>VLOOKUP(M841,[19]OPERACIONAL!$A$1:$C$12,2,FALSE)</f>
        <v>SELECIONAR</v>
      </c>
    </row>
    <row r="842" spans="2:14" hidden="1">
      <c r="B842" s="14">
        <v>40</v>
      </c>
      <c r="C842" s="24" t="s">
        <v>4</v>
      </c>
      <c r="D842" s="25"/>
      <c r="E842" s="25"/>
      <c r="F842" s="24" t="s">
        <v>18</v>
      </c>
      <c r="G842" s="26">
        <v>1</v>
      </c>
      <c r="H842" s="31"/>
      <c r="I842" s="27">
        <v>0</v>
      </c>
      <c r="J842" s="28">
        <f t="shared" si="13"/>
        <v>0</v>
      </c>
      <c r="K842" s="29" t="s">
        <v>50</v>
      </c>
      <c r="L842" s="21" t="s">
        <v>21</v>
      </c>
      <c r="M842" s="29" t="s">
        <v>51</v>
      </c>
      <c r="N842" s="30" t="str">
        <f>VLOOKUP(M842,[19]OPERACIONAL!$A$1:$C$12,2,FALSE)</f>
        <v>SELECIONAR</v>
      </c>
    </row>
    <row r="843" spans="2:14" hidden="1">
      <c r="B843" s="14">
        <v>40</v>
      </c>
      <c r="C843" s="24" t="s">
        <v>4</v>
      </c>
      <c r="D843" s="25"/>
      <c r="E843" s="25"/>
      <c r="F843" s="24" t="s">
        <v>18</v>
      </c>
      <c r="G843" s="26">
        <v>1</v>
      </c>
      <c r="H843" s="31"/>
      <c r="I843" s="27">
        <v>0</v>
      </c>
      <c r="J843" s="28">
        <f t="shared" si="13"/>
        <v>0</v>
      </c>
      <c r="K843" s="29" t="s">
        <v>50</v>
      </c>
      <c r="L843" s="21" t="s">
        <v>21</v>
      </c>
      <c r="M843" s="29" t="s">
        <v>51</v>
      </c>
      <c r="N843" s="30" t="str">
        <f>VLOOKUP(M843,[19]OPERACIONAL!$A$1:$C$12,2,FALSE)</f>
        <v>SELECIONAR</v>
      </c>
    </row>
    <row r="844" spans="2:14" hidden="1">
      <c r="B844" s="14">
        <v>40</v>
      </c>
      <c r="C844" s="24" t="s">
        <v>4</v>
      </c>
      <c r="D844" s="25"/>
      <c r="E844" s="25"/>
      <c r="F844" s="24" t="s">
        <v>18</v>
      </c>
      <c r="G844" s="26">
        <v>1</v>
      </c>
      <c r="H844" s="31"/>
      <c r="I844" s="27">
        <v>0</v>
      </c>
      <c r="J844" s="28">
        <f t="shared" si="13"/>
        <v>0</v>
      </c>
      <c r="K844" s="29" t="s">
        <v>50</v>
      </c>
      <c r="L844" s="21" t="s">
        <v>21</v>
      </c>
      <c r="M844" s="29" t="s">
        <v>51</v>
      </c>
      <c r="N844" s="30" t="str">
        <f>VLOOKUP(M844,[19]OPERACIONAL!$A$1:$C$12,2,FALSE)</f>
        <v>SELECIONAR</v>
      </c>
    </row>
    <row r="845" spans="2:14" hidden="1">
      <c r="B845" s="14">
        <v>40</v>
      </c>
      <c r="C845" s="24" t="s">
        <v>4</v>
      </c>
      <c r="D845" s="25"/>
      <c r="E845" s="25"/>
      <c r="F845" s="24" t="s">
        <v>18</v>
      </c>
      <c r="G845" s="26">
        <v>1</v>
      </c>
      <c r="H845" s="31"/>
      <c r="I845" s="27">
        <v>0</v>
      </c>
      <c r="J845" s="28">
        <f t="shared" si="13"/>
        <v>0</v>
      </c>
      <c r="K845" s="29" t="s">
        <v>50</v>
      </c>
      <c r="L845" s="21" t="s">
        <v>21</v>
      </c>
      <c r="M845" s="29" t="s">
        <v>51</v>
      </c>
      <c r="N845" s="30" t="str">
        <f>VLOOKUP(M845,[19]OPERACIONAL!$A$1:$C$12,2,FALSE)</f>
        <v>SELECIONAR</v>
      </c>
    </row>
    <row r="846" spans="2:14" hidden="1">
      <c r="B846" s="14">
        <v>40</v>
      </c>
      <c r="C846" s="24" t="s">
        <v>4</v>
      </c>
      <c r="D846" s="25"/>
      <c r="E846" s="25"/>
      <c r="F846" s="24" t="s">
        <v>18</v>
      </c>
      <c r="G846" s="26">
        <v>1</v>
      </c>
      <c r="H846" s="31"/>
      <c r="I846" s="27">
        <v>0</v>
      </c>
      <c r="J846" s="28">
        <f t="shared" si="13"/>
        <v>0</v>
      </c>
      <c r="K846" s="29" t="s">
        <v>50</v>
      </c>
      <c r="L846" s="21" t="s">
        <v>21</v>
      </c>
      <c r="M846" s="29" t="s">
        <v>51</v>
      </c>
      <c r="N846" s="30" t="str">
        <f>VLOOKUP(M846,[19]OPERACIONAL!$A$1:$C$12,2,FALSE)</f>
        <v>SELECIONAR</v>
      </c>
    </row>
    <row r="847" spans="2:14" hidden="1">
      <c r="B847" s="14">
        <v>40</v>
      </c>
      <c r="C847" s="24" t="s">
        <v>4</v>
      </c>
      <c r="D847" s="25"/>
      <c r="E847" s="25"/>
      <c r="F847" s="24" t="s">
        <v>18</v>
      </c>
      <c r="G847" s="26">
        <v>1</v>
      </c>
      <c r="H847" s="31"/>
      <c r="I847" s="27">
        <v>0</v>
      </c>
      <c r="J847" s="28">
        <f t="shared" si="13"/>
        <v>0</v>
      </c>
      <c r="K847" s="29" t="s">
        <v>50</v>
      </c>
      <c r="L847" s="21" t="s">
        <v>21</v>
      </c>
      <c r="M847" s="29" t="s">
        <v>51</v>
      </c>
      <c r="N847" s="30" t="str">
        <f>VLOOKUP(M847,[19]OPERACIONAL!$A$1:$C$12,2,FALSE)</f>
        <v>SELECIONAR</v>
      </c>
    </row>
    <row r="848" spans="2:14" hidden="1">
      <c r="B848" s="14">
        <v>40</v>
      </c>
      <c r="C848" s="24" t="s">
        <v>4</v>
      </c>
      <c r="D848" s="25"/>
      <c r="E848" s="25"/>
      <c r="F848" s="24" t="s">
        <v>18</v>
      </c>
      <c r="G848" s="26">
        <v>1</v>
      </c>
      <c r="H848" s="31"/>
      <c r="I848" s="27">
        <v>0</v>
      </c>
      <c r="J848" s="28">
        <f t="shared" si="13"/>
        <v>0</v>
      </c>
      <c r="K848" s="29" t="s">
        <v>50</v>
      </c>
      <c r="L848" s="21" t="s">
        <v>21</v>
      </c>
      <c r="M848" s="29" t="s">
        <v>51</v>
      </c>
      <c r="N848" s="30" t="str">
        <f>VLOOKUP(M848,[19]OPERACIONAL!$A$1:$C$12,2,FALSE)</f>
        <v>SELECIONAR</v>
      </c>
    </row>
    <row r="849" spans="2:14" hidden="1">
      <c r="B849" s="14">
        <v>40</v>
      </c>
      <c r="C849" s="24" t="s">
        <v>4</v>
      </c>
      <c r="D849" s="25"/>
      <c r="E849" s="25"/>
      <c r="F849" s="24" t="s">
        <v>18</v>
      </c>
      <c r="G849" s="26">
        <v>1</v>
      </c>
      <c r="H849" s="31"/>
      <c r="I849" s="27">
        <v>0</v>
      </c>
      <c r="J849" s="28">
        <f t="shared" si="13"/>
        <v>0</v>
      </c>
      <c r="K849" s="29" t="s">
        <v>50</v>
      </c>
      <c r="L849" s="21" t="s">
        <v>21</v>
      </c>
      <c r="M849" s="29" t="s">
        <v>51</v>
      </c>
      <c r="N849" s="30" t="str">
        <f>VLOOKUP(M849,[19]OPERACIONAL!$A$1:$C$12,2,FALSE)</f>
        <v>SELECIONAR</v>
      </c>
    </row>
    <row r="850" spans="2:14" hidden="1">
      <c r="B850" s="14">
        <v>40</v>
      </c>
      <c r="C850" s="24" t="s">
        <v>4</v>
      </c>
      <c r="D850" s="25"/>
      <c r="E850" s="25"/>
      <c r="F850" s="24" t="s">
        <v>18</v>
      </c>
      <c r="G850" s="26">
        <v>1</v>
      </c>
      <c r="H850" s="31"/>
      <c r="I850" s="27">
        <v>0</v>
      </c>
      <c r="J850" s="28">
        <f t="shared" si="13"/>
        <v>0</v>
      </c>
      <c r="K850" s="29" t="s">
        <v>50</v>
      </c>
      <c r="L850" s="21" t="s">
        <v>21</v>
      </c>
      <c r="M850" s="29" t="s">
        <v>51</v>
      </c>
      <c r="N850" s="30" t="str">
        <f>VLOOKUP(M850,[19]OPERACIONAL!$A$1:$C$12,2,FALSE)</f>
        <v>SELECIONAR</v>
      </c>
    </row>
    <row r="851" spans="2:14" hidden="1">
      <c r="B851" s="14">
        <v>40</v>
      </c>
      <c r="C851" s="24" t="s">
        <v>4</v>
      </c>
      <c r="D851" s="25"/>
      <c r="E851" s="25"/>
      <c r="F851" s="24" t="s">
        <v>18</v>
      </c>
      <c r="G851" s="26">
        <v>1</v>
      </c>
      <c r="H851" s="31"/>
      <c r="I851" s="27">
        <v>0</v>
      </c>
      <c r="J851" s="28">
        <f t="shared" si="13"/>
        <v>0</v>
      </c>
      <c r="K851" s="29" t="s">
        <v>50</v>
      </c>
      <c r="L851" s="21" t="s">
        <v>21</v>
      </c>
      <c r="M851" s="29" t="s">
        <v>51</v>
      </c>
      <c r="N851" s="30" t="str">
        <f>VLOOKUP(M851,[19]OPERACIONAL!$A$1:$C$12,2,FALSE)</f>
        <v>SELECIONAR</v>
      </c>
    </row>
    <row r="852" spans="2:14" hidden="1">
      <c r="B852" s="14">
        <v>40</v>
      </c>
      <c r="C852" s="24" t="s">
        <v>4</v>
      </c>
      <c r="D852" s="25"/>
      <c r="E852" s="25"/>
      <c r="F852" s="24" t="s">
        <v>18</v>
      </c>
      <c r="G852" s="26">
        <v>1</v>
      </c>
      <c r="H852" s="31"/>
      <c r="I852" s="27">
        <v>0</v>
      </c>
      <c r="J852" s="28">
        <f t="shared" si="13"/>
        <v>0</v>
      </c>
      <c r="K852" s="29" t="s">
        <v>50</v>
      </c>
      <c r="L852" s="21" t="s">
        <v>21</v>
      </c>
      <c r="M852" s="29" t="s">
        <v>51</v>
      </c>
      <c r="N852" s="30" t="str">
        <f>VLOOKUP(M852,[19]OPERACIONAL!$A$1:$C$12,2,FALSE)</f>
        <v>SELECIONAR</v>
      </c>
    </row>
    <row r="853" spans="2:14" hidden="1">
      <c r="B853" s="14">
        <v>40</v>
      </c>
      <c r="C853" s="24" t="s">
        <v>4</v>
      </c>
      <c r="D853" s="25"/>
      <c r="E853" s="25"/>
      <c r="F853" s="24" t="s">
        <v>18</v>
      </c>
      <c r="G853" s="26">
        <v>1</v>
      </c>
      <c r="H853" s="31"/>
      <c r="I853" s="27">
        <v>0</v>
      </c>
      <c r="J853" s="28">
        <f t="shared" si="13"/>
        <v>0</v>
      </c>
      <c r="K853" s="29" t="s">
        <v>50</v>
      </c>
      <c r="L853" s="21" t="s">
        <v>21</v>
      </c>
      <c r="M853" s="29" t="s">
        <v>51</v>
      </c>
      <c r="N853" s="30" t="str">
        <f>VLOOKUP(M853,[19]OPERACIONAL!$A$1:$C$12,2,FALSE)</f>
        <v>SELECIONAR</v>
      </c>
    </row>
    <row r="854" spans="2:14" hidden="1">
      <c r="B854" s="14">
        <v>40</v>
      </c>
      <c r="C854" s="24" t="s">
        <v>4</v>
      </c>
      <c r="D854" s="25"/>
      <c r="E854" s="25"/>
      <c r="F854" s="24" t="s">
        <v>18</v>
      </c>
      <c r="G854" s="26">
        <v>1</v>
      </c>
      <c r="H854" s="31"/>
      <c r="I854" s="27">
        <v>0</v>
      </c>
      <c r="J854" s="28">
        <f t="shared" si="13"/>
        <v>0</v>
      </c>
      <c r="K854" s="29" t="s">
        <v>50</v>
      </c>
      <c r="L854" s="21" t="s">
        <v>21</v>
      </c>
      <c r="M854" s="29" t="s">
        <v>51</v>
      </c>
      <c r="N854" s="30" t="str">
        <f>VLOOKUP(M854,[19]OPERACIONAL!$A$1:$C$12,2,FALSE)</f>
        <v>SELECIONAR</v>
      </c>
    </row>
    <row r="855" spans="2:14" hidden="1">
      <c r="B855" s="14">
        <v>40</v>
      </c>
      <c r="C855" s="24" t="s">
        <v>4</v>
      </c>
      <c r="D855" s="25"/>
      <c r="E855" s="25"/>
      <c r="F855" s="24" t="s">
        <v>18</v>
      </c>
      <c r="G855" s="26">
        <v>1</v>
      </c>
      <c r="H855" s="31"/>
      <c r="I855" s="27">
        <v>0</v>
      </c>
      <c r="J855" s="28">
        <f t="shared" si="13"/>
        <v>0</v>
      </c>
      <c r="K855" s="29" t="s">
        <v>50</v>
      </c>
      <c r="L855" s="21" t="s">
        <v>21</v>
      </c>
      <c r="M855" s="29" t="s">
        <v>51</v>
      </c>
      <c r="N855" s="30" t="str">
        <f>VLOOKUP(M855,[19]OPERACIONAL!$A$1:$C$12,2,FALSE)</f>
        <v>SELECIONAR</v>
      </c>
    </row>
    <row r="856" spans="2:14" hidden="1">
      <c r="B856" s="14">
        <v>40</v>
      </c>
      <c r="C856" s="24" t="s">
        <v>4</v>
      </c>
      <c r="D856" s="25"/>
      <c r="E856" s="25"/>
      <c r="F856" s="24" t="s">
        <v>18</v>
      </c>
      <c r="G856" s="26">
        <v>1</v>
      </c>
      <c r="H856" s="31"/>
      <c r="I856" s="27">
        <v>0</v>
      </c>
      <c r="J856" s="28">
        <f t="shared" si="13"/>
        <v>0</v>
      </c>
      <c r="K856" s="29" t="s">
        <v>50</v>
      </c>
      <c r="L856" s="21" t="s">
        <v>21</v>
      </c>
      <c r="M856" s="29" t="s">
        <v>51</v>
      </c>
      <c r="N856" s="30" t="str">
        <f>VLOOKUP(M856,[19]OPERACIONAL!$A$1:$C$12,2,FALSE)</f>
        <v>SELECIONAR</v>
      </c>
    </row>
    <row r="857" spans="2:14" hidden="1">
      <c r="B857" s="14">
        <v>40</v>
      </c>
      <c r="C857" s="24" t="s">
        <v>4</v>
      </c>
      <c r="D857" s="25"/>
      <c r="E857" s="25"/>
      <c r="F857" s="24" t="s">
        <v>18</v>
      </c>
      <c r="G857" s="26">
        <v>1</v>
      </c>
      <c r="H857" s="31"/>
      <c r="I857" s="27">
        <v>0</v>
      </c>
      <c r="J857" s="28">
        <f t="shared" si="13"/>
        <v>0</v>
      </c>
      <c r="K857" s="29" t="s">
        <v>50</v>
      </c>
      <c r="L857" s="21" t="s">
        <v>21</v>
      </c>
      <c r="M857" s="29" t="s">
        <v>51</v>
      </c>
      <c r="N857" s="30" t="str">
        <f>VLOOKUP(M857,[19]OPERACIONAL!$A$1:$C$12,2,FALSE)</f>
        <v>SELECIONAR</v>
      </c>
    </row>
    <row r="858" spans="2:14" hidden="1">
      <c r="B858" s="14">
        <v>40</v>
      </c>
      <c r="C858" s="24" t="s">
        <v>4</v>
      </c>
      <c r="D858" s="25"/>
      <c r="E858" s="25"/>
      <c r="F858" s="24" t="s">
        <v>18</v>
      </c>
      <c r="G858" s="26">
        <v>1</v>
      </c>
      <c r="H858" s="31"/>
      <c r="I858" s="27">
        <v>0</v>
      </c>
      <c r="J858" s="28">
        <f t="shared" si="13"/>
        <v>0</v>
      </c>
      <c r="K858" s="29" t="s">
        <v>50</v>
      </c>
      <c r="L858" s="21" t="s">
        <v>21</v>
      </c>
      <c r="M858" s="29" t="s">
        <v>51</v>
      </c>
      <c r="N858" s="30" t="str">
        <f>VLOOKUP(M858,[19]OPERACIONAL!$A$1:$C$12,2,FALSE)</f>
        <v>SELECIONAR</v>
      </c>
    </row>
    <row r="859" spans="2:14" hidden="1">
      <c r="B859" s="14">
        <v>40</v>
      </c>
      <c r="C859" s="24" t="s">
        <v>4</v>
      </c>
      <c r="D859" s="25"/>
      <c r="E859" s="25"/>
      <c r="F859" s="24" t="s">
        <v>18</v>
      </c>
      <c r="G859" s="26">
        <v>1</v>
      </c>
      <c r="H859" s="31"/>
      <c r="I859" s="27">
        <v>0</v>
      </c>
      <c r="J859" s="28">
        <f t="shared" si="13"/>
        <v>0</v>
      </c>
      <c r="K859" s="29" t="s">
        <v>50</v>
      </c>
      <c r="L859" s="21" t="s">
        <v>21</v>
      </c>
      <c r="M859" s="29" t="s">
        <v>51</v>
      </c>
      <c r="N859" s="30" t="str">
        <f>VLOOKUP(M859,[19]OPERACIONAL!$A$1:$C$12,2,FALSE)</f>
        <v>SELECIONAR</v>
      </c>
    </row>
    <row r="860" spans="2:14" hidden="1">
      <c r="B860" s="14">
        <v>40</v>
      </c>
      <c r="C860" s="24" t="s">
        <v>4</v>
      </c>
      <c r="D860" s="25"/>
      <c r="E860" s="25"/>
      <c r="F860" s="24" t="s">
        <v>18</v>
      </c>
      <c r="G860" s="26">
        <v>1</v>
      </c>
      <c r="H860" s="31"/>
      <c r="I860" s="27">
        <v>0</v>
      </c>
      <c r="J860" s="28">
        <f t="shared" si="13"/>
        <v>0</v>
      </c>
      <c r="K860" s="29" t="s">
        <v>50</v>
      </c>
      <c r="L860" s="21" t="s">
        <v>21</v>
      </c>
      <c r="M860" s="29" t="s">
        <v>51</v>
      </c>
      <c r="N860" s="30" t="str">
        <f>VLOOKUP(M860,[19]OPERACIONAL!$A$1:$C$12,2,FALSE)</f>
        <v>SELECIONAR</v>
      </c>
    </row>
    <row r="861" spans="2:14" hidden="1">
      <c r="B861" s="14">
        <v>40</v>
      </c>
      <c r="C861" s="24" t="s">
        <v>4</v>
      </c>
      <c r="D861" s="25"/>
      <c r="E861" s="25"/>
      <c r="F861" s="24" t="s">
        <v>18</v>
      </c>
      <c r="G861" s="26">
        <v>1</v>
      </c>
      <c r="H861" s="31"/>
      <c r="I861" s="27">
        <v>0</v>
      </c>
      <c r="J861" s="28">
        <f t="shared" si="13"/>
        <v>0</v>
      </c>
      <c r="K861" s="29" t="s">
        <v>50</v>
      </c>
      <c r="L861" s="21" t="s">
        <v>21</v>
      </c>
      <c r="M861" s="29" t="s">
        <v>51</v>
      </c>
      <c r="N861" s="30" t="str">
        <f>VLOOKUP(M861,[19]OPERACIONAL!$A$1:$C$12,2,FALSE)</f>
        <v>SELECIONAR</v>
      </c>
    </row>
    <row r="862" spans="2:14" hidden="1">
      <c r="B862" s="14">
        <v>40</v>
      </c>
      <c r="C862" s="24" t="s">
        <v>4</v>
      </c>
      <c r="D862" s="25"/>
      <c r="E862" s="25"/>
      <c r="F862" s="24" t="s">
        <v>18</v>
      </c>
      <c r="G862" s="26">
        <v>1</v>
      </c>
      <c r="H862" s="31"/>
      <c r="I862" s="27">
        <v>0</v>
      </c>
      <c r="J862" s="28">
        <f t="shared" si="13"/>
        <v>0</v>
      </c>
      <c r="K862" s="29" t="s">
        <v>50</v>
      </c>
      <c r="L862" s="21" t="s">
        <v>21</v>
      </c>
      <c r="M862" s="29" t="s">
        <v>51</v>
      </c>
      <c r="N862" s="30" t="str">
        <f>VLOOKUP(M862,[19]OPERACIONAL!$A$1:$C$12,2,FALSE)</f>
        <v>SELECIONAR</v>
      </c>
    </row>
    <row r="863" spans="2:14" hidden="1">
      <c r="B863" s="14">
        <v>40</v>
      </c>
      <c r="C863" s="24" t="s">
        <v>4</v>
      </c>
      <c r="D863" s="25"/>
      <c r="E863" s="25"/>
      <c r="F863" s="24" t="s">
        <v>18</v>
      </c>
      <c r="G863" s="26">
        <v>1</v>
      </c>
      <c r="H863" s="31"/>
      <c r="I863" s="27">
        <v>0</v>
      </c>
      <c r="J863" s="28">
        <f t="shared" si="13"/>
        <v>0</v>
      </c>
      <c r="K863" s="29" t="s">
        <v>50</v>
      </c>
      <c r="L863" s="21" t="s">
        <v>21</v>
      </c>
      <c r="M863" s="29" t="s">
        <v>51</v>
      </c>
      <c r="N863" s="30" t="str">
        <f>VLOOKUP(M863,[19]OPERACIONAL!$A$1:$C$12,2,FALSE)</f>
        <v>SELECIONAR</v>
      </c>
    </row>
    <row r="864" spans="2:14" hidden="1">
      <c r="B864" s="14">
        <v>40</v>
      </c>
      <c r="C864" s="24" t="s">
        <v>4</v>
      </c>
      <c r="D864" s="25"/>
      <c r="E864" s="25"/>
      <c r="F864" s="24" t="s">
        <v>18</v>
      </c>
      <c r="G864" s="26">
        <v>1</v>
      </c>
      <c r="H864" s="31"/>
      <c r="I864" s="27">
        <v>0</v>
      </c>
      <c r="J864" s="28">
        <f t="shared" si="13"/>
        <v>0</v>
      </c>
      <c r="K864" s="29" t="s">
        <v>50</v>
      </c>
      <c r="L864" s="21" t="s">
        <v>21</v>
      </c>
      <c r="M864" s="29" t="s">
        <v>51</v>
      </c>
      <c r="N864" s="30" t="str">
        <f>VLOOKUP(M864,[19]OPERACIONAL!$A$1:$C$12,2,FALSE)</f>
        <v>SELECIONAR</v>
      </c>
    </row>
    <row r="865" spans="2:14" hidden="1">
      <c r="B865" s="14">
        <v>40</v>
      </c>
      <c r="C865" s="24" t="s">
        <v>4</v>
      </c>
      <c r="D865" s="25"/>
      <c r="E865" s="25"/>
      <c r="F865" s="24" t="s">
        <v>18</v>
      </c>
      <c r="G865" s="26">
        <v>1</v>
      </c>
      <c r="H865" s="31"/>
      <c r="I865" s="27">
        <v>0</v>
      </c>
      <c r="J865" s="28">
        <f t="shared" si="13"/>
        <v>0</v>
      </c>
      <c r="K865" s="29" t="s">
        <v>50</v>
      </c>
      <c r="L865" s="21" t="s">
        <v>21</v>
      </c>
      <c r="M865" s="29" t="s">
        <v>51</v>
      </c>
      <c r="N865" s="30" t="str">
        <f>VLOOKUP(M865,[19]OPERACIONAL!$A$1:$C$12,2,FALSE)</f>
        <v>SELECIONAR</v>
      </c>
    </row>
    <row r="866" spans="2:14" hidden="1">
      <c r="B866" s="14">
        <v>40</v>
      </c>
      <c r="C866" s="24" t="s">
        <v>4</v>
      </c>
      <c r="D866" s="25"/>
      <c r="E866" s="25"/>
      <c r="F866" s="24" t="s">
        <v>18</v>
      </c>
      <c r="G866" s="26">
        <v>1</v>
      </c>
      <c r="H866" s="31"/>
      <c r="I866" s="27">
        <v>0</v>
      </c>
      <c r="J866" s="28">
        <f t="shared" si="13"/>
        <v>0</v>
      </c>
      <c r="K866" s="29" t="s">
        <v>50</v>
      </c>
      <c r="L866" s="21" t="s">
        <v>21</v>
      </c>
      <c r="M866" s="29" t="s">
        <v>51</v>
      </c>
      <c r="N866" s="30" t="str">
        <f>VLOOKUP(M866,[19]OPERACIONAL!$A$1:$C$12,2,FALSE)</f>
        <v>SELECIONAR</v>
      </c>
    </row>
    <row r="867" spans="2:14" hidden="1">
      <c r="B867" s="14">
        <v>40</v>
      </c>
      <c r="C867" s="24" t="s">
        <v>4</v>
      </c>
      <c r="D867" s="25"/>
      <c r="E867" s="25"/>
      <c r="F867" s="24" t="s">
        <v>18</v>
      </c>
      <c r="G867" s="26">
        <v>1</v>
      </c>
      <c r="H867" s="31"/>
      <c r="I867" s="27">
        <v>0</v>
      </c>
      <c r="J867" s="28">
        <f t="shared" si="13"/>
        <v>0</v>
      </c>
      <c r="K867" s="29" t="s">
        <v>50</v>
      </c>
      <c r="L867" s="21" t="s">
        <v>21</v>
      </c>
      <c r="M867" s="29" t="s">
        <v>51</v>
      </c>
      <c r="N867" s="30" t="str">
        <f>VLOOKUP(M867,[19]OPERACIONAL!$A$1:$C$12,2,FALSE)</f>
        <v>SELECIONAR</v>
      </c>
    </row>
    <row r="868" spans="2:14" hidden="1">
      <c r="B868" s="14">
        <v>40</v>
      </c>
      <c r="C868" s="24" t="s">
        <v>4</v>
      </c>
      <c r="D868" s="25"/>
      <c r="E868" s="25"/>
      <c r="F868" s="24" t="s">
        <v>18</v>
      </c>
      <c r="G868" s="26">
        <v>1</v>
      </c>
      <c r="H868" s="31"/>
      <c r="I868" s="27">
        <v>0</v>
      </c>
      <c r="J868" s="28">
        <f t="shared" si="13"/>
        <v>0</v>
      </c>
      <c r="K868" s="29" t="s">
        <v>50</v>
      </c>
      <c r="L868" s="21" t="s">
        <v>21</v>
      </c>
      <c r="M868" s="29" t="s">
        <v>51</v>
      </c>
      <c r="N868" s="30" t="str">
        <f>VLOOKUP(M868,[19]OPERACIONAL!$A$1:$C$12,2,FALSE)</f>
        <v>SELECIONAR</v>
      </c>
    </row>
    <row r="869" spans="2:14" hidden="1">
      <c r="B869" s="14">
        <v>40</v>
      </c>
      <c r="C869" s="24" t="s">
        <v>4</v>
      </c>
      <c r="D869" s="25"/>
      <c r="E869" s="25"/>
      <c r="F869" s="24" t="s">
        <v>18</v>
      </c>
      <c r="G869" s="26">
        <v>1</v>
      </c>
      <c r="H869" s="31"/>
      <c r="I869" s="27">
        <v>0</v>
      </c>
      <c r="J869" s="28">
        <f t="shared" si="13"/>
        <v>0</v>
      </c>
      <c r="K869" s="29" t="s">
        <v>50</v>
      </c>
      <c r="L869" s="21" t="s">
        <v>21</v>
      </c>
      <c r="M869" s="29" t="s">
        <v>51</v>
      </c>
      <c r="N869" s="30" t="str">
        <f>VLOOKUP(M869,[19]OPERACIONAL!$A$1:$C$12,2,FALSE)</f>
        <v>SELECIONAR</v>
      </c>
    </row>
    <row r="870" spans="2:14" hidden="1">
      <c r="B870" s="14">
        <v>40</v>
      </c>
      <c r="C870" s="24" t="s">
        <v>4</v>
      </c>
      <c r="D870" s="25"/>
      <c r="E870" s="25"/>
      <c r="F870" s="24" t="s">
        <v>18</v>
      </c>
      <c r="G870" s="26">
        <v>1</v>
      </c>
      <c r="H870" s="31"/>
      <c r="I870" s="27">
        <v>0</v>
      </c>
      <c r="J870" s="28">
        <f t="shared" si="13"/>
        <v>0</v>
      </c>
      <c r="K870" s="29" t="s">
        <v>50</v>
      </c>
      <c r="L870" s="21" t="s">
        <v>21</v>
      </c>
      <c r="M870" s="29" t="s">
        <v>51</v>
      </c>
      <c r="N870" s="30" t="str">
        <f>VLOOKUP(M870,[19]OPERACIONAL!$A$1:$C$12,2,FALSE)</f>
        <v>SELECIONAR</v>
      </c>
    </row>
    <row r="871" spans="2:14" hidden="1">
      <c r="B871" s="14">
        <v>40</v>
      </c>
      <c r="C871" s="24" t="s">
        <v>4</v>
      </c>
      <c r="D871" s="25"/>
      <c r="E871" s="25"/>
      <c r="F871" s="24" t="s">
        <v>18</v>
      </c>
      <c r="G871" s="26">
        <v>1</v>
      </c>
      <c r="H871" s="31"/>
      <c r="I871" s="27">
        <v>0</v>
      </c>
      <c r="J871" s="28">
        <f t="shared" si="13"/>
        <v>0</v>
      </c>
      <c r="K871" s="29" t="s">
        <v>50</v>
      </c>
      <c r="L871" s="21" t="s">
        <v>21</v>
      </c>
      <c r="M871" s="29" t="s">
        <v>51</v>
      </c>
      <c r="N871" s="30" t="str">
        <f>VLOOKUP(M871,[19]OPERACIONAL!$A$1:$C$12,2,FALSE)</f>
        <v>SELECIONAR</v>
      </c>
    </row>
    <row r="872" spans="2:14" hidden="1">
      <c r="B872" s="14">
        <v>40</v>
      </c>
      <c r="C872" s="24" t="s">
        <v>4</v>
      </c>
      <c r="D872" s="25"/>
      <c r="E872" s="25"/>
      <c r="F872" s="24" t="s">
        <v>18</v>
      </c>
      <c r="G872" s="26">
        <v>1</v>
      </c>
      <c r="H872" s="31"/>
      <c r="I872" s="27">
        <v>0</v>
      </c>
      <c r="J872" s="28">
        <f t="shared" si="13"/>
        <v>0</v>
      </c>
      <c r="K872" s="29" t="s">
        <v>50</v>
      </c>
      <c r="L872" s="21" t="s">
        <v>21</v>
      </c>
      <c r="M872" s="29" t="s">
        <v>51</v>
      </c>
      <c r="N872" s="30" t="str">
        <f>VLOOKUP(M872,[19]OPERACIONAL!$A$1:$C$12,2,FALSE)</f>
        <v>SELECIONAR</v>
      </c>
    </row>
    <row r="873" spans="2:14" hidden="1">
      <c r="B873" s="14">
        <v>40</v>
      </c>
      <c r="C873" s="24" t="s">
        <v>4</v>
      </c>
      <c r="D873" s="25"/>
      <c r="E873" s="25"/>
      <c r="F873" s="24" t="s">
        <v>18</v>
      </c>
      <c r="G873" s="26">
        <v>1</v>
      </c>
      <c r="H873" s="31"/>
      <c r="I873" s="27">
        <v>0</v>
      </c>
      <c r="J873" s="28">
        <f t="shared" si="13"/>
        <v>0</v>
      </c>
      <c r="K873" s="29" t="s">
        <v>50</v>
      </c>
      <c r="L873" s="21" t="s">
        <v>21</v>
      </c>
      <c r="M873" s="29" t="s">
        <v>51</v>
      </c>
      <c r="N873" s="30" t="str">
        <f>VLOOKUP(M873,[19]OPERACIONAL!$A$1:$C$12,2,FALSE)</f>
        <v>SELECIONAR</v>
      </c>
    </row>
    <row r="874" spans="2:14" hidden="1">
      <c r="B874" s="14">
        <v>40</v>
      </c>
      <c r="C874" s="24" t="s">
        <v>4</v>
      </c>
      <c r="D874" s="25"/>
      <c r="E874" s="25"/>
      <c r="F874" s="24" t="s">
        <v>18</v>
      </c>
      <c r="G874" s="26">
        <v>1</v>
      </c>
      <c r="H874" s="31"/>
      <c r="I874" s="27">
        <v>0</v>
      </c>
      <c r="J874" s="28">
        <f t="shared" si="13"/>
        <v>0</v>
      </c>
      <c r="K874" s="29" t="s">
        <v>50</v>
      </c>
      <c r="L874" s="21" t="s">
        <v>21</v>
      </c>
      <c r="M874" s="29" t="s">
        <v>51</v>
      </c>
      <c r="N874" s="30" t="str">
        <f>VLOOKUP(M874,[19]OPERACIONAL!$A$1:$C$12,2,FALSE)</f>
        <v>SELECIONAR</v>
      </c>
    </row>
    <row r="875" spans="2:14" hidden="1">
      <c r="B875" s="14">
        <v>40</v>
      </c>
      <c r="C875" s="24" t="s">
        <v>4</v>
      </c>
      <c r="D875" s="25"/>
      <c r="E875" s="25"/>
      <c r="F875" s="24" t="s">
        <v>18</v>
      </c>
      <c r="G875" s="26">
        <v>1</v>
      </c>
      <c r="H875" s="31"/>
      <c r="I875" s="27">
        <v>0</v>
      </c>
      <c r="J875" s="28">
        <f t="shared" si="13"/>
        <v>0</v>
      </c>
      <c r="K875" s="29" t="s">
        <v>50</v>
      </c>
      <c r="L875" s="21" t="s">
        <v>21</v>
      </c>
      <c r="M875" s="29" t="s">
        <v>51</v>
      </c>
      <c r="N875" s="30" t="str">
        <f>VLOOKUP(M875,[19]OPERACIONAL!$A$1:$C$12,2,FALSE)</f>
        <v>SELECIONAR</v>
      </c>
    </row>
    <row r="876" spans="2:14" hidden="1">
      <c r="B876" s="14">
        <v>40</v>
      </c>
      <c r="C876" s="24" t="s">
        <v>4</v>
      </c>
      <c r="D876" s="25"/>
      <c r="E876" s="25"/>
      <c r="F876" s="24" t="s">
        <v>18</v>
      </c>
      <c r="G876" s="26">
        <v>1</v>
      </c>
      <c r="H876" s="31"/>
      <c r="I876" s="27">
        <v>0</v>
      </c>
      <c r="J876" s="28">
        <f t="shared" si="13"/>
        <v>0</v>
      </c>
      <c r="K876" s="29" t="s">
        <v>50</v>
      </c>
      <c r="L876" s="21" t="s">
        <v>21</v>
      </c>
      <c r="M876" s="29" t="s">
        <v>51</v>
      </c>
      <c r="N876" s="30" t="str">
        <f>VLOOKUP(M876,[19]OPERACIONAL!$A$1:$C$12,2,FALSE)</f>
        <v>SELECIONAR</v>
      </c>
    </row>
    <row r="877" spans="2:14" hidden="1">
      <c r="B877" s="14">
        <v>40</v>
      </c>
      <c r="C877" s="24" t="s">
        <v>4</v>
      </c>
      <c r="D877" s="25"/>
      <c r="E877" s="25"/>
      <c r="F877" s="24" t="s">
        <v>18</v>
      </c>
      <c r="G877" s="26">
        <v>1</v>
      </c>
      <c r="H877" s="31"/>
      <c r="I877" s="27">
        <v>0</v>
      </c>
      <c r="J877" s="28">
        <f t="shared" si="13"/>
        <v>0</v>
      </c>
      <c r="K877" s="29" t="s">
        <v>50</v>
      </c>
      <c r="L877" s="21" t="s">
        <v>21</v>
      </c>
      <c r="M877" s="29" t="s">
        <v>51</v>
      </c>
      <c r="N877" s="30" t="str">
        <f>VLOOKUP(M877,[19]OPERACIONAL!$A$1:$C$12,2,FALSE)</f>
        <v>SELECIONAR</v>
      </c>
    </row>
    <row r="878" spans="2:14" hidden="1">
      <c r="B878" s="14">
        <v>40</v>
      </c>
      <c r="C878" s="24" t="s">
        <v>4</v>
      </c>
      <c r="D878" s="25"/>
      <c r="E878" s="25"/>
      <c r="F878" s="24" t="s">
        <v>18</v>
      </c>
      <c r="G878" s="26">
        <v>1</v>
      </c>
      <c r="H878" s="31"/>
      <c r="I878" s="27">
        <v>0</v>
      </c>
      <c r="J878" s="28">
        <f t="shared" si="13"/>
        <v>0</v>
      </c>
      <c r="K878" s="29" t="s">
        <v>50</v>
      </c>
      <c r="L878" s="21" t="s">
        <v>21</v>
      </c>
      <c r="M878" s="29" t="s">
        <v>51</v>
      </c>
      <c r="N878" s="30" t="str">
        <f>VLOOKUP(M878,[19]OPERACIONAL!$A$1:$C$12,2,FALSE)</f>
        <v>SELECIONAR</v>
      </c>
    </row>
    <row r="879" spans="2:14" hidden="1">
      <c r="B879" s="14">
        <v>40</v>
      </c>
      <c r="C879" s="24" t="s">
        <v>4</v>
      </c>
      <c r="D879" s="25"/>
      <c r="E879" s="25"/>
      <c r="F879" s="24" t="s">
        <v>18</v>
      </c>
      <c r="G879" s="26">
        <v>1</v>
      </c>
      <c r="H879" s="31"/>
      <c r="I879" s="27">
        <v>0</v>
      </c>
      <c r="J879" s="28">
        <f t="shared" si="13"/>
        <v>0</v>
      </c>
      <c r="K879" s="29" t="s">
        <v>50</v>
      </c>
      <c r="L879" s="21" t="s">
        <v>21</v>
      </c>
      <c r="M879" s="29" t="s">
        <v>51</v>
      </c>
      <c r="N879" s="30" t="str">
        <f>VLOOKUP(M879,[19]OPERACIONAL!$A$1:$C$12,2,FALSE)</f>
        <v>SELECIONAR</v>
      </c>
    </row>
    <row r="880" spans="2:14" hidden="1">
      <c r="B880" s="14">
        <v>40</v>
      </c>
      <c r="C880" s="24" t="s">
        <v>4</v>
      </c>
      <c r="D880" s="25"/>
      <c r="E880" s="25"/>
      <c r="F880" s="24" t="s">
        <v>18</v>
      </c>
      <c r="G880" s="26">
        <v>1</v>
      </c>
      <c r="H880" s="31"/>
      <c r="I880" s="27">
        <v>0</v>
      </c>
      <c r="J880" s="28">
        <f t="shared" si="13"/>
        <v>0</v>
      </c>
      <c r="K880" s="29" t="s">
        <v>50</v>
      </c>
      <c r="L880" s="21" t="s">
        <v>21</v>
      </c>
      <c r="M880" s="29" t="s">
        <v>51</v>
      </c>
      <c r="N880" s="30" t="str">
        <f>VLOOKUP(M880,[19]OPERACIONAL!$A$1:$C$12,2,FALSE)</f>
        <v>SELECIONAR</v>
      </c>
    </row>
    <row r="881" spans="2:14" hidden="1">
      <c r="B881" s="14">
        <v>40</v>
      </c>
      <c r="C881" s="24" t="s">
        <v>4</v>
      </c>
      <c r="D881" s="25"/>
      <c r="E881" s="25"/>
      <c r="F881" s="24" t="s">
        <v>18</v>
      </c>
      <c r="G881" s="26">
        <v>1</v>
      </c>
      <c r="H881" s="31"/>
      <c r="I881" s="27">
        <v>0</v>
      </c>
      <c r="J881" s="28">
        <f t="shared" si="13"/>
        <v>0</v>
      </c>
      <c r="K881" s="29" t="s">
        <v>50</v>
      </c>
      <c r="L881" s="21" t="s">
        <v>21</v>
      </c>
      <c r="M881" s="29" t="s">
        <v>51</v>
      </c>
      <c r="N881" s="30" t="str">
        <f>VLOOKUP(M881,[19]OPERACIONAL!$A$1:$C$12,2,FALSE)</f>
        <v>SELECIONAR</v>
      </c>
    </row>
    <row r="882" spans="2:14" hidden="1">
      <c r="B882" s="14">
        <v>40</v>
      </c>
      <c r="C882" s="24" t="s">
        <v>4</v>
      </c>
      <c r="D882" s="25"/>
      <c r="E882" s="25"/>
      <c r="F882" s="24" t="s">
        <v>18</v>
      </c>
      <c r="G882" s="26">
        <v>1</v>
      </c>
      <c r="H882" s="31"/>
      <c r="I882" s="27">
        <v>0</v>
      </c>
      <c r="J882" s="28">
        <f t="shared" si="13"/>
        <v>0</v>
      </c>
      <c r="K882" s="29" t="s">
        <v>50</v>
      </c>
      <c r="L882" s="21" t="s">
        <v>21</v>
      </c>
      <c r="M882" s="29" t="s">
        <v>51</v>
      </c>
      <c r="N882" s="30" t="str">
        <f>VLOOKUP(M882,[19]OPERACIONAL!$A$1:$C$12,2,FALSE)</f>
        <v>SELECIONAR</v>
      </c>
    </row>
    <row r="883" spans="2:14" hidden="1">
      <c r="B883" s="14">
        <v>40</v>
      </c>
      <c r="C883" s="24" t="s">
        <v>4</v>
      </c>
      <c r="D883" s="25"/>
      <c r="E883" s="25"/>
      <c r="F883" s="24" t="s">
        <v>18</v>
      </c>
      <c r="G883" s="26">
        <v>1</v>
      </c>
      <c r="H883" s="31"/>
      <c r="I883" s="27">
        <v>0</v>
      </c>
      <c r="J883" s="28">
        <f t="shared" si="13"/>
        <v>0</v>
      </c>
      <c r="K883" s="29" t="s">
        <v>50</v>
      </c>
      <c r="L883" s="21" t="s">
        <v>21</v>
      </c>
      <c r="M883" s="29" t="s">
        <v>51</v>
      </c>
      <c r="N883" s="30" t="str">
        <f>VLOOKUP(M883,[19]OPERACIONAL!$A$1:$C$12,2,FALSE)</f>
        <v>SELECIONAR</v>
      </c>
    </row>
    <row r="884" spans="2:14" hidden="1">
      <c r="B884" s="14">
        <v>40</v>
      </c>
      <c r="C884" s="24" t="s">
        <v>4</v>
      </c>
      <c r="D884" s="25"/>
      <c r="E884" s="25"/>
      <c r="F884" s="24" t="s">
        <v>18</v>
      </c>
      <c r="G884" s="26">
        <v>1</v>
      </c>
      <c r="H884" s="31"/>
      <c r="I884" s="27">
        <v>0</v>
      </c>
      <c r="J884" s="28">
        <f t="shared" si="13"/>
        <v>0</v>
      </c>
      <c r="K884" s="29" t="s">
        <v>50</v>
      </c>
      <c r="L884" s="21" t="s">
        <v>21</v>
      </c>
      <c r="M884" s="29" t="s">
        <v>51</v>
      </c>
      <c r="N884" s="30" t="str">
        <f>VLOOKUP(M884,[19]OPERACIONAL!$A$1:$C$12,2,FALSE)</f>
        <v>SELECIONAR</v>
      </c>
    </row>
    <row r="885" spans="2:14" hidden="1">
      <c r="B885" s="14">
        <v>40</v>
      </c>
      <c r="C885" s="24" t="s">
        <v>4</v>
      </c>
      <c r="D885" s="25"/>
      <c r="E885" s="25"/>
      <c r="F885" s="24" t="s">
        <v>18</v>
      </c>
      <c r="G885" s="26">
        <v>1</v>
      </c>
      <c r="H885" s="31"/>
      <c r="I885" s="27">
        <v>0</v>
      </c>
      <c r="J885" s="28">
        <f t="shared" si="13"/>
        <v>0</v>
      </c>
      <c r="K885" s="29" t="s">
        <v>50</v>
      </c>
      <c r="L885" s="21" t="s">
        <v>21</v>
      </c>
      <c r="M885" s="29" t="s">
        <v>51</v>
      </c>
      <c r="N885" s="30" t="str">
        <f>VLOOKUP(M885,[19]OPERACIONAL!$A$1:$C$12,2,FALSE)</f>
        <v>SELECIONAR</v>
      </c>
    </row>
    <row r="886" spans="2:14" hidden="1">
      <c r="B886" s="14">
        <v>40</v>
      </c>
      <c r="C886" s="24" t="s">
        <v>4</v>
      </c>
      <c r="D886" s="25"/>
      <c r="E886" s="25"/>
      <c r="F886" s="24" t="s">
        <v>18</v>
      </c>
      <c r="G886" s="26">
        <v>1</v>
      </c>
      <c r="H886" s="31"/>
      <c r="I886" s="27">
        <v>0</v>
      </c>
      <c r="J886" s="28">
        <f t="shared" si="13"/>
        <v>0</v>
      </c>
      <c r="K886" s="29" t="s">
        <v>50</v>
      </c>
      <c r="L886" s="21" t="s">
        <v>21</v>
      </c>
      <c r="M886" s="29" t="s">
        <v>51</v>
      </c>
      <c r="N886" s="30" t="str">
        <f>VLOOKUP(M886,[19]OPERACIONAL!$A$1:$C$12,2,FALSE)</f>
        <v>SELECIONAR</v>
      </c>
    </row>
    <row r="887" spans="2:14" hidden="1">
      <c r="B887" s="14">
        <v>40</v>
      </c>
      <c r="C887" s="24" t="s">
        <v>4</v>
      </c>
      <c r="D887" s="25"/>
      <c r="E887" s="25"/>
      <c r="F887" s="24" t="s">
        <v>18</v>
      </c>
      <c r="G887" s="26">
        <v>1</v>
      </c>
      <c r="H887" s="31"/>
      <c r="I887" s="27">
        <v>0</v>
      </c>
      <c r="J887" s="28">
        <f t="shared" si="13"/>
        <v>0</v>
      </c>
      <c r="K887" s="29" t="s">
        <v>50</v>
      </c>
      <c r="L887" s="21" t="s">
        <v>21</v>
      </c>
      <c r="M887" s="29" t="s">
        <v>51</v>
      </c>
      <c r="N887" s="30" t="str">
        <f>VLOOKUP(M887,[19]OPERACIONAL!$A$1:$C$12,2,FALSE)</f>
        <v>SELECIONAR</v>
      </c>
    </row>
    <row r="888" spans="2:14" hidden="1">
      <c r="B888" s="14">
        <v>40</v>
      </c>
      <c r="C888" s="24" t="s">
        <v>4</v>
      </c>
      <c r="D888" s="25"/>
      <c r="E888" s="25"/>
      <c r="F888" s="24" t="s">
        <v>18</v>
      </c>
      <c r="G888" s="26">
        <v>1</v>
      </c>
      <c r="H888" s="31"/>
      <c r="I888" s="27">
        <v>0</v>
      </c>
      <c r="J888" s="28">
        <f t="shared" si="13"/>
        <v>0</v>
      </c>
      <c r="K888" s="29" t="s">
        <v>50</v>
      </c>
      <c r="L888" s="21" t="s">
        <v>21</v>
      </c>
      <c r="M888" s="29" t="s">
        <v>51</v>
      </c>
      <c r="N888" s="30" t="str">
        <f>VLOOKUP(M888,[19]OPERACIONAL!$A$1:$C$12,2,FALSE)</f>
        <v>SELECIONAR</v>
      </c>
    </row>
    <row r="889" spans="2:14" hidden="1">
      <c r="B889" s="14">
        <v>40</v>
      </c>
      <c r="C889" s="24" t="s">
        <v>4</v>
      </c>
      <c r="D889" s="25"/>
      <c r="E889" s="25"/>
      <c r="F889" s="24" t="s">
        <v>18</v>
      </c>
      <c r="G889" s="26">
        <v>1</v>
      </c>
      <c r="H889" s="31"/>
      <c r="I889" s="27">
        <v>0</v>
      </c>
      <c r="J889" s="28">
        <f t="shared" si="13"/>
        <v>0</v>
      </c>
      <c r="K889" s="29" t="s">
        <v>50</v>
      </c>
      <c r="L889" s="21" t="s">
        <v>21</v>
      </c>
      <c r="M889" s="29" t="s">
        <v>51</v>
      </c>
      <c r="N889" s="30" t="str">
        <f>VLOOKUP(M889,[19]OPERACIONAL!$A$1:$C$12,2,FALSE)</f>
        <v>SELECIONAR</v>
      </c>
    </row>
    <row r="890" spans="2:14" hidden="1">
      <c r="B890" s="14">
        <v>40</v>
      </c>
      <c r="C890" s="24" t="s">
        <v>4</v>
      </c>
      <c r="D890" s="25"/>
      <c r="E890" s="25"/>
      <c r="F890" s="24" t="s">
        <v>18</v>
      </c>
      <c r="G890" s="26">
        <v>1</v>
      </c>
      <c r="H890" s="31"/>
      <c r="I890" s="27">
        <v>0</v>
      </c>
      <c r="J890" s="28">
        <f t="shared" si="13"/>
        <v>0</v>
      </c>
      <c r="K890" s="29" t="s">
        <v>50</v>
      </c>
      <c r="L890" s="21" t="s">
        <v>21</v>
      </c>
      <c r="M890" s="29" t="s">
        <v>51</v>
      </c>
      <c r="N890" s="30" t="str">
        <f>VLOOKUP(M890,[19]OPERACIONAL!$A$1:$C$12,2,FALSE)</f>
        <v>SELECIONAR</v>
      </c>
    </row>
    <row r="891" spans="2:14" hidden="1">
      <c r="B891" s="14">
        <v>40</v>
      </c>
      <c r="C891" s="24" t="s">
        <v>4</v>
      </c>
      <c r="D891" s="25"/>
      <c r="E891" s="25"/>
      <c r="F891" s="24" t="s">
        <v>18</v>
      </c>
      <c r="G891" s="26">
        <v>1</v>
      </c>
      <c r="H891" s="31"/>
      <c r="I891" s="27">
        <v>0</v>
      </c>
      <c r="J891" s="28">
        <f t="shared" si="13"/>
        <v>0</v>
      </c>
      <c r="K891" s="29" t="s">
        <v>50</v>
      </c>
      <c r="L891" s="21" t="s">
        <v>21</v>
      </c>
      <c r="M891" s="29" t="s">
        <v>51</v>
      </c>
      <c r="N891" s="30" t="str">
        <f>VLOOKUP(M891,[19]OPERACIONAL!$A$1:$C$12,2,FALSE)</f>
        <v>SELECIONAR</v>
      </c>
    </row>
    <row r="892" spans="2:14" hidden="1">
      <c r="B892" s="14">
        <v>40</v>
      </c>
      <c r="C892" s="24" t="s">
        <v>4</v>
      </c>
      <c r="D892" s="25"/>
      <c r="E892" s="25"/>
      <c r="F892" s="24" t="s">
        <v>18</v>
      </c>
      <c r="G892" s="26">
        <v>1</v>
      </c>
      <c r="H892" s="31"/>
      <c r="I892" s="27">
        <v>0</v>
      </c>
      <c r="J892" s="28">
        <f t="shared" si="13"/>
        <v>0</v>
      </c>
      <c r="K892" s="29" t="s">
        <v>50</v>
      </c>
      <c r="L892" s="21" t="s">
        <v>21</v>
      </c>
      <c r="M892" s="29" t="s">
        <v>51</v>
      </c>
      <c r="N892" s="30" t="str">
        <f>VLOOKUP(M892,[19]OPERACIONAL!$A$1:$C$12,2,FALSE)</f>
        <v>SELECIONAR</v>
      </c>
    </row>
    <row r="893" spans="2:14" hidden="1">
      <c r="B893" s="14">
        <v>40</v>
      </c>
      <c r="C893" s="24" t="s">
        <v>4</v>
      </c>
      <c r="D893" s="25"/>
      <c r="E893" s="25"/>
      <c r="F893" s="24" t="s">
        <v>18</v>
      </c>
      <c r="G893" s="26">
        <v>1</v>
      </c>
      <c r="H893" s="31"/>
      <c r="I893" s="27">
        <v>0</v>
      </c>
      <c r="J893" s="28">
        <f t="shared" si="13"/>
        <v>0</v>
      </c>
      <c r="K893" s="29" t="s">
        <v>50</v>
      </c>
      <c r="L893" s="21" t="s">
        <v>21</v>
      </c>
      <c r="M893" s="29" t="s">
        <v>51</v>
      </c>
      <c r="N893" s="30" t="str">
        <f>VLOOKUP(M893,[19]OPERACIONAL!$A$1:$C$12,2,FALSE)</f>
        <v>SELECIONAR</v>
      </c>
    </row>
    <row r="894" spans="2:14" hidden="1">
      <c r="B894" s="14">
        <v>40</v>
      </c>
      <c r="C894" s="24" t="s">
        <v>4</v>
      </c>
      <c r="D894" s="25"/>
      <c r="E894" s="25"/>
      <c r="F894" s="24" t="s">
        <v>18</v>
      </c>
      <c r="G894" s="26">
        <v>1</v>
      </c>
      <c r="H894" s="31"/>
      <c r="I894" s="27">
        <v>0</v>
      </c>
      <c r="J894" s="28">
        <f t="shared" si="13"/>
        <v>0</v>
      </c>
      <c r="K894" s="29" t="s">
        <v>50</v>
      </c>
      <c r="L894" s="21" t="s">
        <v>21</v>
      </c>
      <c r="M894" s="29" t="s">
        <v>51</v>
      </c>
      <c r="N894" s="30" t="str">
        <f>VLOOKUP(M894,[19]OPERACIONAL!$A$1:$C$12,2,FALSE)</f>
        <v>SELECIONAR</v>
      </c>
    </row>
    <row r="895" spans="2:14" hidden="1">
      <c r="B895" s="14">
        <v>40</v>
      </c>
      <c r="C895" s="24" t="s">
        <v>4</v>
      </c>
      <c r="D895" s="25"/>
      <c r="E895" s="25"/>
      <c r="F895" s="24" t="s">
        <v>18</v>
      </c>
      <c r="G895" s="26">
        <v>1</v>
      </c>
      <c r="H895" s="31"/>
      <c r="I895" s="27">
        <v>0</v>
      </c>
      <c r="J895" s="28">
        <f t="shared" si="13"/>
        <v>0</v>
      </c>
      <c r="K895" s="29" t="s">
        <v>50</v>
      </c>
      <c r="L895" s="21" t="s">
        <v>21</v>
      </c>
      <c r="M895" s="29" t="s">
        <v>51</v>
      </c>
      <c r="N895" s="30" t="str">
        <f>VLOOKUP(M895,[19]OPERACIONAL!$A$1:$C$12,2,FALSE)</f>
        <v>SELECIONAR</v>
      </c>
    </row>
    <row r="896" spans="2:14" hidden="1">
      <c r="B896" s="14">
        <v>40</v>
      </c>
      <c r="C896" s="24" t="s">
        <v>4</v>
      </c>
      <c r="D896" s="25"/>
      <c r="E896" s="25"/>
      <c r="F896" s="24" t="s">
        <v>18</v>
      </c>
      <c r="G896" s="26">
        <v>1</v>
      </c>
      <c r="H896" s="31"/>
      <c r="I896" s="27">
        <v>0</v>
      </c>
      <c r="J896" s="28">
        <f t="shared" si="13"/>
        <v>0</v>
      </c>
      <c r="K896" s="29" t="s">
        <v>50</v>
      </c>
      <c r="L896" s="21" t="s">
        <v>21</v>
      </c>
      <c r="M896" s="29" t="s">
        <v>51</v>
      </c>
      <c r="N896" s="30" t="str">
        <f>VLOOKUP(M896,[19]OPERACIONAL!$A$1:$C$12,2,FALSE)</f>
        <v>SELECIONAR</v>
      </c>
    </row>
    <row r="897" spans="2:14" hidden="1">
      <c r="B897" s="14">
        <v>40</v>
      </c>
      <c r="C897" s="24" t="s">
        <v>4</v>
      </c>
      <c r="D897" s="25"/>
      <c r="E897" s="25"/>
      <c r="F897" s="24" t="s">
        <v>18</v>
      </c>
      <c r="G897" s="26">
        <v>1</v>
      </c>
      <c r="H897" s="31"/>
      <c r="I897" s="27">
        <v>0</v>
      </c>
      <c r="J897" s="28">
        <f t="shared" si="13"/>
        <v>0</v>
      </c>
      <c r="K897" s="29" t="s">
        <v>50</v>
      </c>
      <c r="L897" s="21" t="s">
        <v>21</v>
      </c>
      <c r="M897" s="29" t="s">
        <v>51</v>
      </c>
      <c r="N897" s="30" t="str">
        <f>VLOOKUP(M897,[19]OPERACIONAL!$A$1:$C$12,2,FALSE)</f>
        <v>SELECIONAR</v>
      </c>
    </row>
    <row r="898" spans="2:14" hidden="1">
      <c r="B898" s="14">
        <v>40</v>
      </c>
      <c r="C898" s="24" t="s">
        <v>4</v>
      </c>
      <c r="D898" s="25"/>
      <c r="E898" s="25"/>
      <c r="F898" s="24" t="s">
        <v>18</v>
      </c>
      <c r="G898" s="26">
        <v>1</v>
      </c>
      <c r="H898" s="31"/>
      <c r="I898" s="27">
        <v>0</v>
      </c>
      <c r="J898" s="28">
        <f t="shared" si="13"/>
        <v>0</v>
      </c>
      <c r="K898" s="29" t="s">
        <v>50</v>
      </c>
      <c r="L898" s="21" t="s">
        <v>21</v>
      </c>
      <c r="M898" s="29" t="s">
        <v>51</v>
      </c>
      <c r="N898" s="30" t="str">
        <f>VLOOKUP(M898,[19]OPERACIONAL!$A$1:$C$12,2,FALSE)</f>
        <v>SELECIONAR</v>
      </c>
    </row>
    <row r="899" spans="2:14" hidden="1">
      <c r="B899" s="14">
        <v>40</v>
      </c>
      <c r="C899" s="24" t="s">
        <v>4</v>
      </c>
      <c r="D899" s="25"/>
      <c r="E899" s="25"/>
      <c r="F899" s="24" t="s">
        <v>18</v>
      </c>
      <c r="G899" s="26">
        <v>1</v>
      </c>
      <c r="H899" s="31"/>
      <c r="I899" s="27">
        <v>0</v>
      </c>
      <c r="J899" s="28">
        <f t="shared" si="13"/>
        <v>0</v>
      </c>
      <c r="K899" s="29" t="s">
        <v>50</v>
      </c>
      <c r="L899" s="21" t="s">
        <v>21</v>
      </c>
      <c r="M899" s="29" t="s">
        <v>51</v>
      </c>
      <c r="N899" s="30" t="str">
        <f>VLOOKUP(M899,[19]OPERACIONAL!$A$1:$C$12,2,FALSE)</f>
        <v>SELECIONAR</v>
      </c>
    </row>
    <row r="900" spans="2:14" hidden="1">
      <c r="B900" s="14">
        <v>40</v>
      </c>
      <c r="C900" s="24" t="s">
        <v>4</v>
      </c>
      <c r="D900" s="25"/>
      <c r="E900" s="25"/>
      <c r="F900" s="24" t="s">
        <v>18</v>
      </c>
      <c r="G900" s="26">
        <v>1</v>
      </c>
      <c r="H900" s="31"/>
      <c r="I900" s="27">
        <v>0</v>
      </c>
      <c r="J900" s="28">
        <f t="shared" ref="J900:J963" si="14">G900*I900</f>
        <v>0</v>
      </c>
      <c r="K900" s="29" t="s">
        <v>50</v>
      </c>
      <c r="L900" s="21" t="s">
        <v>21</v>
      </c>
      <c r="M900" s="29" t="s">
        <v>51</v>
      </c>
      <c r="N900" s="30" t="str">
        <f>VLOOKUP(M900,[19]OPERACIONAL!$A$1:$C$12,2,FALSE)</f>
        <v>SELECIONAR</v>
      </c>
    </row>
    <row r="901" spans="2:14" hidden="1">
      <c r="B901" s="14">
        <v>40</v>
      </c>
      <c r="C901" s="24" t="s">
        <v>4</v>
      </c>
      <c r="D901" s="25"/>
      <c r="E901" s="25"/>
      <c r="F901" s="24" t="s">
        <v>18</v>
      </c>
      <c r="G901" s="26">
        <v>1</v>
      </c>
      <c r="H901" s="31"/>
      <c r="I901" s="27">
        <v>0</v>
      </c>
      <c r="J901" s="28">
        <f t="shared" si="14"/>
        <v>0</v>
      </c>
      <c r="K901" s="29" t="s">
        <v>50</v>
      </c>
      <c r="L901" s="21" t="s">
        <v>21</v>
      </c>
      <c r="M901" s="29" t="s">
        <v>51</v>
      </c>
      <c r="N901" s="30" t="str">
        <f>VLOOKUP(M901,[19]OPERACIONAL!$A$1:$C$12,2,FALSE)</f>
        <v>SELECIONAR</v>
      </c>
    </row>
    <row r="902" spans="2:14" hidden="1">
      <c r="B902" s="14">
        <v>40</v>
      </c>
      <c r="C902" s="24" t="s">
        <v>4</v>
      </c>
      <c r="D902" s="25"/>
      <c r="E902" s="25"/>
      <c r="F902" s="24" t="s">
        <v>18</v>
      </c>
      <c r="G902" s="26">
        <v>1</v>
      </c>
      <c r="H902" s="31"/>
      <c r="I902" s="27">
        <v>0</v>
      </c>
      <c r="J902" s="28">
        <f t="shared" si="14"/>
        <v>0</v>
      </c>
      <c r="K902" s="29" t="s">
        <v>50</v>
      </c>
      <c r="L902" s="21" t="s">
        <v>21</v>
      </c>
      <c r="M902" s="29" t="s">
        <v>51</v>
      </c>
      <c r="N902" s="30" t="str">
        <f>VLOOKUP(M902,[19]OPERACIONAL!$A$1:$C$12,2,FALSE)</f>
        <v>SELECIONAR</v>
      </c>
    </row>
    <row r="903" spans="2:14" hidden="1">
      <c r="B903" s="14">
        <v>40</v>
      </c>
      <c r="C903" s="24" t="s">
        <v>4</v>
      </c>
      <c r="D903" s="25"/>
      <c r="E903" s="25"/>
      <c r="F903" s="24" t="s">
        <v>18</v>
      </c>
      <c r="G903" s="26">
        <v>1</v>
      </c>
      <c r="H903" s="31"/>
      <c r="I903" s="27">
        <v>0</v>
      </c>
      <c r="J903" s="28">
        <f t="shared" si="14"/>
        <v>0</v>
      </c>
      <c r="K903" s="29" t="s">
        <v>50</v>
      </c>
      <c r="L903" s="21" t="s">
        <v>21</v>
      </c>
      <c r="M903" s="29" t="s">
        <v>51</v>
      </c>
      <c r="N903" s="30" t="str">
        <f>VLOOKUP(M903,[19]OPERACIONAL!$A$1:$C$12,2,FALSE)</f>
        <v>SELECIONAR</v>
      </c>
    </row>
    <row r="904" spans="2:14" hidden="1">
      <c r="B904" s="14">
        <v>40</v>
      </c>
      <c r="C904" s="24" t="s">
        <v>4</v>
      </c>
      <c r="D904" s="25"/>
      <c r="E904" s="25"/>
      <c r="F904" s="24" t="s">
        <v>18</v>
      </c>
      <c r="G904" s="26">
        <v>1</v>
      </c>
      <c r="H904" s="31"/>
      <c r="I904" s="27">
        <v>0</v>
      </c>
      <c r="J904" s="28">
        <f t="shared" si="14"/>
        <v>0</v>
      </c>
      <c r="K904" s="29" t="s">
        <v>50</v>
      </c>
      <c r="L904" s="21" t="s">
        <v>21</v>
      </c>
      <c r="M904" s="29" t="s">
        <v>51</v>
      </c>
      <c r="N904" s="30" t="str">
        <f>VLOOKUP(M904,[19]OPERACIONAL!$A$1:$C$12,2,FALSE)</f>
        <v>SELECIONAR</v>
      </c>
    </row>
    <row r="905" spans="2:14" hidden="1">
      <c r="B905" s="14">
        <v>40</v>
      </c>
      <c r="C905" s="24" t="s">
        <v>4</v>
      </c>
      <c r="D905" s="25"/>
      <c r="E905" s="25"/>
      <c r="F905" s="24" t="s">
        <v>18</v>
      </c>
      <c r="G905" s="26">
        <v>1</v>
      </c>
      <c r="H905" s="31"/>
      <c r="I905" s="27">
        <v>0</v>
      </c>
      <c r="J905" s="28">
        <f t="shared" si="14"/>
        <v>0</v>
      </c>
      <c r="K905" s="29" t="s">
        <v>50</v>
      </c>
      <c r="L905" s="21" t="s">
        <v>21</v>
      </c>
      <c r="M905" s="29" t="s">
        <v>51</v>
      </c>
      <c r="N905" s="30" t="str">
        <f>VLOOKUP(M905,[19]OPERACIONAL!$A$1:$C$12,2,FALSE)</f>
        <v>SELECIONAR</v>
      </c>
    </row>
    <row r="906" spans="2:14" hidden="1">
      <c r="B906" s="14">
        <v>40</v>
      </c>
      <c r="C906" s="24" t="s">
        <v>4</v>
      </c>
      <c r="D906" s="25"/>
      <c r="E906" s="25"/>
      <c r="F906" s="24" t="s">
        <v>18</v>
      </c>
      <c r="G906" s="26">
        <v>1</v>
      </c>
      <c r="H906" s="31"/>
      <c r="I906" s="27">
        <v>0</v>
      </c>
      <c r="J906" s="28">
        <f t="shared" si="14"/>
        <v>0</v>
      </c>
      <c r="K906" s="29" t="s">
        <v>50</v>
      </c>
      <c r="L906" s="21" t="s">
        <v>21</v>
      </c>
      <c r="M906" s="29" t="s">
        <v>51</v>
      </c>
      <c r="N906" s="30" t="str">
        <f>VLOOKUP(M906,[19]OPERACIONAL!$A$1:$C$12,2,FALSE)</f>
        <v>SELECIONAR</v>
      </c>
    </row>
    <row r="907" spans="2:14" hidden="1">
      <c r="B907" s="14">
        <v>40</v>
      </c>
      <c r="C907" s="24" t="s">
        <v>4</v>
      </c>
      <c r="D907" s="25"/>
      <c r="E907" s="25"/>
      <c r="F907" s="24" t="s">
        <v>18</v>
      </c>
      <c r="G907" s="26">
        <v>1</v>
      </c>
      <c r="H907" s="31"/>
      <c r="I907" s="27">
        <v>0</v>
      </c>
      <c r="J907" s="28">
        <f t="shared" si="14"/>
        <v>0</v>
      </c>
      <c r="K907" s="29" t="s">
        <v>50</v>
      </c>
      <c r="L907" s="21" t="s">
        <v>21</v>
      </c>
      <c r="M907" s="29" t="s">
        <v>51</v>
      </c>
      <c r="N907" s="30" t="str">
        <f>VLOOKUP(M907,[19]OPERACIONAL!$A$1:$C$12,2,FALSE)</f>
        <v>SELECIONAR</v>
      </c>
    </row>
    <row r="908" spans="2:14" hidden="1">
      <c r="B908" s="14">
        <v>40</v>
      </c>
      <c r="C908" s="24" t="s">
        <v>4</v>
      </c>
      <c r="D908" s="25"/>
      <c r="E908" s="25"/>
      <c r="F908" s="24" t="s">
        <v>18</v>
      </c>
      <c r="G908" s="26">
        <v>1</v>
      </c>
      <c r="H908" s="31"/>
      <c r="I908" s="27">
        <v>0</v>
      </c>
      <c r="J908" s="28">
        <f t="shared" si="14"/>
        <v>0</v>
      </c>
      <c r="K908" s="29" t="s">
        <v>50</v>
      </c>
      <c r="L908" s="21" t="s">
        <v>21</v>
      </c>
      <c r="M908" s="29" t="s">
        <v>51</v>
      </c>
      <c r="N908" s="30" t="str">
        <f>VLOOKUP(M908,[19]OPERACIONAL!$A$1:$C$12,2,FALSE)</f>
        <v>SELECIONAR</v>
      </c>
    </row>
    <row r="909" spans="2:14" hidden="1">
      <c r="B909" s="14">
        <v>40</v>
      </c>
      <c r="C909" s="24" t="s">
        <v>4</v>
      </c>
      <c r="D909" s="25"/>
      <c r="E909" s="25"/>
      <c r="F909" s="24" t="s">
        <v>18</v>
      </c>
      <c r="G909" s="26">
        <v>1</v>
      </c>
      <c r="H909" s="31"/>
      <c r="I909" s="27">
        <v>0</v>
      </c>
      <c r="J909" s="28">
        <f t="shared" si="14"/>
        <v>0</v>
      </c>
      <c r="K909" s="29" t="s">
        <v>50</v>
      </c>
      <c r="L909" s="21" t="s">
        <v>21</v>
      </c>
      <c r="M909" s="29" t="s">
        <v>51</v>
      </c>
      <c r="N909" s="30" t="str">
        <f>VLOOKUP(M909,[19]OPERACIONAL!$A$1:$C$12,2,FALSE)</f>
        <v>SELECIONAR</v>
      </c>
    </row>
    <row r="910" spans="2:14" hidden="1">
      <c r="B910" s="14">
        <v>40</v>
      </c>
      <c r="C910" s="24" t="s">
        <v>4</v>
      </c>
      <c r="D910" s="25"/>
      <c r="E910" s="25"/>
      <c r="F910" s="24" t="s">
        <v>18</v>
      </c>
      <c r="G910" s="26">
        <v>1</v>
      </c>
      <c r="H910" s="31"/>
      <c r="I910" s="27">
        <v>0</v>
      </c>
      <c r="J910" s="28">
        <f t="shared" si="14"/>
        <v>0</v>
      </c>
      <c r="K910" s="29" t="s">
        <v>50</v>
      </c>
      <c r="L910" s="21" t="s">
        <v>21</v>
      </c>
      <c r="M910" s="29" t="s">
        <v>51</v>
      </c>
      <c r="N910" s="30" t="str">
        <f>VLOOKUP(M910,[19]OPERACIONAL!$A$1:$C$12,2,FALSE)</f>
        <v>SELECIONAR</v>
      </c>
    </row>
    <row r="911" spans="2:14" hidden="1">
      <c r="B911" s="14">
        <v>40</v>
      </c>
      <c r="C911" s="24" t="s">
        <v>4</v>
      </c>
      <c r="D911" s="25"/>
      <c r="E911" s="25"/>
      <c r="F911" s="24" t="s">
        <v>18</v>
      </c>
      <c r="G911" s="26">
        <v>1</v>
      </c>
      <c r="H911" s="31"/>
      <c r="I911" s="27">
        <v>0</v>
      </c>
      <c r="J911" s="28">
        <f t="shared" si="14"/>
        <v>0</v>
      </c>
      <c r="K911" s="29" t="s">
        <v>50</v>
      </c>
      <c r="L911" s="21" t="s">
        <v>21</v>
      </c>
      <c r="M911" s="29" t="s">
        <v>51</v>
      </c>
      <c r="N911" s="30" t="str">
        <f>VLOOKUP(M911,[19]OPERACIONAL!$A$1:$C$12,2,FALSE)</f>
        <v>SELECIONAR</v>
      </c>
    </row>
    <row r="912" spans="2:14" hidden="1">
      <c r="B912" s="14">
        <v>40</v>
      </c>
      <c r="C912" s="24" t="s">
        <v>4</v>
      </c>
      <c r="D912" s="25"/>
      <c r="E912" s="25"/>
      <c r="F912" s="24" t="s">
        <v>18</v>
      </c>
      <c r="G912" s="26">
        <v>1</v>
      </c>
      <c r="H912" s="31"/>
      <c r="I912" s="27">
        <v>0</v>
      </c>
      <c r="J912" s="28">
        <f t="shared" si="14"/>
        <v>0</v>
      </c>
      <c r="K912" s="29" t="s">
        <v>50</v>
      </c>
      <c r="L912" s="21" t="s">
        <v>21</v>
      </c>
      <c r="M912" s="29" t="s">
        <v>51</v>
      </c>
      <c r="N912" s="30" t="str">
        <f>VLOOKUP(M912,[19]OPERACIONAL!$A$1:$C$12,2,FALSE)</f>
        <v>SELECIONAR</v>
      </c>
    </row>
    <row r="913" spans="2:14" hidden="1">
      <c r="B913" s="14">
        <v>40</v>
      </c>
      <c r="C913" s="24" t="s">
        <v>4</v>
      </c>
      <c r="D913" s="25"/>
      <c r="E913" s="25"/>
      <c r="F913" s="24" t="s">
        <v>18</v>
      </c>
      <c r="G913" s="26">
        <v>1</v>
      </c>
      <c r="H913" s="31"/>
      <c r="I913" s="27">
        <v>0</v>
      </c>
      <c r="J913" s="28">
        <f t="shared" si="14"/>
        <v>0</v>
      </c>
      <c r="K913" s="29" t="s">
        <v>50</v>
      </c>
      <c r="L913" s="21" t="s">
        <v>21</v>
      </c>
      <c r="M913" s="29" t="s">
        <v>51</v>
      </c>
      <c r="N913" s="30" t="str">
        <f>VLOOKUP(M913,[19]OPERACIONAL!$A$1:$C$12,2,FALSE)</f>
        <v>SELECIONAR</v>
      </c>
    </row>
    <row r="914" spans="2:14" hidden="1">
      <c r="B914" s="14">
        <v>40</v>
      </c>
      <c r="C914" s="24" t="s">
        <v>4</v>
      </c>
      <c r="D914" s="25"/>
      <c r="E914" s="25"/>
      <c r="F914" s="24" t="s">
        <v>18</v>
      </c>
      <c r="G914" s="26">
        <v>1</v>
      </c>
      <c r="H914" s="31"/>
      <c r="I914" s="27">
        <v>0</v>
      </c>
      <c r="J914" s="28">
        <f t="shared" si="14"/>
        <v>0</v>
      </c>
      <c r="K914" s="29" t="s">
        <v>50</v>
      </c>
      <c r="L914" s="21" t="s">
        <v>21</v>
      </c>
      <c r="M914" s="29" t="s">
        <v>51</v>
      </c>
      <c r="N914" s="30" t="str">
        <f>VLOOKUP(M914,[19]OPERACIONAL!$A$1:$C$12,2,FALSE)</f>
        <v>SELECIONAR</v>
      </c>
    </row>
    <row r="915" spans="2:14" hidden="1">
      <c r="B915" s="14">
        <v>40</v>
      </c>
      <c r="C915" s="24" t="s">
        <v>4</v>
      </c>
      <c r="D915" s="25"/>
      <c r="E915" s="25"/>
      <c r="F915" s="24" t="s">
        <v>18</v>
      </c>
      <c r="G915" s="26">
        <v>1</v>
      </c>
      <c r="H915" s="31"/>
      <c r="I915" s="27">
        <v>0</v>
      </c>
      <c r="J915" s="28">
        <f t="shared" si="14"/>
        <v>0</v>
      </c>
      <c r="K915" s="29" t="s">
        <v>50</v>
      </c>
      <c r="L915" s="21" t="s">
        <v>21</v>
      </c>
      <c r="M915" s="29" t="s">
        <v>51</v>
      </c>
      <c r="N915" s="30" t="str">
        <f>VLOOKUP(M915,[19]OPERACIONAL!$A$1:$C$12,2,FALSE)</f>
        <v>SELECIONAR</v>
      </c>
    </row>
    <row r="916" spans="2:14" hidden="1">
      <c r="B916" s="14">
        <v>40</v>
      </c>
      <c r="C916" s="24" t="s">
        <v>4</v>
      </c>
      <c r="D916" s="25"/>
      <c r="E916" s="25"/>
      <c r="F916" s="24" t="s">
        <v>18</v>
      </c>
      <c r="G916" s="26">
        <v>1</v>
      </c>
      <c r="H916" s="31"/>
      <c r="I916" s="27">
        <v>0</v>
      </c>
      <c r="J916" s="28">
        <f t="shared" si="14"/>
        <v>0</v>
      </c>
      <c r="K916" s="29" t="s">
        <v>50</v>
      </c>
      <c r="L916" s="21" t="s">
        <v>21</v>
      </c>
      <c r="M916" s="29" t="s">
        <v>51</v>
      </c>
      <c r="N916" s="30" t="str">
        <f>VLOOKUP(M916,[19]OPERACIONAL!$A$1:$C$12,2,FALSE)</f>
        <v>SELECIONAR</v>
      </c>
    </row>
    <row r="917" spans="2:14" hidden="1">
      <c r="B917" s="14">
        <v>40</v>
      </c>
      <c r="C917" s="24" t="s">
        <v>4</v>
      </c>
      <c r="D917" s="25"/>
      <c r="E917" s="25"/>
      <c r="F917" s="24" t="s">
        <v>18</v>
      </c>
      <c r="G917" s="26">
        <v>1</v>
      </c>
      <c r="H917" s="31"/>
      <c r="I917" s="27">
        <v>0</v>
      </c>
      <c r="J917" s="28">
        <f t="shared" si="14"/>
        <v>0</v>
      </c>
      <c r="K917" s="29" t="s">
        <v>50</v>
      </c>
      <c r="L917" s="21" t="s">
        <v>21</v>
      </c>
      <c r="M917" s="29" t="s">
        <v>51</v>
      </c>
      <c r="N917" s="30" t="str">
        <f>VLOOKUP(M917,[19]OPERACIONAL!$A$1:$C$12,2,FALSE)</f>
        <v>SELECIONAR</v>
      </c>
    </row>
    <row r="918" spans="2:14" hidden="1">
      <c r="B918" s="14">
        <v>40</v>
      </c>
      <c r="C918" s="24" t="s">
        <v>4</v>
      </c>
      <c r="D918" s="25"/>
      <c r="E918" s="25"/>
      <c r="F918" s="24" t="s">
        <v>18</v>
      </c>
      <c r="G918" s="26">
        <v>1</v>
      </c>
      <c r="H918" s="31"/>
      <c r="I918" s="27">
        <v>0</v>
      </c>
      <c r="J918" s="28">
        <f t="shared" si="14"/>
        <v>0</v>
      </c>
      <c r="K918" s="29" t="s">
        <v>50</v>
      </c>
      <c r="L918" s="21" t="s">
        <v>21</v>
      </c>
      <c r="M918" s="29" t="s">
        <v>51</v>
      </c>
      <c r="N918" s="30" t="str">
        <f>VLOOKUP(M918,[19]OPERACIONAL!$A$1:$C$12,2,FALSE)</f>
        <v>SELECIONAR</v>
      </c>
    </row>
    <row r="919" spans="2:14" hidden="1">
      <c r="B919" s="14">
        <v>40</v>
      </c>
      <c r="C919" s="24" t="s">
        <v>4</v>
      </c>
      <c r="D919" s="25"/>
      <c r="E919" s="25"/>
      <c r="F919" s="24" t="s">
        <v>18</v>
      </c>
      <c r="G919" s="26">
        <v>1</v>
      </c>
      <c r="H919" s="31"/>
      <c r="I919" s="27">
        <v>0</v>
      </c>
      <c r="J919" s="28">
        <f t="shared" si="14"/>
        <v>0</v>
      </c>
      <c r="K919" s="29" t="s">
        <v>50</v>
      </c>
      <c r="L919" s="21" t="s">
        <v>21</v>
      </c>
      <c r="M919" s="29" t="s">
        <v>51</v>
      </c>
      <c r="N919" s="30" t="str">
        <f>VLOOKUP(M919,[19]OPERACIONAL!$A$1:$C$12,2,FALSE)</f>
        <v>SELECIONAR</v>
      </c>
    </row>
    <row r="920" spans="2:14" hidden="1">
      <c r="B920" s="14">
        <v>40</v>
      </c>
      <c r="C920" s="24" t="s">
        <v>4</v>
      </c>
      <c r="D920" s="25"/>
      <c r="E920" s="25"/>
      <c r="F920" s="24" t="s">
        <v>18</v>
      </c>
      <c r="G920" s="26">
        <v>1</v>
      </c>
      <c r="H920" s="31"/>
      <c r="I920" s="27">
        <v>0</v>
      </c>
      <c r="J920" s="28">
        <f t="shared" si="14"/>
        <v>0</v>
      </c>
      <c r="K920" s="29" t="s">
        <v>50</v>
      </c>
      <c r="L920" s="21" t="s">
        <v>21</v>
      </c>
      <c r="M920" s="29" t="s">
        <v>51</v>
      </c>
      <c r="N920" s="30" t="str">
        <f>VLOOKUP(M920,[19]OPERACIONAL!$A$1:$C$12,2,FALSE)</f>
        <v>SELECIONAR</v>
      </c>
    </row>
    <row r="921" spans="2:14" hidden="1">
      <c r="B921" s="14">
        <v>40</v>
      </c>
      <c r="C921" s="24" t="s">
        <v>4</v>
      </c>
      <c r="D921" s="25"/>
      <c r="E921" s="25"/>
      <c r="F921" s="24" t="s">
        <v>18</v>
      </c>
      <c r="G921" s="26">
        <v>1</v>
      </c>
      <c r="H921" s="31"/>
      <c r="I921" s="27">
        <v>0</v>
      </c>
      <c r="J921" s="28">
        <f t="shared" si="14"/>
        <v>0</v>
      </c>
      <c r="K921" s="29" t="s">
        <v>50</v>
      </c>
      <c r="L921" s="21" t="s">
        <v>21</v>
      </c>
      <c r="M921" s="29" t="s">
        <v>51</v>
      </c>
      <c r="N921" s="30" t="str">
        <f>VLOOKUP(M921,[19]OPERACIONAL!$A$1:$C$12,2,FALSE)</f>
        <v>SELECIONAR</v>
      </c>
    </row>
    <row r="922" spans="2:14" hidden="1">
      <c r="B922" s="14">
        <v>40</v>
      </c>
      <c r="C922" s="24" t="s">
        <v>4</v>
      </c>
      <c r="D922" s="25"/>
      <c r="E922" s="25"/>
      <c r="F922" s="24" t="s">
        <v>18</v>
      </c>
      <c r="G922" s="26">
        <v>1</v>
      </c>
      <c r="H922" s="31"/>
      <c r="I922" s="27">
        <v>0</v>
      </c>
      <c r="J922" s="28">
        <f t="shared" si="14"/>
        <v>0</v>
      </c>
      <c r="K922" s="29" t="s">
        <v>50</v>
      </c>
      <c r="L922" s="21" t="s">
        <v>21</v>
      </c>
      <c r="M922" s="29" t="s">
        <v>51</v>
      </c>
      <c r="N922" s="30" t="str">
        <f>VLOOKUP(M922,[19]OPERACIONAL!$A$1:$C$12,2,FALSE)</f>
        <v>SELECIONAR</v>
      </c>
    </row>
    <row r="923" spans="2:14" hidden="1">
      <c r="B923" s="14">
        <v>40</v>
      </c>
      <c r="C923" s="24" t="s">
        <v>4</v>
      </c>
      <c r="D923" s="25"/>
      <c r="E923" s="25"/>
      <c r="F923" s="24" t="s">
        <v>18</v>
      </c>
      <c r="G923" s="26">
        <v>1</v>
      </c>
      <c r="H923" s="31"/>
      <c r="I923" s="27">
        <v>0</v>
      </c>
      <c r="J923" s="28">
        <f t="shared" si="14"/>
        <v>0</v>
      </c>
      <c r="K923" s="29" t="s">
        <v>50</v>
      </c>
      <c r="L923" s="21" t="s">
        <v>21</v>
      </c>
      <c r="M923" s="29" t="s">
        <v>51</v>
      </c>
      <c r="N923" s="30" t="str">
        <f>VLOOKUP(M923,[19]OPERACIONAL!$A$1:$C$12,2,FALSE)</f>
        <v>SELECIONAR</v>
      </c>
    </row>
    <row r="924" spans="2:14" hidden="1">
      <c r="B924" s="14">
        <v>40</v>
      </c>
      <c r="C924" s="24" t="s">
        <v>4</v>
      </c>
      <c r="D924" s="25"/>
      <c r="E924" s="25"/>
      <c r="F924" s="24" t="s">
        <v>18</v>
      </c>
      <c r="G924" s="26">
        <v>1</v>
      </c>
      <c r="H924" s="31"/>
      <c r="I924" s="27">
        <v>0</v>
      </c>
      <c r="J924" s="28">
        <f t="shared" si="14"/>
        <v>0</v>
      </c>
      <c r="K924" s="29" t="s">
        <v>50</v>
      </c>
      <c r="L924" s="21" t="s">
        <v>21</v>
      </c>
      <c r="M924" s="29" t="s">
        <v>51</v>
      </c>
      <c r="N924" s="30" t="str">
        <f>VLOOKUP(M924,[19]OPERACIONAL!$A$1:$C$12,2,FALSE)</f>
        <v>SELECIONAR</v>
      </c>
    </row>
    <row r="925" spans="2:14" hidden="1">
      <c r="B925" s="14">
        <v>40</v>
      </c>
      <c r="C925" s="24" t="s">
        <v>4</v>
      </c>
      <c r="D925" s="25"/>
      <c r="E925" s="25"/>
      <c r="F925" s="24" t="s">
        <v>18</v>
      </c>
      <c r="G925" s="26">
        <v>1</v>
      </c>
      <c r="H925" s="31"/>
      <c r="I925" s="27">
        <v>0</v>
      </c>
      <c r="J925" s="28">
        <f t="shared" si="14"/>
        <v>0</v>
      </c>
      <c r="K925" s="29" t="s">
        <v>50</v>
      </c>
      <c r="L925" s="21" t="s">
        <v>21</v>
      </c>
      <c r="M925" s="29" t="s">
        <v>51</v>
      </c>
      <c r="N925" s="30" t="str">
        <f>VLOOKUP(M925,[19]OPERACIONAL!$A$1:$C$12,2,FALSE)</f>
        <v>SELECIONAR</v>
      </c>
    </row>
    <row r="926" spans="2:14" hidden="1">
      <c r="B926" s="14">
        <v>40</v>
      </c>
      <c r="C926" s="24" t="s">
        <v>4</v>
      </c>
      <c r="D926" s="25"/>
      <c r="E926" s="25"/>
      <c r="F926" s="24" t="s">
        <v>18</v>
      </c>
      <c r="G926" s="26">
        <v>1</v>
      </c>
      <c r="H926" s="31"/>
      <c r="I926" s="27">
        <v>0</v>
      </c>
      <c r="J926" s="28">
        <f t="shared" si="14"/>
        <v>0</v>
      </c>
      <c r="K926" s="29" t="s">
        <v>50</v>
      </c>
      <c r="L926" s="21" t="s">
        <v>21</v>
      </c>
      <c r="M926" s="29" t="s">
        <v>51</v>
      </c>
      <c r="N926" s="30" t="str">
        <f>VLOOKUP(M926,[19]OPERACIONAL!$A$1:$C$12,2,FALSE)</f>
        <v>SELECIONAR</v>
      </c>
    </row>
    <row r="927" spans="2:14" hidden="1">
      <c r="B927" s="14">
        <v>40</v>
      </c>
      <c r="C927" s="24" t="s">
        <v>4</v>
      </c>
      <c r="D927" s="25"/>
      <c r="E927" s="25"/>
      <c r="F927" s="24" t="s">
        <v>18</v>
      </c>
      <c r="G927" s="26">
        <v>1</v>
      </c>
      <c r="H927" s="31"/>
      <c r="I927" s="27">
        <v>0</v>
      </c>
      <c r="J927" s="28">
        <f t="shared" si="14"/>
        <v>0</v>
      </c>
      <c r="K927" s="29" t="s">
        <v>50</v>
      </c>
      <c r="L927" s="21" t="s">
        <v>21</v>
      </c>
      <c r="M927" s="29" t="s">
        <v>51</v>
      </c>
      <c r="N927" s="30" t="str">
        <f>VLOOKUP(M927,[19]OPERACIONAL!$A$1:$C$12,2,FALSE)</f>
        <v>SELECIONAR</v>
      </c>
    </row>
    <row r="928" spans="2:14" hidden="1">
      <c r="B928" s="14">
        <v>40</v>
      </c>
      <c r="C928" s="24" t="s">
        <v>4</v>
      </c>
      <c r="D928" s="25"/>
      <c r="E928" s="25"/>
      <c r="F928" s="24" t="s">
        <v>18</v>
      </c>
      <c r="G928" s="26">
        <v>1</v>
      </c>
      <c r="H928" s="31"/>
      <c r="I928" s="27">
        <v>0</v>
      </c>
      <c r="J928" s="28">
        <f t="shared" si="14"/>
        <v>0</v>
      </c>
      <c r="K928" s="29" t="s">
        <v>50</v>
      </c>
      <c r="L928" s="21" t="s">
        <v>21</v>
      </c>
      <c r="M928" s="29" t="s">
        <v>51</v>
      </c>
      <c r="N928" s="30" t="str">
        <f>VLOOKUP(M928,[19]OPERACIONAL!$A$1:$C$12,2,FALSE)</f>
        <v>SELECIONAR</v>
      </c>
    </row>
    <row r="929" spans="2:14" hidden="1">
      <c r="B929" s="14">
        <v>40</v>
      </c>
      <c r="C929" s="24" t="s">
        <v>4</v>
      </c>
      <c r="D929" s="25"/>
      <c r="E929" s="25"/>
      <c r="F929" s="24" t="s">
        <v>18</v>
      </c>
      <c r="G929" s="26">
        <v>1</v>
      </c>
      <c r="H929" s="31"/>
      <c r="I929" s="27">
        <v>0</v>
      </c>
      <c r="J929" s="28">
        <f t="shared" si="14"/>
        <v>0</v>
      </c>
      <c r="K929" s="29" t="s">
        <v>50</v>
      </c>
      <c r="L929" s="21" t="s">
        <v>21</v>
      </c>
      <c r="M929" s="29" t="s">
        <v>51</v>
      </c>
      <c r="N929" s="30" t="str">
        <f>VLOOKUP(M929,[19]OPERACIONAL!$A$1:$C$12,2,FALSE)</f>
        <v>SELECIONAR</v>
      </c>
    </row>
    <row r="930" spans="2:14" hidden="1">
      <c r="B930" s="14">
        <v>40</v>
      </c>
      <c r="C930" s="24" t="s">
        <v>4</v>
      </c>
      <c r="D930" s="25"/>
      <c r="E930" s="25"/>
      <c r="F930" s="24" t="s">
        <v>18</v>
      </c>
      <c r="G930" s="26">
        <v>1</v>
      </c>
      <c r="H930" s="31"/>
      <c r="I930" s="27">
        <v>0</v>
      </c>
      <c r="J930" s="28">
        <f t="shared" si="14"/>
        <v>0</v>
      </c>
      <c r="K930" s="29" t="s">
        <v>50</v>
      </c>
      <c r="L930" s="21" t="s">
        <v>21</v>
      </c>
      <c r="M930" s="29" t="s">
        <v>51</v>
      </c>
      <c r="N930" s="30" t="str">
        <f>VLOOKUP(M930,[19]OPERACIONAL!$A$1:$C$12,2,FALSE)</f>
        <v>SELECIONAR</v>
      </c>
    </row>
    <row r="931" spans="2:14" hidden="1">
      <c r="B931" s="14">
        <v>40</v>
      </c>
      <c r="C931" s="24" t="s">
        <v>4</v>
      </c>
      <c r="D931" s="25"/>
      <c r="E931" s="25"/>
      <c r="F931" s="24" t="s">
        <v>18</v>
      </c>
      <c r="G931" s="26">
        <v>1</v>
      </c>
      <c r="H931" s="31"/>
      <c r="I931" s="27">
        <v>0</v>
      </c>
      <c r="J931" s="28">
        <f t="shared" si="14"/>
        <v>0</v>
      </c>
      <c r="K931" s="29" t="s">
        <v>50</v>
      </c>
      <c r="L931" s="21" t="s">
        <v>21</v>
      </c>
      <c r="M931" s="29" t="s">
        <v>51</v>
      </c>
      <c r="N931" s="30" t="str">
        <f>VLOOKUP(M931,[19]OPERACIONAL!$A$1:$C$12,2,FALSE)</f>
        <v>SELECIONAR</v>
      </c>
    </row>
    <row r="932" spans="2:14" hidden="1">
      <c r="B932" s="14">
        <v>40</v>
      </c>
      <c r="C932" s="24" t="s">
        <v>4</v>
      </c>
      <c r="D932" s="25"/>
      <c r="E932" s="25"/>
      <c r="F932" s="24" t="s">
        <v>18</v>
      </c>
      <c r="G932" s="26">
        <v>1</v>
      </c>
      <c r="H932" s="31"/>
      <c r="I932" s="27">
        <v>0</v>
      </c>
      <c r="J932" s="28">
        <f t="shared" si="14"/>
        <v>0</v>
      </c>
      <c r="K932" s="29" t="s">
        <v>50</v>
      </c>
      <c r="L932" s="21" t="s">
        <v>21</v>
      </c>
      <c r="M932" s="29" t="s">
        <v>51</v>
      </c>
      <c r="N932" s="30" t="str">
        <f>VLOOKUP(M932,[19]OPERACIONAL!$A$1:$C$12,2,FALSE)</f>
        <v>SELECIONAR</v>
      </c>
    </row>
    <row r="933" spans="2:14" hidden="1">
      <c r="B933" s="14">
        <v>40</v>
      </c>
      <c r="C933" s="24" t="s">
        <v>4</v>
      </c>
      <c r="D933" s="25"/>
      <c r="E933" s="25"/>
      <c r="F933" s="24" t="s">
        <v>18</v>
      </c>
      <c r="G933" s="26">
        <v>1</v>
      </c>
      <c r="H933" s="31"/>
      <c r="I933" s="27">
        <v>0</v>
      </c>
      <c r="J933" s="28">
        <f t="shared" si="14"/>
        <v>0</v>
      </c>
      <c r="K933" s="29" t="s">
        <v>50</v>
      </c>
      <c r="L933" s="21" t="s">
        <v>21</v>
      </c>
      <c r="M933" s="29" t="s">
        <v>51</v>
      </c>
      <c r="N933" s="30" t="str">
        <f>VLOOKUP(M933,[19]OPERACIONAL!$A$1:$C$12,2,FALSE)</f>
        <v>SELECIONAR</v>
      </c>
    </row>
    <row r="934" spans="2:14" hidden="1">
      <c r="B934" s="14">
        <v>40</v>
      </c>
      <c r="C934" s="24" t="s">
        <v>4</v>
      </c>
      <c r="D934" s="25"/>
      <c r="E934" s="25"/>
      <c r="F934" s="24" t="s">
        <v>18</v>
      </c>
      <c r="G934" s="26">
        <v>1</v>
      </c>
      <c r="H934" s="31"/>
      <c r="I934" s="27">
        <v>0</v>
      </c>
      <c r="J934" s="28">
        <f t="shared" si="14"/>
        <v>0</v>
      </c>
      <c r="K934" s="29" t="s">
        <v>50</v>
      </c>
      <c r="L934" s="21" t="s">
        <v>21</v>
      </c>
      <c r="M934" s="29" t="s">
        <v>51</v>
      </c>
      <c r="N934" s="30" t="str">
        <f>VLOOKUP(M934,[19]OPERACIONAL!$A$1:$C$12,2,FALSE)</f>
        <v>SELECIONAR</v>
      </c>
    </row>
    <row r="935" spans="2:14" hidden="1">
      <c r="B935" s="14">
        <v>40</v>
      </c>
      <c r="C935" s="24" t="s">
        <v>4</v>
      </c>
      <c r="D935" s="25"/>
      <c r="E935" s="25"/>
      <c r="F935" s="24" t="s">
        <v>18</v>
      </c>
      <c r="G935" s="26">
        <v>1</v>
      </c>
      <c r="H935" s="31"/>
      <c r="I935" s="27">
        <v>0</v>
      </c>
      <c r="J935" s="28">
        <f t="shared" si="14"/>
        <v>0</v>
      </c>
      <c r="K935" s="29" t="s">
        <v>50</v>
      </c>
      <c r="L935" s="21" t="s">
        <v>21</v>
      </c>
      <c r="M935" s="29" t="s">
        <v>51</v>
      </c>
      <c r="N935" s="30" t="str">
        <f>VLOOKUP(M935,[19]OPERACIONAL!$A$1:$C$12,2,FALSE)</f>
        <v>SELECIONAR</v>
      </c>
    </row>
    <row r="936" spans="2:14" hidden="1">
      <c r="B936" s="14">
        <v>40</v>
      </c>
      <c r="C936" s="24" t="s">
        <v>4</v>
      </c>
      <c r="D936" s="25"/>
      <c r="E936" s="25"/>
      <c r="F936" s="24" t="s">
        <v>18</v>
      </c>
      <c r="G936" s="26">
        <v>1</v>
      </c>
      <c r="H936" s="31"/>
      <c r="I936" s="27">
        <v>0</v>
      </c>
      <c r="J936" s="28">
        <f t="shared" si="14"/>
        <v>0</v>
      </c>
      <c r="K936" s="29" t="s">
        <v>50</v>
      </c>
      <c r="L936" s="21" t="s">
        <v>21</v>
      </c>
      <c r="M936" s="29" t="s">
        <v>51</v>
      </c>
      <c r="N936" s="30" t="str">
        <f>VLOOKUP(M936,[19]OPERACIONAL!$A$1:$C$12,2,FALSE)</f>
        <v>SELECIONAR</v>
      </c>
    </row>
    <row r="937" spans="2:14" hidden="1">
      <c r="B937" s="14">
        <v>40</v>
      </c>
      <c r="C937" s="24" t="s">
        <v>4</v>
      </c>
      <c r="D937" s="25"/>
      <c r="E937" s="25"/>
      <c r="F937" s="24" t="s">
        <v>18</v>
      </c>
      <c r="G937" s="26">
        <v>1</v>
      </c>
      <c r="H937" s="31"/>
      <c r="I937" s="27">
        <v>0</v>
      </c>
      <c r="J937" s="28">
        <f t="shared" si="14"/>
        <v>0</v>
      </c>
      <c r="K937" s="29" t="s">
        <v>50</v>
      </c>
      <c r="L937" s="21" t="s">
        <v>21</v>
      </c>
      <c r="M937" s="29" t="s">
        <v>51</v>
      </c>
      <c r="N937" s="30" t="str">
        <f>VLOOKUP(M937,[19]OPERACIONAL!$A$1:$C$12,2,FALSE)</f>
        <v>SELECIONAR</v>
      </c>
    </row>
    <row r="938" spans="2:14" hidden="1">
      <c r="B938" s="14">
        <v>40</v>
      </c>
      <c r="C938" s="24" t="s">
        <v>4</v>
      </c>
      <c r="D938" s="25"/>
      <c r="E938" s="25"/>
      <c r="F938" s="24" t="s">
        <v>18</v>
      </c>
      <c r="G938" s="26">
        <v>1</v>
      </c>
      <c r="H938" s="31"/>
      <c r="I938" s="27">
        <v>0</v>
      </c>
      <c r="J938" s="28">
        <f t="shared" si="14"/>
        <v>0</v>
      </c>
      <c r="K938" s="29" t="s">
        <v>50</v>
      </c>
      <c r="L938" s="21" t="s">
        <v>21</v>
      </c>
      <c r="M938" s="29" t="s">
        <v>51</v>
      </c>
      <c r="N938" s="30" t="str">
        <f>VLOOKUP(M938,[19]OPERACIONAL!$A$1:$C$12,2,FALSE)</f>
        <v>SELECIONAR</v>
      </c>
    </row>
    <row r="939" spans="2:14" hidden="1">
      <c r="B939" s="14">
        <v>40</v>
      </c>
      <c r="C939" s="24" t="s">
        <v>4</v>
      </c>
      <c r="D939" s="25"/>
      <c r="E939" s="25"/>
      <c r="F939" s="24" t="s">
        <v>18</v>
      </c>
      <c r="G939" s="26">
        <v>1</v>
      </c>
      <c r="H939" s="31"/>
      <c r="I939" s="27">
        <v>0</v>
      </c>
      <c r="J939" s="28">
        <f t="shared" si="14"/>
        <v>0</v>
      </c>
      <c r="K939" s="29" t="s">
        <v>50</v>
      </c>
      <c r="L939" s="21" t="s">
        <v>21</v>
      </c>
      <c r="M939" s="29" t="s">
        <v>51</v>
      </c>
      <c r="N939" s="30" t="str">
        <f>VLOOKUP(M939,[19]OPERACIONAL!$A$1:$C$12,2,FALSE)</f>
        <v>SELECIONAR</v>
      </c>
    </row>
    <row r="940" spans="2:14" hidden="1">
      <c r="B940" s="14">
        <v>40</v>
      </c>
      <c r="C940" s="24" t="s">
        <v>4</v>
      </c>
      <c r="D940" s="25"/>
      <c r="E940" s="25"/>
      <c r="F940" s="24" t="s">
        <v>18</v>
      </c>
      <c r="G940" s="26">
        <v>1</v>
      </c>
      <c r="H940" s="31"/>
      <c r="I940" s="27">
        <v>0</v>
      </c>
      <c r="J940" s="28">
        <f t="shared" si="14"/>
        <v>0</v>
      </c>
      <c r="K940" s="29" t="s">
        <v>50</v>
      </c>
      <c r="L940" s="21" t="s">
        <v>21</v>
      </c>
      <c r="M940" s="29" t="s">
        <v>51</v>
      </c>
      <c r="N940" s="30" t="str">
        <f>VLOOKUP(M940,[19]OPERACIONAL!$A$1:$C$12,2,FALSE)</f>
        <v>SELECIONAR</v>
      </c>
    </row>
    <row r="941" spans="2:14" hidden="1">
      <c r="B941" s="14">
        <v>40</v>
      </c>
      <c r="C941" s="24" t="s">
        <v>4</v>
      </c>
      <c r="D941" s="25"/>
      <c r="E941" s="25"/>
      <c r="F941" s="24" t="s">
        <v>18</v>
      </c>
      <c r="G941" s="26">
        <v>1</v>
      </c>
      <c r="H941" s="31"/>
      <c r="I941" s="27">
        <v>0</v>
      </c>
      <c r="J941" s="28">
        <f t="shared" si="14"/>
        <v>0</v>
      </c>
      <c r="K941" s="29" t="s">
        <v>50</v>
      </c>
      <c r="L941" s="21" t="s">
        <v>21</v>
      </c>
      <c r="M941" s="29" t="s">
        <v>51</v>
      </c>
      <c r="N941" s="30" t="str">
        <f>VLOOKUP(M941,[19]OPERACIONAL!$A$1:$C$12,2,FALSE)</f>
        <v>SELECIONAR</v>
      </c>
    </row>
    <row r="942" spans="2:14" hidden="1">
      <c r="B942" s="14">
        <v>40</v>
      </c>
      <c r="C942" s="24" t="s">
        <v>4</v>
      </c>
      <c r="D942" s="25"/>
      <c r="E942" s="25"/>
      <c r="F942" s="24" t="s">
        <v>18</v>
      </c>
      <c r="G942" s="26">
        <v>1</v>
      </c>
      <c r="H942" s="31"/>
      <c r="I942" s="27">
        <v>0</v>
      </c>
      <c r="J942" s="28">
        <f t="shared" si="14"/>
        <v>0</v>
      </c>
      <c r="K942" s="29" t="s">
        <v>50</v>
      </c>
      <c r="L942" s="21" t="s">
        <v>21</v>
      </c>
      <c r="M942" s="29" t="s">
        <v>51</v>
      </c>
      <c r="N942" s="30" t="str">
        <f>VLOOKUP(M942,[19]OPERACIONAL!$A$1:$C$12,2,FALSE)</f>
        <v>SELECIONAR</v>
      </c>
    </row>
    <row r="943" spans="2:14" hidden="1">
      <c r="B943" s="14">
        <v>40</v>
      </c>
      <c r="C943" s="24" t="s">
        <v>4</v>
      </c>
      <c r="D943" s="25"/>
      <c r="E943" s="25"/>
      <c r="F943" s="24" t="s">
        <v>18</v>
      </c>
      <c r="G943" s="26">
        <v>1</v>
      </c>
      <c r="H943" s="31"/>
      <c r="I943" s="27">
        <v>0</v>
      </c>
      <c r="J943" s="28">
        <f t="shared" si="14"/>
        <v>0</v>
      </c>
      <c r="K943" s="29" t="s">
        <v>50</v>
      </c>
      <c r="L943" s="21" t="s">
        <v>21</v>
      </c>
      <c r="M943" s="29" t="s">
        <v>51</v>
      </c>
      <c r="N943" s="30" t="str">
        <f>VLOOKUP(M943,[19]OPERACIONAL!$A$1:$C$12,2,FALSE)</f>
        <v>SELECIONAR</v>
      </c>
    </row>
    <row r="944" spans="2:14" hidden="1">
      <c r="B944" s="14">
        <v>40</v>
      </c>
      <c r="C944" s="24" t="s">
        <v>4</v>
      </c>
      <c r="D944" s="25"/>
      <c r="E944" s="25"/>
      <c r="F944" s="24" t="s">
        <v>18</v>
      </c>
      <c r="G944" s="26">
        <v>1</v>
      </c>
      <c r="H944" s="31"/>
      <c r="I944" s="27">
        <v>0</v>
      </c>
      <c r="J944" s="28">
        <f t="shared" si="14"/>
        <v>0</v>
      </c>
      <c r="K944" s="29" t="s">
        <v>50</v>
      </c>
      <c r="L944" s="21" t="s">
        <v>21</v>
      </c>
      <c r="M944" s="29" t="s">
        <v>51</v>
      </c>
      <c r="N944" s="30" t="str">
        <f>VLOOKUP(M944,[19]OPERACIONAL!$A$1:$C$12,2,FALSE)</f>
        <v>SELECIONAR</v>
      </c>
    </row>
    <row r="945" spans="2:14" hidden="1">
      <c r="B945" s="14">
        <v>40</v>
      </c>
      <c r="C945" s="24" t="s">
        <v>4</v>
      </c>
      <c r="D945" s="25"/>
      <c r="E945" s="25"/>
      <c r="F945" s="24" t="s">
        <v>18</v>
      </c>
      <c r="G945" s="26">
        <v>1</v>
      </c>
      <c r="H945" s="31"/>
      <c r="I945" s="27">
        <v>0</v>
      </c>
      <c r="J945" s="28">
        <f t="shared" si="14"/>
        <v>0</v>
      </c>
      <c r="K945" s="29" t="s">
        <v>50</v>
      </c>
      <c r="L945" s="21" t="s">
        <v>21</v>
      </c>
      <c r="M945" s="29" t="s">
        <v>51</v>
      </c>
      <c r="N945" s="30" t="str">
        <f>VLOOKUP(M945,[19]OPERACIONAL!$A$1:$C$12,2,FALSE)</f>
        <v>SELECIONAR</v>
      </c>
    </row>
    <row r="946" spans="2:14" hidden="1">
      <c r="B946" s="14">
        <v>40</v>
      </c>
      <c r="C946" s="24" t="s">
        <v>4</v>
      </c>
      <c r="D946" s="25"/>
      <c r="E946" s="25"/>
      <c r="F946" s="24" t="s">
        <v>18</v>
      </c>
      <c r="G946" s="26">
        <v>1</v>
      </c>
      <c r="H946" s="31"/>
      <c r="I946" s="27">
        <v>0</v>
      </c>
      <c r="J946" s="28">
        <f t="shared" si="14"/>
        <v>0</v>
      </c>
      <c r="K946" s="29" t="s">
        <v>50</v>
      </c>
      <c r="L946" s="21" t="s">
        <v>21</v>
      </c>
      <c r="M946" s="29" t="s">
        <v>51</v>
      </c>
      <c r="N946" s="30" t="str">
        <f>VLOOKUP(M946,[19]OPERACIONAL!$A$1:$C$12,2,FALSE)</f>
        <v>SELECIONAR</v>
      </c>
    </row>
    <row r="947" spans="2:14" hidden="1">
      <c r="B947" s="14">
        <v>40</v>
      </c>
      <c r="C947" s="24" t="s">
        <v>4</v>
      </c>
      <c r="D947" s="25"/>
      <c r="E947" s="25"/>
      <c r="F947" s="24" t="s">
        <v>18</v>
      </c>
      <c r="G947" s="26">
        <v>1</v>
      </c>
      <c r="H947" s="31"/>
      <c r="I947" s="27">
        <v>0</v>
      </c>
      <c r="J947" s="28">
        <f t="shared" si="14"/>
        <v>0</v>
      </c>
      <c r="K947" s="29" t="s">
        <v>50</v>
      </c>
      <c r="L947" s="21" t="s">
        <v>21</v>
      </c>
      <c r="M947" s="29" t="s">
        <v>51</v>
      </c>
      <c r="N947" s="30" t="str">
        <f>VLOOKUP(M947,[19]OPERACIONAL!$A$1:$C$12,2,FALSE)</f>
        <v>SELECIONAR</v>
      </c>
    </row>
    <row r="948" spans="2:14" hidden="1">
      <c r="B948" s="14">
        <v>40</v>
      </c>
      <c r="C948" s="24" t="s">
        <v>4</v>
      </c>
      <c r="D948" s="25"/>
      <c r="E948" s="25"/>
      <c r="F948" s="24" t="s">
        <v>18</v>
      </c>
      <c r="G948" s="26">
        <v>1</v>
      </c>
      <c r="H948" s="31"/>
      <c r="I948" s="27">
        <v>0</v>
      </c>
      <c r="J948" s="28">
        <f t="shared" si="14"/>
        <v>0</v>
      </c>
      <c r="K948" s="29" t="s">
        <v>50</v>
      </c>
      <c r="L948" s="21" t="s">
        <v>21</v>
      </c>
      <c r="M948" s="29" t="s">
        <v>51</v>
      </c>
      <c r="N948" s="30" t="str">
        <f>VLOOKUP(M948,[19]OPERACIONAL!$A$1:$C$12,2,FALSE)</f>
        <v>SELECIONAR</v>
      </c>
    </row>
    <row r="949" spans="2:14" hidden="1">
      <c r="B949" s="14">
        <v>40</v>
      </c>
      <c r="C949" s="24" t="s">
        <v>4</v>
      </c>
      <c r="D949" s="25"/>
      <c r="E949" s="25"/>
      <c r="F949" s="24" t="s">
        <v>18</v>
      </c>
      <c r="G949" s="26">
        <v>1</v>
      </c>
      <c r="H949" s="31"/>
      <c r="I949" s="27">
        <v>0</v>
      </c>
      <c r="J949" s="28">
        <f t="shared" si="14"/>
        <v>0</v>
      </c>
      <c r="K949" s="29" t="s">
        <v>50</v>
      </c>
      <c r="L949" s="21" t="s">
        <v>21</v>
      </c>
      <c r="M949" s="29" t="s">
        <v>51</v>
      </c>
      <c r="N949" s="30" t="str">
        <f>VLOOKUP(M949,[19]OPERACIONAL!$A$1:$C$12,2,FALSE)</f>
        <v>SELECIONAR</v>
      </c>
    </row>
    <row r="950" spans="2:14" hidden="1">
      <c r="B950" s="14">
        <v>40</v>
      </c>
      <c r="C950" s="24" t="s">
        <v>4</v>
      </c>
      <c r="D950" s="25"/>
      <c r="E950" s="25"/>
      <c r="F950" s="24" t="s">
        <v>18</v>
      </c>
      <c r="G950" s="26">
        <v>1</v>
      </c>
      <c r="H950" s="31"/>
      <c r="I950" s="27">
        <v>0</v>
      </c>
      <c r="J950" s="28">
        <f t="shared" si="14"/>
        <v>0</v>
      </c>
      <c r="K950" s="29" t="s">
        <v>50</v>
      </c>
      <c r="L950" s="21" t="s">
        <v>21</v>
      </c>
      <c r="M950" s="29" t="s">
        <v>51</v>
      </c>
      <c r="N950" s="30" t="str">
        <f>VLOOKUP(M950,[19]OPERACIONAL!$A$1:$C$12,2,FALSE)</f>
        <v>SELECIONAR</v>
      </c>
    </row>
    <row r="951" spans="2:14" hidden="1">
      <c r="B951" s="14">
        <v>40</v>
      </c>
      <c r="C951" s="24" t="s">
        <v>4</v>
      </c>
      <c r="D951" s="25"/>
      <c r="E951" s="25"/>
      <c r="F951" s="24" t="s">
        <v>18</v>
      </c>
      <c r="G951" s="26">
        <v>1</v>
      </c>
      <c r="H951" s="31"/>
      <c r="I951" s="27">
        <v>0</v>
      </c>
      <c r="J951" s="28">
        <f t="shared" si="14"/>
        <v>0</v>
      </c>
      <c r="K951" s="29" t="s">
        <v>50</v>
      </c>
      <c r="L951" s="21" t="s">
        <v>21</v>
      </c>
      <c r="M951" s="29" t="s">
        <v>51</v>
      </c>
      <c r="N951" s="30" t="str">
        <f>VLOOKUP(M951,[19]OPERACIONAL!$A$1:$C$12,2,FALSE)</f>
        <v>SELECIONAR</v>
      </c>
    </row>
    <row r="952" spans="2:14" hidden="1">
      <c r="B952" s="14">
        <v>40</v>
      </c>
      <c r="C952" s="24" t="s">
        <v>4</v>
      </c>
      <c r="D952" s="25"/>
      <c r="E952" s="25"/>
      <c r="F952" s="24" t="s">
        <v>18</v>
      </c>
      <c r="G952" s="26">
        <v>1</v>
      </c>
      <c r="H952" s="31"/>
      <c r="I952" s="27">
        <v>0</v>
      </c>
      <c r="J952" s="28">
        <f t="shared" si="14"/>
        <v>0</v>
      </c>
      <c r="K952" s="29" t="s">
        <v>50</v>
      </c>
      <c r="L952" s="21" t="s">
        <v>21</v>
      </c>
      <c r="M952" s="29" t="s">
        <v>51</v>
      </c>
      <c r="N952" s="30" t="str">
        <f>VLOOKUP(M952,[19]OPERACIONAL!$A$1:$C$12,2,FALSE)</f>
        <v>SELECIONAR</v>
      </c>
    </row>
    <row r="953" spans="2:14" hidden="1">
      <c r="B953" s="14">
        <v>40</v>
      </c>
      <c r="C953" s="24" t="s">
        <v>4</v>
      </c>
      <c r="D953" s="25"/>
      <c r="E953" s="25"/>
      <c r="F953" s="24" t="s">
        <v>18</v>
      </c>
      <c r="G953" s="26">
        <v>1</v>
      </c>
      <c r="H953" s="31"/>
      <c r="I953" s="27">
        <v>0</v>
      </c>
      <c r="J953" s="28">
        <f t="shared" si="14"/>
        <v>0</v>
      </c>
      <c r="K953" s="29" t="s">
        <v>50</v>
      </c>
      <c r="L953" s="21" t="s">
        <v>21</v>
      </c>
      <c r="M953" s="29" t="s">
        <v>51</v>
      </c>
      <c r="N953" s="30" t="str">
        <f>VLOOKUP(M953,[19]OPERACIONAL!$A$1:$C$12,2,FALSE)</f>
        <v>SELECIONAR</v>
      </c>
    </row>
    <row r="954" spans="2:14" hidden="1">
      <c r="B954" s="14">
        <v>40</v>
      </c>
      <c r="C954" s="24" t="s">
        <v>4</v>
      </c>
      <c r="D954" s="25"/>
      <c r="E954" s="25"/>
      <c r="F954" s="24" t="s">
        <v>18</v>
      </c>
      <c r="G954" s="26">
        <v>1</v>
      </c>
      <c r="H954" s="31"/>
      <c r="I954" s="27">
        <v>0</v>
      </c>
      <c r="J954" s="28">
        <f t="shared" si="14"/>
        <v>0</v>
      </c>
      <c r="K954" s="29" t="s">
        <v>50</v>
      </c>
      <c r="L954" s="21" t="s">
        <v>21</v>
      </c>
      <c r="M954" s="29" t="s">
        <v>51</v>
      </c>
      <c r="N954" s="30" t="str">
        <f>VLOOKUP(M954,[19]OPERACIONAL!$A$1:$C$12,2,FALSE)</f>
        <v>SELECIONAR</v>
      </c>
    </row>
    <row r="955" spans="2:14" hidden="1">
      <c r="B955" s="14">
        <v>40</v>
      </c>
      <c r="C955" s="24" t="s">
        <v>4</v>
      </c>
      <c r="D955" s="25"/>
      <c r="E955" s="25"/>
      <c r="F955" s="24" t="s">
        <v>18</v>
      </c>
      <c r="G955" s="26">
        <v>1</v>
      </c>
      <c r="H955" s="31"/>
      <c r="I955" s="27">
        <v>0</v>
      </c>
      <c r="J955" s="28">
        <f t="shared" si="14"/>
        <v>0</v>
      </c>
      <c r="K955" s="29" t="s">
        <v>50</v>
      </c>
      <c r="L955" s="21" t="s">
        <v>21</v>
      </c>
      <c r="M955" s="29" t="s">
        <v>51</v>
      </c>
      <c r="N955" s="30" t="str">
        <f>VLOOKUP(M955,[19]OPERACIONAL!$A$1:$C$12,2,FALSE)</f>
        <v>SELECIONAR</v>
      </c>
    </row>
    <row r="956" spans="2:14" hidden="1">
      <c r="B956" s="14">
        <v>40</v>
      </c>
      <c r="C956" s="24" t="s">
        <v>4</v>
      </c>
      <c r="D956" s="25"/>
      <c r="E956" s="25"/>
      <c r="F956" s="24" t="s">
        <v>18</v>
      </c>
      <c r="G956" s="26">
        <v>1</v>
      </c>
      <c r="H956" s="31"/>
      <c r="I956" s="27">
        <v>0</v>
      </c>
      <c r="J956" s="28">
        <f t="shared" si="14"/>
        <v>0</v>
      </c>
      <c r="K956" s="29" t="s">
        <v>50</v>
      </c>
      <c r="L956" s="21" t="s">
        <v>21</v>
      </c>
      <c r="M956" s="29" t="s">
        <v>51</v>
      </c>
      <c r="N956" s="30" t="str">
        <f>VLOOKUP(M956,[19]OPERACIONAL!$A$1:$C$12,2,FALSE)</f>
        <v>SELECIONAR</v>
      </c>
    </row>
    <row r="957" spans="2:14" hidden="1">
      <c r="B957" s="14">
        <v>40</v>
      </c>
      <c r="C957" s="24" t="s">
        <v>4</v>
      </c>
      <c r="D957" s="25"/>
      <c r="E957" s="25"/>
      <c r="F957" s="24" t="s">
        <v>18</v>
      </c>
      <c r="G957" s="26">
        <v>1</v>
      </c>
      <c r="H957" s="31"/>
      <c r="I957" s="27">
        <v>0</v>
      </c>
      <c r="J957" s="28">
        <f t="shared" si="14"/>
        <v>0</v>
      </c>
      <c r="K957" s="29" t="s">
        <v>50</v>
      </c>
      <c r="L957" s="21" t="s">
        <v>21</v>
      </c>
      <c r="M957" s="29" t="s">
        <v>51</v>
      </c>
      <c r="N957" s="30" t="str">
        <f>VLOOKUP(M957,[19]OPERACIONAL!$A$1:$C$12,2,FALSE)</f>
        <v>SELECIONAR</v>
      </c>
    </row>
    <row r="958" spans="2:14" hidden="1">
      <c r="B958" s="14">
        <v>40</v>
      </c>
      <c r="C958" s="24" t="s">
        <v>4</v>
      </c>
      <c r="D958" s="25"/>
      <c r="E958" s="25"/>
      <c r="F958" s="24" t="s">
        <v>18</v>
      </c>
      <c r="G958" s="26">
        <v>1</v>
      </c>
      <c r="H958" s="31"/>
      <c r="I958" s="27">
        <v>0</v>
      </c>
      <c r="J958" s="28">
        <f t="shared" si="14"/>
        <v>0</v>
      </c>
      <c r="K958" s="29" t="s">
        <v>50</v>
      </c>
      <c r="L958" s="21" t="s">
        <v>21</v>
      </c>
      <c r="M958" s="29" t="s">
        <v>51</v>
      </c>
      <c r="N958" s="30" t="str">
        <f>VLOOKUP(M958,[19]OPERACIONAL!$A$1:$C$12,2,FALSE)</f>
        <v>SELECIONAR</v>
      </c>
    </row>
    <row r="959" spans="2:14" hidden="1">
      <c r="B959" s="14">
        <v>40</v>
      </c>
      <c r="C959" s="24" t="s">
        <v>4</v>
      </c>
      <c r="D959" s="25"/>
      <c r="E959" s="25"/>
      <c r="F959" s="24" t="s">
        <v>18</v>
      </c>
      <c r="G959" s="26">
        <v>1</v>
      </c>
      <c r="H959" s="31"/>
      <c r="I959" s="27">
        <v>0</v>
      </c>
      <c r="J959" s="28">
        <f t="shared" si="14"/>
        <v>0</v>
      </c>
      <c r="K959" s="29" t="s">
        <v>50</v>
      </c>
      <c r="L959" s="21" t="s">
        <v>21</v>
      </c>
      <c r="M959" s="29" t="s">
        <v>51</v>
      </c>
      <c r="N959" s="30" t="str">
        <f>VLOOKUP(M959,[19]OPERACIONAL!$A$1:$C$12,2,FALSE)</f>
        <v>SELECIONAR</v>
      </c>
    </row>
    <row r="960" spans="2:14" hidden="1">
      <c r="B960" s="14">
        <v>40</v>
      </c>
      <c r="C960" s="24" t="s">
        <v>4</v>
      </c>
      <c r="D960" s="25"/>
      <c r="E960" s="25"/>
      <c r="F960" s="24" t="s">
        <v>18</v>
      </c>
      <c r="G960" s="26">
        <v>1</v>
      </c>
      <c r="H960" s="31"/>
      <c r="I960" s="27">
        <v>0</v>
      </c>
      <c r="J960" s="28">
        <f t="shared" si="14"/>
        <v>0</v>
      </c>
      <c r="K960" s="29" t="s">
        <v>50</v>
      </c>
      <c r="L960" s="21" t="s">
        <v>21</v>
      </c>
      <c r="M960" s="29" t="s">
        <v>51</v>
      </c>
      <c r="N960" s="30" t="str">
        <f>VLOOKUP(M960,[19]OPERACIONAL!$A$1:$C$12,2,FALSE)</f>
        <v>SELECIONAR</v>
      </c>
    </row>
    <row r="961" spans="2:14" hidden="1">
      <c r="B961" s="14">
        <v>40</v>
      </c>
      <c r="C961" s="24" t="s">
        <v>4</v>
      </c>
      <c r="D961" s="25"/>
      <c r="E961" s="25"/>
      <c r="F961" s="24" t="s">
        <v>18</v>
      </c>
      <c r="G961" s="26">
        <v>1</v>
      </c>
      <c r="H961" s="31"/>
      <c r="I961" s="27">
        <v>0</v>
      </c>
      <c r="J961" s="28">
        <f t="shared" si="14"/>
        <v>0</v>
      </c>
      <c r="K961" s="29" t="s">
        <v>50</v>
      </c>
      <c r="L961" s="21" t="s">
        <v>21</v>
      </c>
      <c r="M961" s="29" t="s">
        <v>51</v>
      </c>
      <c r="N961" s="30" t="str">
        <f>VLOOKUP(M961,[19]OPERACIONAL!$A$1:$C$12,2,FALSE)</f>
        <v>SELECIONAR</v>
      </c>
    </row>
    <row r="962" spans="2:14" hidden="1">
      <c r="B962" s="14">
        <v>40</v>
      </c>
      <c r="C962" s="24" t="s">
        <v>4</v>
      </c>
      <c r="D962" s="25"/>
      <c r="E962" s="25"/>
      <c r="F962" s="24" t="s">
        <v>18</v>
      </c>
      <c r="G962" s="26">
        <v>1</v>
      </c>
      <c r="H962" s="31"/>
      <c r="I962" s="27">
        <v>0</v>
      </c>
      <c r="J962" s="28">
        <f t="shared" si="14"/>
        <v>0</v>
      </c>
      <c r="K962" s="29" t="s">
        <v>50</v>
      </c>
      <c r="L962" s="21" t="s">
        <v>21</v>
      </c>
      <c r="M962" s="29" t="s">
        <v>51</v>
      </c>
      <c r="N962" s="30" t="str">
        <f>VLOOKUP(M962,[19]OPERACIONAL!$A$1:$C$12,2,FALSE)</f>
        <v>SELECIONAR</v>
      </c>
    </row>
    <row r="963" spans="2:14" hidden="1">
      <c r="B963" s="14">
        <v>40</v>
      </c>
      <c r="C963" s="24" t="s">
        <v>4</v>
      </c>
      <c r="D963" s="25"/>
      <c r="E963" s="25"/>
      <c r="F963" s="24" t="s">
        <v>18</v>
      </c>
      <c r="G963" s="26">
        <v>1</v>
      </c>
      <c r="H963" s="31"/>
      <c r="I963" s="27">
        <v>0</v>
      </c>
      <c r="J963" s="28">
        <f t="shared" si="14"/>
        <v>0</v>
      </c>
      <c r="K963" s="29" t="s">
        <v>50</v>
      </c>
      <c r="L963" s="21" t="s">
        <v>21</v>
      </c>
      <c r="M963" s="29" t="s">
        <v>51</v>
      </c>
      <c r="N963" s="30" t="str">
        <f>VLOOKUP(M963,[19]OPERACIONAL!$A$1:$C$12,2,FALSE)</f>
        <v>SELECIONAR</v>
      </c>
    </row>
    <row r="964" spans="2:14" hidden="1">
      <c r="B964" s="14">
        <v>40</v>
      </c>
      <c r="C964" s="24" t="s">
        <v>4</v>
      </c>
      <c r="D964" s="25"/>
      <c r="E964" s="25"/>
      <c r="F964" s="24" t="s">
        <v>18</v>
      </c>
      <c r="G964" s="26">
        <v>1</v>
      </c>
      <c r="H964" s="31"/>
      <c r="I964" s="27">
        <v>0</v>
      </c>
      <c r="J964" s="28">
        <f t="shared" ref="J964:J1027" si="15">G964*I964</f>
        <v>0</v>
      </c>
      <c r="K964" s="29" t="s">
        <v>50</v>
      </c>
      <c r="L964" s="21" t="s">
        <v>21</v>
      </c>
      <c r="M964" s="29" t="s">
        <v>51</v>
      </c>
      <c r="N964" s="30" t="str">
        <f>VLOOKUP(M964,[19]OPERACIONAL!$A$1:$C$12,2,FALSE)</f>
        <v>SELECIONAR</v>
      </c>
    </row>
    <row r="965" spans="2:14" hidden="1">
      <c r="B965" s="14">
        <v>40</v>
      </c>
      <c r="C965" s="24" t="s">
        <v>4</v>
      </c>
      <c r="D965" s="25"/>
      <c r="E965" s="25"/>
      <c r="F965" s="24" t="s">
        <v>18</v>
      </c>
      <c r="G965" s="26">
        <v>1</v>
      </c>
      <c r="H965" s="31"/>
      <c r="I965" s="27">
        <v>0</v>
      </c>
      <c r="J965" s="28">
        <f t="shared" si="15"/>
        <v>0</v>
      </c>
      <c r="K965" s="29" t="s">
        <v>50</v>
      </c>
      <c r="L965" s="21" t="s">
        <v>21</v>
      </c>
      <c r="M965" s="29" t="s">
        <v>51</v>
      </c>
      <c r="N965" s="30" t="str">
        <f>VLOOKUP(M965,[19]OPERACIONAL!$A$1:$C$12,2,FALSE)</f>
        <v>SELECIONAR</v>
      </c>
    </row>
    <row r="966" spans="2:14" hidden="1">
      <c r="B966" s="14">
        <v>40</v>
      </c>
      <c r="C966" s="24" t="s">
        <v>4</v>
      </c>
      <c r="D966" s="25"/>
      <c r="E966" s="25"/>
      <c r="F966" s="24" t="s">
        <v>18</v>
      </c>
      <c r="G966" s="26">
        <v>1</v>
      </c>
      <c r="H966" s="31"/>
      <c r="I966" s="27">
        <v>0</v>
      </c>
      <c r="J966" s="28">
        <f t="shared" si="15"/>
        <v>0</v>
      </c>
      <c r="K966" s="29" t="s">
        <v>50</v>
      </c>
      <c r="L966" s="21" t="s">
        <v>21</v>
      </c>
      <c r="M966" s="29" t="s">
        <v>51</v>
      </c>
      <c r="N966" s="30" t="str">
        <f>VLOOKUP(M966,[19]OPERACIONAL!$A$1:$C$12,2,FALSE)</f>
        <v>SELECIONAR</v>
      </c>
    </row>
    <row r="967" spans="2:14" hidden="1">
      <c r="B967" s="14">
        <v>40</v>
      </c>
      <c r="C967" s="24" t="s">
        <v>4</v>
      </c>
      <c r="D967" s="25"/>
      <c r="E967" s="25"/>
      <c r="F967" s="24" t="s">
        <v>18</v>
      </c>
      <c r="G967" s="26">
        <v>1</v>
      </c>
      <c r="H967" s="31"/>
      <c r="I967" s="27">
        <v>0</v>
      </c>
      <c r="J967" s="28">
        <f t="shared" si="15"/>
        <v>0</v>
      </c>
      <c r="K967" s="29" t="s">
        <v>50</v>
      </c>
      <c r="L967" s="21" t="s">
        <v>21</v>
      </c>
      <c r="M967" s="29" t="s">
        <v>51</v>
      </c>
      <c r="N967" s="30" t="str">
        <f>VLOOKUP(M967,[19]OPERACIONAL!$A$1:$C$12,2,FALSE)</f>
        <v>SELECIONAR</v>
      </c>
    </row>
    <row r="968" spans="2:14" hidden="1">
      <c r="B968" s="14">
        <v>40</v>
      </c>
      <c r="C968" s="24" t="s">
        <v>4</v>
      </c>
      <c r="D968" s="25"/>
      <c r="E968" s="25"/>
      <c r="F968" s="24" t="s">
        <v>18</v>
      </c>
      <c r="G968" s="26">
        <v>1</v>
      </c>
      <c r="H968" s="31"/>
      <c r="I968" s="27">
        <v>0</v>
      </c>
      <c r="J968" s="28">
        <f t="shared" si="15"/>
        <v>0</v>
      </c>
      <c r="K968" s="29" t="s">
        <v>50</v>
      </c>
      <c r="L968" s="21" t="s">
        <v>21</v>
      </c>
      <c r="M968" s="29" t="s">
        <v>51</v>
      </c>
      <c r="N968" s="30" t="str">
        <f>VLOOKUP(M968,[19]OPERACIONAL!$A$1:$C$12,2,FALSE)</f>
        <v>SELECIONAR</v>
      </c>
    </row>
    <row r="969" spans="2:14" hidden="1">
      <c r="B969" s="14">
        <v>40</v>
      </c>
      <c r="C969" s="24" t="s">
        <v>4</v>
      </c>
      <c r="D969" s="25"/>
      <c r="E969" s="25"/>
      <c r="F969" s="24" t="s">
        <v>18</v>
      </c>
      <c r="G969" s="26">
        <v>1</v>
      </c>
      <c r="H969" s="31"/>
      <c r="I969" s="27">
        <v>0</v>
      </c>
      <c r="J969" s="28">
        <f t="shared" si="15"/>
        <v>0</v>
      </c>
      <c r="K969" s="29" t="s">
        <v>50</v>
      </c>
      <c r="L969" s="21" t="s">
        <v>21</v>
      </c>
      <c r="M969" s="29" t="s">
        <v>51</v>
      </c>
      <c r="N969" s="30" t="str">
        <f>VLOOKUP(M969,[19]OPERACIONAL!$A$1:$C$12,2,FALSE)</f>
        <v>SELECIONAR</v>
      </c>
    </row>
    <row r="970" spans="2:14" hidden="1">
      <c r="B970" s="14">
        <v>40</v>
      </c>
      <c r="C970" s="24" t="s">
        <v>4</v>
      </c>
      <c r="D970" s="25"/>
      <c r="E970" s="25"/>
      <c r="F970" s="24" t="s">
        <v>18</v>
      </c>
      <c r="G970" s="26">
        <v>1</v>
      </c>
      <c r="H970" s="31"/>
      <c r="I970" s="27">
        <v>0</v>
      </c>
      <c r="J970" s="28">
        <f t="shared" si="15"/>
        <v>0</v>
      </c>
      <c r="K970" s="29" t="s">
        <v>50</v>
      </c>
      <c r="L970" s="21" t="s">
        <v>21</v>
      </c>
      <c r="M970" s="29" t="s">
        <v>51</v>
      </c>
      <c r="N970" s="30" t="str">
        <f>VLOOKUP(M970,[19]OPERACIONAL!$A$1:$C$12,2,FALSE)</f>
        <v>SELECIONAR</v>
      </c>
    </row>
    <row r="971" spans="2:14" hidden="1">
      <c r="B971" s="14">
        <v>40</v>
      </c>
      <c r="C971" s="24" t="s">
        <v>4</v>
      </c>
      <c r="D971" s="25"/>
      <c r="E971" s="25"/>
      <c r="F971" s="24" t="s">
        <v>18</v>
      </c>
      <c r="G971" s="26">
        <v>1</v>
      </c>
      <c r="H971" s="31"/>
      <c r="I971" s="27">
        <v>0</v>
      </c>
      <c r="J971" s="28">
        <f t="shared" si="15"/>
        <v>0</v>
      </c>
      <c r="K971" s="29" t="s">
        <v>50</v>
      </c>
      <c r="L971" s="21" t="s">
        <v>21</v>
      </c>
      <c r="M971" s="29" t="s">
        <v>51</v>
      </c>
      <c r="N971" s="30" t="str">
        <f>VLOOKUP(M971,[19]OPERACIONAL!$A$1:$C$12,2,FALSE)</f>
        <v>SELECIONAR</v>
      </c>
    </row>
    <row r="972" spans="2:14" hidden="1">
      <c r="B972" s="14">
        <v>40</v>
      </c>
      <c r="C972" s="24" t="s">
        <v>4</v>
      </c>
      <c r="D972" s="25"/>
      <c r="E972" s="25"/>
      <c r="F972" s="24" t="s">
        <v>18</v>
      </c>
      <c r="G972" s="26">
        <v>1</v>
      </c>
      <c r="H972" s="31"/>
      <c r="I972" s="27">
        <v>0</v>
      </c>
      <c r="J972" s="28">
        <f t="shared" si="15"/>
        <v>0</v>
      </c>
      <c r="K972" s="29" t="s">
        <v>50</v>
      </c>
      <c r="L972" s="21" t="s">
        <v>21</v>
      </c>
      <c r="M972" s="29" t="s">
        <v>51</v>
      </c>
      <c r="N972" s="30" t="str">
        <f>VLOOKUP(M972,[19]OPERACIONAL!$A$1:$C$12,2,FALSE)</f>
        <v>SELECIONAR</v>
      </c>
    </row>
    <row r="973" spans="2:14" hidden="1">
      <c r="B973" s="14">
        <v>40</v>
      </c>
      <c r="C973" s="24" t="s">
        <v>4</v>
      </c>
      <c r="D973" s="25"/>
      <c r="E973" s="25"/>
      <c r="F973" s="24" t="s">
        <v>18</v>
      </c>
      <c r="G973" s="26">
        <v>1</v>
      </c>
      <c r="H973" s="31"/>
      <c r="I973" s="27">
        <v>0</v>
      </c>
      <c r="J973" s="28">
        <f t="shared" si="15"/>
        <v>0</v>
      </c>
      <c r="K973" s="29" t="s">
        <v>50</v>
      </c>
      <c r="L973" s="21" t="s">
        <v>21</v>
      </c>
      <c r="M973" s="29" t="s">
        <v>51</v>
      </c>
      <c r="N973" s="30" t="str">
        <f>VLOOKUP(M973,[19]OPERACIONAL!$A$1:$C$12,2,FALSE)</f>
        <v>SELECIONAR</v>
      </c>
    </row>
    <row r="974" spans="2:14" hidden="1">
      <c r="B974" s="14">
        <v>40</v>
      </c>
      <c r="C974" s="24" t="s">
        <v>4</v>
      </c>
      <c r="D974" s="25"/>
      <c r="E974" s="25"/>
      <c r="F974" s="24" t="s">
        <v>18</v>
      </c>
      <c r="G974" s="26">
        <v>1</v>
      </c>
      <c r="H974" s="31"/>
      <c r="I974" s="27">
        <v>0</v>
      </c>
      <c r="J974" s="28">
        <f t="shared" si="15"/>
        <v>0</v>
      </c>
      <c r="K974" s="29" t="s">
        <v>50</v>
      </c>
      <c r="L974" s="21" t="s">
        <v>21</v>
      </c>
      <c r="M974" s="29" t="s">
        <v>51</v>
      </c>
      <c r="N974" s="30" t="str">
        <f>VLOOKUP(M974,[19]OPERACIONAL!$A$1:$C$12,2,FALSE)</f>
        <v>SELECIONAR</v>
      </c>
    </row>
    <row r="975" spans="2:14" hidden="1">
      <c r="B975" s="14">
        <v>40</v>
      </c>
      <c r="C975" s="24" t="s">
        <v>4</v>
      </c>
      <c r="D975" s="25"/>
      <c r="E975" s="25"/>
      <c r="F975" s="24" t="s">
        <v>18</v>
      </c>
      <c r="G975" s="26">
        <v>1</v>
      </c>
      <c r="H975" s="31"/>
      <c r="I975" s="27">
        <v>0</v>
      </c>
      <c r="J975" s="28">
        <f t="shared" si="15"/>
        <v>0</v>
      </c>
      <c r="K975" s="29" t="s">
        <v>50</v>
      </c>
      <c r="L975" s="21" t="s">
        <v>21</v>
      </c>
      <c r="M975" s="29" t="s">
        <v>51</v>
      </c>
      <c r="N975" s="30" t="str">
        <f>VLOOKUP(M975,[19]OPERACIONAL!$A$1:$C$12,2,FALSE)</f>
        <v>SELECIONAR</v>
      </c>
    </row>
    <row r="976" spans="2:14" hidden="1">
      <c r="B976" s="14">
        <v>40</v>
      </c>
      <c r="C976" s="24" t="s">
        <v>4</v>
      </c>
      <c r="D976" s="25"/>
      <c r="E976" s="25"/>
      <c r="F976" s="24" t="s">
        <v>18</v>
      </c>
      <c r="G976" s="26">
        <v>1</v>
      </c>
      <c r="H976" s="31"/>
      <c r="I976" s="27">
        <v>0</v>
      </c>
      <c r="J976" s="28">
        <f t="shared" si="15"/>
        <v>0</v>
      </c>
      <c r="K976" s="29" t="s">
        <v>50</v>
      </c>
      <c r="L976" s="21" t="s">
        <v>21</v>
      </c>
      <c r="M976" s="29" t="s">
        <v>51</v>
      </c>
      <c r="N976" s="30" t="str">
        <f>VLOOKUP(M976,[19]OPERACIONAL!$A$1:$C$12,2,FALSE)</f>
        <v>SELECIONAR</v>
      </c>
    </row>
    <row r="977" spans="2:14" hidden="1">
      <c r="B977" s="14">
        <v>40</v>
      </c>
      <c r="C977" s="24" t="s">
        <v>4</v>
      </c>
      <c r="D977" s="25"/>
      <c r="E977" s="25"/>
      <c r="F977" s="24" t="s">
        <v>18</v>
      </c>
      <c r="G977" s="26">
        <v>1</v>
      </c>
      <c r="H977" s="31"/>
      <c r="I977" s="27">
        <v>0</v>
      </c>
      <c r="J977" s="28">
        <f t="shared" si="15"/>
        <v>0</v>
      </c>
      <c r="K977" s="29" t="s">
        <v>50</v>
      </c>
      <c r="L977" s="21" t="s">
        <v>21</v>
      </c>
      <c r="M977" s="29" t="s">
        <v>51</v>
      </c>
      <c r="N977" s="30" t="str">
        <f>VLOOKUP(M977,[19]OPERACIONAL!$A$1:$C$12,2,FALSE)</f>
        <v>SELECIONAR</v>
      </c>
    </row>
    <row r="978" spans="2:14" hidden="1">
      <c r="B978" s="14">
        <v>40</v>
      </c>
      <c r="C978" s="24" t="s">
        <v>4</v>
      </c>
      <c r="D978" s="25"/>
      <c r="E978" s="25"/>
      <c r="F978" s="24" t="s">
        <v>18</v>
      </c>
      <c r="G978" s="26">
        <v>1</v>
      </c>
      <c r="H978" s="31"/>
      <c r="I978" s="27">
        <v>0</v>
      </c>
      <c r="J978" s="28">
        <f t="shared" si="15"/>
        <v>0</v>
      </c>
      <c r="K978" s="29" t="s">
        <v>50</v>
      </c>
      <c r="L978" s="21" t="s">
        <v>21</v>
      </c>
      <c r="M978" s="29" t="s">
        <v>51</v>
      </c>
      <c r="N978" s="30" t="str">
        <f>VLOOKUP(M978,[19]OPERACIONAL!$A$1:$C$12,2,FALSE)</f>
        <v>SELECIONAR</v>
      </c>
    </row>
    <row r="979" spans="2:14" hidden="1">
      <c r="B979" s="14">
        <v>40</v>
      </c>
      <c r="C979" s="24" t="s">
        <v>4</v>
      </c>
      <c r="D979" s="25"/>
      <c r="E979" s="25"/>
      <c r="F979" s="24" t="s">
        <v>18</v>
      </c>
      <c r="G979" s="26">
        <v>1</v>
      </c>
      <c r="H979" s="31"/>
      <c r="I979" s="27">
        <v>0</v>
      </c>
      <c r="J979" s="28">
        <f t="shared" si="15"/>
        <v>0</v>
      </c>
      <c r="K979" s="29" t="s">
        <v>50</v>
      </c>
      <c r="L979" s="21" t="s">
        <v>21</v>
      </c>
      <c r="M979" s="29" t="s">
        <v>51</v>
      </c>
      <c r="N979" s="30" t="str">
        <f>VLOOKUP(M979,[19]OPERACIONAL!$A$1:$C$12,2,FALSE)</f>
        <v>SELECIONAR</v>
      </c>
    </row>
    <row r="980" spans="2:14" hidden="1">
      <c r="B980" s="14">
        <v>40</v>
      </c>
      <c r="C980" s="24" t="s">
        <v>4</v>
      </c>
      <c r="D980" s="25"/>
      <c r="E980" s="25"/>
      <c r="F980" s="24" t="s">
        <v>18</v>
      </c>
      <c r="G980" s="26">
        <v>1</v>
      </c>
      <c r="H980" s="31"/>
      <c r="I980" s="27">
        <v>0</v>
      </c>
      <c r="J980" s="28">
        <f t="shared" si="15"/>
        <v>0</v>
      </c>
      <c r="K980" s="29" t="s">
        <v>50</v>
      </c>
      <c r="L980" s="21" t="s">
        <v>21</v>
      </c>
      <c r="M980" s="29" t="s">
        <v>51</v>
      </c>
      <c r="N980" s="30" t="str">
        <f>VLOOKUP(M980,[19]OPERACIONAL!$A$1:$C$12,2,FALSE)</f>
        <v>SELECIONAR</v>
      </c>
    </row>
    <row r="981" spans="2:14" hidden="1">
      <c r="B981" s="14">
        <v>40</v>
      </c>
      <c r="C981" s="24" t="s">
        <v>4</v>
      </c>
      <c r="D981" s="25"/>
      <c r="E981" s="25"/>
      <c r="F981" s="24" t="s">
        <v>18</v>
      </c>
      <c r="G981" s="26">
        <v>1</v>
      </c>
      <c r="H981" s="31"/>
      <c r="I981" s="27">
        <v>0</v>
      </c>
      <c r="J981" s="28">
        <f t="shared" si="15"/>
        <v>0</v>
      </c>
      <c r="K981" s="29" t="s">
        <v>50</v>
      </c>
      <c r="L981" s="21" t="s">
        <v>21</v>
      </c>
      <c r="M981" s="29" t="s">
        <v>51</v>
      </c>
      <c r="N981" s="30" t="str">
        <f>VLOOKUP(M981,[19]OPERACIONAL!$A$1:$C$12,2,FALSE)</f>
        <v>SELECIONAR</v>
      </c>
    </row>
    <row r="982" spans="2:14" hidden="1">
      <c r="B982" s="14">
        <v>40</v>
      </c>
      <c r="C982" s="24" t="s">
        <v>4</v>
      </c>
      <c r="D982" s="25"/>
      <c r="E982" s="25"/>
      <c r="F982" s="24" t="s">
        <v>18</v>
      </c>
      <c r="G982" s="26">
        <v>1</v>
      </c>
      <c r="H982" s="31"/>
      <c r="I982" s="27">
        <v>0</v>
      </c>
      <c r="J982" s="28">
        <f t="shared" si="15"/>
        <v>0</v>
      </c>
      <c r="K982" s="29" t="s">
        <v>50</v>
      </c>
      <c r="L982" s="21" t="s">
        <v>21</v>
      </c>
      <c r="M982" s="29" t="s">
        <v>51</v>
      </c>
      <c r="N982" s="30" t="str">
        <f>VLOOKUP(M982,[19]OPERACIONAL!$A$1:$C$12,2,FALSE)</f>
        <v>SELECIONAR</v>
      </c>
    </row>
    <row r="983" spans="2:14" hidden="1">
      <c r="B983" s="14">
        <v>40</v>
      </c>
      <c r="C983" s="24" t="s">
        <v>4</v>
      </c>
      <c r="D983" s="25"/>
      <c r="E983" s="25"/>
      <c r="F983" s="24" t="s">
        <v>18</v>
      </c>
      <c r="G983" s="26">
        <v>1</v>
      </c>
      <c r="H983" s="31"/>
      <c r="I983" s="27">
        <v>0</v>
      </c>
      <c r="J983" s="28">
        <f t="shared" si="15"/>
        <v>0</v>
      </c>
      <c r="K983" s="29" t="s">
        <v>50</v>
      </c>
      <c r="L983" s="21" t="s">
        <v>21</v>
      </c>
      <c r="M983" s="29" t="s">
        <v>51</v>
      </c>
      <c r="N983" s="30" t="str">
        <f>VLOOKUP(M983,[19]OPERACIONAL!$A$1:$C$12,2,FALSE)</f>
        <v>SELECIONAR</v>
      </c>
    </row>
    <row r="984" spans="2:14" hidden="1">
      <c r="B984" s="14">
        <v>40</v>
      </c>
      <c r="C984" s="24" t="s">
        <v>4</v>
      </c>
      <c r="D984" s="25"/>
      <c r="E984" s="25"/>
      <c r="F984" s="24" t="s">
        <v>18</v>
      </c>
      <c r="G984" s="26">
        <v>1</v>
      </c>
      <c r="H984" s="31"/>
      <c r="I984" s="27">
        <v>0</v>
      </c>
      <c r="J984" s="28">
        <f t="shared" si="15"/>
        <v>0</v>
      </c>
      <c r="K984" s="29" t="s">
        <v>50</v>
      </c>
      <c r="L984" s="21" t="s">
        <v>21</v>
      </c>
      <c r="M984" s="29" t="s">
        <v>51</v>
      </c>
      <c r="N984" s="30" t="str">
        <f>VLOOKUP(M984,[19]OPERACIONAL!$A$1:$C$12,2,FALSE)</f>
        <v>SELECIONAR</v>
      </c>
    </row>
    <row r="985" spans="2:14" hidden="1">
      <c r="B985" s="14">
        <v>40</v>
      </c>
      <c r="C985" s="24" t="s">
        <v>4</v>
      </c>
      <c r="D985" s="25"/>
      <c r="E985" s="25"/>
      <c r="F985" s="24" t="s">
        <v>18</v>
      </c>
      <c r="G985" s="26">
        <v>1</v>
      </c>
      <c r="H985" s="31"/>
      <c r="I985" s="27">
        <v>0</v>
      </c>
      <c r="J985" s="28">
        <f t="shared" si="15"/>
        <v>0</v>
      </c>
      <c r="K985" s="29" t="s">
        <v>50</v>
      </c>
      <c r="L985" s="21" t="s">
        <v>21</v>
      </c>
      <c r="M985" s="29" t="s">
        <v>51</v>
      </c>
      <c r="N985" s="30" t="str">
        <f>VLOOKUP(M985,[19]OPERACIONAL!$A$1:$C$12,2,FALSE)</f>
        <v>SELECIONAR</v>
      </c>
    </row>
    <row r="986" spans="2:14" hidden="1">
      <c r="B986" s="14">
        <v>40</v>
      </c>
      <c r="C986" s="24" t="s">
        <v>4</v>
      </c>
      <c r="D986" s="25"/>
      <c r="E986" s="25"/>
      <c r="F986" s="24" t="s">
        <v>18</v>
      </c>
      <c r="G986" s="26">
        <v>1</v>
      </c>
      <c r="H986" s="31"/>
      <c r="I986" s="27">
        <v>0</v>
      </c>
      <c r="J986" s="28">
        <f t="shared" si="15"/>
        <v>0</v>
      </c>
      <c r="K986" s="29" t="s">
        <v>50</v>
      </c>
      <c r="L986" s="21" t="s">
        <v>21</v>
      </c>
      <c r="M986" s="29" t="s">
        <v>51</v>
      </c>
      <c r="N986" s="30" t="str">
        <f>VLOOKUP(M986,[19]OPERACIONAL!$A$1:$C$12,2,FALSE)</f>
        <v>SELECIONAR</v>
      </c>
    </row>
    <row r="987" spans="2:14" hidden="1">
      <c r="B987" s="14">
        <v>40</v>
      </c>
      <c r="C987" s="24" t="s">
        <v>4</v>
      </c>
      <c r="D987" s="25"/>
      <c r="E987" s="25"/>
      <c r="F987" s="24" t="s">
        <v>18</v>
      </c>
      <c r="G987" s="26">
        <v>1</v>
      </c>
      <c r="H987" s="31"/>
      <c r="I987" s="27">
        <v>0</v>
      </c>
      <c r="J987" s="28">
        <f t="shared" si="15"/>
        <v>0</v>
      </c>
      <c r="K987" s="29" t="s">
        <v>50</v>
      </c>
      <c r="L987" s="21" t="s">
        <v>21</v>
      </c>
      <c r="M987" s="29" t="s">
        <v>51</v>
      </c>
      <c r="N987" s="30" t="str">
        <f>VLOOKUP(M987,[19]OPERACIONAL!$A$1:$C$12,2,FALSE)</f>
        <v>SELECIONAR</v>
      </c>
    </row>
    <row r="988" spans="2:14" hidden="1">
      <c r="B988" s="14">
        <v>40</v>
      </c>
      <c r="C988" s="24" t="s">
        <v>4</v>
      </c>
      <c r="D988" s="25"/>
      <c r="E988" s="25"/>
      <c r="F988" s="24" t="s">
        <v>18</v>
      </c>
      <c r="G988" s="26">
        <v>1</v>
      </c>
      <c r="H988" s="31"/>
      <c r="I988" s="27">
        <v>0</v>
      </c>
      <c r="J988" s="28">
        <f t="shared" si="15"/>
        <v>0</v>
      </c>
      <c r="K988" s="29" t="s">
        <v>50</v>
      </c>
      <c r="L988" s="21" t="s">
        <v>21</v>
      </c>
      <c r="M988" s="29" t="s">
        <v>51</v>
      </c>
      <c r="N988" s="30" t="str">
        <f>VLOOKUP(M988,[19]OPERACIONAL!$A$1:$C$12,2,FALSE)</f>
        <v>SELECIONAR</v>
      </c>
    </row>
    <row r="989" spans="2:14" hidden="1">
      <c r="B989" s="14">
        <v>40</v>
      </c>
      <c r="C989" s="24" t="s">
        <v>4</v>
      </c>
      <c r="D989" s="25"/>
      <c r="E989" s="25"/>
      <c r="F989" s="24" t="s">
        <v>18</v>
      </c>
      <c r="G989" s="26">
        <v>1</v>
      </c>
      <c r="H989" s="31"/>
      <c r="I989" s="27">
        <v>0</v>
      </c>
      <c r="J989" s="28">
        <f t="shared" si="15"/>
        <v>0</v>
      </c>
      <c r="K989" s="29" t="s">
        <v>50</v>
      </c>
      <c r="L989" s="21" t="s">
        <v>21</v>
      </c>
      <c r="M989" s="29" t="s">
        <v>51</v>
      </c>
      <c r="N989" s="30" t="str">
        <f>VLOOKUP(M989,[19]OPERACIONAL!$A$1:$C$12,2,FALSE)</f>
        <v>SELECIONAR</v>
      </c>
    </row>
    <row r="990" spans="2:14" hidden="1">
      <c r="B990" s="14">
        <v>40</v>
      </c>
      <c r="C990" s="24" t="s">
        <v>4</v>
      </c>
      <c r="D990" s="25"/>
      <c r="E990" s="25"/>
      <c r="F990" s="24" t="s">
        <v>18</v>
      </c>
      <c r="G990" s="26">
        <v>1</v>
      </c>
      <c r="H990" s="31"/>
      <c r="I990" s="27">
        <v>0</v>
      </c>
      <c r="J990" s="28">
        <f t="shared" si="15"/>
        <v>0</v>
      </c>
      <c r="K990" s="29" t="s">
        <v>50</v>
      </c>
      <c r="L990" s="21" t="s">
        <v>21</v>
      </c>
      <c r="M990" s="29" t="s">
        <v>51</v>
      </c>
      <c r="N990" s="30" t="str">
        <f>VLOOKUP(M990,[19]OPERACIONAL!$A$1:$C$12,2,FALSE)</f>
        <v>SELECIONAR</v>
      </c>
    </row>
    <row r="991" spans="2:14" hidden="1">
      <c r="B991" s="14">
        <v>40</v>
      </c>
      <c r="C991" s="24" t="s">
        <v>4</v>
      </c>
      <c r="D991" s="25"/>
      <c r="E991" s="25"/>
      <c r="F991" s="24" t="s">
        <v>18</v>
      </c>
      <c r="G991" s="26">
        <v>1</v>
      </c>
      <c r="H991" s="31"/>
      <c r="I991" s="27">
        <v>0</v>
      </c>
      <c r="J991" s="28">
        <f t="shared" si="15"/>
        <v>0</v>
      </c>
      <c r="K991" s="29" t="s">
        <v>50</v>
      </c>
      <c r="L991" s="21" t="s">
        <v>21</v>
      </c>
      <c r="M991" s="29" t="s">
        <v>51</v>
      </c>
      <c r="N991" s="30" t="str">
        <f>VLOOKUP(M991,[19]OPERACIONAL!$A$1:$C$12,2,FALSE)</f>
        <v>SELECIONAR</v>
      </c>
    </row>
    <row r="992" spans="2:14" hidden="1">
      <c r="B992" s="14">
        <v>40</v>
      </c>
      <c r="C992" s="24" t="s">
        <v>4</v>
      </c>
      <c r="D992" s="25"/>
      <c r="E992" s="25"/>
      <c r="F992" s="24" t="s">
        <v>18</v>
      </c>
      <c r="G992" s="26">
        <v>1</v>
      </c>
      <c r="H992" s="31"/>
      <c r="I992" s="27">
        <v>0</v>
      </c>
      <c r="J992" s="28">
        <f t="shared" si="15"/>
        <v>0</v>
      </c>
      <c r="K992" s="29" t="s">
        <v>50</v>
      </c>
      <c r="L992" s="21" t="s">
        <v>21</v>
      </c>
      <c r="M992" s="29" t="s">
        <v>51</v>
      </c>
      <c r="N992" s="30" t="str">
        <f>VLOOKUP(M992,[19]OPERACIONAL!$A$1:$C$12,2,FALSE)</f>
        <v>SELECIONAR</v>
      </c>
    </row>
    <row r="993" spans="2:14" hidden="1">
      <c r="B993" s="14">
        <v>40</v>
      </c>
      <c r="C993" s="24" t="s">
        <v>4</v>
      </c>
      <c r="D993" s="25"/>
      <c r="E993" s="25"/>
      <c r="F993" s="24" t="s">
        <v>18</v>
      </c>
      <c r="G993" s="26">
        <v>1</v>
      </c>
      <c r="H993" s="31"/>
      <c r="I993" s="27">
        <v>0</v>
      </c>
      <c r="J993" s="28">
        <f t="shared" si="15"/>
        <v>0</v>
      </c>
      <c r="K993" s="29" t="s">
        <v>50</v>
      </c>
      <c r="L993" s="21" t="s">
        <v>21</v>
      </c>
      <c r="M993" s="29" t="s">
        <v>51</v>
      </c>
      <c r="N993" s="30" t="str">
        <f>VLOOKUP(M993,[19]OPERACIONAL!$A$1:$C$12,2,FALSE)</f>
        <v>SELECIONAR</v>
      </c>
    </row>
    <row r="994" spans="2:14" hidden="1">
      <c r="B994" s="14">
        <v>40</v>
      </c>
      <c r="C994" s="24" t="s">
        <v>4</v>
      </c>
      <c r="D994" s="25"/>
      <c r="E994" s="25"/>
      <c r="F994" s="24" t="s">
        <v>18</v>
      </c>
      <c r="G994" s="26">
        <v>1</v>
      </c>
      <c r="H994" s="31"/>
      <c r="I994" s="27">
        <v>0</v>
      </c>
      <c r="J994" s="28">
        <f t="shared" si="15"/>
        <v>0</v>
      </c>
      <c r="K994" s="29" t="s">
        <v>50</v>
      </c>
      <c r="L994" s="21" t="s">
        <v>21</v>
      </c>
      <c r="M994" s="29" t="s">
        <v>51</v>
      </c>
      <c r="N994" s="30" t="str">
        <f>VLOOKUP(M994,[19]OPERACIONAL!$A$1:$C$12,2,FALSE)</f>
        <v>SELECIONAR</v>
      </c>
    </row>
    <row r="995" spans="2:14" hidden="1">
      <c r="B995" s="14">
        <v>40</v>
      </c>
      <c r="C995" s="24" t="s">
        <v>4</v>
      </c>
      <c r="D995" s="25"/>
      <c r="E995" s="25"/>
      <c r="F995" s="24" t="s">
        <v>18</v>
      </c>
      <c r="G995" s="26">
        <v>1</v>
      </c>
      <c r="H995" s="31"/>
      <c r="I995" s="27">
        <v>0</v>
      </c>
      <c r="J995" s="28">
        <f t="shared" si="15"/>
        <v>0</v>
      </c>
      <c r="K995" s="29" t="s">
        <v>50</v>
      </c>
      <c r="L995" s="21" t="s">
        <v>21</v>
      </c>
      <c r="M995" s="29" t="s">
        <v>51</v>
      </c>
      <c r="N995" s="30" t="str">
        <f>VLOOKUP(M995,[19]OPERACIONAL!$A$1:$C$12,2,FALSE)</f>
        <v>SELECIONAR</v>
      </c>
    </row>
    <row r="996" spans="2:14" hidden="1">
      <c r="B996" s="14">
        <v>40</v>
      </c>
      <c r="C996" s="24" t="s">
        <v>4</v>
      </c>
      <c r="D996" s="25"/>
      <c r="E996" s="25"/>
      <c r="F996" s="24" t="s">
        <v>18</v>
      </c>
      <c r="G996" s="26">
        <v>1</v>
      </c>
      <c r="H996" s="31"/>
      <c r="I996" s="27">
        <v>0</v>
      </c>
      <c r="J996" s="28">
        <f t="shared" si="15"/>
        <v>0</v>
      </c>
      <c r="K996" s="29" t="s">
        <v>50</v>
      </c>
      <c r="L996" s="21" t="s">
        <v>21</v>
      </c>
      <c r="M996" s="29" t="s">
        <v>51</v>
      </c>
      <c r="N996" s="30" t="str">
        <f>VLOOKUP(M996,[19]OPERACIONAL!$A$1:$C$12,2,FALSE)</f>
        <v>SELECIONAR</v>
      </c>
    </row>
    <row r="997" spans="2:14" hidden="1">
      <c r="B997" s="14">
        <v>40</v>
      </c>
      <c r="C997" s="24" t="s">
        <v>4</v>
      </c>
      <c r="D997" s="25"/>
      <c r="E997" s="25"/>
      <c r="F997" s="24" t="s">
        <v>18</v>
      </c>
      <c r="G997" s="26">
        <v>1</v>
      </c>
      <c r="H997" s="31"/>
      <c r="I997" s="27">
        <v>0</v>
      </c>
      <c r="J997" s="28">
        <f t="shared" si="15"/>
        <v>0</v>
      </c>
      <c r="K997" s="29" t="s">
        <v>50</v>
      </c>
      <c r="L997" s="21" t="s">
        <v>21</v>
      </c>
      <c r="M997" s="29" t="s">
        <v>51</v>
      </c>
      <c r="N997" s="30" t="str">
        <f>VLOOKUP(M997,[19]OPERACIONAL!$A$1:$C$12,2,FALSE)</f>
        <v>SELECIONAR</v>
      </c>
    </row>
    <row r="998" spans="2:14" hidden="1">
      <c r="B998" s="14">
        <v>40</v>
      </c>
      <c r="C998" s="24" t="s">
        <v>4</v>
      </c>
      <c r="D998" s="25"/>
      <c r="E998" s="25"/>
      <c r="F998" s="24" t="s">
        <v>18</v>
      </c>
      <c r="G998" s="26">
        <v>1</v>
      </c>
      <c r="H998" s="31"/>
      <c r="I998" s="27">
        <v>0</v>
      </c>
      <c r="J998" s="28">
        <f t="shared" si="15"/>
        <v>0</v>
      </c>
      <c r="K998" s="29" t="s">
        <v>50</v>
      </c>
      <c r="L998" s="21" t="s">
        <v>21</v>
      </c>
      <c r="M998" s="29" t="s">
        <v>51</v>
      </c>
      <c r="N998" s="30" t="str">
        <f>VLOOKUP(M998,[19]OPERACIONAL!$A$1:$C$12,2,FALSE)</f>
        <v>SELECIONAR</v>
      </c>
    </row>
    <row r="999" spans="2:14" hidden="1">
      <c r="B999" s="14">
        <v>40</v>
      </c>
      <c r="C999" s="24" t="s">
        <v>4</v>
      </c>
      <c r="D999" s="25"/>
      <c r="E999" s="25"/>
      <c r="F999" s="24" t="s">
        <v>18</v>
      </c>
      <c r="G999" s="26">
        <v>1</v>
      </c>
      <c r="H999" s="31"/>
      <c r="I999" s="27">
        <v>0</v>
      </c>
      <c r="J999" s="28">
        <f t="shared" si="15"/>
        <v>0</v>
      </c>
      <c r="K999" s="29" t="s">
        <v>50</v>
      </c>
      <c r="L999" s="21" t="s">
        <v>21</v>
      </c>
      <c r="M999" s="29" t="s">
        <v>51</v>
      </c>
      <c r="N999" s="30" t="str">
        <f>VLOOKUP(M999,[19]OPERACIONAL!$A$1:$C$12,2,FALSE)</f>
        <v>SELECIONAR</v>
      </c>
    </row>
    <row r="1000" spans="2:14" hidden="1">
      <c r="B1000" s="14">
        <v>40</v>
      </c>
      <c r="C1000" s="24" t="s">
        <v>4</v>
      </c>
      <c r="D1000" s="25"/>
      <c r="E1000" s="25"/>
      <c r="F1000" s="24" t="s">
        <v>18</v>
      </c>
      <c r="G1000" s="26">
        <v>1</v>
      </c>
      <c r="H1000" s="31"/>
      <c r="I1000" s="27">
        <v>0</v>
      </c>
      <c r="J1000" s="28">
        <f t="shared" si="15"/>
        <v>0</v>
      </c>
      <c r="K1000" s="29" t="s">
        <v>50</v>
      </c>
      <c r="L1000" s="21" t="s">
        <v>21</v>
      </c>
      <c r="M1000" s="29" t="s">
        <v>51</v>
      </c>
      <c r="N1000" s="30" t="str">
        <f>VLOOKUP(M1000,[19]OPERACIONAL!$A$1:$C$12,2,FALSE)</f>
        <v>SELECIONAR</v>
      </c>
    </row>
    <row r="1001" spans="2:14" hidden="1">
      <c r="B1001" s="14">
        <v>40</v>
      </c>
      <c r="C1001" s="24" t="s">
        <v>4</v>
      </c>
      <c r="D1001" s="25"/>
      <c r="E1001" s="25"/>
      <c r="F1001" s="24" t="s">
        <v>18</v>
      </c>
      <c r="G1001" s="26">
        <v>1</v>
      </c>
      <c r="H1001" s="31"/>
      <c r="I1001" s="27">
        <v>0</v>
      </c>
      <c r="J1001" s="28">
        <f t="shared" si="15"/>
        <v>0</v>
      </c>
      <c r="K1001" s="29" t="s">
        <v>50</v>
      </c>
      <c r="L1001" s="21" t="s">
        <v>21</v>
      </c>
      <c r="M1001" s="29" t="s">
        <v>51</v>
      </c>
      <c r="N1001" s="30" t="str">
        <f>VLOOKUP(M1001,[19]OPERACIONAL!$A$1:$C$12,2,FALSE)</f>
        <v>SELECIONAR</v>
      </c>
    </row>
    <row r="1002" spans="2:14" hidden="1">
      <c r="B1002" s="14">
        <v>40</v>
      </c>
      <c r="C1002" s="24" t="s">
        <v>4</v>
      </c>
      <c r="D1002" s="25"/>
      <c r="E1002" s="25"/>
      <c r="F1002" s="24" t="s">
        <v>18</v>
      </c>
      <c r="G1002" s="26">
        <v>1</v>
      </c>
      <c r="H1002" s="31"/>
      <c r="I1002" s="27">
        <v>0</v>
      </c>
      <c r="J1002" s="28">
        <f t="shared" si="15"/>
        <v>0</v>
      </c>
      <c r="K1002" s="29" t="s">
        <v>50</v>
      </c>
      <c r="L1002" s="21" t="s">
        <v>21</v>
      </c>
      <c r="M1002" s="29" t="s">
        <v>51</v>
      </c>
      <c r="N1002" s="30" t="str">
        <f>VLOOKUP(M1002,[19]OPERACIONAL!$A$1:$C$12,2,FALSE)</f>
        <v>SELECIONAR</v>
      </c>
    </row>
    <row r="1003" spans="2:14" hidden="1">
      <c r="B1003" s="14">
        <v>40</v>
      </c>
      <c r="C1003" s="24" t="s">
        <v>4</v>
      </c>
      <c r="D1003" s="25"/>
      <c r="E1003" s="25"/>
      <c r="F1003" s="24" t="s">
        <v>18</v>
      </c>
      <c r="G1003" s="26">
        <v>1</v>
      </c>
      <c r="H1003" s="31"/>
      <c r="I1003" s="27">
        <v>0</v>
      </c>
      <c r="J1003" s="28">
        <f t="shared" si="15"/>
        <v>0</v>
      </c>
      <c r="K1003" s="29" t="s">
        <v>50</v>
      </c>
      <c r="L1003" s="21" t="s">
        <v>21</v>
      </c>
      <c r="M1003" s="29" t="s">
        <v>51</v>
      </c>
      <c r="N1003" s="30" t="str">
        <f>VLOOKUP(M1003,[19]OPERACIONAL!$A$1:$C$12,2,FALSE)</f>
        <v>SELECIONAR</v>
      </c>
    </row>
    <row r="1004" spans="2:14" hidden="1">
      <c r="B1004" s="14">
        <v>40</v>
      </c>
      <c r="C1004" s="24" t="s">
        <v>4</v>
      </c>
      <c r="D1004" s="25"/>
      <c r="E1004" s="25"/>
      <c r="F1004" s="24" t="s">
        <v>18</v>
      </c>
      <c r="G1004" s="26">
        <v>1</v>
      </c>
      <c r="H1004" s="31"/>
      <c r="I1004" s="27">
        <v>0</v>
      </c>
      <c r="J1004" s="28">
        <f t="shared" si="15"/>
        <v>0</v>
      </c>
      <c r="K1004" s="29" t="s">
        <v>50</v>
      </c>
      <c r="L1004" s="21" t="s">
        <v>21</v>
      </c>
      <c r="M1004" s="29" t="s">
        <v>51</v>
      </c>
      <c r="N1004" s="30" t="str">
        <f>VLOOKUP(M1004,[19]OPERACIONAL!$A$1:$C$12,2,FALSE)</f>
        <v>SELECIONAR</v>
      </c>
    </row>
    <row r="1005" spans="2:14" hidden="1">
      <c r="B1005" s="14">
        <v>40</v>
      </c>
      <c r="C1005" s="24" t="s">
        <v>4</v>
      </c>
      <c r="D1005" s="25"/>
      <c r="E1005" s="25"/>
      <c r="F1005" s="24" t="s">
        <v>18</v>
      </c>
      <c r="G1005" s="26">
        <v>1</v>
      </c>
      <c r="H1005" s="31"/>
      <c r="I1005" s="27">
        <v>0</v>
      </c>
      <c r="J1005" s="28">
        <f t="shared" si="15"/>
        <v>0</v>
      </c>
      <c r="K1005" s="29" t="s">
        <v>50</v>
      </c>
      <c r="L1005" s="21" t="s">
        <v>21</v>
      </c>
      <c r="M1005" s="29" t="s">
        <v>51</v>
      </c>
      <c r="N1005" s="30" t="str">
        <f>VLOOKUP(M1005,[19]OPERACIONAL!$A$1:$C$12,2,FALSE)</f>
        <v>SELECIONAR</v>
      </c>
    </row>
    <row r="1006" spans="2:14" hidden="1">
      <c r="B1006" s="14">
        <v>40</v>
      </c>
      <c r="C1006" s="24" t="s">
        <v>4</v>
      </c>
      <c r="D1006" s="25"/>
      <c r="E1006" s="25"/>
      <c r="F1006" s="24" t="s">
        <v>18</v>
      </c>
      <c r="G1006" s="26">
        <v>1</v>
      </c>
      <c r="H1006" s="31"/>
      <c r="I1006" s="27">
        <v>0</v>
      </c>
      <c r="J1006" s="28">
        <f t="shared" si="15"/>
        <v>0</v>
      </c>
      <c r="K1006" s="29" t="s">
        <v>50</v>
      </c>
      <c r="L1006" s="21" t="s">
        <v>21</v>
      </c>
      <c r="M1006" s="29" t="s">
        <v>51</v>
      </c>
      <c r="N1006" s="30" t="str">
        <f>VLOOKUP(M1006,[19]OPERACIONAL!$A$1:$C$12,2,FALSE)</f>
        <v>SELECIONAR</v>
      </c>
    </row>
    <row r="1007" spans="2:14" hidden="1">
      <c r="B1007" s="14">
        <v>40</v>
      </c>
      <c r="C1007" s="24" t="s">
        <v>4</v>
      </c>
      <c r="D1007" s="25"/>
      <c r="E1007" s="25"/>
      <c r="F1007" s="24" t="s">
        <v>18</v>
      </c>
      <c r="G1007" s="26">
        <v>1</v>
      </c>
      <c r="H1007" s="31"/>
      <c r="I1007" s="27">
        <v>0</v>
      </c>
      <c r="J1007" s="28">
        <f t="shared" si="15"/>
        <v>0</v>
      </c>
      <c r="K1007" s="29" t="s">
        <v>50</v>
      </c>
      <c r="L1007" s="21" t="s">
        <v>21</v>
      </c>
      <c r="M1007" s="29" t="s">
        <v>51</v>
      </c>
      <c r="N1007" s="30" t="str">
        <f>VLOOKUP(M1007,[19]OPERACIONAL!$A$1:$C$12,2,FALSE)</f>
        <v>SELECIONAR</v>
      </c>
    </row>
    <row r="1008" spans="2:14" hidden="1">
      <c r="B1008" s="14">
        <v>40</v>
      </c>
      <c r="C1008" s="24" t="s">
        <v>4</v>
      </c>
      <c r="D1008" s="25"/>
      <c r="E1008" s="25"/>
      <c r="F1008" s="24" t="s">
        <v>18</v>
      </c>
      <c r="G1008" s="26">
        <v>1</v>
      </c>
      <c r="H1008" s="31"/>
      <c r="I1008" s="27">
        <v>0</v>
      </c>
      <c r="J1008" s="28">
        <f t="shared" si="15"/>
        <v>0</v>
      </c>
      <c r="K1008" s="29" t="s">
        <v>50</v>
      </c>
      <c r="L1008" s="21" t="s">
        <v>21</v>
      </c>
      <c r="M1008" s="29" t="s">
        <v>51</v>
      </c>
      <c r="N1008" s="30" t="str">
        <f>VLOOKUP(M1008,[19]OPERACIONAL!$A$1:$C$12,2,FALSE)</f>
        <v>SELECIONAR</v>
      </c>
    </row>
    <row r="1009" spans="2:14" hidden="1">
      <c r="B1009" s="14">
        <v>40</v>
      </c>
      <c r="C1009" s="24" t="s">
        <v>4</v>
      </c>
      <c r="D1009" s="25"/>
      <c r="E1009" s="25"/>
      <c r="F1009" s="24" t="s">
        <v>18</v>
      </c>
      <c r="G1009" s="26">
        <v>1</v>
      </c>
      <c r="H1009" s="31"/>
      <c r="I1009" s="27">
        <v>0</v>
      </c>
      <c r="J1009" s="28">
        <f t="shared" si="15"/>
        <v>0</v>
      </c>
      <c r="K1009" s="29" t="s">
        <v>50</v>
      </c>
      <c r="L1009" s="21" t="s">
        <v>21</v>
      </c>
      <c r="M1009" s="29" t="s">
        <v>51</v>
      </c>
      <c r="N1009" s="30" t="str">
        <f>VLOOKUP(M1009,[19]OPERACIONAL!$A$1:$C$12,2,FALSE)</f>
        <v>SELECIONAR</v>
      </c>
    </row>
    <row r="1010" spans="2:14" hidden="1">
      <c r="B1010" s="14">
        <v>40</v>
      </c>
      <c r="C1010" s="24" t="s">
        <v>4</v>
      </c>
      <c r="D1010" s="25"/>
      <c r="E1010" s="25"/>
      <c r="F1010" s="24" t="s">
        <v>18</v>
      </c>
      <c r="G1010" s="26">
        <v>1</v>
      </c>
      <c r="H1010" s="31"/>
      <c r="I1010" s="27">
        <v>0</v>
      </c>
      <c r="J1010" s="28">
        <f t="shared" si="15"/>
        <v>0</v>
      </c>
      <c r="K1010" s="29" t="s">
        <v>50</v>
      </c>
      <c r="L1010" s="21" t="s">
        <v>21</v>
      </c>
      <c r="M1010" s="29" t="s">
        <v>51</v>
      </c>
      <c r="N1010" s="30" t="str">
        <f>VLOOKUP(M1010,[19]OPERACIONAL!$A$1:$C$12,2,FALSE)</f>
        <v>SELECIONAR</v>
      </c>
    </row>
    <row r="1011" spans="2:14" hidden="1">
      <c r="B1011" s="14">
        <v>40</v>
      </c>
      <c r="C1011" s="24" t="s">
        <v>4</v>
      </c>
      <c r="D1011" s="25"/>
      <c r="E1011" s="25"/>
      <c r="F1011" s="24" t="s">
        <v>18</v>
      </c>
      <c r="G1011" s="26">
        <v>1</v>
      </c>
      <c r="H1011" s="31"/>
      <c r="I1011" s="27">
        <v>0</v>
      </c>
      <c r="J1011" s="28">
        <f t="shared" si="15"/>
        <v>0</v>
      </c>
      <c r="K1011" s="29" t="s">
        <v>50</v>
      </c>
      <c r="L1011" s="21" t="s">
        <v>21</v>
      </c>
      <c r="M1011" s="29" t="s">
        <v>51</v>
      </c>
      <c r="N1011" s="30" t="str">
        <f>VLOOKUP(M1011,[19]OPERACIONAL!$A$1:$C$12,2,FALSE)</f>
        <v>SELECIONAR</v>
      </c>
    </row>
    <row r="1012" spans="2:14" hidden="1">
      <c r="B1012" s="14">
        <v>40</v>
      </c>
      <c r="C1012" s="24" t="s">
        <v>4</v>
      </c>
      <c r="D1012" s="25"/>
      <c r="E1012" s="25"/>
      <c r="F1012" s="24" t="s">
        <v>18</v>
      </c>
      <c r="G1012" s="26">
        <v>1</v>
      </c>
      <c r="H1012" s="31"/>
      <c r="I1012" s="27">
        <v>0</v>
      </c>
      <c r="J1012" s="28">
        <f t="shared" si="15"/>
        <v>0</v>
      </c>
      <c r="K1012" s="29" t="s">
        <v>50</v>
      </c>
      <c r="L1012" s="21" t="s">
        <v>21</v>
      </c>
      <c r="M1012" s="29" t="s">
        <v>51</v>
      </c>
      <c r="N1012" s="30" t="str">
        <f>VLOOKUP(M1012,[19]OPERACIONAL!$A$1:$C$12,2,FALSE)</f>
        <v>SELECIONAR</v>
      </c>
    </row>
    <row r="1013" spans="2:14" hidden="1">
      <c r="B1013" s="14">
        <v>40</v>
      </c>
      <c r="C1013" s="24" t="s">
        <v>4</v>
      </c>
      <c r="D1013" s="25"/>
      <c r="E1013" s="25"/>
      <c r="F1013" s="24" t="s">
        <v>18</v>
      </c>
      <c r="G1013" s="26">
        <v>1</v>
      </c>
      <c r="H1013" s="31"/>
      <c r="I1013" s="27">
        <v>0</v>
      </c>
      <c r="J1013" s="28">
        <f t="shared" si="15"/>
        <v>0</v>
      </c>
      <c r="K1013" s="29" t="s">
        <v>50</v>
      </c>
      <c r="L1013" s="21" t="s">
        <v>21</v>
      </c>
      <c r="M1013" s="29" t="s">
        <v>51</v>
      </c>
      <c r="N1013" s="30" t="str">
        <f>VLOOKUP(M1013,[19]OPERACIONAL!$A$1:$C$12,2,FALSE)</f>
        <v>SELECIONAR</v>
      </c>
    </row>
    <row r="1014" spans="2:14" hidden="1">
      <c r="B1014" s="14">
        <v>40</v>
      </c>
      <c r="C1014" s="24" t="s">
        <v>4</v>
      </c>
      <c r="D1014" s="25"/>
      <c r="E1014" s="25"/>
      <c r="F1014" s="24" t="s">
        <v>18</v>
      </c>
      <c r="G1014" s="26">
        <v>1</v>
      </c>
      <c r="H1014" s="31"/>
      <c r="I1014" s="27">
        <v>0</v>
      </c>
      <c r="J1014" s="28">
        <f t="shared" si="15"/>
        <v>0</v>
      </c>
      <c r="K1014" s="29" t="s">
        <v>50</v>
      </c>
      <c r="L1014" s="21" t="s">
        <v>21</v>
      </c>
      <c r="M1014" s="29" t="s">
        <v>51</v>
      </c>
      <c r="N1014" s="30" t="str">
        <f>VLOOKUP(M1014,[19]OPERACIONAL!$A$1:$C$12,2,FALSE)</f>
        <v>SELECIONAR</v>
      </c>
    </row>
    <row r="1015" spans="2:14" hidden="1">
      <c r="B1015" s="14">
        <v>40</v>
      </c>
      <c r="C1015" s="24" t="s">
        <v>4</v>
      </c>
      <c r="D1015" s="25"/>
      <c r="E1015" s="25"/>
      <c r="F1015" s="24" t="s">
        <v>18</v>
      </c>
      <c r="G1015" s="26">
        <v>1</v>
      </c>
      <c r="H1015" s="31"/>
      <c r="I1015" s="27">
        <v>0</v>
      </c>
      <c r="J1015" s="28">
        <f t="shared" si="15"/>
        <v>0</v>
      </c>
      <c r="K1015" s="29" t="s">
        <v>50</v>
      </c>
      <c r="L1015" s="21" t="s">
        <v>21</v>
      </c>
      <c r="M1015" s="29" t="s">
        <v>51</v>
      </c>
      <c r="N1015" s="30" t="str">
        <f>VLOOKUP(M1015,[19]OPERACIONAL!$A$1:$C$12,2,FALSE)</f>
        <v>SELECIONAR</v>
      </c>
    </row>
    <row r="1016" spans="2:14" hidden="1">
      <c r="B1016" s="14">
        <v>40</v>
      </c>
      <c r="C1016" s="24" t="s">
        <v>4</v>
      </c>
      <c r="D1016" s="25"/>
      <c r="E1016" s="25"/>
      <c r="F1016" s="24" t="s">
        <v>18</v>
      </c>
      <c r="G1016" s="26">
        <v>1</v>
      </c>
      <c r="H1016" s="31"/>
      <c r="I1016" s="27">
        <v>0</v>
      </c>
      <c r="J1016" s="28">
        <f t="shared" si="15"/>
        <v>0</v>
      </c>
      <c r="K1016" s="29" t="s">
        <v>50</v>
      </c>
      <c r="L1016" s="21" t="s">
        <v>21</v>
      </c>
      <c r="M1016" s="29" t="s">
        <v>51</v>
      </c>
      <c r="N1016" s="30" t="str">
        <f>VLOOKUP(M1016,[19]OPERACIONAL!$A$1:$C$12,2,FALSE)</f>
        <v>SELECIONAR</v>
      </c>
    </row>
    <row r="1017" spans="2:14" hidden="1">
      <c r="B1017" s="14">
        <v>40</v>
      </c>
      <c r="C1017" s="24" t="s">
        <v>4</v>
      </c>
      <c r="D1017" s="25"/>
      <c r="E1017" s="25"/>
      <c r="F1017" s="24" t="s">
        <v>18</v>
      </c>
      <c r="G1017" s="26">
        <v>1</v>
      </c>
      <c r="H1017" s="31"/>
      <c r="I1017" s="27">
        <v>0</v>
      </c>
      <c r="J1017" s="28">
        <f t="shared" si="15"/>
        <v>0</v>
      </c>
      <c r="K1017" s="29" t="s">
        <v>50</v>
      </c>
      <c r="L1017" s="21" t="s">
        <v>21</v>
      </c>
      <c r="M1017" s="29" t="s">
        <v>51</v>
      </c>
      <c r="N1017" s="30" t="str">
        <f>VLOOKUP(M1017,[19]OPERACIONAL!$A$1:$C$12,2,FALSE)</f>
        <v>SELECIONAR</v>
      </c>
    </row>
    <row r="1018" spans="2:14" hidden="1">
      <c r="B1018" s="14">
        <v>40</v>
      </c>
      <c r="C1018" s="24" t="s">
        <v>4</v>
      </c>
      <c r="D1018" s="25"/>
      <c r="E1018" s="25"/>
      <c r="F1018" s="24" t="s">
        <v>18</v>
      </c>
      <c r="G1018" s="26">
        <v>1</v>
      </c>
      <c r="H1018" s="31"/>
      <c r="I1018" s="27">
        <v>0</v>
      </c>
      <c r="J1018" s="28">
        <f t="shared" si="15"/>
        <v>0</v>
      </c>
      <c r="K1018" s="29" t="s">
        <v>50</v>
      </c>
      <c r="L1018" s="21" t="s">
        <v>21</v>
      </c>
      <c r="M1018" s="29" t="s">
        <v>51</v>
      </c>
      <c r="N1018" s="30" t="str">
        <f>VLOOKUP(M1018,[19]OPERACIONAL!$A$1:$C$12,2,FALSE)</f>
        <v>SELECIONAR</v>
      </c>
    </row>
    <row r="1019" spans="2:14" hidden="1">
      <c r="B1019" s="14">
        <v>40</v>
      </c>
      <c r="C1019" s="24" t="s">
        <v>4</v>
      </c>
      <c r="D1019" s="25"/>
      <c r="E1019" s="25"/>
      <c r="F1019" s="24" t="s">
        <v>18</v>
      </c>
      <c r="G1019" s="26">
        <v>1</v>
      </c>
      <c r="H1019" s="31"/>
      <c r="I1019" s="27">
        <v>0</v>
      </c>
      <c r="J1019" s="28">
        <f t="shared" si="15"/>
        <v>0</v>
      </c>
      <c r="K1019" s="29" t="s">
        <v>50</v>
      </c>
      <c r="L1019" s="21" t="s">
        <v>21</v>
      </c>
      <c r="M1019" s="29" t="s">
        <v>51</v>
      </c>
      <c r="N1019" s="30" t="str">
        <f>VLOOKUP(M1019,[19]OPERACIONAL!$A$1:$C$12,2,FALSE)</f>
        <v>SELECIONAR</v>
      </c>
    </row>
    <row r="1020" spans="2:14" hidden="1">
      <c r="B1020" s="14">
        <v>40</v>
      </c>
      <c r="C1020" s="24" t="s">
        <v>4</v>
      </c>
      <c r="D1020" s="25"/>
      <c r="E1020" s="25"/>
      <c r="F1020" s="24" t="s">
        <v>18</v>
      </c>
      <c r="G1020" s="26">
        <v>1</v>
      </c>
      <c r="H1020" s="31"/>
      <c r="I1020" s="27">
        <v>0</v>
      </c>
      <c r="J1020" s="28">
        <f t="shared" si="15"/>
        <v>0</v>
      </c>
      <c r="K1020" s="29" t="s">
        <v>50</v>
      </c>
      <c r="L1020" s="21" t="s">
        <v>21</v>
      </c>
      <c r="M1020" s="29" t="s">
        <v>51</v>
      </c>
      <c r="N1020" s="30" t="str">
        <f>VLOOKUP(M1020,[19]OPERACIONAL!$A$1:$C$12,2,FALSE)</f>
        <v>SELECIONAR</v>
      </c>
    </row>
    <row r="1021" spans="2:14" hidden="1">
      <c r="B1021" s="14">
        <v>40</v>
      </c>
      <c r="C1021" s="24" t="s">
        <v>4</v>
      </c>
      <c r="D1021" s="25"/>
      <c r="E1021" s="25"/>
      <c r="F1021" s="24" t="s">
        <v>18</v>
      </c>
      <c r="G1021" s="26">
        <v>1</v>
      </c>
      <c r="H1021" s="31"/>
      <c r="I1021" s="27">
        <v>0</v>
      </c>
      <c r="J1021" s="28">
        <f t="shared" si="15"/>
        <v>0</v>
      </c>
      <c r="K1021" s="29" t="s">
        <v>50</v>
      </c>
      <c r="L1021" s="21" t="s">
        <v>21</v>
      </c>
      <c r="M1021" s="29" t="s">
        <v>51</v>
      </c>
      <c r="N1021" s="30" t="str">
        <f>VLOOKUP(M1021,[19]OPERACIONAL!$A$1:$C$12,2,FALSE)</f>
        <v>SELECIONAR</v>
      </c>
    </row>
    <row r="1022" spans="2:14" hidden="1">
      <c r="B1022" s="14">
        <v>40</v>
      </c>
      <c r="C1022" s="24" t="s">
        <v>4</v>
      </c>
      <c r="D1022" s="25"/>
      <c r="E1022" s="25"/>
      <c r="F1022" s="24" t="s">
        <v>18</v>
      </c>
      <c r="G1022" s="26">
        <v>1</v>
      </c>
      <c r="H1022" s="31"/>
      <c r="I1022" s="27">
        <v>0</v>
      </c>
      <c r="J1022" s="28">
        <f t="shared" si="15"/>
        <v>0</v>
      </c>
      <c r="K1022" s="29" t="s">
        <v>50</v>
      </c>
      <c r="L1022" s="21" t="s">
        <v>21</v>
      </c>
      <c r="M1022" s="29" t="s">
        <v>51</v>
      </c>
      <c r="N1022" s="30" t="str">
        <f>VLOOKUP(M1022,[19]OPERACIONAL!$A$1:$C$12,2,FALSE)</f>
        <v>SELECIONAR</v>
      </c>
    </row>
    <row r="1023" spans="2:14" hidden="1">
      <c r="B1023" s="14">
        <v>40</v>
      </c>
      <c r="C1023" s="24" t="s">
        <v>4</v>
      </c>
      <c r="D1023" s="25"/>
      <c r="E1023" s="25"/>
      <c r="F1023" s="24" t="s">
        <v>18</v>
      </c>
      <c r="G1023" s="26">
        <v>1</v>
      </c>
      <c r="H1023" s="31"/>
      <c r="I1023" s="27">
        <v>0</v>
      </c>
      <c r="J1023" s="28">
        <f t="shared" si="15"/>
        <v>0</v>
      </c>
      <c r="K1023" s="29" t="s">
        <v>50</v>
      </c>
      <c r="L1023" s="21" t="s">
        <v>21</v>
      </c>
      <c r="M1023" s="29" t="s">
        <v>51</v>
      </c>
      <c r="N1023" s="30" t="str">
        <f>VLOOKUP(M1023,[19]OPERACIONAL!$A$1:$C$12,2,FALSE)</f>
        <v>SELECIONAR</v>
      </c>
    </row>
    <row r="1024" spans="2:14" hidden="1">
      <c r="B1024" s="14">
        <v>40</v>
      </c>
      <c r="C1024" s="24" t="s">
        <v>4</v>
      </c>
      <c r="D1024" s="25"/>
      <c r="E1024" s="25"/>
      <c r="F1024" s="24" t="s">
        <v>18</v>
      </c>
      <c r="G1024" s="26">
        <v>1</v>
      </c>
      <c r="H1024" s="31"/>
      <c r="I1024" s="27">
        <v>0</v>
      </c>
      <c r="J1024" s="28">
        <f t="shared" si="15"/>
        <v>0</v>
      </c>
      <c r="K1024" s="29" t="s">
        <v>50</v>
      </c>
      <c r="L1024" s="21" t="s">
        <v>21</v>
      </c>
      <c r="M1024" s="29" t="s">
        <v>51</v>
      </c>
      <c r="N1024" s="30" t="str">
        <f>VLOOKUP(M1024,[19]OPERACIONAL!$A$1:$C$12,2,FALSE)</f>
        <v>SELECIONAR</v>
      </c>
    </row>
    <row r="1025" spans="2:14" hidden="1">
      <c r="B1025" s="14">
        <v>40</v>
      </c>
      <c r="C1025" s="24" t="s">
        <v>4</v>
      </c>
      <c r="D1025" s="25"/>
      <c r="E1025" s="25"/>
      <c r="F1025" s="24" t="s">
        <v>18</v>
      </c>
      <c r="G1025" s="26">
        <v>1</v>
      </c>
      <c r="H1025" s="31"/>
      <c r="I1025" s="27">
        <v>0</v>
      </c>
      <c r="J1025" s="28">
        <f t="shared" si="15"/>
        <v>0</v>
      </c>
      <c r="K1025" s="29" t="s">
        <v>50</v>
      </c>
      <c r="L1025" s="21" t="s">
        <v>21</v>
      </c>
      <c r="M1025" s="29" t="s">
        <v>51</v>
      </c>
      <c r="N1025" s="30" t="str">
        <f>VLOOKUP(M1025,[19]OPERACIONAL!$A$1:$C$12,2,FALSE)</f>
        <v>SELECIONAR</v>
      </c>
    </row>
    <row r="1026" spans="2:14" hidden="1">
      <c r="B1026" s="14">
        <v>40</v>
      </c>
      <c r="C1026" s="24" t="s">
        <v>4</v>
      </c>
      <c r="D1026" s="25"/>
      <c r="E1026" s="25"/>
      <c r="F1026" s="24" t="s">
        <v>18</v>
      </c>
      <c r="G1026" s="26">
        <v>1</v>
      </c>
      <c r="H1026" s="31"/>
      <c r="I1026" s="27">
        <v>0</v>
      </c>
      <c r="J1026" s="28">
        <f t="shared" si="15"/>
        <v>0</v>
      </c>
      <c r="K1026" s="29" t="s">
        <v>50</v>
      </c>
      <c r="L1026" s="21" t="s">
        <v>21</v>
      </c>
      <c r="M1026" s="29" t="s">
        <v>51</v>
      </c>
      <c r="N1026" s="30" t="str">
        <f>VLOOKUP(M1026,[19]OPERACIONAL!$A$1:$C$12,2,FALSE)</f>
        <v>SELECIONAR</v>
      </c>
    </row>
    <row r="1027" spans="2:14" hidden="1">
      <c r="B1027" s="14">
        <v>40</v>
      </c>
      <c r="C1027" s="24" t="s">
        <v>4</v>
      </c>
      <c r="D1027" s="25"/>
      <c r="E1027" s="25"/>
      <c r="F1027" s="24" t="s">
        <v>18</v>
      </c>
      <c r="G1027" s="26">
        <v>1</v>
      </c>
      <c r="H1027" s="31"/>
      <c r="I1027" s="27">
        <v>0</v>
      </c>
      <c r="J1027" s="28">
        <f t="shared" si="15"/>
        <v>0</v>
      </c>
      <c r="K1027" s="29" t="s">
        <v>50</v>
      </c>
      <c r="L1027" s="21" t="s">
        <v>21</v>
      </c>
      <c r="M1027" s="29" t="s">
        <v>51</v>
      </c>
      <c r="N1027" s="30" t="str">
        <f>VLOOKUP(M1027,[19]OPERACIONAL!$A$1:$C$12,2,FALSE)</f>
        <v>SELECIONAR</v>
      </c>
    </row>
    <row r="1028" spans="2:14" hidden="1">
      <c r="B1028" s="14">
        <v>40</v>
      </c>
      <c r="C1028" s="24" t="s">
        <v>4</v>
      </c>
      <c r="D1028" s="25"/>
      <c r="E1028" s="25"/>
      <c r="F1028" s="24" t="s">
        <v>18</v>
      </c>
      <c r="G1028" s="26">
        <v>1</v>
      </c>
      <c r="H1028" s="31"/>
      <c r="I1028" s="27">
        <v>0</v>
      </c>
      <c r="J1028" s="28">
        <f t="shared" ref="J1028:J1049" si="16">G1028*I1028</f>
        <v>0</v>
      </c>
      <c r="K1028" s="29" t="s">
        <v>50</v>
      </c>
      <c r="L1028" s="21" t="s">
        <v>21</v>
      </c>
      <c r="M1028" s="29" t="s">
        <v>51</v>
      </c>
      <c r="N1028" s="30" t="str">
        <f>VLOOKUP(M1028,[19]OPERACIONAL!$A$1:$C$12,2,FALSE)</f>
        <v>SELECIONAR</v>
      </c>
    </row>
    <row r="1029" spans="2:14" hidden="1">
      <c r="B1029" s="14">
        <v>40</v>
      </c>
      <c r="C1029" s="24" t="s">
        <v>4</v>
      </c>
      <c r="D1029" s="25"/>
      <c r="E1029" s="25"/>
      <c r="F1029" s="24" t="s">
        <v>18</v>
      </c>
      <c r="G1029" s="26">
        <v>1</v>
      </c>
      <c r="H1029" s="31"/>
      <c r="I1029" s="27">
        <v>0</v>
      </c>
      <c r="J1029" s="28">
        <f t="shared" si="16"/>
        <v>0</v>
      </c>
      <c r="K1029" s="29" t="s">
        <v>50</v>
      </c>
      <c r="L1029" s="21" t="s">
        <v>21</v>
      </c>
      <c r="M1029" s="29" t="s">
        <v>51</v>
      </c>
      <c r="N1029" s="30" t="str">
        <f>VLOOKUP(M1029,[19]OPERACIONAL!$A$1:$C$12,2,FALSE)</f>
        <v>SELECIONAR</v>
      </c>
    </row>
    <row r="1030" spans="2:14" hidden="1">
      <c r="B1030" s="14">
        <v>40</v>
      </c>
      <c r="C1030" s="24" t="s">
        <v>4</v>
      </c>
      <c r="D1030" s="25"/>
      <c r="E1030" s="25"/>
      <c r="F1030" s="24" t="s">
        <v>18</v>
      </c>
      <c r="G1030" s="26">
        <v>1</v>
      </c>
      <c r="H1030" s="31"/>
      <c r="I1030" s="27">
        <v>0</v>
      </c>
      <c r="J1030" s="28">
        <f t="shared" si="16"/>
        <v>0</v>
      </c>
      <c r="K1030" s="29" t="s">
        <v>50</v>
      </c>
      <c r="L1030" s="21" t="s">
        <v>21</v>
      </c>
      <c r="M1030" s="29" t="s">
        <v>51</v>
      </c>
      <c r="N1030" s="30" t="str">
        <f>VLOOKUP(M1030,[19]OPERACIONAL!$A$1:$C$12,2,FALSE)</f>
        <v>SELECIONAR</v>
      </c>
    </row>
    <row r="1031" spans="2:14" hidden="1">
      <c r="B1031" s="14">
        <v>40</v>
      </c>
      <c r="C1031" s="24" t="s">
        <v>4</v>
      </c>
      <c r="D1031" s="25"/>
      <c r="E1031" s="25"/>
      <c r="F1031" s="24" t="s">
        <v>18</v>
      </c>
      <c r="G1031" s="26">
        <v>1</v>
      </c>
      <c r="H1031" s="31"/>
      <c r="I1031" s="27">
        <v>0</v>
      </c>
      <c r="J1031" s="28">
        <f t="shared" si="16"/>
        <v>0</v>
      </c>
      <c r="K1031" s="29" t="s">
        <v>50</v>
      </c>
      <c r="L1031" s="21" t="s">
        <v>21</v>
      </c>
      <c r="M1031" s="29" t="s">
        <v>51</v>
      </c>
      <c r="N1031" s="30" t="str">
        <f>VLOOKUP(M1031,[19]OPERACIONAL!$A$1:$C$12,2,FALSE)</f>
        <v>SELECIONAR</v>
      </c>
    </row>
    <row r="1032" spans="2:14" hidden="1">
      <c r="B1032" s="14">
        <v>40</v>
      </c>
      <c r="C1032" s="24" t="s">
        <v>4</v>
      </c>
      <c r="D1032" s="25"/>
      <c r="E1032" s="25"/>
      <c r="F1032" s="24" t="s">
        <v>18</v>
      </c>
      <c r="G1032" s="26">
        <v>1</v>
      </c>
      <c r="H1032" s="31"/>
      <c r="I1032" s="27">
        <v>0</v>
      </c>
      <c r="J1032" s="28">
        <f t="shared" si="16"/>
        <v>0</v>
      </c>
      <c r="K1032" s="29" t="s">
        <v>50</v>
      </c>
      <c r="L1032" s="21" t="s">
        <v>21</v>
      </c>
      <c r="M1032" s="29" t="s">
        <v>51</v>
      </c>
      <c r="N1032" s="30" t="str">
        <f>VLOOKUP(M1032,[19]OPERACIONAL!$A$1:$C$12,2,FALSE)</f>
        <v>SELECIONAR</v>
      </c>
    </row>
    <row r="1033" spans="2:14" hidden="1">
      <c r="B1033" s="14">
        <v>40</v>
      </c>
      <c r="C1033" s="24" t="s">
        <v>4</v>
      </c>
      <c r="D1033" s="25"/>
      <c r="E1033" s="25"/>
      <c r="F1033" s="24" t="s">
        <v>18</v>
      </c>
      <c r="G1033" s="26">
        <v>1</v>
      </c>
      <c r="H1033" s="31"/>
      <c r="I1033" s="27">
        <v>0</v>
      </c>
      <c r="J1033" s="28">
        <f t="shared" si="16"/>
        <v>0</v>
      </c>
      <c r="K1033" s="29" t="s">
        <v>50</v>
      </c>
      <c r="L1033" s="21" t="s">
        <v>21</v>
      </c>
      <c r="M1033" s="29" t="s">
        <v>51</v>
      </c>
      <c r="N1033" s="30" t="str">
        <f>VLOOKUP(M1033,[19]OPERACIONAL!$A$1:$C$12,2,FALSE)</f>
        <v>SELECIONAR</v>
      </c>
    </row>
    <row r="1034" spans="2:14" hidden="1">
      <c r="B1034" s="14">
        <v>40</v>
      </c>
      <c r="C1034" s="24" t="s">
        <v>4</v>
      </c>
      <c r="D1034" s="25"/>
      <c r="E1034" s="25"/>
      <c r="F1034" s="24" t="s">
        <v>18</v>
      </c>
      <c r="G1034" s="26">
        <v>1</v>
      </c>
      <c r="H1034" s="31"/>
      <c r="I1034" s="27">
        <v>0</v>
      </c>
      <c r="J1034" s="28">
        <f t="shared" si="16"/>
        <v>0</v>
      </c>
      <c r="K1034" s="29" t="s">
        <v>50</v>
      </c>
      <c r="L1034" s="21" t="s">
        <v>21</v>
      </c>
      <c r="M1034" s="29" t="s">
        <v>51</v>
      </c>
      <c r="N1034" s="30" t="str">
        <f>VLOOKUP(M1034,[19]OPERACIONAL!$A$1:$C$12,2,FALSE)</f>
        <v>SELECIONAR</v>
      </c>
    </row>
    <row r="1035" spans="2:14" hidden="1">
      <c r="B1035" s="14">
        <v>40</v>
      </c>
      <c r="C1035" s="24" t="s">
        <v>4</v>
      </c>
      <c r="D1035" s="25"/>
      <c r="E1035" s="25"/>
      <c r="F1035" s="24" t="s">
        <v>18</v>
      </c>
      <c r="G1035" s="26">
        <v>1</v>
      </c>
      <c r="H1035" s="31"/>
      <c r="I1035" s="27">
        <v>0</v>
      </c>
      <c r="J1035" s="28">
        <f t="shared" si="16"/>
        <v>0</v>
      </c>
      <c r="K1035" s="29" t="s">
        <v>50</v>
      </c>
      <c r="L1035" s="21" t="s">
        <v>21</v>
      </c>
      <c r="M1035" s="29" t="s">
        <v>51</v>
      </c>
      <c r="N1035" s="30" t="str">
        <f>VLOOKUP(M1035,[19]OPERACIONAL!$A$1:$C$12,2,FALSE)</f>
        <v>SELECIONAR</v>
      </c>
    </row>
    <row r="1036" spans="2:14" hidden="1">
      <c r="B1036" s="14">
        <v>40</v>
      </c>
      <c r="C1036" s="24" t="s">
        <v>4</v>
      </c>
      <c r="D1036" s="25"/>
      <c r="E1036" s="25"/>
      <c r="F1036" s="24" t="s">
        <v>18</v>
      </c>
      <c r="G1036" s="26">
        <v>1</v>
      </c>
      <c r="H1036" s="31"/>
      <c r="I1036" s="27">
        <v>0</v>
      </c>
      <c r="J1036" s="28">
        <f t="shared" si="16"/>
        <v>0</v>
      </c>
      <c r="K1036" s="29" t="s">
        <v>50</v>
      </c>
      <c r="L1036" s="21" t="s">
        <v>21</v>
      </c>
      <c r="M1036" s="29" t="s">
        <v>51</v>
      </c>
      <c r="N1036" s="30" t="str">
        <f>VLOOKUP(M1036,[19]OPERACIONAL!$A$1:$C$12,2,FALSE)</f>
        <v>SELECIONAR</v>
      </c>
    </row>
    <row r="1037" spans="2:14" hidden="1">
      <c r="B1037" s="14">
        <v>40</v>
      </c>
      <c r="C1037" s="24" t="s">
        <v>4</v>
      </c>
      <c r="D1037" s="25"/>
      <c r="E1037" s="25"/>
      <c r="F1037" s="24" t="s">
        <v>18</v>
      </c>
      <c r="G1037" s="26">
        <v>1</v>
      </c>
      <c r="H1037" s="31"/>
      <c r="I1037" s="27">
        <v>0</v>
      </c>
      <c r="J1037" s="28">
        <f t="shared" si="16"/>
        <v>0</v>
      </c>
      <c r="K1037" s="29" t="s">
        <v>50</v>
      </c>
      <c r="L1037" s="21" t="s">
        <v>21</v>
      </c>
      <c r="M1037" s="29" t="s">
        <v>51</v>
      </c>
      <c r="N1037" s="30" t="str">
        <f>VLOOKUP(M1037,[19]OPERACIONAL!$A$1:$C$12,2,FALSE)</f>
        <v>SELECIONAR</v>
      </c>
    </row>
    <row r="1038" spans="2:14" hidden="1">
      <c r="B1038" s="14">
        <v>40</v>
      </c>
      <c r="C1038" s="24" t="s">
        <v>4</v>
      </c>
      <c r="D1038" s="25"/>
      <c r="E1038" s="25"/>
      <c r="F1038" s="24" t="s">
        <v>18</v>
      </c>
      <c r="G1038" s="26">
        <v>1</v>
      </c>
      <c r="H1038" s="31"/>
      <c r="I1038" s="27">
        <v>0</v>
      </c>
      <c r="J1038" s="28">
        <f t="shared" si="16"/>
        <v>0</v>
      </c>
      <c r="K1038" s="29" t="s">
        <v>50</v>
      </c>
      <c r="L1038" s="21" t="s">
        <v>21</v>
      </c>
      <c r="M1038" s="29" t="s">
        <v>51</v>
      </c>
      <c r="N1038" s="30" t="str">
        <f>VLOOKUP(M1038,[19]OPERACIONAL!$A$1:$C$12,2,FALSE)</f>
        <v>SELECIONAR</v>
      </c>
    </row>
    <row r="1039" spans="2:14" hidden="1">
      <c r="B1039" s="14">
        <v>40</v>
      </c>
      <c r="C1039" s="24" t="s">
        <v>4</v>
      </c>
      <c r="D1039" s="25"/>
      <c r="E1039" s="25"/>
      <c r="F1039" s="24" t="s">
        <v>18</v>
      </c>
      <c r="G1039" s="26">
        <v>1</v>
      </c>
      <c r="H1039" s="31"/>
      <c r="I1039" s="27">
        <v>0</v>
      </c>
      <c r="J1039" s="28">
        <f t="shared" si="16"/>
        <v>0</v>
      </c>
      <c r="K1039" s="29" t="s">
        <v>50</v>
      </c>
      <c r="L1039" s="21" t="s">
        <v>21</v>
      </c>
      <c r="M1039" s="29" t="s">
        <v>51</v>
      </c>
      <c r="N1039" s="30" t="str">
        <f>VLOOKUP(M1039,[19]OPERACIONAL!$A$1:$C$12,2,FALSE)</f>
        <v>SELECIONAR</v>
      </c>
    </row>
    <row r="1040" spans="2:14" hidden="1">
      <c r="B1040" s="14">
        <v>40</v>
      </c>
      <c r="C1040" s="24" t="s">
        <v>4</v>
      </c>
      <c r="D1040" s="25"/>
      <c r="E1040" s="25"/>
      <c r="F1040" s="24" t="s">
        <v>18</v>
      </c>
      <c r="G1040" s="26">
        <v>1</v>
      </c>
      <c r="H1040" s="31"/>
      <c r="I1040" s="27">
        <v>0</v>
      </c>
      <c r="J1040" s="28">
        <f t="shared" si="16"/>
        <v>0</v>
      </c>
      <c r="K1040" s="29" t="s">
        <v>50</v>
      </c>
      <c r="L1040" s="21" t="s">
        <v>21</v>
      </c>
      <c r="M1040" s="29" t="s">
        <v>51</v>
      </c>
      <c r="N1040" s="30" t="str">
        <f>VLOOKUP(M1040,[19]OPERACIONAL!$A$1:$C$12,2,FALSE)</f>
        <v>SELECIONAR</v>
      </c>
    </row>
    <row r="1041" spans="2:14" hidden="1">
      <c r="B1041" s="14">
        <v>40</v>
      </c>
      <c r="C1041" s="24" t="s">
        <v>4</v>
      </c>
      <c r="D1041" s="25"/>
      <c r="E1041" s="25"/>
      <c r="F1041" s="24" t="s">
        <v>18</v>
      </c>
      <c r="G1041" s="26">
        <v>1</v>
      </c>
      <c r="H1041" s="31"/>
      <c r="I1041" s="27">
        <v>0</v>
      </c>
      <c r="J1041" s="28">
        <f t="shared" si="16"/>
        <v>0</v>
      </c>
      <c r="K1041" s="29" t="s">
        <v>50</v>
      </c>
      <c r="L1041" s="21" t="s">
        <v>21</v>
      </c>
      <c r="M1041" s="29" t="s">
        <v>51</v>
      </c>
      <c r="N1041" s="30" t="str">
        <f>VLOOKUP(M1041,[19]OPERACIONAL!$A$1:$C$12,2,FALSE)</f>
        <v>SELECIONAR</v>
      </c>
    </row>
    <row r="1042" spans="2:14" hidden="1">
      <c r="B1042" s="14">
        <v>40</v>
      </c>
      <c r="C1042" s="24" t="s">
        <v>4</v>
      </c>
      <c r="D1042" s="25"/>
      <c r="E1042" s="25"/>
      <c r="F1042" s="24" t="s">
        <v>18</v>
      </c>
      <c r="G1042" s="26">
        <v>1</v>
      </c>
      <c r="H1042" s="31"/>
      <c r="I1042" s="27">
        <v>0</v>
      </c>
      <c r="J1042" s="28">
        <f t="shared" si="16"/>
        <v>0</v>
      </c>
      <c r="K1042" s="29" t="s">
        <v>50</v>
      </c>
      <c r="L1042" s="21" t="s">
        <v>21</v>
      </c>
      <c r="M1042" s="29" t="s">
        <v>51</v>
      </c>
      <c r="N1042" s="30" t="str">
        <f>VLOOKUP(M1042,[19]OPERACIONAL!$A$1:$C$12,2,FALSE)</f>
        <v>SELECIONAR</v>
      </c>
    </row>
    <row r="1043" spans="2:14" hidden="1">
      <c r="B1043" s="14">
        <v>40</v>
      </c>
      <c r="C1043" s="24" t="s">
        <v>4</v>
      </c>
      <c r="D1043" s="25"/>
      <c r="E1043" s="25"/>
      <c r="F1043" s="24" t="s">
        <v>18</v>
      </c>
      <c r="G1043" s="26">
        <v>1</v>
      </c>
      <c r="H1043" s="31"/>
      <c r="I1043" s="27">
        <v>0</v>
      </c>
      <c r="J1043" s="28">
        <f t="shared" si="16"/>
        <v>0</v>
      </c>
      <c r="K1043" s="29" t="s">
        <v>50</v>
      </c>
      <c r="L1043" s="21" t="s">
        <v>21</v>
      </c>
      <c r="M1043" s="29" t="s">
        <v>51</v>
      </c>
      <c r="N1043" s="30" t="str">
        <f>VLOOKUP(M1043,[19]OPERACIONAL!$A$1:$C$12,2,FALSE)</f>
        <v>SELECIONAR</v>
      </c>
    </row>
    <row r="1044" spans="2:14" hidden="1">
      <c r="B1044" s="14">
        <v>40</v>
      </c>
      <c r="C1044" s="24" t="s">
        <v>4</v>
      </c>
      <c r="D1044" s="25"/>
      <c r="E1044" s="25"/>
      <c r="F1044" s="24" t="s">
        <v>18</v>
      </c>
      <c r="G1044" s="26">
        <v>1</v>
      </c>
      <c r="H1044" s="31"/>
      <c r="I1044" s="27">
        <v>0</v>
      </c>
      <c r="J1044" s="28">
        <f t="shared" si="16"/>
        <v>0</v>
      </c>
      <c r="K1044" s="29" t="s">
        <v>50</v>
      </c>
      <c r="L1044" s="21" t="s">
        <v>21</v>
      </c>
      <c r="M1044" s="29" t="s">
        <v>51</v>
      </c>
      <c r="N1044" s="30" t="str">
        <f>VLOOKUP(M1044,[19]OPERACIONAL!$A$1:$C$12,2,FALSE)</f>
        <v>SELECIONAR</v>
      </c>
    </row>
    <row r="1045" spans="2:14" hidden="1">
      <c r="B1045" s="14">
        <v>40</v>
      </c>
      <c r="C1045" s="24" t="s">
        <v>4</v>
      </c>
      <c r="D1045" s="25"/>
      <c r="E1045" s="25"/>
      <c r="F1045" s="24" t="s">
        <v>18</v>
      </c>
      <c r="G1045" s="26">
        <v>1</v>
      </c>
      <c r="H1045" s="31"/>
      <c r="I1045" s="27">
        <v>0</v>
      </c>
      <c r="J1045" s="28">
        <f t="shared" si="16"/>
        <v>0</v>
      </c>
      <c r="K1045" s="29" t="s">
        <v>50</v>
      </c>
      <c r="L1045" s="21" t="s">
        <v>21</v>
      </c>
      <c r="M1045" s="29" t="s">
        <v>51</v>
      </c>
      <c r="N1045" s="30" t="str">
        <f>VLOOKUP(M1045,[19]OPERACIONAL!$A$1:$C$12,2,FALSE)</f>
        <v>SELECIONAR</v>
      </c>
    </row>
    <row r="1046" spans="2:14" hidden="1">
      <c r="B1046" s="14">
        <v>40</v>
      </c>
      <c r="C1046" s="24" t="s">
        <v>4</v>
      </c>
      <c r="D1046" s="25"/>
      <c r="E1046" s="25"/>
      <c r="F1046" s="24" t="s">
        <v>18</v>
      </c>
      <c r="G1046" s="26">
        <v>1</v>
      </c>
      <c r="H1046" s="31"/>
      <c r="I1046" s="27">
        <v>0</v>
      </c>
      <c r="J1046" s="28">
        <f t="shared" si="16"/>
        <v>0</v>
      </c>
      <c r="K1046" s="29" t="s">
        <v>50</v>
      </c>
      <c r="L1046" s="21" t="s">
        <v>21</v>
      </c>
      <c r="M1046" s="29" t="s">
        <v>51</v>
      </c>
      <c r="N1046" s="30" t="str">
        <f>VLOOKUP(M1046,[19]OPERACIONAL!$A$1:$C$12,2,FALSE)</f>
        <v>SELECIONAR</v>
      </c>
    </row>
    <row r="1047" spans="2:14" hidden="1">
      <c r="B1047" s="14">
        <v>40</v>
      </c>
      <c r="C1047" s="24" t="s">
        <v>4</v>
      </c>
      <c r="D1047" s="25"/>
      <c r="E1047" s="25"/>
      <c r="F1047" s="24" t="s">
        <v>18</v>
      </c>
      <c r="G1047" s="26">
        <v>1</v>
      </c>
      <c r="H1047" s="31"/>
      <c r="I1047" s="27">
        <v>0</v>
      </c>
      <c r="J1047" s="28">
        <f t="shared" si="16"/>
        <v>0</v>
      </c>
      <c r="K1047" s="29" t="s">
        <v>50</v>
      </c>
      <c r="L1047" s="21" t="s">
        <v>21</v>
      </c>
      <c r="M1047" s="29" t="s">
        <v>51</v>
      </c>
      <c r="N1047" s="30" t="str">
        <f>VLOOKUP(M1047,[19]OPERACIONAL!$A$1:$C$12,2,FALSE)</f>
        <v>SELECIONAR</v>
      </c>
    </row>
    <row r="1048" spans="2:14" hidden="1">
      <c r="B1048" s="14">
        <v>40</v>
      </c>
      <c r="C1048" s="24" t="s">
        <v>4</v>
      </c>
      <c r="D1048" s="25"/>
      <c r="E1048" s="25"/>
      <c r="F1048" s="24" t="s">
        <v>18</v>
      </c>
      <c r="G1048" s="26">
        <v>1</v>
      </c>
      <c r="H1048" s="31"/>
      <c r="I1048" s="27">
        <v>0</v>
      </c>
      <c r="J1048" s="28">
        <f t="shared" si="16"/>
        <v>0</v>
      </c>
      <c r="K1048" s="29" t="s">
        <v>50</v>
      </c>
      <c r="L1048" s="21" t="s">
        <v>21</v>
      </c>
      <c r="M1048" s="29" t="s">
        <v>51</v>
      </c>
      <c r="N1048" s="30" t="str">
        <f>VLOOKUP(M1048,[19]OPERACIONAL!$A$1:$C$12,2,FALSE)</f>
        <v>SELECIONAR</v>
      </c>
    </row>
    <row r="1049" spans="2:14" ht="12.75" hidden="1" thickBot="1">
      <c r="B1049" s="14">
        <v>40</v>
      </c>
      <c r="C1049" s="33" t="s">
        <v>4</v>
      </c>
      <c r="D1049" s="34"/>
      <c r="E1049" s="34"/>
      <c r="F1049" s="33" t="s">
        <v>18</v>
      </c>
      <c r="G1049" s="35">
        <v>1</v>
      </c>
      <c r="H1049" s="36"/>
      <c r="I1049" s="37">
        <v>0</v>
      </c>
      <c r="J1049" s="38">
        <f t="shared" si="16"/>
        <v>0</v>
      </c>
      <c r="K1049" s="39" t="s">
        <v>50</v>
      </c>
      <c r="L1049" s="21" t="s">
        <v>21</v>
      </c>
      <c r="M1049" s="39" t="s">
        <v>51</v>
      </c>
      <c r="N1049" s="40" t="str">
        <f>VLOOKUP(M1049,[19]OPERACIONAL!$A$1:$C$12,2,FALSE)</f>
        <v>SELECIONAR</v>
      </c>
    </row>
  </sheetData>
  <autoFilter ref="B3:N1049" xr:uid="{00000000-0009-0000-0000-000000000000}">
    <filterColumn colId="3">
      <filters>
        <filter val="AQUISIÇÃO DE CESTAS BÁSICAS PARA A DISTRIBUIÇÃO PARA A POPULAÇÃO EM VULNERABILIDADE"/>
      </filters>
    </filterColumn>
    <filterColumn colId="7">
      <filters>
        <filter val="R$ 1,50"/>
        <filter val="R$ 1.253,88"/>
        <filter val="R$ 1.362.723,60"/>
        <filter val="R$ 1.500,00"/>
        <filter val="R$ 11,00"/>
        <filter val="R$ 117.351,72"/>
        <filter val="R$ 120.000,00"/>
        <filter val="R$ 123.348,24"/>
        <filter val="R$ 13,00"/>
        <filter val="R$ 136.800,00"/>
        <filter val="R$ 142.639,20"/>
        <filter val="R$ 15,00"/>
        <filter val="R$ 15.000,00"/>
        <filter val="R$ 151.200,00"/>
        <filter val="R$ 155.489,76"/>
        <filter val="R$ 156.000,00"/>
        <filter val="R$ 169.890,48"/>
        <filter val="R$ 170.091,00"/>
        <filter val="R$ 193.303,80"/>
        <filter val="R$ 2.000,00"/>
        <filter val="R$ 2.340.234,00"/>
        <filter val="R$ 2.854,42"/>
        <filter val="R$ 200,00"/>
        <filter val="R$ 202.577,40"/>
        <filter val="R$ 204.234,00"/>
        <filter val="R$ 209.088,00"/>
        <filter val="R$ 216.000,00"/>
        <filter val="R$ 22.435,92"/>
        <filter val="R$ 256.981,32"/>
        <filter val="R$ 262.484,40"/>
        <filter val="R$ 29.818,44"/>
        <filter val="R$ 3,00"/>
        <filter val="R$ 3.000,00"/>
        <filter val="R$ 3.500,00"/>
        <filter val="R$ 30,00"/>
        <filter val="R$ 30.996,12"/>
        <filter val="R$ 338.345,64"/>
        <filter val="R$ 339.510,12"/>
        <filter val="R$ 341.975,40"/>
        <filter val="R$ 342.000,00"/>
        <filter val="R$ 342.998,76"/>
        <filter val="R$ 36.000,00"/>
        <filter val="R$ 372.000,00"/>
        <filter val="R$ 381.600,00"/>
        <filter val="R$ 390.000,00"/>
        <filter val="R$ 4.200,00"/>
        <filter val="R$ 4.874,16"/>
        <filter val="R$ 40,00"/>
        <filter val="R$ 436.800,00"/>
        <filter val="R$ 5,00"/>
        <filter val="R$ 50.711,88"/>
        <filter val="R$ 51.420,36"/>
        <filter val="R$ 540.000,00"/>
        <filter val="R$ 571.158,00"/>
        <filter val="R$ 588,00"/>
        <filter val="R$ 588.339,36"/>
        <filter val="R$ 6,00"/>
        <filter val="R$ 6.000,00"/>
        <filter val="R$ 6.200,00"/>
        <filter val="R$ 6.499,20"/>
        <filter val="R$ 612.000,00"/>
        <filter val="R$ 63.365,00"/>
        <filter val="R$ 743.011,80"/>
        <filter val="R$ 792,00"/>
        <filter val="R$ 8,00"/>
        <filter val="R$ 8.600,00"/>
        <filter val="R$ 8.909,21"/>
        <filter val="R$ 80,00"/>
        <filter val="R$ 80.010,00"/>
        <filter val="R$ 881.641,20"/>
      </filters>
    </filterColumn>
  </autoFilter>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EF5C6-9AB9-4FAC-A8AE-FF25E375DD74}">
  <dimension ref="B1:N1049"/>
  <sheetViews>
    <sheetView topLeftCell="A138" zoomScale="85" zoomScaleNormal="85" workbookViewId="0">
      <selection activeCell="K4" sqref="K4:M143"/>
    </sheetView>
  </sheetViews>
  <sheetFormatPr defaultRowHeight="12"/>
  <cols>
    <col min="1" max="1" width="9.140625" style="1"/>
    <col min="2" max="2" width="4.140625" style="1" bestFit="1" customWidth="1"/>
    <col min="3" max="3" width="6" style="1" bestFit="1" customWidth="1"/>
    <col min="4" max="4" width="11.5703125" style="2" bestFit="1" customWidth="1"/>
    <col min="5" max="5" width="20.42578125" style="2" customWidth="1"/>
    <col min="6" max="6" width="7.7109375" style="1" bestFit="1" customWidth="1"/>
    <col min="7" max="7" width="9.42578125" style="1" customWidth="1"/>
    <col min="8" max="8" width="11.5703125" style="1" bestFit="1" customWidth="1"/>
    <col min="9" max="9" width="16.140625" style="1" bestFit="1" customWidth="1"/>
    <col min="10" max="10" width="19.42578125" style="1" bestFit="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SUBTOTAL(9,J4:J1049)</f>
        <v>5909204.5900000008</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72">
      <c r="B4" s="14" t="str">
        <f>MID(C4,1,2)</f>
        <v>43</v>
      </c>
      <c r="C4" s="24" t="s">
        <v>1668</v>
      </c>
      <c r="D4" s="16" t="s">
        <v>1669</v>
      </c>
      <c r="E4" s="16" t="s">
        <v>1670</v>
      </c>
      <c r="F4" s="15" t="s">
        <v>18</v>
      </c>
      <c r="G4" s="17">
        <v>61</v>
      </c>
      <c r="H4" s="31" t="s">
        <v>1671</v>
      </c>
      <c r="I4" s="19">
        <v>400</v>
      </c>
      <c r="J4" s="20">
        <f>G4*I4</f>
        <v>24400</v>
      </c>
      <c r="K4" s="21" t="s">
        <v>430</v>
      </c>
      <c r="L4" s="21" t="s">
        <v>69</v>
      </c>
      <c r="M4" s="21" t="s">
        <v>31</v>
      </c>
      <c r="N4" s="22" t="str">
        <f>VLOOKUP(M4,[20]OPERACIONAL!$A$1:$C$12,2,FALSE)</f>
        <v>MATERIAL DE CONSUMO</v>
      </c>
    </row>
    <row r="5" spans="2:14" ht="72">
      <c r="B5" s="23" t="str">
        <f t="shared" ref="B5:B68" si="0">MID(C5,1,2)</f>
        <v>43</v>
      </c>
      <c r="C5" s="24" t="s">
        <v>1668</v>
      </c>
      <c r="D5" s="25" t="s">
        <v>1672</v>
      </c>
      <c r="E5" s="25" t="s">
        <v>1673</v>
      </c>
      <c r="F5" s="24" t="s">
        <v>18</v>
      </c>
      <c r="G5" s="26">
        <v>20000</v>
      </c>
      <c r="H5" s="31" t="s">
        <v>1671</v>
      </c>
      <c r="I5" s="27">
        <v>2.15</v>
      </c>
      <c r="J5" s="28">
        <f t="shared" ref="J5:J7" si="1">G5*I5</f>
        <v>43000</v>
      </c>
      <c r="K5" s="29" t="s">
        <v>430</v>
      </c>
      <c r="L5" s="29" t="s">
        <v>21</v>
      </c>
      <c r="M5" s="29" t="s">
        <v>48</v>
      </c>
      <c r="N5" s="30" t="str">
        <f>VLOOKUP(M5,[20]OPERACIONAL!$A$1:$C$12,2,FALSE)</f>
        <v>MATERIAL, BEM OU SERVIÇO PARA DISTRIBUIÇÃO GRATUITA</v>
      </c>
    </row>
    <row r="6" spans="2:14" ht="72">
      <c r="B6" s="23" t="str">
        <f t="shared" si="0"/>
        <v>43</v>
      </c>
      <c r="C6" s="24" t="s">
        <v>1668</v>
      </c>
      <c r="D6" s="25" t="s">
        <v>1674</v>
      </c>
      <c r="E6" s="25" t="s">
        <v>1675</v>
      </c>
      <c r="F6" s="24" t="s">
        <v>18</v>
      </c>
      <c r="G6" s="26">
        <f>2500+150+100+300+100+200</f>
        <v>3350</v>
      </c>
      <c r="H6" s="45" t="s">
        <v>1671</v>
      </c>
      <c r="I6" s="27">
        <v>5.5</v>
      </c>
      <c r="J6" s="28">
        <f t="shared" si="1"/>
        <v>18425</v>
      </c>
      <c r="K6" s="29" t="s">
        <v>20</v>
      </c>
      <c r="L6" s="29" t="s">
        <v>21</v>
      </c>
      <c r="M6" s="29" t="s">
        <v>31</v>
      </c>
      <c r="N6" s="30" t="str">
        <f>VLOOKUP(M6,[20]OPERACIONAL!$A$1:$C$12,2,FALSE)</f>
        <v>MATERIAL DE CONSUMO</v>
      </c>
    </row>
    <row r="7" spans="2:14" ht="72">
      <c r="B7" s="23" t="str">
        <f t="shared" si="0"/>
        <v>43</v>
      </c>
      <c r="C7" s="24" t="s">
        <v>1668</v>
      </c>
      <c r="D7" s="25" t="s">
        <v>1676</v>
      </c>
      <c r="E7" s="25" t="s">
        <v>1677</v>
      </c>
      <c r="F7" s="24" t="s">
        <v>18</v>
      </c>
      <c r="G7" s="26">
        <f>10+1</f>
        <v>11</v>
      </c>
      <c r="H7" s="45" t="s">
        <v>1671</v>
      </c>
      <c r="I7" s="27">
        <v>450</v>
      </c>
      <c r="J7" s="28">
        <f t="shared" si="1"/>
        <v>4950</v>
      </c>
      <c r="K7" s="29" t="s">
        <v>20</v>
      </c>
      <c r="L7" s="29" t="s">
        <v>21</v>
      </c>
      <c r="M7" s="29" t="s">
        <v>31</v>
      </c>
      <c r="N7" s="30" t="str">
        <f>VLOOKUP(M7,[20]OPERACIONAL!$A$1:$C$12,2,FALSE)</f>
        <v>MATERIAL DE CONSUMO</v>
      </c>
    </row>
    <row r="8" spans="2:14" ht="72">
      <c r="B8" s="23" t="str">
        <f t="shared" si="0"/>
        <v>43</v>
      </c>
      <c r="C8" s="24" t="s">
        <v>1668</v>
      </c>
      <c r="D8" s="44" t="s">
        <v>1678</v>
      </c>
      <c r="E8" s="25" t="s">
        <v>1679</v>
      </c>
      <c r="F8" s="24" t="s">
        <v>18</v>
      </c>
      <c r="G8" s="26">
        <v>4000</v>
      </c>
      <c r="H8" s="45" t="s">
        <v>1671</v>
      </c>
      <c r="I8" s="27">
        <v>0.59</v>
      </c>
      <c r="J8" s="28">
        <f>G8*I8</f>
        <v>2360</v>
      </c>
      <c r="K8" s="29" t="s">
        <v>20</v>
      </c>
      <c r="L8" s="29" t="s">
        <v>21</v>
      </c>
      <c r="M8" s="29" t="s">
        <v>48</v>
      </c>
      <c r="N8" s="30" t="str">
        <f>VLOOKUP(M8,[20]OPERACIONAL!$A$1:$C$12,2,FALSE)</f>
        <v>MATERIAL, BEM OU SERVIÇO PARA DISTRIBUIÇÃO GRATUITA</v>
      </c>
    </row>
    <row r="9" spans="2:14" ht="72">
      <c r="B9" s="23" t="str">
        <f t="shared" si="0"/>
        <v>43</v>
      </c>
      <c r="C9" s="24" t="s">
        <v>1668</v>
      </c>
      <c r="D9" s="281" t="s">
        <v>1680</v>
      </c>
      <c r="E9" s="25" t="s">
        <v>1681</v>
      </c>
      <c r="F9" s="282" t="s">
        <v>18</v>
      </c>
      <c r="G9" s="283">
        <v>4150</v>
      </c>
      <c r="H9" s="45" t="s">
        <v>1671</v>
      </c>
      <c r="I9" s="284">
        <v>6.51</v>
      </c>
      <c r="J9" s="28">
        <f>G9*I9</f>
        <v>27016.5</v>
      </c>
      <c r="K9" s="285" t="s">
        <v>20</v>
      </c>
      <c r="L9" s="285" t="s">
        <v>21</v>
      </c>
      <c r="M9" s="285" t="s">
        <v>48</v>
      </c>
      <c r="N9" s="30" t="str">
        <f>VLOOKUP(M9,[20]OPERACIONAL!$A$1:$C$12,2,FALSE)</f>
        <v>MATERIAL, BEM OU SERVIÇO PARA DISTRIBUIÇÃO GRATUITA</v>
      </c>
    </row>
    <row r="10" spans="2:14" ht="84">
      <c r="B10" s="23" t="str">
        <f t="shared" si="0"/>
        <v>43</v>
      </c>
      <c r="C10" s="24" t="s">
        <v>1668</v>
      </c>
      <c r="D10" s="286" t="s">
        <v>1682</v>
      </c>
      <c r="E10" s="25" t="s">
        <v>1683</v>
      </c>
      <c r="F10" s="282" t="s">
        <v>18</v>
      </c>
      <c r="G10" s="283">
        <v>8000</v>
      </c>
      <c r="H10" s="45" t="s">
        <v>1671</v>
      </c>
      <c r="I10" s="287">
        <v>4.75</v>
      </c>
      <c r="J10" s="28">
        <f>I10*G10</f>
        <v>38000</v>
      </c>
      <c r="K10" s="288" t="s">
        <v>20</v>
      </c>
      <c r="L10" s="288" t="s">
        <v>69</v>
      </c>
      <c r="M10" s="288" t="s">
        <v>48</v>
      </c>
      <c r="N10" s="30" t="str">
        <f>VLOOKUP(M10,[20]OPERACIONAL!$A$1:$C$12,2,FALSE)</f>
        <v>MATERIAL, BEM OU SERVIÇO PARA DISTRIBUIÇÃO GRATUITA</v>
      </c>
    </row>
    <row r="11" spans="2:14" ht="48">
      <c r="B11" s="23" t="str">
        <f t="shared" si="0"/>
        <v>43</v>
      </c>
      <c r="C11" s="24" t="s">
        <v>1668</v>
      </c>
      <c r="D11" s="25" t="s">
        <v>1684</v>
      </c>
      <c r="E11" s="25" t="s">
        <v>1685</v>
      </c>
      <c r="F11" s="24" t="s">
        <v>18</v>
      </c>
      <c r="G11" s="26">
        <v>67</v>
      </c>
      <c r="H11" s="31" t="s">
        <v>1671</v>
      </c>
      <c r="I11" s="27">
        <v>1000</v>
      </c>
      <c r="J11" s="28">
        <f>G11*I11</f>
        <v>67000</v>
      </c>
      <c r="K11" s="29" t="s">
        <v>20</v>
      </c>
      <c r="L11" s="29" t="s">
        <v>21</v>
      </c>
      <c r="M11" s="29" t="s">
        <v>37</v>
      </c>
      <c r="N11" s="30" t="str">
        <f>VLOOKUP(M11,[20]OPERACIONAL!$A$1:$C$12,2,FALSE)</f>
        <v>OUTROS SERVIÇOS DE TERCEIROS - PESSOA FÍSICA</v>
      </c>
    </row>
    <row r="12" spans="2:14" ht="60">
      <c r="B12" s="23" t="str">
        <f t="shared" si="0"/>
        <v>43</v>
      </c>
      <c r="C12" s="24" t="s">
        <v>1668</v>
      </c>
      <c r="D12" s="25" t="s">
        <v>1686</v>
      </c>
      <c r="E12" s="25" t="s">
        <v>1687</v>
      </c>
      <c r="F12" s="24" t="s">
        <v>18</v>
      </c>
      <c r="G12" s="26">
        <v>3</v>
      </c>
      <c r="H12" s="29" t="s">
        <v>1688</v>
      </c>
      <c r="I12" s="27">
        <v>4000</v>
      </c>
      <c r="J12" s="28">
        <f t="shared" ref="J12:J14" si="2">G12*I12</f>
        <v>12000</v>
      </c>
      <c r="K12" s="29" t="s">
        <v>20</v>
      </c>
      <c r="L12" s="29" t="s">
        <v>69</v>
      </c>
      <c r="M12" s="29" t="s">
        <v>34</v>
      </c>
      <c r="N12" s="30" t="str">
        <f>VLOOKUP(M12,[20]OPERACIONAL!$A$1:$C$12,2,FALSE)</f>
        <v>OUTROS SERVIÇOS DE TERCEIROS - PESSOA JURÍDICA</v>
      </c>
    </row>
    <row r="13" spans="2:14" ht="156">
      <c r="B13" s="23" t="str">
        <f t="shared" si="0"/>
        <v>43</v>
      </c>
      <c r="C13" s="24" t="s">
        <v>1668</v>
      </c>
      <c r="D13" s="25" t="s">
        <v>1689</v>
      </c>
      <c r="E13" s="25" t="s">
        <v>1690</v>
      </c>
      <c r="F13" s="24" t="s">
        <v>18</v>
      </c>
      <c r="G13" s="26">
        <v>12</v>
      </c>
      <c r="H13" s="31" t="s">
        <v>1671</v>
      </c>
      <c r="I13" s="27">
        <v>4000</v>
      </c>
      <c r="J13" s="28">
        <f t="shared" si="2"/>
        <v>48000</v>
      </c>
      <c r="K13" s="29" t="s">
        <v>20</v>
      </c>
      <c r="L13" s="29" t="s">
        <v>69</v>
      </c>
      <c r="M13" s="29" t="s">
        <v>34</v>
      </c>
      <c r="N13" s="30" t="str">
        <f>VLOOKUP(M13,[20]OPERACIONAL!$A$1:$C$12,2,FALSE)</f>
        <v>OUTROS SERVIÇOS DE TERCEIROS - PESSOA JURÍDICA</v>
      </c>
    </row>
    <row r="14" spans="2:14" ht="108.75" thickBot="1">
      <c r="B14" s="23" t="str">
        <f t="shared" si="0"/>
        <v>43</v>
      </c>
      <c r="C14" s="24" t="s">
        <v>1668</v>
      </c>
      <c r="D14" s="25" t="s">
        <v>1691</v>
      </c>
      <c r="E14" s="25" t="s">
        <v>1692</v>
      </c>
      <c r="F14" s="24" t="s">
        <v>18</v>
      </c>
      <c r="G14" s="26">
        <v>1</v>
      </c>
      <c r="H14" s="31" t="s">
        <v>1671</v>
      </c>
      <c r="I14" s="27">
        <v>35000</v>
      </c>
      <c r="J14" s="28">
        <f t="shared" si="2"/>
        <v>35000</v>
      </c>
      <c r="K14" s="29" t="s">
        <v>20</v>
      </c>
      <c r="L14" s="29" t="s">
        <v>69</v>
      </c>
      <c r="M14" s="29" t="s">
        <v>31</v>
      </c>
      <c r="N14" s="30" t="str">
        <f>VLOOKUP(M14,[20]OPERACIONAL!$A$1:$C$12,2,FALSE)</f>
        <v>MATERIAL DE CONSUMO</v>
      </c>
    </row>
    <row r="15" spans="2:14" ht="96">
      <c r="B15" s="23" t="str">
        <f t="shared" si="0"/>
        <v>43</v>
      </c>
      <c r="C15" s="24" t="s">
        <v>1668</v>
      </c>
      <c r="D15" s="16" t="s">
        <v>1693</v>
      </c>
      <c r="E15" s="16" t="s">
        <v>1694</v>
      </c>
      <c r="F15" s="15" t="s">
        <v>18</v>
      </c>
      <c r="G15" s="17">
        <v>42</v>
      </c>
      <c r="H15" s="18">
        <v>45292</v>
      </c>
      <c r="I15" s="19">
        <v>200</v>
      </c>
      <c r="J15" s="20">
        <f>G15*I15</f>
        <v>8400</v>
      </c>
      <c r="K15" s="21" t="s">
        <v>20</v>
      </c>
      <c r="L15" s="21" t="s">
        <v>21</v>
      </c>
      <c r="M15" s="21" t="s">
        <v>31</v>
      </c>
      <c r="N15" s="30" t="str">
        <f>VLOOKUP(M15,[20]OPERACIONAL!$A$1:$C$12,2,FALSE)</f>
        <v>MATERIAL DE CONSUMO</v>
      </c>
    </row>
    <row r="16" spans="2:14" ht="24">
      <c r="B16" s="23" t="str">
        <f t="shared" si="0"/>
        <v>43</v>
      </c>
      <c r="C16" s="24" t="s">
        <v>1668</v>
      </c>
      <c r="D16" s="25" t="s">
        <v>196</v>
      </c>
      <c r="E16" s="25" t="s">
        <v>1695</v>
      </c>
      <c r="F16" s="24" t="s">
        <v>18</v>
      </c>
      <c r="G16" s="26">
        <v>4</v>
      </c>
      <c r="H16" s="45">
        <v>45323</v>
      </c>
      <c r="I16" s="27">
        <v>5000</v>
      </c>
      <c r="J16" s="28">
        <f t="shared" ref="J16:J30" si="3">G16*I16</f>
        <v>20000</v>
      </c>
      <c r="K16" s="29" t="s">
        <v>20</v>
      </c>
      <c r="L16" s="29" t="s">
        <v>69</v>
      </c>
      <c r="M16" s="29" t="s">
        <v>22</v>
      </c>
      <c r="N16" s="30" t="str">
        <f>VLOOKUP(M16,[20]OPERACIONAL!$A$1:$C$12,2,FALSE)</f>
        <v>EQUIPAMENTOS E MATERIAL PERMANENTE</v>
      </c>
    </row>
    <row r="17" spans="2:14" ht="24">
      <c r="B17" s="23" t="str">
        <f t="shared" si="0"/>
        <v>43</v>
      </c>
      <c r="C17" s="24" t="s">
        <v>1668</v>
      </c>
      <c r="D17" s="25" t="s">
        <v>1696</v>
      </c>
      <c r="E17" s="25" t="s">
        <v>1695</v>
      </c>
      <c r="F17" s="24" t="s">
        <v>18</v>
      </c>
      <c r="G17" s="26">
        <v>4</v>
      </c>
      <c r="H17" s="45">
        <v>45323</v>
      </c>
      <c r="I17" s="27">
        <v>6000</v>
      </c>
      <c r="J17" s="28">
        <f t="shared" si="3"/>
        <v>24000</v>
      </c>
      <c r="K17" s="29" t="s">
        <v>20</v>
      </c>
      <c r="L17" s="29" t="s">
        <v>69</v>
      </c>
      <c r="M17" s="29" t="s">
        <v>22</v>
      </c>
      <c r="N17" s="30" t="str">
        <f>VLOOKUP(M17,[20]OPERACIONAL!$A$1:$C$12,2,FALSE)</f>
        <v>EQUIPAMENTOS E MATERIAL PERMANENTE</v>
      </c>
    </row>
    <row r="18" spans="2:14" ht="24">
      <c r="B18" s="23" t="str">
        <f t="shared" si="0"/>
        <v>43</v>
      </c>
      <c r="C18" s="24" t="s">
        <v>1668</v>
      </c>
      <c r="D18" s="25" t="s">
        <v>1697</v>
      </c>
      <c r="E18" s="25" t="s">
        <v>1695</v>
      </c>
      <c r="F18" s="24" t="s">
        <v>18</v>
      </c>
      <c r="G18" s="26">
        <v>8</v>
      </c>
      <c r="H18" s="45">
        <v>45323</v>
      </c>
      <c r="I18" s="27">
        <v>150</v>
      </c>
      <c r="J18" s="28">
        <f t="shared" si="3"/>
        <v>1200</v>
      </c>
      <c r="K18" s="29" t="s">
        <v>20</v>
      </c>
      <c r="L18" s="29" t="s">
        <v>69</v>
      </c>
      <c r="M18" s="29" t="s">
        <v>22</v>
      </c>
      <c r="N18" s="30" t="str">
        <f>VLOOKUP(M18,[20]OPERACIONAL!$A$1:$C$12,2,FALSE)</f>
        <v>EQUIPAMENTOS E MATERIAL PERMANENTE</v>
      </c>
    </row>
    <row r="19" spans="2:14" ht="24">
      <c r="B19" s="23" t="str">
        <f t="shared" si="0"/>
        <v>43</v>
      </c>
      <c r="C19" s="24" t="s">
        <v>1668</v>
      </c>
      <c r="D19" s="25" t="s">
        <v>1698</v>
      </c>
      <c r="E19" s="25" t="s">
        <v>1699</v>
      </c>
      <c r="F19" s="24" t="s">
        <v>18</v>
      </c>
      <c r="G19" s="26">
        <v>1000</v>
      </c>
      <c r="H19" s="45">
        <v>45293</v>
      </c>
      <c r="I19" s="27">
        <v>10</v>
      </c>
      <c r="J19" s="28">
        <f t="shared" si="3"/>
        <v>10000</v>
      </c>
      <c r="K19" s="29" t="s">
        <v>20</v>
      </c>
      <c r="L19" s="29" t="s">
        <v>21</v>
      </c>
      <c r="M19" s="29" t="s">
        <v>31</v>
      </c>
      <c r="N19" s="30" t="str">
        <f>VLOOKUP(M19,[20]OPERACIONAL!$A$1:$C$12,2,FALSE)</f>
        <v>MATERIAL DE CONSUMO</v>
      </c>
    </row>
    <row r="20" spans="2:14" ht="168">
      <c r="B20" s="23" t="str">
        <f t="shared" si="0"/>
        <v>43</v>
      </c>
      <c r="C20" s="24" t="s">
        <v>1668</v>
      </c>
      <c r="D20" s="25" t="s">
        <v>1700</v>
      </c>
      <c r="E20" s="25" t="s">
        <v>1701</v>
      </c>
      <c r="F20" s="24" t="s">
        <v>18</v>
      </c>
      <c r="G20" s="26">
        <v>1000</v>
      </c>
      <c r="H20" s="45">
        <v>45293</v>
      </c>
      <c r="I20" s="27">
        <v>5</v>
      </c>
      <c r="J20" s="28">
        <f t="shared" si="3"/>
        <v>5000</v>
      </c>
      <c r="K20" s="29" t="s">
        <v>20</v>
      </c>
      <c r="L20" s="29" t="s">
        <v>21</v>
      </c>
      <c r="M20" s="29" t="s">
        <v>31</v>
      </c>
      <c r="N20" s="30" t="str">
        <f>VLOOKUP(M20,[20]OPERACIONAL!$A$1:$C$12,2,FALSE)</f>
        <v>MATERIAL DE CONSUMO</v>
      </c>
    </row>
    <row r="21" spans="2:14" ht="60">
      <c r="B21" s="23" t="str">
        <f t="shared" si="0"/>
        <v>43</v>
      </c>
      <c r="C21" s="24" t="s">
        <v>1668</v>
      </c>
      <c r="D21" s="44" t="s">
        <v>1702</v>
      </c>
      <c r="E21" s="44" t="s">
        <v>1703</v>
      </c>
      <c r="F21" s="43" t="s">
        <v>18</v>
      </c>
      <c r="G21" s="58">
        <v>1</v>
      </c>
      <c r="H21" s="123">
        <v>45293</v>
      </c>
      <c r="I21" s="47">
        <v>400000</v>
      </c>
      <c r="J21" s="28">
        <f t="shared" si="3"/>
        <v>400000</v>
      </c>
      <c r="K21" s="59" t="s">
        <v>20</v>
      </c>
      <c r="L21" s="59" t="s">
        <v>21</v>
      </c>
      <c r="M21" s="59" t="s">
        <v>34</v>
      </c>
      <c r="N21" s="30" t="str">
        <f>VLOOKUP(M21,[20]OPERACIONAL!$A$1:$C$12,2,FALSE)</f>
        <v>OUTROS SERVIÇOS DE TERCEIROS - PESSOA JURÍDICA</v>
      </c>
    </row>
    <row r="22" spans="2:14" ht="156">
      <c r="B22" s="23" t="str">
        <f t="shared" si="0"/>
        <v>43</v>
      </c>
      <c r="C22" s="24" t="s">
        <v>1668</v>
      </c>
      <c r="D22" s="25" t="s">
        <v>1704</v>
      </c>
      <c r="E22" s="25" t="s">
        <v>1705</v>
      </c>
      <c r="F22" s="24" t="s">
        <v>18</v>
      </c>
      <c r="G22" s="26">
        <v>100</v>
      </c>
      <c r="H22" s="45">
        <v>45352</v>
      </c>
      <c r="I22" s="27">
        <v>200</v>
      </c>
      <c r="J22" s="28">
        <f t="shared" si="3"/>
        <v>20000</v>
      </c>
      <c r="K22" s="29" t="s">
        <v>20</v>
      </c>
      <c r="L22" s="29" t="s">
        <v>21</v>
      </c>
      <c r="M22" s="29" t="s">
        <v>31</v>
      </c>
      <c r="N22" s="30" t="str">
        <f>VLOOKUP(M22,[20]OPERACIONAL!$A$1:$C$12,2,FALSE)</f>
        <v>MATERIAL DE CONSUMO</v>
      </c>
    </row>
    <row r="23" spans="2:14" ht="96">
      <c r="B23" s="23" t="str">
        <f t="shared" si="0"/>
        <v>43</v>
      </c>
      <c r="C23" s="24" t="s">
        <v>1668</v>
      </c>
      <c r="D23" s="25" t="s">
        <v>1706</v>
      </c>
      <c r="E23" s="25" t="s">
        <v>1707</v>
      </c>
      <c r="F23" s="24" t="s">
        <v>18</v>
      </c>
      <c r="G23" s="26">
        <v>4</v>
      </c>
      <c r="H23" s="45">
        <v>45372</v>
      </c>
      <c r="I23" s="27">
        <v>6750</v>
      </c>
      <c r="J23" s="28">
        <f t="shared" si="3"/>
        <v>27000</v>
      </c>
      <c r="K23" s="29" t="s">
        <v>20</v>
      </c>
      <c r="L23" s="29" t="s">
        <v>21</v>
      </c>
      <c r="M23" s="29" t="s">
        <v>37</v>
      </c>
      <c r="N23" s="30" t="str">
        <f>VLOOKUP(M23,[20]OPERACIONAL!$A$1:$C$12,2,FALSE)</f>
        <v>OUTROS SERVIÇOS DE TERCEIROS - PESSOA FÍSICA</v>
      </c>
    </row>
    <row r="24" spans="2:14" ht="96.75" thickBot="1">
      <c r="B24" s="23" t="str">
        <f t="shared" si="0"/>
        <v>43</v>
      </c>
      <c r="C24" s="24" t="s">
        <v>1668</v>
      </c>
      <c r="D24" s="25" t="s">
        <v>1708</v>
      </c>
      <c r="E24" s="25" t="s">
        <v>1709</v>
      </c>
      <c r="F24" s="24" t="s">
        <v>18</v>
      </c>
      <c r="G24" s="26">
        <v>1</v>
      </c>
      <c r="H24" s="45">
        <v>45323</v>
      </c>
      <c r="I24" s="27">
        <v>10000</v>
      </c>
      <c r="J24" s="28">
        <f t="shared" si="3"/>
        <v>10000</v>
      </c>
      <c r="K24" s="29" t="s">
        <v>20</v>
      </c>
      <c r="L24" s="29" t="s">
        <v>21</v>
      </c>
      <c r="M24" s="29" t="s">
        <v>31</v>
      </c>
      <c r="N24" s="30" t="str">
        <f>VLOOKUP(M24,[20]OPERACIONAL!$A$1:$C$12,2,FALSE)</f>
        <v>MATERIAL DE CONSUMO</v>
      </c>
    </row>
    <row r="25" spans="2:14" ht="36">
      <c r="B25" s="23" t="str">
        <f t="shared" si="0"/>
        <v>43</v>
      </c>
      <c r="C25" s="24" t="s">
        <v>1668</v>
      </c>
      <c r="D25" s="289" t="s">
        <v>1710</v>
      </c>
      <c r="E25" s="289" t="s">
        <v>1711</v>
      </c>
      <c r="F25" s="290" t="s">
        <v>18</v>
      </c>
      <c r="G25" s="291">
        <v>150</v>
      </c>
      <c r="H25" s="292">
        <v>45078</v>
      </c>
      <c r="I25" s="293">
        <v>5.84</v>
      </c>
      <c r="J25" s="294">
        <f t="shared" si="3"/>
        <v>876</v>
      </c>
      <c r="K25" s="59" t="s">
        <v>20</v>
      </c>
      <c r="L25" s="295" t="s">
        <v>69</v>
      </c>
      <c r="M25" s="295" t="s">
        <v>31</v>
      </c>
      <c r="N25" s="30" t="str">
        <f>VLOOKUP(M25,[20]OPERACIONAL!$A$1:$C$12,2,FALSE)</f>
        <v>MATERIAL DE CONSUMO</v>
      </c>
    </row>
    <row r="26" spans="2:14" ht="24">
      <c r="B26" s="23" t="str">
        <f t="shared" si="0"/>
        <v>43</v>
      </c>
      <c r="C26" s="24" t="s">
        <v>1668</v>
      </c>
      <c r="D26" s="25" t="s">
        <v>1712</v>
      </c>
      <c r="E26" s="25" t="s">
        <v>1713</v>
      </c>
      <c r="F26" s="24" t="s">
        <v>18</v>
      </c>
      <c r="G26" s="26">
        <v>1000</v>
      </c>
      <c r="H26" s="45">
        <v>45383</v>
      </c>
      <c r="I26" s="27">
        <v>3.2</v>
      </c>
      <c r="J26" s="28">
        <f t="shared" si="3"/>
        <v>3200</v>
      </c>
      <c r="K26" s="29" t="s">
        <v>20</v>
      </c>
      <c r="L26" s="29" t="s">
        <v>21</v>
      </c>
      <c r="M26" s="29" t="s">
        <v>31</v>
      </c>
      <c r="N26" s="30" t="str">
        <f>VLOOKUP(M26,[20]OPERACIONAL!$A$1:$C$12,2,FALSE)</f>
        <v>MATERIAL DE CONSUMO</v>
      </c>
    </row>
    <row r="27" spans="2:14" ht="24">
      <c r="B27" s="23" t="str">
        <f t="shared" si="0"/>
        <v>43</v>
      </c>
      <c r="C27" s="24" t="s">
        <v>1668</v>
      </c>
      <c r="D27" s="25" t="s">
        <v>1714</v>
      </c>
      <c r="E27" s="25" t="s">
        <v>1713</v>
      </c>
      <c r="F27" s="24" t="s">
        <v>18</v>
      </c>
      <c r="G27" s="26">
        <v>1000</v>
      </c>
      <c r="H27" s="45">
        <v>45383</v>
      </c>
      <c r="I27" s="27">
        <v>5.8</v>
      </c>
      <c r="J27" s="28">
        <f t="shared" si="3"/>
        <v>5800</v>
      </c>
      <c r="K27" s="29" t="s">
        <v>20</v>
      </c>
      <c r="L27" s="29" t="s">
        <v>21</v>
      </c>
      <c r="M27" s="29" t="s">
        <v>31</v>
      </c>
      <c r="N27" s="30" t="str">
        <f>VLOOKUP(M27,[20]OPERACIONAL!$A$1:$C$12,2,FALSE)</f>
        <v>MATERIAL DE CONSUMO</v>
      </c>
    </row>
    <row r="28" spans="2:14" ht="36">
      <c r="B28" s="23" t="str">
        <f t="shared" si="0"/>
        <v>43</v>
      </c>
      <c r="C28" s="24" t="s">
        <v>1668</v>
      </c>
      <c r="D28" s="25" t="s">
        <v>1715</v>
      </c>
      <c r="E28" s="25" t="s">
        <v>1713</v>
      </c>
      <c r="F28" s="24" t="s">
        <v>18</v>
      </c>
      <c r="G28" s="26">
        <v>100</v>
      </c>
      <c r="H28" s="45">
        <v>45383</v>
      </c>
      <c r="I28" s="27">
        <v>65</v>
      </c>
      <c r="J28" s="28">
        <f t="shared" si="3"/>
        <v>6500</v>
      </c>
      <c r="K28" s="29" t="s">
        <v>20</v>
      </c>
      <c r="L28" s="29" t="s">
        <v>21</v>
      </c>
      <c r="M28" s="29" t="s">
        <v>31</v>
      </c>
      <c r="N28" s="30" t="str">
        <f>VLOOKUP(M28,[20]OPERACIONAL!$A$1:$C$12,2,FALSE)</f>
        <v>MATERIAL DE CONSUMO</v>
      </c>
    </row>
    <row r="29" spans="2:14" ht="24">
      <c r="B29" s="23" t="str">
        <f t="shared" si="0"/>
        <v>43</v>
      </c>
      <c r="C29" s="24" t="s">
        <v>1668</v>
      </c>
      <c r="D29" s="25" t="s">
        <v>1716</v>
      </c>
      <c r="E29" s="25" t="s">
        <v>1717</v>
      </c>
      <c r="F29" s="24" t="s">
        <v>18</v>
      </c>
      <c r="G29" s="26">
        <v>500</v>
      </c>
      <c r="H29" s="45">
        <v>45383</v>
      </c>
      <c r="I29" s="27">
        <v>15.5</v>
      </c>
      <c r="J29" s="28">
        <f t="shared" si="3"/>
        <v>7750</v>
      </c>
      <c r="K29" s="29" t="s">
        <v>20</v>
      </c>
      <c r="L29" s="29" t="s">
        <v>21</v>
      </c>
      <c r="M29" s="29" t="s">
        <v>31</v>
      </c>
      <c r="N29" s="30" t="str">
        <f>VLOOKUP(M29,[20]OPERACIONAL!$A$1:$C$12,2,FALSE)</f>
        <v>MATERIAL DE CONSUMO</v>
      </c>
    </row>
    <row r="30" spans="2:14" ht="36.75" thickBot="1">
      <c r="B30" s="23" t="str">
        <f t="shared" si="0"/>
        <v>43</v>
      </c>
      <c r="C30" s="24" t="s">
        <v>1668</v>
      </c>
      <c r="D30" s="25" t="s">
        <v>1718</v>
      </c>
      <c r="E30" s="25" t="s">
        <v>1717</v>
      </c>
      <c r="F30" s="24" t="s">
        <v>18</v>
      </c>
      <c r="G30" s="26">
        <v>500</v>
      </c>
      <c r="H30" s="45">
        <v>45383</v>
      </c>
      <c r="I30" s="27">
        <v>11.2</v>
      </c>
      <c r="J30" s="28">
        <f t="shared" si="3"/>
        <v>5600</v>
      </c>
      <c r="K30" s="29" t="s">
        <v>20</v>
      </c>
      <c r="L30" s="29" t="s">
        <v>21</v>
      </c>
      <c r="M30" s="29" t="s">
        <v>31</v>
      </c>
      <c r="N30" s="30" t="str">
        <f>VLOOKUP(M30,[20]OPERACIONAL!$A$1:$C$12,2,FALSE)</f>
        <v>MATERIAL DE CONSUMO</v>
      </c>
    </row>
    <row r="31" spans="2:14" ht="60">
      <c r="B31" s="23" t="str">
        <f t="shared" si="0"/>
        <v>43</v>
      </c>
      <c r="C31" s="24" t="s">
        <v>1668</v>
      </c>
      <c r="D31" s="16" t="s">
        <v>1719</v>
      </c>
      <c r="E31" s="16" t="s">
        <v>1720</v>
      </c>
      <c r="F31" s="15" t="s">
        <v>18</v>
      </c>
      <c r="G31" s="17">
        <v>15</v>
      </c>
      <c r="H31" s="18" t="s">
        <v>1721</v>
      </c>
      <c r="I31" s="296">
        <v>1350</v>
      </c>
      <c r="J31" s="20">
        <v>20250</v>
      </c>
      <c r="K31" s="21" t="s">
        <v>20</v>
      </c>
      <c r="L31" s="21" t="s">
        <v>21</v>
      </c>
      <c r="M31" s="21" t="s">
        <v>37</v>
      </c>
      <c r="N31" s="30" t="str">
        <f>VLOOKUP(M31,[20]OPERACIONAL!$A$1:$C$12,2,FALSE)</f>
        <v>OUTROS SERVIÇOS DE TERCEIROS - PESSOA FÍSICA</v>
      </c>
    </row>
    <row r="32" spans="2:14" ht="48">
      <c r="B32" s="23" t="str">
        <f t="shared" si="0"/>
        <v>43</v>
      </c>
      <c r="C32" s="24" t="s">
        <v>1668</v>
      </c>
      <c r="D32" s="25" t="s">
        <v>1722</v>
      </c>
      <c r="E32" s="25" t="s">
        <v>1723</v>
      </c>
      <c r="F32" s="24" t="s">
        <v>18</v>
      </c>
      <c r="G32" s="26">
        <v>10</v>
      </c>
      <c r="H32" s="31" t="s">
        <v>1724</v>
      </c>
      <c r="I32" s="27">
        <v>170</v>
      </c>
      <c r="J32" s="28">
        <f t="shared" ref="J32:J44" si="4">G32*I32</f>
        <v>1700</v>
      </c>
      <c r="K32" s="29" t="s">
        <v>20</v>
      </c>
      <c r="L32" s="29" t="s">
        <v>21</v>
      </c>
      <c r="M32" s="29" t="s">
        <v>1725</v>
      </c>
      <c r="N32" s="30" t="e">
        <f>VLOOKUP(M32,[20]OPERACIONAL!$A$1:$C$12,2,FALSE)</f>
        <v>#N/A</v>
      </c>
    </row>
    <row r="33" spans="2:14" ht="60">
      <c r="B33" s="23" t="str">
        <f t="shared" si="0"/>
        <v>43</v>
      </c>
      <c r="C33" s="24" t="s">
        <v>1668</v>
      </c>
      <c r="D33" s="25" t="s">
        <v>1726</v>
      </c>
      <c r="E33" s="25" t="s">
        <v>1727</v>
      </c>
      <c r="F33" s="24" t="s">
        <v>18</v>
      </c>
      <c r="G33" s="26">
        <v>10</v>
      </c>
      <c r="H33" s="31" t="s">
        <v>1728</v>
      </c>
      <c r="I33" s="27">
        <v>240</v>
      </c>
      <c r="J33" s="28">
        <f t="shared" si="4"/>
        <v>2400</v>
      </c>
      <c r="K33" s="29" t="s">
        <v>20</v>
      </c>
      <c r="L33" s="29" t="s">
        <v>21</v>
      </c>
      <c r="M33" s="29" t="s">
        <v>1725</v>
      </c>
      <c r="N33" s="30" t="e">
        <f>VLOOKUP(M33,[20]OPERACIONAL!$A$1:$C$12,2,FALSE)</f>
        <v>#N/A</v>
      </c>
    </row>
    <row r="34" spans="2:14" ht="48">
      <c r="B34" s="23" t="str">
        <f t="shared" si="0"/>
        <v>43</v>
      </c>
      <c r="C34" s="24" t="s">
        <v>1668</v>
      </c>
      <c r="D34" s="25" t="s">
        <v>1729</v>
      </c>
      <c r="E34" s="25" t="s">
        <v>1730</v>
      </c>
      <c r="F34" s="24" t="s">
        <v>18</v>
      </c>
      <c r="G34" s="26">
        <v>15</v>
      </c>
      <c r="H34" s="31" t="s">
        <v>1731</v>
      </c>
      <c r="I34" s="27">
        <v>198</v>
      </c>
      <c r="J34" s="28">
        <f t="shared" si="4"/>
        <v>2970</v>
      </c>
      <c r="K34" s="29" t="s">
        <v>20</v>
      </c>
      <c r="L34" s="29" t="s">
        <v>21</v>
      </c>
      <c r="M34" s="29" t="s">
        <v>1725</v>
      </c>
      <c r="N34" s="30" t="e">
        <f>VLOOKUP(M34,[20]OPERACIONAL!$A$1:$C$12,2,FALSE)</f>
        <v>#N/A</v>
      </c>
    </row>
    <row r="35" spans="2:14" ht="36">
      <c r="B35" s="23" t="str">
        <f t="shared" si="0"/>
        <v>43</v>
      </c>
      <c r="C35" s="24" t="s">
        <v>1668</v>
      </c>
      <c r="D35" s="25" t="s">
        <v>1732</v>
      </c>
      <c r="E35" s="25" t="s">
        <v>1733</v>
      </c>
      <c r="F35" s="24" t="s">
        <v>18</v>
      </c>
      <c r="G35" s="26">
        <v>3</v>
      </c>
      <c r="H35" s="297">
        <v>45250</v>
      </c>
      <c r="I35" s="27">
        <v>280</v>
      </c>
      <c r="J35" s="28">
        <f t="shared" si="4"/>
        <v>840</v>
      </c>
      <c r="K35" s="29" t="s">
        <v>20</v>
      </c>
      <c r="L35" s="29" t="s">
        <v>21</v>
      </c>
      <c r="M35" s="29" t="s">
        <v>34</v>
      </c>
      <c r="N35" s="30" t="str">
        <f>VLOOKUP(M35,[20]OPERACIONAL!$A$1:$C$12,2,FALSE)</f>
        <v>OUTROS SERVIÇOS DE TERCEIROS - PESSOA JURÍDICA</v>
      </c>
    </row>
    <row r="36" spans="2:14" ht="48">
      <c r="B36" s="23" t="str">
        <f t="shared" si="0"/>
        <v>43</v>
      </c>
      <c r="C36" s="24" t="s">
        <v>1668</v>
      </c>
      <c r="D36" s="25" t="s">
        <v>1734</v>
      </c>
      <c r="E36" s="25" t="s">
        <v>1735</v>
      </c>
      <c r="F36" s="24" t="s">
        <v>18</v>
      </c>
      <c r="G36" s="26">
        <v>30</v>
      </c>
      <c r="H36" s="31" t="s">
        <v>1731</v>
      </c>
      <c r="I36" s="27">
        <v>90</v>
      </c>
      <c r="J36" s="28">
        <f t="shared" si="4"/>
        <v>2700</v>
      </c>
      <c r="K36" s="29" t="s">
        <v>20</v>
      </c>
      <c r="L36" s="29" t="s">
        <v>21</v>
      </c>
      <c r="M36" s="29" t="s">
        <v>31</v>
      </c>
      <c r="N36" s="30" t="str">
        <f>VLOOKUP(M36,[20]OPERACIONAL!$A$1:$C$12,2,FALSE)</f>
        <v>MATERIAL DE CONSUMO</v>
      </c>
    </row>
    <row r="37" spans="2:14" ht="84">
      <c r="B37" s="23" t="str">
        <f t="shared" si="0"/>
        <v>43</v>
      </c>
      <c r="C37" s="24" t="s">
        <v>1668</v>
      </c>
      <c r="D37" s="25" t="s">
        <v>1736</v>
      </c>
      <c r="E37" s="25" t="s">
        <v>1737</v>
      </c>
      <c r="F37" s="24" t="s">
        <v>18</v>
      </c>
      <c r="G37" s="26">
        <v>3</v>
      </c>
      <c r="H37" s="31" t="s">
        <v>1738</v>
      </c>
      <c r="I37" s="27">
        <v>3500</v>
      </c>
      <c r="J37" s="28">
        <f t="shared" si="4"/>
        <v>10500</v>
      </c>
      <c r="K37" s="29" t="s">
        <v>20</v>
      </c>
      <c r="L37" s="29" t="s">
        <v>21</v>
      </c>
      <c r="M37" s="29" t="s">
        <v>37</v>
      </c>
      <c r="N37" s="30" t="str">
        <f>VLOOKUP(M37,[20]OPERACIONAL!$A$1:$C$12,2,FALSE)</f>
        <v>OUTROS SERVIÇOS DE TERCEIROS - PESSOA FÍSICA</v>
      </c>
    </row>
    <row r="38" spans="2:14" ht="48">
      <c r="B38" s="23" t="str">
        <f t="shared" si="0"/>
        <v>43</v>
      </c>
      <c r="C38" s="24" t="s">
        <v>1668</v>
      </c>
      <c r="D38" s="25" t="s">
        <v>1739</v>
      </c>
      <c r="E38" s="25" t="s">
        <v>1740</v>
      </c>
      <c r="F38" s="24" t="s">
        <v>18</v>
      </c>
      <c r="G38" s="26">
        <v>3</v>
      </c>
      <c r="H38" s="31" t="s">
        <v>1741</v>
      </c>
      <c r="I38" s="27">
        <v>1700</v>
      </c>
      <c r="J38" s="28">
        <f t="shared" si="4"/>
        <v>5100</v>
      </c>
      <c r="K38" s="29" t="s">
        <v>20</v>
      </c>
      <c r="L38" s="29" t="s">
        <v>21</v>
      </c>
      <c r="M38" s="29" t="s">
        <v>37</v>
      </c>
      <c r="N38" s="30" t="str">
        <f>VLOOKUP(M38,[20]OPERACIONAL!$A$1:$C$12,2,FALSE)</f>
        <v>OUTROS SERVIÇOS DE TERCEIROS - PESSOA FÍSICA</v>
      </c>
    </row>
    <row r="39" spans="2:14" ht="24">
      <c r="B39" s="23" t="str">
        <f t="shared" si="0"/>
        <v>43</v>
      </c>
      <c r="C39" s="24" t="s">
        <v>1668</v>
      </c>
      <c r="D39" s="25" t="s">
        <v>1742</v>
      </c>
      <c r="E39" s="25" t="s">
        <v>1740</v>
      </c>
      <c r="F39" s="24" t="s">
        <v>18</v>
      </c>
      <c r="G39" s="26">
        <v>5</v>
      </c>
      <c r="H39" s="31" t="s">
        <v>1741</v>
      </c>
      <c r="I39" s="27">
        <v>185</v>
      </c>
      <c r="J39" s="28">
        <f t="shared" si="4"/>
        <v>925</v>
      </c>
      <c r="K39" s="29" t="s">
        <v>20</v>
      </c>
      <c r="L39" s="29" t="s">
        <v>21</v>
      </c>
      <c r="M39" s="29" t="s">
        <v>1725</v>
      </c>
      <c r="N39" s="30" t="e">
        <f>VLOOKUP(M39,[20]OPERACIONAL!$A$1:$C$12,2,FALSE)</f>
        <v>#N/A</v>
      </c>
    </row>
    <row r="40" spans="2:14" ht="36">
      <c r="B40" s="23" t="str">
        <f t="shared" si="0"/>
        <v>43</v>
      </c>
      <c r="C40" s="24" t="s">
        <v>1668</v>
      </c>
      <c r="D40" s="25" t="s">
        <v>1743</v>
      </c>
      <c r="E40" s="25" t="s">
        <v>1740</v>
      </c>
      <c r="F40" s="24" t="s">
        <v>18</v>
      </c>
      <c r="G40" s="26">
        <v>1</v>
      </c>
      <c r="H40" s="31" t="s">
        <v>1741</v>
      </c>
      <c r="I40" s="27">
        <v>2500</v>
      </c>
      <c r="J40" s="28">
        <f t="shared" si="4"/>
        <v>2500</v>
      </c>
      <c r="K40" s="29" t="s">
        <v>20</v>
      </c>
      <c r="L40" s="29" t="s">
        <v>21</v>
      </c>
      <c r="M40" s="29" t="s">
        <v>34</v>
      </c>
      <c r="N40" s="30" t="str">
        <f>VLOOKUP(M40,[20]OPERACIONAL!$A$1:$C$12,2,FALSE)</f>
        <v>OUTROS SERVIÇOS DE TERCEIROS - PESSOA JURÍDICA</v>
      </c>
    </row>
    <row r="41" spans="2:14" ht="72">
      <c r="B41" s="23" t="str">
        <f t="shared" si="0"/>
        <v>43</v>
      </c>
      <c r="C41" s="24" t="s">
        <v>1668</v>
      </c>
      <c r="D41" s="25" t="s">
        <v>1744</v>
      </c>
      <c r="E41" s="25" t="s">
        <v>1745</v>
      </c>
      <c r="F41" s="24" t="s">
        <v>18</v>
      </c>
      <c r="G41" s="26">
        <v>3</v>
      </c>
      <c r="H41" s="31" t="s">
        <v>1746</v>
      </c>
      <c r="I41" s="27">
        <v>5000</v>
      </c>
      <c r="J41" s="28">
        <f t="shared" si="4"/>
        <v>15000</v>
      </c>
      <c r="K41" s="29" t="s">
        <v>20</v>
      </c>
      <c r="L41" s="29" t="s">
        <v>21</v>
      </c>
      <c r="M41" s="29" t="s">
        <v>34</v>
      </c>
      <c r="N41" s="30" t="str">
        <f>VLOOKUP(M41,[20]OPERACIONAL!$A$1:$C$12,2,FALSE)</f>
        <v>OUTROS SERVIÇOS DE TERCEIROS - PESSOA JURÍDICA</v>
      </c>
    </row>
    <row r="42" spans="2:14" ht="96">
      <c r="B42" s="23" t="str">
        <f t="shared" si="0"/>
        <v>43</v>
      </c>
      <c r="C42" s="24" t="s">
        <v>1668</v>
      </c>
      <c r="D42" s="25" t="s">
        <v>1747</v>
      </c>
      <c r="E42" s="25" t="s">
        <v>1748</v>
      </c>
      <c r="F42" s="24" t="s">
        <v>18</v>
      </c>
      <c r="G42" s="26">
        <v>2</v>
      </c>
      <c r="H42" s="31" t="s">
        <v>1749</v>
      </c>
      <c r="I42" s="27">
        <v>3000</v>
      </c>
      <c r="J42" s="28">
        <f t="shared" si="4"/>
        <v>6000</v>
      </c>
      <c r="K42" s="29" t="s">
        <v>20</v>
      </c>
      <c r="L42" s="29" t="s">
        <v>21</v>
      </c>
      <c r="M42" s="29" t="s">
        <v>34</v>
      </c>
      <c r="N42" s="30" t="str">
        <f>VLOOKUP(M42,[20]OPERACIONAL!$A$1:$C$12,2,FALSE)</f>
        <v>OUTROS SERVIÇOS DE TERCEIROS - PESSOA JURÍDICA</v>
      </c>
    </row>
    <row r="43" spans="2:14" ht="36">
      <c r="B43" s="23" t="str">
        <f t="shared" si="0"/>
        <v>43</v>
      </c>
      <c r="C43" s="24" t="s">
        <v>1668</v>
      </c>
      <c r="D43" s="25" t="s">
        <v>1750</v>
      </c>
      <c r="E43" s="25" t="s">
        <v>1751</v>
      </c>
      <c r="F43" s="24" t="s">
        <v>18</v>
      </c>
      <c r="G43" s="26">
        <v>5</v>
      </c>
      <c r="H43" s="31" t="s">
        <v>1731</v>
      </c>
      <c r="I43" s="27">
        <v>2000</v>
      </c>
      <c r="J43" s="28">
        <f t="shared" si="4"/>
        <v>10000</v>
      </c>
      <c r="K43" s="29" t="s">
        <v>20</v>
      </c>
      <c r="L43" s="29" t="s">
        <v>69</v>
      </c>
      <c r="M43" s="29" t="s">
        <v>37</v>
      </c>
      <c r="N43" s="30" t="str">
        <f>VLOOKUP(M43,[20]OPERACIONAL!$A$1:$C$12,2,FALSE)</f>
        <v>OUTROS SERVIÇOS DE TERCEIROS - PESSOA FÍSICA</v>
      </c>
    </row>
    <row r="44" spans="2:14" ht="36.75" thickBot="1">
      <c r="B44" s="23" t="str">
        <f t="shared" si="0"/>
        <v>43</v>
      </c>
      <c r="C44" s="24" t="s">
        <v>1668</v>
      </c>
      <c r="D44" s="25" t="s">
        <v>1743</v>
      </c>
      <c r="E44" s="25" t="s">
        <v>1751</v>
      </c>
      <c r="F44" s="24" t="s">
        <v>18</v>
      </c>
      <c r="G44" s="26">
        <v>1</v>
      </c>
      <c r="H44" s="31" t="s">
        <v>1731</v>
      </c>
      <c r="I44" s="27">
        <v>500</v>
      </c>
      <c r="J44" s="28">
        <f t="shared" si="4"/>
        <v>500</v>
      </c>
      <c r="K44" s="29" t="s">
        <v>20</v>
      </c>
      <c r="L44" s="29" t="s">
        <v>69</v>
      </c>
      <c r="M44" s="29" t="s">
        <v>34</v>
      </c>
      <c r="N44" s="30" t="str">
        <f>VLOOKUP(M44,[20]OPERACIONAL!$A$1:$C$12,2,FALSE)</f>
        <v>OUTROS SERVIÇOS DE TERCEIROS - PESSOA JURÍDICA</v>
      </c>
    </row>
    <row r="45" spans="2:14" ht="84">
      <c r="B45" s="23" t="str">
        <f t="shared" si="0"/>
        <v>43</v>
      </c>
      <c r="C45" s="24" t="s">
        <v>1668</v>
      </c>
      <c r="D45" s="16" t="s">
        <v>1752</v>
      </c>
      <c r="E45" s="16" t="s">
        <v>1753</v>
      </c>
      <c r="F45" s="15" t="s">
        <v>18</v>
      </c>
      <c r="G45" s="17">
        <v>1</v>
      </c>
      <c r="H45" s="18">
        <v>45352</v>
      </c>
      <c r="I45" s="19">
        <v>10000</v>
      </c>
      <c r="J45" s="20">
        <f>G45*I45</f>
        <v>10000</v>
      </c>
      <c r="K45" s="21" t="s">
        <v>20</v>
      </c>
      <c r="L45" s="21" t="s">
        <v>21</v>
      </c>
      <c r="M45" s="21" t="s">
        <v>34</v>
      </c>
      <c r="N45" s="30" t="str">
        <f>VLOOKUP(M45,[20]OPERACIONAL!$A$1:$C$12,2,FALSE)</f>
        <v>OUTROS SERVIÇOS DE TERCEIROS - PESSOA JURÍDICA</v>
      </c>
    </row>
    <row r="46" spans="2:14" ht="108">
      <c r="B46" s="23" t="str">
        <f t="shared" si="0"/>
        <v>43</v>
      </c>
      <c r="C46" s="24" t="s">
        <v>1668</v>
      </c>
      <c r="D46" s="25" t="s">
        <v>1754</v>
      </c>
      <c r="E46" s="25" t="s">
        <v>1755</v>
      </c>
      <c r="F46" s="24" t="s">
        <v>18</v>
      </c>
      <c r="G46" s="26">
        <v>1</v>
      </c>
      <c r="H46" s="45">
        <v>45383</v>
      </c>
      <c r="I46" s="27">
        <v>17000</v>
      </c>
      <c r="J46" s="28">
        <f t="shared" ref="J46:J52" si="5">G46*I46</f>
        <v>17000</v>
      </c>
      <c r="K46" s="29" t="s">
        <v>20</v>
      </c>
      <c r="L46" s="29" t="s">
        <v>21</v>
      </c>
      <c r="M46" s="29" t="s">
        <v>34</v>
      </c>
      <c r="N46" s="30" t="str">
        <f>VLOOKUP(M46,[20]OPERACIONAL!$A$1:$C$12,2,FALSE)</f>
        <v>OUTROS SERVIÇOS DE TERCEIROS - PESSOA JURÍDICA</v>
      </c>
    </row>
    <row r="47" spans="2:14" ht="72">
      <c r="B47" s="23" t="str">
        <f t="shared" si="0"/>
        <v>43</v>
      </c>
      <c r="C47" s="24" t="s">
        <v>1668</v>
      </c>
      <c r="D47" s="25" t="s">
        <v>1756</v>
      </c>
      <c r="E47" s="25" t="s">
        <v>1757</v>
      </c>
      <c r="F47" s="24" t="s">
        <v>18</v>
      </c>
      <c r="G47" s="26">
        <v>1</v>
      </c>
      <c r="H47" s="45">
        <v>45352</v>
      </c>
      <c r="I47" s="27">
        <v>25000</v>
      </c>
      <c r="J47" s="28">
        <f t="shared" si="5"/>
        <v>25000</v>
      </c>
      <c r="K47" s="29" t="s">
        <v>20</v>
      </c>
      <c r="L47" s="29" t="s">
        <v>21</v>
      </c>
      <c r="M47" s="29" t="s">
        <v>34</v>
      </c>
      <c r="N47" s="30" t="str">
        <f>VLOOKUP(M47,[20]OPERACIONAL!$A$1:$C$12,2,FALSE)</f>
        <v>OUTROS SERVIÇOS DE TERCEIROS - PESSOA JURÍDICA</v>
      </c>
    </row>
    <row r="48" spans="2:14" ht="36">
      <c r="B48" s="23" t="str">
        <f t="shared" si="0"/>
        <v>43</v>
      </c>
      <c r="C48" s="24" t="s">
        <v>1668</v>
      </c>
      <c r="D48" s="25" t="s">
        <v>1758</v>
      </c>
      <c r="E48" s="25" t="s">
        <v>1759</v>
      </c>
      <c r="F48" s="24" t="s">
        <v>18</v>
      </c>
      <c r="G48" s="26">
        <v>1</v>
      </c>
      <c r="H48" s="45">
        <v>45505</v>
      </c>
      <c r="I48" s="27">
        <v>40000</v>
      </c>
      <c r="J48" s="28">
        <f t="shared" si="5"/>
        <v>40000</v>
      </c>
      <c r="K48" s="29" t="s">
        <v>20</v>
      </c>
      <c r="L48" s="29" t="s">
        <v>21</v>
      </c>
      <c r="M48" s="29" t="s">
        <v>34</v>
      </c>
      <c r="N48" s="30" t="str">
        <f>VLOOKUP(M48,[20]OPERACIONAL!$A$1:$C$12,2,FALSE)</f>
        <v>OUTROS SERVIÇOS DE TERCEIROS - PESSOA JURÍDICA</v>
      </c>
    </row>
    <row r="49" spans="2:14" ht="48">
      <c r="B49" s="23" t="str">
        <f t="shared" si="0"/>
        <v>43</v>
      </c>
      <c r="C49" s="24" t="s">
        <v>1668</v>
      </c>
      <c r="D49" s="25" t="s">
        <v>1760</v>
      </c>
      <c r="E49" s="25" t="s">
        <v>1761</v>
      </c>
      <c r="F49" s="24" t="s">
        <v>18</v>
      </c>
      <c r="G49" s="26">
        <v>100</v>
      </c>
      <c r="H49" s="45">
        <v>45352</v>
      </c>
      <c r="I49" s="27">
        <v>70.260000000000005</v>
      </c>
      <c r="J49" s="28">
        <f t="shared" si="5"/>
        <v>7026.0000000000009</v>
      </c>
      <c r="K49" s="29" t="s">
        <v>43</v>
      </c>
      <c r="L49" s="29" t="s">
        <v>69</v>
      </c>
      <c r="M49" s="29" t="s">
        <v>48</v>
      </c>
      <c r="N49" s="30" t="str">
        <f>VLOOKUP(M49,[20]OPERACIONAL!$A$1:$C$12,2,FALSE)</f>
        <v>MATERIAL, BEM OU SERVIÇO PARA DISTRIBUIÇÃO GRATUITA</v>
      </c>
    </row>
    <row r="50" spans="2:14" ht="36.75" thickBot="1">
      <c r="B50" s="23" t="str">
        <f t="shared" si="0"/>
        <v>43</v>
      </c>
      <c r="C50" s="24" t="s">
        <v>1668</v>
      </c>
      <c r="D50" s="25" t="s">
        <v>1762</v>
      </c>
      <c r="E50" s="25" t="s">
        <v>1759</v>
      </c>
      <c r="F50" s="24" t="s">
        <v>18</v>
      </c>
      <c r="G50" s="26">
        <v>500</v>
      </c>
      <c r="H50" s="45">
        <v>45505</v>
      </c>
      <c r="I50" s="27">
        <v>3.96</v>
      </c>
      <c r="J50" s="28">
        <f t="shared" si="5"/>
        <v>1980</v>
      </c>
      <c r="K50" s="29" t="s">
        <v>20</v>
      </c>
      <c r="L50" s="29" t="s">
        <v>69</v>
      </c>
      <c r="M50" s="29" t="s">
        <v>48</v>
      </c>
      <c r="N50" s="30" t="str">
        <f>VLOOKUP(M50,[20]OPERACIONAL!$A$1:$C$12,2,FALSE)</f>
        <v>MATERIAL, BEM OU SERVIÇO PARA DISTRIBUIÇÃO GRATUITA</v>
      </c>
    </row>
    <row r="51" spans="2:14" ht="60">
      <c r="B51" s="23" t="str">
        <f t="shared" si="0"/>
        <v>43</v>
      </c>
      <c r="C51" s="24" t="s">
        <v>1668</v>
      </c>
      <c r="D51" s="63" t="s">
        <v>1763</v>
      </c>
      <c r="E51" s="63" t="s">
        <v>1764</v>
      </c>
      <c r="F51" s="298" t="s">
        <v>18</v>
      </c>
      <c r="G51" s="299">
        <v>1</v>
      </c>
      <c r="H51" s="67" t="s">
        <v>1765</v>
      </c>
      <c r="I51" s="300">
        <v>129739.55</v>
      </c>
      <c r="J51" s="28">
        <f t="shared" si="5"/>
        <v>129739.55</v>
      </c>
      <c r="K51" s="301" t="s">
        <v>20</v>
      </c>
      <c r="L51" s="301" t="s">
        <v>21</v>
      </c>
      <c r="M51" s="301" t="s">
        <v>34</v>
      </c>
      <c r="N51" s="30" t="str">
        <f>VLOOKUP(M51,[20]OPERACIONAL!$A$1:$C$12,2,FALSE)</f>
        <v>OUTROS SERVIÇOS DE TERCEIROS - PESSOA JURÍDICA</v>
      </c>
    </row>
    <row r="52" spans="2:14" ht="96">
      <c r="B52" s="23" t="str">
        <f t="shared" si="0"/>
        <v>43</v>
      </c>
      <c r="C52" s="24" t="s">
        <v>1668</v>
      </c>
      <c r="D52" s="302" t="s">
        <v>1739</v>
      </c>
      <c r="E52" s="302" t="s">
        <v>1766</v>
      </c>
      <c r="F52" s="282" t="s">
        <v>18</v>
      </c>
      <c r="G52" s="283">
        <v>6</v>
      </c>
      <c r="H52" s="303">
        <v>45506</v>
      </c>
      <c r="I52" s="284">
        <v>1800</v>
      </c>
      <c r="J52" s="28">
        <f t="shared" si="5"/>
        <v>10800</v>
      </c>
      <c r="K52" s="304" t="s">
        <v>20</v>
      </c>
      <c r="L52" s="304" t="s">
        <v>21</v>
      </c>
      <c r="M52" s="304" t="s">
        <v>37</v>
      </c>
      <c r="N52" s="30" t="str">
        <f>VLOOKUP(M52,[20]OPERACIONAL!$A$1:$C$12,2,FALSE)</f>
        <v>OUTROS SERVIÇOS DE TERCEIROS - PESSOA FÍSICA</v>
      </c>
    </row>
    <row r="53" spans="2:14" ht="48">
      <c r="B53" s="23" t="str">
        <f t="shared" si="0"/>
        <v>43</v>
      </c>
      <c r="C53" s="24" t="s">
        <v>1668</v>
      </c>
      <c r="D53" s="44" t="s">
        <v>1767</v>
      </c>
      <c r="E53" s="44" t="s">
        <v>1768</v>
      </c>
      <c r="F53" s="43" t="s">
        <v>18</v>
      </c>
      <c r="G53" s="58">
        <v>6</v>
      </c>
      <c r="H53" s="59" t="s">
        <v>241</v>
      </c>
      <c r="I53" s="47">
        <v>10800</v>
      </c>
      <c r="J53" s="28">
        <v>129600</v>
      </c>
      <c r="K53" s="59" t="s">
        <v>20</v>
      </c>
      <c r="L53" s="59" t="s">
        <v>21</v>
      </c>
      <c r="M53" s="59" t="s">
        <v>37</v>
      </c>
      <c r="N53" s="30" t="str">
        <f>VLOOKUP(M53,[20]OPERACIONAL!$A$1:$C$12,2,FALSE)</f>
        <v>OUTROS SERVIÇOS DE TERCEIROS - PESSOA FÍSICA</v>
      </c>
    </row>
    <row r="54" spans="2:14" ht="72">
      <c r="B54" s="23" t="str">
        <f t="shared" si="0"/>
        <v>43</v>
      </c>
      <c r="C54" s="24" t="s">
        <v>1668</v>
      </c>
      <c r="D54" s="44" t="s">
        <v>1769</v>
      </c>
      <c r="E54" s="44" t="s">
        <v>1770</v>
      </c>
      <c r="F54" s="43" t="s">
        <v>18</v>
      </c>
      <c r="G54" s="58">
        <v>1</v>
      </c>
      <c r="H54" s="305">
        <v>45293</v>
      </c>
      <c r="I54" s="47">
        <v>0</v>
      </c>
      <c r="J54" s="28">
        <v>7000</v>
      </c>
      <c r="K54" s="59" t="s">
        <v>20</v>
      </c>
      <c r="L54" s="59" t="s">
        <v>21</v>
      </c>
      <c r="M54" s="59" t="s">
        <v>34</v>
      </c>
      <c r="N54" s="30" t="str">
        <f>VLOOKUP(M54,[20]OPERACIONAL!$A$1:$C$12,2,FALSE)</f>
        <v>OUTROS SERVIÇOS DE TERCEIROS - PESSOA JURÍDICA</v>
      </c>
    </row>
    <row r="55" spans="2:14" ht="72">
      <c r="B55" s="23" t="str">
        <f t="shared" si="0"/>
        <v>43</v>
      </c>
      <c r="C55" s="24" t="s">
        <v>1668</v>
      </c>
      <c r="D55" s="44" t="s">
        <v>1771</v>
      </c>
      <c r="E55" s="44" t="s">
        <v>1772</v>
      </c>
      <c r="F55" s="43" t="s">
        <v>18</v>
      </c>
      <c r="G55" s="58">
        <v>1</v>
      </c>
      <c r="H55" s="59" t="s">
        <v>1773</v>
      </c>
      <c r="I55" s="47">
        <v>4000</v>
      </c>
      <c r="J55" s="28">
        <v>4000</v>
      </c>
      <c r="K55" s="59" t="s">
        <v>20</v>
      </c>
      <c r="L55" s="59" t="s">
        <v>21</v>
      </c>
      <c r="M55" s="59" t="s">
        <v>34</v>
      </c>
      <c r="N55" s="30" t="str">
        <f>VLOOKUP(M55,[20]OPERACIONAL!$A$1:$C$12,2,FALSE)</f>
        <v>OUTROS SERVIÇOS DE TERCEIROS - PESSOA JURÍDICA</v>
      </c>
    </row>
    <row r="56" spans="2:14" ht="72">
      <c r="B56" s="23" t="str">
        <f t="shared" si="0"/>
        <v>43</v>
      </c>
      <c r="C56" s="24" t="s">
        <v>1668</v>
      </c>
      <c r="D56" s="44" t="s">
        <v>1774</v>
      </c>
      <c r="E56" s="44" t="s">
        <v>1775</v>
      </c>
      <c r="F56" s="43" t="s">
        <v>18</v>
      </c>
      <c r="G56" s="58">
        <v>1</v>
      </c>
      <c r="H56" s="59" t="s">
        <v>1773</v>
      </c>
      <c r="I56" s="47">
        <v>4000</v>
      </c>
      <c r="J56" s="28">
        <f t="shared" ref="J56:J62" si="6">G56*I56</f>
        <v>4000</v>
      </c>
      <c r="K56" s="59" t="s">
        <v>20</v>
      </c>
      <c r="L56" s="59" t="s">
        <v>21</v>
      </c>
      <c r="M56" s="59" t="s">
        <v>34</v>
      </c>
      <c r="N56" s="30" t="str">
        <f>VLOOKUP(M56,[20]OPERACIONAL!$A$1:$C$12,2,FALSE)</f>
        <v>OUTROS SERVIÇOS DE TERCEIROS - PESSOA JURÍDICA</v>
      </c>
    </row>
    <row r="57" spans="2:14" ht="48">
      <c r="B57" s="23" t="str">
        <f t="shared" si="0"/>
        <v>43</v>
      </c>
      <c r="C57" s="24" t="s">
        <v>1668</v>
      </c>
      <c r="D57" s="44" t="s">
        <v>1776</v>
      </c>
      <c r="E57" s="44" t="s">
        <v>1777</v>
      </c>
      <c r="F57" s="43" t="s">
        <v>18</v>
      </c>
      <c r="G57" s="58">
        <v>1</v>
      </c>
      <c r="H57" s="305">
        <v>45293</v>
      </c>
      <c r="I57" s="47">
        <v>2500</v>
      </c>
      <c r="J57" s="28">
        <f t="shared" si="6"/>
        <v>2500</v>
      </c>
      <c r="K57" s="59" t="s">
        <v>20</v>
      </c>
      <c r="L57" s="59" t="s">
        <v>21</v>
      </c>
      <c r="M57" s="59" t="s">
        <v>34</v>
      </c>
      <c r="N57" s="30" t="str">
        <f>VLOOKUP(M57,[20]OPERACIONAL!$A$1:$C$12,2,FALSE)</f>
        <v>OUTROS SERVIÇOS DE TERCEIROS - PESSOA JURÍDICA</v>
      </c>
    </row>
    <row r="58" spans="2:14" ht="60">
      <c r="B58" s="23" t="str">
        <f t="shared" si="0"/>
        <v>43</v>
      </c>
      <c r="C58" s="24" t="s">
        <v>1668</v>
      </c>
      <c r="D58" s="44" t="s">
        <v>1778</v>
      </c>
      <c r="E58" s="44" t="s">
        <v>1779</v>
      </c>
      <c r="F58" s="43" t="s">
        <v>18</v>
      </c>
      <c r="G58" s="58">
        <v>1</v>
      </c>
      <c r="H58" s="59" t="s">
        <v>1773</v>
      </c>
      <c r="I58" s="47">
        <v>3000</v>
      </c>
      <c r="J58" s="28">
        <f t="shared" si="6"/>
        <v>3000</v>
      </c>
      <c r="K58" s="59" t="s">
        <v>20</v>
      </c>
      <c r="L58" s="59" t="s">
        <v>21</v>
      </c>
      <c r="M58" s="59" t="s">
        <v>34</v>
      </c>
      <c r="N58" s="30" t="str">
        <f>VLOOKUP(M58,[20]OPERACIONAL!$A$1:$C$12,2,FALSE)</f>
        <v>OUTROS SERVIÇOS DE TERCEIROS - PESSOA JURÍDICA</v>
      </c>
    </row>
    <row r="59" spans="2:14" ht="60">
      <c r="B59" s="23" t="str">
        <f t="shared" si="0"/>
        <v>43</v>
      </c>
      <c r="C59" s="24" t="s">
        <v>1668</v>
      </c>
      <c r="D59" s="44" t="s">
        <v>1780</v>
      </c>
      <c r="E59" s="44" t="s">
        <v>1781</v>
      </c>
      <c r="F59" s="43" t="s">
        <v>18</v>
      </c>
      <c r="G59" s="58">
        <v>1</v>
      </c>
      <c r="H59" s="59" t="s">
        <v>336</v>
      </c>
      <c r="I59" s="47">
        <v>3000</v>
      </c>
      <c r="J59" s="28">
        <f t="shared" si="6"/>
        <v>3000</v>
      </c>
      <c r="K59" s="59" t="s">
        <v>20</v>
      </c>
      <c r="L59" s="59" t="s">
        <v>21</v>
      </c>
      <c r="M59" s="59" t="s">
        <v>34</v>
      </c>
      <c r="N59" s="30" t="str">
        <f>VLOOKUP(M59,[20]OPERACIONAL!$A$1:$C$12,2,FALSE)</f>
        <v>OUTROS SERVIÇOS DE TERCEIROS - PESSOA JURÍDICA</v>
      </c>
    </row>
    <row r="60" spans="2:14" ht="60">
      <c r="B60" s="23" t="str">
        <f t="shared" si="0"/>
        <v>43</v>
      </c>
      <c r="C60" s="24" t="s">
        <v>1668</v>
      </c>
      <c r="D60" s="25" t="s">
        <v>1782</v>
      </c>
      <c r="E60" s="25" t="s">
        <v>1783</v>
      </c>
      <c r="F60" s="24" t="s">
        <v>18</v>
      </c>
      <c r="G60" s="26">
        <v>8</v>
      </c>
      <c r="H60" s="31" t="s">
        <v>1671</v>
      </c>
      <c r="I60" s="27">
        <v>6850</v>
      </c>
      <c r="J60" s="28">
        <f>G60*I60</f>
        <v>54800</v>
      </c>
      <c r="K60" s="29" t="s">
        <v>20</v>
      </c>
      <c r="L60" s="29" t="s">
        <v>21</v>
      </c>
      <c r="M60" s="29" t="s">
        <v>22</v>
      </c>
      <c r="N60" s="30" t="str">
        <f>VLOOKUP(M60,[20]OPERACIONAL!$A$1:$C$12,2,FALSE)</f>
        <v>EQUIPAMENTOS E MATERIAL PERMANENTE</v>
      </c>
    </row>
    <row r="61" spans="2:14" ht="48">
      <c r="B61" s="23" t="str">
        <f t="shared" si="0"/>
        <v>43</v>
      </c>
      <c r="C61" s="24" t="s">
        <v>1668</v>
      </c>
      <c r="D61" s="25" t="s">
        <v>1784</v>
      </c>
      <c r="E61" s="25" t="s">
        <v>1785</v>
      </c>
      <c r="F61" s="24" t="s">
        <v>18</v>
      </c>
      <c r="G61" s="26">
        <v>1</v>
      </c>
      <c r="H61" s="29" t="s">
        <v>1786</v>
      </c>
      <c r="I61" s="27">
        <v>24000</v>
      </c>
      <c r="J61" s="28">
        <f t="shared" si="6"/>
        <v>24000</v>
      </c>
      <c r="K61" s="29" t="s">
        <v>20</v>
      </c>
      <c r="L61" s="29" t="s">
        <v>21</v>
      </c>
      <c r="M61" s="29" t="s">
        <v>34</v>
      </c>
      <c r="N61" s="30" t="str">
        <f>VLOOKUP(M61,[20]OPERACIONAL!$A$1:$C$12,2,FALSE)</f>
        <v>OUTROS SERVIÇOS DE TERCEIROS - PESSOA JURÍDICA</v>
      </c>
    </row>
    <row r="62" spans="2:14" ht="36">
      <c r="B62" s="23" t="str">
        <f t="shared" si="0"/>
        <v>43</v>
      </c>
      <c r="C62" s="24" t="s">
        <v>1668</v>
      </c>
      <c r="D62" s="25" t="s">
        <v>1787</v>
      </c>
      <c r="E62" s="25" t="s">
        <v>1788</v>
      </c>
      <c r="F62" s="24" t="s">
        <v>18</v>
      </c>
      <c r="G62" s="26">
        <v>1</v>
      </c>
      <c r="H62" s="29" t="s">
        <v>1789</v>
      </c>
      <c r="I62" s="27">
        <v>500000</v>
      </c>
      <c r="J62" s="28">
        <f t="shared" si="6"/>
        <v>500000</v>
      </c>
      <c r="K62" s="29" t="s">
        <v>20</v>
      </c>
      <c r="L62" s="29" t="s">
        <v>21</v>
      </c>
      <c r="M62" s="29" t="s">
        <v>22</v>
      </c>
      <c r="N62" s="30" t="str">
        <f>VLOOKUP(M62,[20]OPERACIONAL!$A$1:$C$12,2,FALSE)</f>
        <v>EQUIPAMENTOS E MATERIAL PERMANENTE</v>
      </c>
    </row>
    <row r="63" spans="2:14" ht="36">
      <c r="B63" s="23" t="str">
        <f t="shared" si="0"/>
        <v>43</v>
      </c>
      <c r="C63" s="24" t="s">
        <v>1790</v>
      </c>
      <c r="D63" s="25" t="s">
        <v>1791</v>
      </c>
      <c r="E63" s="25" t="s">
        <v>1792</v>
      </c>
      <c r="F63" s="24" t="s">
        <v>18</v>
      </c>
      <c r="G63" s="26">
        <v>1</v>
      </c>
      <c r="H63" s="306">
        <v>45381</v>
      </c>
      <c r="I63" s="47">
        <v>9000</v>
      </c>
      <c r="J63" s="28">
        <v>9000</v>
      </c>
      <c r="K63" s="29" t="s">
        <v>20</v>
      </c>
      <c r="L63" s="29" t="s">
        <v>21</v>
      </c>
      <c r="M63" s="29" t="s">
        <v>31</v>
      </c>
      <c r="N63" s="30" t="str">
        <f>VLOOKUP(M63,[20]OPERACIONAL!$A$1:$C$12,2,FALSE)</f>
        <v>MATERIAL DE CONSUMO</v>
      </c>
    </row>
    <row r="64" spans="2:14" ht="60">
      <c r="B64" s="23" t="str">
        <f t="shared" si="0"/>
        <v>43</v>
      </c>
      <c r="C64" s="24" t="s">
        <v>1790</v>
      </c>
      <c r="D64" s="25" t="s">
        <v>1793</v>
      </c>
      <c r="E64" s="25" t="s">
        <v>1794</v>
      </c>
      <c r="F64" s="24" t="s">
        <v>18</v>
      </c>
      <c r="G64" s="26">
        <v>1</v>
      </c>
      <c r="H64" s="306">
        <v>45381</v>
      </c>
      <c r="I64" s="47">
        <v>2500</v>
      </c>
      <c r="J64" s="28">
        <v>2500</v>
      </c>
      <c r="K64" s="29" t="s">
        <v>20</v>
      </c>
      <c r="L64" s="29" t="s">
        <v>21</v>
      </c>
      <c r="M64" s="29" t="s">
        <v>31</v>
      </c>
      <c r="N64" s="30" t="str">
        <f>VLOOKUP(M64,[20]OPERACIONAL!$A$1:$C$12,2,FALSE)</f>
        <v>MATERIAL DE CONSUMO</v>
      </c>
    </row>
    <row r="65" spans="2:14" ht="24">
      <c r="B65" s="23" t="str">
        <f t="shared" si="0"/>
        <v>43</v>
      </c>
      <c r="C65" s="24" t="s">
        <v>1790</v>
      </c>
      <c r="D65" s="25" t="s">
        <v>1795</v>
      </c>
      <c r="E65" s="25" t="s">
        <v>1794</v>
      </c>
      <c r="F65" s="24" t="s">
        <v>18</v>
      </c>
      <c r="G65" s="26">
        <v>1</v>
      </c>
      <c r="H65" s="306">
        <v>45381</v>
      </c>
      <c r="I65" s="47">
        <v>4000</v>
      </c>
      <c r="J65" s="28">
        <v>4000</v>
      </c>
      <c r="K65" s="29" t="s">
        <v>20</v>
      </c>
      <c r="L65" s="29" t="s">
        <v>21</v>
      </c>
      <c r="M65" s="29" t="s">
        <v>31</v>
      </c>
      <c r="N65" s="30" t="str">
        <f>VLOOKUP(M65,[20]OPERACIONAL!$A$1:$C$12,2,FALSE)</f>
        <v>MATERIAL DE CONSUMO</v>
      </c>
    </row>
    <row r="66" spans="2:14" ht="60">
      <c r="B66" s="23" t="str">
        <f t="shared" si="0"/>
        <v>43</v>
      </c>
      <c r="C66" s="24" t="s">
        <v>1790</v>
      </c>
      <c r="D66" s="25" t="s">
        <v>1796</v>
      </c>
      <c r="E66" s="25" t="s">
        <v>1797</v>
      </c>
      <c r="F66" s="24" t="s">
        <v>18</v>
      </c>
      <c r="G66" s="26">
        <v>1</v>
      </c>
      <c r="H66" s="306">
        <v>45412</v>
      </c>
      <c r="I66" s="47">
        <v>50000</v>
      </c>
      <c r="J66" s="28">
        <v>50000</v>
      </c>
      <c r="K66" s="29" t="s">
        <v>20</v>
      </c>
      <c r="L66" s="29" t="s">
        <v>21</v>
      </c>
      <c r="M66" s="29" t="s">
        <v>34</v>
      </c>
      <c r="N66" s="30" t="str">
        <f>VLOOKUP(M66,[20]OPERACIONAL!$A$1:$C$12,2,FALSE)</f>
        <v>OUTROS SERVIÇOS DE TERCEIROS - PESSOA JURÍDICA</v>
      </c>
    </row>
    <row r="67" spans="2:14" ht="48">
      <c r="B67" s="23" t="str">
        <f t="shared" si="0"/>
        <v>43</v>
      </c>
      <c r="C67" s="24" t="s">
        <v>1790</v>
      </c>
      <c r="D67" s="25" t="s">
        <v>1798</v>
      </c>
      <c r="E67" s="25" t="s">
        <v>1794</v>
      </c>
      <c r="F67" s="24" t="s">
        <v>18</v>
      </c>
      <c r="G67" s="26">
        <v>1</v>
      </c>
      <c r="H67" s="306">
        <v>45381</v>
      </c>
      <c r="I67" s="47">
        <v>900</v>
      </c>
      <c r="J67" s="28">
        <v>900</v>
      </c>
      <c r="K67" s="29" t="s">
        <v>20</v>
      </c>
      <c r="L67" s="29" t="s">
        <v>21</v>
      </c>
      <c r="M67" s="29" t="s">
        <v>31</v>
      </c>
      <c r="N67" s="30" t="str">
        <f>VLOOKUP(M67,[20]OPERACIONAL!$A$1:$C$12,2,FALSE)</f>
        <v>MATERIAL DE CONSUMO</v>
      </c>
    </row>
    <row r="68" spans="2:14" ht="84">
      <c r="B68" s="23" t="str">
        <f t="shared" si="0"/>
        <v>43</v>
      </c>
      <c r="C68" s="24" t="s">
        <v>1790</v>
      </c>
      <c r="D68" s="25" t="s">
        <v>1799</v>
      </c>
      <c r="E68" s="25" t="s">
        <v>1800</v>
      </c>
      <c r="F68" s="24" t="s">
        <v>18</v>
      </c>
      <c r="G68" s="26">
        <v>1</v>
      </c>
      <c r="H68" s="306">
        <v>45381</v>
      </c>
      <c r="I68" s="47">
        <v>600</v>
      </c>
      <c r="J68" s="28">
        <v>600</v>
      </c>
      <c r="K68" s="29" t="s">
        <v>20</v>
      </c>
      <c r="L68" s="29" t="s">
        <v>21</v>
      </c>
      <c r="M68" s="29" t="s">
        <v>31</v>
      </c>
      <c r="N68" s="30" t="str">
        <f>VLOOKUP(M68,[20]OPERACIONAL!$A$1:$C$12,2,FALSE)</f>
        <v>MATERIAL DE CONSUMO</v>
      </c>
    </row>
    <row r="69" spans="2:14" ht="36">
      <c r="B69" s="23" t="str">
        <f t="shared" ref="B69:B132" si="7">MID(C69,1,2)</f>
        <v>43</v>
      </c>
      <c r="C69" s="24" t="s">
        <v>1801</v>
      </c>
      <c r="D69" s="25" t="s">
        <v>1802</v>
      </c>
      <c r="E69" s="25" t="s">
        <v>1803</v>
      </c>
      <c r="F69" s="24" t="s">
        <v>18</v>
      </c>
      <c r="G69" s="26">
        <v>1</v>
      </c>
      <c r="H69" s="29" t="s">
        <v>1804</v>
      </c>
      <c r="I69" s="47">
        <v>4000</v>
      </c>
      <c r="J69" s="28">
        <v>4000</v>
      </c>
      <c r="K69" s="29" t="s">
        <v>20</v>
      </c>
      <c r="L69" s="29" t="s">
        <v>21</v>
      </c>
      <c r="M69" s="29" t="s">
        <v>31</v>
      </c>
      <c r="N69" s="30" t="str">
        <f>VLOOKUP(M69,[20]OPERACIONAL!$A$1:$C$12,2,FALSE)</f>
        <v>MATERIAL DE CONSUMO</v>
      </c>
    </row>
    <row r="70" spans="2:14" ht="48">
      <c r="B70" s="23" t="str">
        <f t="shared" si="7"/>
        <v>43</v>
      </c>
      <c r="C70" s="24" t="s">
        <v>1801</v>
      </c>
      <c r="D70" s="25" t="s">
        <v>1798</v>
      </c>
      <c r="E70" s="25" t="s">
        <v>1805</v>
      </c>
      <c r="F70" s="24" t="s">
        <v>18</v>
      </c>
      <c r="G70" s="26">
        <v>1</v>
      </c>
      <c r="H70" s="29" t="s">
        <v>1804</v>
      </c>
      <c r="I70" s="47">
        <v>900</v>
      </c>
      <c r="J70" s="28">
        <v>900</v>
      </c>
      <c r="K70" s="29" t="s">
        <v>20</v>
      </c>
      <c r="L70" s="29" t="s">
        <v>21</v>
      </c>
      <c r="M70" s="29" t="s">
        <v>31</v>
      </c>
      <c r="N70" s="30" t="str">
        <f>VLOOKUP(M70,[20]OPERACIONAL!$A$1:$C$12,2,FALSE)</f>
        <v>MATERIAL DE CONSUMO</v>
      </c>
    </row>
    <row r="71" spans="2:14" ht="84">
      <c r="B71" s="23" t="str">
        <f t="shared" si="7"/>
        <v>43</v>
      </c>
      <c r="C71" s="24" t="s">
        <v>1801</v>
      </c>
      <c r="D71" s="25" t="s">
        <v>1799</v>
      </c>
      <c r="E71" s="25" t="s">
        <v>1805</v>
      </c>
      <c r="F71" s="24" t="s">
        <v>18</v>
      </c>
      <c r="G71" s="26">
        <v>1</v>
      </c>
      <c r="H71" s="29" t="s">
        <v>1804</v>
      </c>
      <c r="I71" s="47">
        <v>300</v>
      </c>
      <c r="J71" s="28">
        <v>300</v>
      </c>
      <c r="K71" s="29" t="s">
        <v>20</v>
      </c>
      <c r="L71" s="29" t="s">
        <v>21</v>
      </c>
      <c r="M71" s="29" t="s">
        <v>31</v>
      </c>
      <c r="N71" s="30" t="str">
        <f>VLOOKUP(M71,[20]OPERACIONAL!$A$1:$C$12,2,FALSE)</f>
        <v>MATERIAL DE CONSUMO</v>
      </c>
    </row>
    <row r="72" spans="2:14" ht="72">
      <c r="B72" s="23" t="str">
        <f t="shared" si="7"/>
        <v>43</v>
      </c>
      <c r="C72" s="24" t="s">
        <v>1801</v>
      </c>
      <c r="D72" s="25" t="s">
        <v>1806</v>
      </c>
      <c r="E72" s="25" t="s">
        <v>1805</v>
      </c>
      <c r="F72" s="24" t="s">
        <v>18</v>
      </c>
      <c r="G72" s="26">
        <v>1</v>
      </c>
      <c r="H72" s="29" t="s">
        <v>1804</v>
      </c>
      <c r="I72" s="47">
        <v>1640</v>
      </c>
      <c r="J72" s="28">
        <v>1640</v>
      </c>
      <c r="K72" s="29" t="s">
        <v>20</v>
      </c>
      <c r="L72" s="29" t="s">
        <v>21</v>
      </c>
      <c r="M72" s="29" t="s">
        <v>31</v>
      </c>
      <c r="N72" s="30" t="str">
        <f>VLOOKUP(M72,[20]OPERACIONAL!$A$1:$C$12,2,FALSE)</f>
        <v>MATERIAL DE CONSUMO</v>
      </c>
    </row>
    <row r="73" spans="2:14" ht="36">
      <c r="B73" s="23" t="str">
        <f t="shared" si="7"/>
        <v>43</v>
      </c>
      <c r="C73" s="24" t="s">
        <v>1801</v>
      </c>
      <c r="D73" s="25" t="s">
        <v>1807</v>
      </c>
      <c r="E73" s="25" t="s">
        <v>1808</v>
      </c>
      <c r="F73" s="24" t="s">
        <v>18</v>
      </c>
      <c r="G73" s="26">
        <v>1</v>
      </c>
      <c r="H73" s="29" t="s">
        <v>1809</v>
      </c>
      <c r="I73" s="47">
        <v>4950</v>
      </c>
      <c r="J73" s="28">
        <v>4950</v>
      </c>
      <c r="K73" s="29" t="s">
        <v>20</v>
      </c>
      <c r="L73" s="29" t="s">
        <v>21</v>
      </c>
      <c r="M73" s="29" t="s">
        <v>37</v>
      </c>
      <c r="N73" s="30" t="str">
        <f>VLOOKUP(M73,[20]OPERACIONAL!$A$1:$C$12,2,FALSE)</f>
        <v>OUTROS SERVIÇOS DE TERCEIROS - PESSOA FÍSICA</v>
      </c>
    </row>
    <row r="74" spans="2:14" ht="36">
      <c r="B74" s="23" t="str">
        <f t="shared" si="7"/>
        <v>43</v>
      </c>
      <c r="C74" s="24" t="s">
        <v>1801</v>
      </c>
      <c r="D74" s="25" t="s">
        <v>1810</v>
      </c>
      <c r="E74" s="25" t="s">
        <v>1808</v>
      </c>
      <c r="F74" s="24" t="s">
        <v>18</v>
      </c>
      <c r="G74" s="26">
        <v>1</v>
      </c>
      <c r="H74" s="29" t="s">
        <v>1809</v>
      </c>
      <c r="I74" s="47">
        <v>15980</v>
      </c>
      <c r="J74" s="28">
        <v>15980</v>
      </c>
      <c r="K74" s="29" t="s">
        <v>20</v>
      </c>
      <c r="L74" s="29" t="s">
        <v>21</v>
      </c>
      <c r="M74" s="29" t="s">
        <v>34</v>
      </c>
      <c r="N74" s="30" t="str">
        <f>VLOOKUP(M74,[20]OPERACIONAL!$A$1:$C$12,2,FALSE)</f>
        <v>OUTROS SERVIÇOS DE TERCEIROS - PESSOA JURÍDICA</v>
      </c>
    </row>
    <row r="75" spans="2:14" ht="48">
      <c r="B75" s="23" t="str">
        <f t="shared" si="7"/>
        <v>43</v>
      </c>
      <c r="C75" s="24" t="s">
        <v>1811</v>
      </c>
      <c r="D75" s="25" t="s">
        <v>1798</v>
      </c>
      <c r="E75" s="25" t="s">
        <v>1812</v>
      </c>
      <c r="F75" s="24" t="s">
        <v>18</v>
      </c>
      <c r="G75" s="26">
        <v>1</v>
      </c>
      <c r="H75" s="29" t="s">
        <v>1804</v>
      </c>
      <c r="I75" s="47">
        <v>900</v>
      </c>
      <c r="J75" s="28">
        <v>900</v>
      </c>
      <c r="K75" s="29" t="s">
        <v>20</v>
      </c>
      <c r="L75" s="29" t="s">
        <v>21</v>
      </c>
      <c r="M75" s="29" t="s">
        <v>31</v>
      </c>
      <c r="N75" s="30" t="str">
        <f>VLOOKUP(M75,[20]OPERACIONAL!$A$1:$C$12,2,FALSE)</f>
        <v>MATERIAL DE CONSUMO</v>
      </c>
    </row>
    <row r="76" spans="2:14" ht="84">
      <c r="B76" s="23" t="str">
        <f t="shared" si="7"/>
        <v>43</v>
      </c>
      <c r="C76" s="24" t="s">
        <v>1811</v>
      </c>
      <c r="D76" s="25" t="s">
        <v>1799</v>
      </c>
      <c r="E76" s="25" t="s">
        <v>1812</v>
      </c>
      <c r="F76" s="24" t="s">
        <v>18</v>
      </c>
      <c r="G76" s="26">
        <v>1</v>
      </c>
      <c r="H76" s="29" t="s">
        <v>1804</v>
      </c>
      <c r="I76" s="47">
        <v>300</v>
      </c>
      <c r="J76" s="28">
        <v>300</v>
      </c>
      <c r="K76" s="29" t="s">
        <v>20</v>
      </c>
      <c r="L76" s="29" t="s">
        <v>21</v>
      </c>
      <c r="M76" s="29" t="s">
        <v>31</v>
      </c>
      <c r="N76" s="30" t="str">
        <f>VLOOKUP(M76,[20]OPERACIONAL!$A$1:$C$12,2,FALSE)</f>
        <v>MATERIAL DE CONSUMO</v>
      </c>
    </row>
    <row r="77" spans="2:14" ht="36">
      <c r="B77" s="23" t="str">
        <f t="shared" si="7"/>
        <v>43</v>
      </c>
      <c r="C77" s="24" t="s">
        <v>1811</v>
      </c>
      <c r="D77" s="25" t="s">
        <v>1813</v>
      </c>
      <c r="E77" s="25" t="s">
        <v>1814</v>
      </c>
      <c r="F77" s="24" t="s">
        <v>18</v>
      </c>
      <c r="G77" s="26">
        <v>1</v>
      </c>
      <c r="H77" s="29" t="s">
        <v>1815</v>
      </c>
      <c r="I77" s="47">
        <v>3150</v>
      </c>
      <c r="J77" s="28">
        <v>3150</v>
      </c>
      <c r="K77" s="29" t="s">
        <v>20</v>
      </c>
      <c r="L77" s="29" t="s">
        <v>21</v>
      </c>
      <c r="M77" s="29" t="s">
        <v>37</v>
      </c>
      <c r="N77" s="30" t="str">
        <f>VLOOKUP(M77,[20]OPERACIONAL!$A$1:$C$12,2,FALSE)</f>
        <v>OUTROS SERVIÇOS DE TERCEIROS - PESSOA FÍSICA</v>
      </c>
    </row>
    <row r="78" spans="2:14" ht="36">
      <c r="B78" s="23" t="str">
        <f t="shared" si="7"/>
        <v>43</v>
      </c>
      <c r="C78" s="24" t="s">
        <v>1811</v>
      </c>
      <c r="D78" s="25" t="s">
        <v>1816</v>
      </c>
      <c r="E78" s="25" t="s">
        <v>1814</v>
      </c>
      <c r="F78" s="24" t="s">
        <v>18</v>
      </c>
      <c r="G78" s="26">
        <v>1</v>
      </c>
      <c r="H78" s="29" t="s">
        <v>1815</v>
      </c>
      <c r="I78" s="47">
        <v>1920</v>
      </c>
      <c r="J78" s="28">
        <v>1920</v>
      </c>
      <c r="K78" s="29" t="s">
        <v>20</v>
      </c>
      <c r="L78" s="29" t="s">
        <v>21</v>
      </c>
      <c r="M78" s="29" t="s">
        <v>34</v>
      </c>
      <c r="N78" s="30" t="str">
        <f>VLOOKUP(M78,[20]OPERACIONAL!$A$1:$C$12,2,FALSE)</f>
        <v>OUTROS SERVIÇOS DE TERCEIROS - PESSOA JURÍDICA</v>
      </c>
    </row>
    <row r="79" spans="2:14" ht="48">
      <c r="B79" s="23" t="str">
        <f t="shared" si="7"/>
        <v>43</v>
      </c>
      <c r="C79" s="24" t="s">
        <v>1817</v>
      </c>
      <c r="D79" s="25" t="s">
        <v>1798</v>
      </c>
      <c r="E79" s="25" t="s">
        <v>1818</v>
      </c>
      <c r="F79" s="24" t="s">
        <v>18</v>
      </c>
      <c r="G79" s="26">
        <v>1</v>
      </c>
      <c r="H79" s="29" t="s">
        <v>1804</v>
      </c>
      <c r="I79" s="47">
        <v>900</v>
      </c>
      <c r="J79" s="28">
        <v>900</v>
      </c>
      <c r="K79" s="29" t="s">
        <v>20</v>
      </c>
      <c r="L79" s="29" t="s">
        <v>21</v>
      </c>
      <c r="M79" s="29" t="s">
        <v>31</v>
      </c>
      <c r="N79" s="30" t="str">
        <f>VLOOKUP(M79,[20]OPERACIONAL!$A$1:$C$12,2,FALSE)</f>
        <v>MATERIAL DE CONSUMO</v>
      </c>
    </row>
    <row r="80" spans="2:14" ht="84">
      <c r="B80" s="23" t="str">
        <f t="shared" si="7"/>
        <v>43</v>
      </c>
      <c r="C80" s="24" t="s">
        <v>1817</v>
      </c>
      <c r="D80" s="25" t="s">
        <v>1799</v>
      </c>
      <c r="E80" s="25" t="s">
        <v>1818</v>
      </c>
      <c r="F80" s="24" t="s">
        <v>18</v>
      </c>
      <c r="G80" s="26">
        <v>1</v>
      </c>
      <c r="H80" s="29" t="s">
        <v>1804</v>
      </c>
      <c r="I80" s="47">
        <v>300</v>
      </c>
      <c r="J80" s="28">
        <v>300</v>
      </c>
      <c r="K80" s="29" t="s">
        <v>20</v>
      </c>
      <c r="L80" s="29" t="s">
        <v>21</v>
      </c>
      <c r="M80" s="29" t="s">
        <v>31</v>
      </c>
      <c r="N80" s="30" t="str">
        <f>VLOOKUP(M80,[20]OPERACIONAL!$A$1:$C$12,2,FALSE)</f>
        <v>MATERIAL DE CONSUMO</v>
      </c>
    </row>
    <row r="81" spans="2:14" ht="36">
      <c r="B81" s="23" t="str">
        <f t="shared" si="7"/>
        <v>43</v>
      </c>
      <c r="C81" s="24" t="s">
        <v>1817</v>
      </c>
      <c r="D81" s="25" t="s">
        <v>1813</v>
      </c>
      <c r="E81" s="25" t="s">
        <v>1819</v>
      </c>
      <c r="F81" s="24" t="s">
        <v>18</v>
      </c>
      <c r="G81" s="26">
        <v>1</v>
      </c>
      <c r="H81" s="29" t="s">
        <v>1815</v>
      </c>
      <c r="I81" s="47">
        <v>3150</v>
      </c>
      <c r="J81" s="28">
        <v>3150</v>
      </c>
      <c r="K81" s="29" t="s">
        <v>20</v>
      </c>
      <c r="L81" s="29" t="s">
        <v>21</v>
      </c>
      <c r="M81" s="29" t="s">
        <v>37</v>
      </c>
      <c r="N81" s="30" t="str">
        <f>VLOOKUP(M81,[20]OPERACIONAL!$A$1:$C$12,2,FALSE)</f>
        <v>OUTROS SERVIÇOS DE TERCEIROS - PESSOA FÍSICA</v>
      </c>
    </row>
    <row r="82" spans="2:14" ht="36">
      <c r="B82" s="23" t="str">
        <f t="shared" si="7"/>
        <v>43</v>
      </c>
      <c r="C82" s="24" t="s">
        <v>1817</v>
      </c>
      <c r="D82" s="25" t="s">
        <v>1816</v>
      </c>
      <c r="E82" s="25" t="s">
        <v>1819</v>
      </c>
      <c r="F82" s="24" t="s">
        <v>18</v>
      </c>
      <c r="G82" s="26">
        <v>1</v>
      </c>
      <c r="H82" s="29" t="s">
        <v>1815</v>
      </c>
      <c r="I82" s="47">
        <v>1920</v>
      </c>
      <c r="J82" s="28">
        <v>1920</v>
      </c>
      <c r="K82" s="29" t="s">
        <v>20</v>
      </c>
      <c r="L82" s="29" t="s">
        <v>21</v>
      </c>
      <c r="M82" s="29" t="s">
        <v>34</v>
      </c>
      <c r="N82" s="30" t="str">
        <f>VLOOKUP(M82,[20]OPERACIONAL!$A$1:$C$12,2,FALSE)</f>
        <v>OUTROS SERVIÇOS DE TERCEIROS - PESSOA JURÍDICA</v>
      </c>
    </row>
    <row r="83" spans="2:14" ht="36">
      <c r="B83" s="23" t="str">
        <f t="shared" si="7"/>
        <v>43</v>
      </c>
      <c r="C83" s="24" t="s">
        <v>1820</v>
      </c>
      <c r="D83" s="25" t="s">
        <v>1821</v>
      </c>
      <c r="E83" s="25" t="s">
        <v>1822</v>
      </c>
      <c r="F83" s="24" t="s">
        <v>18</v>
      </c>
      <c r="G83" s="26">
        <v>1</v>
      </c>
      <c r="H83" s="29" t="s">
        <v>1823</v>
      </c>
      <c r="I83" s="47">
        <v>5000</v>
      </c>
      <c r="J83" s="28">
        <v>5000</v>
      </c>
      <c r="K83" s="29" t="s">
        <v>20</v>
      </c>
      <c r="L83" s="29" t="s">
        <v>21</v>
      </c>
      <c r="M83" s="29" t="s">
        <v>31</v>
      </c>
      <c r="N83" s="30" t="str">
        <f>VLOOKUP(M83,[20]OPERACIONAL!$A$1:$C$12,2,FALSE)</f>
        <v>MATERIAL DE CONSUMO</v>
      </c>
    </row>
    <row r="84" spans="2:14" ht="36">
      <c r="B84" s="23" t="str">
        <f t="shared" si="7"/>
        <v>43</v>
      </c>
      <c r="C84" s="24" t="s">
        <v>1820</v>
      </c>
      <c r="D84" s="25" t="s">
        <v>1821</v>
      </c>
      <c r="E84" s="25" t="s">
        <v>1824</v>
      </c>
      <c r="F84" s="24" t="s">
        <v>18</v>
      </c>
      <c r="G84" s="26">
        <v>1</v>
      </c>
      <c r="H84" s="29" t="s">
        <v>1815</v>
      </c>
      <c r="I84" s="47">
        <v>5000</v>
      </c>
      <c r="J84" s="28">
        <v>5000</v>
      </c>
      <c r="K84" s="29" t="s">
        <v>43</v>
      </c>
      <c r="L84" s="29" t="s">
        <v>21</v>
      </c>
      <c r="M84" s="29" t="s">
        <v>31</v>
      </c>
      <c r="N84" s="30" t="str">
        <f>VLOOKUP(M84,[20]OPERACIONAL!$A$1:$C$12,2,FALSE)</f>
        <v>MATERIAL DE CONSUMO</v>
      </c>
    </row>
    <row r="85" spans="2:14" ht="36">
      <c r="B85" s="23" t="str">
        <f t="shared" si="7"/>
        <v>43</v>
      </c>
      <c r="C85" s="24" t="s">
        <v>1820</v>
      </c>
      <c r="D85" s="25" t="s">
        <v>1813</v>
      </c>
      <c r="E85" s="25" t="s">
        <v>1825</v>
      </c>
      <c r="F85" s="24" t="s">
        <v>18</v>
      </c>
      <c r="G85" s="26">
        <v>1</v>
      </c>
      <c r="H85" s="29" t="s">
        <v>1823</v>
      </c>
      <c r="I85" s="47">
        <v>3150</v>
      </c>
      <c r="J85" s="28">
        <v>3150</v>
      </c>
      <c r="K85" s="29" t="s">
        <v>20</v>
      </c>
      <c r="L85" s="29" t="s">
        <v>21</v>
      </c>
      <c r="M85" s="29" t="s">
        <v>34</v>
      </c>
      <c r="N85" s="30" t="str">
        <f>VLOOKUP(M85,[20]OPERACIONAL!$A$1:$C$12,2,FALSE)</f>
        <v>OUTROS SERVIÇOS DE TERCEIROS - PESSOA JURÍDICA</v>
      </c>
    </row>
    <row r="86" spans="2:14" ht="36">
      <c r="B86" s="23" t="str">
        <f t="shared" si="7"/>
        <v>43</v>
      </c>
      <c r="C86" s="24" t="s">
        <v>1820</v>
      </c>
      <c r="D86" s="25" t="s">
        <v>1813</v>
      </c>
      <c r="E86" s="25" t="s">
        <v>1826</v>
      </c>
      <c r="F86" s="24" t="s">
        <v>18</v>
      </c>
      <c r="G86" s="26">
        <v>1</v>
      </c>
      <c r="H86" s="29" t="s">
        <v>1815</v>
      </c>
      <c r="I86" s="47">
        <v>3150</v>
      </c>
      <c r="J86" s="28">
        <v>3150</v>
      </c>
      <c r="K86" s="29" t="s">
        <v>43</v>
      </c>
      <c r="L86" s="29" t="s">
        <v>21</v>
      </c>
      <c r="M86" s="29" t="s">
        <v>34</v>
      </c>
      <c r="N86" s="30" t="str">
        <f>VLOOKUP(M86,[20]OPERACIONAL!$A$1:$C$12,2,FALSE)</f>
        <v>OUTROS SERVIÇOS DE TERCEIROS - PESSOA JURÍDICA</v>
      </c>
    </row>
    <row r="87" spans="2:14" ht="48">
      <c r="B87" s="23" t="str">
        <f t="shared" si="7"/>
        <v>43</v>
      </c>
      <c r="C87" s="24" t="s">
        <v>1820</v>
      </c>
      <c r="D87" s="25" t="s">
        <v>1827</v>
      </c>
      <c r="E87" s="25" t="s">
        <v>1822</v>
      </c>
      <c r="F87" s="24" t="s">
        <v>18</v>
      </c>
      <c r="G87" s="26">
        <v>1</v>
      </c>
      <c r="H87" s="306">
        <v>45412</v>
      </c>
      <c r="I87" s="47">
        <v>9000</v>
      </c>
      <c r="J87" s="28">
        <v>9000</v>
      </c>
      <c r="K87" s="29" t="s">
        <v>20</v>
      </c>
      <c r="L87" s="29" t="s">
        <v>21</v>
      </c>
      <c r="M87" s="29" t="s">
        <v>31</v>
      </c>
      <c r="N87" s="30" t="str">
        <f>VLOOKUP(M87,[20]OPERACIONAL!$A$1:$C$12,2,FALSE)</f>
        <v>MATERIAL DE CONSUMO</v>
      </c>
    </row>
    <row r="88" spans="2:14" ht="36">
      <c r="B88" s="23" t="str">
        <f t="shared" si="7"/>
        <v>43</v>
      </c>
      <c r="C88" s="24" t="s">
        <v>1820</v>
      </c>
      <c r="D88" s="25" t="s">
        <v>1828</v>
      </c>
      <c r="E88" s="25" t="s">
        <v>1822</v>
      </c>
      <c r="F88" s="24" t="s">
        <v>18</v>
      </c>
      <c r="G88" s="26">
        <v>1</v>
      </c>
      <c r="H88" s="306">
        <v>45412</v>
      </c>
      <c r="I88" s="47">
        <v>2500</v>
      </c>
      <c r="J88" s="28">
        <v>2500</v>
      </c>
      <c r="K88" s="29" t="s">
        <v>20</v>
      </c>
      <c r="L88" s="29" t="s">
        <v>21</v>
      </c>
      <c r="M88" s="29" t="s">
        <v>31</v>
      </c>
      <c r="N88" s="30" t="str">
        <f>VLOOKUP(M88,[20]OPERACIONAL!$A$1:$C$12,2,FALSE)</f>
        <v>MATERIAL DE CONSUMO</v>
      </c>
    </row>
    <row r="89" spans="2:14" ht="24">
      <c r="B89" s="23" t="str">
        <f t="shared" si="7"/>
        <v>43</v>
      </c>
      <c r="C89" s="24" t="s">
        <v>1820</v>
      </c>
      <c r="D89" s="25" t="s">
        <v>1795</v>
      </c>
      <c r="E89" s="25" t="s">
        <v>1822</v>
      </c>
      <c r="F89" s="24" t="s">
        <v>18</v>
      </c>
      <c r="G89" s="26">
        <v>1</v>
      </c>
      <c r="H89" s="306">
        <v>45412</v>
      </c>
      <c r="I89" s="47">
        <v>7000</v>
      </c>
      <c r="J89" s="28">
        <v>7000</v>
      </c>
      <c r="K89" s="29" t="s">
        <v>20</v>
      </c>
      <c r="L89" s="29" t="s">
        <v>21</v>
      </c>
      <c r="M89" s="29" t="s">
        <v>31</v>
      </c>
      <c r="N89" s="30" t="str">
        <f>VLOOKUP(M89,[20]OPERACIONAL!$A$1:$C$12,2,FALSE)</f>
        <v>MATERIAL DE CONSUMO</v>
      </c>
    </row>
    <row r="90" spans="2:14" ht="48">
      <c r="B90" s="23" t="str">
        <f t="shared" si="7"/>
        <v>43</v>
      </c>
      <c r="C90" s="24" t="s">
        <v>1820</v>
      </c>
      <c r="D90" s="25" t="s">
        <v>1798</v>
      </c>
      <c r="E90" s="25" t="s">
        <v>1822</v>
      </c>
      <c r="F90" s="24" t="s">
        <v>18</v>
      </c>
      <c r="G90" s="26">
        <v>1</v>
      </c>
      <c r="H90" s="306">
        <v>45412</v>
      </c>
      <c r="I90" s="47">
        <v>900</v>
      </c>
      <c r="J90" s="28">
        <v>900</v>
      </c>
      <c r="K90" s="29" t="s">
        <v>43</v>
      </c>
      <c r="L90" s="29" t="s">
        <v>21</v>
      </c>
      <c r="M90" s="29" t="s">
        <v>31</v>
      </c>
      <c r="N90" s="30" t="str">
        <f>VLOOKUP(M90,[20]OPERACIONAL!$A$1:$C$12,2,FALSE)</f>
        <v>MATERIAL DE CONSUMO</v>
      </c>
    </row>
    <row r="91" spans="2:14" ht="48">
      <c r="B91" s="23" t="str">
        <f t="shared" si="7"/>
        <v>43</v>
      </c>
      <c r="C91" s="24" t="s">
        <v>1820</v>
      </c>
      <c r="D91" s="25" t="s">
        <v>1798</v>
      </c>
      <c r="E91" s="25" t="s">
        <v>1824</v>
      </c>
      <c r="F91" s="24" t="s">
        <v>18</v>
      </c>
      <c r="G91" s="26">
        <v>1</v>
      </c>
      <c r="H91" s="29" t="s">
        <v>1829</v>
      </c>
      <c r="I91" s="47">
        <v>900</v>
      </c>
      <c r="J91" s="28">
        <v>900</v>
      </c>
      <c r="K91" s="29" t="s">
        <v>20</v>
      </c>
      <c r="L91" s="29" t="s">
        <v>21</v>
      </c>
      <c r="M91" s="29" t="s">
        <v>31</v>
      </c>
      <c r="N91" s="30" t="str">
        <f>VLOOKUP(M91,[20]OPERACIONAL!$A$1:$C$12,2,FALSE)</f>
        <v>MATERIAL DE CONSUMO</v>
      </c>
    </row>
    <row r="92" spans="2:14" ht="48">
      <c r="B92" s="23" t="str">
        <f t="shared" si="7"/>
        <v>43</v>
      </c>
      <c r="C92" s="24" t="s">
        <v>1820</v>
      </c>
      <c r="D92" s="25" t="s">
        <v>1798</v>
      </c>
      <c r="E92" s="25" t="s">
        <v>1830</v>
      </c>
      <c r="F92" s="24" t="s">
        <v>18</v>
      </c>
      <c r="G92" s="26">
        <v>1</v>
      </c>
      <c r="H92" s="306">
        <v>45595</v>
      </c>
      <c r="I92" s="47">
        <v>900</v>
      </c>
      <c r="J92" s="28">
        <v>900</v>
      </c>
      <c r="K92" s="29" t="s">
        <v>20</v>
      </c>
      <c r="L92" s="29" t="s">
        <v>21</v>
      </c>
      <c r="M92" s="29" t="s">
        <v>31</v>
      </c>
      <c r="N92" s="30" t="str">
        <f>VLOOKUP(M92,[20]OPERACIONAL!$A$1:$C$12,2,FALSE)</f>
        <v>MATERIAL DE CONSUMO</v>
      </c>
    </row>
    <row r="93" spans="2:14" ht="36">
      <c r="B93" s="23" t="str">
        <f t="shared" si="7"/>
        <v>43</v>
      </c>
      <c r="C93" s="24" t="s">
        <v>1820</v>
      </c>
      <c r="D93" s="25" t="s">
        <v>1816</v>
      </c>
      <c r="E93" s="25" t="s">
        <v>1831</v>
      </c>
      <c r="F93" s="24" t="s">
        <v>18</v>
      </c>
      <c r="G93" s="26">
        <v>1</v>
      </c>
      <c r="H93" s="306">
        <v>45611</v>
      </c>
      <c r="I93" s="47">
        <v>6400</v>
      </c>
      <c r="J93" s="28">
        <v>6400</v>
      </c>
      <c r="K93" s="29" t="s">
        <v>20</v>
      </c>
      <c r="L93" s="29" t="s">
        <v>21</v>
      </c>
      <c r="M93" s="29" t="s">
        <v>34</v>
      </c>
      <c r="N93" s="30" t="str">
        <f>VLOOKUP(M93,[20]OPERACIONAL!$A$1:$C$12,2,FALSE)</f>
        <v>OUTROS SERVIÇOS DE TERCEIROS - PESSOA JURÍDICA</v>
      </c>
    </row>
    <row r="94" spans="2:14" ht="48">
      <c r="B94" s="23" t="str">
        <f t="shared" si="7"/>
        <v>43</v>
      </c>
      <c r="C94" s="24" t="s">
        <v>1820</v>
      </c>
      <c r="D94" s="25" t="s">
        <v>1832</v>
      </c>
      <c r="E94" s="25" t="s">
        <v>1833</v>
      </c>
      <c r="F94" s="24" t="s">
        <v>18</v>
      </c>
      <c r="G94" s="26">
        <v>1</v>
      </c>
      <c r="H94" s="306">
        <v>45611</v>
      </c>
      <c r="I94" s="47">
        <v>6500</v>
      </c>
      <c r="J94" s="28">
        <v>6500</v>
      </c>
      <c r="K94" s="29" t="s">
        <v>20</v>
      </c>
      <c r="L94" s="29" t="s">
        <v>21</v>
      </c>
      <c r="M94" s="29" t="s">
        <v>34</v>
      </c>
      <c r="N94" s="30" t="str">
        <f>VLOOKUP(M94,[20]OPERACIONAL!$A$1:$C$12,2,FALSE)</f>
        <v>OUTROS SERVIÇOS DE TERCEIROS - PESSOA JURÍDICA</v>
      </c>
    </row>
    <row r="95" spans="2:14" ht="48">
      <c r="B95" s="23" t="str">
        <f t="shared" si="7"/>
        <v>43</v>
      </c>
      <c r="C95" s="24" t="s">
        <v>1820</v>
      </c>
      <c r="D95" s="25" t="s">
        <v>1798</v>
      </c>
      <c r="E95" s="25" t="s">
        <v>1834</v>
      </c>
      <c r="F95" s="24" t="s">
        <v>18</v>
      </c>
      <c r="G95" s="26">
        <v>1</v>
      </c>
      <c r="H95" s="45">
        <v>45412</v>
      </c>
      <c r="I95" s="47">
        <v>540</v>
      </c>
      <c r="J95" s="28">
        <v>540</v>
      </c>
      <c r="K95" s="29" t="s">
        <v>20</v>
      </c>
      <c r="L95" s="29" t="s">
        <v>21</v>
      </c>
      <c r="M95" s="29" t="s">
        <v>31</v>
      </c>
      <c r="N95" s="30" t="str">
        <f>VLOOKUP(M95,[20]OPERACIONAL!$A$1:$C$12,2,FALSE)</f>
        <v>MATERIAL DE CONSUMO</v>
      </c>
    </row>
    <row r="96" spans="2:14" ht="72">
      <c r="B96" s="23" t="str">
        <f t="shared" si="7"/>
        <v>43</v>
      </c>
      <c r="C96" s="24" t="s">
        <v>1820</v>
      </c>
      <c r="D96" s="25" t="s">
        <v>1816</v>
      </c>
      <c r="E96" s="25" t="s">
        <v>1835</v>
      </c>
      <c r="F96" s="24" t="s">
        <v>18</v>
      </c>
      <c r="G96" s="26">
        <v>1</v>
      </c>
      <c r="H96" s="45">
        <v>45442</v>
      </c>
      <c r="I96" s="47">
        <v>7200</v>
      </c>
      <c r="J96" s="28">
        <v>7200</v>
      </c>
      <c r="K96" s="29" t="s">
        <v>20</v>
      </c>
      <c r="L96" s="29" t="s">
        <v>21</v>
      </c>
      <c r="M96" s="29" t="s">
        <v>34</v>
      </c>
      <c r="N96" s="30" t="str">
        <f>VLOOKUP(M96,[20]OPERACIONAL!$A$1:$C$12,2,FALSE)</f>
        <v>OUTROS SERVIÇOS DE TERCEIROS - PESSOA JURÍDICA</v>
      </c>
    </row>
    <row r="97" spans="2:14" ht="72">
      <c r="B97" s="23" t="str">
        <f t="shared" si="7"/>
        <v>43</v>
      </c>
      <c r="C97" s="24" t="s">
        <v>1820</v>
      </c>
      <c r="D97" s="25" t="s">
        <v>1832</v>
      </c>
      <c r="E97" s="25" t="s">
        <v>1835</v>
      </c>
      <c r="F97" s="24" t="s">
        <v>18</v>
      </c>
      <c r="G97" s="26">
        <v>1</v>
      </c>
      <c r="H97" s="45">
        <v>45442</v>
      </c>
      <c r="I97" s="47">
        <v>7312.5</v>
      </c>
      <c r="J97" s="28">
        <v>7312.5</v>
      </c>
      <c r="K97" s="29" t="s">
        <v>20</v>
      </c>
      <c r="L97" s="29" t="s">
        <v>21</v>
      </c>
      <c r="M97" s="29" t="s">
        <v>34</v>
      </c>
      <c r="N97" s="30" t="str">
        <f>VLOOKUP(M97,[20]OPERACIONAL!$A$1:$C$12,2,FALSE)</f>
        <v>OUTROS SERVIÇOS DE TERCEIROS - PESSOA JURÍDICA</v>
      </c>
    </row>
    <row r="98" spans="2:14" ht="24">
      <c r="B98" s="23" t="str">
        <f t="shared" si="7"/>
        <v>43</v>
      </c>
      <c r="C98" s="24" t="s">
        <v>1820</v>
      </c>
      <c r="D98" s="25" t="s">
        <v>1836</v>
      </c>
      <c r="E98" s="25" t="s">
        <v>1837</v>
      </c>
      <c r="F98" s="24" t="s">
        <v>18</v>
      </c>
      <c r="G98" s="26">
        <v>1</v>
      </c>
      <c r="H98" s="45">
        <v>45358</v>
      </c>
      <c r="I98" s="47">
        <v>850</v>
      </c>
      <c r="J98" s="28">
        <v>850</v>
      </c>
      <c r="K98" s="29" t="s">
        <v>20</v>
      </c>
      <c r="L98" s="29" t="s">
        <v>21</v>
      </c>
      <c r="M98" s="29" t="s">
        <v>31</v>
      </c>
      <c r="N98" s="30" t="str">
        <f>VLOOKUP(M98,[20]OPERACIONAL!$A$1:$C$12,2,FALSE)</f>
        <v>MATERIAL DE CONSUMO</v>
      </c>
    </row>
    <row r="99" spans="2:14" ht="48">
      <c r="B99" s="23" t="str">
        <f t="shared" si="7"/>
        <v>43</v>
      </c>
      <c r="C99" s="24" t="s">
        <v>1820</v>
      </c>
      <c r="D99" s="25" t="s">
        <v>1816</v>
      </c>
      <c r="E99" s="25" t="s">
        <v>1838</v>
      </c>
      <c r="F99" s="24" t="s">
        <v>18</v>
      </c>
      <c r="G99" s="26">
        <v>1</v>
      </c>
      <c r="H99" s="45">
        <v>45358</v>
      </c>
      <c r="I99" s="47">
        <v>1920</v>
      </c>
      <c r="J99" s="28">
        <v>1920</v>
      </c>
      <c r="K99" s="29" t="s">
        <v>20</v>
      </c>
      <c r="L99" s="29" t="s">
        <v>21</v>
      </c>
      <c r="M99" s="29" t="s">
        <v>34</v>
      </c>
      <c r="N99" s="30" t="str">
        <f>VLOOKUP(M99,[20]OPERACIONAL!$A$1:$C$12,2,FALSE)</f>
        <v>OUTROS SERVIÇOS DE TERCEIROS - PESSOA JURÍDICA</v>
      </c>
    </row>
    <row r="100" spans="2:14" ht="48">
      <c r="B100" s="23" t="str">
        <f t="shared" si="7"/>
        <v>43</v>
      </c>
      <c r="C100" s="24" t="s">
        <v>1820</v>
      </c>
      <c r="D100" s="25" t="s">
        <v>1816</v>
      </c>
      <c r="E100" s="25" t="s">
        <v>1839</v>
      </c>
      <c r="F100" s="24" t="s">
        <v>18</v>
      </c>
      <c r="G100" s="26">
        <v>1</v>
      </c>
      <c r="H100" s="45">
        <v>45379</v>
      </c>
      <c r="I100" s="47">
        <v>1920</v>
      </c>
      <c r="J100" s="28">
        <v>1920</v>
      </c>
      <c r="K100" s="29" t="s">
        <v>20</v>
      </c>
      <c r="L100" s="29" t="s">
        <v>21</v>
      </c>
      <c r="M100" s="29" t="s">
        <v>34</v>
      </c>
      <c r="N100" s="30" t="str">
        <f>VLOOKUP(M100,[20]OPERACIONAL!$A$1:$C$12,2,FALSE)</f>
        <v>OUTROS SERVIÇOS DE TERCEIROS - PESSOA JURÍDICA</v>
      </c>
    </row>
    <row r="101" spans="2:14" ht="24">
      <c r="B101" s="23" t="str">
        <f t="shared" si="7"/>
        <v>43</v>
      </c>
      <c r="C101" s="24" t="s">
        <v>1820</v>
      </c>
      <c r="D101" s="25" t="s">
        <v>1840</v>
      </c>
      <c r="E101" s="25" t="s">
        <v>1841</v>
      </c>
      <c r="F101" s="24" t="s">
        <v>18</v>
      </c>
      <c r="G101" s="26">
        <v>1</v>
      </c>
      <c r="H101" s="45">
        <v>45393</v>
      </c>
      <c r="I101" s="47">
        <v>3150</v>
      </c>
      <c r="J101" s="28">
        <v>3150</v>
      </c>
      <c r="K101" s="29" t="s">
        <v>20</v>
      </c>
      <c r="L101" s="29" t="s">
        <v>21</v>
      </c>
      <c r="M101" s="29" t="s">
        <v>34</v>
      </c>
      <c r="N101" s="30" t="str">
        <f>VLOOKUP(M101,[20]OPERACIONAL!$A$1:$C$12,2,FALSE)</f>
        <v>OUTROS SERVIÇOS DE TERCEIROS - PESSOA JURÍDICA</v>
      </c>
    </row>
    <row r="102" spans="2:14" ht="48">
      <c r="B102" s="23" t="str">
        <f t="shared" si="7"/>
        <v>43</v>
      </c>
      <c r="C102" s="24" t="s">
        <v>1820</v>
      </c>
      <c r="D102" s="25" t="s">
        <v>1816</v>
      </c>
      <c r="E102" s="25" t="s">
        <v>1842</v>
      </c>
      <c r="F102" s="24" t="s">
        <v>18</v>
      </c>
      <c r="G102" s="26">
        <v>1</v>
      </c>
      <c r="H102" s="45">
        <v>45393</v>
      </c>
      <c r="I102" s="47">
        <v>1920</v>
      </c>
      <c r="J102" s="28">
        <v>1920</v>
      </c>
      <c r="K102" s="29" t="s">
        <v>20</v>
      </c>
      <c r="L102" s="29" t="s">
        <v>21</v>
      </c>
      <c r="M102" s="29" t="s">
        <v>34</v>
      </c>
      <c r="N102" s="30" t="str">
        <f>VLOOKUP(M102,[20]OPERACIONAL!$A$1:$C$12,2,FALSE)</f>
        <v>OUTROS SERVIÇOS DE TERCEIROS - PESSOA JURÍDICA</v>
      </c>
    </row>
    <row r="103" spans="2:14" ht="48">
      <c r="B103" s="23" t="str">
        <f t="shared" si="7"/>
        <v>43</v>
      </c>
      <c r="C103" s="24" t="s">
        <v>1820</v>
      </c>
      <c r="D103" s="25" t="s">
        <v>1816</v>
      </c>
      <c r="E103" s="25" t="s">
        <v>1843</v>
      </c>
      <c r="F103" s="24" t="s">
        <v>18</v>
      </c>
      <c r="G103" s="26">
        <v>1</v>
      </c>
      <c r="H103" s="45">
        <v>45421</v>
      </c>
      <c r="I103" s="47">
        <v>1920</v>
      </c>
      <c r="J103" s="28">
        <v>1920</v>
      </c>
      <c r="K103" s="29" t="s">
        <v>20</v>
      </c>
      <c r="L103" s="29" t="s">
        <v>21</v>
      </c>
      <c r="M103" s="29" t="s">
        <v>34</v>
      </c>
      <c r="N103" s="30" t="str">
        <f>VLOOKUP(M103,[20]OPERACIONAL!$A$1:$C$12,2,FALSE)</f>
        <v>OUTROS SERVIÇOS DE TERCEIROS - PESSOA JURÍDICA</v>
      </c>
    </row>
    <row r="104" spans="2:14" ht="48">
      <c r="B104" s="23" t="str">
        <f t="shared" si="7"/>
        <v>43</v>
      </c>
      <c r="C104" s="24" t="s">
        <v>1820</v>
      </c>
      <c r="D104" s="25" t="s">
        <v>1816</v>
      </c>
      <c r="E104" s="25" t="s">
        <v>1844</v>
      </c>
      <c r="F104" s="24" t="s">
        <v>18</v>
      </c>
      <c r="G104" s="26">
        <v>1</v>
      </c>
      <c r="H104" s="45">
        <v>45442</v>
      </c>
      <c r="I104" s="47">
        <v>1920</v>
      </c>
      <c r="J104" s="28">
        <v>1920</v>
      </c>
      <c r="K104" s="29" t="s">
        <v>20</v>
      </c>
      <c r="L104" s="29" t="s">
        <v>21</v>
      </c>
      <c r="M104" s="29" t="s">
        <v>34</v>
      </c>
      <c r="N104" s="30" t="str">
        <f>VLOOKUP(M104,[20]OPERACIONAL!$A$1:$C$12,2,FALSE)</f>
        <v>OUTROS SERVIÇOS DE TERCEIROS - PESSOA JURÍDICA</v>
      </c>
    </row>
    <row r="105" spans="2:14" ht="24">
      <c r="B105" s="23" t="str">
        <f t="shared" si="7"/>
        <v>43</v>
      </c>
      <c r="C105" s="24" t="s">
        <v>1820</v>
      </c>
      <c r="D105" s="25" t="s">
        <v>1840</v>
      </c>
      <c r="E105" s="25" t="s">
        <v>1845</v>
      </c>
      <c r="F105" s="24" t="s">
        <v>18</v>
      </c>
      <c r="G105" s="26">
        <v>1</v>
      </c>
      <c r="H105" s="31" t="s">
        <v>1846</v>
      </c>
      <c r="I105" s="47">
        <v>3150</v>
      </c>
      <c r="J105" s="28">
        <v>3150</v>
      </c>
      <c r="K105" s="29" t="s">
        <v>20</v>
      </c>
      <c r="L105" s="29" t="s">
        <v>21</v>
      </c>
      <c r="M105" s="29" t="s">
        <v>34</v>
      </c>
      <c r="N105" s="30" t="str">
        <f>VLOOKUP(M105,[20]OPERACIONAL!$A$1:$C$12,2,FALSE)</f>
        <v>OUTROS SERVIÇOS DE TERCEIROS - PESSOA JURÍDICA</v>
      </c>
    </row>
    <row r="106" spans="2:14" ht="48">
      <c r="B106" s="23" t="str">
        <f t="shared" si="7"/>
        <v>43</v>
      </c>
      <c r="C106" s="24" t="s">
        <v>1820</v>
      </c>
      <c r="D106" s="25" t="s">
        <v>1816</v>
      </c>
      <c r="E106" s="25" t="s">
        <v>1847</v>
      </c>
      <c r="F106" s="24" t="s">
        <v>18</v>
      </c>
      <c r="G106" s="26">
        <v>1</v>
      </c>
      <c r="H106" s="45">
        <v>45456</v>
      </c>
      <c r="I106" s="47">
        <v>1920</v>
      </c>
      <c r="J106" s="28">
        <v>1920</v>
      </c>
      <c r="K106" s="29" t="s">
        <v>20</v>
      </c>
      <c r="L106" s="29" t="s">
        <v>21</v>
      </c>
      <c r="M106" s="29" t="s">
        <v>34</v>
      </c>
      <c r="N106" s="30" t="str">
        <f>VLOOKUP(M106,[20]OPERACIONAL!$A$1:$C$12,2,FALSE)</f>
        <v>OUTROS SERVIÇOS DE TERCEIROS - PESSOA JURÍDICA</v>
      </c>
    </row>
    <row r="107" spans="2:14" ht="24">
      <c r="B107" s="23" t="str">
        <f t="shared" si="7"/>
        <v>43</v>
      </c>
      <c r="C107" s="24" t="s">
        <v>1820</v>
      </c>
      <c r="D107" s="25" t="s">
        <v>1840</v>
      </c>
      <c r="E107" s="25" t="s">
        <v>1848</v>
      </c>
      <c r="F107" s="24" t="s">
        <v>18</v>
      </c>
      <c r="G107" s="26">
        <v>1</v>
      </c>
      <c r="H107" s="45">
        <v>45412</v>
      </c>
      <c r="I107" s="47">
        <v>9900</v>
      </c>
      <c r="J107" s="28">
        <v>9900</v>
      </c>
      <c r="K107" s="29" t="s">
        <v>20</v>
      </c>
      <c r="L107" s="29" t="s">
        <v>21</v>
      </c>
      <c r="M107" s="29" t="s">
        <v>34</v>
      </c>
      <c r="N107" s="30" t="str">
        <f>VLOOKUP(M107,[20]OPERACIONAL!$A$1:$C$12,2,FALSE)</f>
        <v>OUTROS SERVIÇOS DE TERCEIROS - PESSOA JURÍDICA</v>
      </c>
    </row>
    <row r="108" spans="2:14" ht="24">
      <c r="B108" s="23" t="str">
        <f t="shared" si="7"/>
        <v>43</v>
      </c>
      <c r="C108" s="24" t="s">
        <v>1820</v>
      </c>
      <c r="D108" s="25" t="s">
        <v>1810</v>
      </c>
      <c r="E108" s="25" t="s">
        <v>1848</v>
      </c>
      <c r="F108" s="24" t="s">
        <v>18</v>
      </c>
      <c r="G108" s="26">
        <v>1</v>
      </c>
      <c r="H108" s="45">
        <v>45412</v>
      </c>
      <c r="I108" s="47">
        <v>15980</v>
      </c>
      <c r="J108" s="28">
        <v>15980</v>
      </c>
      <c r="K108" s="29" t="s">
        <v>20</v>
      </c>
      <c r="L108" s="29" t="s">
        <v>21</v>
      </c>
      <c r="M108" s="29" t="s">
        <v>31</v>
      </c>
      <c r="N108" s="30" t="str">
        <f>VLOOKUP(M108,[20]OPERACIONAL!$A$1:$C$12,2,FALSE)</f>
        <v>MATERIAL DE CONSUMO</v>
      </c>
    </row>
    <row r="109" spans="2:14" ht="60">
      <c r="B109" s="23" t="str">
        <f t="shared" si="7"/>
        <v>43</v>
      </c>
      <c r="C109" s="24" t="s">
        <v>1820</v>
      </c>
      <c r="D109" s="25" t="s">
        <v>1849</v>
      </c>
      <c r="E109" s="25" t="s">
        <v>1850</v>
      </c>
      <c r="F109" s="24" t="s">
        <v>18</v>
      </c>
      <c r="G109" s="26">
        <v>1</v>
      </c>
      <c r="H109" s="31" t="s">
        <v>1851</v>
      </c>
      <c r="I109" s="47">
        <v>800</v>
      </c>
      <c r="J109" s="28">
        <v>800</v>
      </c>
      <c r="K109" s="29" t="s">
        <v>43</v>
      </c>
      <c r="L109" s="29" t="s">
        <v>21</v>
      </c>
      <c r="M109" s="29" t="s">
        <v>31</v>
      </c>
      <c r="N109" s="30" t="str">
        <f>VLOOKUP(M109,[20]OPERACIONAL!$A$1:$C$12,2,FALSE)</f>
        <v>MATERIAL DE CONSUMO</v>
      </c>
    </row>
    <row r="110" spans="2:14" ht="36">
      <c r="B110" s="23" t="str">
        <f t="shared" si="7"/>
        <v>43</v>
      </c>
      <c r="C110" s="24" t="s">
        <v>1820</v>
      </c>
      <c r="D110" s="25" t="s">
        <v>1852</v>
      </c>
      <c r="E110" s="25" t="s">
        <v>1853</v>
      </c>
      <c r="F110" s="24" t="s">
        <v>18</v>
      </c>
      <c r="G110" s="26">
        <v>1</v>
      </c>
      <c r="H110" s="31" t="s">
        <v>1671</v>
      </c>
      <c r="I110" s="47">
        <v>15999.97</v>
      </c>
      <c r="J110" s="28">
        <v>15999.97</v>
      </c>
      <c r="K110" s="29" t="s">
        <v>20</v>
      </c>
      <c r="L110" s="29" t="s">
        <v>21</v>
      </c>
      <c r="M110" s="29" t="s">
        <v>34</v>
      </c>
      <c r="N110" s="30" t="str">
        <f>VLOOKUP(M110,[20]OPERACIONAL!$A$1:$C$12,2,FALSE)</f>
        <v>OUTROS SERVIÇOS DE TERCEIROS - PESSOA JURÍDICA</v>
      </c>
    </row>
    <row r="111" spans="2:14" ht="24">
      <c r="B111" s="23" t="str">
        <f t="shared" si="7"/>
        <v>43</v>
      </c>
      <c r="C111" s="24" t="s">
        <v>1820</v>
      </c>
      <c r="D111" s="25" t="s">
        <v>555</v>
      </c>
      <c r="E111" s="25" t="s">
        <v>1854</v>
      </c>
      <c r="F111" s="24" t="s">
        <v>18</v>
      </c>
      <c r="G111" s="26">
        <v>1</v>
      </c>
      <c r="H111" s="31" t="s">
        <v>1671</v>
      </c>
      <c r="I111" s="47">
        <v>2999.99</v>
      </c>
      <c r="J111" s="28">
        <v>2999.99</v>
      </c>
      <c r="K111" s="29" t="s">
        <v>20</v>
      </c>
      <c r="L111" s="29" t="s">
        <v>21</v>
      </c>
      <c r="M111" s="29" t="s">
        <v>34</v>
      </c>
      <c r="N111" s="30" t="str">
        <f>VLOOKUP(M111,[20]OPERACIONAL!$A$1:$C$12,2,FALSE)</f>
        <v>OUTROS SERVIÇOS DE TERCEIROS - PESSOA JURÍDICA</v>
      </c>
    </row>
    <row r="112" spans="2:14" ht="36">
      <c r="B112" s="23" t="str">
        <f t="shared" si="7"/>
        <v>43</v>
      </c>
      <c r="C112" s="24" t="s">
        <v>1820</v>
      </c>
      <c r="D112" s="25" t="s">
        <v>1852</v>
      </c>
      <c r="E112" s="25" t="s">
        <v>1855</v>
      </c>
      <c r="F112" s="24" t="s">
        <v>18</v>
      </c>
      <c r="G112" s="26">
        <v>1</v>
      </c>
      <c r="H112" s="31" t="s">
        <v>1671</v>
      </c>
      <c r="I112" s="47">
        <v>11428.55</v>
      </c>
      <c r="J112" s="28">
        <v>11428.55</v>
      </c>
      <c r="K112" s="29" t="s">
        <v>20</v>
      </c>
      <c r="L112" s="29" t="s">
        <v>21</v>
      </c>
      <c r="M112" s="29" t="s">
        <v>34</v>
      </c>
      <c r="N112" s="30" t="str">
        <f>VLOOKUP(M112,[20]OPERACIONAL!$A$1:$C$12,2,FALSE)</f>
        <v>OUTROS SERVIÇOS DE TERCEIROS - PESSOA JURÍDICA</v>
      </c>
    </row>
    <row r="113" spans="2:14" ht="24">
      <c r="B113" s="23" t="str">
        <f t="shared" si="7"/>
        <v>43</v>
      </c>
      <c r="C113" s="24" t="s">
        <v>1820</v>
      </c>
      <c r="D113" s="25" t="s">
        <v>555</v>
      </c>
      <c r="E113" s="25" t="s">
        <v>1854</v>
      </c>
      <c r="F113" s="24" t="s">
        <v>18</v>
      </c>
      <c r="G113" s="26">
        <v>1</v>
      </c>
      <c r="H113" s="31" t="s">
        <v>1671</v>
      </c>
      <c r="I113" s="47">
        <v>2142.85</v>
      </c>
      <c r="J113" s="28">
        <v>2142.85</v>
      </c>
      <c r="K113" s="29" t="s">
        <v>20</v>
      </c>
      <c r="L113" s="29" t="s">
        <v>21</v>
      </c>
      <c r="M113" s="29" t="s">
        <v>34</v>
      </c>
      <c r="N113" s="30" t="str">
        <f>VLOOKUP(M113,[20]OPERACIONAL!$A$1:$C$12,2,FALSE)</f>
        <v>OUTROS SERVIÇOS DE TERCEIROS - PESSOA JURÍDICA</v>
      </c>
    </row>
    <row r="114" spans="2:14" ht="36">
      <c r="B114" s="23" t="str">
        <f t="shared" si="7"/>
        <v>43</v>
      </c>
      <c r="C114" s="24" t="s">
        <v>1856</v>
      </c>
      <c r="D114" s="25" t="s">
        <v>1852</v>
      </c>
      <c r="E114" s="25" t="s">
        <v>1857</v>
      </c>
      <c r="F114" s="24" t="s">
        <v>18</v>
      </c>
      <c r="G114" s="26">
        <v>1</v>
      </c>
      <c r="H114" s="31" t="s">
        <v>1671</v>
      </c>
      <c r="I114" s="47">
        <v>15999.97</v>
      </c>
      <c r="J114" s="28">
        <v>15999.97</v>
      </c>
      <c r="K114" s="29" t="s">
        <v>20</v>
      </c>
      <c r="L114" s="29" t="s">
        <v>21</v>
      </c>
      <c r="M114" s="29" t="s">
        <v>34</v>
      </c>
      <c r="N114" s="30" t="str">
        <f>VLOOKUP(M114,[20]OPERACIONAL!$A$1:$C$12,2,FALSE)</f>
        <v>OUTROS SERVIÇOS DE TERCEIROS - PESSOA JURÍDICA</v>
      </c>
    </row>
    <row r="115" spans="2:14" ht="36">
      <c r="B115" s="23" t="str">
        <f t="shared" si="7"/>
        <v>43</v>
      </c>
      <c r="C115" s="24" t="s">
        <v>1856</v>
      </c>
      <c r="D115" s="25" t="s">
        <v>555</v>
      </c>
      <c r="E115" s="25" t="s">
        <v>1857</v>
      </c>
      <c r="F115" s="24" t="s">
        <v>18</v>
      </c>
      <c r="G115" s="26">
        <v>1</v>
      </c>
      <c r="H115" s="31" t="s">
        <v>1671</v>
      </c>
      <c r="I115" s="47">
        <v>2999.99</v>
      </c>
      <c r="J115" s="28">
        <v>2999.99</v>
      </c>
      <c r="K115" s="29" t="s">
        <v>20</v>
      </c>
      <c r="L115" s="29" t="s">
        <v>21</v>
      </c>
      <c r="M115" s="29" t="s">
        <v>34</v>
      </c>
      <c r="N115" s="30" t="str">
        <f>VLOOKUP(M115,[20]OPERACIONAL!$A$1:$C$12,2,FALSE)</f>
        <v>OUTROS SERVIÇOS DE TERCEIROS - PESSOA JURÍDICA</v>
      </c>
    </row>
    <row r="116" spans="2:14" ht="36">
      <c r="B116" s="23" t="str">
        <f t="shared" si="7"/>
        <v>43</v>
      </c>
      <c r="C116" s="24" t="s">
        <v>1856</v>
      </c>
      <c r="D116" s="25" t="s">
        <v>1858</v>
      </c>
      <c r="E116" s="25" t="s">
        <v>1857</v>
      </c>
      <c r="F116" s="24" t="s">
        <v>18</v>
      </c>
      <c r="G116" s="26">
        <v>1</v>
      </c>
      <c r="H116" s="31" t="s">
        <v>1671</v>
      </c>
      <c r="I116" s="47">
        <v>12600</v>
      </c>
      <c r="J116" s="28">
        <v>12600</v>
      </c>
      <c r="K116" s="29" t="s">
        <v>20</v>
      </c>
      <c r="L116" s="29" t="s">
        <v>21</v>
      </c>
      <c r="M116" s="29" t="s">
        <v>34</v>
      </c>
      <c r="N116" s="30" t="str">
        <f>VLOOKUP(M116,[20]OPERACIONAL!$A$1:$C$12,2,FALSE)</f>
        <v>OUTROS SERVIÇOS DE TERCEIROS - PESSOA JURÍDICA</v>
      </c>
    </row>
    <row r="117" spans="2:14" ht="60">
      <c r="B117" s="23" t="str">
        <f t="shared" si="7"/>
        <v>43</v>
      </c>
      <c r="C117" s="24" t="s">
        <v>1856</v>
      </c>
      <c r="D117" s="25" t="s">
        <v>1793</v>
      </c>
      <c r="E117" s="25" t="s">
        <v>1857</v>
      </c>
      <c r="F117" s="24" t="s">
        <v>18</v>
      </c>
      <c r="G117" s="26">
        <v>1</v>
      </c>
      <c r="H117" s="31" t="s">
        <v>1671</v>
      </c>
      <c r="I117" s="47">
        <v>8400</v>
      </c>
      <c r="J117" s="28">
        <v>8400</v>
      </c>
      <c r="K117" s="29" t="s">
        <v>20</v>
      </c>
      <c r="L117" s="29" t="s">
        <v>21</v>
      </c>
      <c r="M117" s="29" t="s">
        <v>31</v>
      </c>
      <c r="N117" s="30" t="str">
        <f>VLOOKUP(M117,[20]OPERACIONAL!$A$1:$C$12,2,FALSE)</f>
        <v>MATERIAL DE CONSUMO</v>
      </c>
    </row>
    <row r="118" spans="2:14" ht="24">
      <c r="B118" s="23" t="str">
        <f t="shared" si="7"/>
        <v>43</v>
      </c>
      <c r="C118" s="24" t="s">
        <v>1856</v>
      </c>
      <c r="D118" s="25" t="s">
        <v>1836</v>
      </c>
      <c r="E118" s="25" t="s">
        <v>1859</v>
      </c>
      <c r="F118" s="24" t="s">
        <v>18</v>
      </c>
      <c r="G118" s="26">
        <v>1</v>
      </c>
      <c r="H118" s="45">
        <v>45358</v>
      </c>
      <c r="I118" s="47">
        <v>600</v>
      </c>
      <c r="J118" s="28">
        <v>600</v>
      </c>
      <c r="K118" s="29" t="s">
        <v>20</v>
      </c>
      <c r="L118" s="29" t="s">
        <v>21</v>
      </c>
      <c r="M118" s="29" t="s">
        <v>31</v>
      </c>
      <c r="N118" s="30" t="str">
        <f>VLOOKUP(M118,[20]OPERACIONAL!$A$1:$C$12,2,FALSE)</f>
        <v>MATERIAL DE CONSUMO</v>
      </c>
    </row>
    <row r="119" spans="2:14" ht="120">
      <c r="B119" s="23" t="str">
        <f t="shared" si="7"/>
        <v>43</v>
      </c>
      <c r="C119" s="24" t="s">
        <v>1856</v>
      </c>
      <c r="D119" s="25" t="s">
        <v>1840</v>
      </c>
      <c r="E119" s="25" t="s">
        <v>1860</v>
      </c>
      <c r="F119" s="24" t="s">
        <v>18</v>
      </c>
      <c r="G119" s="26">
        <v>1</v>
      </c>
      <c r="H119" s="31" t="s">
        <v>1846</v>
      </c>
      <c r="I119" s="47">
        <v>9900</v>
      </c>
      <c r="J119" s="28">
        <v>9900</v>
      </c>
      <c r="K119" s="29" t="s">
        <v>20</v>
      </c>
      <c r="L119" s="29" t="s">
        <v>21</v>
      </c>
      <c r="M119" s="29" t="s">
        <v>34</v>
      </c>
      <c r="N119" s="30" t="str">
        <f>VLOOKUP(M119,[20]OPERACIONAL!$A$1:$C$12,2,FALSE)</f>
        <v>OUTROS SERVIÇOS DE TERCEIROS - PESSOA JURÍDICA</v>
      </c>
    </row>
    <row r="120" spans="2:14" ht="120">
      <c r="B120" s="23" t="str">
        <f t="shared" si="7"/>
        <v>43</v>
      </c>
      <c r="C120" s="24" t="s">
        <v>1856</v>
      </c>
      <c r="D120" s="25" t="s">
        <v>1810</v>
      </c>
      <c r="E120" s="25" t="s">
        <v>1860</v>
      </c>
      <c r="F120" s="24" t="s">
        <v>18</v>
      </c>
      <c r="G120" s="26">
        <v>1</v>
      </c>
      <c r="H120" s="45">
        <v>45456</v>
      </c>
      <c r="I120" s="47">
        <v>15980</v>
      </c>
      <c r="J120" s="28">
        <v>15980</v>
      </c>
      <c r="K120" s="29" t="s">
        <v>20</v>
      </c>
      <c r="L120" s="29" t="s">
        <v>21</v>
      </c>
      <c r="M120" s="29" t="s">
        <v>34</v>
      </c>
      <c r="N120" s="30" t="str">
        <f>VLOOKUP(M120,[20]OPERACIONAL!$A$1:$C$12,2,FALSE)</f>
        <v>OUTROS SERVIÇOS DE TERCEIROS - PESSOA JURÍDICA</v>
      </c>
    </row>
    <row r="121" spans="2:14" ht="120">
      <c r="B121" s="23" t="str">
        <f t="shared" si="7"/>
        <v>43</v>
      </c>
      <c r="C121" s="24" t="s">
        <v>1856</v>
      </c>
      <c r="D121" s="25" t="s">
        <v>1840</v>
      </c>
      <c r="E121" s="25" t="s">
        <v>1861</v>
      </c>
      <c r="F121" s="24" t="s">
        <v>18</v>
      </c>
      <c r="G121" s="26">
        <v>1</v>
      </c>
      <c r="H121" s="31" t="s">
        <v>1846</v>
      </c>
      <c r="I121" s="47">
        <v>3150</v>
      </c>
      <c r="J121" s="28">
        <v>3150</v>
      </c>
      <c r="K121" s="29" t="s">
        <v>20</v>
      </c>
      <c r="L121" s="29" t="s">
        <v>21</v>
      </c>
      <c r="M121" s="29" t="s">
        <v>34</v>
      </c>
      <c r="N121" s="30" t="str">
        <f>VLOOKUP(M121,[20]OPERACIONAL!$A$1:$C$12,2,FALSE)</f>
        <v>OUTROS SERVIÇOS DE TERCEIROS - PESSOA JURÍDICA</v>
      </c>
    </row>
    <row r="122" spans="2:14" ht="120">
      <c r="B122" s="23" t="str">
        <f t="shared" si="7"/>
        <v>43</v>
      </c>
      <c r="C122" s="24" t="s">
        <v>1856</v>
      </c>
      <c r="D122" s="25" t="s">
        <v>1810</v>
      </c>
      <c r="E122" s="25" t="s">
        <v>1861</v>
      </c>
      <c r="F122" s="24" t="s">
        <v>18</v>
      </c>
      <c r="G122" s="26">
        <v>1</v>
      </c>
      <c r="H122" s="45">
        <v>45456</v>
      </c>
      <c r="I122" s="47">
        <v>15980</v>
      </c>
      <c r="J122" s="28">
        <v>15980</v>
      </c>
      <c r="K122" s="29" t="s">
        <v>20</v>
      </c>
      <c r="L122" s="29" t="s">
        <v>21</v>
      </c>
      <c r="M122" s="29" t="s">
        <v>34</v>
      </c>
      <c r="N122" s="30" t="str">
        <f>VLOOKUP(M122,[20]OPERACIONAL!$A$1:$C$12,2,FALSE)</f>
        <v>OUTROS SERVIÇOS DE TERCEIROS - PESSOA JURÍDICA</v>
      </c>
    </row>
    <row r="123" spans="2:14" ht="60">
      <c r="B123" s="23" t="str">
        <f t="shared" si="7"/>
        <v>43</v>
      </c>
      <c r="C123" s="24" t="s">
        <v>1856</v>
      </c>
      <c r="D123" s="25" t="s">
        <v>1862</v>
      </c>
      <c r="E123" s="25" t="s">
        <v>1863</v>
      </c>
      <c r="F123" s="24" t="s">
        <v>18</v>
      </c>
      <c r="G123" s="26">
        <v>1</v>
      </c>
      <c r="H123" s="45">
        <v>45442</v>
      </c>
      <c r="I123" s="47">
        <v>20000</v>
      </c>
      <c r="J123" s="28">
        <v>20000</v>
      </c>
      <c r="K123" s="29" t="s">
        <v>20</v>
      </c>
      <c r="L123" s="29" t="s">
        <v>21</v>
      </c>
      <c r="M123" s="29" t="s">
        <v>34</v>
      </c>
      <c r="N123" s="30" t="str">
        <f>VLOOKUP(M123,[20]OPERACIONAL!$A$1:$C$12,2,FALSE)</f>
        <v>OUTROS SERVIÇOS DE TERCEIROS - PESSOA JURÍDICA</v>
      </c>
    </row>
    <row r="124" spans="2:14" ht="48">
      <c r="B124" s="23" t="str">
        <f t="shared" si="7"/>
        <v>43</v>
      </c>
      <c r="C124" s="24" t="s">
        <v>1856</v>
      </c>
      <c r="D124" s="25" t="s">
        <v>1864</v>
      </c>
      <c r="E124" s="25" t="s">
        <v>1865</v>
      </c>
      <c r="F124" s="24" t="s">
        <v>18</v>
      </c>
      <c r="G124" s="26">
        <v>1</v>
      </c>
      <c r="H124" s="45">
        <v>45412</v>
      </c>
      <c r="I124" s="47">
        <v>495000</v>
      </c>
      <c r="J124" s="28">
        <v>495000</v>
      </c>
      <c r="K124" s="29" t="s">
        <v>20</v>
      </c>
      <c r="L124" s="29" t="s">
        <v>21</v>
      </c>
      <c r="M124" s="29" t="s">
        <v>34</v>
      </c>
      <c r="N124" s="30" t="str">
        <f>VLOOKUP(M124,[20]OPERACIONAL!$A$1:$C$12,2,FALSE)</f>
        <v>OUTROS SERVIÇOS DE TERCEIROS - PESSOA JURÍDICA</v>
      </c>
    </row>
    <row r="125" spans="2:14" ht="48">
      <c r="B125" s="23" t="str">
        <f t="shared" si="7"/>
        <v>43</v>
      </c>
      <c r="C125" s="24" t="s">
        <v>1856</v>
      </c>
      <c r="D125" s="25" t="s">
        <v>1827</v>
      </c>
      <c r="E125" s="25" t="s">
        <v>1866</v>
      </c>
      <c r="F125" s="24" t="s">
        <v>18</v>
      </c>
      <c r="G125" s="26">
        <v>1</v>
      </c>
      <c r="H125" s="45">
        <v>45412</v>
      </c>
      <c r="I125" s="47">
        <v>9000</v>
      </c>
      <c r="J125" s="28">
        <v>9000</v>
      </c>
      <c r="K125" s="29" t="s">
        <v>20</v>
      </c>
      <c r="L125" s="29" t="s">
        <v>21</v>
      </c>
      <c r="M125" s="29" t="s">
        <v>31</v>
      </c>
      <c r="N125" s="30" t="str">
        <f>VLOOKUP(M125,[20]OPERACIONAL!$A$1:$C$12,2,FALSE)</f>
        <v>MATERIAL DE CONSUMO</v>
      </c>
    </row>
    <row r="126" spans="2:14" ht="84">
      <c r="B126" s="23" t="str">
        <f t="shared" si="7"/>
        <v>43</v>
      </c>
      <c r="C126" s="24" t="s">
        <v>1856</v>
      </c>
      <c r="D126" s="25" t="s">
        <v>1799</v>
      </c>
      <c r="E126" s="25" t="s">
        <v>1866</v>
      </c>
      <c r="F126" s="24" t="s">
        <v>18</v>
      </c>
      <c r="G126" s="26">
        <v>1</v>
      </c>
      <c r="H126" s="45">
        <v>45412</v>
      </c>
      <c r="I126" s="47">
        <v>1500</v>
      </c>
      <c r="J126" s="28">
        <v>1500</v>
      </c>
      <c r="K126" s="29" t="s">
        <v>20</v>
      </c>
      <c r="L126" s="29" t="s">
        <v>21</v>
      </c>
      <c r="M126" s="29" t="s">
        <v>31</v>
      </c>
      <c r="N126" s="30" t="str">
        <f>VLOOKUP(M126,[20]OPERACIONAL!$A$1:$C$12,2,FALSE)</f>
        <v>MATERIAL DE CONSUMO</v>
      </c>
    </row>
    <row r="127" spans="2:14" ht="48">
      <c r="B127" s="23" t="str">
        <f t="shared" si="7"/>
        <v>43</v>
      </c>
      <c r="C127" s="24" t="s">
        <v>1856</v>
      </c>
      <c r="D127" s="25" t="s">
        <v>1798</v>
      </c>
      <c r="E127" s="25" t="s">
        <v>1866</v>
      </c>
      <c r="F127" s="24" t="s">
        <v>18</v>
      </c>
      <c r="G127" s="26">
        <v>1</v>
      </c>
      <c r="H127" s="45">
        <v>45381</v>
      </c>
      <c r="I127" s="47">
        <v>900</v>
      </c>
      <c r="J127" s="28">
        <v>900</v>
      </c>
      <c r="K127" s="29" t="s">
        <v>20</v>
      </c>
      <c r="L127" s="29" t="s">
        <v>21</v>
      </c>
      <c r="M127" s="29" t="s">
        <v>31</v>
      </c>
      <c r="N127" s="30" t="str">
        <f>VLOOKUP(M127,[20]OPERACIONAL!$A$1:$C$12,2,FALSE)</f>
        <v>MATERIAL DE CONSUMO</v>
      </c>
    </row>
    <row r="128" spans="2:14" ht="48">
      <c r="B128" s="23" t="str">
        <f t="shared" si="7"/>
        <v>43</v>
      </c>
      <c r="C128" s="24" t="s">
        <v>1668</v>
      </c>
      <c r="D128" s="25" t="s">
        <v>1867</v>
      </c>
      <c r="E128" s="25" t="s">
        <v>1868</v>
      </c>
      <c r="F128" s="24" t="s">
        <v>18</v>
      </c>
      <c r="G128" s="26">
        <v>1</v>
      </c>
      <c r="H128" s="31" t="s">
        <v>1869</v>
      </c>
      <c r="I128" s="47">
        <v>40000</v>
      </c>
      <c r="J128" s="28">
        <v>40000</v>
      </c>
      <c r="K128" s="29" t="s">
        <v>20</v>
      </c>
      <c r="L128" s="29" t="s">
        <v>21</v>
      </c>
      <c r="M128" s="29" t="s">
        <v>34</v>
      </c>
      <c r="N128" s="30" t="str">
        <f>VLOOKUP(M128,[20]OPERACIONAL!$A$1:$C$12,2,FALSE)</f>
        <v>OUTROS SERVIÇOS DE TERCEIROS - PESSOA JURÍDICA</v>
      </c>
    </row>
    <row r="129" spans="2:14" ht="60">
      <c r="B129" s="23" t="str">
        <f t="shared" si="7"/>
        <v>43</v>
      </c>
      <c r="C129" s="24" t="s">
        <v>1668</v>
      </c>
      <c r="D129" s="25" t="s">
        <v>1870</v>
      </c>
      <c r="E129" s="25" t="s">
        <v>1871</v>
      </c>
      <c r="F129" s="24" t="s">
        <v>18</v>
      </c>
      <c r="G129" s="26">
        <v>12</v>
      </c>
      <c r="H129" s="45">
        <v>45292</v>
      </c>
      <c r="I129" s="27">
        <v>170</v>
      </c>
      <c r="J129" s="28">
        <v>2040</v>
      </c>
      <c r="K129" s="29" t="s">
        <v>20</v>
      </c>
      <c r="L129" s="29" t="s">
        <v>21</v>
      </c>
      <c r="M129" s="29" t="s">
        <v>1872</v>
      </c>
      <c r="N129" s="30" t="e">
        <f>VLOOKUP(M129,[20]OPERACIONAL!$A$1:$C$12,2,FALSE)</f>
        <v>#N/A</v>
      </c>
    </row>
    <row r="130" spans="2:14" ht="48">
      <c r="B130" s="23" t="str">
        <f t="shared" si="7"/>
        <v>43</v>
      </c>
      <c r="C130" s="24" t="s">
        <v>1668</v>
      </c>
      <c r="D130" s="25" t="s">
        <v>1873</v>
      </c>
      <c r="E130" s="25" t="s">
        <v>1874</v>
      </c>
      <c r="F130" s="24" t="s">
        <v>18</v>
      </c>
      <c r="G130" s="26">
        <v>1</v>
      </c>
      <c r="H130" s="45">
        <v>45324</v>
      </c>
      <c r="I130" s="27">
        <v>0</v>
      </c>
      <c r="J130" s="28">
        <v>15000</v>
      </c>
      <c r="K130" s="29" t="s">
        <v>43</v>
      </c>
      <c r="L130" s="29" t="s">
        <v>21</v>
      </c>
      <c r="M130" s="29" t="s">
        <v>34</v>
      </c>
      <c r="N130" s="30" t="str">
        <f>VLOOKUP(M130,[20]OPERACIONAL!$A$1:$C$12,2,FALSE)</f>
        <v>OUTROS SERVIÇOS DE TERCEIROS - PESSOA JURÍDICA</v>
      </c>
    </row>
    <row r="131" spans="2:14" ht="72">
      <c r="B131" s="23" t="str">
        <f t="shared" si="7"/>
        <v>43</v>
      </c>
      <c r="C131" s="24" t="s">
        <v>1668</v>
      </c>
      <c r="D131" s="25" t="s">
        <v>1875</v>
      </c>
      <c r="E131" s="25" t="s">
        <v>1876</v>
      </c>
      <c r="F131" s="24" t="s">
        <v>18</v>
      </c>
      <c r="G131" s="26">
        <v>2</v>
      </c>
      <c r="H131" s="45">
        <v>45324</v>
      </c>
      <c r="I131" s="27">
        <v>12000</v>
      </c>
      <c r="J131" s="28">
        <v>24000</v>
      </c>
      <c r="K131" s="29" t="s">
        <v>20</v>
      </c>
      <c r="L131" s="29" t="s">
        <v>69</v>
      </c>
      <c r="M131" s="29" t="s">
        <v>34</v>
      </c>
      <c r="N131" s="30" t="str">
        <f>VLOOKUP(M131,[20]OPERACIONAL!$A$1:$C$12,2,FALSE)</f>
        <v>OUTROS SERVIÇOS DE TERCEIROS - PESSOA JURÍDICA</v>
      </c>
    </row>
    <row r="132" spans="2:14" ht="48">
      <c r="B132" s="23" t="str">
        <f t="shared" si="7"/>
        <v>43</v>
      </c>
      <c r="C132" s="24" t="s">
        <v>1668</v>
      </c>
      <c r="D132" s="25" t="s">
        <v>1877</v>
      </c>
      <c r="E132" s="25" t="s">
        <v>1878</v>
      </c>
      <c r="F132" s="24" t="s">
        <v>18</v>
      </c>
      <c r="G132" s="26">
        <v>10</v>
      </c>
      <c r="H132" s="45">
        <v>45324</v>
      </c>
      <c r="I132" s="27">
        <v>5000</v>
      </c>
      <c r="J132" s="28">
        <v>50000</v>
      </c>
      <c r="K132" s="29" t="s">
        <v>20</v>
      </c>
      <c r="L132" s="29" t="s">
        <v>21</v>
      </c>
      <c r="M132" s="29" t="s">
        <v>34</v>
      </c>
      <c r="N132" s="30" t="str">
        <f>VLOOKUP(M132,[20]OPERACIONAL!$A$1:$C$12,2,FALSE)</f>
        <v>OUTROS SERVIÇOS DE TERCEIROS - PESSOA JURÍDICA</v>
      </c>
    </row>
    <row r="133" spans="2:14" ht="72">
      <c r="B133" s="23" t="str">
        <f t="shared" ref="B133:B196" si="8">MID(C133,1,2)</f>
        <v>43</v>
      </c>
      <c r="C133" s="24" t="s">
        <v>1668</v>
      </c>
      <c r="D133" s="25" t="s">
        <v>1879</v>
      </c>
      <c r="E133" s="25" t="s">
        <v>1880</v>
      </c>
      <c r="F133" s="24" t="s">
        <v>18</v>
      </c>
      <c r="G133" s="26">
        <v>2</v>
      </c>
      <c r="H133" s="45">
        <v>45354</v>
      </c>
      <c r="I133" s="27">
        <v>10000</v>
      </c>
      <c r="J133" s="28">
        <v>20000</v>
      </c>
      <c r="K133" s="29" t="s">
        <v>20</v>
      </c>
      <c r="L133" s="29" t="s">
        <v>21</v>
      </c>
      <c r="M133" s="29" t="s">
        <v>34</v>
      </c>
      <c r="N133" s="30" t="str">
        <f>VLOOKUP(M133,[20]OPERACIONAL!$A$1:$C$12,2,FALSE)</f>
        <v>OUTROS SERVIÇOS DE TERCEIROS - PESSOA JURÍDICA</v>
      </c>
    </row>
    <row r="134" spans="2:14" ht="60">
      <c r="B134" s="23" t="str">
        <f t="shared" si="8"/>
        <v>43</v>
      </c>
      <c r="C134" s="24" t="s">
        <v>1668</v>
      </c>
      <c r="D134" s="25" t="s">
        <v>1881</v>
      </c>
      <c r="E134" s="25" t="s">
        <v>1882</v>
      </c>
      <c r="F134" s="24" t="s">
        <v>18</v>
      </c>
      <c r="G134" s="26">
        <v>12</v>
      </c>
      <c r="H134" s="45">
        <v>45292</v>
      </c>
      <c r="I134" s="27">
        <v>14000</v>
      </c>
      <c r="J134" s="28">
        <v>168000</v>
      </c>
      <c r="K134" s="29" t="s">
        <v>20</v>
      </c>
      <c r="L134" s="29" t="s">
        <v>21</v>
      </c>
      <c r="M134" s="29" t="s">
        <v>34</v>
      </c>
      <c r="N134" s="30" t="str">
        <f>VLOOKUP(M134,[20]OPERACIONAL!$A$1:$C$12,2,FALSE)</f>
        <v>OUTROS SERVIÇOS DE TERCEIROS - PESSOA JURÍDICA</v>
      </c>
    </row>
    <row r="135" spans="2:14" ht="96">
      <c r="B135" s="23" t="str">
        <f t="shared" si="8"/>
        <v>43</v>
      </c>
      <c r="C135" s="24" t="s">
        <v>1668</v>
      </c>
      <c r="D135" s="25" t="s">
        <v>1883</v>
      </c>
      <c r="E135" s="25" t="s">
        <v>1884</v>
      </c>
      <c r="F135" s="24" t="s">
        <v>18</v>
      </c>
      <c r="G135" s="26">
        <v>10</v>
      </c>
      <c r="H135" s="45">
        <v>45354</v>
      </c>
      <c r="I135" s="27">
        <v>10000</v>
      </c>
      <c r="J135" s="28">
        <v>100000</v>
      </c>
      <c r="K135" s="29" t="s">
        <v>43</v>
      </c>
      <c r="L135" s="29" t="s">
        <v>21</v>
      </c>
      <c r="M135" s="29" t="s">
        <v>22</v>
      </c>
      <c r="N135" s="30" t="str">
        <f>VLOOKUP(M135,[20]OPERACIONAL!$A$1:$C$12,2,FALSE)</f>
        <v>EQUIPAMENTOS E MATERIAL PERMANENTE</v>
      </c>
    </row>
    <row r="136" spans="2:14" ht="108">
      <c r="B136" s="23" t="str">
        <f t="shared" si="8"/>
        <v>43</v>
      </c>
      <c r="C136" s="24" t="s">
        <v>1668</v>
      </c>
      <c r="D136" s="25" t="s">
        <v>1885</v>
      </c>
      <c r="E136" s="25" t="s">
        <v>1886</v>
      </c>
      <c r="F136" s="24" t="s">
        <v>18</v>
      </c>
      <c r="G136" s="26">
        <v>20</v>
      </c>
      <c r="H136" s="45">
        <v>45354</v>
      </c>
      <c r="I136" s="27">
        <v>1000</v>
      </c>
      <c r="J136" s="28">
        <v>20000</v>
      </c>
      <c r="K136" s="29" t="s">
        <v>20</v>
      </c>
      <c r="L136" s="29" t="s">
        <v>21</v>
      </c>
      <c r="M136" s="29" t="s">
        <v>34</v>
      </c>
      <c r="N136" s="30" t="str">
        <f>VLOOKUP(M136,[20]OPERACIONAL!$A$1:$C$12,2,FALSE)</f>
        <v>OUTROS SERVIÇOS DE TERCEIROS - PESSOA JURÍDICA</v>
      </c>
    </row>
    <row r="137" spans="2:14" ht="48">
      <c r="B137" s="23" t="str">
        <f t="shared" si="8"/>
        <v>43</v>
      </c>
      <c r="C137" s="24" t="s">
        <v>1668</v>
      </c>
      <c r="D137" s="25" t="s">
        <v>1887</v>
      </c>
      <c r="E137" s="25" t="s">
        <v>1888</v>
      </c>
      <c r="F137" s="24" t="s">
        <v>18</v>
      </c>
      <c r="G137" s="26">
        <v>5</v>
      </c>
      <c r="H137" s="45">
        <v>45368</v>
      </c>
      <c r="I137" s="27">
        <v>900</v>
      </c>
      <c r="J137" s="28">
        <v>4500</v>
      </c>
      <c r="K137" s="29" t="s">
        <v>20</v>
      </c>
      <c r="L137" s="29" t="s">
        <v>21</v>
      </c>
      <c r="M137" s="29" t="s">
        <v>34</v>
      </c>
      <c r="N137" s="30" t="str">
        <f>VLOOKUP(M137,[20]OPERACIONAL!$A$1:$C$12,2,FALSE)</f>
        <v>OUTROS SERVIÇOS DE TERCEIROS - PESSOA JURÍDICA</v>
      </c>
    </row>
    <row r="138" spans="2:14" ht="132">
      <c r="B138" s="23" t="str">
        <f t="shared" si="8"/>
        <v>43</v>
      </c>
      <c r="C138" s="24" t="s">
        <v>1668</v>
      </c>
      <c r="D138" s="25" t="s">
        <v>1889</v>
      </c>
      <c r="E138" s="25" t="s">
        <v>1890</v>
      </c>
      <c r="F138" s="24" t="s">
        <v>18</v>
      </c>
      <c r="G138" s="26">
        <v>1</v>
      </c>
      <c r="H138" s="45">
        <v>45417</v>
      </c>
      <c r="I138" s="27">
        <v>20000</v>
      </c>
      <c r="J138" s="28">
        <v>20000</v>
      </c>
      <c r="K138" s="29" t="s">
        <v>20</v>
      </c>
      <c r="L138" s="29" t="s">
        <v>21</v>
      </c>
      <c r="M138" s="29" t="s">
        <v>34</v>
      </c>
      <c r="N138" s="30" t="str">
        <f>VLOOKUP(M138,[20]OPERACIONAL!$A$1:$C$12,2,FALSE)</f>
        <v>OUTROS SERVIÇOS DE TERCEIROS - PESSOA JURÍDICA</v>
      </c>
    </row>
    <row r="139" spans="2:14" ht="84">
      <c r="B139" s="23" t="str">
        <f t="shared" si="8"/>
        <v>43</v>
      </c>
      <c r="C139" s="24" t="s">
        <v>1668</v>
      </c>
      <c r="D139" s="25" t="s">
        <v>1891</v>
      </c>
      <c r="E139" s="25" t="s">
        <v>1892</v>
      </c>
      <c r="F139" s="24" t="s">
        <v>18</v>
      </c>
      <c r="G139" s="26">
        <v>12</v>
      </c>
      <c r="H139" s="45">
        <v>45323</v>
      </c>
      <c r="I139" s="27">
        <v>3000</v>
      </c>
      <c r="J139" s="28">
        <v>36000</v>
      </c>
      <c r="K139" s="29" t="s">
        <v>43</v>
      </c>
      <c r="L139" s="29" t="s">
        <v>21</v>
      </c>
      <c r="M139" s="29" t="s">
        <v>34</v>
      </c>
      <c r="N139" s="30" t="str">
        <f>VLOOKUP(M139,[20]OPERACIONAL!$A$1:$C$12,2,FALSE)</f>
        <v>OUTROS SERVIÇOS DE TERCEIROS - PESSOA JURÍDICA</v>
      </c>
    </row>
    <row r="140" spans="2:14" ht="48">
      <c r="B140" s="23" t="str">
        <f t="shared" si="8"/>
        <v>43</v>
      </c>
      <c r="C140" s="24" t="s">
        <v>1668</v>
      </c>
      <c r="D140" s="25" t="s">
        <v>1893</v>
      </c>
      <c r="E140" s="25" t="s">
        <v>1894</v>
      </c>
      <c r="F140" s="24" t="s">
        <v>18</v>
      </c>
      <c r="G140" s="26">
        <v>12</v>
      </c>
      <c r="H140" s="45">
        <v>45292</v>
      </c>
      <c r="I140" s="27">
        <v>600</v>
      </c>
      <c r="J140" s="28">
        <v>7200</v>
      </c>
      <c r="K140" s="29" t="s">
        <v>20</v>
      </c>
      <c r="L140" s="29" t="s">
        <v>21</v>
      </c>
      <c r="M140" s="29" t="s">
        <v>34</v>
      </c>
      <c r="N140" s="30" t="str">
        <f>VLOOKUP(M140,[20]OPERACIONAL!$A$1:$C$12,2,FALSE)</f>
        <v>OUTROS SERVIÇOS DE TERCEIROS - PESSOA JURÍDICA</v>
      </c>
    </row>
    <row r="141" spans="2:14" ht="72">
      <c r="B141" s="23" t="str">
        <f t="shared" si="8"/>
        <v>43</v>
      </c>
      <c r="C141" s="24" t="s">
        <v>1668</v>
      </c>
      <c r="D141" s="25" t="s">
        <v>1895</v>
      </c>
      <c r="E141" s="25" t="s">
        <v>1896</v>
      </c>
      <c r="F141" s="24" t="s">
        <v>18</v>
      </c>
      <c r="G141" s="26">
        <v>2</v>
      </c>
      <c r="H141" s="45">
        <v>45292</v>
      </c>
      <c r="I141" s="27">
        <v>4731.3599999999997</v>
      </c>
      <c r="J141" s="28">
        <v>9462.7199999999993</v>
      </c>
      <c r="K141" s="29" t="s">
        <v>20</v>
      </c>
      <c r="L141" s="29" t="s">
        <v>21</v>
      </c>
      <c r="M141" s="29" t="s">
        <v>34</v>
      </c>
      <c r="N141" s="30" t="str">
        <f>VLOOKUP(M141,[20]OPERACIONAL!$A$1:$C$12,2,FALSE)</f>
        <v>OUTROS SERVIÇOS DE TERCEIROS - PESSOA JURÍDICA</v>
      </c>
    </row>
    <row r="142" spans="2:14" ht="120">
      <c r="B142" s="23" t="str">
        <f t="shared" si="8"/>
        <v>43</v>
      </c>
      <c r="C142" s="24" t="s">
        <v>1668</v>
      </c>
      <c r="D142" s="25" t="s">
        <v>1897</v>
      </c>
      <c r="E142" s="25" t="s">
        <v>1898</v>
      </c>
      <c r="F142" s="24" t="s">
        <v>18</v>
      </c>
      <c r="G142" s="26">
        <v>1</v>
      </c>
      <c r="H142" s="45" t="s">
        <v>1899</v>
      </c>
      <c r="I142" s="27">
        <v>100000</v>
      </c>
      <c r="J142" s="28">
        <v>100000</v>
      </c>
      <c r="K142" s="29" t="s">
        <v>20</v>
      </c>
      <c r="L142" s="29" t="s">
        <v>69</v>
      </c>
      <c r="M142" s="29" t="s">
        <v>34</v>
      </c>
      <c r="N142" s="30" t="str">
        <f>VLOOKUP(M142,[20]OPERACIONAL!$A$1:$C$12,2,FALSE)</f>
        <v>OUTROS SERVIÇOS DE TERCEIROS - PESSOA JURÍDICA</v>
      </c>
    </row>
    <row r="143" spans="2:14" ht="48">
      <c r="B143" s="23" t="str">
        <f t="shared" si="8"/>
        <v>43</v>
      </c>
      <c r="C143" s="24" t="s">
        <v>1668</v>
      </c>
      <c r="D143" s="25" t="s">
        <v>1900</v>
      </c>
      <c r="E143" s="25" t="s">
        <v>1901</v>
      </c>
      <c r="F143" s="24" t="s">
        <v>18</v>
      </c>
      <c r="G143" s="26">
        <v>1</v>
      </c>
      <c r="H143" s="31" t="s">
        <v>1671</v>
      </c>
      <c r="I143" s="27">
        <v>2500000</v>
      </c>
      <c r="J143" s="28">
        <f t="shared" ref="J143:J206" si="9">G143*I143</f>
        <v>2500000</v>
      </c>
      <c r="K143" s="29" t="s">
        <v>20</v>
      </c>
      <c r="L143" s="29" t="s">
        <v>69</v>
      </c>
      <c r="M143" s="29" t="s">
        <v>34</v>
      </c>
      <c r="N143" s="30" t="str">
        <f>VLOOKUP(M143,[20]OPERACIONAL!$A$1:$C$12,2,FALSE)</f>
        <v>OUTROS SERVIÇOS DE TERCEIROS - PESSOA JURÍDICA</v>
      </c>
    </row>
    <row r="144" spans="2:14">
      <c r="B144" s="23" t="str">
        <f t="shared" si="8"/>
        <v>U.</v>
      </c>
      <c r="C144" s="24" t="s">
        <v>4</v>
      </c>
      <c r="D144" s="25"/>
      <c r="E144" s="25"/>
      <c r="F144" s="24" t="s">
        <v>18</v>
      </c>
      <c r="G144" s="26">
        <v>1</v>
      </c>
      <c r="H144" s="31"/>
      <c r="I144" s="27">
        <v>0</v>
      </c>
      <c r="J144" s="28">
        <f t="shared" si="9"/>
        <v>0</v>
      </c>
      <c r="K144" s="29" t="s">
        <v>50</v>
      </c>
      <c r="L144" s="29" t="s">
        <v>45</v>
      </c>
      <c r="M144" s="29" t="s">
        <v>51</v>
      </c>
      <c r="N144" s="30" t="str">
        <f>VLOOKUP(M144,[20]OPERACIONAL!$A$1:$C$12,2,FALSE)</f>
        <v>SELECIONAR</v>
      </c>
    </row>
    <row r="145" spans="2:14">
      <c r="B145" s="23" t="str">
        <f t="shared" si="8"/>
        <v>U.</v>
      </c>
      <c r="C145" s="24" t="s">
        <v>4</v>
      </c>
      <c r="D145" s="25"/>
      <c r="E145" s="25"/>
      <c r="F145" s="24" t="s">
        <v>18</v>
      </c>
      <c r="G145" s="26">
        <v>1</v>
      </c>
      <c r="H145" s="31"/>
      <c r="I145" s="27">
        <v>0</v>
      </c>
      <c r="J145" s="28">
        <f t="shared" si="9"/>
        <v>0</v>
      </c>
      <c r="K145" s="29" t="s">
        <v>50</v>
      </c>
      <c r="L145" s="29" t="s">
        <v>45</v>
      </c>
      <c r="M145" s="29" t="s">
        <v>51</v>
      </c>
      <c r="N145" s="30" t="str">
        <f>VLOOKUP(M145,[20]OPERACIONAL!$A$1:$C$12,2,FALSE)</f>
        <v>SELECIONAR</v>
      </c>
    </row>
    <row r="146" spans="2:14">
      <c r="B146" s="23" t="str">
        <f t="shared" si="8"/>
        <v>U.</v>
      </c>
      <c r="C146" s="24" t="s">
        <v>4</v>
      </c>
      <c r="D146" s="25"/>
      <c r="E146" s="25"/>
      <c r="F146" s="24" t="s">
        <v>18</v>
      </c>
      <c r="G146" s="26">
        <v>1</v>
      </c>
      <c r="H146" s="31"/>
      <c r="I146" s="27">
        <v>0</v>
      </c>
      <c r="J146" s="28">
        <f t="shared" si="9"/>
        <v>0</v>
      </c>
      <c r="K146" s="29" t="s">
        <v>50</v>
      </c>
      <c r="L146" s="29" t="s">
        <v>45</v>
      </c>
      <c r="M146" s="29" t="s">
        <v>51</v>
      </c>
      <c r="N146" s="30" t="str">
        <f>VLOOKUP(M146,[20]OPERACIONAL!$A$1:$C$12,2,FALSE)</f>
        <v>SELECIONAR</v>
      </c>
    </row>
    <row r="147" spans="2:14">
      <c r="B147" s="23" t="str">
        <f t="shared" si="8"/>
        <v>U.</v>
      </c>
      <c r="C147" s="24" t="s">
        <v>4</v>
      </c>
      <c r="D147" s="25"/>
      <c r="E147" s="25"/>
      <c r="F147" s="24" t="s">
        <v>18</v>
      </c>
      <c r="G147" s="26">
        <v>1</v>
      </c>
      <c r="H147" s="31"/>
      <c r="I147" s="27">
        <v>0</v>
      </c>
      <c r="J147" s="28">
        <f t="shared" si="9"/>
        <v>0</v>
      </c>
      <c r="K147" s="29" t="s">
        <v>50</v>
      </c>
      <c r="L147" s="29" t="s">
        <v>45</v>
      </c>
      <c r="M147" s="29" t="s">
        <v>51</v>
      </c>
      <c r="N147" s="30" t="str">
        <f>VLOOKUP(M147,[20]OPERACIONAL!$A$1:$C$12,2,FALSE)</f>
        <v>SELECIONAR</v>
      </c>
    </row>
    <row r="148" spans="2:14">
      <c r="B148" s="23" t="str">
        <f t="shared" si="8"/>
        <v>U.</v>
      </c>
      <c r="C148" s="24" t="s">
        <v>4</v>
      </c>
      <c r="D148" s="25"/>
      <c r="E148" s="25"/>
      <c r="F148" s="24" t="s">
        <v>18</v>
      </c>
      <c r="G148" s="26">
        <v>1</v>
      </c>
      <c r="H148" s="31"/>
      <c r="I148" s="27">
        <v>0</v>
      </c>
      <c r="J148" s="28">
        <f t="shared" si="9"/>
        <v>0</v>
      </c>
      <c r="K148" s="29" t="s">
        <v>50</v>
      </c>
      <c r="L148" s="29" t="s">
        <v>45</v>
      </c>
      <c r="M148" s="29" t="s">
        <v>51</v>
      </c>
      <c r="N148" s="30" t="str">
        <f>VLOOKUP(M148,[20]OPERACIONAL!$A$1:$C$12,2,FALSE)</f>
        <v>SELECIONAR</v>
      </c>
    </row>
    <row r="149" spans="2:14">
      <c r="B149" s="23" t="str">
        <f t="shared" si="8"/>
        <v>U.</v>
      </c>
      <c r="C149" s="24" t="s">
        <v>4</v>
      </c>
      <c r="D149" s="25"/>
      <c r="E149" s="25"/>
      <c r="F149" s="24" t="s">
        <v>18</v>
      </c>
      <c r="G149" s="26">
        <v>1</v>
      </c>
      <c r="H149" s="31"/>
      <c r="I149" s="27">
        <v>0</v>
      </c>
      <c r="J149" s="28">
        <f t="shared" si="9"/>
        <v>0</v>
      </c>
      <c r="K149" s="29" t="s">
        <v>50</v>
      </c>
      <c r="L149" s="29" t="s">
        <v>45</v>
      </c>
      <c r="M149" s="29" t="s">
        <v>51</v>
      </c>
      <c r="N149" s="30" t="str">
        <f>VLOOKUP(M149,[20]OPERACIONAL!$A$1:$C$12,2,FALSE)</f>
        <v>SELECIONAR</v>
      </c>
    </row>
    <row r="150" spans="2:14">
      <c r="B150" s="23" t="str">
        <f t="shared" si="8"/>
        <v>U.</v>
      </c>
      <c r="C150" s="24" t="s">
        <v>4</v>
      </c>
      <c r="D150" s="25"/>
      <c r="E150" s="25"/>
      <c r="F150" s="24" t="s">
        <v>18</v>
      </c>
      <c r="G150" s="26">
        <v>1</v>
      </c>
      <c r="H150" s="31"/>
      <c r="I150" s="27">
        <v>0</v>
      </c>
      <c r="J150" s="28">
        <f t="shared" si="9"/>
        <v>0</v>
      </c>
      <c r="K150" s="29" t="s">
        <v>50</v>
      </c>
      <c r="L150" s="29" t="s">
        <v>45</v>
      </c>
      <c r="M150" s="29" t="s">
        <v>51</v>
      </c>
      <c r="N150" s="30" t="str">
        <f>VLOOKUP(M150,[20]OPERACIONAL!$A$1:$C$12,2,FALSE)</f>
        <v>SELECIONAR</v>
      </c>
    </row>
    <row r="151" spans="2:14">
      <c r="B151" s="23" t="str">
        <f t="shared" si="8"/>
        <v>U.</v>
      </c>
      <c r="C151" s="24" t="s">
        <v>4</v>
      </c>
      <c r="D151" s="25"/>
      <c r="E151" s="25"/>
      <c r="F151" s="24" t="s">
        <v>18</v>
      </c>
      <c r="G151" s="26">
        <v>1</v>
      </c>
      <c r="H151" s="31"/>
      <c r="I151" s="27">
        <v>0</v>
      </c>
      <c r="J151" s="28">
        <f t="shared" si="9"/>
        <v>0</v>
      </c>
      <c r="K151" s="29" t="s">
        <v>50</v>
      </c>
      <c r="L151" s="29" t="s">
        <v>45</v>
      </c>
      <c r="M151" s="29" t="s">
        <v>51</v>
      </c>
      <c r="N151" s="30" t="str">
        <f>VLOOKUP(M151,[20]OPERACIONAL!$A$1:$C$12,2,FALSE)</f>
        <v>SELECIONAR</v>
      </c>
    </row>
    <row r="152" spans="2:14">
      <c r="B152" s="23" t="str">
        <f t="shared" si="8"/>
        <v>U.</v>
      </c>
      <c r="C152" s="24" t="s">
        <v>4</v>
      </c>
      <c r="D152" s="25"/>
      <c r="E152" s="25"/>
      <c r="F152" s="24" t="s">
        <v>18</v>
      </c>
      <c r="G152" s="26">
        <v>1</v>
      </c>
      <c r="H152" s="31"/>
      <c r="I152" s="27">
        <v>0</v>
      </c>
      <c r="J152" s="28">
        <f t="shared" si="9"/>
        <v>0</v>
      </c>
      <c r="K152" s="29" t="s">
        <v>50</v>
      </c>
      <c r="L152" s="29" t="s">
        <v>45</v>
      </c>
      <c r="M152" s="29" t="s">
        <v>51</v>
      </c>
      <c r="N152" s="30" t="str">
        <f>VLOOKUP(M152,[20]OPERACIONAL!$A$1:$C$12,2,FALSE)</f>
        <v>SELECIONAR</v>
      </c>
    </row>
    <row r="153" spans="2:14">
      <c r="B153" s="23" t="str">
        <f t="shared" si="8"/>
        <v>U.</v>
      </c>
      <c r="C153" s="24" t="s">
        <v>4</v>
      </c>
      <c r="D153" s="25"/>
      <c r="E153" s="25"/>
      <c r="F153" s="24" t="s">
        <v>18</v>
      </c>
      <c r="G153" s="26">
        <v>1</v>
      </c>
      <c r="H153" s="31"/>
      <c r="I153" s="27">
        <v>0</v>
      </c>
      <c r="J153" s="28">
        <f t="shared" si="9"/>
        <v>0</v>
      </c>
      <c r="K153" s="29" t="s">
        <v>50</v>
      </c>
      <c r="L153" s="29" t="s">
        <v>45</v>
      </c>
      <c r="M153" s="29" t="s">
        <v>51</v>
      </c>
      <c r="N153" s="30" t="str">
        <f>VLOOKUP(M153,[20]OPERACIONAL!$A$1:$C$12,2,FALSE)</f>
        <v>SELECIONAR</v>
      </c>
    </row>
    <row r="154" spans="2:14">
      <c r="B154" s="23" t="str">
        <f t="shared" si="8"/>
        <v>U.</v>
      </c>
      <c r="C154" s="24" t="s">
        <v>4</v>
      </c>
      <c r="D154" s="25"/>
      <c r="E154" s="25"/>
      <c r="F154" s="24" t="s">
        <v>18</v>
      </c>
      <c r="G154" s="26">
        <v>1</v>
      </c>
      <c r="H154" s="31"/>
      <c r="I154" s="27">
        <v>0</v>
      </c>
      <c r="J154" s="28">
        <f t="shared" si="9"/>
        <v>0</v>
      </c>
      <c r="K154" s="29" t="s">
        <v>50</v>
      </c>
      <c r="L154" s="29" t="s">
        <v>45</v>
      </c>
      <c r="M154" s="29" t="s">
        <v>51</v>
      </c>
      <c r="N154" s="30" t="str">
        <f>VLOOKUP(M154,[20]OPERACIONAL!$A$1:$C$12,2,FALSE)</f>
        <v>SELECIONAR</v>
      </c>
    </row>
    <row r="155" spans="2:14">
      <c r="B155" s="23" t="str">
        <f t="shared" si="8"/>
        <v>U.</v>
      </c>
      <c r="C155" s="24" t="s">
        <v>4</v>
      </c>
      <c r="D155" s="25"/>
      <c r="E155" s="25"/>
      <c r="F155" s="24" t="s">
        <v>18</v>
      </c>
      <c r="G155" s="26">
        <v>1</v>
      </c>
      <c r="H155" s="31"/>
      <c r="I155" s="27">
        <v>0</v>
      </c>
      <c r="J155" s="28">
        <f t="shared" si="9"/>
        <v>0</v>
      </c>
      <c r="K155" s="29" t="s">
        <v>50</v>
      </c>
      <c r="L155" s="29" t="s">
        <v>45</v>
      </c>
      <c r="M155" s="29" t="s">
        <v>51</v>
      </c>
      <c r="N155" s="30" t="str">
        <f>VLOOKUP(M155,[20]OPERACIONAL!$A$1:$C$12,2,FALSE)</f>
        <v>SELECIONAR</v>
      </c>
    </row>
    <row r="156" spans="2:14">
      <c r="B156" s="23" t="str">
        <f t="shared" si="8"/>
        <v>U.</v>
      </c>
      <c r="C156" s="24" t="s">
        <v>4</v>
      </c>
      <c r="D156" s="25"/>
      <c r="E156" s="25"/>
      <c r="F156" s="24" t="s">
        <v>18</v>
      </c>
      <c r="G156" s="26">
        <v>1</v>
      </c>
      <c r="H156" s="31"/>
      <c r="I156" s="27">
        <v>0</v>
      </c>
      <c r="J156" s="28">
        <f t="shared" si="9"/>
        <v>0</v>
      </c>
      <c r="K156" s="29" t="s">
        <v>50</v>
      </c>
      <c r="L156" s="29" t="s">
        <v>45</v>
      </c>
      <c r="M156" s="29" t="s">
        <v>51</v>
      </c>
      <c r="N156" s="30" t="str">
        <f>VLOOKUP(M156,[20]OPERACIONAL!$A$1:$C$12,2,FALSE)</f>
        <v>SELECIONAR</v>
      </c>
    </row>
    <row r="157" spans="2:14">
      <c r="B157" s="23" t="str">
        <f t="shared" si="8"/>
        <v>U.</v>
      </c>
      <c r="C157" s="24" t="s">
        <v>4</v>
      </c>
      <c r="D157" s="25"/>
      <c r="E157" s="25"/>
      <c r="F157" s="24" t="s">
        <v>18</v>
      </c>
      <c r="G157" s="26">
        <v>1</v>
      </c>
      <c r="H157" s="31"/>
      <c r="I157" s="27">
        <v>0</v>
      </c>
      <c r="J157" s="28">
        <f t="shared" si="9"/>
        <v>0</v>
      </c>
      <c r="K157" s="29" t="s">
        <v>50</v>
      </c>
      <c r="L157" s="29" t="s">
        <v>45</v>
      </c>
      <c r="M157" s="29" t="s">
        <v>51</v>
      </c>
      <c r="N157" s="30" t="str">
        <f>VLOOKUP(M157,[20]OPERACIONAL!$A$1:$C$12,2,FALSE)</f>
        <v>SELECIONAR</v>
      </c>
    </row>
    <row r="158" spans="2:14">
      <c r="B158" s="23" t="str">
        <f t="shared" si="8"/>
        <v>U.</v>
      </c>
      <c r="C158" s="24" t="s">
        <v>4</v>
      </c>
      <c r="D158" s="25"/>
      <c r="E158" s="25"/>
      <c r="F158" s="24" t="s">
        <v>18</v>
      </c>
      <c r="G158" s="26">
        <v>1</v>
      </c>
      <c r="H158" s="31"/>
      <c r="I158" s="27">
        <v>0</v>
      </c>
      <c r="J158" s="28">
        <f t="shared" si="9"/>
        <v>0</v>
      </c>
      <c r="K158" s="29" t="s">
        <v>50</v>
      </c>
      <c r="L158" s="29" t="s">
        <v>45</v>
      </c>
      <c r="M158" s="29" t="s">
        <v>51</v>
      </c>
      <c r="N158" s="30" t="str">
        <f>VLOOKUP(M158,[20]OPERACIONAL!$A$1:$C$12,2,FALSE)</f>
        <v>SELECIONAR</v>
      </c>
    </row>
    <row r="159" spans="2:14">
      <c r="B159" s="23" t="str">
        <f t="shared" si="8"/>
        <v>U.</v>
      </c>
      <c r="C159" s="24" t="s">
        <v>4</v>
      </c>
      <c r="D159" s="25"/>
      <c r="E159" s="25"/>
      <c r="F159" s="24" t="s">
        <v>18</v>
      </c>
      <c r="G159" s="26">
        <v>1</v>
      </c>
      <c r="H159" s="31"/>
      <c r="I159" s="27">
        <v>0</v>
      </c>
      <c r="J159" s="28">
        <f t="shared" si="9"/>
        <v>0</v>
      </c>
      <c r="K159" s="29" t="s">
        <v>50</v>
      </c>
      <c r="L159" s="29" t="s">
        <v>45</v>
      </c>
      <c r="M159" s="29" t="s">
        <v>51</v>
      </c>
      <c r="N159" s="30" t="str">
        <f>VLOOKUP(M159,[20]OPERACIONAL!$A$1:$C$12,2,FALSE)</f>
        <v>SELECIONAR</v>
      </c>
    </row>
    <row r="160" spans="2:14">
      <c r="B160" s="23" t="str">
        <f t="shared" si="8"/>
        <v>U.</v>
      </c>
      <c r="C160" s="24" t="s">
        <v>4</v>
      </c>
      <c r="D160" s="25"/>
      <c r="E160" s="25"/>
      <c r="F160" s="24" t="s">
        <v>18</v>
      </c>
      <c r="G160" s="26">
        <v>1</v>
      </c>
      <c r="H160" s="31"/>
      <c r="I160" s="27">
        <v>0</v>
      </c>
      <c r="J160" s="28">
        <f t="shared" si="9"/>
        <v>0</v>
      </c>
      <c r="K160" s="29" t="s">
        <v>50</v>
      </c>
      <c r="L160" s="29" t="s">
        <v>45</v>
      </c>
      <c r="M160" s="29" t="s">
        <v>51</v>
      </c>
      <c r="N160" s="30" t="str">
        <f>VLOOKUP(M160,[20]OPERACIONAL!$A$1:$C$12,2,FALSE)</f>
        <v>SELECIONAR</v>
      </c>
    </row>
    <row r="161" spans="2:14">
      <c r="B161" s="23" t="str">
        <f t="shared" si="8"/>
        <v>U.</v>
      </c>
      <c r="C161" s="24" t="s">
        <v>4</v>
      </c>
      <c r="D161" s="25"/>
      <c r="E161" s="25"/>
      <c r="F161" s="24" t="s">
        <v>18</v>
      </c>
      <c r="G161" s="26">
        <v>1</v>
      </c>
      <c r="H161" s="31"/>
      <c r="I161" s="27">
        <v>0</v>
      </c>
      <c r="J161" s="28">
        <f t="shared" si="9"/>
        <v>0</v>
      </c>
      <c r="K161" s="29" t="s">
        <v>50</v>
      </c>
      <c r="L161" s="29" t="s">
        <v>45</v>
      </c>
      <c r="M161" s="29" t="s">
        <v>51</v>
      </c>
      <c r="N161" s="30" t="str">
        <f>VLOOKUP(M161,[20]OPERACIONAL!$A$1:$C$12,2,FALSE)</f>
        <v>SELECIONAR</v>
      </c>
    </row>
    <row r="162" spans="2:14">
      <c r="B162" s="23" t="str">
        <f t="shared" si="8"/>
        <v>U.</v>
      </c>
      <c r="C162" s="24" t="s">
        <v>4</v>
      </c>
      <c r="D162" s="25"/>
      <c r="E162" s="25"/>
      <c r="F162" s="24" t="s">
        <v>18</v>
      </c>
      <c r="G162" s="26">
        <v>1</v>
      </c>
      <c r="H162" s="31"/>
      <c r="I162" s="27">
        <v>0</v>
      </c>
      <c r="J162" s="28">
        <f t="shared" si="9"/>
        <v>0</v>
      </c>
      <c r="K162" s="29" t="s">
        <v>50</v>
      </c>
      <c r="L162" s="29" t="s">
        <v>45</v>
      </c>
      <c r="M162" s="29" t="s">
        <v>51</v>
      </c>
      <c r="N162" s="30" t="str">
        <f>VLOOKUP(M162,[20]OPERACIONAL!$A$1:$C$12,2,FALSE)</f>
        <v>SELECIONAR</v>
      </c>
    </row>
    <row r="163" spans="2:14">
      <c r="B163" s="23" t="str">
        <f t="shared" si="8"/>
        <v>U.</v>
      </c>
      <c r="C163" s="24" t="s">
        <v>4</v>
      </c>
      <c r="D163" s="25"/>
      <c r="E163" s="25"/>
      <c r="F163" s="24" t="s">
        <v>18</v>
      </c>
      <c r="G163" s="26">
        <v>1</v>
      </c>
      <c r="H163" s="31"/>
      <c r="I163" s="27">
        <v>0</v>
      </c>
      <c r="J163" s="28">
        <f t="shared" si="9"/>
        <v>0</v>
      </c>
      <c r="K163" s="29" t="s">
        <v>50</v>
      </c>
      <c r="L163" s="29" t="s">
        <v>45</v>
      </c>
      <c r="M163" s="29" t="s">
        <v>51</v>
      </c>
      <c r="N163" s="30" t="str">
        <f>VLOOKUP(M163,[20]OPERACIONAL!$A$1:$C$12,2,FALSE)</f>
        <v>SELECIONAR</v>
      </c>
    </row>
    <row r="164" spans="2:14">
      <c r="B164" s="23" t="str">
        <f t="shared" si="8"/>
        <v>U.</v>
      </c>
      <c r="C164" s="24" t="s">
        <v>4</v>
      </c>
      <c r="D164" s="25"/>
      <c r="E164" s="25"/>
      <c r="F164" s="24" t="s">
        <v>18</v>
      </c>
      <c r="G164" s="26">
        <v>1</v>
      </c>
      <c r="H164" s="31"/>
      <c r="I164" s="27">
        <v>0</v>
      </c>
      <c r="J164" s="28">
        <f t="shared" si="9"/>
        <v>0</v>
      </c>
      <c r="K164" s="29" t="s">
        <v>50</v>
      </c>
      <c r="L164" s="29" t="s">
        <v>45</v>
      </c>
      <c r="M164" s="29" t="s">
        <v>51</v>
      </c>
      <c r="N164" s="30" t="str">
        <f>VLOOKUP(M164,[20]OPERACIONAL!$A$1:$C$12,2,FALSE)</f>
        <v>SELECIONAR</v>
      </c>
    </row>
    <row r="165" spans="2:14">
      <c r="B165" s="23" t="str">
        <f t="shared" si="8"/>
        <v>U.</v>
      </c>
      <c r="C165" s="24" t="s">
        <v>4</v>
      </c>
      <c r="D165" s="25"/>
      <c r="E165" s="25"/>
      <c r="F165" s="24" t="s">
        <v>18</v>
      </c>
      <c r="G165" s="26">
        <v>1</v>
      </c>
      <c r="H165" s="31"/>
      <c r="I165" s="27">
        <v>0</v>
      </c>
      <c r="J165" s="28">
        <f t="shared" si="9"/>
        <v>0</v>
      </c>
      <c r="K165" s="29" t="s">
        <v>50</v>
      </c>
      <c r="L165" s="29" t="s">
        <v>45</v>
      </c>
      <c r="M165" s="29" t="s">
        <v>51</v>
      </c>
      <c r="N165" s="30" t="str">
        <f>VLOOKUP(M165,[20]OPERACIONAL!$A$1:$C$12,2,FALSE)</f>
        <v>SELECIONAR</v>
      </c>
    </row>
    <row r="166" spans="2:14">
      <c r="B166" s="23" t="str">
        <f t="shared" si="8"/>
        <v>U.</v>
      </c>
      <c r="C166" s="24" t="s">
        <v>4</v>
      </c>
      <c r="D166" s="25"/>
      <c r="E166" s="25"/>
      <c r="F166" s="24" t="s">
        <v>18</v>
      </c>
      <c r="G166" s="26">
        <v>1</v>
      </c>
      <c r="H166" s="31"/>
      <c r="I166" s="27">
        <v>0</v>
      </c>
      <c r="J166" s="28">
        <f t="shared" si="9"/>
        <v>0</v>
      </c>
      <c r="K166" s="29" t="s">
        <v>50</v>
      </c>
      <c r="L166" s="29" t="s">
        <v>45</v>
      </c>
      <c r="M166" s="29" t="s">
        <v>51</v>
      </c>
      <c r="N166" s="30" t="str">
        <f>VLOOKUP(M166,[20]OPERACIONAL!$A$1:$C$12,2,FALSE)</f>
        <v>SELECIONAR</v>
      </c>
    </row>
    <row r="167" spans="2:14">
      <c r="B167" s="23" t="str">
        <f t="shared" si="8"/>
        <v>U.</v>
      </c>
      <c r="C167" s="24" t="s">
        <v>4</v>
      </c>
      <c r="D167" s="25"/>
      <c r="E167" s="25"/>
      <c r="F167" s="24" t="s">
        <v>18</v>
      </c>
      <c r="G167" s="26">
        <v>1</v>
      </c>
      <c r="H167" s="31"/>
      <c r="I167" s="27">
        <v>0</v>
      </c>
      <c r="J167" s="28">
        <f t="shared" si="9"/>
        <v>0</v>
      </c>
      <c r="K167" s="29" t="s">
        <v>50</v>
      </c>
      <c r="L167" s="29" t="s">
        <v>45</v>
      </c>
      <c r="M167" s="29" t="s">
        <v>51</v>
      </c>
      <c r="N167" s="30" t="str">
        <f>VLOOKUP(M167,[20]OPERACIONAL!$A$1:$C$12,2,FALSE)</f>
        <v>SELECIONAR</v>
      </c>
    </row>
    <row r="168" spans="2:14">
      <c r="B168" s="23" t="str">
        <f t="shared" si="8"/>
        <v>U.</v>
      </c>
      <c r="C168" s="24" t="s">
        <v>4</v>
      </c>
      <c r="D168" s="25"/>
      <c r="E168" s="25"/>
      <c r="F168" s="24" t="s">
        <v>18</v>
      </c>
      <c r="G168" s="26">
        <v>1</v>
      </c>
      <c r="H168" s="31"/>
      <c r="I168" s="27">
        <v>0</v>
      </c>
      <c r="J168" s="28">
        <f t="shared" si="9"/>
        <v>0</v>
      </c>
      <c r="K168" s="29" t="s">
        <v>50</v>
      </c>
      <c r="L168" s="29" t="s">
        <v>45</v>
      </c>
      <c r="M168" s="29" t="s">
        <v>51</v>
      </c>
      <c r="N168" s="30" t="str">
        <f>VLOOKUP(M168,[20]OPERACIONAL!$A$1:$C$12,2,FALSE)</f>
        <v>SELECIONAR</v>
      </c>
    </row>
    <row r="169" spans="2:14">
      <c r="B169" s="23" t="str">
        <f t="shared" si="8"/>
        <v>U.</v>
      </c>
      <c r="C169" s="24" t="s">
        <v>4</v>
      </c>
      <c r="D169" s="25"/>
      <c r="E169" s="25"/>
      <c r="F169" s="24" t="s">
        <v>18</v>
      </c>
      <c r="G169" s="26">
        <v>1</v>
      </c>
      <c r="H169" s="31"/>
      <c r="I169" s="27">
        <v>0</v>
      </c>
      <c r="J169" s="28">
        <f t="shared" si="9"/>
        <v>0</v>
      </c>
      <c r="K169" s="29" t="s">
        <v>50</v>
      </c>
      <c r="L169" s="29" t="s">
        <v>45</v>
      </c>
      <c r="M169" s="29" t="s">
        <v>51</v>
      </c>
      <c r="N169" s="30" t="str">
        <f>VLOOKUP(M169,[20]OPERACIONAL!$A$1:$C$12,2,FALSE)</f>
        <v>SELECIONAR</v>
      </c>
    </row>
    <row r="170" spans="2:14">
      <c r="B170" s="23" t="str">
        <f t="shared" si="8"/>
        <v>U.</v>
      </c>
      <c r="C170" s="24" t="s">
        <v>4</v>
      </c>
      <c r="D170" s="25"/>
      <c r="E170" s="25"/>
      <c r="F170" s="24" t="s">
        <v>18</v>
      </c>
      <c r="G170" s="26">
        <v>1</v>
      </c>
      <c r="H170" s="31"/>
      <c r="I170" s="27">
        <v>0</v>
      </c>
      <c r="J170" s="28">
        <f t="shared" si="9"/>
        <v>0</v>
      </c>
      <c r="K170" s="29" t="s">
        <v>50</v>
      </c>
      <c r="L170" s="29" t="s">
        <v>45</v>
      </c>
      <c r="M170" s="29" t="s">
        <v>51</v>
      </c>
      <c r="N170" s="30" t="str">
        <f>VLOOKUP(M170,[20]OPERACIONAL!$A$1:$C$12,2,FALSE)</f>
        <v>SELECIONAR</v>
      </c>
    </row>
    <row r="171" spans="2:14">
      <c r="B171" s="23" t="str">
        <f t="shared" si="8"/>
        <v>U.</v>
      </c>
      <c r="C171" s="24" t="s">
        <v>4</v>
      </c>
      <c r="D171" s="25"/>
      <c r="E171" s="25"/>
      <c r="F171" s="24" t="s">
        <v>18</v>
      </c>
      <c r="G171" s="26">
        <v>1</v>
      </c>
      <c r="H171" s="31"/>
      <c r="I171" s="27">
        <v>0</v>
      </c>
      <c r="J171" s="28">
        <f t="shared" si="9"/>
        <v>0</v>
      </c>
      <c r="K171" s="29" t="s">
        <v>50</v>
      </c>
      <c r="L171" s="29" t="s">
        <v>45</v>
      </c>
      <c r="M171" s="29" t="s">
        <v>51</v>
      </c>
      <c r="N171" s="30" t="str">
        <f>VLOOKUP(M171,[20]OPERACIONAL!$A$1:$C$12,2,FALSE)</f>
        <v>SELECIONAR</v>
      </c>
    </row>
    <row r="172" spans="2:14">
      <c r="B172" s="23" t="str">
        <f t="shared" si="8"/>
        <v>U.</v>
      </c>
      <c r="C172" s="24" t="s">
        <v>4</v>
      </c>
      <c r="D172" s="25"/>
      <c r="E172" s="25"/>
      <c r="F172" s="24" t="s">
        <v>18</v>
      </c>
      <c r="G172" s="26">
        <v>1</v>
      </c>
      <c r="H172" s="31"/>
      <c r="I172" s="27">
        <v>0</v>
      </c>
      <c r="J172" s="28">
        <f t="shared" si="9"/>
        <v>0</v>
      </c>
      <c r="K172" s="29" t="s">
        <v>50</v>
      </c>
      <c r="L172" s="29" t="s">
        <v>45</v>
      </c>
      <c r="M172" s="29" t="s">
        <v>51</v>
      </c>
      <c r="N172" s="30" t="str">
        <f>VLOOKUP(M172,[20]OPERACIONAL!$A$1:$C$12,2,FALSE)</f>
        <v>SELECIONAR</v>
      </c>
    </row>
    <row r="173" spans="2:14">
      <c r="B173" s="23" t="str">
        <f t="shared" si="8"/>
        <v>U.</v>
      </c>
      <c r="C173" s="24" t="s">
        <v>4</v>
      </c>
      <c r="D173" s="25"/>
      <c r="E173" s="25"/>
      <c r="F173" s="24" t="s">
        <v>18</v>
      </c>
      <c r="G173" s="26">
        <v>1</v>
      </c>
      <c r="H173" s="31"/>
      <c r="I173" s="27">
        <v>0</v>
      </c>
      <c r="J173" s="28">
        <f t="shared" si="9"/>
        <v>0</v>
      </c>
      <c r="K173" s="29" t="s">
        <v>50</v>
      </c>
      <c r="L173" s="29" t="s">
        <v>45</v>
      </c>
      <c r="M173" s="29" t="s">
        <v>51</v>
      </c>
      <c r="N173" s="30" t="str">
        <f>VLOOKUP(M173,[20]OPERACIONAL!$A$1:$C$12,2,FALSE)</f>
        <v>SELECIONAR</v>
      </c>
    </row>
    <row r="174" spans="2:14">
      <c r="B174" s="23" t="str">
        <f t="shared" si="8"/>
        <v>U.</v>
      </c>
      <c r="C174" s="24" t="s">
        <v>4</v>
      </c>
      <c r="D174" s="25"/>
      <c r="E174" s="25"/>
      <c r="F174" s="24" t="s">
        <v>18</v>
      </c>
      <c r="G174" s="26">
        <v>1</v>
      </c>
      <c r="H174" s="31"/>
      <c r="I174" s="27">
        <v>0</v>
      </c>
      <c r="J174" s="28">
        <f t="shared" si="9"/>
        <v>0</v>
      </c>
      <c r="K174" s="29" t="s">
        <v>50</v>
      </c>
      <c r="L174" s="29" t="s">
        <v>45</v>
      </c>
      <c r="M174" s="29" t="s">
        <v>51</v>
      </c>
      <c r="N174" s="30" t="str">
        <f>VLOOKUP(M174,[20]OPERACIONAL!$A$1:$C$12,2,FALSE)</f>
        <v>SELECIONAR</v>
      </c>
    </row>
    <row r="175" spans="2:14">
      <c r="B175" s="23" t="str">
        <f t="shared" si="8"/>
        <v>U.</v>
      </c>
      <c r="C175" s="24" t="s">
        <v>4</v>
      </c>
      <c r="D175" s="25"/>
      <c r="E175" s="25"/>
      <c r="F175" s="24" t="s">
        <v>18</v>
      </c>
      <c r="G175" s="26">
        <v>1</v>
      </c>
      <c r="H175" s="31"/>
      <c r="I175" s="27">
        <v>0</v>
      </c>
      <c r="J175" s="28">
        <f t="shared" si="9"/>
        <v>0</v>
      </c>
      <c r="K175" s="29" t="s">
        <v>50</v>
      </c>
      <c r="L175" s="29" t="s">
        <v>45</v>
      </c>
      <c r="M175" s="29" t="s">
        <v>51</v>
      </c>
      <c r="N175" s="30" t="str">
        <f>VLOOKUP(M175,[20]OPERACIONAL!$A$1:$C$12,2,FALSE)</f>
        <v>SELECIONAR</v>
      </c>
    </row>
    <row r="176" spans="2:14">
      <c r="B176" s="23" t="str">
        <f t="shared" si="8"/>
        <v>U.</v>
      </c>
      <c r="C176" s="24" t="s">
        <v>4</v>
      </c>
      <c r="D176" s="25"/>
      <c r="E176" s="25"/>
      <c r="F176" s="24" t="s">
        <v>18</v>
      </c>
      <c r="G176" s="26">
        <v>1</v>
      </c>
      <c r="H176" s="31"/>
      <c r="I176" s="27">
        <v>0</v>
      </c>
      <c r="J176" s="28">
        <f t="shared" si="9"/>
        <v>0</v>
      </c>
      <c r="K176" s="29" t="s">
        <v>50</v>
      </c>
      <c r="L176" s="29" t="s">
        <v>45</v>
      </c>
      <c r="M176" s="29" t="s">
        <v>51</v>
      </c>
      <c r="N176" s="30" t="str">
        <f>VLOOKUP(M176,[20]OPERACIONAL!$A$1:$C$12,2,FALSE)</f>
        <v>SELECIONAR</v>
      </c>
    </row>
    <row r="177" spans="2:14">
      <c r="B177" s="23" t="str">
        <f t="shared" si="8"/>
        <v>U.</v>
      </c>
      <c r="C177" s="24" t="s">
        <v>4</v>
      </c>
      <c r="D177" s="25"/>
      <c r="E177" s="25"/>
      <c r="F177" s="24" t="s">
        <v>18</v>
      </c>
      <c r="G177" s="26">
        <v>1</v>
      </c>
      <c r="H177" s="31"/>
      <c r="I177" s="27">
        <v>0</v>
      </c>
      <c r="J177" s="28">
        <f t="shared" si="9"/>
        <v>0</v>
      </c>
      <c r="K177" s="29" t="s">
        <v>50</v>
      </c>
      <c r="L177" s="29" t="s">
        <v>45</v>
      </c>
      <c r="M177" s="29" t="s">
        <v>51</v>
      </c>
      <c r="N177" s="30" t="str">
        <f>VLOOKUP(M177,[20]OPERACIONAL!$A$1:$C$12,2,FALSE)</f>
        <v>SELECIONAR</v>
      </c>
    </row>
    <row r="178" spans="2:14">
      <c r="B178" s="23" t="str">
        <f t="shared" si="8"/>
        <v>U.</v>
      </c>
      <c r="C178" s="24" t="s">
        <v>4</v>
      </c>
      <c r="D178" s="25"/>
      <c r="E178" s="25"/>
      <c r="F178" s="24" t="s">
        <v>18</v>
      </c>
      <c r="G178" s="26">
        <v>1</v>
      </c>
      <c r="H178" s="31"/>
      <c r="I178" s="27">
        <v>0</v>
      </c>
      <c r="J178" s="28">
        <f t="shared" si="9"/>
        <v>0</v>
      </c>
      <c r="K178" s="29" t="s">
        <v>50</v>
      </c>
      <c r="L178" s="29" t="s">
        <v>45</v>
      </c>
      <c r="M178" s="29" t="s">
        <v>51</v>
      </c>
      <c r="N178" s="30" t="str">
        <f>VLOOKUP(M178,[20]OPERACIONAL!$A$1:$C$12,2,FALSE)</f>
        <v>SELECIONAR</v>
      </c>
    </row>
    <row r="179" spans="2:14">
      <c r="B179" s="23" t="str">
        <f t="shared" si="8"/>
        <v>U.</v>
      </c>
      <c r="C179" s="24" t="s">
        <v>4</v>
      </c>
      <c r="D179" s="25"/>
      <c r="E179" s="25"/>
      <c r="F179" s="24" t="s">
        <v>18</v>
      </c>
      <c r="G179" s="26">
        <v>1</v>
      </c>
      <c r="H179" s="31"/>
      <c r="I179" s="27">
        <v>0</v>
      </c>
      <c r="J179" s="28">
        <f t="shared" si="9"/>
        <v>0</v>
      </c>
      <c r="K179" s="29" t="s">
        <v>50</v>
      </c>
      <c r="L179" s="29" t="s">
        <v>45</v>
      </c>
      <c r="M179" s="29" t="s">
        <v>51</v>
      </c>
      <c r="N179" s="30" t="str">
        <f>VLOOKUP(M179,[20]OPERACIONAL!$A$1:$C$12,2,FALSE)</f>
        <v>SELECIONAR</v>
      </c>
    </row>
    <row r="180" spans="2:14">
      <c r="B180" s="23" t="str">
        <f t="shared" si="8"/>
        <v>U.</v>
      </c>
      <c r="C180" s="24" t="s">
        <v>4</v>
      </c>
      <c r="D180" s="25"/>
      <c r="E180" s="25"/>
      <c r="F180" s="24" t="s">
        <v>18</v>
      </c>
      <c r="G180" s="26">
        <v>1</v>
      </c>
      <c r="H180" s="31"/>
      <c r="I180" s="27">
        <v>0</v>
      </c>
      <c r="J180" s="28">
        <f t="shared" si="9"/>
        <v>0</v>
      </c>
      <c r="K180" s="29" t="s">
        <v>50</v>
      </c>
      <c r="L180" s="29" t="s">
        <v>45</v>
      </c>
      <c r="M180" s="29" t="s">
        <v>51</v>
      </c>
      <c r="N180" s="30" t="str">
        <f>VLOOKUP(M180,[20]OPERACIONAL!$A$1:$C$12,2,FALSE)</f>
        <v>SELECIONAR</v>
      </c>
    </row>
    <row r="181" spans="2:14">
      <c r="B181" s="23" t="str">
        <f t="shared" si="8"/>
        <v>U.</v>
      </c>
      <c r="C181" s="24" t="s">
        <v>4</v>
      </c>
      <c r="D181" s="25"/>
      <c r="E181" s="25"/>
      <c r="F181" s="24" t="s">
        <v>18</v>
      </c>
      <c r="G181" s="26">
        <v>1</v>
      </c>
      <c r="H181" s="31"/>
      <c r="I181" s="27">
        <v>0</v>
      </c>
      <c r="J181" s="28">
        <f t="shared" si="9"/>
        <v>0</v>
      </c>
      <c r="K181" s="29" t="s">
        <v>50</v>
      </c>
      <c r="L181" s="29" t="s">
        <v>45</v>
      </c>
      <c r="M181" s="29" t="s">
        <v>51</v>
      </c>
      <c r="N181" s="30" t="str">
        <f>VLOOKUP(M181,[20]OPERACIONAL!$A$1:$C$12,2,FALSE)</f>
        <v>SELECIONAR</v>
      </c>
    </row>
    <row r="182" spans="2:14">
      <c r="B182" s="23" t="str">
        <f t="shared" si="8"/>
        <v>U.</v>
      </c>
      <c r="C182" s="24" t="s">
        <v>4</v>
      </c>
      <c r="D182" s="25"/>
      <c r="E182" s="25"/>
      <c r="F182" s="24" t="s">
        <v>18</v>
      </c>
      <c r="G182" s="26">
        <v>1</v>
      </c>
      <c r="H182" s="31"/>
      <c r="I182" s="27">
        <v>0</v>
      </c>
      <c r="J182" s="28">
        <f t="shared" si="9"/>
        <v>0</v>
      </c>
      <c r="K182" s="29" t="s">
        <v>50</v>
      </c>
      <c r="L182" s="29" t="s">
        <v>45</v>
      </c>
      <c r="M182" s="29" t="s">
        <v>51</v>
      </c>
      <c r="N182" s="30" t="str">
        <f>VLOOKUP(M182,[20]OPERACIONAL!$A$1:$C$12,2,FALSE)</f>
        <v>SELECIONAR</v>
      </c>
    </row>
    <row r="183" spans="2:14">
      <c r="B183" s="23" t="str">
        <f t="shared" si="8"/>
        <v>U.</v>
      </c>
      <c r="C183" s="24" t="s">
        <v>4</v>
      </c>
      <c r="D183" s="25"/>
      <c r="E183" s="25"/>
      <c r="F183" s="24" t="s">
        <v>18</v>
      </c>
      <c r="G183" s="26">
        <v>1</v>
      </c>
      <c r="H183" s="31"/>
      <c r="I183" s="27">
        <v>0</v>
      </c>
      <c r="J183" s="28">
        <f t="shared" si="9"/>
        <v>0</v>
      </c>
      <c r="K183" s="29" t="s">
        <v>50</v>
      </c>
      <c r="L183" s="29" t="s">
        <v>45</v>
      </c>
      <c r="M183" s="29" t="s">
        <v>51</v>
      </c>
      <c r="N183" s="30" t="str">
        <f>VLOOKUP(M183,[20]OPERACIONAL!$A$1:$C$12,2,FALSE)</f>
        <v>SELECIONAR</v>
      </c>
    </row>
    <row r="184" spans="2:14">
      <c r="B184" s="23" t="str">
        <f t="shared" si="8"/>
        <v>U.</v>
      </c>
      <c r="C184" s="24" t="s">
        <v>4</v>
      </c>
      <c r="D184" s="25"/>
      <c r="E184" s="25"/>
      <c r="F184" s="24" t="s">
        <v>18</v>
      </c>
      <c r="G184" s="26">
        <v>1</v>
      </c>
      <c r="H184" s="31"/>
      <c r="I184" s="27">
        <v>0</v>
      </c>
      <c r="J184" s="28">
        <f t="shared" si="9"/>
        <v>0</v>
      </c>
      <c r="K184" s="29" t="s">
        <v>50</v>
      </c>
      <c r="L184" s="29" t="s">
        <v>45</v>
      </c>
      <c r="M184" s="29" t="s">
        <v>51</v>
      </c>
      <c r="N184" s="30" t="str">
        <f>VLOOKUP(M184,[20]OPERACIONAL!$A$1:$C$12,2,FALSE)</f>
        <v>SELECIONAR</v>
      </c>
    </row>
    <row r="185" spans="2:14">
      <c r="B185" s="23" t="str">
        <f t="shared" si="8"/>
        <v>U.</v>
      </c>
      <c r="C185" s="24" t="s">
        <v>4</v>
      </c>
      <c r="D185" s="25"/>
      <c r="E185" s="25"/>
      <c r="F185" s="24" t="s">
        <v>18</v>
      </c>
      <c r="G185" s="26">
        <v>1</v>
      </c>
      <c r="H185" s="31"/>
      <c r="I185" s="27">
        <v>0</v>
      </c>
      <c r="J185" s="28">
        <f t="shared" si="9"/>
        <v>0</v>
      </c>
      <c r="K185" s="29" t="s">
        <v>50</v>
      </c>
      <c r="L185" s="29" t="s">
        <v>45</v>
      </c>
      <c r="M185" s="29" t="s">
        <v>51</v>
      </c>
      <c r="N185" s="30" t="str">
        <f>VLOOKUP(M185,[20]OPERACIONAL!$A$1:$C$12,2,FALSE)</f>
        <v>SELECIONAR</v>
      </c>
    </row>
    <row r="186" spans="2:14">
      <c r="B186" s="23" t="str">
        <f t="shared" si="8"/>
        <v>U.</v>
      </c>
      <c r="C186" s="24" t="s">
        <v>4</v>
      </c>
      <c r="D186" s="25"/>
      <c r="E186" s="25"/>
      <c r="F186" s="24" t="s">
        <v>18</v>
      </c>
      <c r="G186" s="26">
        <v>1</v>
      </c>
      <c r="H186" s="31"/>
      <c r="I186" s="27">
        <v>0</v>
      </c>
      <c r="J186" s="28">
        <f t="shared" si="9"/>
        <v>0</v>
      </c>
      <c r="K186" s="29" t="s">
        <v>50</v>
      </c>
      <c r="L186" s="29" t="s">
        <v>45</v>
      </c>
      <c r="M186" s="29" t="s">
        <v>51</v>
      </c>
      <c r="N186" s="30" t="str">
        <f>VLOOKUP(M186,[20]OPERACIONAL!$A$1:$C$12,2,FALSE)</f>
        <v>SELECIONAR</v>
      </c>
    </row>
    <row r="187" spans="2:14">
      <c r="B187" s="23" t="str">
        <f t="shared" si="8"/>
        <v>U.</v>
      </c>
      <c r="C187" s="24" t="s">
        <v>4</v>
      </c>
      <c r="D187" s="25"/>
      <c r="E187" s="25"/>
      <c r="F187" s="24" t="s">
        <v>18</v>
      </c>
      <c r="G187" s="26">
        <v>1</v>
      </c>
      <c r="H187" s="31"/>
      <c r="I187" s="27">
        <v>0</v>
      </c>
      <c r="J187" s="28">
        <f t="shared" si="9"/>
        <v>0</v>
      </c>
      <c r="K187" s="29" t="s">
        <v>50</v>
      </c>
      <c r="L187" s="29" t="s">
        <v>45</v>
      </c>
      <c r="M187" s="29" t="s">
        <v>51</v>
      </c>
      <c r="N187" s="30" t="str">
        <f>VLOOKUP(M187,[20]OPERACIONAL!$A$1:$C$12,2,FALSE)</f>
        <v>SELECIONAR</v>
      </c>
    </row>
    <row r="188" spans="2:14">
      <c r="B188" s="23" t="str">
        <f t="shared" si="8"/>
        <v>U.</v>
      </c>
      <c r="C188" s="24" t="s">
        <v>4</v>
      </c>
      <c r="D188" s="25"/>
      <c r="E188" s="25"/>
      <c r="F188" s="24" t="s">
        <v>18</v>
      </c>
      <c r="G188" s="26">
        <v>1</v>
      </c>
      <c r="H188" s="31"/>
      <c r="I188" s="27">
        <v>0</v>
      </c>
      <c r="J188" s="28">
        <f t="shared" si="9"/>
        <v>0</v>
      </c>
      <c r="K188" s="29" t="s">
        <v>50</v>
      </c>
      <c r="L188" s="29" t="s">
        <v>45</v>
      </c>
      <c r="M188" s="29" t="s">
        <v>51</v>
      </c>
      <c r="N188" s="30" t="str">
        <f>VLOOKUP(M188,[20]OPERACIONAL!$A$1:$C$12,2,FALSE)</f>
        <v>SELECIONAR</v>
      </c>
    </row>
    <row r="189" spans="2:14">
      <c r="B189" s="23" t="str">
        <f t="shared" si="8"/>
        <v>U.</v>
      </c>
      <c r="C189" s="24" t="s">
        <v>4</v>
      </c>
      <c r="D189" s="25"/>
      <c r="E189" s="25"/>
      <c r="F189" s="24" t="s">
        <v>18</v>
      </c>
      <c r="G189" s="26">
        <v>1</v>
      </c>
      <c r="H189" s="31"/>
      <c r="I189" s="27">
        <v>0</v>
      </c>
      <c r="J189" s="28">
        <f t="shared" si="9"/>
        <v>0</v>
      </c>
      <c r="K189" s="29" t="s">
        <v>50</v>
      </c>
      <c r="L189" s="29" t="s">
        <v>45</v>
      </c>
      <c r="M189" s="29" t="s">
        <v>51</v>
      </c>
      <c r="N189" s="30" t="str">
        <f>VLOOKUP(M189,[20]OPERACIONAL!$A$1:$C$12,2,FALSE)</f>
        <v>SELECIONAR</v>
      </c>
    </row>
    <row r="190" spans="2:14">
      <c r="B190" s="23" t="str">
        <f t="shared" si="8"/>
        <v>U.</v>
      </c>
      <c r="C190" s="24" t="s">
        <v>4</v>
      </c>
      <c r="D190" s="25"/>
      <c r="E190" s="25"/>
      <c r="F190" s="24" t="s">
        <v>18</v>
      </c>
      <c r="G190" s="26">
        <v>1</v>
      </c>
      <c r="H190" s="31"/>
      <c r="I190" s="27">
        <v>0</v>
      </c>
      <c r="J190" s="28">
        <f t="shared" si="9"/>
        <v>0</v>
      </c>
      <c r="K190" s="29" t="s">
        <v>50</v>
      </c>
      <c r="L190" s="29" t="s">
        <v>45</v>
      </c>
      <c r="M190" s="29" t="s">
        <v>51</v>
      </c>
      <c r="N190" s="30" t="str">
        <f>VLOOKUP(M190,[20]OPERACIONAL!$A$1:$C$12,2,FALSE)</f>
        <v>SELECIONAR</v>
      </c>
    </row>
    <row r="191" spans="2:14">
      <c r="B191" s="23" t="str">
        <f t="shared" si="8"/>
        <v>U.</v>
      </c>
      <c r="C191" s="24" t="s">
        <v>4</v>
      </c>
      <c r="D191" s="25"/>
      <c r="E191" s="25"/>
      <c r="F191" s="24" t="s">
        <v>18</v>
      </c>
      <c r="G191" s="26">
        <v>1</v>
      </c>
      <c r="H191" s="31"/>
      <c r="I191" s="27">
        <v>0</v>
      </c>
      <c r="J191" s="28">
        <f t="shared" si="9"/>
        <v>0</v>
      </c>
      <c r="K191" s="29" t="s">
        <v>50</v>
      </c>
      <c r="L191" s="29" t="s">
        <v>45</v>
      </c>
      <c r="M191" s="29" t="s">
        <v>51</v>
      </c>
      <c r="N191" s="30" t="str">
        <f>VLOOKUP(M191,[20]OPERACIONAL!$A$1:$C$12,2,FALSE)</f>
        <v>SELECIONAR</v>
      </c>
    </row>
    <row r="192" spans="2:14">
      <c r="B192" s="23" t="str">
        <f t="shared" si="8"/>
        <v>U.</v>
      </c>
      <c r="C192" s="24" t="s">
        <v>4</v>
      </c>
      <c r="D192" s="25"/>
      <c r="E192" s="25"/>
      <c r="F192" s="24" t="s">
        <v>18</v>
      </c>
      <c r="G192" s="26">
        <v>1</v>
      </c>
      <c r="H192" s="31"/>
      <c r="I192" s="27">
        <v>0</v>
      </c>
      <c r="J192" s="28">
        <f t="shared" si="9"/>
        <v>0</v>
      </c>
      <c r="K192" s="29" t="s">
        <v>50</v>
      </c>
      <c r="L192" s="29" t="s">
        <v>45</v>
      </c>
      <c r="M192" s="29" t="s">
        <v>51</v>
      </c>
      <c r="N192" s="30" t="str">
        <f>VLOOKUP(M192,[20]OPERACIONAL!$A$1:$C$12,2,FALSE)</f>
        <v>SELECIONAR</v>
      </c>
    </row>
    <row r="193" spans="2:14">
      <c r="B193" s="23" t="str">
        <f t="shared" si="8"/>
        <v>U.</v>
      </c>
      <c r="C193" s="24" t="s">
        <v>4</v>
      </c>
      <c r="D193" s="25"/>
      <c r="E193" s="25"/>
      <c r="F193" s="24" t="s">
        <v>18</v>
      </c>
      <c r="G193" s="26">
        <v>1</v>
      </c>
      <c r="H193" s="31"/>
      <c r="I193" s="27">
        <v>0</v>
      </c>
      <c r="J193" s="28">
        <f t="shared" si="9"/>
        <v>0</v>
      </c>
      <c r="K193" s="29" t="s">
        <v>50</v>
      </c>
      <c r="L193" s="29" t="s">
        <v>45</v>
      </c>
      <c r="M193" s="29" t="s">
        <v>51</v>
      </c>
      <c r="N193" s="30" t="str">
        <f>VLOOKUP(M193,[20]OPERACIONAL!$A$1:$C$12,2,FALSE)</f>
        <v>SELECIONAR</v>
      </c>
    </row>
    <row r="194" spans="2:14">
      <c r="B194" s="23" t="str">
        <f t="shared" si="8"/>
        <v>U.</v>
      </c>
      <c r="C194" s="24" t="s">
        <v>4</v>
      </c>
      <c r="D194" s="25"/>
      <c r="E194" s="25"/>
      <c r="F194" s="24" t="s">
        <v>18</v>
      </c>
      <c r="G194" s="26">
        <v>1</v>
      </c>
      <c r="H194" s="31"/>
      <c r="I194" s="27">
        <v>0</v>
      </c>
      <c r="J194" s="28">
        <f t="shared" si="9"/>
        <v>0</v>
      </c>
      <c r="K194" s="29" t="s">
        <v>50</v>
      </c>
      <c r="L194" s="29" t="s">
        <v>45</v>
      </c>
      <c r="M194" s="29" t="s">
        <v>51</v>
      </c>
      <c r="N194" s="30" t="str">
        <f>VLOOKUP(M194,[20]OPERACIONAL!$A$1:$C$12,2,FALSE)</f>
        <v>SELECIONAR</v>
      </c>
    </row>
    <row r="195" spans="2:14">
      <c r="B195" s="23" t="str">
        <f t="shared" si="8"/>
        <v>U.</v>
      </c>
      <c r="C195" s="24" t="s">
        <v>4</v>
      </c>
      <c r="D195" s="25"/>
      <c r="E195" s="25"/>
      <c r="F195" s="24" t="s">
        <v>18</v>
      </c>
      <c r="G195" s="26">
        <v>1</v>
      </c>
      <c r="H195" s="31"/>
      <c r="I195" s="27">
        <v>0</v>
      </c>
      <c r="J195" s="28">
        <f t="shared" si="9"/>
        <v>0</v>
      </c>
      <c r="K195" s="29" t="s">
        <v>50</v>
      </c>
      <c r="L195" s="29" t="s">
        <v>45</v>
      </c>
      <c r="M195" s="29" t="s">
        <v>51</v>
      </c>
      <c r="N195" s="30" t="str">
        <f>VLOOKUP(M195,[20]OPERACIONAL!$A$1:$C$12,2,FALSE)</f>
        <v>SELECIONAR</v>
      </c>
    </row>
    <row r="196" spans="2:14">
      <c r="B196" s="23" t="str">
        <f t="shared" si="8"/>
        <v>U.</v>
      </c>
      <c r="C196" s="24" t="s">
        <v>4</v>
      </c>
      <c r="D196" s="25"/>
      <c r="E196" s="25"/>
      <c r="F196" s="24" t="s">
        <v>18</v>
      </c>
      <c r="G196" s="26">
        <v>1</v>
      </c>
      <c r="H196" s="31"/>
      <c r="I196" s="27">
        <v>0</v>
      </c>
      <c r="J196" s="28">
        <f t="shared" si="9"/>
        <v>0</v>
      </c>
      <c r="K196" s="29" t="s">
        <v>50</v>
      </c>
      <c r="L196" s="29" t="s">
        <v>45</v>
      </c>
      <c r="M196" s="29" t="s">
        <v>51</v>
      </c>
      <c r="N196" s="30" t="str">
        <f>VLOOKUP(M196,[20]OPERACIONAL!$A$1:$C$12,2,FALSE)</f>
        <v>SELECIONAR</v>
      </c>
    </row>
    <row r="197" spans="2:14">
      <c r="B197" s="23" t="str">
        <f t="shared" ref="B197:B260" si="10">MID(C197,1,2)</f>
        <v>U.</v>
      </c>
      <c r="C197" s="24" t="s">
        <v>4</v>
      </c>
      <c r="D197" s="25"/>
      <c r="E197" s="25"/>
      <c r="F197" s="24" t="s">
        <v>18</v>
      </c>
      <c r="G197" s="26">
        <v>1</v>
      </c>
      <c r="H197" s="31"/>
      <c r="I197" s="27">
        <v>0</v>
      </c>
      <c r="J197" s="28">
        <f t="shared" si="9"/>
        <v>0</v>
      </c>
      <c r="K197" s="29" t="s">
        <v>50</v>
      </c>
      <c r="L197" s="29" t="s">
        <v>45</v>
      </c>
      <c r="M197" s="29" t="s">
        <v>51</v>
      </c>
      <c r="N197" s="30" t="str">
        <f>VLOOKUP(M197,[20]OPERACIONAL!$A$1:$C$12,2,FALSE)</f>
        <v>SELECIONAR</v>
      </c>
    </row>
    <row r="198" spans="2:14">
      <c r="B198" s="23" t="str">
        <f t="shared" si="10"/>
        <v>U.</v>
      </c>
      <c r="C198" s="24" t="s">
        <v>4</v>
      </c>
      <c r="D198" s="25"/>
      <c r="E198" s="25"/>
      <c r="F198" s="24" t="s">
        <v>18</v>
      </c>
      <c r="G198" s="26">
        <v>1</v>
      </c>
      <c r="H198" s="31"/>
      <c r="I198" s="27">
        <v>0</v>
      </c>
      <c r="J198" s="28">
        <f t="shared" si="9"/>
        <v>0</v>
      </c>
      <c r="K198" s="29" t="s">
        <v>50</v>
      </c>
      <c r="L198" s="29" t="s">
        <v>45</v>
      </c>
      <c r="M198" s="29" t="s">
        <v>51</v>
      </c>
      <c r="N198" s="30" t="str">
        <f>VLOOKUP(M198,[20]OPERACIONAL!$A$1:$C$12,2,FALSE)</f>
        <v>SELECIONAR</v>
      </c>
    </row>
    <row r="199" spans="2:14">
      <c r="B199" s="23" t="str">
        <f t="shared" si="10"/>
        <v>U.</v>
      </c>
      <c r="C199" s="24" t="s">
        <v>4</v>
      </c>
      <c r="D199" s="25"/>
      <c r="E199" s="25"/>
      <c r="F199" s="24" t="s">
        <v>18</v>
      </c>
      <c r="G199" s="26">
        <v>1</v>
      </c>
      <c r="H199" s="31"/>
      <c r="I199" s="27">
        <v>0</v>
      </c>
      <c r="J199" s="28">
        <f t="shared" si="9"/>
        <v>0</v>
      </c>
      <c r="K199" s="29" t="s">
        <v>50</v>
      </c>
      <c r="L199" s="29" t="s">
        <v>45</v>
      </c>
      <c r="M199" s="29" t="s">
        <v>51</v>
      </c>
      <c r="N199" s="30" t="str">
        <f>VLOOKUP(M199,[20]OPERACIONAL!$A$1:$C$12,2,FALSE)</f>
        <v>SELECIONAR</v>
      </c>
    </row>
    <row r="200" spans="2:14">
      <c r="B200" s="23" t="str">
        <f t="shared" si="10"/>
        <v>U.</v>
      </c>
      <c r="C200" s="24" t="s">
        <v>4</v>
      </c>
      <c r="D200" s="25"/>
      <c r="E200" s="25"/>
      <c r="F200" s="24" t="s">
        <v>18</v>
      </c>
      <c r="G200" s="26">
        <v>1</v>
      </c>
      <c r="H200" s="31"/>
      <c r="I200" s="27">
        <v>0</v>
      </c>
      <c r="J200" s="28">
        <f t="shared" si="9"/>
        <v>0</v>
      </c>
      <c r="K200" s="29" t="s">
        <v>50</v>
      </c>
      <c r="L200" s="29" t="s">
        <v>45</v>
      </c>
      <c r="M200" s="29" t="s">
        <v>51</v>
      </c>
      <c r="N200" s="30" t="str">
        <f>VLOOKUP(M200,[20]OPERACIONAL!$A$1:$C$12,2,FALSE)</f>
        <v>SELECIONAR</v>
      </c>
    </row>
    <row r="201" spans="2:14">
      <c r="B201" s="23" t="str">
        <f t="shared" si="10"/>
        <v>U.</v>
      </c>
      <c r="C201" s="24" t="s">
        <v>4</v>
      </c>
      <c r="D201" s="25"/>
      <c r="E201" s="25"/>
      <c r="F201" s="24" t="s">
        <v>18</v>
      </c>
      <c r="G201" s="26">
        <v>1</v>
      </c>
      <c r="H201" s="31"/>
      <c r="I201" s="27">
        <v>0</v>
      </c>
      <c r="J201" s="28">
        <f t="shared" si="9"/>
        <v>0</v>
      </c>
      <c r="K201" s="29" t="s">
        <v>50</v>
      </c>
      <c r="L201" s="29" t="s">
        <v>45</v>
      </c>
      <c r="M201" s="29" t="s">
        <v>51</v>
      </c>
      <c r="N201" s="30" t="str">
        <f>VLOOKUP(M201,[20]OPERACIONAL!$A$1:$C$12,2,FALSE)</f>
        <v>SELECIONAR</v>
      </c>
    </row>
    <row r="202" spans="2:14">
      <c r="B202" s="23" t="str">
        <f t="shared" si="10"/>
        <v>U.</v>
      </c>
      <c r="C202" s="24" t="s">
        <v>4</v>
      </c>
      <c r="D202" s="25"/>
      <c r="E202" s="25"/>
      <c r="F202" s="24" t="s">
        <v>18</v>
      </c>
      <c r="G202" s="26">
        <v>1</v>
      </c>
      <c r="H202" s="31"/>
      <c r="I202" s="27">
        <v>0</v>
      </c>
      <c r="J202" s="28">
        <f t="shared" si="9"/>
        <v>0</v>
      </c>
      <c r="K202" s="29" t="s">
        <v>50</v>
      </c>
      <c r="L202" s="29" t="s">
        <v>45</v>
      </c>
      <c r="M202" s="29" t="s">
        <v>51</v>
      </c>
      <c r="N202" s="30" t="str">
        <f>VLOOKUP(M202,[20]OPERACIONAL!$A$1:$C$12,2,FALSE)</f>
        <v>SELECIONAR</v>
      </c>
    </row>
    <row r="203" spans="2:14">
      <c r="B203" s="23" t="str">
        <f t="shared" si="10"/>
        <v>U.</v>
      </c>
      <c r="C203" s="24" t="s">
        <v>4</v>
      </c>
      <c r="D203" s="25"/>
      <c r="E203" s="25"/>
      <c r="F203" s="24" t="s">
        <v>18</v>
      </c>
      <c r="G203" s="26">
        <v>1</v>
      </c>
      <c r="H203" s="31"/>
      <c r="I203" s="27">
        <v>0</v>
      </c>
      <c r="J203" s="28">
        <f t="shared" si="9"/>
        <v>0</v>
      </c>
      <c r="K203" s="29" t="s">
        <v>50</v>
      </c>
      <c r="L203" s="29" t="s">
        <v>45</v>
      </c>
      <c r="M203" s="29" t="s">
        <v>51</v>
      </c>
      <c r="N203" s="30" t="str">
        <f>VLOOKUP(M203,[20]OPERACIONAL!$A$1:$C$12,2,FALSE)</f>
        <v>SELECIONAR</v>
      </c>
    </row>
    <row r="204" spans="2:14">
      <c r="B204" s="23" t="str">
        <f t="shared" si="10"/>
        <v>U.</v>
      </c>
      <c r="C204" s="24" t="s">
        <v>4</v>
      </c>
      <c r="D204" s="25"/>
      <c r="E204" s="25"/>
      <c r="F204" s="24" t="s">
        <v>18</v>
      </c>
      <c r="G204" s="26">
        <v>1</v>
      </c>
      <c r="H204" s="31"/>
      <c r="I204" s="27">
        <v>0</v>
      </c>
      <c r="J204" s="28">
        <f t="shared" si="9"/>
        <v>0</v>
      </c>
      <c r="K204" s="29" t="s">
        <v>50</v>
      </c>
      <c r="L204" s="29" t="s">
        <v>45</v>
      </c>
      <c r="M204" s="29" t="s">
        <v>51</v>
      </c>
      <c r="N204" s="30" t="str">
        <f>VLOOKUP(M204,[20]OPERACIONAL!$A$1:$C$12,2,FALSE)</f>
        <v>SELECIONAR</v>
      </c>
    </row>
    <row r="205" spans="2:14">
      <c r="B205" s="23" t="str">
        <f t="shared" si="10"/>
        <v>U.</v>
      </c>
      <c r="C205" s="24" t="s">
        <v>4</v>
      </c>
      <c r="D205" s="25"/>
      <c r="E205" s="25"/>
      <c r="F205" s="24" t="s">
        <v>18</v>
      </c>
      <c r="G205" s="26">
        <v>1</v>
      </c>
      <c r="H205" s="31"/>
      <c r="I205" s="27">
        <v>0</v>
      </c>
      <c r="J205" s="28">
        <f t="shared" si="9"/>
        <v>0</v>
      </c>
      <c r="K205" s="29" t="s">
        <v>50</v>
      </c>
      <c r="L205" s="29" t="s">
        <v>45</v>
      </c>
      <c r="M205" s="29" t="s">
        <v>51</v>
      </c>
      <c r="N205" s="30" t="str">
        <f>VLOOKUP(M205,[20]OPERACIONAL!$A$1:$C$12,2,FALSE)</f>
        <v>SELECIONAR</v>
      </c>
    </row>
    <row r="206" spans="2:14">
      <c r="B206" s="23" t="str">
        <f t="shared" si="10"/>
        <v>U.</v>
      </c>
      <c r="C206" s="24" t="s">
        <v>4</v>
      </c>
      <c r="D206" s="25"/>
      <c r="E206" s="25"/>
      <c r="F206" s="24" t="s">
        <v>18</v>
      </c>
      <c r="G206" s="26">
        <v>1</v>
      </c>
      <c r="H206" s="31"/>
      <c r="I206" s="27">
        <v>0</v>
      </c>
      <c r="J206" s="28">
        <f t="shared" si="9"/>
        <v>0</v>
      </c>
      <c r="K206" s="29" t="s">
        <v>50</v>
      </c>
      <c r="L206" s="29" t="s">
        <v>45</v>
      </c>
      <c r="M206" s="29" t="s">
        <v>51</v>
      </c>
      <c r="N206" s="30" t="str">
        <f>VLOOKUP(M206,[20]OPERACIONAL!$A$1:$C$12,2,FALSE)</f>
        <v>SELECIONAR</v>
      </c>
    </row>
    <row r="207" spans="2:14">
      <c r="B207" s="23" t="str">
        <f t="shared" si="10"/>
        <v>U.</v>
      </c>
      <c r="C207" s="24" t="s">
        <v>4</v>
      </c>
      <c r="D207" s="25"/>
      <c r="E207" s="25"/>
      <c r="F207" s="24" t="s">
        <v>18</v>
      </c>
      <c r="G207" s="26">
        <v>1</v>
      </c>
      <c r="H207" s="31"/>
      <c r="I207" s="27">
        <v>0</v>
      </c>
      <c r="J207" s="28">
        <f t="shared" ref="J207:J270" si="11">G207*I207</f>
        <v>0</v>
      </c>
      <c r="K207" s="29" t="s">
        <v>50</v>
      </c>
      <c r="L207" s="29" t="s">
        <v>45</v>
      </c>
      <c r="M207" s="29" t="s">
        <v>51</v>
      </c>
      <c r="N207" s="30" t="str">
        <f>VLOOKUP(M207,[20]OPERACIONAL!$A$1:$C$12,2,FALSE)</f>
        <v>SELECIONAR</v>
      </c>
    </row>
    <row r="208" spans="2:14">
      <c r="B208" s="23" t="str">
        <f t="shared" si="10"/>
        <v>U.</v>
      </c>
      <c r="C208" s="24" t="s">
        <v>4</v>
      </c>
      <c r="D208" s="25"/>
      <c r="E208" s="25"/>
      <c r="F208" s="24" t="s">
        <v>18</v>
      </c>
      <c r="G208" s="26">
        <v>1</v>
      </c>
      <c r="H208" s="31"/>
      <c r="I208" s="27">
        <v>0</v>
      </c>
      <c r="J208" s="28">
        <f t="shared" si="11"/>
        <v>0</v>
      </c>
      <c r="K208" s="29" t="s">
        <v>50</v>
      </c>
      <c r="L208" s="29" t="s">
        <v>45</v>
      </c>
      <c r="M208" s="29" t="s">
        <v>51</v>
      </c>
      <c r="N208" s="30" t="str">
        <f>VLOOKUP(M208,[20]OPERACIONAL!$A$1:$C$12,2,FALSE)</f>
        <v>SELECIONAR</v>
      </c>
    </row>
    <row r="209" spans="2:14">
      <c r="B209" s="23" t="str">
        <f t="shared" si="10"/>
        <v>U.</v>
      </c>
      <c r="C209" s="24" t="s">
        <v>4</v>
      </c>
      <c r="D209" s="25"/>
      <c r="E209" s="25"/>
      <c r="F209" s="24" t="s">
        <v>18</v>
      </c>
      <c r="G209" s="26">
        <v>1</v>
      </c>
      <c r="H209" s="31"/>
      <c r="I209" s="27">
        <v>0</v>
      </c>
      <c r="J209" s="28">
        <f t="shared" si="11"/>
        <v>0</v>
      </c>
      <c r="K209" s="29" t="s">
        <v>50</v>
      </c>
      <c r="L209" s="29" t="s">
        <v>45</v>
      </c>
      <c r="M209" s="29" t="s">
        <v>51</v>
      </c>
      <c r="N209" s="30" t="str">
        <f>VLOOKUP(M209,[20]OPERACIONAL!$A$1:$C$12,2,FALSE)</f>
        <v>SELECIONAR</v>
      </c>
    </row>
    <row r="210" spans="2:14">
      <c r="B210" s="23" t="str">
        <f t="shared" si="10"/>
        <v>U.</v>
      </c>
      <c r="C210" s="24" t="s">
        <v>4</v>
      </c>
      <c r="D210" s="25"/>
      <c r="E210" s="25"/>
      <c r="F210" s="24" t="s">
        <v>18</v>
      </c>
      <c r="G210" s="26">
        <v>1</v>
      </c>
      <c r="H210" s="31"/>
      <c r="I210" s="27">
        <v>0</v>
      </c>
      <c r="J210" s="28">
        <f t="shared" si="11"/>
        <v>0</v>
      </c>
      <c r="K210" s="29" t="s">
        <v>50</v>
      </c>
      <c r="L210" s="29" t="s">
        <v>45</v>
      </c>
      <c r="M210" s="29" t="s">
        <v>51</v>
      </c>
      <c r="N210" s="30" t="str">
        <f>VLOOKUP(M210,[20]OPERACIONAL!$A$1:$C$12,2,FALSE)</f>
        <v>SELECIONAR</v>
      </c>
    </row>
    <row r="211" spans="2:14">
      <c r="B211" s="23" t="str">
        <f t="shared" si="10"/>
        <v>U.</v>
      </c>
      <c r="C211" s="24" t="s">
        <v>4</v>
      </c>
      <c r="D211" s="25"/>
      <c r="E211" s="25"/>
      <c r="F211" s="24" t="s">
        <v>18</v>
      </c>
      <c r="G211" s="26">
        <v>1</v>
      </c>
      <c r="H211" s="31"/>
      <c r="I211" s="27">
        <v>0</v>
      </c>
      <c r="J211" s="28">
        <f t="shared" si="11"/>
        <v>0</v>
      </c>
      <c r="K211" s="29" t="s">
        <v>50</v>
      </c>
      <c r="L211" s="29" t="s">
        <v>45</v>
      </c>
      <c r="M211" s="29" t="s">
        <v>51</v>
      </c>
      <c r="N211" s="30" t="str">
        <f>VLOOKUP(M211,[20]OPERACIONAL!$A$1:$C$12,2,FALSE)</f>
        <v>SELECIONAR</v>
      </c>
    </row>
    <row r="212" spans="2:14">
      <c r="B212" s="23" t="str">
        <f t="shared" si="10"/>
        <v>U.</v>
      </c>
      <c r="C212" s="24" t="s">
        <v>4</v>
      </c>
      <c r="D212" s="25"/>
      <c r="E212" s="25"/>
      <c r="F212" s="24" t="s">
        <v>18</v>
      </c>
      <c r="G212" s="26">
        <v>1</v>
      </c>
      <c r="H212" s="31"/>
      <c r="I212" s="27">
        <v>0</v>
      </c>
      <c r="J212" s="28">
        <f t="shared" si="11"/>
        <v>0</v>
      </c>
      <c r="K212" s="29" t="s">
        <v>50</v>
      </c>
      <c r="L212" s="29" t="s">
        <v>45</v>
      </c>
      <c r="M212" s="29" t="s">
        <v>51</v>
      </c>
      <c r="N212" s="30" t="str">
        <f>VLOOKUP(M212,[20]OPERACIONAL!$A$1:$C$12,2,FALSE)</f>
        <v>SELECIONAR</v>
      </c>
    </row>
    <row r="213" spans="2:14">
      <c r="B213" s="23" t="str">
        <f t="shared" si="10"/>
        <v>U.</v>
      </c>
      <c r="C213" s="24" t="s">
        <v>4</v>
      </c>
      <c r="D213" s="25"/>
      <c r="E213" s="25"/>
      <c r="F213" s="24" t="s">
        <v>18</v>
      </c>
      <c r="G213" s="26">
        <v>1</v>
      </c>
      <c r="H213" s="31"/>
      <c r="I213" s="27">
        <v>0</v>
      </c>
      <c r="J213" s="28">
        <f t="shared" si="11"/>
        <v>0</v>
      </c>
      <c r="K213" s="29" t="s">
        <v>50</v>
      </c>
      <c r="L213" s="29" t="s">
        <v>45</v>
      </c>
      <c r="M213" s="29" t="s">
        <v>51</v>
      </c>
      <c r="N213" s="30" t="str">
        <f>VLOOKUP(M213,[20]OPERACIONAL!$A$1:$C$12,2,FALSE)</f>
        <v>SELECIONAR</v>
      </c>
    </row>
    <row r="214" spans="2:14">
      <c r="B214" s="23" t="str">
        <f t="shared" si="10"/>
        <v>U.</v>
      </c>
      <c r="C214" s="24" t="s">
        <v>4</v>
      </c>
      <c r="D214" s="25"/>
      <c r="E214" s="25"/>
      <c r="F214" s="24" t="s">
        <v>18</v>
      </c>
      <c r="G214" s="26">
        <v>1</v>
      </c>
      <c r="H214" s="31"/>
      <c r="I214" s="27">
        <v>0</v>
      </c>
      <c r="J214" s="28">
        <f t="shared" si="11"/>
        <v>0</v>
      </c>
      <c r="K214" s="29" t="s">
        <v>50</v>
      </c>
      <c r="L214" s="29" t="s">
        <v>45</v>
      </c>
      <c r="M214" s="29" t="s">
        <v>51</v>
      </c>
      <c r="N214" s="30" t="str">
        <f>VLOOKUP(M214,[20]OPERACIONAL!$A$1:$C$12,2,FALSE)</f>
        <v>SELECIONAR</v>
      </c>
    </row>
    <row r="215" spans="2:14">
      <c r="B215" s="23" t="str">
        <f t="shared" si="10"/>
        <v>U.</v>
      </c>
      <c r="C215" s="24" t="s">
        <v>4</v>
      </c>
      <c r="D215" s="25"/>
      <c r="E215" s="25"/>
      <c r="F215" s="24" t="s">
        <v>18</v>
      </c>
      <c r="G215" s="26">
        <v>1</v>
      </c>
      <c r="H215" s="31"/>
      <c r="I215" s="27">
        <v>0</v>
      </c>
      <c r="J215" s="28">
        <f t="shared" si="11"/>
        <v>0</v>
      </c>
      <c r="K215" s="29" t="s">
        <v>50</v>
      </c>
      <c r="L215" s="29" t="s">
        <v>45</v>
      </c>
      <c r="M215" s="29" t="s">
        <v>51</v>
      </c>
      <c r="N215" s="30" t="str">
        <f>VLOOKUP(M215,[20]OPERACIONAL!$A$1:$C$12,2,FALSE)</f>
        <v>SELECIONAR</v>
      </c>
    </row>
    <row r="216" spans="2:14">
      <c r="B216" s="23" t="str">
        <f t="shared" si="10"/>
        <v>U.</v>
      </c>
      <c r="C216" s="24" t="s">
        <v>4</v>
      </c>
      <c r="D216" s="25"/>
      <c r="E216" s="25"/>
      <c r="F216" s="24" t="s">
        <v>18</v>
      </c>
      <c r="G216" s="26">
        <v>1</v>
      </c>
      <c r="H216" s="31"/>
      <c r="I216" s="27">
        <v>0</v>
      </c>
      <c r="J216" s="28">
        <f t="shared" si="11"/>
        <v>0</v>
      </c>
      <c r="K216" s="29" t="s">
        <v>50</v>
      </c>
      <c r="L216" s="29" t="s">
        <v>45</v>
      </c>
      <c r="M216" s="29" t="s">
        <v>51</v>
      </c>
      <c r="N216" s="30" t="str">
        <f>VLOOKUP(M216,[20]OPERACIONAL!$A$1:$C$12,2,FALSE)</f>
        <v>SELECIONAR</v>
      </c>
    </row>
    <row r="217" spans="2:14">
      <c r="B217" s="23" t="str">
        <f t="shared" si="10"/>
        <v>U.</v>
      </c>
      <c r="C217" s="24" t="s">
        <v>4</v>
      </c>
      <c r="D217" s="25"/>
      <c r="E217" s="25"/>
      <c r="F217" s="24" t="s">
        <v>18</v>
      </c>
      <c r="G217" s="26">
        <v>1</v>
      </c>
      <c r="H217" s="31"/>
      <c r="I217" s="27">
        <v>0</v>
      </c>
      <c r="J217" s="28">
        <f t="shared" si="11"/>
        <v>0</v>
      </c>
      <c r="K217" s="29" t="s">
        <v>50</v>
      </c>
      <c r="L217" s="29" t="s">
        <v>45</v>
      </c>
      <c r="M217" s="29" t="s">
        <v>51</v>
      </c>
      <c r="N217" s="30" t="str">
        <f>VLOOKUP(M217,[20]OPERACIONAL!$A$1:$C$12,2,FALSE)</f>
        <v>SELECIONAR</v>
      </c>
    </row>
    <row r="218" spans="2:14">
      <c r="B218" s="23" t="str">
        <f t="shared" si="10"/>
        <v>U.</v>
      </c>
      <c r="C218" s="24" t="s">
        <v>4</v>
      </c>
      <c r="D218" s="25"/>
      <c r="E218" s="25"/>
      <c r="F218" s="24" t="s">
        <v>18</v>
      </c>
      <c r="G218" s="26">
        <v>1</v>
      </c>
      <c r="H218" s="31"/>
      <c r="I218" s="27">
        <v>0</v>
      </c>
      <c r="J218" s="28">
        <f t="shared" si="11"/>
        <v>0</v>
      </c>
      <c r="K218" s="29" t="s">
        <v>50</v>
      </c>
      <c r="L218" s="29" t="s">
        <v>45</v>
      </c>
      <c r="M218" s="29" t="s">
        <v>51</v>
      </c>
      <c r="N218" s="30" t="str">
        <f>VLOOKUP(M218,[20]OPERACIONAL!$A$1:$C$12,2,FALSE)</f>
        <v>SELECIONAR</v>
      </c>
    </row>
    <row r="219" spans="2:14">
      <c r="B219" s="23" t="str">
        <f t="shared" si="10"/>
        <v>U.</v>
      </c>
      <c r="C219" s="24" t="s">
        <v>4</v>
      </c>
      <c r="D219" s="25"/>
      <c r="E219" s="25"/>
      <c r="F219" s="24" t="s">
        <v>18</v>
      </c>
      <c r="G219" s="26">
        <v>1</v>
      </c>
      <c r="H219" s="31"/>
      <c r="I219" s="27">
        <v>0</v>
      </c>
      <c r="J219" s="28">
        <f t="shared" si="11"/>
        <v>0</v>
      </c>
      <c r="K219" s="29" t="s">
        <v>50</v>
      </c>
      <c r="L219" s="29" t="s">
        <v>45</v>
      </c>
      <c r="M219" s="29" t="s">
        <v>51</v>
      </c>
      <c r="N219" s="30" t="str">
        <f>VLOOKUP(M219,[20]OPERACIONAL!$A$1:$C$12,2,FALSE)</f>
        <v>SELECIONAR</v>
      </c>
    </row>
    <row r="220" spans="2:14">
      <c r="B220" s="23" t="str">
        <f t="shared" si="10"/>
        <v>U.</v>
      </c>
      <c r="C220" s="24" t="s">
        <v>4</v>
      </c>
      <c r="D220" s="25"/>
      <c r="E220" s="25"/>
      <c r="F220" s="24" t="s">
        <v>18</v>
      </c>
      <c r="G220" s="26">
        <v>1</v>
      </c>
      <c r="H220" s="31"/>
      <c r="I220" s="27">
        <v>0</v>
      </c>
      <c r="J220" s="28">
        <f t="shared" si="11"/>
        <v>0</v>
      </c>
      <c r="K220" s="29" t="s">
        <v>50</v>
      </c>
      <c r="L220" s="29" t="s">
        <v>45</v>
      </c>
      <c r="M220" s="29" t="s">
        <v>51</v>
      </c>
      <c r="N220" s="30" t="str">
        <f>VLOOKUP(M220,[20]OPERACIONAL!$A$1:$C$12,2,FALSE)</f>
        <v>SELECIONAR</v>
      </c>
    </row>
    <row r="221" spans="2:14">
      <c r="B221" s="23" t="str">
        <f t="shared" si="10"/>
        <v>U.</v>
      </c>
      <c r="C221" s="24" t="s">
        <v>4</v>
      </c>
      <c r="D221" s="25"/>
      <c r="E221" s="25"/>
      <c r="F221" s="24" t="s">
        <v>18</v>
      </c>
      <c r="G221" s="26">
        <v>1</v>
      </c>
      <c r="H221" s="31"/>
      <c r="I221" s="27">
        <v>0</v>
      </c>
      <c r="J221" s="28">
        <f t="shared" si="11"/>
        <v>0</v>
      </c>
      <c r="K221" s="29" t="s">
        <v>50</v>
      </c>
      <c r="L221" s="29" t="s">
        <v>45</v>
      </c>
      <c r="M221" s="29" t="s">
        <v>51</v>
      </c>
      <c r="N221" s="30" t="str">
        <f>VLOOKUP(M221,[20]OPERACIONAL!$A$1:$C$12,2,FALSE)</f>
        <v>SELECIONAR</v>
      </c>
    </row>
    <row r="222" spans="2:14">
      <c r="B222" s="23" t="str">
        <f t="shared" si="10"/>
        <v>U.</v>
      </c>
      <c r="C222" s="24" t="s">
        <v>4</v>
      </c>
      <c r="D222" s="25"/>
      <c r="E222" s="25"/>
      <c r="F222" s="24" t="s">
        <v>18</v>
      </c>
      <c r="G222" s="26">
        <v>1</v>
      </c>
      <c r="H222" s="31"/>
      <c r="I222" s="27">
        <v>0</v>
      </c>
      <c r="J222" s="28">
        <f t="shared" si="11"/>
        <v>0</v>
      </c>
      <c r="K222" s="29" t="s">
        <v>50</v>
      </c>
      <c r="L222" s="29" t="s">
        <v>45</v>
      </c>
      <c r="M222" s="29" t="s">
        <v>51</v>
      </c>
      <c r="N222" s="30" t="str">
        <f>VLOOKUP(M222,[20]OPERACIONAL!$A$1:$C$12,2,FALSE)</f>
        <v>SELECIONAR</v>
      </c>
    </row>
    <row r="223" spans="2:14">
      <c r="B223" s="23" t="str">
        <f t="shared" si="10"/>
        <v>U.</v>
      </c>
      <c r="C223" s="24" t="s">
        <v>4</v>
      </c>
      <c r="D223" s="25"/>
      <c r="E223" s="25"/>
      <c r="F223" s="24" t="s">
        <v>18</v>
      </c>
      <c r="G223" s="26">
        <v>1</v>
      </c>
      <c r="H223" s="31"/>
      <c r="I223" s="27">
        <v>0</v>
      </c>
      <c r="J223" s="28">
        <f t="shared" si="11"/>
        <v>0</v>
      </c>
      <c r="K223" s="29" t="s">
        <v>50</v>
      </c>
      <c r="L223" s="29" t="s">
        <v>45</v>
      </c>
      <c r="M223" s="29" t="s">
        <v>51</v>
      </c>
      <c r="N223" s="30" t="str">
        <f>VLOOKUP(M223,[20]OPERACIONAL!$A$1:$C$12,2,FALSE)</f>
        <v>SELECIONAR</v>
      </c>
    </row>
    <row r="224" spans="2:14">
      <c r="B224" s="23" t="str">
        <f t="shared" si="10"/>
        <v>U.</v>
      </c>
      <c r="C224" s="24" t="s">
        <v>4</v>
      </c>
      <c r="D224" s="25"/>
      <c r="E224" s="25"/>
      <c r="F224" s="24" t="s">
        <v>18</v>
      </c>
      <c r="G224" s="26">
        <v>1</v>
      </c>
      <c r="H224" s="31"/>
      <c r="I224" s="27">
        <v>0</v>
      </c>
      <c r="J224" s="28">
        <f t="shared" si="11"/>
        <v>0</v>
      </c>
      <c r="K224" s="29" t="s">
        <v>50</v>
      </c>
      <c r="L224" s="29" t="s">
        <v>45</v>
      </c>
      <c r="M224" s="29" t="s">
        <v>51</v>
      </c>
      <c r="N224" s="30" t="str">
        <f>VLOOKUP(M224,[20]OPERACIONAL!$A$1:$C$12,2,FALSE)</f>
        <v>SELECIONAR</v>
      </c>
    </row>
    <row r="225" spans="2:14">
      <c r="B225" s="23" t="str">
        <f t="shared" si="10"/>
        <v>U.</v>
      </c>
      <c r="C225" s="24" t="s">
        <v>4</v>
      </c>
      <c r="D225" s="25"/>
      <c r="E225" s="25"/>
      <c r="F225" s="24" t="s">
        <v>18</v>
      </c>
      <c r="G225" s="26">
        <v>1</v>
      </c>
      <c r="H225" s="31"/>
      <c r="I225" s="27">
        <v>0</v>
      </c>
      <c r="J225" s="28">
        <f t="shared" si="11"/>
        <v>0</v>
      </c>
      <c r="K225" s="29" t="s">
        <v>50</v>
      </c>
      <c r="L225" s="29" t="s">
        <v>45</v>
      </c>
      <c r="M225" s="29" t="s">
        <v>51</v>
      </c>
      <c r="N225" s="30" t="str">
        <f>VLOOKUP(M225,[20]OPERACIONAL!$A$1:$C$12,2,FALSE)</f>
        <v>SELECIONAR</v>
      </c>
    </row>
    <row r="226" spans="2:14">
      <c r="B226" s="23" t="str">
        <f t="shared" si="10"/>
        <v>U.</v>
      </c>
      <c r="C226" s="24" t="s">
        <v>4</v>
      </c>
      <c r="D226" s="25"/>
      <c r="E226" s="25"/>
      <c r="F226" s="24" t="s">
        <v>18</v>
      </c>
      <c r="G226" s="26">
        <v>1</v>
      </c>
      <c r="H226" s="31"/>
      <c r="I226" s="27">
        <v>0</v>
      </c>
      <c r="J226" s="28">
        <f t="shared" si="11"/>
        <v>0</v>
      </c>
      <c r="K226" s="29" t="s">
        <v>50</v>
      </c>
      <c r="L226" s="29" t="s">
        <v>45</v>
      </c>
      <c r="M226" s="29" t="s">
        <v>51</v>
      </c>
      <c r="N226" s="30" t="str">
        <f>VLOOKUP(M226,[20]OPERACIONAL!$A$1:$C$12,2,FALSE)</f>
        <v>SELECIONAR</v>
      </c>
    </row>
    <row r="227" spans="2:14">
      <c r="B227" s="23" t="str">
        <f t="shared" si="10"/>
        <v>U.</v>
      </c>
      <c r="C227" s="24" t="s">
        <v>4</v>
      </c>
      <c r="D227" s="25"/>
      <c r="E227" s="25"/>
      <c r="F227" s="24" t="s">
        <v>18</v>
      </c>
      <c r="G227" s="26">
        <v>1</v>
      </c>
      <c r="H227" s="31"/>
      <c r="I227" s="27">
        <v>0</v>
      </c>
      <c r="J227" s="28">
        <f t="shared" si="11"/>
        <v>0</v>
      </c>
      <c r="K227" s="29" t="s">
        <v>50</v>
      </c>
      <c r="L227" s="29" t="s">
        <v>45</v>
      </c>
      <c r="M227" s="29" t="s">
        <v>51</v>
      </c>
      <c r="N227" s="30" t="str">
        <f>VLOOKUP(M227,[20]OPERACIONAL!$A$1:$C$12,2,FALSE)</f>
        <v>SELECIONAR</v>
      </c>
    </row>
    <row r="228" spans="2:14">
      <c r="B228" s="23" t="str">
        <f t="shared" si="10"/>
        <v>U.</v>
      </c>
      <c r="C228" s="24" t="s">
        <v>4</v>
      </c>
      <c r="D228" s="25"/>
      <c r="E228" s="25"/>
      <c r="F228" s="24" t="s">
        <v>18</v>
      </c>
      <c r="G228" s="26">
        <v>1</v>
      </c>
      <c r="H228" s="31"/>
      <c r="I228" s="27">
        <v>0</v>
      </c>
      <c r="J228" s="28">
        <f t="shared" si="11"/>
        <v>0</v>
      </c>
      <c r="K228" s="29" t="s">
        <v>50</v>
      </c>
      <c r="L228" s="29" t="s">
        <v>45</v>
      </c>
      <c r="M228" s="29" t="s">
        <v>51</v>
      </c>
      <c r="N228" s="30" t="str">
        <f>VLOOKUP(M228,[20]OPERACIONAL!$A$1:$C$12,2,FALSE)</f>
        <v>SELECIONAR</v>
      </c>
    </row>
    <row r="229" spans="2:14">
      <c r="B229" s="23" t="str">
        <f t="shared" si="10"/>
        <v>U.</v>
      </c>
      <c r="C229" s="24" t="s">
        <v>4</v>
      </c>
      <c r="D229" s="25"/>
      <c r="E229" s="25"/>
      <c r="F229" s="24" t="s">
        <v>18</v>
      </c>
      <c r="G229" s="26">
        <v>1</v>
      </c>
      <c r="H229" s="31"/>
      <c r="I229" s="27">
        <v>0</v>
      </c>
      <c r="J229" s="28">
        <f t="shared" si="11"/>
        <v>0</v>
      </c>
      <c r="K229" s="29" t="s">
        <v>50</v>
      </c>
      <c r="L229" s="29" t="s">
        <v>45</v>
      </c>
      <c r="M229" s="29" t="s">
        <v>51</v>
      </c>
      <c r="N229" s="30" t="str">
        <f>VLOOKUP(M229,[20]OPERACIONAL!$A$1:$C$12,2,FALSE)</f>
        <v>SELECIONAR</v>
      </c>
    </row>
    <row r="230" spans="2:14">
      <c r="B230" s="23" t="str">
        <f t="shared" si="10"/>
        <v>U.</v>
      </c>
      <c r="C230" s="24" t="s">
        <v>4</v>
      </c>
      <c r="D230" s="25"/>
      <c r="E230" s="25"/>
      <c r="F230" s="24" t="s">
        <v>18</v>
      </c>
      <c r="G230" s="26">
        <v>1</v>
      </c>
      <c r="H230" s="31"/>
      <c r="I230" s="27">
        <v>0</v>
      </c>
      <c r="J230" s="28">
        <f t="shared" si="11"/>
        <v>0</v>
      </c>
      <c r="K230" s="29" t="s">
        <v>50</v>
      </c>
      <c r="L230" s="29" t="s">
        <v>45</v>
      </c>
      <c r="M230" s="29" t="s">
        <v>51</v>
      </c>
      <c r="N230" s="30" t="str">
        <f>VLOOKUP(M230,[20]OPERACIONAL!$A$1:$C$12,2,FALSE)</f>
        <v>SELECIONAR</v>
      </c>
    </row>
    <row r="231" spans="2:14">
      <c r="B231" s="23" t="str">
        <f t="shared" si="10"/>
        <v>U.</v>
      </c>
      <c r="C231" s="24" t="s">
        <v>4</v>
      </c>
      <c r="D231" s="25"/>
      <c r="E231" s="25"/>
      <c r="F231" s="24" t="s">
        <v>18</v>
      </c>
      <c r="G231" s="26">
        <v>1</v>
      </c>
      <c r="H231" s="31"/>
      <c r="I231" s="27">
        <v>0</v>
      </c>
      <c r="J231" s="28">
        <f t="shared" si="11"/>
        <v>0</v>
      </c>
      <c r="K231" s="29" t="s">
        <v>50</v>
      </c>
      <c r="L231" s="29" t="s">
        <v>45</v>
      </c>
      <c r="M231" s="29" t="s">
        <v>51</v>
      </c>
      <c r="N231" s="30" t="str">
        <f>VLOOKUP(M231,[20]OPERACIONAL!$A$1:$C$12,2,FALSE)</f>
        <v>SELECIONAR</v>
      </c>
    </row>
    <row r="232" spans="2:14">
      <c r="B232" s="23" t="str">
        <f t="shared" si="10"/>
        <v>U.</v>
      </c>
      <c r="C232" s="24" t="s">
        <v>4</v>
      </c>
      <c r="D232" s="25"/>
      <c r="E232" s="25"/>
      <c r="F232" s="24" t="s">
        <v>18</v>
      </c>
      <c r="G232" s="26">
        <v>1</v>
      </c>
      <c r="H232" s="31"/>
      <c r="I232" s="27">
        <v>0</v>
      </c>
      <c r="J232" s="28">
        <f t="shared" si="11"/>
        <v>0</v>
      </c>
      <c r="K232" s="29" t="s">
        <v>50</v>
      </c>
      <c r="L232" s="29" t="s">
        <v>45</v>
      </c>
      <c r="M232" s="29" t="s">
        <v>51</v>
      </c>
      <c r="N232" s="30" t="str">
        <f>VLOOKUP(M232,[20]OPERACIONAL!$A$1:$C$12,2,FALSE)</f>
        <v>SELECIONAR</v>
      </c>
    </row>
    <row r="233" spans="2:14">
      <c r="B233" s="23" t="str">
        <f t="shared" si="10"/>
        <v>U.</v>
      </c>
      <c r="C233" s="24" t="s">
        <v>4</v>
      </c>
      <c r="D233" s="25"/>
      <c r="E233" s="25"/>
      <c r="F233" s="24" t="s">
        <v>18</v>
      </c>
      <c r="G233" s="26">
        <v>1</v>
      </c>
      <c r="H233" s="31"/>
      <c r="I233" s="27">
        <v>0</v>
      </c>
      <c r="J233" s="28">
        <f t="shared" si="11"/>
        <v>0</v>
      </c>
      <c r="K233" s="29" t="s">
        <v>50</v>
      </c>
      <c r="L233" s="29" t="s">
        <v>45</v>
      </c>
      <c r="M233" s="29" t="s">
        <v>51</v>
      </c>
      <c r="N233" s="30" t="str">
        <f>VLOOKUP(M233,[20]OPERACIONAL!$A$1:$C$12,2,FALSE)</f>
        <v>SELECIONAR</v>
      </c>
    </row>
    <row r="234" spans="2:14">
      <c r="B234" s="23" t="str">
        <f t="shared" si="10"/>
        <v>U.</v>
      </c>
      <c r="C234" s="24" t="s">
        <v>4</v>
      </c>
      <c r="D234" s="25"/>
      <c r="E234" s="25"/>
      <c r="F234" s="24" t="s">
        <v>18</v>
      </c>
      <c r="G234" s="26">
        <v>1</v>
      </c>
      <c r="H234" s="31"/>
      <c r="I234" s="27">
        <v>0</v>
      </c>
      <c r="J234" s="28">
        <f t="shared" si="11"/>
        <v>0</v>
      </c>
      <c r="K234" s="29" t="s">
        <v>50</v>
      </c>
      <c r="L234" s="29" t="s">
        <v>45</v>
      </c>
      <c r="M234" s="29" t="s">
        <v>51</v>
      </c>
      <c r="N234" s="30" t="str">
        <f>VLOOKUP(M234,[20]OPERACIONAL!$A$1:$C$12,2,FALSE)</f>
        <v>SELECIONAR</v>
      </c>
    </row>
    <row r="235" spans="2:14">
      <c r="B235" s="23" t="str">
        <f t="shared" si="10"/>
        <v>U.</v>
      </c>
      <c r="C235" s="24" t="s">
        <v>4</v>
      </c>
      <c r="D235" s="25"/>
      <c r="E235" s="25"/>
      <c r="F235" s="24" t="s">
        <v>18</v>
      </c>
      <c r="G235" s="26">
        <v>1</v>
      </c>
      <c r="H235" s="31"/>
      <c r="I235" s="27">
        <v>0</v>
      </c>
      <c r="J235" s="28">
        <f t="shared" si="11"/>
        <v>0</v>
      </c>
      <c r="K235" s="29" t="s">
        <v>50</v>
      </c>
      <c r="L235" s="29" t="s">
        <v>45</v>
      </c>
      <c r="M235" s="29" t="s">
        <v>51</v>
      </c>
      <c r="N235" s="30" t="str">
        <f>VLOOKUP(M235,[20]OPERACIONAL!$A$1:$C$12,2,FALSE)</f>
        <v>SELECIONAR</v>
      </c>
    </row>
    <row r="236" spans="2:14">
      <c r="B236" s="23" t="str">
        <f t="shared" si="10"/>
        <v>U.</v>
      </c>
      <c r="C236" s="24" t="s">
        <v>4</v>
      </c>
      <c r="D236" s="25"/>
      <c r="E236" s="25"/>
      <c r="F236" s="24" t="s">
        <v>18</v>
      </c>
      <c r="G236" s="26">
        <v>1</v>
      </c>
      <c r="H236" s="31"/>
      <c r="I236" s="27">
        <v>0</v>
      </c>
      <c r="J236" s="28">
        <f t="shared" si="11"/>
        <v>0</v>
      </c>
      <c r="K236" s="29" t="s">
        <v>50</v>
      </c>
      <c r="L236" s="29" t="s">
        <v>45</v>
      </c>
      <c r="M236" s="29" t="s">
        <v>51</v>
      </c>
      <c r="N236" s="30" t="str">
        <f>VLOOKUP(M236,[20]OPERACIONAL!$A$1:$C$12,2,FALSE)</f>
        <v>SELECIONAR</v>
      </c>
    </row>
    <row r="237" spans="2:14">
      <c r="B237" s="23" t="str">
        <f t="shared" si="10"/>
        <v>U.</v>
      </c>
      <c r="C237" s="24" t="s">
        <v>4</v>
      </c>
      <c r="D237" s="25"/>
      <c r="E237" s="25"/>
      <c r="F237" s="24" t="s">
        <v>18</v>
      </c>
      <c r="G237" s="26">
        <v>1</v>
      </c>
      <c r="H237" s="31"/>
      <c r="I237" s="27">
        <v>0</v>
      </c>
      <c r="J237" s="28">
        <f t="shared" si="11"/>
        <v>0</v>
      </c>
      <c r="K237" s="29" t="s">
        <v>50</v>
      </c>
      <c r="L237" s="29" t="s">
        <v>45</v>
      </c>
      <c r="M237" s="29" t="s">
        <v>51</v>
      </c>
      <c r="N237" s="30" t="str">
        <f>VLOOKUP(M237,[20]OPERACIONAL!$A$1:$C$12,2,FALSE)</f>
        <v>SELECIONAR</v>
      </c>
    </row>
    <row r="238" spans="2:14">
      <c r="B238" s="23" t="str">
        <f t="shared" si="10"/>
        <v>U.</v>
      </c>
      <c r="C238" s="24" t="s">
        <v>4</v>
      </c>
      <c r="D238" s="25"/>
      <c r="E238" s="25"/>
      <c r="F238" s="24" t="s">
        <v>18</v>
      </c>
      <c r="G238" s="26">
        <v>1</v>
      </c>
      <c r="H238" s="31"/>
      <c r="I238" s="27">
        <v>0</v>
      </c>
      <c r="J238" s="28">
        <f t="shared" si="11"/>
        <v>0</v>
      </c>
      <c r="K238" s="29" t="s">
        <v>50</v>
      </c>
      <c r="L238" s="29" t="s">
        <v>45</v>
      </c>
      <c r="M238" s="29" t="s">
        <v>51</v>
      </c>
      <c r="N238" s="30" t="str">
        <f>VLOOKUP(M238,[20]OPERACIONAL!$A$1:$C$12,2,FALSE)</f>
        <v>SELECIONAR</v>
      </c>
    </row>
    <row r="239" spans="2:14">
      <c r="B239" s="23" t="str">
        <f t="shared" si="10"/>
        <v>U.</v>
      </c>
      <c r="C239" s="24" t="s">
        <v>4</v>
      </c>
      <c r="D239" s="25"/>
      <c r="E239" s="25"/>
      <c r="F239" s="24" t="s">
        <v>18</v>
      </c>
      <c r="G239" s="26">
        <v>1</v>
      </c>
      <c r="H239" s="31"/>
      <c r="I239" s="27">
        <v>0</v>
      </c>
      <c r="J239" s="28">
        <f t="shared" si="11"/>
        <v>0</v>
      </c>
      <c r="K239" s="29" t="s">
        <v>50</v>
      </c>
      <c r="L239" s="29" t="s">
        <v>45</v>
      </c>
      <c r="M239" s="29" t="s">
        <v>51</v>
      </c>
      <c r="N239" s="30" t="str">
        <f>VLOOKUP(M239,[20]OPERACIONAL!$A$1:$C$12,2,FALSE)</f>
        <v>SELECIONAR</v>
      </c>
    </row>
    <row r="240" spans="2:14">
      <c r="B240" s="23" t="str">
        <f t="shared" si="10"/>
        <v>U.</v>
      </c>
      <c r="C240" s="24" t="s">
        <v>4</v>
      </c>
      <c r="D240" s="25"/>
      <c r="E240" s="25"/>
      <c r="F240" s="24" t="s">
        <v>18</v>
      </c>
      <c r="G240" s="26">
        <v>1</v>
      </c>
      <c r="H240" s="31"/>
      <c r="I240" s="27">
        <v>0</v>
      </c>
      <c r="J240" s="28">
        <f t="shared" si="11"/>
        <v>0</v>
      </c>
      <c r="K240" s="29" t="s">
        <v>50</v>
      </c>
      <c r="L240" s="29" t="s">
        <v>45</v>
      </c>
      <c r="M240" s="29" t="s">
        <v>51</v>
      </c>
      <c r="N240" s="30" t="str">
        <f>VLOOKUP(M240,[20]OPERACIONAL!$A$1:$C$12,2,FALSE)</f>
        <v>SELECIONAR</v>
      </c>
    </row>
    <row r="241" spans="2:14">
      <c r="B241" s="23" t="str">
        <f t="shared" si="10"/>
        <v>U.</v>
      </c>
      <c r="C241" s="24" t="s">
        <v>4</v>
      </c>
      <c r="D241" s="25"/>
      <c r="E241" s="25"/>
      <c r="F241" s="24" t="s">
        <v>18</v>
      </c>
      <c r="G241" s="26">
        <v>1</v>
      </c>
      <c r="H241" s="31"/>
      <c r="I241" s="27">
        <v>0</v>
      </c>
      <c r="J241" s="28">
        <f t="shared" si="11"/>
        <v>0</v>
      </c>
      <c r="K241" s="29" t="s">
        <v>50</v>
      </c>
      <c r="L241" s="29" t="s">
        <v>45</v>
      </c>
      <c r="M241" s="29" t="s">
        <v>51</v>
      </c>
      <c r="N241" s="30" t="str">
        <f>VLOOKUP(M241,[20]OPERACIONAL!$A$1:$C$12,2,FALSE)</f>
        <v>SELECIONAR</v>
      </c>
    </row>
    <row r="242" spans="2:14">
      <c r="B242" s="23" t="str">
        <f t="shared" si="10"/>
        <v>U.</v>
      </c>
      <c r="C242" s="24" t="s">
        <v>4</v>
      </c>
      <c r="D242" s="25"/>
      <c r="E242" s="25"/>
      <c r="F242" s="24" t="s">
        <v>18</v>
      </c>
      <c r="G242" s="26">
        <v>1</v>
      </c>
      <c r="H242" s="31"/>
      <c r="I242" s="27">
        <v>0</v>
      </c>
      <c r="J242" s="28">
        <f t="shared" si="11"/>
        <v>0</v>
      </c>
      <c r="K242" s="29" t="s">
        <v>50</v>
      </c>
      <c r="L242" s="29" t="s">
        <v>45</v>
      </c>
      <c r="M242" s="29" t="s">
        <v>51</v>
      </c>
      <c r="N242" s="30" t="str">
        <f>VLOOKUP(M242,[20]OPERACIONAL!$A$1:$C$12,2,FALSE)</f>
        <v>SELECIONAR</v>
      </c>
    </row>
    <row r="243" spans="2:14">
      <c r="B243" s="23" t="str">
        <f t="shared" si="10"/>
        <v>U.</v>
      </c>
      <c r="C243" s="24" t="s">
        <v>4</v>
      </c>
      <c r="D243" s="25"/>
      <c r="E243" s="25"/>
      <c r="F243" s="24" t="s">
        <v>18</v>
      </c>
      <c r="G243" s="26">
        <v>1</v>
      </c>
      <c r="H243" s="31"/>
      <c r="I243" s="27">
        <v>0</v>
      </c>
      <c r="J243" s="28">
        <f t="shared" si="11"/>
        <v>0</v>
      </c>
      <c r="K243" s="29" t="s">
        <v>50</v>
      </c>
      <c r="L243" s="29" t="s">
        <v>45</v>
      </c>
      <c r="M243" s="29" t="s">
        <v>51</v>
      </c>
      <c r="N243" s="30" t="str">
        <f>VLOOKUP(M243,[20]OPERACIONAL!$A$1:$C$12,2,FALSE)</f>
        <v>SELECIONAR</v>
      </c>
    </row>
    <row r="244" spans="2:14">
      <c r="B244" s="23" t="str">
        <f t="shared" si="10"/>
        <v>U.</v>
      </c>
      <c r="C244" s="24" t="s">
        <v>4</v>
      </c>
      <c r="D244" s="25"/>
      <c r="E244" s="25"/>
      <c r="F244" s="24" t="s">
        <v>18</v>
      </c>
      <c r="G244" s="26">
        <v>1</v>
      </c>
      <c r="H244" s="31"/>
      <c r="I244" s="27">
        <v>0</v>
      </c>
      <c r="J244" s="28">
        <f t="shared" si="11"/>
        <v>0</v>
      </c>
      <c r="K244" s="29" t="s">
        <v>50</v>
      </c>
      <c r="L244" s="29" t="s">
        <v>45</v>
      </c>
      <c r="M244" s="29" t="s">
        <v>51</v>
      </c>
      <c r="N244" s="30" t="str">
        <f>VLOOKUP(M244,[20]OPERACIONAL!$A$1:$C$12,2,FALSE)</f>
        <v>SELECIONAR</v>
      </c>
    </row>
    <row r="245" spans="2:14">
      <c r="B245" s="23" t="str">
        <f t="shared" si="10"/>
        <v>U.</v>
      </c>
      <c r="C245" s="24" t="s">
        <v>4</v>
      </c>
      <c r="D245" s="25"/>
      <c r="E245" s="25"/>
      <c r="F245" s="24" t="s">
        <v>18</v>
      </c>
      <c r="G245" s="26">
        <v>1</v>
      </c>
      <c r="H245" s="31"/>
      <c r="I245" s="27">
        <v>0</v>
      </c>
      <c r="J245" s="28">
        <f t="shared" si="11"/>
        <v>0</v>
      </c>
      <c r="K245" s="29" t="s">
        <v>50</v>
      </c>
      <c r="L245" s="29" t="s">
        <v>45</v>
      </c>
      <c r="M245" s="29" t="s">
        <v>51</v>
      </c>
      <c r="N245" s="30" t="str">
        <f>VLOOKUP(M245,[20]OPERACIONAL!$A$1:$C$12,2,FALSE)</f>
        <v>SELECIONAR</v>
      </c>
    </row>
    <row r="246" spans="2:14">
      <c r="B246" s="23" t="str">
        <f t="shared" si="10"/>
        <v>U.</v>
      </c>
      <c r="C246" s="24" t="s">
        <v>4</v>
      </c>
      <c r="D246" s="25"/>
      <c r="E246" s="25"/>
      <c r="F246" s="24" t="s">
        <v>18</v>
      </c>
      <c r="G246" s="26">
        <v>1</v>
      </c>
      <c r="H246" s="31"/>
      <c r="I246" s="27">
        <v>0</v>
      </c>
      <c r="J246" s="28">
        <f t="shared" si="11"/>
        <v>0</v>
      </c>
      <c r="K246" s="29" t="s">
        <v>50</v>
      </c>
      <c r="L246" s="29" t="s">
        <v>45</v>
      </c>
      <c r="M246" s="29" t="s">
        <v>51</v>
      </c>
      <c r="N246" s="30" t="str">
        <f>VLOOKUP(M246,[20]OPERACIONAL!$A$1:$C$12,2,FALSE)</f>
        <v>SELECIONAR</v>
      </c>
    </row>
    <row r="247" spans="2:14">
      <c r="B247" s="23" t="str">
        <f t="shared" si="10"/>
        <v>U.</v>
      </c>
      <c r="C247" s="24" t="s">
        <v>4</v>
      </c>
      <c r="D247" s="25"/>
      <c r="E247" s="25"/>
      <c r="F247" s="24" t="s">
        <v>18</v>
      </c>
      <c r="G247" s="26">
        <v>1</v>
      </c>
      <c r="H247" s="31"/>
      <c r="I247" s="27">
        <v>0</v>
      </c>
      <c r="J247" s="28">
        <f t="shared" si="11"/>
        <v>0</v>
      </c>
      <c r="K247" s="29" t="s">
        <v>50</v>
      </c>
      <c r="L247" s="29" t="s">
        <v>45</v>
      </c>
      <c r="M247" s="29" t="s">
        <v>51</v>
      </c>
      <c r="N247" s="30" t="str">
        <f>VLOOKUP(M247,[20]OPERACIONAL!$A$1:$C$12,2,FALSE)</f>
        <v>SELECIONAR</v>
      </c>
    </row>
    <row r="248" spans="2:14">
      <c r="B248" s="23" t="str">
        <f t="shared" si="10"/>
        <v>U.</v>
      </c>
      <c r="C248" s="24" t="s">
        <v>4</v>
      </c>
      <c r="D248" s="25"/>
      <c r="E248" s="25"/>
      <c r="F248" s="24" t="s">
        <v>18</v>
      </c>
      <c r="G248" s="26">
        <v>1</v>
      </c>
      <c r="H248" s="31"/>
      <c r="I248" s="27">
        <v>0</v>
      </c>
      <c r="J248" s="28">
        <f t="shared" si="11"/>
        <v>0</v>
      </c>
      <c r="K248" s="29" t="s">
        <v>50</v>
      </c>
      <c r="L248" s="29" t="s">
        <v>45</v>
      </c>
      <c r="M248" s="29" t="s">
        <v>51</v>
      </c>
      <c r="N248" s="30" t="str">
        <f>VLOOKUP(M248,[20]OPERACIONAL!$A$1:$C$12,2,FALSE)</f>
        <v>SELECIONAR</v>
      </c>
    </row>
    <row r="249" spans="2:14">
      <c r="B249" s="23" t="str">
        <f t="shared" si="10"/>
        <v>U.</v>
      </c>
      <c r="C249" s="24" t="s">
        <v>4</v>
      </c>
      <c r="D249" s="25"/>
      <c r="E249" s="25"/>
      <c r="F249" s="24" t="s">
        <v>18</v>
      </c>
      <c r="G249" s="26">
        <v>1</v>
      </c>
      <c r="H249" s="31"/>
      <c r="I249" s="27">
        <v>0</v>
      </c>
      <c r="J249" s="28">
        <f t="shared" si="11"/>
        <v>0</v>
      </c>
      <c r="K249" s="29" t="s">
        <v>50</v>
      </c>
      <c r="L249" s="29" t="s">
        <v>45</v>
      </c>
      <c r="M249" s="29" t="s">
        <v>51</v>
      </c>
      <c r="N249" s="30" t="str">
        <f>VLOOKUP(M249,[20]OPERACIONAL!$A$1:$C$12,2,FALSE)</f>
        <v>SELECIONAR</v>
      </c>
    </row>
    <row r="250" spans="2:14">
      <c r="B250" s="23" t="str">
        <f t="shared" si="10"/>
        <v>U.</v>
      </c>
      <c r="C250" s="24" t="s">
        <v>4</v>
      </c>
      <c r="D250" s="25"/>
      <c r="E250" s="25"/>
      <c r="F250" s="24" t="s">
        <v>18</v>
      </c>
      <c r="G250" s="26">
        <v>1</v>
      </c>
      <c r="H250" s="31"/>
      <c r="I250" s="27">
        <v>0</v>
      </c>
      <c r="J250" s="28">
        <f t="shared" si="11"/>
        <v>0</v>
      </c>
      <c r="K250" s="29" t="s">
        <v>50</v>
      </c>
      <c r="L250" s="29" t="s">
        <v>45</v>
      </c>
      <c r="M250" s="29" t="s">
        <v>51</v>
      </c>
      <c r="N250" s="30" t="str">
        <f>VLOOKUP(M250,[20]OPERACIONAL!$A$1:$C$12,2,FALSE)</f>
        <v>SELECIONAR</v>
      </c>
    </row>
    <row r="251" spans="2:14">
      <c r="B251" s="23" t="str">
        <f t="shared" si="10"/>
        <v>U.</v>
      </c>
      <c r="C251" s="24" t="s">
        <v>4</v>
      </c>
      <c r="D251" s="25"/>
      <c r="E251" s="25"/>
      <c r="F251" s="24" t="s">
        <v>18</v>
      </c>
      <c r="G251" s="26">
        <v>1</v>
      </c>
      <c r="H251" s="31"/>
      <c r="I251" s="27">
        <v>0</v>
      </c>
      <c r="J251" s="28">
        <f t="shared" si="11"/>
        <v>0</v>
      </c>
      <c r="K251" s="29" t="s">
        <v>50</v>
      </c>
      <c r="L251" s="29" t="s">
        <v>45</v>
      </c>
      <c r="M251" s="29" t="s">
        <v>51</v>
      </c>
      <c r="N251" s="30" t="str">
        <f>VLOOKUP(M251,[20]OPERACIONAL!$A$1:$C$12,2,FALSE)</f>
        <v>SELECIONAR</v>
      </c>
    </row>
    <row r="252" spans="2:14">
      <c r="B252" s="23" t="str">
        <f t="shared" si="10"/>
        <v>U.</v>
      </c>
      <c r="C252" s="24" t="s">
        <v>4</v>
      </c>
      <c r="D252" s="25"/>
      <c r="E252" s="25"/>
      <c r="F252" s="24" t="s">
        <v>18</v>
      </c>
      <c r="G252" s="26">
        <v>1</v>
      </c>
      <c r="H252" s="31"/>
      <c r="I252" s="27">
        <v>0</v>
      </c>
      <c r="J252" s="28">
        <f t="shared" si="11"/>
        <v>0</v>
      </c>
      <c r="K252" s="29" t="s">
        <v>50</v>
      </c>
      <c r="L252" s="29" t="s">
        <v>45</v>
      </c>
      <c r="M252" s="29" t="s">
        <v>51</v>
      </c>
      <c r="N252" s="30" t="str">
        <f>VLOOKUP(M252,[20]OPERACIONAL!$A$1:$C$12,2,FALSE)</f>
        <v>SELECIONAR</v>
      </c>
    </row>
    <row r="253" spans="2:14">
      <c r="B253" s="23" t="str">
        <f t="shared" si="10"/>
        <v>U.</v>
      </c>
      <c r="C253" s="24" t="s">
        <v>4</v>
      </c>
      <c r="D253" s="25"/>
      <c r="E253" s="25"/>
      <c r="F253" s="24" t="s">
        <v>18</v>
      </c>
      <c r="G253" s="26">
        <v>1</v>
      </c>
      <c r="H253" s="31"/>
      <c r="I253" s="27">
        <v>0</v>
      </c>
      <c r="J253" s="28">
        <f t="shared" si="11"/>
        <v>0</v>
      </c>
      <c r="K253" s="29" t="s">
        <v>50</v>
      </c>
      <c r="L253" s="29" t="s">
        <v>45</v>
      </c>
      <c r="M253" s="29" t="s">
        <v>51</v>
      </c>
      <c r="N253" s="30" t="str">
        <f>VLOOKUP(M253,[20]OPERACIONAL!$A$1:$C$12,2,FALSE)</f>
        <v>SELECIONAR</v>
      </c>
    </row>
    <row r="254" spans="2:14">
      <c r="B254" s="23" t="str">
        <f t="shared" si="10"/>
        <v>U.</v>
      </c>
      <c r="C254" s="24" t="s">
        <v>4</v>
      </c>
      <c r="D254" s="25"/>
      <c r="E254" s="25"/>
      <c r="F254" s="24" t="s">
        <v>18</v>
      </c>
      <c r="G254" s="26">
        <v>1</v>
      </c>
      <c r="H254" s="31"/>
      <c r="I254" s="27">
        <v>0</v>
      </c>
      <c r="J254" s="28">
        <f t="shared" si="11"/>
        <v>0</v>
      </c>
      <c r="K254" s="29" t="s">
        <v>50</v>
      </c>
      <c r="L254" s="29" t="s">
        <v>45</v>
      </c>
      <c r="M254" s="29" t="s">
        <v>51</v>
      </c>
      <c r="N254" s="30" t="str">
        <f>VLOOKUP(M254,[20]OPERACIONAL!$A$1:$C$12,2,FALSE)</f>
        <v>SELECIONAR</v>
      </c>
    </row>
    <row r="255" spans="2:14">
      <c r="B255" s="23" t="str">
        <f t="shared" si="10"/>
        <v>U.</v>
      </c>
      <c r="C255" s="24" t="s">
        <v>4</v>
      </c>
      <c r="D255" s="25"/>
      <c r="E255" s="25"/>
      <c r="F255" s="24" t="s">
        <v>18</v>
      </c>
      <c r="G255" s="26">
        <v>1</v>
      </c>
      <c r="H255" s="31"/>
      <c r="I255" s="27">
        <v>0</v>
      </c>
      <c r="J255" s="28">
        <f t="shared" si="11"/>
        <v>0</v>
      </c>
      <c r="K255" s="29" t="s">
        <v>50</v>
      </c>
      <c r="L255" s="29" t="s">
        <v>45</v>
      </c>
      <c r="M255" s="29" t="s">
        <v>51</v>
      </c>
      <c r="N255" s="30" t="str">
        <f>VLOOKUP(M255,[20]OPERACIONAL!$A$1:$C$12,2,FALSE)</f>
        <v>SELECIONAR</v>
      </c>
    </row>
    <row r="256" spans="2:14">
      <c r="B256" s="23" t="str">
        <f t="shared" si="10"/>
        <v>U.</v>
      </c>
      <c r="C256" s="24" t="s">
        <v>4</v>
      </c>
      <c r="D256" s="25"/>
      <c r="E256" s="25"/>
      <c r="F256" s="24" t="s">
        <v>18</v>
      </c>
      <c r="G256" s="26">
        <v>1</v>
      </c>
      <c r="H256" s="31"/>
      <c r="I256" s="27">
        <v>0</v>
      </c>
      <c r="J256" s="28">
        <f t="shared" si="11"/>
        <v>0</v>
      </c>
      <c r="K256" s="29" t="s">
        <v>50</v>
      </c>
      <c r="L256" s="29" t="s">
        <v>45</v>
      </c>
      <c r="M256" s="29" t="s">
        <v>51</v>
      </c>
      <c r="N256" s="30" t="str">
        <f>VLOOKUP(M256,[20]OPERACIONAL!$A$1:$C$12,2,FALSE)</f>
        <v>SELECIONAR</v>
      </c>
    </row>
    <row r="257" spans="2:14">
      <c r="B257" s="23" t="str">
        <f t="shared" si="10"/>
        <v>U.</v>
      </c>
      <c r="C257" s="24" t="s">
        <v>4</v>
      </c>
      <c r="D257" s="25"/>
      <c r="E257" s="25"/>
      <c r="F257" s="24" t="s">
        <v>18</v>
      </c>
      <c r="G257" s="26">
        <v>1</v>
      </c>
      <c r="H257" s="31"/>
      <c r="I257" s="27">
        <v>0</v>
      </c>
      <c r="J257" s="28">
        <f t="shared" si="11"/>
        <v>0</v>
      </c>
      <c r="K257" s="29" t="s">
        <v>50</v>
      </c>
      <c r="L257" s="29" t="s">
        <v>45</v>
      </c>
      <c r="M257" s="29" t="s">
        <v>51</v>
      </c>
      <c r="N257" s="30" t="str">
        <f>VLOOKUP(M257,[20]OPERACIONAL!$A$1:$C$12,2,FALSE)</f>
        <v>SELECIONAR</v>
      </c>
    </row>
    <row r="258" spans="2:14">
      <c r="B258" s="23" t="str">
        <f t="shared" si="10"/>
        <v>U.</v>
      </c>
      <c r="C258" s="24" t="s">
        <v>4</v>
      </c>
      <c r="D258" s="25"/>
      <c r="E258" s="25"/>
      <c r="F258" s="24" t="s">
        <v>18</v>
      </c>
      <c r="G258" s="26">
        <v>1</v>
      </c>
      <c r="H258" s="31"/>
      <c r="I258" s="27">
        <v>0</v>
      </c>
      <c r="J258" s="28">
        <f t="shared" si="11"/>
        <v>0</v>
      </c>
      <c r="K258" s="29" t="s">
        <v>50</v>
      </c>
      <c r="L258" s="29" t="s">
        <v>45</v>
      </c>
      <c r="M258" s="29" t="s">
        <v>51</v>
      </c>
      <c r="N258" s="30" t="str">
        <f>VLOOKUP(M258,[20]OPERACIONAL!$A$1:$C$12,2,FALSE)</f>
        <v>SELECIONAR</v>
      </c>
    </row>
    <row r="259" spans="2:14">
      <c r="B259" s="23" t="str">
        <f t="shared" si="10"/>
        <v>U.</v>
      </c>
      <c r="C259" s="24" t="s">
        <v>4</v>
      </c>
      <c r="D259" s="25"/>
      <c r="E259" s="25"/>
      <c r="F259" s="24" t="s">
        <v>18</v>
      </c>
      <c r="G259" s="26">
        <v>1</v>
      </c>
      <c r="H259" s="31"/>
      <c r="I259" s="27">
        <v>0</v>
      </c>
      <c r="J259" s="28">
        <f t="shared" si="11"/>
        <v>0</v>
      </c>
      <c r="K259" s="29" t="s">
        <v>50</v>
      </c>
      <c r="L259" s="29" t="s">
        <v>45</v>
      </c>
      <c r="M259" s="29" t="s">
        <v>51</v>
      </c>
      <c r="N259" s="30" t="str">
        <f>VLOOKUP(M259,[20]OPERACIONAL!$A$1:$C$12,2,FALSE)</f>
        <v>SELECIONAR</v>
      </c>
    </row>
    <row r="260" spans="2:14">
      <c r="B260" s="23" t="str">
        <f t="shared" si="10"/>
        <v>U.</v>
      </c>
      <c r="C260" s="24" t="s">
        <v>4</v>
      </c>
      <c r="D260" s="25"/>
      <c r="E260" s="25"/>
      <c r="F260" s="24" t="s">
        <v>18</v>
      </c>
      <c r="G260" s="26">
        <v>1</v>
      </c>
      <c r="H260" s="31"/>
      <c r="I260" s="27">
        <v>0</v>
      </c>
      <c r="J260" s="28">
        <f t="shared" si="11"/>
        <v>0</v>
      </c>
      <c r="K260" s="29" t="s">
        <v>50</v>
      </c>
      <c r="L260" s="29" t="s">
        <v>45</v>
      </c>
      <c r="M260" s="29" t="s">
        <v>51</v>
      </c>
      <c r="N260" s="30" t="str">
        <f>VLOOKUP(M260,[20]OPERACIONAL!$A$1:$C$12,2,FALSE)</f>
        <v>SELECIONAR</v>
      </c>
    </row>
    <row r="261" spans="2:14">
      <c r="B261" s="23" t="str">
        <f t="shared" ref="B261:B324" si="12">MID(C261,1,2)</f>
        <v>U.</v>
      </c>
      <c r="C261" s="24" t="s">
        <v>4</v>
      </c>
      <c r="D261" s="25"/>
      <c r="E261" s="25"/>
      <c r="F261" s="24" t="s">
        <v>18</v>
      </c>
      <c r="G261" s="26">
        <v>1</v>
      </c>
      <c r="H261" s="31"/>
      <c r="I261" s="27">
        <v>0</v>
      </c>
      <c r="J261" s="28">
        <f t="shared" si="11"/>
        <v>0</v>
      </c>
      <c r="K261" s="29" t="s">
        <v>50</v>
      </c>
      <c r="L261" s="29" t="s">
        <v>45</v>
      </c>
      <c r="M261" s="29" t="s">
        <v>51</v>
      </c>
      <c r="N261" s="30" t="str">
        <f>VLOOKUP(M261,[20]OPERACIONAL!$A$1:$C$12,2,FALSE)</f>
        <v>SELECIONAR</v>
      </c>
    </row>
    <row r="262" spans="2:14">
      <c r="B262" s="23" t="str">
        <f t="shared" si="12"/>
        <v>U.</v>
      </c>
      <c r="C262" s="24" t="s">
        <v>4</v>
      </c>
      <c r="D262" s="25"/>
      <c r="E262" s="25"/>
      <c r="F262" s="24" t="s">
        <v>18</v>
      </c>
      <c r="G262" s="26">
        <v>1</v>
      </c>
      <c r="H262" s="31"/>
      <c r="I262" s="27">
        <v>0</v>
      </c>
      <c r="J262" s="28">
        <f t="shared" si="11"/>
        <v>0</v>
      </c>
      <c r="K262" s="29" t="s">
        <v>50</v>
      </c>
      <c r="L262" s="29" t="s">
        <v>45</v>
      </c>
      <c r="M262" s="29" t="s">
        <v>51</v>
      </c>
      <c r="N262" s="30" t="str">
        <f>VLOOKUP(M262,[20]OPERACIONAL!$A$1:$C$12,2,FALSE)</f>
        <v>SELECIONAR</v>
      </c>
    </row>
    <row r="263" spans="2:14">
      <c r="B263" s="23" t="str">
        <f t="shared" si="12"/>
        <v>U.</v>
      </c>
      <c r="C263" s="24" t="s">
        <v>4</v>
      </c>
      <c r="D263" s="25"/>
      <c r="E263" s="25"/>
      <c r="F263" s="24" t="s">
        <v>18</v>
      </c>
      <c r="G263" s="26">
        <v>1</v>
      </c>
      <c r="H263" s="31"/>
      <c r="I263" s="27">
        <v>0</v>
      </c>
      <c r="J263" s="28">
        <f t="shared" si="11"/>
        <v>0</v>
      </c>
      <c r="K263" s="29" t="s">
        <v>50</v>
      </c>
      <c r="L263" s="29" t="s">
        <v>45</v>
      </c>
      <c r="M263" s="29" t="s">
        <v>51</v>
      </c>
      <c r="N263" s="30" t="str">
        <f>VLOOKUP(M263,[20]OPERACIONAL!$A$1:$C$12,2,FALSE)</f>
        <v>SELECIONAR</v>
      </c>
    </row>
    <row r="264" spans="2:14">
      <c r="B264" s="23" t="str">
        <f t="shared" si="12"/>
        <v>U.</v>
      </c>
      <c r="C264" s="24" t="s">
        <v>4</v>
      </c>
      <c r="D264" s="25"/>
      <c r="E264" s="25"/>
      <c r="F264" s="24" t="s">
        <v>18</v>
      </c>
      <c r="G264" s="26">
        <v>1</v>
      </c>
      <c r="H264" s="31"/>
      <c r="I264" s="27">
        <v>0</v>
      </c>
      <c r="J264" s="28">
        <f t="shared" si="11"/>
        <v>0</v>
      </c>
      <c r="K264" s="29" t="s">
        <v>50</v>
      </c>
      <c r="L264" s="29" t="s">
        <v>45</v>
      </c>
      <c r="M264" s="29" t="s">
        <v>51</v>
      </c>
      <c r="N264" s="30" t="str">
        <f>VLOOKUP(M264,[20]OPERACIONAL!$A$1:$C$12,2,FALSE)</f>
        <v>SELECIONAR</v>
      </c>
    </row>
    <row r="265" spans="2:14">
      <c r="B265" s="23" t="str">
        <f t="shared" si="12"/>
        <v>U.</v>
      </c>
      <c r="C265" s="24" t="s">
        <v>4</v>
      </c>
      <c r="D265" s="25"/>
      <c r="E265" s="25"/>
      <c r="F265" s="24" t="s">
        <v>18</v>
      </c>
      <c r="G265" s="26">
        <v>1</v>
      </c>
      <c r="H265" s="31"/>
      <c r="I265" s="27">
        <v>0</v>
      </c>
      <c r="J265" s="28">
        <f t="shared" si="11"/>
        <v>0</v>
      </c>
      <c r="K265" s="29" t="s">
        <v>50</v>
      </c>
      <c r="L265" s="29" t="s">
        <v>45</v>
      </c>
      <c r="M265" s="29" t="s">
        <v>51</v>
      </c>
      <c r="N265" s="30" t="str">
        <f>VLOOKUP(M265,[20]OPERACIONAL!$A$1:$C$12,2,FALSE)</f>
        <v>SELECIONAR</v>
      </c>
    </row>
    <row r="266" spans="2:14">
      <c r="B266" s="23" t="str">
        <f t="shared" si="12"/>
        <v>U.</v>
      </c>
      <c r="C266" s="24" t="s">
        <v>4</v>
      </c>
      <c r="D266" s="25"/>
      <c r="E266" s="25"/>
      <c r="F266" s="24" t="s">
        <v>18</v>
      </c>
      <c r="G266" s="26">
        <v>1</v>
      </c>
      <c r="H266" s="31"/>
      <c r="I266" s="27">
        <v>0</v>
      </c>
      <c r="J266" s="28">
        <f t="shared" si="11"/>
        <v>0</v>
      </c>
      <c r="K266" s="29" t="s">
        <v>50</v>
      </c>
      <c r="L266" s="29" t="s">
        <v>45</v>
      </c>
      <c r="M266" s="29" t="s">
        <v>51</v>
      </c>
      <c r="N266" s="30" t="str">
        <f>VLOOKUP(M266,[20]OPERACIONAL!$A$1:$C$12,2,FALSE)</f>
        <v>SELECIONAR</v>
      </c>
    </row>
    <row r="267" spans="2:14">
      <c r="B267" s="23" t="str">
        <f t="shared" si="12"/>
        <v>U.</v>
      </c>
      <c r="C267" s="24" t="s">
        <v>4</v>
      </c>
      <c r="D267" s="25"/>
      <c r="E267" s="25"/>
      <c r="F267" s="24" t="s">
        <v>18</v>
      </c>
      <c r="G267" s="26">
        <v>1</v>
      </c>
      <c r="H267" s="31"/>
      <c r="I267" s="27">
        <v>0</v>
      </c>
      <c r="J267" s="28">
        <f t="shared" si="11"/>
        <v>0</v>
      </c>
      <c r="K267" s="29" t="s">
        <v>50</v>
      </c>
      <c r="L267" s="29" t="s">
        <v>45</v>
      </c>
      <c r="M267" s="29" t="s">
        <v>51</v>
      </c>
      <c r="N267" s="30" t="str">
        <f>VLOOKUP(M267,[20]OPERACIONAL!$A$1:$C$12,2,FALSE)</f>
        <v>SELECIONAR</v>
      </c>
    </row>
    <row r="268" spans="2:14">
      <c r="B268" s="23" t="str">
        <f t="shared" si="12"/>
        <v>U.</v>
      </c>
      <c r="C268" s="24" t="s">
        <v>4</v>
      </c>
      <c r="D268" s="25"/>
      <c r="E268" s="25"/>
      <c r="F268" s="24" t="s">
        <v>18</v>
      </c>
      <c r="G268" s="26">
        <v>1</v>
      </c>
      <c r="H268" s="31"/>
      <c r="I268" s="27">
        <v>0</v>
      </c>
      <c r="J268" s="28">
        <f t="shared" si="11"/>
        <v>0</v>
      </c>
      <c r="K268" s="29" t="s">
        <v>50</v>
      </c>
      <c r="L268" s="29" t="s">
        <v>45</v>
      </c>
      <c r="M268" s="29" t="s">
        <v>51</v>
      </c>
      <c r="N268" s="30" t="str">
        <f>VLOOKUP(M268,[20]OPERACIONAL!$A$1:$C$12,2,FALSE)</f>
        <v>SELECIONAR</v>
      </c>
    </row>
    <row r="269" spans="2:14">
      <c r="B269" s="23" t="str">
        <f t="shared" si="12"/>
        <v>U.</v>
      </c>
      <c r="C269" s="24" t="s">
        <v>4</v>
      </c>
      <c r="D269" s="25"/>
      <c r="E269" s="25"/>
      <c r="F269" s="24" t="s">
        <v>18</v>
      </c>
      <c r="G269" s="26">
        <v>1</v>
      </c>
      <c r="H269" s="31"/>
      <c r="I269" s="27">
        <v>0</v>
      </c>
      <c r="J269" s="28">
        <f t="shared" si="11"/>
        <v>0</v>
      </c>
      <c r="K269" s="29" t="s">
        <v>50</v>
      </c>
      <c r="L269" s="29" t="s">
        <v>45</v>
      </c>
      <c r="M269" s="29" t="s">
        <v>51</v>
      </c>
      <c r="N269" s="30" t="str">
        <f>VLOOKUP(M269,[20]OPERACIONAL!$A$1:$C$12,2,FALSE)</f>
        <v>SELECIONAR</v>
      </c>
    </row>
    <row r="270" spans="2:14">
      <c r="B270" s="23" t="str">
        <f t="shared" si="12"/>
        <v>U.</v>
      </c>
      <c r="C270" s="24" t="s">
        <v>4</v>
      </c>
      <c r="D270" s="25"/>
      <c r="E270" s="25"/>
      <c r="F270" s="24" t="s">
        <v>18</v>
      </c>
      <c r="G270" s="26">
        <v>1</v>
      </c>
      <c r="H270" s="31"/>
      <c r="I270" s="27">
        <v>0</v>
      </c>
      <c r="J270" s="28">
        <f t="shared" si="11"/>
        <v>0</v>
      </c>
      <c r="K270" s="29" t="s">
        <v>50</v>
      </c>
      <c r="L270" s="29" t="s">
        <v>45</v>
      </c>
      <c r="M270" s="29" t="s">
        <v>51</v>
      </c>
      <c r="N270" s="30" t="str">
        <f>VLOOKUP(M270,[20]OPERACIONAL!$A$1:$C$12,2,FALSE)</f>
        <v>SELECIONAR</v>
      </c>
    </row>
    <row r="271" spans="2:14">
      <c r="B271" s="23" t="str">
        <f t="shared" si="12"/>
        <v>U.</v>
      </c>
      <c r="C271" s="24" t="s">
        <v>4</v>
      </c>
      <c r="D271" s="25"/>
      <c r="E271" s="25"/>
      <c r="F271" s="24" t="s">
        <v>18</v>
      </c>
      <c r="G271" s="26">
        <v>1</v>
      </c>
      <c r="H271" s="31"/>
      <c r="I271" s="27">
        <v>0</v>
      </c>
      <c r="J271" s="28">
        <f t="shared" ref="J271:J334" si="13">G271*I271</f>
        <v>0</v>
      </c>
      <c r="K271" s="29" t="s">
        <v>50</v>
      </c>
      <c r="L271" s="29" t="s">
        <v>45</v>
      </c>
      <c r="M271" s="29" t="s">
        <v>51</v>
      </c>
      <c r="N271" s="30" t="str">
        <f>VLOOKUP(M271,[20]OPERACIONAL!$A$1:$C$12,2,FALSE)</f>
        <v>SELECIONAR</v>
      </c>
    </row>
    <row r="272" spans="2:14">
      <c r="B272" s="23" t="str">
        <f t="shared" si="12"/>
        <v>U.</v>
      </c>
      <c r="C272" s="24" t="s">
        <v>4</v>
      </c>
      <c r="D272" s="25"/>
      <c r="E272" s="25"/>
      <c r="F272" s="24" t="s">
        <v>18</v>
      </c>
      <c r="G272" s="26">
        <v>1</v>
      </c>
      <c r="H272" s="31"/>
      <c r="I272" s="27">
        <v>0</v>
      </c>
      <c r="J272" s="28">
        <f t="shared" si="13"/>
        <v>0</v>
      </c>
      <c r="K272" s="29" t="s">
        <v>50</v>
      </c>
      <c r="L272" s="29" t="s">
        <v>45</v>
      </c>
      <c r="M272" s="29" t="s">
        <v>51</v>
      </c>
      <c r="N272" s="30" t="str">
        <f>VLOOKUP(M272,[20]OPERACIONAL!$A$1:$C$12,2,FALSE)</f>
        <v>SELECIONAR</v>
      </c>
    </row>
    <row r="273" spans="2:14">
      <c r="B273" s="23" t="str">
        <f t="shared" si="12"/>
        <v>U.</v>
      </c>
      <c r="C273" s="24" t="s">
        <v>4</v>
      </c>
      <c r="D273" s="25"/>
      <c r="E273" s="25"/>
      <c r="F273" s="24" t="s">
        <v>18</v>
      </c>
      <c r="G273" s="26">
        <v>1</v>
      </c>
      <c r="H273" s="31"/>
      <c r="I273" s="27">
        <v>0</v>
      </c>
      <c r="J273" s="28">
        <f t="shared" si="13"/>
        <v>0</v>
      </c>
      <c r="K273" s="29" t="s">
        <v>50</v>
      </c>
      <c r="L273" s="29" t="s">
        <v>45</v>
      </c>
      <c r="M273" s="29" t="s">
        <v>51</v>
      </c>
      <c r="N273" s="30" t="str">
        <f>VLOOKUP(M273,[20]OPERACIONAL!$A$1:$C$12,2,FALSE)</f>
        <v>SELECIONAR</v>
      </c>
    </row>
    <row r="274" spans="2:14">
      <c r="B274" s="23" t="str">
        <f t="shared" si="12"/>
        <v>U.</v>
      </c>
      <c r="C274" s="24" t="s">
        <v>4</v>
      </c>
      <c r="D274" s="25"/>
      <c r="E274" s="25"/>
      <c r="F274" s="24" t="s">
        <v>18</v>
      </c>
      <c r="G274" s="26">
        <v>1</v>
      </c>
      <c r="H274" s="31"/>
      <c r="I274" s="27">
        <v>0</v>
      </c>
      <c r="J274" s="28">
        <f t="shared" si="13"/>
        <v>0</v>
      </c>
      <c r="K274" s="29" t="s">
        <v>50</v>
      </c>
      <c r="L274" s="29" t="s">
        <v>45</v>
      </c>
      <c r="M274" s="29" t="s">
        <v>51</v>
      </c>
      <c r="N274" s="30" t="str">
        <f>VLOOKUP(M274,[20]OPERACIONAL!$A$1:$C$12,2,FALSE)</f>
        <v>SELECIONAR</v>
      </c>
    </row>
    <row r="275" spans="2:14">
      <c r="B275" s="23" t="str">
        <f t="shared" si="12"/>
        <v>U.</v>
      </c>
      <c r="C275" s="24" t="s">
        <v>4</v>
      </c>
      <c r="D275" s="25"/>
      <c r="E275" s="25"/>
      <c r="F275" s="24" t="s">
        <v>18</v>
      </c>
      <c r="G275" s="26">
        <v>1</v>
      </c>
      <c r="H275" s="31"/>
      <c r="I275" s="27">
        <v>0</v>
      </c>
      <c r="J275" s="28">
        <f t="shared" si="13"/>
        <v>0</v>
      </c>
      <c r="K275" s="29" t="s">
        <v>50</v>
      </c>
      <c r="L275" s="29" t="s">
        <v>45</v>
      </c>
      <c r="M275" s="29" t="s">
        <v>51</v>
      </c>
      <c r="N275" s="30" t="str">
        <f>VLOOKUP(M275,[20]OPERACIONAL!$A$1:$C$12,2,FALSE)</f>
        <v>SELECIONAR</v>
      </c>
    </row>
    <row r="276" spans="2:14">
      <c r="B276" s="23" t="str">
        <f t="shared" si="12"/>
        <v>U.</v>
      </c>
      <c r="C276" s="24" t="s">
        <v>4</v>
      </c>
      <c r="D276" s="25"/>
      <c r="E276" s="25"/>
      <c r="F276" s="24" t="s">
        <v>18</v>
      </c>
      <c r="G276" s="26">
        <v>1</v>
      </c>
      <c r="H276" s="31"/>
      <c r="I276" s="27">
        <v>0</v>
      </c>
      <c r="J276" s="28">
        <f t="shared" si="13"/>
        <v>0</v>
      </c>
      <c r="K276" s="29" t="s">
        <v>50</v>
      </c>
      <c r="L276" s="29" t="s">
        <v>45</v>
      </c>
      <c r="M276" s="29" t="s">
        <v>51</v>
      </c>
      <c r="N276" s="30" t="str">
        <f>VLOOKUP(M276,[20]OPERACIONAL!$A$1:$C$12,2,FALSE)</f>
        <v>SELECIONAR</v>
      </c>
    </row>
    <row r="277" spans="2:14">
      <c r="B277" s="23" t="str">
        <f t="shared" si="12"/>
        <v>U.</v>
      </c>
      <c r="C277" s="24" t="s">
        <v>4</v>
      </c>
      <c r="D277" s="25"/>
      <c r="E277" s="25"/>
      <c r="F277" s="24" t="s">
        <v>18</v>
      </c>
      <c r="G277" s="26">
        <v>1</v>
      </c>
      <c r="H277" s="31"/>
      <c r="I277" s="27">
        <v>0</v>
      </c>
      <c r="J277" s="28">
        <f t="shared" si="13"/>
        <v>0</v>
      </c>
      <c r="K277" s="29" t="s">
        <v>50</v>
      </c>
      <c r="L277" s="29" t="s">
        <v>45</v>
      </c>
      <c r="M277" s="29" t="s">
        <v>51</v>
      </c>
      <c r="N277" s="30" t="str">
        <f>VLOOKUP(M277,[20]OPERACIONAL!$A$1:$C$12,2,FALSE)</f>
        <v>SELECIONAR</v>
      </c>
    </row>
    <row r="278" spans="2:14">
      <c r="B278" s="23" t="str">
        <f t="shared" si="12"/>
        <v>U.</v>
      </c>
      <c r="C278" s="24" t="s">
        <v>4</v>
      </c>
      <c r="D278" s="25"/>
      <c r="E278" s="25"/>
      <c r="F278" s="24" t="s">
        <v>18</v>
      </c>
      <c r="G278" s="26">
        <v>1</v>
      </c>
      <c r="H278" s="31"/>
      <c r="I278" s="27">
        <v>0</v>
      </c>
      <c r="J278" s="28">
        <f t="shared" si="13"/>
        <v>0</v>
      </c>
      <c r="K278" s="29" t="s">
        <v>50</v>
      </c>
      <c r="L278" s="29" t="s">
        <v>45</v>
      </c>
      <c r="M278" s="29" t="s">
        <v>51</v>
      </c>
      <c r="N278" s="30" t="str">
        <f>VLOOKUP(M278,[20]OPERACIONAL!$A$1:$C$12,2,FALSE)</f>
        <v>SELECIONAR</v>
      </c>
    </row>
    <row r="279" spans="2:14">
      <c r="B279" s="23" t="str">
        <f t="shared" si="12"/>
        <v>U.</v>
      </c>
      <c r="C279" s="24" t="s">
        <v>4</v>
      </c>
      <c r="D279" s="25"/>
      <c r="E279" s="25"/>
      <c r="F279" s="24" t="s">
        <v>18</v>
      </c>
      <c r="G279" s="26">
        <v>1</v>
      </c>
      <c r="H279" s="31"/>
      <c r="I279" s="27">
        <v>0</v>
      </c>
      <c r="J279" s="28">
        <f t="shared" si="13"/>
        <v>0</v>
      </c>
      <c r="K279" s="29" t="s">
        <v>50</v>
      </c>
      <c r="L279" s="29" t="s">
        <v>45</v>
      </c>
      <c r="M279" s="29" t="s">
        <v>51</v>
      </c>
      <c r="N279" s="30" t="str">
        <f>VLOOKUP(M279,[20]OPERACIONAL!$A$1:$C$12,2,FALSE)</f>
        <v>SELECIONAR</v>
      </c>
    </row>
    <row r="280" spans="2:14">
      <c r="B280" s="23" t="str">
        <f t="shared" si="12"/>
        <v>U.</v>
      </c>
      <c r="C280" s="24" t="s">
        <v>4</v>
      </c>
      <c r="D280" s="25"/>
      <c r="E280" s="25"/>
      <c r="F280" s="24" t="s">
        <v>18</v>
      </c>
      <c r="G280" s="26">
        <v>1</v>
      </c>
      <c r="H280" s="31"/>
      <c r="I280" s="27">
        <v>0</v>
      </c>
      <c r="J280" s="28">
        <f t="shared" si="13"/>
        <v>0</v>
      </c>
      <c r="K280" s="29" t="s">
        <v>50</v>
      </c>
      <c r="L280" s="29" t="s">
        <v>45</v>
      </c>
      <c r="M280" s="29" t="s">
        <v>51</v>
      </c>
      <c r="N280" s="30" t="str">
        <f>VLOOKUP(M280,[20]OPERACIONAL!$A$1:$C$12,2,FALSE)</f>
        <v>SELECIONAR</v>
      </c>
    </row>
    <row r="281" spans="2:14">
      <c r="B281" s="23" t="str">
        <f t="shared" si="12"/>
        <v>U.</v>
      </c>
      <c r="C281" s="24" t="s">
        <v>4</v>
      </c>
      <c r="D281" s="25"/>
      <c r="E281" s="25"/>
      <c r="F281" s="24" t="s">
        <v>18</v>
      </c>
      <c r="G281" s="26">
        <v>1</v>
      </c>
      <c r="H281" s="31"/>
      <c r="I281" s="27">
        <v>0</v>
      </c>
      <c r="J281" s="28">
        <f t="shared" si="13"/>
        <v>0</v>
      </c>
      <c r="K281" s="29" t="s">
        <v>50</v>
      </c>
      <c r="L281" s="29" t="s">
        <v>45</v>
      </c>
      <c r="M281" s="29" t="s">
        <v>51</v>
      </c>
      <c r="N281" s="30" t="str">
        <f>VLOOKUP(M281,[20]OPERACIONAL!$A$1:$C$12,2,FALSE)</f>
        <v>SELECIONAR</v>
      </c>
    </row>
    <row r="282" spans="2:14">
      <c r="B282" s="23" t="str">
        <f t="shared" si="12"/>
        <v>U.</v>
      </c>
      <c r="C282" s="24" t="s">
        <v>4</v>
      </c>
      <c r="D282" s="25"/>
      <c r="E282" s="25"/>
      <c r="F282" s="24" t="s">
        <v>18</v>
      </c>
      <c r="G282" s="26">
        <v>1</v>
      </c>
      <c r="H282" s="31"/>
      <c r="I282" s="27">
        <v>0</v>
      </c>
      <c r="J282" s="28">
        <f t="shared" si="13"/>
        <v>0</v>
      </c>
      <c r="K282" s="29" t="s">
        <v>50</v>
      </c>
      <c r="L282" s="29" t="s">
        <v>45</v>
      </c>
      <c r="M282" s="29" t="s">
        <v>51</v>
      </c>
      <c r="N282" s="30" t="str">
        <f>VLOOKUP(M282,[20]OPERACIONAL!$A$1:$C$12,2,FALSE)</f>
        <v>SELECIONAR</v>
      </c>
    </row>
    <row r="283" spans="2:14">
      <c r="B283" s="23" t="str">
        <f t="shared" si="12"/>
        <v>U.</v>
      </c>
      <c r="C283" s="24" t="s">
        <v>4</v>
      </c>
      <c r="D283" s="25"/>
      <c r="E283" s="25"/>
      <c r="F283" s="24" t="s">
        <v>18</v>
      </c>
      <c r="G283" s="26">
        <v>1</v>
      </c>
      <c r="H283" s="31"/>
      <c r="I283" s="27">
        <v>0</v>
      </c>
      <c r="J283" s="28">
        <f t="shared" si="13"/>
        <v>0</v>
      </c>
      <c r="K283" s="29" t="s">
        <v>50</v>
      </c>
      <c r="L283" s="29" t="s">
        <v>45</v>
      </c>
      <c r="M283" s="29" t="s">
        <v>51</v>
      </c>
      <c r="N283" s="30" t="str">
        <f>VLOOKUP(M283,[20]OPERACIONAL!$A$1:$C$12,2,FALSE)</f>
        <v>SELECIONAR</v>
      </c>
    </row>
    <row r="284" spans="2:14">
      <c r="B284" s="23" t="str">
        <f t="shared" si="12"/>
        <v>U.</v>
      </c>
      <c r="C284" s="24" t="s">
        <v>4</v>
      </c>
      <c r="D284" s="25"/>
      <c r="E284" s="25"/>
      <c r="F284" s="24" t="s">
        <v>18</v>
      </c>
      <c r="G284" s="26">
        <v>1</v>
      </c>
      <c r="H284" s="31"/>
      <c r="I284" s="27">
        <v>0</v>
      </c>
      <c r="J284" s="28">
        <f t="shared" si="13"/>
        <v>0</v>
      </c>
      <c r="K284" s="29" t="s">
        <v>50</v>
      </c>
      <c r="L284" s="29" t="s">
        <v>45</v>
      </c>
      <c r="M284" s="29" t="s">
        <v>51</v>
      </c>
      <c r="N284" s="30" t="str">
        <f>VLOOKUP(M284,[20]OPERACIONAL!$A$1:$C$12,2,FALSE)</f>
        <v>SELECIONAR</v>
      </c>
    </row>
    <row r="285" spans="2:14">
      <c r="B285" s="23" t="str">
        <f t="shared" si="12"/>
        <v>U.</v>
      </c>
      <c r="C285" s="24" t="s">
        <v>4</v>
      </c>
      <c r="D285" s="25"/>
      <c r="E285" s="25"/>
      <c r="F285" s="24" t="s">
        <v>18</v>
      </c>
      <c r="G285" s="26">
        <v>1</v>
      </c>
      <c r="H285" s="31"/>
      <c r="I285" s="27">
        <v>0</v>
      </c>
      <c r="J285" s="28">
        <f t="shared" si="13"/>
        <v>0</v>
      </c>
      <c r="K285" s="29" t="s">
        <v>50</v>
      </c>
      <c r="L285" s="29" t="s">
        <v>45</v>
      </c>
      <c r="M285" s="29" t="s">
        <v>51</v>
      </c>
      <c r="N285" s="30" t="str">
        <f>VLOOKUP(M285,[20]OPERACIONAL!$A$1:$C$12,2,FALSE)</f>
        <v>SELECIONAR</v>
      </c>
    </row>
    <row r="286" spans="2:14">
      <c r="B286" s="23" t="str">
        <f t="shared" si="12"/>
        <v>U.</v>
      </c>
      <c r="C286" s="24" t="s">
        <v>4</v>
      </c>
      <c r="D286" s="25"/>
      <c r="E286" s="25"/>
      <c r="F286" s="24" t="s">
        <v>18</v>
      </c>
      <c r="G286" s="26">
        <v>1</v>
      </c>
      <c r="H286" s="31"/>
      <c r="I286" s="27">
        <v>0</v>
      </c>
      <c r="J286" s="28">
        <f t="shared" si="13"/>
        <v>0</v>
      </c>
      <c r="K286" s="29" t="s">
        <v>50</v>
      </c>
      <c r="L286" s="29" t="s">
        <v>45</v>
      </c>
      <c r="M286" s="29" t="s">
        <v>51</v>
      </c>
      <c r="N286" s="30" t="str">
        <f>VLOOKUP(M286,[20]OPERACIONAL!$A$1:$C$12,2,FALSE)</f>
        <v>SELECIONAR</v>
      </c>
    </row>
    <row r="287" spans="2:14">
      <c r="B287" s="23" t="str">
        <f t="shared" si="12"/>
        <v>U.</v>
      </c>
      <c r="C287" s="24" t="s">
        <v>4</v>
      </c>
      <c r="D287" s="25"/>
      <c r="E287" s="25"/>
      <c r="F287" s="24" t="s">
        <v>18</v>
      </c>
      <c r="G287" s="26">
        <v>1</v>
      </c>
      <c r="H287" s="31"/>
      <c r="I287" s="27">
        <v>0</v>
      </c>
      <c r="J287" s="28">
        <f t="shared" si="13"/>
        <v>0</v>
      </c>
      <c r="K287" s="29" t="s">
        <v>50</v>
      </c>
      <c r="L287" s="29" t="s">
        <v>45</v>
      </c>
      <c r="M287" s="29" t="s">
        <v>51</v>
      </c>
      <c r="N287" s="30" t="str">
        <f>VLOOKUP(M287,[20]OPERACIONAL!$A$1:$C$12,2,FALSE)</f>
        <v>SELECIONAR</v>
      </c>
    </row>
    <row r="288" spans="2:14">
      <c r="B288" s="23" t="str">
        <f t="shared" si="12"/>
        <v>U.</v>
      </c>
      <c r="C288" s="24" t="s">
        <v>4</v>
      </c>
      <c r="D288" s="25"/>
      <c r="E288" s="25"/>
      <c r="F288" s="24" t="s">
        <v>18</v>
      </c>
      <c r="G288" s="26">
        <v>1</v>
      </c>
      <c r="H288" s="31"/>
      <c r="I288" s="27">
        <v>0</v>
      </c>
      <c r="J288" s="28">
        <f t="shared" si="13"/>
        <v>0</v>
      </c>
      <c r="K288" s="29" t="s">
        <v>50</v>
      </c>
      <c r="L288" s="29" t="s">
        <v>45</v>
      </c>
      <c r="M288" s="29" t="s">
        <v>51</v>
      </c>
      <c r="N288" s="30" t="str">
        <f>VLOOKUP(M288,[20]OPERACIONAL!$A$1:$C$12,2,FALSE)</f>
        <v>SELECIONAR</v>
      </c>
    </row>
    <row r="289" spans="2:14">
      <c r="B289" s="23" t="str">
        <f t="shared" si="12"/>
        <v>U.</v>
      </c>
      <c r="C289" s="24" t="s">
        <v>4</v>
      </c>
      <c r="D289" s="25"/>
      <c r="E289" s="25"/>
      <c r="F289" s="24" t="s">
        <v>18</v>
      </c>
      <c r="G289" s="26">
        <v>1</v>
      </c>
      <c r="H289" s="31"/>
      <c r="I289" s="27">
        <v>0</v>
      </c>
      <c r="J289" s="28">
        <f t="shared" si="13"/>
        <v>0</v>
      </c>
      <c r="K289" s="29" t="s">
        <v>50</v>
      </c>
      <c r="L289" s="29" t="s">
        <v>45</v>
      </c>
      <c r="M289" s="29" t="s">
        <v>51</v>
      </c>
      <c r="N289" s="30" t="str">
        <f>VLOOKUP(M289,[20]OPERACIONAL!$A$1:$C$12,2,FALSE)</f>
        <v>SELECIONAR</v>
      </c>
    </row>
    <row r="290" spans="2:14">
      <c r="B290" s="23" t="str">
        <f t="shared" si="12"/>
        <v>U.</v>
      </c>
      <c r="C290" s="24" t="s">
        <v>4</v>
      </c>
      <c r="D290" s="25"/>
      <c r="E290" s="25"/>
      <c r="F290" s="24" t="s">
        <v>18</v>
      </c>
      <c r="G290" s="26">
        <v>1</v>
      </c>
      <c r="H290" s="31"/>
      <c r="I290" s="27">
        <v>0</v>
      </c>
      <c r="J290" s="28">
        <f t="shared" si="13"/>
        <v>0</v>
      </c>
      <c r="K290" s="29" t="s">
        <v>50</v>
      </c>
      <c r="L290" s="29" t="s">
        <v>45</v>
      </c>
      <c r="M290" s="29" t="s">
        <v>51</v>
      </c>
      <c r="N290" s="30" t="str">
        <f>VLOOKUP(M290,[20]OPERACIONAL!$A$1:$C$12,2,FALSE)</f>
        <v>SELECIONAR</v>
      </c>
    </row>
    <row r="291" spans="2:14">
      <c r="B291" s="23" t="str">
        <f t="shared" si="12"/>
        <v>U.</v>
      </c>
      <c r="C291" s="24" t="s">
        <v>4</v>
      </c>
      <c r="D291" s="25"/>
      <c r="E291" s="25"/>
      <c r="F291" s="24" t="s">
        <v>18</v>
      </c>
      <c r="G291" s="26">
        <v>1</v>
      </c>
      <c r="H291" s="31"/>
      <c r="I291" s="27">
        <v>0</v>
      </c>
      <c r="J291" s="28">
        <f t="shared" si="13"/>
        <v>0</v>
      </c>
      <c r="K291" s="29" t="s">
        <v>50</v>
      </c>
      <c r="L291" s="29" t="s">
        <v>45</v>
      </c>
      <c r="M291" s="29" t="s">
        <v>51</v>
      </c>
      <c r="N291" s="30" t="str">
        <f>VLOOKUP(M291,[20]OPERACIONAL!$A$1:$C$12,2,FALSE)</f>
        <v>SELECIONAR</v>
      </c>
    </row>
    <row r="292" spans="2:14">
      <c r="B292" s="23" t="str">
        <f t="shared" si="12"/>
        <v>U.</v>
      </c>
      <c r="C292" s="24" t="s">
        <v>4</v>
      </c>
      <c r="D292" s="25"/>
      <c r="E292" s="25"/>
      <c r="F292" s="24" t="s">
        <v>18</v>
      </c>
      <c r="G292" s="26">
        <v>1</v>
      </c>
      <c r="H292" s="31"/>
      <c r="I292" s="27">
        <v>0</v>
      </c>
      <c r="J292" s="28">
        <f t="shared" si="13"/>
        <v>0</v>
      </c>
      <c r="K292" s="29" t="s">
        <v>50</v>
      </c>
      <c r="L292" s="29" t="s">
        <v>45</v>
      </c>
      <c r="M292" s="29" t="s">
        <v>51</v>
      </c>
      <c r="N292" s="30" t="str">
        <f>VLOOKUP(M292,[20]OPERACIONAL!$A$1:$C$12,2,FALSE)</f>
        <v>SELECIONAR</v>
      </c>
    </row>
    <row r="293" spans="2:14">
      <c r="B293" s="23" t="str">
        <f t="shared" si="12"/>
        <v>U.</v>
      </c>
      <c r="C293" s="24" t="s">
        <v>4</v>
      </c>
      <c r="D293" s="25"/>
      <c r="E293" s="25"/>
      <c r="F293" s="24" t="s">
        <v>18</v>
      </c>
      <c r="G293" s="26">
        <v>1</v>
      </c>
      <c r="H293" s="31"/>
      <c r="I293" s="27">
        <v>0</v>
      </c>
      <c r="J293" s="28">
        <f t="shared" si="13"/>
        <v>0</v>
      </c>
      <c r="K293" s="29" t="s">
        <v>50</v>
      </c>
      <c r="L293" s="29" t="s">
        <v>45</v>
      </c>
      <c r="M293" s="29" t="s">
        <v>51</v>
      </c>
      <c r="N293" s="30" t="str">
        <f>VLOOKUP(M293,[20]OPERACIONAL!$A$1:$C$12,2,FALSE)</f>
        <v>SELECIONAR</v>
      </c>
    </row>
    <row r="294" spans="2:14">
      <c r="B294" s="23" t="str">
        <f t="shared" si="12"/>
        <v>U.</v>
      </c>
      <c r="C294" s="24" t="s">
        <v>4</v>
      </c>
      <c r="D294" s="25"/>
      <c r="E294" s="25"/>
      <c r="F294" s="24" t="s">
        <v>18</v>
      </c>
      <c r="G294" s="26">
        <v>1</v>
      </c>
      <c r="H294" s="31"/>
      <c r="I294" s="27">
        <v>0</v>
      </c>
      <c r="J294" s="28">
        <f t="shared" si="13"/>
        <v>0</v>
      </c>
      <c r="K294" s="29" t="s">
        <v>50</v>
      </c>
      <c r="L294" s="29" t="s">
        <v>45</v>
      </c>
      <c r="M294" s="29" t="s">
        <v>51</v>
      </c>
      <c r="N294" s="30" t="str">
        <f>VLOOKUP(M294,[20]OPERACIONAL!$A$1:$C$12,2,FALSE)</f>
        <v>SELECIONAR</v>
      </c>
    </row>
    <row r="295" spans="2:14">
      <c r="B295" s="23" t="str">
        <f t="shared" si="12"/>
        <v>U.</v>
      </c>
      <c r="C295" s="24" t="s">
        <v>4</v>
      </c>
      <c r="D295" s="25"/>
      <c r="E295" s="25"/>
      <c r="F295" s="24" t="s">
        <v>18</v>
      </c>
      <c r="G295" s="26">
        <v>1</v>
      </c>
      <c r="H295" s="31"/>
      <c r="I295" s="27">
        <v>0</v>
      </c>
      <c r="J295" s="28">
        <f t="shared" si="13"/>
        <v>0</v>
      </c>
      <c r="K295" s="29" t="s">
        <v>50</v>
      </c>
      <c r="L295" s="29" t="s">
        <v>45</v>
      </c>
      <c r="M295" s="29" t="s">
        <v>51</v>
      </c>
      <c r="N295" s="30" t="str">
        <f>VLOOKUP(M295,[20]OPERACIONAL!$A$1:$C$12,2,FALSE)</f>
        <v>SELECIONAR</v>
      </c>
    </row>
    <row r="296" spans="2:14">
      <c r="B296" s="23" t="str">
        <f t="shared" si="12"/>
        <v>U.</v>
      </c>
      <c r="C296" s="24" t="s">
        <v>4</v>
      </c>
      <c r="D296" s="25"/>
      <c r="E296" s="25"/>
      <c r="F296" s="24" t="s">
        <v>18</v>
      </c>
      <c r="G296" s="26">
        <v>1</v>
      </c>
      <c r="H296" s="31"/>
      <c r="I296" s="27">
        <v>0</v>
      </c>
      <c r="J296" s="28">
        <f t="shared" si="13"/>
        <v>0</v>
      </c>
      <c r="K296" s="29" t="s">
        <v>50</v>
      </c>
      <c r="L296" s="29" t="s">
        <v>45</v>
      </c>
      <c r="M296" s="29" t="s">
        <v>51</v>
      </c>
      <c r="N296" s="30" t="str">
        <f>VLOOKUP(M296,[20]OPERACIONAL!$A$1:$C$12,2,FALSE)</f>
        <v>SELECIONAR</v>
      </c>
    </row>
    <row r="297" spans="2:14">
      <c r="B297" s="23" t="str">
        <f t="shared" si="12"/>
        <v>U.</v>
      </c>
      <c r="C297" s="24" t="s">
        <v>4</v>
      </c>
      <c r="D297" s="25"/>
      <c r="E297" s="25"/>
      <c r="F297" s="24" t="s">
        <v>18</v>
      </c>
      <c r="G297" s="26">
        <v>1</v>
      </c>
      <c r="H297" s="31"/>
      <c r="I297" s="27">
        <v>0</v>
      </c>
      <c r="J297" s="28">
        <f t="shared" si="13"/>
        <v>0</v>
      </c>
      <c r="K297" s="29" t="s">
        <v>50</v>
      </c>
      <c r="L297" s="29" t="s">
        <v>45</v>
      </c>
      <c r="M297" s="29" t="s">
        <v>51</v>
      </c>
      <c r="N297" s="30" t="str">
        <f>VLOOKUP(M297,[20]OPERACIONAL!$A$1:$C$12,2,FALSE)</f>
        <v>SELECIONAR</v>
      </c>
    </row>
    <row r="298" spans="2:14">
      <c r="B298" s="23" t="str">
        <f t="shared" si="12"/>
        <v>U.</v>
      </c>
      <c r="C298" s="24" t="s">
        <v>4</v>
      </c>
      <c r="D298" s="25"/>
      <c r="E298" s="25"/>
      <c r="F298" s="24" t="s">
        <v>18</v>
      </c>
      <c r="G298" s="26">
        <v>1</v>
      </c>
      <c r="H298" s="31"/>
      <c r="I298" s="27">
        <v>0</v>
      </c>
      <c r="J298" s="28">
        <f t="shared" si="13"/>
        <v>0</v>
      </c>
      <c r="K298" s="29" t="s">
        <v>50</v>
      </c>
      <c r="L298" s="29" t="s">
        <v>45</v>
      </c>
      <c r="M298" s="29" t="s">
        <v>51</v>
      </c>
      <c r="N298" s="30" t="str">
        <f>VLOOKUP(M298,[20]OPERACIONAL!$A$1:$C$12,2,FALSE)</f>
        <v>SELECIONAR</v>
      </c>
    </row>
    <row r="299" spans="2:14">
      <c r="B299" s="23" t="str">
        <f t="shared" si="12"/>
        <v>U.</v>
      </c>
      <c r="C299" s="24" t="s">
        <v>4</v>
      </c>
      <c r="D299" s="25"/>
      <c r="E299" s="25"/>
      <c r="F299" s="24" t="s">
        <v>18</v>
      </c>
      <c r="G299" s="26">
        <v>1</v>
      </c>
      <c r="H299" s="31"/>
      <c r="I299" s="27">
        <v>0</v>
      </c>
      <c r="J299" s="28">
        <f t="shared" si="13"/>
        <v>0</v>
      </c>
      <c r="K299" s="29" t="s">
        <v>50</v>
      </c>
      <c r="L299" s="29" t="s">
        <v>45</v>
      </c>
      <c r="M299" s="29" t="s">
        <v>51</v>
      </c>
      <c r="N299" s="30" t="str">
        <f>VLOOKUP(M299,[20]OPERACIONAL!$A$1:$C$12,2,FALSE)</f>
        <v>SELECIONAR</v>
      </c>
    </row>
    <row r="300" spans="2:14">
      <c r="B300" s="23" t="str">
        <f t="shared" si="12"/>
        <v>U.</v>
      </c>
      <c r="C300" s="24" t="s">
        <v>4</v>
      </c>
      <c r="D300" s="25"/>
      <c r="E300" s="25"/>
      <c r="F300" s="24" t="s">
        <v>18</v>
      </c>
      <c r="G300" s="26">
        <v>1</v>
      </c>
      <c r="H300" s="31"/>
      <c r="I300" s="27">
        <v>0</v>
      </c>
      <c r="J300" s="28">
        <f t="shared" si="13"/>
        <v>0</v>
      </c>
      <c r="K300" s="29" t="s">
        <v>50</v>
      </c>
      <c r="L300" s="29" t="s">
        <v>45</v>
      </c>
      <c r="M300" s="29" t="s">
        <v>51</v>
      </c>
      <c r="N300" s="30" t="str">
        <f>VLOOKUP(M300,[20]OPERACIONAL!$A$1:$C$12,2,FALSE)</f>
        <v>SELECIONAR</v>
      </c>
    </row>
    <row r="301" spans="2:14">
      <c r="B301" s="23" t="str">
        <f t="shared" si="12"/>
        <v>U.</v>
      </c>
      <c r="C301" s="24" t="s">
        <v>4</v>
      </c>
      <c r="D301" s="25"/>
      <c r="E301" s="25"/>
      <c r="F301" s="24" t="s">
        <v>18</v>
      </c>
      <c r="G301" s="26">
        <v>1</v>
      </c>
      <c r="H301" s="31"/>
      <c r="I301" s="27">
        <v>0</v>
      </c>
      <c r="J301" s="28">
        <f t="shared" si="13"/>
        <v>0</v>
      </c>
      <c r="K301" s="29" t="s">
        <v>50</v>
      </c>
      <c r="L301" s="29" t="s">
        <v>45</v>
      </c>
      <c r="M301" s="29" t="s">
        <v>51</v>
      </c>
      <c r="N301" s="30" t="str">
        <f>VLOOKUP(M301,[20]OPERACIONAL!$A$1:$C$12,2,FALSE)</f>
        <v>SELECIONAR</v>
      </c>
    </row>
    <row r="302" spans="2:14">
      <c r="B302" s="23" t="str">
        <f t="shared" si="12"/>
        <v>U.</v>
      </c>
      <c r="C302" s="24" t="s">
        <v>4</v>
      </c>
      <c r="D302" s="25"/>
      <c r="E302" s="25"/>
      <c r="F302" s="24" t="s">
        <v>18</v>
      </c>
      <c r="G302" s="26">
        <v>1</v>
      </c>
      <c r="H302" s="31"/>
      <c r="I302" s="27">
        <v>0</v>
      </c>
      <c r="J302" s="28">
        <f t="shared" si="13"/>
        <v>0</v>
      </c>
      <c r="K302" s="29" t="s">
        <v>50</v>
      </c>
      <c r="L302" s="29" t="s">
        <v>45</v>
      </c>
      <c r="M302" s="29" t="s">
        <v>51</v>
      </c>
      <c r="N302" s="30" t="str">
        <f>VLOOKUP(M302,[20]OPERACIONAL!$A$1:$C$12,2,FALSE)</f>
        <v>SELECIONAR</v>
      </c>
    </row>
    <row r="303" spans="2:14">
      <c r="B303" s="23" t="str">
        <f t="shared" si="12"/>
        <v>U.</v>
      </c>
      <c r="C303" s="24" t="s">
        <v>4</v>
      </c>
      <c r="D303" s="25"/>
      <c r="E303" s="25"/>
      <c r="F303" s="24" t="s">
        <v>18</v>
      </c>
      <c r="G303" s="26">
        <v>1</v>
      </c>
      <c r="H303" s="31"/>
      <c r="I303" s="27">
        <v>0</v>
      </c>
      <c r="J303" s="28">
        <f t="shared" si="13"/>
        <v>0</v>
      </c>
      <c r="K303" s="29" t="s">
        <v>50</v>
      </c>
      <c r="L303" s="29" t="s">
        <v>45</v>
      </c>
      <c r="M303" s="29" t="s">
        <v>51</v>
      </c>
      <c r="N303" s="30" t="str">
        <f>VLOOKUP(M303,[20]OPERACIONAL!$A$1:$C$12,2,FALSE)</f>
        <v>SELECIONAR</v>
      </c>
    </row>
    <row r="304" spans="2:14">
      <c r="B304" s="23" t="str">
        <f t="shared" si="12"/>
        <v>U.</v>
      </c>
      <c r="C304" s="24" t="s">
        <v>4</v>
      </c>
      <c r="D304" s="25"/>
      <c r="E304" s="25"/>
      <c r="F304" s="24" t="s">
        <v>18</v>
      </c>
      <c r="G304" s="26">
        <v>1</v>
      </c>
      <c r="H304" s="31"/>
      <c r="I304" s="27">
        <v>0</v>
      </c>
      <c r="J304" s="28">
        <f t="shared" si="13"/>
        <v>0</v>
      </c>
      <c r="K304" s="29" t="s">
        <v>50</v>
      </c>
      <c r="L304" s="29" t="s">
        <v>45</v>
      </c>
      <c r="M304" s="29" t="s">
        <v>51</v>
      </c>
      <c r="N304" s="30" t="str">
        <f>VLOOKUP(M304,[20]OPERACIONAL!$A$1:$C$12,2,FALSE)</f>
        <v>SELECIONAR</v>
      </c>
    </row>
    <row r="305" spans="2:14">
      <c r="B305" s="23" t="str">
        <f t="shared" si="12"/>
        <v>U.</v>
      </c>
      <c r="C305" s="24" t="s">
        <v>4</v>
      </c>
      <c r="D305" s="25"/>
      <c r="E305" s="25"/>
      <c r="F305" s="24" t="s">
        <v>18</v>
      </c>
      <c r="G305" s="26">
        <v>1</v>
      </c>
      <c r="H305" s="31"/>
      <c r="I305" s="27">
        <v>0</v>
      </c>
      <c r="J305" s="28">
        <f t="shared" si="13"/>
        <v>0</v>
      </c>
      <c r="K305" s="29" t="s">
        <v>50</v>
      </c>
      <c r="L305" s="29" t="s">
        <v>45</v>
      </c>
      <c r="M305" s="29" t="s">
        <v>51</v>
      </c>
      <c r="N305" s="30" t="str">
        <f>VLOOKUP(M305,[20]OPERACIONAL!$A$1:$C$12,2,FALSE)</f>
        <v>SELECIONAR</v>
      </c>
    </row>
    <row r="306" spans="2:14">
      <c r="B306" s="23" t="str">
        <f t="shared" si="12"/>
        <v>U.</v>
      </c>
      <c r="C306" s="24" t="s">
        <v>4</v>
      </c>
      <c r="D306" s="25"/>
      <c r="E306" s="25"/>
      <c r="F306" s="24" t="s">
        <v>18</v>
      </c>
      <c r="G306" s="26">
        <v>1</v>
      </c>
      <c r="H306" s="31"/>
      <c r="I306" s="27">
        <v>0</v>
      </c>
      <c r="J306" s="28">
        <f t="shared" si="13"/>
        <v>0</v>
      </c>
      <c r="K306" s="29" t="s">
        <v>50</v>
      </c>
      <c r="L306" s="29" t="s">
        <v>45</v>
      </c>
      <c r="M306" s="29" t="s">
        <v>51</v>
      </c>
      <c r="N306" s="30" t="str">
        <f>VLOOKUP(M306,[20]OPERACIONAL!$A$1:$C$12,2,FALSE)</f>
        <v>SELECIONAR</v>
      </c>
    </row>
    <row r="307" spans="2:14">
      <c r="B307" s="23" t="str">
        <f t="shared" si="12"/>
        <v>U.</v>
      </c>
      <c r="C307" s="24" t="s">
        <v>4</v>
      </c>
      <c r="D307" s="25"/>
      <c r="E307" s="25"/>
      <c r="F307" s="24" t="s">
        <v>18</v>
      </c>
      <c r="G307" s="26">
        <v>1</v>
      </c>
      <c r="H307" s="31"/>
      <c r="I307" s="27">
        <v>0</v>
      </c>
      <c r="J307" s="28">
        <f t="shared" si="13"/>
        <v>0</v>
      </c>
      <c r="K307" s="29" t="s">
        <v>50</v>
      </c>
      <c r="L307" s="29" t="s">
        <v>45</v>
      </c>
      <c r="M307" s="29" t="s">
        <v>51</v>
      </c>
      <c r="N307" s="30" t="str">
        <f>VLOOKUP(M307,[20]OPERACIONAL!$A$1:$C$12,2,FALSE)</f>
        <v>SELECIONAR</v>
      </c>
    </row>
    <row r="308" spans="2:14">
      <c r="B308" s="23" t="str">
        <f t="shared" si="12"/>
        <v>U.</v>
      </c>
      <c r="C308" s="24" t="s">
        <v>4</v>
      </c>
      <c r="D308" s="25"/>
      <c r="E308" s="25"/>
      <c r="F308" s="24" t="s">
        <v>18</v>
      </c>
      <c r="G308" s="26">
        <v>1</v>
      </c>
      <c r="H308" s="31"/>
      <c r="I308" s="27">
        <v>0</v>
      </c>
      <c r="J308" s="28">
        <f t="shared" si="13"/>
        <v>0</v>
      </c>
      <c r="K308" s="29" t="s">
        <v>50</v>
      </c>
      <c r="L308" s="29" t="s">
        <v>45</v>
      </c>
      <c r="M308" s="29" t="s">
        <v>51</v>
      </c>
      <c r="N308" s="30" t="str">
        <f>VLOOKUP(M308,[20]OPERACIONAL!$A$1:$C$12,2,FALSE)</f>
        <v>SELECIONAR</v>
      </c>
    </row>
    <row r="309" spans="2:14">
      <c r="B309" s="23" t="str">
        <f t="shared" si="12"/>
        <v>U.</v>
      </c>
      <c r="C309" s="24" t="s">
        <v>4</v>
      </c>
      <c r="D309" s="25"/>
      <c r="E309" s="25"/>
      <c r="F309" s="24" t="s">
        <v>18</v>
      </c>
      <c r="G309" s="26">
        <v>1</v>
      </c>
      <c r="H309" s="31"/>
      <c r="I309" s="27">
        <v>0</v>
      </c>
      <c r="J309" s="28">
        <f t="shared" si="13"/>
        <v>0</v>
      </c>
      <c r="K309" s="29" t="s">
        <v>50</v>
      </c>
      <c r="L309" s="29" t="s">
        <v>45</v>
      </c>
      <c r="M309" s="29" t="s">
        <v>51</v>
      </c>
      <c r="N309" s="30" t="str">
        <f>VLOOKUP(M309,[20]OPERACIONAL!$A$1:$C$12,2,FALSE)</f>
        <v>SELECIONAR</v>
      </c>
    </row>
    <row r="310" spans="2:14">
      <c r="B310" s="23" t="str">
        <f t="shared" si="12"/>
        <v>U.</v>
      </c>
      <c r="C310" s="24" t="s">
        <v>4</v>
      </c>
      <c r="D310" s="25"/>
      <c r="E310" s="25"/>
      <c r="F310" s="24" t="s">
        <v>18</v>
      </c>
      <c r="G310" s="26">
        <v>1</v>
      </c>
      <c r="H310" s="31"/>
      <c r="I310" s="27">
        <v>0</v>
      </c>
      <c r="J310" s="28">
        <f t="shared" si="13"/>
        <v>0</v>
      </c>
      <c r="K310" s="29" t="s">
        <v>50</v>
      </c>
      <c r="L310" s="29" t="s">
        <v>45</v>
      </c>
      <c r="M310" s="29" t="s">
        <v>51</v>
      </c>
      <c r="N310" s="30" t="str">
        <f>VLOOKUP(M310,[20]OPERACIONAL!$A$1:$C$12,2,FALSE)</f>
        <v>SELECIONAR</v>
      </c>
    </row>
    <row r="311" spans="2:14">
      <c r="B311" s="23" t="str">
        <f t="shared" si="12"/>
        <v>U.</v>
      </c>
      <c r="C311" s="24" t="s">
        <v>4</v>
      </c>
      <c r="D311" s="25"/>
      <c r="E311" s="25"/>
      <c r="F311" s="24" t="s">
        <v>18</v>
      </c>
      <c r="G311" s="26">
        <v>1</v>
      </c>
      <c r="H311" s="31"/>
      <c r="I311" s="27">
        <v>0</v>
      </c>
      <c r="J311" s="28">
        <f t="shared" si="13"/>
        <v>0</v>
      </c>
      <c r="K311" s="29" t="s">
        <v>50</v>
      </c>
      <c r="L311" s="29" t="s">
        <v>45</v>
      </c>
      <c r="M311" s="29" t="s">
        <v>51</v>
      </c>
      <c r="N311" s="30" t="str">
        <f>VLOOKUP(M311,[20]OPERACIONAL!$A$1:$C$12,2,FALSE)</f>
        <v>SELECIONAR</v>
      </c>
    </row>
    <row r="312" spans="2:14">
      <c r="B312" s="23" t="str">
        <f t="shared" si="12"/>
        <v>U.</v>
      </c>
      <c r="C312" s="24" t="s">
        <v>4</v>
      </c>
      <c r="D312" s="25"/>
      <c r="E312" s="25"/>
      <c r="F312" s="24" t="s">
        <v>18</v>
      </c>
      <c r="G312" s="26">
        <v>1</v>
      </c>
      <c r="H312" s="31"/>
      <c r="I312" s="27">
        <v>0</v>
      </c>
      <c r="J312" s="28">
        <f t="shared" si="13"/>
        <v>0</v>
      </c>
      <c r="K312" s="29" t="s">
        <v>50</v>
      </c>
      <c r="L312" s="29" t="s">
        <v>45</v>
      </c>
      <c r="M312" s="29" t="s">
        <v>51</v>
      </c>
      <c r="N312" s="30" t="str">
        <f>VLOOKUP(M312,[20]OPERACIONAL!$A$1:$C$12,2,FALSE)</f>
        <v>SELECIONAR</v>
      </c>
    </row>
    <row r="313" spans="2:14">
      <c r="B313" s="23" t="str">
        <f t="shared" si="12"/>
        <v>U.</v>
      </c>
      <c r="C313" s="24" t="s">
        <v>4</v>
      </c>
      <c r="D313" s="25"/>
      <c r="E313" s="25"/>
      <c r="F313" s="24" t="s">
        <v>18</v>
      </c>
      <c r="G313" s="26">
        <v>1</v>
      </c>
      <c r="H313" s="31"/>
      <c r="I313" s="27">
        <v>0</v>
      </c>
      <c r="J313" s="28">
        <f t="shared" si="13"/>
        <v>0</v>
      </c>
      <c r="K313" s="29" t="s">
        <v>50</v>
      </c>
      <c r="L313" s="29" t="s">
        <v>45</v>
      </c>
      <c r="M313" s="29" t="s">
        <v>51</v>
      </c>
      <c r="N313" s="30" t="str">
        <f>VLOOKUP(M313,[20]OPERACIONAL!$A$1:$C$12,2,FALSE)</f>
        <v>SELECIONAR</v>
      </c>
    </row>
    <row r="314" spans="2:14">
      <c r="B314" s="23" t="str">
        <f t="shared" si="12"/>
        <v>U.</v>
      </c>
      <c r="C314" s="24" t="s">
        <v>4</v>
      </c>
      <c r="D314" s="25"/>
      <c r="E314" s="25"/>
      <c r="F314" s="24" t="s">
        <v>18</v>
      </c>
      <c r="G314" s="26">
        <v>1</v>
      </c>
      <c r="H314" s="31"/>
      <c r="I314" s="27">
        <v>0</v>
      </c>
      <c r="J314" s="28">
        <f t="shared" si="13"/>
        <v>0</v>
      </c>
      <c r="K314" s="29" t="s">
        <v>50</v>
      </c>
      <c r="L314" s="29" t="s">
        <v>45</v>
      </c>
      <c r="M314" s="29" t="s">
        <v>51</v>
      </c>
      <c r="N314" s="30" t="str">
        <f>VLOOKUP(M314,[20]OPERACIONAL!$A$1:$C$12,2,FALSE)</f>
        <v>SELECIONAR</v>
      </c>
    </row>
    <row r="315" spans="2:14">
      <c r="B315" s="23" t="str">
        <f t="shared" si="12"/>
        <v>U.</v>
      </c>
      <c r="C315" s="24" t="s">
        <v>4</v>
      </c>
      <c r="D315" s="25"/>
      <c r="E315" s="25"/>
      <c r="F315" s="24" t="s">
        <v>18</v>
      </c>
      <c r="G315" s="26">
        <v>1</v>
      </c>
      <c r="H315" s="31"/>
      <c r="I315" s="27">
        <v>0</v>
      </c>
      <c r="J315" s="28">
        <f t="shared" si="13"/>
        <v>0</v>
      </c>
      <c r="K315" s="29" t="s">
        <v>50</v>
      </c>
      <c r="L315" s="29" t="s">
        <v>45</v>
      </c>
      <c r="M315" s="29" t="s">
        <v>51</v>
      </c>
      <c r="N315" s="30" t="str">
        <f>VLOOKUP(M315,[20]OPERACIONAL!$A$1:$C$12,2,FALSE)</f>
        <v>SELECIONAR</v>
      </c>
    </row>
    <row r="316" spans="2:14">
      <c r="B316" s="23" t="str">
        <f t="shared" si="12"/>
        <v>U.</v>
      </c>
      <c r="C316" s="24" t="s">
        <v>4</v>
      </c>
      <c r="D316" s="25"/>
      <c r="E316" s="25"/>
      <c r="F316" s="24" t="s">
        <v>18</v>
      </c>
      <c r="G316" s="26">
        <v>1</v>
      </c>
      <c r="H316" s="31"/>
      <c r="I316" s="27">
        <v>0</v>
      </c>
      <c r="J316" s="28">
        <f t="shared" si="13"/>
        <v>0</v>
      </c>
      <c r="K316" s="29" t="s">
        <v>50</v>
      </c>
      <c r="L316" s="29" t="s">
        <v>45</v>
      </c>
      <c r="M316" s="29" t="s">
        <v>51</v>
      </c>
      <c r="N316" s="30" t="str">
        <f>VLOOKUP(M316,[20]OPERACIONAL!$A$1:$C$12,2,FALSE)</f>
        <v>SELECIONAR</v>
      </c>
    </row>
    <row r="317" spans="2:14">
      <c r="B317" s="23" t="str">
        <f t="shared" si="12"/>
        <v>U.</v>
      </c>
      <c r="C317" s="24" t="s">
        <v>4</v>
      </c>
      <c r="D317" s="25"/>
      <c r="E317" s="25"/>
      <c r="F317" s="24" t="s">
        <v>18</v>
      </c>
      <c r="G317" s="26">
        <v>1</v>
      </c>
      <c r="H317" s="31"/>
      <c r="I317" s="27">
        <v>0</v>
      </c>
      <c r="J317" s="28">
        <f t="shared" si="13"/>
        <v>0</v>
      </c>
      <c r="K317" s="29" t="s">
        <v>50</v>
      </c>
      <c r="L317" s="29" t="s">
        <v>45</v>
      </c>
      <c r="M317" s="29" t="s">
        <v>51</v>
      </c>
      <c r="N317" s="30" t="str">
        <f>VLOOKUP(M317,[20]OPERACIONAL!$A$1:$C$12,2,FALSE)</f>
        <v>SELECIONAR</v>
      </c>
    </row>
    <row r="318" spans="2:14">
      <c r="B318" s="23" t="str">
        <f t="shared" si="12"/>
        <v>U.</v>
      </c>
      <c r="C318" s="24" t="s">
        <v>4</v>
      </c>
      <c r="D318" s="25"/>
      <c r="E318" s="25"/>
      <c r="F318" s="24" t="s">
        <v>18</v>
      </c>
      <c r="G318" s="26">
        <v>1</v>
      </c>
      <c r="H318" s="31"/>
      <c r="I318" s="27">
        <v>0</v>
      </c>
      <c r="J318" s="28">
        <f t="shared" si="13"/>
        <v>0</v>
      </c>
      <c r="K318" s="29" t="s">
        <v>50</v>
      </c>
      <c r="L318" s="29" t="s">
        <v>45</v>
      </c>
      <c r="M318" s="29" t="s">
        <v>51</v>
      </c>
      <c r="N318" s="30" t="str">
        <f>VLOOKUP(M318,[20]OPERACIONAL!$A$1:$C$12,2,FALSE)</f>
        <v>SELECIONAR</v>
      </c>
    </row>
    <row r="319" spans="2:14">
      <c r="B319" s="23" t="str">
        <f t="shared" si="12"/>
        <v>U.</v>
      </c>
      <c r="C319" s="24" t="s">
        <v>4</v>
      </c>
      <c r="D319" s="25"/>
      <c r="E319" s="25"/>
      <c r="F319" s="24" t="s">
        <v>18</v>
      </c>
      <c r="G319" s="26">
        <v>1</v>
      </c>
      <c r="H319" s="31"/>
      <c r="I319" s="27">
        <v>0</v>
      </c>
      <c r="J319" s="28">
        <f t="shared" si="13"/>
        <v>0</v>
      </c>
      <c r="K319" s="29" t="s">
        <v>50</v>
      </c>
      <c r="L319" s="29" t="s">
        <v>45</v>
      </c>
      <c r="M319" s="29" t="s">
        <v>51</v>
      </c>
      <c r="N319" s="30" t="str">
        <f>VLOOKUP(M319,[20]OPERACIONAL!$A$1:$C$12,2,FALSE)</f>
        <v>SELECIONAR</v>
      </c>
    </row>
    <row r="320" spans="2:14">
      <c r="B320" s="23" t="str">
        <f t="shared" si="12"/>
        <v>U.</v>
      </c>
      <c r="C320" s="24" t="s">
        <v>4</v>
      </c>
      <c r="D320" s="25"/>
      <c r="E320" s="25"/>
      <c r="F320" s="24" t="s">
        <v>18</v>
      </c>
      <c r="G320" s="26">
        <v>1</v>
      </c>
      <c r="H320" s="31"/>
      <c r="I320" s="27">
        <v>0</v>
      </c>
      <c r="J320" s="28">
        <f t="shared" si="13"/>
        <v>0</v>
      </c>
      <c r="K320" s="29" t="s">
        <v>50</v>
      </c>
      <c r="L320" s="29" t="s">
        <v>45</v>
      </c>
      <c r="M320" s="29" t="s">
        <v>51</v>
      </c>
      <c r="N320" s="30" t="str">
        <f>VLOOKUP(M320,[20]OPERACIONAL!$A$1:$C$12,2,FALSE)</f>
        <v>SELECIONAR</v>
      </c>
    </row>
    <row r="321" spans="2:14">
      <c r="B321" s="23" t="str">
        <f t="shared" si="12"/>
        <v>U.</v>
      </c>
      <c r="C321" s="24" t="s">
        <v>4</v>
      </c>
      <c r="D321" s="25"/>
      <c r="E321" s="25"/>
      <c r="F321" s="24" t="s">
        <v>18</v>
      </c>
      <c r="G321" s="26">
        <v>1</v>
      </c>
      <c r="H321" s="31"/>
      <c r="I321" s="27">
        <v>0</v>
      </c>
      <c r="J321" s="28">
        <f t="shared" si="13"/>
        <v>0</v>
      </c>
      <c r="K321" s="29" t="s">
        <v>50</v>
      </c>
      <c r="L321" s="29" t="s">
        <v>45</v>
      </c>
      <c r="M321" s="29" t="s">
        <v>51</v>
      </c>
      <c r="N321" s="30" t="str">
        <f>VLOOKUP(M321,[20]OPERACIONAL!$A$1:$C$12,2,FALSE)</f>
        <v>SELECIONAR</v>
      </c>
    </row>
    <row r="322" spans="2:14">
      <c r="B322" s="23" t="str">
        <f t="shared" si="12"/>
        <v>U.</v>
      </c>
      <c r="C322" s="24" t="s">
        <v>4</v>
      </c>
      <c r="D322" s="25"/>
      <c r="E322" s="25"/>
      <c r="F322" s="24" t="s">
        <v>18</v>
      </c>
      <c r="G322" s="26">
        <v>1</v>
      </c>
      <c r="H322" s="31"/>
      <c r="I322" s="27">
        <v>0</v>
      </c>
      <c r="J322" s="28">
        <f t="shared" si="13"/>
        <v>0</v>
      </c>
      <c r="K322" s="29" t="s">
        <v>50</v>
      </c>
      <c r="L322" s="29" t="s">
        <v>45</v>
      </c>
      <c r="M322" s="29" t="s">
        <v>51</v>
      </c>
      <c r="N322" s="30" t="str">
        <f>VLOOKUP(M322,[20]OPERACIONAL!$A$1:$C$12,2,FALSE)</f>
        <v>SELECIONAR</v>
      </c>
    </row>
    <row r="323" spans="2:14">
      <c r="B323" s="23" t="str">
        <f t="shared" si="12"/>
        <v>U.</v>
      </c>
      <c r="C323" s="24" t="s">
        <v>4</v>
      </c>
      <c r="D323" s="25"/>
      <c r="E323" s="25"/>
      <c r="F323" s="24" t="s">
        <v>18</v>
      </c>
      <c r="G323" s="26">
        <v>1</v>
      </c>
      <c r="H323" s="31"/>
      <c r="I323" s="27">
        <v>0</v>
      </c>
      <c r="J323" s="28">
        <f t="shared" si="13"/>
        <v>0</v>
      </c>
      <c r="K323" s="29" t="s">
        <v>50</v>
      </c>
      <c r="L323" s="29" t="s">
        <v>45</v>
      </c>
      <c r="M323" s="29" t="s">
        <v>51</v>
      </c>
      <c r="N323" s="30" t="str">
        <f>VLOOKUP(M323,[20]OPERACIONAL!$A$1:$C$12,2,FALSE)</f>
        <v>SELECIONAR</v>
      </c>
    </row>
    <row r="324" spans="2:14">
      <c r="B324" s="23" t="str">
        <f t="shared" si="12"/>
        <v>U.</v>
      </c>
      <c r="C324" s="24" t="s">
        <v>4</v>
      </c>
      <c r="D324" s="25"/>
      <c r="E324" s="25"/>
      <c r="F324" s="24" t="s">
        <v>18</v>
      </c>
      <c r="G324" s="26">
        <v>1</v>
      </c>
      <c r="H324" s="31"/>
      <c r="I324" s="27">
        <v>0</v>
      </c>
      <c r="J324" s="28">
        <f t="shared" si="13"/>
        <v>0</v>
      </c>
      <c r="K324" s="29" t="s">
        <v>50</v>
      </c>
      <c r="L324" s="29" t="s">
        <v>45</v>
      </c>
      <c r="M324" s="29" t="s">
        <v>51</v>
      </c>
      <c r="N324" s="30" t="str">
        <f>VLOOKUP(M324,[20]OPERACIONAL!$A$1:$C$12,2,FALSE)</f>
        <v>SELECIONAR</v>
      </c>
    </row>
    <row r="325" spans="2:14">
      <c r="B325" s="23" t="str">
        <f t="shared" ref="B325:B388" si="14">MID(C325,1,2)</f>
        <v>U.</v>
      </c>
      <c r="C325" s="24" t="s">
        <v>4</v>
      </c>
      <c r="D325" s="25"/>
      <c r="E325" s="25"/>
      <c r="F325" s="24" t="s">
        <v>18</v>
      </c>
      <c r="G325" s="26">
        <v>1</v>
      </c>
      <c r="H325" s="31"/>
      <c r="I325" s="27">
        <v>0</v>
      </c>
      <c r="J325" s="28">
        <f t="shared" si="13"/>
        <v>0</v>
      </c>
      <c r="K325" s="29" t="s">
        <v>50</v>
      </c>
      <c r="L325" s="29" t="s">
        <v>45</v>
      </c>
      <c r="M325" s="29" t="s">
        <v>51</v>
      </c>
      <c r="N325" s="30" t="str">
        <f>VLOOKUP(M325,[20]OPERACIONAL!$A$1:$C$12,2,FALSE)</f>
        <v>SELECIONAR</v>
      </c>
    </row>
    <row r="326" spans="2:14">
      <c r="B326" s="23" t="str">
        <f t="shared" si="14"/>
        <v>U.</v>
      </c>
      <c r="C326" s="24" t="s">
        <v>4</v>
      </c>
      <c r="D326" s="25"/>
      <c r="E326" s="25"/>
      <c r="F326" s="24" t="s">
        <v>18</v>
      </c>
      <c r="G326" s="26">
        <v>1</v>
      </c>
      <c r="H326" s="31"/>
      <c r="I326" s="27">
        <v>0</v>
      </c>
      <c r="J326" s="28">
        <f t="shared" si="13"/>
        <v>0</v>
      </c>
      <c r="K326" s="29" t="s">
        <v>50</v>
      </c>
      <c r="L326" s="29" t="s">
        <v>45</v>
      </c>
      <c r="M326" s="29" t="s">
        <v>51</v>
      </c>
      <c r="N326" s="30" t="str">
        <f>VLOOKUP(M326,[20]OPERACIONAL!$A$1:$C$12,2,FALSE)</f>
        <v>SELECIONAR</v>
      </c>
    </row>
    <row r="327" spans="2:14">
      <c r="B327" s="23" t="str">
        <f t="shared" si="14"/>
        <v>U.</v>
      </c>
      <c r="C327" s="24" t="s">
        <v>4</v>
      </c>
      <c r="D327" s="25"/>
      <c r="E327" s="25"/>
      <c r="F327" s="24" t="s">
        <v>18</v>
      </c>
      <c r="G327" s="26">
        <v>1</v>
      </c>
      <c r="H327" s="31"/>
      <c r="I327" s="27">
        <v>0</v>
      </c>
      <c r="J327" s="28">
        <f t="shared" si="13"/>
        <v>0</v>
      </c>
      <c r="K327" s="29" t="s">
        <v>50</v>
      </c>
      <c r="L327" s="29" t="s">
        <v>45</v>
      </c>
      <c r="M327" s="29" t="s">
        <v>51</v>
      </c>
      <c r="N327" s="30" t="str">
        <f>VLOOKUP(M327,[20]OPERACIONAL!$A$1:$C$12,2,FALSE)</f>
        <v>SELECIONAR</v>
      </c>
    </row>
    <row r="328" spans="2:14">
      <c r="B328" s="23" t="str">
        <f t="shared" si="14"/>
        <v>U.</v>
      </c>
      <c r="C328" s="24" t="s">
        <v>4</v>
      </c>
      <c r="D328" s="25"/>
      <c r="E328" s="25"/>
      <c r="F328" s="24" t="s">
        <v>18</v>
      </c>
      <c r="G328" s="26">
        <v>1</v>
      </c>
      <c r="H328" s="31"/>
      <c r="I328" s="27">
        <v>0</v>
      </c>
      <c r="J328" s="28">
        <f t="shared" si="13"/>
        <v>0</v>
      </c>
      <c r="K328" s="29" t="s">
        <v>50</v>
      </c>
      <c r="L328" s="29" t="s">
        <v>45</v>
      </c>
      <c r="M328" s="29" t="s">
        <v>51</v>
      </c>
      <c r="N328" s="30" t="str">
        <f>VLOOKUP(M328,[20]OPERACIONAL!$A$1:$C$12,2,FALSE)</f>
        <v>SELECIONAR</v>
      </c>
    </row>
    <row r="329" spans="2:14">
      <c r="B329" s="23" t="str">
        <f t="shared" si="14"/>
        <v>U.</v>
      </c>
      <c r="C329" s="24" t="s">
        <v>4</v>
      </c>
      <c r="D329" s="25"/>
      <c r="E329" s="25"/>
      <c r="F329" s="24" t="s">
        <v>18</v>
      </c>
      <c r="G329" s="26">
        <v>1</v>
      </c>
      <c r="H329" s="31"/>
      <c r="I329" s="27">
        <v>0</v>
      </c>
      <c r="J329" s="28">
        <f t="shared" si="13"/>
        <v>0</v>
      </c>
      <c r="K329" s="29" t="s">
        <v>50</v>
      </c>
      <c r="L329" s="29" t="s">
        <v>45</v>
      </c>
      <c r="M329" s="29" t="s">
        <v>51</v>
      </c>
      <c r="N329" s="30" t="str">
        <f>VLOOKUP(M329,[20]OPERACIONAL!$A$1:$C$12,2,FALSE)</f>
        <v>SELECIONAR</v>
      </c>
    </row>
    <row r="330" spans="2:14">
      <c r="B330" s="23" t="str">
        <f t="shared" si="14"/>
        <v>U.</v>
      </c>
      <c r="C330" s="24" t="s">
        <v>4</v>
      </c>
      <c r="D330" s="25"/>
      <c r="E330" s="25"/>
      <c r="F330" s="24" t="s">
        <v>18</v>
      </c>
      <c r="G330" s="26">
        <v>1</v>
      </c>
      <c r="H330" s="31"/>
      <c r="I330" s="27">
        <v>0</v>
      </c>
      <c r="J330" s="28">
        <f t="shared" si="13"/>
        <v>0</v>
      </c>
      <c r="K330" s="29" t="s">
        <v>50</v>
      </c>
      <c r="L330" s="29" t="s">
        <v>45</v>
      </c>
      <c r="M330" s="29" t="s">
        <v>51</v>
      </c>
      <c r="N330" s="30" t="str">
        <f>VLOOKUP(M330,[20]OPERACIONAL!$A$1:$C$12,2,FALSE)</f>
        <v>SELECIONAR</v>
      </c>
    </row>
    <row r="331" spans="2:14">
      <c r="B331" s="23" t="str">
        <f t="shared" si="14"/>
        <v>U.</v>
      </c>
      <c r="C331" s="24" t="s">
        <v>4</v>
      </c>
      <c r="D331" s="25"/>
      <c r="E331" s="25"/>
      <c r="F331" s="24" t="s">
        <v>18</v>
      </c>
      <c r="G331" s="26">
        <v>1</v>
      </c>
      <c r="H331" s="31"/>
      <c r="I331" s="27">
        <v>0</v>
      </c>
      <c r="J331" s="28">
        <f t="shared" si="13"/>
        <v>0</v>
      </c>
      <c r="K331" s="29" t="s">
        <v>50</v>
      </c>
      <c r="L331" s="29" t="s">
        <v>45</v>
      </c>
      <c r="M331" s="29" t="s">
        <v>51</v>
      </c>
      <c r="N331" s="30" t="str">
        <f>VLOOKUP(M331,[20]OPERACIONAL!$A$1:$C$12,2,FALSE)</f>
        <v>SELECIONAR</v>
      </c>
    </row>
    <row r="332" spans="2:14">
      <c r="B332" s="23" t="str">
        <f t="shared" si="14"/>
        <v>U.</v>
      </c>
      <c r="C332" s="24" t="s">
        <v>4</v>
      </c>
      <c r="D332" s="25"/>
      <c r="E332" s="25"/>
      <c r="F332" s="24" t="s">
        <v>18</v>
      </c>
      <c r="G332" s="26">
        <v>1</v>
      </c>
      <c r="H332" s="31"/>
      <c r="I332" s="27">
        <v>0</v>
      </c>
      <c r="J332" s="28">
        <f t="shared" si="13"/>
        <v>0</v>
      </c>
      <c r="K332" s="29" t="s">
        <v>50</v>
      </c>
      <c r="L332" s="29" t="s">
        <v>45</v>
      </c>
      <c r="M332" s="29" t="s">
        <v>51</v>
      </c>
      <c r="N332" s="30" t="str">
        <f>VLOOKUP(M332,[20]OPERACIONAL!$A$1:$C$12,2,FALSE)</f>
        <v>SELECIONAR</v>
      </c>
    </row>
    <row r="333" spans="2:14">
      <c r="B333" s="23" t="str">
        <f t="shared" si="14"/>
        <v>U.</v>
      </c>
      <c r="C333" s="24" t="s">
        <v>4</v>
      </c>
      <c r="D333" s="25"/>
      <c r="E333" s="25"/>
      <c r="F333" s="24" t="s">
        <v>18</v>
      </c>
      <c r="G333" s="26">
        <v>1</v>
      </c>
      <c r="H333" s="31"/>
      <c r="I333" s="27">
        <v>0</v>
      </c>
      <c r="J333" s="28">
        <f t="shared" si="13"/>
        <v>0</v>
      </c>
      <c r="K333" s="29" t="s">
        <v>50</v>
      </c>
      <c r="L333" s="29" t="s">
        <v>45</v>
      </c>
      <c r="M333" s="29" t="s">
        <v>51</v>
      </c>
      <c r="N333" s="30" t="str">
        <f>VLOOKUP(M333,[20]OPERACIONAL!$A$1:$C$12,2,FALSE)</f>
        <v>SELECIONAR</v>
      </c>
    </row>
    <row r="334" spans="2:14">
      <c r="B334" s="23" t="str">
        <f t="shared" si="14"/>
        <v>U.</v>
      </c>
      <c r="C334" s="24" t="s">
        <v>4</v>
      </c>
      <c r="D334" s="25"/>
      <c r="E334" s="25"/>
      <c r="F334" s="24" t="s">
        <v>18</v>
      </c>
      <c r="G334" s="26">
        <v>1</v>
      </c>
      <c r="H334" s="31"/>
      <c r="I334" s="27">
        <v>0</v>
      </c>
      <c r="J334" s="28">
        <f t="shared" si="13"/>
        <v>0</v>
      </c>
      <c r="K334" s="29" t="s">
        <v>50</v>
      </c>
      <c r="L334" s="29" t="s">
        <v>45</v>
      </c>
      <c r="M334" s="29" t="s">
        <v>51</v>
      </c>
      <c r="N334" s="30" t="str">
        <f>VLOOKUP(M334,[20]OPERACIONAL!$A$1:$C$12,2,FALSE)</f>
        <v>SELECIONAR</v>
      </c>
    </row>
    <row r="335" spans="2:14">
      <c r="B335" s="23" t="str">
        <f t="shared" si="14"/>
        <v>U.</v>
      </c>
      <c r="C335" s="24" t="s">
        <v>4</v>
      </c>
      <c r="D335" s="25"/>
      <c r="E335" s="25"/>
      <c r="F335" s="24" t="s">
        <v>18</v>
      </c>
      <c r="G335" s="26">
        <v>1</v>
      </c>
      <c r="H335" s="31"/>
      <c r="I335" s="27">
        <v>0</v>
      </c>
      <c r="J335" s="28">
        <f t="shared" ref="J335:J398" si="15">G335*I335</f>
        <v>0</v>
      </c>
      <c r="K335" s="29" t="s">
        <v>50</v>
      </c>
      <c r="L335" s="29" t="s">
        <v>45</v>
      </c>
      <c r="M335" s="29" t="s">
        <v>51</v>
      </c>
      <c r="N335" s="30" t="str">
        <f>VLOOKUP(M335,[20]OPERACIONAL!$A$1:$C$12,2,FALSE)</f>
        <v>SELECIONAR</v>
      </c>
    </row>
    <row r="336" spans="2:14">
      <c r="B336" s="23" t="str">
        <f t="shared" si="14"/>
        <v>U.</v>
      </c>
      <c r="C336" s="24" t="s">
        <v>4</v>
      </c>
      <c r="D336" s="25"/>
      <c r="E336" s="25"/>
      <c r="F336" s="24" t="s">
        <v>18</v>
      </c>
      <c r="G336" s="26">
        <v>1</v>
      </c>
      <c r="H336" s="31"/>
      <c r="I336" s="27">
        <v>0</v>
      </c>
      <c r="J336" s="28">
        <f t="shared" si="15"/>
        <v>0</v>
      </c>
      <c r="K336" s="29" t="s">
        <v>50</v>
      </c>
      <c r="L336" s="29" t="s">
        <v>45</v>
      </c>
      <c r="M336" s="29" t="s">
        <v>51</v>
      </c>
      <c r="N336" s="30" t="str">
        <f>VLOOKUP(M336,[20]OPERACIONAL!$A$1:$C$12,2,FALSE)</f>
        <v>SELECIONAR</v>
      </c>
    </row>
    <row r="337" spans="2:14">
      <c r="B337" s="23" t="str">
        <f t="shared" si="14"/>
        <v>U.</v>
      </c>
      <c r="C337" s="24" t="s">
        <v>4</v>
      </c>
      <c r="D337" s="25"/>
      <c r="E337" s="25"/>
      <c r="F337" s="24" t="s">
        <v>18</v>
      </c>
      <c r="G337" s="26">
        <v>1</v>
      </c>
      <c r="H337" s="31"/>
      <c r="I337" s="27">
        <v>0</v>
      </c>
      <c r="J337" s="28">
        <f t="shared" si="15"/>
        <v>0</v>
      </c>
      <c r="K337" s="29" t="s">
        <v>50</v>
      </c>
      <c r="L337" s="29" t="s">
        <v>45</v>
      </c>
      <c r="M337" s="29" t="s">
        <v>51</v>
      </c>
      <c r="N337" s="30" t="str">
        <f>VLOOKUP(M337,[20]OPERACIONAL!$A$1:$C$12,2,FALSE)</f>
        <v>SELECIONAR</v>
      </c>
    </row>
    <row r="338" spans="2:14">
      <c r="B338" s="23" t="str">
        <f t="shared" si="14"/>
        <v>U.</v>
      </c>
      <c r="C338" s="24" t="s">
        <v>4</v>
      </c>
      <c r="D338" s="25"/>
      <c r="E338" s="25"/>
      <c r="F338" s="24" t="s">
        <v>18</v>
      </c>
      <c r="G338" s="26">
        <v>1</v>
      </c>
      <c r="H338" s="31"/>
      <c r="I338" s="27">
        <v>0</v>
      </c>
      <c r="J338" s="28">
        <f t="shared" si="15"/>
        <v>0</v>
      </c>
      <c r="K338" s="29" t="s">
        <v>50</v>
      </c>
      <c r="L338" s="29" t="s">
        <v>45</v>
      </c>
      <c r="M338" s="29" t="s">
        <v>51</v>
      </c>
      <c r="N338" s="30" t="str">
        <f>VLOOKUP(M338,[20]OPERACIONAL!$A$1:$C$12,2,FALSE)</f>
        <v>SELECIONAR</v>
      </c>
    </row>
    <row r="339" spans="2:14">
      <c r="B339" s="23" t="str">
        <f t="shared" si="14"/>
        <v>U.</v>
      </c>
      <c r="C339" s="24" t="s">
        <v>4</v>
      </c>
      <c r="D339" s="25"/>
      <c r="E339" s="25"/>
      <c r="F339" s="24" t="s">
        <v>18</v>
      </c>
      <c r="G339" s="26">
        <v>1</v>
      </c>
      <c r="H339" s="31"/>
      <c r="I339" s="27">
        <v>0</v>
      </c>
      <c r="J339" s="28">
        <f t="shared" si="15"/>
        <v>0</v>
      </c>
      <c r="K339" s="29" t="s">
        <v>50</v>
      </c>
      <c r="L339" s="29" t="s">
        <v>45</v>
      </c>
      <c r="M339" s="29" t="s">
        <v>51</v>
      </c>
      <c r="N339" s="30" t="str">
        <f>VLOOKUP(M339,[20]OPERACIONAL!$A$1:$C$12,2,FALSE)</f>
        <v>SELECIONAR</v>
      </c>
    </row>
    <row r="340" spans="2:14">
      <c r="B340" s="23" t="str">
        <f t="shared" si="14"/>
        <v>U.</v>
      </c>
      <c r="C340" s="24" t="s">
        <v>4</v>
      </c>
      <c r="D340" s="25"/>
      <c r="E340" s="25"/>
      <c r="F340" s="24" t="s">
        <v>18</v>
      </c>
      <c r="G340" s="26">
        <v>1</v>
      </c>
      <c r="H340" s="31"/>
      <c r="I340" s="27">
        <v>0</v>
      </c>
      <c r="J340" s="28">
        <f t="shared" si="15"/>
        <v>0</v>
      </c>
      <c r="K340" s="29" t="s">
        <v>50</v>
      </c>
      <c r="L340" s="29" t="s">
        <v>45</v>
      </c>
      <c r="M340" s="29" t="s">
        <v>51</v>
      </c>
      <c r="N340" s="30" t="str">
        <f>VLOOKUP(M340,[20]OPERACIONAL!$A$1:$C$12,2,FALSE)</f>
        <v>SELECIONAR</v>
      </c>
    </row>
    <row r="341" spans="2:14">
      <c r="B341" s="23" t="str">
        <f t="shared" si="14"/>
        <v>U.</v>
      </c>
      <c r="C341" s="24" t="s">
        <v>4</v>
      </c>
      <c r="D341" s="25"/>
      <c r="E341" s="25"/>
      <c r="F341" s="24" t="s">
        <v>18</v>
      </c>
      <c r="G341" s="26">
        <v>1</v>
      </c>
      <c r="H341" s="31"/>
      <c r="I341" s="27">
        <v>0</v>
      </c>
      <c r="J341" s="28">
        <f t="shared" si="15"/>
        <v>0</v>
      </c>
      <c r="K341" s="29" t="s">
        <v>50</v>
      </c>
      <c r="L341" s="29" t="s">
        <v>45</v>
      </c>
      <c r="M341" s="29" t="s">
        <v>51</v>
      </c>
      <c r="N341" s="30" t="str">
        <f>VLOOKUP(M341,[20]OPERACIONAL!$A$1:$C$12,2,FALSE)</f>
        <v>SELECIONAR</v>
      </c>
    </row>
    <row r="342" spans="2:14">
      <c r="B342" s="23" t="str">
        <f t="shared" si="14"/>
        <v>U.</v>
      </c>
      <c r="C342" s="24" t="s">
        <v>4</v>
      </c>
      <c r="D342" s="25"/>
      <c r="E342" s="25"/>
      <c r="F342" s="24" t="s">
        <v>18</v>
      </c>
      <c r="G342" s="26">
        <v>1</v>
      </c>
      <c r="H342" s="31"/>
      <c r="I342" s="27">
        <v>0</v>
      </c>
      <c r="J342" s="28">
        <f t="shared" si="15"/>
        <v>0</v>
      </c>
      <c r="K342" s="29" t="s">
        <v>50</v>
      </c>
      <c r="L342" s="29" t="s">
        <v>45</v>
      </c>
      <c r="M342" s="29" t="s">
        <v>51</v>
      </c>
      <c r="N342" s="30" t="str">
        <f>VLOOKUP(M342,[20]OPERACIONAL!$A$1:$C$12,2,FALSE)</f>
        <v>SELECIONAR</v>
      </c>
    </row>
    <row r="343" spans="2:14">
      <c r="B343" s="23" t="str">
        <f t="shared" si="14"/>
        <v>U.</v>
      </c>
      <c r="C343" s="24" t="s">
        <v>4</v>
      </c>
      <c r="D343" s="25"/>
      <c r="E343" s="25"/>
      <c r="F343" s="24" t="s">
        <v>18</v>
      </c>
      <c r="G343" s="26">
        <v>1</v>
      </c>
      <c r="H343" s="31"/>
      <c r="I343" s="27">
        <v>0</v>
      </c>
      <c r="J343" s="28">
        <f t="shared" si="15"/>
        <v>0</v>
      </c>
      <c r="K343" s="29" t="s">
        <v>50</v>
      </c>
      <c r="L343" s="29" t="s">
        <v>45</v>
      </c>
      <c r="M343" s="29" t="s">
        <v>51</v>
      </c>
      <c r="N343" s="30" t="str">
        <f>VLOOKUP(M343,[20]OPERACIONAL!$A$1:$C$12,2,FALSE)</f>
        <v>SELECIONAR</v>
      </c>
    </row>
    <row r="344" spans="2:14">
      <c r="B344" s="23" t="str">
        <f t="shared" si="14"/>
        <v>U.</v>
      </c>
      <c r="C344" s="24" t="s">
        <v>4</v>
      </c>
      <c r="D344" s="25"/>
      <c r="E344" s="25"/>
      <c r="F344" s="24" t="s">
        <v>18</v>
      </c>
      <c r="G344" s="26">
        <v>1</v>
      </c>
      <c r="H344" s="31"/>
      <c r="I344" s="27">
        <v>0</v>
      </c>
      <c r="J344" s="28">
        <f t="shared" si="15"/>
        <v>0</v>
      </c>
      <c r="K344" s="29" t="s">
        <v>50</v>
      </c>
      <c r="L344" s="29" t="s">
        <v>45</v>
      </c>
      <c r="M344" s="29" t="s">
        <v>51</v>
      </c>
      <c r="N344" s="30" t="str">
        <f>VLOOKUP(M344,[20]OPERACIONAL!$A$1:$C$12,2,FALSE)</f>
        <v>SELECIONAR</v>
      </c>
    </row>
    <row r="345" spans="2:14">
      <c r="B345" s="23" t="str">
        <f t="shared" si="14"/>
        <v>U.</v>
      </c>
      <c r="C345" s="24" t="s">
        <v>4</v>
      </c>
      <c r="D345" s="25"/>
      <c r="E345" s="25"/>
      <c r="F345" s="24" t="s">
        <v>18</v>
      </c>
      <c r="G345" s="26">
        <v>1</v>
      </c>
      <c r="H345" s="31"/>
      <c r="I345" s="27">
        <v>0</v>
      </c>
      <c r="J345" s="28">
        <f t="shared" si="15"/>
        <v>0</v>
      </c>
      <c r="K345" s="29" t="s">
        <v>50</v>
      </c>
      <c r="L345" s="29" t="s">
        <v>45</v>
      </c>
      <c r="M345" s="29" t="s">
        <v>51</v>
      </c>
      <c r="N345" s="30" t="str">
        <f>VLOOKUP(M345,[20]OPERACIONAL!$A$1:$C$12,2,FALSE)</f>
        <v>SELECIONAR</v>
      </c>
    </row>
    <row r="346" spans="2:14">
      <c r="B346" s="23" t="str">
        <f t="shared" si="14"/>
        <v>U.</v>
      </c>
      <c r="C346" s="24" t="s">
        <v>4</v>
      </c>
      <c r="D346" s="25"/>
      <c r="E346" s="25"/>
      <c r="F346" s="24" t="s">
        <v>18</v>
      </c>
      <c r="G346" s="26">
        <v>1</v>
      </c>
      <c r="H346" s="31"/>
      <c r="I346" s="27">
        <v>0</v>
      </c>
      <c r="J346" s="28">
        <f t="shared" si="15"/>
        <v>0</v>
      </c>
      <c r="K346" s="29" t="s">
        <v>50</v>
      </c>
      <c r="L346" s="29" t="s">
        <v>45</v>
      </c>
      <c r="M346" s="29" t="s">
        <v>51</v>
      </c>
      <c r="N346" s="30" t="str">
        <f>VLOOKUP(M346,[20]OPERACIONAL!$A$1:$C$12,2,FALSE)</f>
        <v>SELECIONAR</v>
      </c>
    </row>
    <row r="347" spans="2:14">
      <c r="B347" s="23" t="str">
        <f t="shared" si="14"/>
        <v>U.</v>
      </c>
      <c r="C347" s="24" t="s">
        <v>4</v>
      </c>
      <c r="D347" s="25"/>
      <c r="E347" s="25"/>
      <c r="F347" s="24" t="s">
        <v>18</v>
      </c>
      <c r="G347" s="26">
        <v>1</v>
      </c>
      <c r="H347" s="31"/>
      <c r="I347" s="27">
        <v>0</v>
      </c>
      <c r="J347" s="28">
        <f t="shared" si="15"/>
        <v>0</v>
      </c>
      <c r="K347" s="29" t="s">
        <v>50</v>
      </c>
      <c r="L347" s="29" t="s">
        <v>45</v>
      </c>
      <c r="M347" s="29" t="s">
        <v>51</v>
      </c>
      <c r="N347" s="30" t="str">
        <f>VLOOKUP(M347,[20]OPERACIONAL!$A$1:$C$12,2,FALSE)</f>
        <v>SELECIONAR</v>
      </c>
    </row>
    <row r="348" spans="2:14">
      <c r="B348" s="23" t="str">
        <f t="shared" si="14"/>
        <v>U.</v>
      </c>
      <c r="C348" s="24" t="s">
        <v>4</v>
      </c>
      <c r="D348" s="25"/>
      <c r="E348" s="25"/>
      <c r="F348" s="24" t="s">
        <v>18</v>
      </c>
      <c r="G348" s="26">
        <v>1</v>
      </c>
      <c r="H348" s="31"/>
      <c r="I348" s="27">
        <v>0</v>
      </c>
      <c r="J348" s="28">
        <f t="shared" si="15"/>
        <v>0</v>
      </c>
      <c r="K348" s="29" t="s">
        <v>50</v>
      </c>
      <c r="L348" s="29" t="s">
        <v>45</v>
      </c>
      <c r="M348" s="29" t="s">
        <v>51</v>
      </c>
      <c r="N348" s="30" t="str">
        <f>VLOOKUP(M348,[20]OPERACIONAL!$A$1:$C$12,2,FALSE)</f>
        <v>SELECIONAR</v>
      </c>
    </row>
    <row r="349" spans="2:14">
      <c r="B349" s="23" t="str">
        <f t="shared" si="14"/>
        <v>U.</v>
      </c>
      <c r="C349" s="24" t="s">
        <v>4</v>
      </c>
      <c r="D349" s="25"/>
      <c r="E349" s="25"/>
      <c r="F349" s="24" t="s">
        <v>18</v>
      </c>
      <c r="G349" s="26">
        <v>1</v>
      </c>
      <c r="H349" s="31"/>
      <c r="I349" s="27">
        <v>0</v>
      </c>
      <c r="J349" s="28">
        <f t="shared" si="15"/>
        <v>0</v>
      </c>
      <c r="K349" s="29" t="s">
        <v>50</v>
      </c>
      <c r="L349" s="29" t="s">
        <v>45</v>
      </c>
      <c r="M349" s="29" t="s">
        <v>51</v>
      </c>
      <c r="N349" s="30" t="str">
        <f>VLOOKUP(M349,[20]OPERACIONAL!$A$1:$C$12,2,FALSE)</f>
        <v>SELECIONAR</v>
      </c>
    </row>
    <row r="350" spans="2:14">
      <c r="B350" s="23" t="str">
        <f t="shared" si="14"/>
        <v>U.</v>
      </c>
      <c r="C350" s="24" t="s">
        <v>4</v>
      </c>
      <c r="D350" s="25"/>
      <c r="E350" s="25"/>
      <c r="F350" s="24" t="s">
        <v>18</v>
      </c>
      <c r="G350" s="26">
        <v>1</v>
      </c>
      <c r="H350" s="31"/>
      <c r="I350" s="27">
        <v>0</v>
      </c>
      <c r="J350" s="28">
        <f t="shared" si="15"/>
        <v>0</v>
      </c>
      <c r="K350" s="29" t="s">
        <v>50</v>
      </c>
      <c r="L350" s="29" t="s">
        <v>45</v>
      </c>
      <c r="M350" s="29" t="s">
        <v>51</v>
      </c>
      <c r="N350" s="30" t="str">
        <f>VLOOKUP(M350,[20]OPERACIONAL!$A$1:$C$12,2,FALSE)</f>
        <v>SELECIONAR</v>
      </c>
    </row>
    <row r="351" spans="2:14">
      <c r="B351" s="23" t="str">
        <f t="shared" si="14"/>
        <v>U.</v>
      </c>
      <c r="C351" s="24" t="s">
        <v>4</v>
      </c>
      <c r="D351" s="25"/>
      <c r="E351" s="25"/>
      <c r="F351" s="24" t="s">
        <v>18</v>
      </c>
      <c r="G351" s="26">
        <v>1</v>
      </c>
      <c r="H351" s="31"/>
      <c r="I351" s="27">
        <v>0</v>
      </c>
      <c r="J351" s="28">
        <f t="shared" si="15"/>
        <v>0</v>
      </c>
      <c r="K351" s="29" t="s">
        <v>50</v>
      </c>
      <c r="L351" s="29" t="s">
        <v>45</v>
      </c>
      <c r="M351" s="29" t="s">
        <v>51</v>
      </c>
      <c r="N351" s="30" t="str">
        <f>VLOOKUP(M351,[20]OPERACIONAL!$A$1:$C$12,2,FALSE)</f>
        <v>SELECIONAR</v>
      </c>
    </row>
    <row r="352" spans="2:14">
      <c r="B352" s="23" t="str">
        <f t="shared" si="14"/>
        <v>U.</v>
      </c>
      <c r="C352" s="24" t="s">
        <v>4</v>
      </c>
      <c r="D352" s="25"/>
      <c r="E352" s="25"/>
      <c r="F352" s="24" t="s">
        <v>18</v>
      </c>
      <c r="G352" s="26">
        <v>1</v>
      </c>
      <c r="H352" s="31"/>
      <c r="I352" s="27">
        <v>0</v>
      </c>
      <c r="J352" s="28">
        <f t="shared" si="15"/>
        <v>0</v>
      </c>
      <c r="K352" s="29" t="s">
        <v>50</v>
      </c>
      <c r="L352" s="29" t="s">
        <v>45</v>
      </c>
      <c r="M352" s="29" t="s">
        <v>51</v>
      </c>
      <c r="N352" s="30" t="str">
        <f>VLOOKUP(M352,[20]OPERACIONAL!$A$1:$C$12,2,FALSE)</f>
        <v>SELECIONAR</v>
      </c>
    </row>
    <row r="353" spans="2:14">
      <c r="B353" s="23" t="str">
        <f t="shared" si="14"/>
        <v>U.</v>
      </c>
      <c r="C353" s="24" t="s">
        <v>4</v>
      </c>
      <c r="D353" s="25"/>
      <c r="E353" s="25"/>
      <c r="F353" s="24" t="s">
        <v>18</v>
      </c>
      <c r="G353" s="26">
        <v>1</v>
      </c>
      <c r="H353" s="31"/>
      <c r="I353" s="27">
        <v>0</v>
      </c>
      <c r="J353" s="28">
        <f t="shared" si="15"/>
        <v>0</v>
      </c>
      <c r="K353" s="29" t="s">
        <v>50</v>
      </c>
      <c r="L353" s="29" t="s">
        <v>45</v>
      </c>
      <c r="M353" s="29" t="s">
        <v>51</v>
      </c>
      <c r="N353" s="30" t="str">
        <f>VLOOKUP(M353,[20]OPERACIONAL!$A$1:$C$12,2,FALSE)</f>
        <v>SELECIONAR</v>
      </c>
    </row>
    <row r="354" spans="2:14">
      <c r="B354" s="23" t="str">
        <f t="shared" si="14"/>
        <v>U.</v>
      </c>
      <c r="C354" s="24" t="s">
        <v>4</v>
      </c>
      <c r="D354" s="25"/>
      <c r="E354" s="25"/>
      <c r="F354" s="24" t="s">
        <v>18</v>
      </c>
      <c r="G354" s="26">
        <v>1</v>
      </c>
      <c r="H354" s="31"/>
      <c r="I354" s="27">
        <v>0</v>
      </c>
      <c r="J354" s="28">
        <f t="shared" si="15"/>
        <v>0</v>
      </c>
      <c r="K354" s="29" t="s">
        <v>50</v>
      </c>
      <c r="L354" s="29" t="s">
        <v>45</v>
      </c>
      <c r="M354" s="29" t="s">
        <v>51</v>
      </c>
      <c r="N354" s="30" t="str">
        <f>VLOOKUP(M354,[20]OPERACIONAL!$A$1:$C$12,2,FALSE)</f>
        <v>SELECIONAR</v>
      </c>
    </row>
    <row r="355" spans="2:14">
      <c r="B355" s="23" t="str">
        <f t="shared" si="14"/>
        <v>U.</v>
      </c>
      <c r="C355" s="24" t="s">
        <v>4</v>
      </c>
      <c r="D355" s="25"/>
      <c r="E355" s="25"/>
      <c r="F355" s="24" t="s">
        <v>18</v>
      </c>
      <c r="G355" s="26">
        <v>1</v>
      </c>
      <c r="H355" s="31"/>
      <c r="I355" s="27">
        <v>0</v>
      </c>
      <c r="J355" s="28">
        <f t="shared" si="15"/>
        <v>0</v>
      </c>
      <c r="K355" s="29" t="s">
        <v>50</v>
      </c>
      <c r="L355" s="29" t="s">
        <v>45</v>
      </c>
      <c r="M355" s="29" t="s">
        <v>51</v>
      </c>
      <c r="N355" s="30" t="str">
        <f>VLOOKUP(M355,[20]OPERACIONAL!$A$1:$C$12,2,FALSE)</f>
        <v>SELECIONAR</v>
      </c>
    </row>
    <row r="356" spans="2:14">
      <c r="B356" s="23" t="str">
        <f t="shared" si="14"/>
        <v>U.</v>
      </c>
      <c r="C356" s="24" t="s">
        <v>4</v>
      </c>
      <c r="D356" s="25"/>
      <c r="E356" s="25"/>
      <c r="F356" s="24" t="s">
        <v>18</v>
      </c>
      <c r="G356" s="26">
        <v>1</v>
      </c>
      <c r="H356" s="31"/>
      <c r="I356" s="27">
        <v>0</v>
      </c>
      <c r="J356" s="28">
        <f t="shared" si="15"/>
        <v>0</v>
      </c>
      <c r="K356" s="29" t="s">
        <v>50</v>
      </c>
      <c r="L356" s="29" t="s">
        <v>45</v>
      </c>
      <c r="M356" s="29" t="s">
        <v>51</v>
      </c>
      <c r="N356" s="30" t="str">
        <f>VLOOKUP(M356,[20]OPERACIONAL!$A$1:$C$12,2,FALSE)</f>
        <v>SELECIONAR</v>
      </c>
    </row>
    <row r="357" spans="2:14">
      <c r="B357" s="23" t="str">
        <f t="shared" si="14"/>
        <v>U.</v>
      </c>
      <c r="C357" s="24" t="s">
        <v>4</v>
      </c>
      <c r="D357" s="25"/>
      <c r="E357" s="25"/>
      <c r="F357" s="24" t="s">
        <v>18</v>
      </c>
      <c r="G357" s="26">
        <v>1</v>
      </c>
      <c r="H357" s="31"/>
      <c r="I357" s="27">
        <v>0</v>
      </c>
      <c r="J357" s="28">
        <f t="shared" si="15"/>
        <v>0</v>
      </c>
      <c r="K357" s="29" t="s">
        <v>50</v>
      </c>
      <c r="L357" s="29" t="s">
        <v>45</v>
      </c>
      <c r="M357" s="29" t="s">
        <v>51</v>
      </c>
      <c r="N357" s="30" t="str">
        <f>VLOOKUP(M357,[20]OPERACIONAL!$A$1:$C$12,2,FALSE)</f>
        <v>SELECIONAR</v>
      </c>
    </row>
    <row r="358" spans="2:14">
      <c r="B358" s="23" t="str">
        <f t="shared" si="14"/>
        <v>U.</v>
      </c>
      <c r="C358" s="24" t="s">
        <v>4</v>
      </c>
      <c r="D358" s="25"/>
      <c r="E358" s="25"/>
      <c r="F358" s="24" t="s">
        <v>18</v>
      </c>
      <c r="G358" s="26">
        <v>1</v>
      </c>
      <c r="H358" s="31"/>
      <c r="I358" s="27">
        <v>0</v>
      </c>
      <c r="J358" s="28">
        <f t="shared" si="15"/>
        <v>0</v>
      </c>
      <c r="K358" s="29" t="s">
        <v>50</v>
      </c>
      <c r="L358" s="29" t="s">
        <v>45</v>
      </c>
      <c r="M358" s="29" t="s">
        <v>51</v>
      </c>
      <c r="N358" s="30" t="str">
        <f>VLOOKUP(M358,[20]OPERACIONAL!$A$1:$C$12,2,FALSE)</f>
        <v>SELECIONAR</v>
      </c>
    </row>
    <row r="359" spans="2:14">
      <c r="B359" s="23" t="str">
        <f t="shared" si="14"/>
        <v>U.</v>
      </c>
      <c r="C359" s="24" t="s">
        <v>4</v>
      </c>
      <c r="D359" s="25"/>
      <c r="E359" s="25"/>
      <c r="F359" s="24" t="s">
        <v>18</v>
      </c>
      <c r="G359" s="26">
        <v>1</v>
      </c>
      <c r="H359" s="31"/>
      <c r="I359" s="27">
        <v>0</v>
      </c>
      <c r="J359" s="28">
        <f t="shared" si="15"/>
        <v>0</v>
      </c>
      <c r="K359" s="29" t="s">
        <v>50</v>
      </c>
      <c r="L359" s="29" t="s">
        <v>45</v>
      </c>
      <c r="M359" s="29" t="s">
        <v>51</v>
      </c>
      <c r="N359" s="30" t="str">
        <f>VLOOKUP(M359,[20]OPERACIONAL!$A$1:$C$12,2,FALSE)</f>
        <v>SELECIONAR</v>
      </c>
    </row>
    <row r="360" spans="2:14">
      <c r="B360" s="23" t="str">
        <f t="shared" si="14"/>
        <v>U.</v>
      </c>
      <c r="C360" s="24" t="s">
        <v>4</v>
      </c>
      <c r="D360" s="25"/>
      <c r="E360" s="25"/>
      <c r="F360" s="24" t="s">
        <v>18</v>
      </c>
      <c r="G360" s="26">
        <v>1</v>
      </c>
      <c r="H360" s="31"/>
      <c r="I360" s="27">
        <v>0</v>
      </c>
      <c r="J360" s="28">
        <f t="shared" si="15"/>
        <v>0</v>
      </c>
      <c r="K360" s="29" t="s">
        <v>50</v>
      </c>
      <c r="L360" s="29" t="s">
        <v>45</v>
      </c>
      <c r="M360" s="29" t="s">
        <v>51</v>
      </c>
      <c r="N360" s="30" t="str">
        <f>VLOOKUP(M360,[20]OPERACIONAL!$A$1:$C$12,2,FALSE)</f>
        <v>SELECIONAR</v>
      </c>
    </row>
    <row r="361" spans="2:14">
      <c r="B361" s="23" t="str">
        <f t="shared" si="14"/>
        <v>U.</v>
      </c>
      <c r="C361" s="24" t="s">
        <v>4</v>
      </c>
      <c r="D361" s="25"/>
      <c r="E361" s="25"/>
      <c r="F361" s="24" t="s">
        <v>18</v>
      </c>
      <c r="G361" s="26">
        <v>1</v>
      </c>
      <c r="H361" s="31"/>
      <c r="I361" s="27">
        <v>0</v>
      </c>
      <c r="J361" s="28">
        <f t="shared" si="15"/>
        <v>0</v>
      </c>
      <c r="K361" s="29" t="s">
        <v>50</v>
      </c>
      <c r="L361" s="29" t="s">
        <v>45</v>
      </c>
      <c r="M361" s="29" t="s">
        <v>51</v>
      </c>
      <c r="N361" s="30" t="str">
        <f>VLOOKUP(M361,[20]OPERACIONAL!$A$1:$C$12,2,FALSE)</f>
        <v>SELECIONAR</v>
      </c>
    </row>
    <row r="362" spans="2:14">
      <c r="B362" s="23" t="str">
        <f t="shared" si="14"/>
        <v>U.</v>
      </c>
      <c r="C362" s="24" t="s">
        <v>4</v>
      </c>
      <c r="D362" s="25"/>
      <c r="E362" s="25"/>
      <c r="F362" s="24" t="s">
        <v>18</v>
      </c>
      <c r="G362" s="26">
        <v>1</v>
      </c>
      <c r="H362" s="31"/>
      <c r="I362" s="27">
        <v>0</v>
      </c>
      <c r="J362" s="28">
        <f t="shared" si="15"/>
        <v>0</v>
      </c>
      <c r="K362" s="29" t="s">
        <v>50</v>
      </c>
      <c r="L362" s="29" t="s">
        <v>45</v>
      </c>
      <c r="M362" s="29" t="s">
        <v>51</v>
      </c>
      <c r="N362" s="30" t="str">
        <f>VLOOKUP(M362,[20]OPERACIONAL!$A$1:$C$12,2,FALSE)</f>
        <v>SELECIONAR</v>
      </c>
    </row>
    <row r="363" spans="2:14">
      <c r="B363" s="23" t="str">
        <f t="shared" si="14"/>
        <v>U.</v>
      </c>
      <c r="C363" s="24" t="s">
        <v>4</v>
      </c>
      <c r="D363" s="25"/>
      <c r="E363" s="25"/>
      <c r="F363" s="24" t="s">
        <v>18</v>
      </c>
      <c r="G363" s="26">
        <v>1</v>
      </c>
      <c r="H363" s="31"/>
      <c r="I363" s="27">
        <v>0</v>
      </c>
      <c r="J363" s="28">
        <f t="shared" si="15"/>
        <v>0</v>
      </c>
      <c r="K363" s="29" t="s">
        <v>50</v>
      </c>
      <c r="L363" s="29" t="s">
        <v>45</v>
      </c>
      <c r="M363" s="29" t="s">
        <v>51</v>
      </c>
      <c r="N363" s="30" t="str">
        <f>VLOOKUP(M363,[20]OPERACIONAL!$A$1:$C$12,2,FALSE)</f>
        <v>SELECIONAR</v>
      </c>
    </row>
    <row r="364" spans="2:14">
      <c r="B364" s="23" t="str">
        <f t="shared" si="14"/>
        <v>U.</v>
      </c>
      <c r="C364" s="24" t="s">
        <v>4</v>
      </c>
      <c r="D364" s="25"/>
      <c r="E364" s="25"/>
      <c r="F364" s="24" t="s">
        <v>18</v>
      </c>
      <c r="G364" s="26">
        <v>1</v>
      </c>
      <c r="H364" s="31"/>
      <c r="I364" s="27">
        <v>0</v>
      </c>
      <c r="J364" s="28">
        <f t="shared" si="15"/>
        <v>0</v>
      </c>
      <c r="K364" s="29" t="s">
        <v>50</v>
      </c>
      <c r="L364" s="29" t="s">
        <v>45</v>
      </c>
      <c r="M364" s="29" t="s">
        <v>51</v>
      </c>
      <c r="N364" s="30" t="str">
        <f>VLOOKUP(M364,[20]OPERACIONAL!$A$1:$C$12,2,FALSE)</f>
        <v>SELECIONAR</v>
      </c>
    </row>
    <row r="365" spans="2:14">
      <c r="B365" s="23" t="str">
        <f t="shared" si="14"/>
        <v>U.</v>
      </c>
      <c r="C365" s="24" t="s">
        <v>4</v>
      </c>
      <c r="D365" s="25"/>
      <c r="E365" s="25"/>
      <c r="F365" s="24" t="s">
        <v>18</v>
      </c>
      <c r="G365" s="26">
        <v>1</v>
      </c>
      <c r="H365" s="31"/>
      <c r="I365" s="27">
        <v>0</v>
      </c>
      <c r="J365" s="28">
        <f t="shared" si="15"/>
        <v>0</v>
      </c>
      <c r="K365" s="29" t="s">
        <v>50</v>
      </c>
      <c r="L365" s="29" t="s">
        <v>45</v>
      </c>
      <c r="M365" s="29" t="s">
        <v>51</v>
      </c>
      <c r="N365" s="30" t="str">
        <f>VLOOKUP(M365,[20]OPERACIONAL!$A$1:$C$12,2,FALSE)</f>
        <v>SELECIONAR</v>
      </c>
    </row>
    <row r="366" spans="2:14">
      <c r="B366" s="23" t="str">
        <f t="shared" si="14"/>
        <v>U.</v>
      </c>
      <c r="C366" s="24" t="s">
        <v>4</v>
      </c>
      <c r="D366" s="25"/>
      <c r="E366" s="25"/>
      <c r="F366" s="24" t="s">
        <v>18</v>
      </c>
      <c r="G366" s="26">
        <v>1</v>
      </c>
      <c r="H366" s="31"/>
      <c r="I366" s="27">
        <v>0</v>
      </c>
      <c r="J366" s="28">
        <f t="shared" si="15"/>
        <v>0</v>
      </c>
      <c r="K366" s="29" t="s">
        <v>50</v>
      </c>
      <c r="L366" s="29" t="s">
        <v>45</v>
      </c>
      <c r="M366" s="29" t="s">
        <v>51</v>
      </c>
      <c r="N366" s="30" t="str">
        <f>VLOOKUP(M366,[20]OPERACIONAL!$A$1:$C$12,2,FALSE)</f>
        <v>SELECIONAR</v>
      </c>
    </row>
    <row r="367" spans="2:14">
      <c r="B367" s="23" t="str">
        <f t="shared" si="14"/>
        <v>U.</v>
      </c>
      <c r="C367" s="24" t="s">
        <v>4</v>
      </c>
      <c r="D367" s="25"/>
      <c r="E367" s="25"/>
      <c r="F367" s="24" t="s">
        <v>18</v>
      </c>
      <c r="G367" s="26">
        <v>1</v>
      </c>
      <c r="H367" s="31"/>
      <c r="I367" s="27">
        <v>0</v>
      </c>
      <c r="J367" s="28">
        <f t="shared" si="15"/>
        <v>0</v>
      </c>
      <c r="K367" s="29" t="s">
        <v>50</v>
      </c>
      <c r="L367" s="29" t="s">
        <v>45</v>
      </c>
      <c r="M367" s="29" t="s">
        <v>51</v>
      </c>
      <c r="N367" s="30" t="str">
        <f>VLOOKUP(M367,[20]OPERACIONAL!$A$1:$C$12,2,FALSE)</f>
        <v>SELECIONAR</v>
      </c>
    </row>
    <row r="368" spans="2:14">
      <c r="B368" s="23" t="str">
        <f t="shared" si="14"/>
        <v>U.</v>
      </c>
      <c r="C368" s="24" t="s">
        <v>4</v>
      </c>
      <c r="D368" s="25"/>
      <c r="E368" s="25"/>
      <c r="F368" s="24" t="s">
        <v>18</v>
      </c>
      <c r="G368" s="26">
        <v>1</v>
      </c>
      <c r="H368" s="31"/>
      <c r="I368" s="27">
        <v>0</v>
      </c>
      <c r="J368" s="28">
        <f t="shared" si="15"/>
        <v>0</v>
      </c>
      <c r="K368" s="29" t="s">
        <v>50</v>
      </c>
      <c r="L368" s="29" t="s">
        <v>45</v>
      </c>
      <c r="M368" s="29" t="s">
        <v>51</v>
      </c>
      <c r="N368" s="30" t="str">
        <f>VLOOKUP(M368,[20]OPERACIONAL!$A$1:$C$12,2,FALSE)</f>
        <v>SELECIONAR</v>
      </c>
    </row>
    <row r="369" spans="2:14">
      <c r="B369" s="23" t="str">
        <f t="shared" si="14"/>
        <v>U.</v>
      </c>
      <c r="C369" s="24" t="s">
        <v>4</v>
      </c>
      <c r="D369" s="25"/>
      <c r="E369" s="25"/>
      <c r="F369" s="24" t="s">
        <v>18</v>
      </c>
      <c r="G369" s="26">
        <v>1</v>
      </c>
      <c r="H369" s="31"/>
      <c r="I369" s="27">
        <v>0</v>
      </c>
      <c r="J369" s="28">
        <f t="shared" si="15"/>
        <v>0</v>
      </c>
      <c r="K369" s="29" t="s">
        <v>50</v>
      </c>
      <c r="L369" s="29" t="s">
        <v>45</v>
      </c>
      <c r="M369" s="29" t="s">
        <v>51</v>
      </c>
      <c r="N369" s="30" t="str">
        <f>VLOOKUP(M369,[20]OPERACIONAL!$A$1:$C$12,2,FALSE)</f>
        <v>SELECIONAR</v>
      </c>
    </row>
    <row r="370" spans="2:14">
      <c r="B370" s="23" t="str">
        <f t="shared" si="14"/>
        <v>U.</v>
      </c>
      <c r="C370" s="24" t="s">
        <v>4</v>
      </c>
      <c r="D370" s="25"/>
      <c r="E370" s="25"/>
      <c r="F370" s="24" t="s">
        <v>18</v>
      </c>
      <c r="G370" s="26">
        <v>1</v>
      </c>
      <c r="H370" s="31"/>
      <c r="I370" s="27">
        <v>0</v>
      </c>
      <c r="J370" s="28">
        <f t="shared" si="15"/>
        <v>0</v>
      </c>
      <c r="K370" s="29" t="s">
        <v>50</v>
      </c>
      <c r="L370" s="29" t="s">
        <v>45</v>
      </c>
      <c r="M370" s="29" t="s">
        <v>51</v>
      </c>
      <c r="N370" s="30" t="str">
        <f>VLOOKUP(M370,[20]OPERACIONAL!$A$1:$C$12,2,FALSE)</f>
        <v>SELECIONAR</v>
      </c>
    </row>
    <row r="371" spans="2:14">
      <c r="B371" s="23" t="str">
        <f t="shared" si="14"/>
        <v>U.</v>
      </c>
      <c r="C371" s="24" t="s">
        <v>4</v>
      </c>
      <c r="D371" s="25"/>
      <c r="E371" s="25"/>
      <c r="F371" s="24" t="s">
        <v>18</v>
      </c>
      <c r="G371" s="26">
        <v>1</v>
      </c>
      <c r="H371" s="31"/>
      <c r="I371" s="27">
        <v>0</v>
      </c>
      <c r="J371" s="28">
        <f t="shared" si="15"/>
        <v>0</v>
      </c>
      <c r="K371" s="29" t="s">
        <v>50</v>
      </c>
      <c r="L371" s="29" t="s">
        <v>45</v>
      </c>
      <c r="M371" s="29" t="s">
        <v>51</v>
      </c>
      <c r="N371" s="30" t="str">
        <f>VLOOKUP(M371,[20]OPERACIONAL!$A$1:$C$12,2,FALSE)</f>
        <v>SELECIONAR</v>
      </c>
    </row>
    <row r="372" spans="2:14">
      <c r="B372" s="23" t="str">
        <f t="shared" si="14"/>
        <v>U.</v>
      </c>
      <c r="C372" s="24" t="s">
        <v>4</v>
      </c>
      <c r="D372" s="25"/>
      <c r="E372" s="25"/>
      <c r="F372" s="24" t="s">
        <v>18</v>
      </c>
      <c r="G372" s="26">
        <v>1</v>
      </c>
      <c r="H372" s="31"/>
      <c r="I372" s="27">
        <v>0</v>
      </c>
      <c r="J372" s="28">
        <f t="shared" si="15"/>
        <v>0</v>
      </c>
      <c r="K372" s="29" t="s">
        <v>50</v>
      </c>
      <c r="L372" s="29" t="s">
        <v>45</v>
      </c>
      <c r="M372" s="29" t="s">
        <v>51</v>
      </c>
      <c r="N372" s="30" t="str">
        <f>VLOOKUP(M372,[20]OPERACIONAL!$A$1:$C$12,2,FALSE)</f>
        <v>SELECIONAR</v>
      </c>
    </row>
    <row r="373" spans="2:14">
      <c r="B373" s="23" t="str">
        <f t="shared" si="14"/>
        <v>U.</v>
      </c>
      <c r="C373" s="24" t="s">
        <v>4</v>
      </c>
      <c r="D373" s="25"/>
      <c r="E373" s="25"/>
      <c r="F373" s="24" t="s">
        <v>18</v>
      </c>
      <c r="G373" s="26">
        <v>1</v>
      </c>
      <c r="H373" s="31"/>
      <c r="I373" s="27">
        <v>0</v>
      </c>
      <c r="J373" s="28">
        <f t="shared" si="15"/>
        <v>0</v>
      </c>
      <c r="K373" s="29" t="s">
        <v>50</v>
      </c>
      <c r="L373" s="29" t="s">
        <v>45</v>
      </c>
      <c r="M373" s="29" t="s">
        <v>51</v>
      </c>
      <c r="N373" s="30" t="str">
        <f>VLOOKUP(M373,[20]OPERACIONAL!$A$1:$C$12,2,FALSE)</f>
        <v>SELECIONAR</v>
      </c>
    </row>
    <row r="374" spans="2:14">
      <c r="B374" s="23" t="str">
        <f t="shared" si="14"/>
        <v>U.</v>
      </c>
      <c r="C374" s="24" t="s">
        <v>4</v>
      </c>
      <c r="D374" s="25"/>
      <c r="E374" s="25"/>
      <c r="F374" s="24" t="s">
        <v>18</v>
      </c>
      <c r="G374" s="26">
        <v>1</v>
      </c>
      <c r="H374" s="31"/>
      <c r="I374" s="27">
        <v>0</v>
      </c>
      <c r="J374" s="28">
        <f t="shared" si="15"/>
        <v>0</v>
      </c>
      <c r="K374" s="29" t="s">
        <v>50</v>
      </c>
      <c r="L374" s="29" t="s">
        <v>45</v>
      </c>
      <c r="M374" s="29" t="s">
        <v>51</v>
      </c>
      <c r="N374" s="30" t="str">
        <f>VLOOKUP(M374,[20]OPERACIONAL!$A$1:$C$12,2,FALSE)</f>
        <v>SELECIONAR</v>
      </c>
    </row>
    <row r="375" spans="2:14">
      <c r="B375" s="23" t="str">
        <f t="shared" si="14"/>
        <v>U.</v>
      </c>
      <c r="C375" s="24" t="s">
        <v>4</v>
      </c>
      <c r="D375" s="25"/>
      <c r="E375" s="25"/>
      <c r="F375" s="24" t="s">
        <v>18</v>
      </c>
      <c r="G375" s="26">
        <v>1</v>
      </c>
      <c r="H375" s="31"/>
      <c r="I375" s="27">
        <v>0</v>
      </c>
      <c r="J375" s="28">
        <f t="shared" si="15"/>
        <v>0</v>
      </c>
      <c r="K375" s="29" t="s">
        <v>50</v>
      </c>
      <c r="L375" s="29" t="s">
        <v>45</v>
      </c>
      <c r="M375" s="29" t="s">
        <v>51</v>
      </c>
      <c r="N375" s="30" t="str">
        <f>VLOOKUP(M375,[20]OPERACIONAL!$A$1:$C$12,2,FALSE)</f>
        <v>SELECIONAR</v>
      </c>
    </row>
    <row r="376" spans="2:14">
      <c r="B376" s="23" t="str">
        <f t="shared" si="14"/>
        <v>U.</v>
      </c>
      <c r="C376" s="24" t="s">
        <v>4</v>
      </c>
      <c r="D376" s="25"/>
      <c r="E376" s="25"/>
      <c r="F376" s="24" t="s">
        <v>18</v>
      </c>
      <c r="G376" s="26">
        <v>1</v>
      </c>
      <c r="H376" s="31"/>
      <c r="I376" s="27">
        <v>0</v>
      </c>
      <c r="J376" s="28">
        <f t="shared" si="15"/>
        <v>0</v>
      </c>
      <c r="K376" s="29" t="s">
        <v>50</v>
      </c>
      <c r="L376" s="29" t="s">
        <v>45</v>
      </c>
      <c r="M376" s="29" t="s">
        <v>51</v>
      </c>
      <c r="N376" s="30" t="str">
        <f>VLOOKUP(M376,[20]OPERACIONAL!$A$1:$C$12,2,FALSE)</f>
        <v>SELECIONAR</v>
      </c>
    </row>
    <row r="377" spans="2:14">
      <c r="B377" s="23" t="str">
        <f t="shared" si="14"/>
        <v>U.</v>
      </c>
      <c r="C377" s="24" t="s">
        <v>4</v>
      </c>
      <c r="D377" s="25"/>
      <c r="E377" s="25"/>
      <c r="F377" s="24" t="s">
        <v>18</v>
      </c>
      <c r="G377" s="26">
        <v>1</v>
      </c>
      <c r="H377" s="31"/>
      <c r="I377" s="27">
        <v>0</v>
      </c>
      <c r="J377" s="28">
        <f t="shared" si="15"/>
        <v>0</v>
      </c>
      <c r="K377" s="29" t="s">
        <v>50</v>
      </c>
      <c r="L377" s="29" t="s">
        <v>45</v>
      </c>
      <c r="M377" s="29" t="s">
        <v>51</v>
      </c>
      <c r="N377" s="30" t="str">
        <f>VLOOKUP(M377,[20]OPERACIONAL!$A$1:$C$12,2,FALSE)</f>
        <v>SELECIONAR</v>
      </c>
    </row>
    <row r="378" spans="2:14">
      <c r="B378" s="23" t="str">
        <f t="shared" si="14"/>
        <v>U.</v>
      </c>
      <c r="C378" s="24" t="s">
        <v>4</v>
      </c>
      <c r="D378" s="25"/>
      <c r="E378" s="25"/>
      <c r="F378" s="24" t="s">
        <v>18</v>
      </c>
      <c r="G378" s="26">
        <v>1</v>
      </c>
      <c r="H378" s="31"/>
      <c r="I378" s="27">
        <v>0</v>
      </c>
      <c r="J378" s="28">
        <f t="shared" si="15"/>
        <v>0</v>
      </c>
      <c r="K378" s="29" t="s">
        <v>50</v>
      </c>
      <c r="L378" s="29" t="s">
        <v>45</v>
      </c>
      <c r="M378" s="29" t="s">
        <v>51</v>
      </c>
      <c r="N378" s="30" t="str">
        <f>VLOOKUP(M378,[20]OPERACIONAL!$A$1:$C$12,2,FALSE)</f>
        <v>SELECIONAR</v>
      </c>
    </row>
    <row r="379" spans="2:14">
      <c r="B379" s="23" t="str">
        <f t="shared" si="14"/>
        <v>U.</v>
      </c>
      <c r="C379" s="24" t="s">
        <v>4</v>
      </c>
      <c r="D379" s="25"/>
      <c r="E379" s="25"/>
      <c r="F379" s="24" t="s">
        <v>18</v>
      </c>
      <c r="G379" s="26">
        <v>1</v>
      </c>
      <c r="H379" s="31"/>
      <c r="I379" s="27">
        <v>0</v>
      </c>
      <c r="J379" s="28">
        <f t="shared" si="15"/>
        <v>0</v>
      </c>
      <c r="K379" s="29" t="s">
        <v>50</v>
      </c>
      <c r="L379" s="29" t="s">
        <v>45</v>
      </c>
      <c r="M379" s="29" t="s">
        <v>51</v>
      </c>
      <c r="N379" s="30" t="str">
        <f>VLOOKUP(M379,[20]OPERACIONAL!$A$1:$C$12,2,FALSE)</f>
        <v>SELECIONAR</v>
      </c>
    </row>
    <row r="380" spans="2:14">
      <c r="B380" s="23" t="str">
        <f t="shared" si="14"/>
        <v>U.</v>
      </c>
      <c r="C380" s="24" t="s">
        <v>4</v>
      </c>
      <c r="D380" s="25"/>
      <c r="E380" s="25"/>
      <c r="F380" s="24" t="s">
        <v>18</v>
      </c>
      <c r="G380" s="26">
        <v>1</v>
      </c>
      <c r="H380" s="31"/>
      <c r="I380" s="27">
        <v>0</v>
      </c>
      <c r="J380" s="28">
        <f t="shared" si="15"/>
        <v>0</v>
      </c>
      <c r="K380" s="29" t="s">
        <v>50</v>
      </c>
      <c r="L380" s="29" t="s">
        <v>45</v>
      </c>
      <c r="M380" s="29" t="s">
        <v>51</v>
      </c>
      <c r="N380" s="30" t="str">
        <f>VLOOKUP(M380,[20]OPERACIONAL!$A$1:$C$12,2,FALSE)</f>
        <v>SELECIONAR</v>
      </c>
    </row>
    <row r="381" spans="2:14">
      <c r="B381" s="23" t="str">
        <f t="shared" si="14"/>
        <v>U.</v>
      </c>
      <c r="C381" s="24" t="s">
        <v>4</v>
      </c>
      <c r="D381" s="25"/>
      <c r="E381" s="25"/>
      <c r="F381" s="24" t="s">
        <v>18</v>
      </c>
      <c r="G381" s="26">
        <v>1</v>
      </c>
      <c r="H381" s="31"/>
      <c r="I381" s="27">
        <v>0</v>
      </c>
      <c r="J381" s="28">
        <f t="shared" si="15"/>
        <v>0</v>
      </c>
      <c r="K381" s="29" t="s">
        <v>50</v>
      </c>
      <c r="L381" s="29" t="s">
        <v>45</v>
      </c>
      <c r="M381" s="29" t="s">
        <v>51</v>
      </c>
      <c r="N381" s="30" t="str">
        <f>VLOOKUP(M381,[20]OPERACIONAL!$A$1:$C$12,2,FALSE)</f>
        <v>SELECIONAR</v>
      </c>
    </row>
    <row r="382" spans="2:14">
      <c r="B382" s="23" t="str">
        <f t="shared" si="14"/>
        <v>U.</v>
      </c>
      <c r="C382" s="24" t="s">
        <v>4</v>
      </c>
      <c r="D382" s="25"/>
      <c r="E382" s="25"/>
      <c r="F382" s="24" t="s">
        <v>18</v>
      </c>
      <c r="G382" s="26">
        <v>1</v>
      </c>
      <c r="H382" s="31"/>
      <c r="I382" s="27">
        <v>0</v>
      </c>
      <c r="J382" s="28">
        <f t="shared" si="15"/>
        <v>0</v>
      </c>
      <c r="K382" s="29" t="s">
        <v>50</v>
      </c>
      <c r="L382" s="29" t="s">
        <v>45</v>
      </c>
      <c r="M382" s="29" t="s">
        <v>51</v>
      </c>
      <c r="N382" s="30" t="str">
        <f>VLOOKUP(M382,[20]OPERACIONAL!$A$1:$C$12,2,FALSE)</f>
        <v>SELECIONAR</v>
      </c>
    </row>
    <row r="383" spans="2:14">
      <c r="B383" s="23" t="str">
        <f t="shared" si="14"/>
        <v>U.</v>
      </c>
      <c r="C383" s="24" t="s">
        <v>4</v>
      </c>
      <c r="D383" s="25"/>
      <c r="E383" s="25"/>
      <c r="F383" s="24" t="s">
        <v>18</v>
      </c>
      <c r="G383" s="26">
        <v>1</v>
      </c>
      <c r="H383" s="31"/>
      <c r="I383" s="27">
        <v>0</v>
      </c>
      <c r="J383" s="28">
        <f t="shared" si="15"/>
        <v>0</v>
      </c>
      <c r="K383" s="29" t="s">
        <v>50</v>
      </c>
      <c r="L383" s="29" t="s">
        <v>45</v>
      </c>
      <c r="M383" s="29" t="s">
        <v>51</v>
      </c>
      <c r="N383" s="30" t="str">
        <f>VLOOKUP(M383,[20]OPERACIONAL!$A$1:$C$12,2,FALSE)</f>
        <v>SELECIONAR</v>
      </c>
    </row>
    <row r="384" spans="2:14">
      <c r="B384" s="23" t="str">
        <f t="shared" si="14"/>
        <v>U.</v>
      </c>
      <c r="C384" s="24" t="s">
        <v>4</v>
      </c>
      <c r="D384" s="25"/>
      <c r="E384" s="25"/>
      <c r="F384" s="24" t="s">
        <v>18</v>
      </c>
      <c r="G384" s="26">
        <v>1</v>
      </c>
      <c r="H384" s="31"/>
      <c r="I384" s="27">
        <v>0</v>
      </c>
      <c r="J384" s="28">
        <f t="shared" si="15"/>
        <v>0</v>
      </c>
      <c r="K384" s="29" t="s">
        <v>50</v>
      </c>
      <c r="L384" s="29" t="s">
        <v>45</v>
      </c>
      <c r="M384" s="29" t="s">
        <v>51</v>
      </c>
      <c r="N384" s="30" t="str">
        <f>VLOOKUP(M384,[20]OPERACIONAL!$A$1:$C$12,2,FALSE)</f>
        <v>SELECIONAR</v>
      </c>
    </row>
    <row r="385" spans="2:14">
      <c r="B385" s="23" t="str">
        <f t="shared" si="14"/>
        <v>U.</v>
      </c>
      <c r="C385" s="24" t="s">
        <v>4</v>
      </c>
      <c r="D385" s="25"/>
      <c r="E385" s="25"/>
      <c r="F385" s="24" t="s">
        <v>18</v>
      </c>
      <c r="G385" s="26">
        <v>1</v>
      </c>
      <c r="H385" s="31"/>
      <c r="I385" s="27">
        <v>0</v>
      </c>
      <c r="J385" s="28">
        <f t="shared" si="15"/>
        <v>0</v>
      </c>
      <c r="K385" s="29" t="s">
        <v>50</v>
      </c>
      <c r="L385" s="29" t="s">
        <v>45</v>
      </c>
      <c r="M385" s="29" t="s">
        <v>51</v>
      </c>
      <c r="N385" s="30" t="str">
        <f>VLOOKUP(M385,[20]OPERACIONAL!$A$1:$C$12,2,FALSE)</f>
        <v>SELECIONAR</v>
      </c>
    </row>
    <row r="386" spans="2:14">
      <c r="B386" s="23" t="str">
        <f t="shared" si="14"/>
        <v>U.</v>
      </c>
      <c r="C386" s="24" t="s">
        <v>4</v>
      </c>
      <c r="D386" s="25"/>
      <c r="E386" s="25"/>
      <c r="F386" s="24" t="s">
        <v>18</v>
      </c>
      <c r="G386" s="26">
        <v>1</v>
      </c>
      <c r="H386" s="31"/>
      <c r="I386" s="27">
        <v>0</v>
      </c>
      <c r="J386" s="28">
        <f t="shared" si="15"/>
        <v>0</v>
      </c>
      <c r="K386" s="29" t="s">
        <v>50</v>
      </c>
      <c r="L386" s="29" t="s">
        <v>45</v>
      </c>
      <c r="M386" s="29" t="s">
        <v>51</v>
      </c>
      <c r="N386" s="30" t="str">
        <f>VLOOKUP(M386,[20]OPERACIONAL!$A$1:$C$12,2,FALSE)</f>
        <v>SELECIONAR</v>
      </c>
    </row>
    <row r="387" spans="2:14">
      <c r="B387" s="23" t="str">
        <f t="shared" si="14"/>
        <v>U.</v>
      </c>
      <c r="C387" s="24" t="s">
        <v>4</v>
      </c>
      <c r="D387" s="25"/>
      <c r="E387" s="25"/>
      <c r="F387" s="24" t="s">
        <v>18</v>
      </c>
      <c r="G387" s="26">
        <v>1</v>
      </c>
      <c r="H387" s="31"/>
      <c r="I387" s="27">
        <v>0</v>
      </c>
      <c r="J387" s="28">
        <f t="shared" si="15"/>
        <v>0</v>
      </c>
      <c r="K387" s="29" t="s">
        <v>50</v>
      </c>
      <c r="L387" s="29" t="s">
        <v>45</v>
      </c>
      <c r="M387" s="29" t="s">
        <v>51</v>
      </c>
      <c r="N387" s="30" t="str">
        <f>VLOOKUP(M387,[20]OPERACIONAL!$A$1:$C$12,2,FALSE)</f>
        <v>SELECIONAR</v>
      </c>
    </row>
    <row r="388" spans="2:14">
      <c r="B388" s="23" t="str">
        <f t="shared" si="14"/>
        <v>U.</v>
      </c>
      <c r="C388" s="24" t="s">
        <v>4</v>
      </c>
      <c r="D388" s="25"/>
      <c r="E388" s="25"/>
      <c r="F388" s="24" t="s">
        <v>18</v>
      </c>
      <c r="G388" s="26">
        <v>1</v>
      </c>
      <c r="H388" s="31"/>
      <c r="I388" s="27">
        <v>0</v>
      </c>
      <c r="J388" s="28">
        <f t="shared" si="15"/>
        <v>0</v>
      </c>
      <c r="K388" s="29" t="s">
        <v>50</v>
      </c>
      <c r="L388" s="29" t="s">
        <v>45</v>
      </c>
      <c r="M388" s="29" t="s">
        <v>51</v>
      </c>
      <c r="N388" s="30" t="str">
        <f>VLOOKUP(M388,[20]OPERACIONAL!$A$1:$C$12,2,FALSE)</f>
        <v>SELECIONAR</v>
      </c>
    </row>
    <row r="389" spans="2:14">
      <c r="B389" s="23" t="str">
        <f t="shared" ref="B389:B452" si="16">MID(C389,1,2)</f>
        <v>U.</v>
      </c>
      <c r="C389" s="24" t="s">
        <v>4</v>
      </c>
      <c r="D389" s="25"/>
      <c r="E389" s="25"/>
      <c r="F389" s="24" t="s">
        <v>18</v>
      </c>
      <c r="G389" s="26">
        <v>1</v>
      </c>
      <c r="H389" s="31"/>
      <c r="I389" s="27">
        <v>0</v>
      </c>
      <c r="J389" s="28">
        <f t="shared" si="15"/>
        <v>0</v>
      </c>
      <c r="K389" s="29" t="s">
        <v>50</v>
      </c>
      <c r="L389" s="29" t="s">
        <v>45</v>
      </c>
      <c r="M389" s="29" t="s">
        <v>51</v>
      </c>
      <c r="N389" s="30" t="str">
        <f>VLOOKUP(M389,[20]OPERACIONAL!$A$1:$C$12,2,FALSE)</f>
        <v>SELECIONAR</v>
      </c>
    </row>
    <row r="390" spans="2:14">
      <c r="B390" s="23" t="str">
        <f t="shared" si="16"/>
        <v>U.</v>
      </c>
      <c r="C390" s="24" t="s">
        <v>4</v>
      </c>
      <c r="D390" s="25"/>
      <c r="E390" s="25"/>
      <c r="F390" s="24" t="s">
        <v>18</v>
      </c>
      <c r="G390" s="26">
        <v>1</v>
      </c>
      <c r="H390" s="31"/>
      <c r="I390" s="27">
        <v>0</v>
      </c>
      <c r="J390" s="28">
        <f t="shared" si="15"/>
        <v>0</v>
      </c>
      <c r="K390" s="29" t="s">
        <v>50</v>
      </c>
      <c r="L390" s="29" t="s">
        <v>45</v>
      </c>
      <c r="M390" s="29" t="s">
        <v>51</v>
      </c>
      <c r="N390" s="30" t="str">
        <f>VLOOKUP(M390,[20]OPERACIONAL!$A$1:$C$12,2,FALSE)</f>
        <v>SELECIONAR</v>
      </c>
    </row>
    <row r="391" spans="2:14">
      <c r="B391" s="23" t="str">
        <f t="shared" si="16"/>
        <v>U.</v>
      </c>
      <c r="C391" s="24" t="s">
        <v>4</v>
      </c>
      <c r="D391" s="25"/>
      <c r="E391" s="25"/>
      <c r="F391" s="24" t="s">
        <v>18</v>
      </c>
      <c r="G391" s="26">
        <v>1</v>
      </c>
      <c r="H391" s="31"/>
      <c r="I391" s="27">
        <v>0</v>
      </c>
      <c r="J391" s="28">
        <f t="shared" si="15"/>
        <v>0</v>
      </c>
      <c r="K391" s="29" t="s">
        <v>50</v>
      </c>
      <c r="L391" s="29" t="s">
        <v>45</v>
      </c>
      <c r="M391" s="29" t="s">
        <v>51</v>
      </c>
      <c r="N391" s="30" t="str">
        <f>VLOOKUP(M391,[20]OPERACIONAL!$A$1:$C$12,2,FALSE)</f>
        <v>SELECIONAR</v>
      </c>
    </row>
    <row r="392" spans="2:14">
      <c r="B392" s="23" t="str">
        <f t="shared" si="16"/>
        <v>U.</v>
      </c>
      <c r="C392" s="24" t="s">
        <v>4</v>
      </c>
      <c r="D392" s="25"/>
      <c r="E392" s="25"/>
      <c r="F392" s="24" t="s">
        <v>18</v>
      </c>
      <c r="G392" s="26">
        <v>1</v>
      </c>
      <c r="H392" s="31"/>
      <c r="I392" s="27">
        <v>0</v>
      </c>
      <c r="J392" s="28">
        <f t="shared" si="15"/>
        <v>0</v>
      </c>
      <c r="K392" s="29" t="s">
        <v>50</v>
      </c>
      <c r="L392" s="29" t="s">
        <v>45</v>
      </c>
      <c r="M392" s="29" t="s">
        <v>51</v>
      </c>
      <c r="N392" s="30" t="str">
        <f>VLOOKUP(M392,[20]OPERACIONAL!$A$1:$C$12,2,FALSE)</f>
        <v>SELECIONAR</v>
      </c>
    </row>
    <row r="393" spans="2:14">
      <c r="B393" s="23" t="str">
        <f t="shared" si="16"/>
        <v>U.</v>
      </c>
      <c r="C393" s="24" t="s">
        <v>4</v>
      </c>
      <c r="D393" s="25"/>
      <c r="E393" s="25"/>
      <c r="F393" s="24" t="s">
        <v>18</v>
      </c>
      <c r="G393" s="26">
        <v>1</v>
      </c>
      <c r="H393" s="31"/>
      <c r="I393" s="27">
        <v>0</v>
      </c>
      <c r="J393" s="28">
        <f t="shared" si="15"/>
        <v>0</v>
      </c>
      <c r="K393" s="29" t="s">
        <v>50</v>
      </c>
      <c r="L393" s="29" t="s">
        <v>45</v>
      </c>
      <c r="M393" s="29" t="s">
        <v>51</v>
      </c>
      <c r="N393" s="30" t="str">
        <f>VLOOKUP(M393,[20]OPERACIONAL!$A$1:$C$12,2,FALSE)</f>
        <v>SELECIONAR</v>
      </c>
    </row>
    <row r="394" spans="2:14">
      <c r="B394" s="23" t="str">
        <f t="shared" si="16"/>
        <v>U.</v>
      </c>
      <c r="C394" s="24" t="s">
        <v>4</v>
      </c>
      <c r="D394" s="25"/>
      <c r="E394" s="25"/>
      <c r="F394" s="24" t="s">
        <v>18</v>
      </c>
      <c r="G394" s="26">
        <v>1</v>
      </c>
      <c r="H394" s="31"/>
      <c r="I394" s="27">
        <v>0</v>
      </c>
      <c r="J394" s="28">
        <f t="shared" si="15"/>
        <v>0</v>
      </c>
      <c r="K394" s="29" t="s">
        <v>50</v>
      </c>
      <c r="L394" s="29" t="s">
        <v>45</v>
      </c>
      <c r="M394" s="29" t="s">
        <v>51</v>
      </c>
      <c r="N394" s="30" t="str">
        <f>VLOOKUP(M394,[20]OPERACIONAL!$A$1:$C$12,2,FALSE)</f>
        <v>SELECIONAR</v>
      </c>
    </row>
    <row r="395" spans="2:14">
      <c r="B395" s="23" t="str">
        <f t="shared" si="16"/>
        <v>U.</v>
      </c>
      <c r="C395" s="24" t="s">
        <v>4</v>
      </c>
      <c r="D395" s="25"/>
      <c r="E395" s="25"/>
      <c r="F395" s="24" t="s">
        <v>18</v>
      </c>
      <c r="G395" s="26">
        <v>1</v>
      </c>
      <c r="H395" s="31"/>
      <c r="I395" s="27">
        <v>0</v>
      </c>
      <c r="J395" s="28">
        <f t="shared" si="15"/>
        <v>0</v>
      </c>
      <c r="K395" s="29" t="s">
        <v>50</v>
      </c>
      <c r="L395" s="29" t="s">
        <v>45</v>
      </c>
      <c r="M395" s="29" t="s">
        <v>51</v>
      </c>
      <c r="N395" s="30" t="str">
        <f>VLOOKUP(M395,[20]OPERACIONAL!$A$1:$C$12,2,FALSE)</f>
        <v>SELECIONAR</v>
      </c>
    </row>
    <row r="396" spans="2:14">
      <c r="B396" s="23" t="str">
        <f t="shared" si="16"/>
        <v>U.</v>
      </c>
      <c r="C396" s="24" t="s">
        <v>4</v>
      </c>
      <c r="D396" s="25"/>
      <c r="E396" s="25"/>
      <c r="F396" s="24" t="s">
        <v>18</v>
      </c>
      <c r="G396" s="26">
        <v>1</v>
      </c>
      <c r="H396" s="31"/>
      <c r="I396" s="27">
        <v>0</v>
      </c>
      <c r="J396" s="28">
        <f t="shared" si="15"/>
        <v>0</v>
      </c>
      <c r="K396" s="29" t="s">
        <v>50</v>
      </c>
      <c r="L396" s="29" t="s">
        <v>45</v>
      </c>
      <c r="M396" s="29" t="s">
        <v>51</v>
      </c>
      <c r="N396" s="30" t="str">
        <f>VLOOKUP(M396,[20]OPERACIONAL!$A$1:$C$12,2,FALSE)</f>
        <v>SELECIONAR</v>
      </c>
    </row>
    <row r="397" spans="2:14">
      <c r="B397" s="23" t="str">
        <f t="shared" si="16"/>
        <v>U.</v>
      </c>
      <c r="C397" s="24" t="s">
        <v>4</v>
      </c>
      <c r="D397" s="25"/>
      <c r="E397" s="25"/>
      <c r="F397" s="24" t="s">
        <v>18</v>
      </c>
      <c r="G397" s="26">
        <v>1</v>
      </c>
      <c r="H397" s="31"/>
      <c r="I397" s="27">
        <v>0</v>
      </c>
      <c r="J397" s="28">
        <f t="shared" si="15"/>
        <v>0</v>
      </c>
      <c r="K397" s="29" t="s">
        <v>50</v>
      </c>
      <c r="L397" s="29" t="s">
        <v>45</v>
      </c>
      <c r="M397" s="29" t="s">
        <v>51</v>
      </c>
      <c r="N397" s="30" t="str">
        <f>VLOOKUP(M397,[20]OPERACIONAL!$A$1:$C$12,2,FALSE)</f>
        <v>SELECIONAR</v>
      </c>
    </row>
    <row r="398" spans="2:14">
      <c r="B398" s="23" t="str">
        <f t="shared" si="16"/>
        <v>U.</v>
      </c>
      <c r="C398" s="24" t="s">
        <v>4</v>
      </c>
      <c r="D398" s="25"/>
      <c r="E398" s="25"/>
      <c r="F398" s="24" t="s">
        <v>18</v>
      </c>
      <c r="G398" s="26">
        <v>1</v>
      </c>
      <c r="H398" s="31"/>
      <c r="I398" s="27">
        <v>0</v>
      </c>
      <c r="J398" s="28">
        <f t="shared" si="15"/>
        <v>0</v>
      </c>
      <c r="K398" s="29" t="s">
        <v>50</v>
      </c>
      <c r="L398" s="29" t="s">
        <v>45</v>
      </c>
      <c r="M398" s="29" t="s">
        <v>51</v>
      </c>
      <c r="N398" s="30" t="str">
        <f>VLOOKUP(M398,[20]OPERACIONAL!$A$1:$C$12,2,FALSE)</f>
        <v>SELECIONAR</v>
      </c>
    </row>
    <row r="399" spans="2:14">
      <c r="B399" s="23" t="str">
        <f t="shared" si="16"/>
        <v>U.</v>
      </c>
      <c r="C399" s="24" t="s">
        <v>4</v>
      </c>
      <c r="D399" s="25"/>
      <c r="E399" s="25"/>
      <c r="F399" s="24" t="s">
        <v>18</v>
      </c>
      <c r="G399" s="26">
        <v>1</v>
      </c>
      <c r="H399" s="31"/>
      <c r="I399" s="27">
        <v>0</v>
      </c>
      <c r="J399" s="28">
        <f t="shared" ref="J399:J462" si="17">G399*I399</f>
        <v>0</v>
      </c>
      <c r="K399" s="29" t="s">
        <v>50</v>
      </c>
      <c r="L399" s="29" t="s">
        <v>45</v>
      </c>
      <c r="M399" s="29" t="s">
        <v>51</v>
      </c>
      <c r="N399" s="30" t="str">
        <f>VLOOKUP(M399,[20]OPERACIONAL!$A$1:$C$12,2,FALSE)</f>
        <v>SELECIONAR</v>
      </c>
    </row>
    <row r="400" spans="2:14">
      <c r="B400" s="23" t="str">
        <f t="shared" si="16"/>
        <v>U.</v>
      </c>
      <c r="C400" s="24" t="s">
        <v>4</v>
      </c>
      <c r="D400" s="25"/>
      <c r="E400" s="25"/>
      <c r="F400" s="24" t="s">
        <v>18</v>
      </c>
      <c r="G400" s="26">
        <v>1</v>
      </c>
      <c r="H400" s="31"/>
      <c r="I400" s="27">
        <v>0</v>
      </c>
      <c r="J400" s="28">
        <f t="shared" si="17"/>
        <v>0</v>
      </c>
      <c r="K400" s="29" t="s">
        <v>50</v>
      </c>
      <c r="L400" s="29" t="s">
        <v>45</v>
      </c>
      <c r="M400" s="29" t="s">
        <v>51</v>
      </c>
      <c r="N400" s="30" t="str">
        <f>VLOOKUP(M400,[20]OPERACIONAL!$A$1:$C$12,2,FALSE)</f>
        <v>SELECIONAR</v>
      </c>
    </row>
    <row r="401" spans="2:14">
      <c r="B401" s="23" t="str">
        <f t="shared" si="16"/>
        <v>U.</v>
      </c>
      <c r="C401" s="24" t="s">
        <v>4</v>
      </c>
      <c r="D401" s="25"/>
      <c r="E401" s="25"/>
      <c r="F401" s="24" t="s">
        <v>18</v>
      </c>
      <c r="G401" s="26">
        <v>1</v>
      </c>
      <c r="H401" s="31"/>
      <c r="I401" s="27">
        <v>0</v>
      </c>
      <c r="J401" s="28">
        <f t="shared" si="17"/>
        <v>0</v>
      </c>
      <c r="K401" s="29" t="s">
        <v>50</v>
      </c>
      <c r="L401" s="29" t="s">
        <v>45</v>
      </c>
      <c r="M401" s="29" t="s">
        <v>51</v>
      </c>
      <c r="N401" s="30" t="str">
        <f>VLOOKUP(M401,[20]OPERACIONAL!$A$1:$C$12,2,FALSE)</f>
        <v>SELECIONAR</v>
      </c>
    </row>
    <row r="402" spans="2:14">
      <c r="B402" s="23" t="str">
        <f t="shared" si="16"/>
        <v>U.</v>
      </c>
      <c r="C402" s="24" t="s">
        <v>4</v>
      </c>
      <c r="D402" s="25"/>
      <c r="E402" s="25"/>
      <c r="F402" s="24" t="s">
        <v>18</v>
      </c>
      <c r="G402" s="26">
        <v>1</v>
      </c>
      <c r="H402" s="31"/>
      <c r="I402" s="27">
        <v>0</v>
      </c>
      <c r="J402" s="28">
        <f t="shared" si="17"/>
        <v>0</v>
      </c>
      <c r="K402" s="29" t="s">
        <v>50</v>
      </c>
      <c r="L402" s="29" t="s">
        <v>45</v>
      </c>
      <c r="M402" s="29" t="s">
        <v>51</v>
      </c>
      <c r="N402" s="30" t="str">
        <f>VLOOKUP(M402,[20]OPERACIONAL!$A$1:$C$12,2,FALSE)</f>
        <v>SELECIONAR</v>
      </c>
    </row>
    <row r="403" spans="2:14">
      <c r="B403" s="23" t="str">
        <f t="shared" si="16"/>
        <v>U.</v>
      </c>
      <c r="C403" s="24" t="s">
        <v>4</v>
      </c>
      <c r="D403" s="25"/>
      <c r="E403" s="25"/>
      <c r="F403" s="24" t="s">
        <v>18</v>
      </c>
      <c r="G403" s="26">
        <v>1</v>
      </c>
      <c r="H403" s="31"/>
      <c r="I403" s="27">
        <v>0</v>
      </c>
      <c r="J403" s="28">
        <f t="shared" si="17"/>
        <v>0</v>
      </c>
      <c r="K403" s="29" t="s">
        <v>50</v>
      </c>
      <c r="L403" s="29" t="s">
        <v>45</v>
      </c>
      <c r="M403" s="29" t="s">
        <v>51</v>
      </c>
      <c r="N403" s="30" t="str">
        <f>VLOOKUP(M403,[20]OPERACIONAL!$A$1:$C$12,2,FALSE)</f>
        <v>SELECIONAR</v>
      </c>
    </row>
    <row r="404" spans="2:14">
      <c r="B404" s="23" t="str">
        <f t="shared" si="16"/>
        <v>U.</v>
      </c>
      <c r="C404" s="24" t="s">
        <v>4</v>
      </c>
      <c r="D404" s="25"/>
      <c r="E404" s="25"/>
      <c r="F404" s="24" t="s">
        <v>18</v>
      </c>
      <c r="G404" s="26">
        <v>1</v>
      </c>
      <c r="H404" s="31"/>
      <c r="I404" s="27">
        <v>0</v>
      </c>
      <c r="J404" s="28">
        <f t="shared" si="17"/>
        <v>0</v>
      </c>
      <c r="K404" s="29" t="s">
        <v>50</v>
      </c>
      <c r="L404" s="29" t="s">
        <v>45</v>
      </c>
      <c r="M404" s="29" t="s">
        <v>51</v>
      </c>
      <c r="N404" s="30" t="str">
        <f>VLOOKUP(M404,[20]OPERACIONAL!$A$1:$C$12,2,FALSE)</f>
        <v>SELECIONAR</v>
      </c>
    </row>
    <row r="405" spans="2:14">
      <c r="B405" s="23" t="str">
        <f t="shared" si="16"/>
        <v>U.</v>
      </c>
      <c r="C405" s="24" t="s">
        <v>4</v>
      </c>
      <c r="D405" s="25"/>
      <c r="E405" s="25"/>
      <c r="F405" s="24" t="s">
        <v>18</v>
      </c>
      <c r="G405" s="26">
        <v>1</v>
      </c>
      <c r="H405" s="31"/>
      <c r="I405" s="27">
        <v>0</v>
      </c>
      <c r="J405" s="28">
        <f t="shared" si="17"/>
        <v>0</v>
      </c>
      <c r="K405" s="29" t="s">
        <v>50</v>
      </c>
      <c r="L405" s="29" t="s">
        <v>45</v>
      </c>
      <c r="M405" s="29" t="s">
        <v>51</v>
      </c>
      <c r="N405" s="30" t="str">
        <f>VLOOKUP(M405,[20]OPERACIONAL!$A$1:$C$12,2,FALSE)</f>
        <v>SELECIONAR</v>
      </c>
    </row>
    <row r="406" spans="2:14">
      <c r="B406" s="23" t="str">
        <f t="shared" si="16"/>
        <v>U.</v>
      </c>
      <c r="C406" s="24" t="s">
        <v>4</v>
      </c>
      <c r="D406" s="25"/>
      <c r="E406" s="25"/>
      <c r="F406" s="24" t="s">
        <v>18</v>
      </c>
      <c r="G406" s="26">
        <v>1</v>
      </c>
      <c r="H406" s="31"/>
      <c r="I406" s="27">
        <v>0</v>
      </c>
      <c r="J406" s="28">
        <f t="shared" si="17"/>
        <v>0</v>
      </c>
      <c r="K406" s="29" t="s">
        <v>50</v>
      </c>
      <c r="L406" s="29" t="s">
        <v>45</v>
      </c>
      <c r="M406" s="29" t="s">
        <v>51</v>
      </c>
      <c r="N406" s="30" t="str">
        <f>VLOOKUP(M406,[20]OPERACIONAL!$A$1:$C$12,2,FALSE)</f>
        <v>SELECIONAR</v>
      </c>
    </row>
    <row r="407" spans="2:14">
      <c r="B407" s="23" t="str">
        <f t="shared" si="16"/>
        <v>U.</v>
      </c>
      <c r="C407" s="24" t="s">
        <v>4</v>
      </c>
      <c r="D407" s="25"/>
      <c r="E407" s="25"/>
      <c r="F407" s="24" t="s">
        <v>18</v>
      </c>
      <c r="G407" s="26">
        <v>1</v>
      </c>
      <c r="H407" s="31"/>
      <c r="I407" s="27">
        <v>0</v>
      </c>
      <c r="J407" s="28">
        <f t="shared" si="17"/>
        <v>0</v>
      </c>
      <c r="K407" s="29" t="s">
        <v>50</v>
      </c>
      <c r="L407" s="29" t="s">
        <v>45</v>
      </c>
      <c r="M407" s="29" t="s">
        <v>51</v>
      </c>
      <c r="N407" s="30" t="str">
        <f>VLOOKUP(M407,[20]OPERACIONAL!$A$1:$C$12,2,FALSE)</f>
        <v>SELECIONAR</v>
      </c>
    </row>
    <row r="408" spans="2:14">
      <c r="B408" s="23" t="str">
        <f t="shared" si="16"/>
        <v>U.</v>
      </c>
      <c r="C408" s="24" t="s">
        <v>4</v>
      </c>
      <c r="D408" s="25"/>
      <c r="E408" s="25"/>
      <c r="F408" s="24" t="s">
        <v>18</v>
      </c>
      <c r="G408" s="26">
        <v>1</v>
      </c>
      <c r="H408" s="31"/>
      <c r="I408" s="27">
        <v>0</v>
      </c>
      <c r="J408" s="28">
        <f t="shared" si="17"/>
        <v>0</v>
      </c>
      <c r="K408" s="29" t="s">
        <v>50</v>
      </c>
      <c r="L408" s="29" t="s">
        <v>45</v>
      </c>
      <c r="M408" s="29" t="s">
        <v>51</v>
      </c>
      <c r="N408" s="30" t="str">
        <f>VLOOKUP(M408,[20]OPERACIONAL!$A$1:$C$12,2,FALSE)</f>
        <v>SELECIONAR</v>
      </c>
    </row>
    <row r="409" spans="2:14">
      <c r="B409" s="23" t="str">
        <f t="shared" si="16"/>
        <v>U.</v>
      </c>
      <c r="C409" s="24" t="s">
        <v>4</v>
      </c>
      <c r="D409" s="25"/>
      <c r="E409" s="25"/>
      <c r="F409" s="24" t="s">
        <v>18</v>
      </c>
      <c r="G409" s="26">
        <v>1</v>
      </c>
      <c r="H409" s="31"/>
      <c r="I409" s="27">
        <v>0</v>
      </c>
      <c r="J409" s="28">
        <f t="shared" si="17"/>
        <v>0</v>
      </c>
      <c r="K409" s="29" t="s">
        <v>50</v>
      </c>
      <c r="L409" s="29" t="s">
        <v>45</v>
      </c>
      <c r="M409" s="29" t="s">
        <v>51</v>
      </c>
      <c r="N409" s="30" t="str">
        <f>VLOOKUP(M409,[20]OPERACIONAL!$A$1:$C$12,2,FALSE)</f>
        <v>SELECIONAR</v>
      </c>
    </row>
    <row r="410" spans="2:14">
      <c r="B410" s="23" t="str">
        <f t="shared" si="16"/>
        <v>U.</v>
      </c>
      <c r="C410" s="24" t="s">
        <v>4</v>
      </c>
      <c r="D410" s="25"/>
      <c r="E410" s="25"/>
      <c r="F410" s="24" t="s">
        <v>18</v>
      </c>
      <c r="G410" s="26">
        <v>1</v>
      </c>
      <c r="H410" s="31"/>
      <c r="I410" s="27">
        <v>0</v>
      </c>
      <c r="J410" s="28">
        <f t="shared" si="17"/>
        <v>0</v>
      </c>
      <c r="K410" s="29" t="s">
        <v>50</v>
      </c>
      <c r="L410" s="29" t="s">
        <v>45</v>
      </c>
      <c r="M410" s="29" t="s">
        <v>51</v>
      </c>
      <c r="N410" s="30" t="str">
        <f>VLOOKUP(M410,[20]OPERACIONAL!$A$1:$C$12,2,FALSE)</f>
        <v>SELECIONAR</v>
      </c>
    </row>
    <row r="411" spans="2:14">
      <c r="B411" s="23" t="str">
        <f t="shared" si="16"/>
        <v>U.</v>
      </c>
      <c r="C411" s="24" t="s">
        <v>4</v>
      </c>
      <c r="D411" s="25"/>
      <c r="E411" s="25"/>
      <c r="F411" s="24" t="s">
        <v>18</v>
      </c>
      <c r="G411" s="26">
        <v>1</v>
      </c>
      <c r="H411" s="31"/>
      <c r="I411" s="27">
        <v>0</v>
      </c>
      <c r="J411" s="28">
        <f t="shared" si="17"/>
        <v>0</v>
      </c>
      <c r="K411" s="29" t="s">
        <v>50</v>
      </c>
      <c r="L411" s="29" t="s">
        <v>45</v>
      </c>
      <c r="M411" s="29" t="s">
        <v>51</v>
      </c>
      <c r="N411" s="30" t="str">
        <f>VLOOKUP(M411,[20]OPERACIONAL!$A$1:$C$12,2,FALSE)</f>
        <v>SELECIONAR</v>
      </c>
    </row>
    <row r="412" spans="2:14">
      <c r="B412" s="23" t="str">
        <f t="shared" si="16"/>
        <v>U.</v>
      </c>
      <c r="C412" s="24" t="s">
        <v>4</v>
      </c>
      <c r="D412" s="25"/>
      <c r="E412" s="25"/>
      <c r="F412" s="24" t="s">
        <v>18</v>
      </c>
      <c r="G412" s="26">
        <v>1</v>
      </c>
      <c r="H412" s="31"/>
      <c r="I412" s="27">
        <v>0</v>
      </c>
      <c r="J412" s="28">
        <f t="shared" si="17"/>
        <v>0</v>
      </c>
      <c r="K412" s="29" t="s">
        <v>50</v>
      </c>
      <c r="L412" s="29" t="s">
        <v>45</v>
      </c>
      <c r="M412" s="29" t="s">
        <v>51</v>
      </c>
      <c r="N412" s="30" t="str">
        <f>VLOOKUP(M412,[20]OPERACIONAL!$A$1:$C$12,2,FALSE)</f>
        <v>SELECIONAR</v>
      </c>
    </row>
    <row r="413" spans="2:14">
      <c r="B413" s="23" t="str">
        <f t="shared" si="16"/>
        <v>U.</v>
      </c>
      <c r="C413" s="24" t="s">
        <v>4</v>
      </c>
      <c r="D413" s="25"/>
      <c r="E413" s="25"/>
      <c r="F413" s="24" t="s">
        <v>18</v>
      </c>
      <c r="G413" s="26">
        <v>1</v>
      </c>
      <c r="H413" s="31"/>
      <c r="I413" s="27">
        <v>0</v>
      </c>
      <c r="J413" s="28">
        <f t="shared" si="17"/>
        <v>0</v>
      </c>
      <c r="K413" s="29" t="s">
        <v>50</v>
      </c>
      <c r="L413" s="29" t="s">
        <v>45</v>
      </c>
      <c r="M413" s="29" t="s">
        <v>51</v>
      </c>
      <c r="N413" s="30" t="str">
        <f>VLOOKUP(M413,[20]OPERACIONAL!$A$1:$C$12,2,FALSE)</f>
        <v>SELECIONAR</v>
      </c>
    </row>
    <row r="414" spans="2:14">
      <c r="B414" s="23" t="str">
        <f t="shared" si="16"/>
        <v>U.</v>
      </c>
      <c r="C414" s="24" t="s">
        <v>4</v>
      </c>
      <c r="D414" s="25"/>
      <c r="E414" s="25"/>
      <c r="F414" s="24" t="s">
        <v>18</v>
      </c>
      <c r="G414" s="26">
        <v>1</v>
      </c>
      <c r="H414" s="31"/>
      <c r="I414" s="27">
        <v>0</v>
      </c>
      <c r="J414" s="28">
        <f t="shared" si="17"/>
        <v>0</v>
      </c>
      <c r="K414" s="29" t="s">
        <v>50</v>
      </c>
      <c r="L414" s="29" t="s">
        <v>45</v>
      </c>
      <c r="M414" s="29" t="s">
        <v>51</v>
      </c>
      <c r="N414" s="30" t="str">
        <f>VLOOKUP(M414,[20]OPERACIONAL!$A$1:$C$12,2,FALSE)</f>
        <v>SELECIONAR</v>
      </c>
    </row>
    <row r="415" spans="2:14">
      <c r="B415" s="23" t="str">
        <f t="shared" si="16"/>
        <v>U.</v>
      </c>
      <c r="C415" s="24" t="s">
        <v>4</v>
      </c>
      <c r="D415" s="25"/>
      <c r="E415" s="25"/>
      <c r="F415" s="24" t="s">
        <v>18</v>
      </c>
      <c r="G415" s="26">
        <v>1</v>
      </c>
      <c r="H415" s="31"/>
      <c r="I415" s="27">
        <v>0</v>
      </c>
      <c r="J415" s="28">
        <f t="shared" si="17"/>
        <v>0</v>
      </c>
      <c r="K415" s="29" t="s">
        <v>50</v>
      </c>
      <c r="L415" s="29" t="s">
        <v>45</v>
      </c>
      <c r="M415" s="29" t="s">
        <v>51</v>
      </c>
      <c r="N415" s="30" t="str">
        <f>VLOOKUP(M415,[20]OPERACIONAL!$A$1:$C$12,2,FALSE)</f>
        <v>SELECIONAR</v>
      </c>
    </row>
    <row r="416" spans="2:14">
      <c r="B416" s="23" t="str">
        <f t="shared" si="16"/>
        <v>U.</v>
      </c>
      <c r="C416" s="24" t="s">
        <v>4</v>
      </c>
      <c r="D416" s="25"/>
      <c r="E416" s="25"/>
      <c r="F416" s="24" t="s">
        <v>18</v>
      </c>
      <c r="G416" s="26">
        <v>1</v>
      </c>
      <c r="H416" s="31"/>
      <c r="I416" s="27">
        <v>0</v>
      </c>
      <c r="J416" s="28">
        <f t="shared" si="17"/>
        <v>0</v>
      </c>
      <c r="K416" s="29" t="s">
        <v>50</v>
      </c>
      <c r="L416" s="29" t="s">
        <v>45</v>
      </c>
      <c r="M416" s="29" t="s">
        <v>51</v>
      </c>
      <c r="N416" s="30" t="str">
        <f>VLOOKUP(M416,[20]OPERACIONAL!$A$1:$C$12,2,FALSE)</f>
        <v>SELECIONAR</v>
      </c>
    </row>
    <row r="417" spans="2:14">
      <c r="B417" s="23" t="str">
        <f t="shared" si="16"/>
        <v>U.</v>
      </c>
      <c r="C417" s="24" t="s">
        <v>4</v>
      </c>
      <c r="D417" s="25"/>
      <c r="E417" s="25"/>
      <c r="F417" s="24" t="s">
        <v>18</v>
      </c>
      <c r="G417" s="26">
        <v>1</v>
      </c>
      <c r="H417" s="31"/>
      <c r="I417" s="27">
        <v>0</v>
      </c>
      <c r="J417" s="28">
        <f t="shared" si="17"/>
        <v>0</v>
      </c>
      <c r="K417" s="29" t="s">
        <v>50</v>
      </c>
      <c r="L417" s="29" t="s">
        <v>45</v>
      </c>
      <c r="M417" s="29" t="s">
        <v>51</v>
      </c>
      <c r="N417" s="30" t="str">
        <f>VLOOKUP(M417,[20]OPERACIONAL!$A$1:$C$12,2,FALSE)</f>
        <v>SELECIONAR</v>
      </c>
    </row>
    <row r="418" spans="2:14">
      <c r="B418" s="23" t="str">
        <f t="shared" si="16"/>
        <v>U.</v>
      </c>
      <c r="C418" s="24" t="s">
        <v>4</v>
      </c>
      <c r="D418" s="25"/>
      <c r="E418" s="25"/>
      <c r="F418" s="24" t="s">
        <v>18</v>
      </c>
      <c r="G418" s="26">
        <v>1</v>
      </c>
      <c r="H418" s="31"/>
      <c r="I418" s="27">
        <v>0</v>
      </c>
      <c r="J418" s="28">
        <f t="shared" si="17"/>
        <v>0</v>
      </c>
      <c r="K418" s="29" t="s">
        <v>50</v>
      </c>
      <c r="L418" s="29" t="s">
        <v>45</v>
      </c>
      <c r="M418" s="29" t="s">
        <v>51</v>
      </c>
      <c r="N418" s="30" t="str">
        <f>VLOOKUP(M418,[20]OPERACIONAL!$A$1:$C$12,2,FALSE)</f>
        <v>SELECIONAR</v>
      </c>
    </row>
    <row r="419" spans="2:14">
      <c r="B419" s="23" t="str">
        <f t="shared" si="16"/>
        <v>U.</v>
      </c>
      <c r="C419" s="24" t="s">
        <v>4</v>
      </c>
      <c r="D419" s="25"/>
      <c r="E419" s="25"/>
      <c r="F419" s="24" t="s">
        <v>18</v>
      </c>
      <c r="G419" s="26">
        <v>1</v>
      </c>
      <c r="H419" s="31"/>
      <c r="I419" s="27">
        <v>0</v>
      </c>
      <c r="J419" s="28">
        <f t="shared" si="17"/>
        <v>0</v>
      </c>
      <c r="K419" s="29" t="s">
        <v>50</v>
      </c>
      <c r="L419" s="29" t="s">
        <v>45</v>
      </c>
      <c r="M419" s="29" t="s">
        <v>51</v>
      </c>
      <c r="N419" s="30" t="str">
        <f>VLOOKUP(M419,[20]OPERACIONAL!$A$1:$C$12,2,FALSE)</f>
        <v>SELECIONAR</v>
      </c>
    </row>
    <row r="420" spans="2:14">
      <c r="B420" s="23" t="str">
        <f t="shared" si="16"/>
        <v>U.</v>
      </c>
      <c r="C420" s="24" t="s">
        <v>4</v>
      </c>
      <c r="D420" s="25"/>
      <c r="E420" s="25"/>
      <c r="F420" s="24" t="s">
        <v>18</v>
      </c>
      <c r="G420" s="26">
        <v>1</v>
      </c>
      <c r="H420" s="31"/>
      <c r="I420" s="27">
        <v>0</v>
      </c>
      <c r="J420" s="28">
        <f t="shared" si="17"/>
        <v>0</v>
      </c>
      <c r="K420" s="29" t="s">
        <v>50</v>
      </c>
      <c r="L420" s="29" t="s">
        <v>45</v>
      </c>
      <c r="M420" s="29" t="s">
        <v>51</v>
      </c>
      <c r="N420" s="30" t="str">
        <f>VLOOKUP(M420,[20]OPERACIONAL!$A$1:$C$12,2,FALSE)</f>
        <v>SELECIONAR</v>
      </c>
    </row>
    <row r="421" spans="2:14">
      <c r="B421" s="23" t="str">
        <f t="shared" si="16"/>
        <v>U.</v>
      </c>
      <c r="C421" s="24" t="s">
        <v>4</v>
      </c>
      <c r="D421" s="25"/>
      <c r="E421" s="25"/>
      <c r="F421" s="24" t="s">
        <v>18</v>
      </c>
      <c r="G421" s="26">
        <v>1</v>
      </c>
      <c r="H421" s="31"/>
      <c r="I421" s="27">
        <v>0</v>
      </c>
      <c r="J421" s="28">
        <f t="shared" si="17"/>
        <v>0</v>
      </c>
      <c r="K421" s="29" t="s">
        <v>50</v>
      </c>
      <c r="L421" s="29" t="s">
        <v>45</v>
      </c>
      <c r="M421" s="29" t="s">
        <v>51</v>
      </c>
      <c r="N421" s="30" t="str">
        <f>VLOOKUP(M421,[20]OPERACIONAL!$A$1:$C$12,2,FALSE)</f>
        <v>SELECIONAR</v>
      </c>
    </row>
    <row r="422" spans="2:14">
      <c r="B422" s="23" t="str">
        <f t="shared" si="16"/>
        <v>U.</v>
      </c>
      <c r="C422" s="24" t="s">
        <v>4</v>
      </c>
      <c r="D422" s="25"/>
      <c r="E422" s="25"/>
      <c r="F422" s="24" t="s">
        <v>18</v>
      </c>
      <c r="G422" s="26">
        <v>1</v>
      </c>
      <c r="H422" s="31"/>
      <c r="I422" s="27">
        <v>0</v>
      </c>
      <c r="J422" s="28">
        <f t="shared" si="17"/>
        <v>0</v>
      </c>
      <c r="K422" s="29" t="s">
        <v>50</v>
      </c>
      <c r="L422" s="29" t="s">
        <v>45</v>
      </c>
      <c r="M422" s="29" t="s">
        <v>51</v>
      </c>
      <c r="N422" s="30" t="str">
        <f>VLOOKUP(M422,[20]OPERACIONAL!$A$1:$C$12,2,FALSE)</f>
        <v>SELECIONAR</v>
      </c>
    </row>
    <row r="423" spans="2:14">
      <c r="B423" s="23" t="str">
        <f t="shared" si="16"/>
        <v>U.</v>
      </c>
      <c r="C423" s="24" t="s">
        <v>4</v>
      </c>
      <c r="D423" s="25"/>
      <c r="E423" s="25"/>
      <c r="F423" s="24" t="s">
        <v>18</v>
      </c>
      <c r="G423" s="26">
        <v>1</v>
      </c>
      <c r="H423" s="31"/>
      <c r="I423" s="27">
        <v>0</v>
      </c>
      <c r="J423" s="28">
        <f t="shared" si="17"/>
        <v>0</v>
      </c>
      <c r="K423" s="29" t="s">
        <v>50</v>
      </c>
      <c r="L423" s="29" t="s">
        <v>45</v>
      </c>
      <c r="M423" s="29" t="s">
        <v>51</v>
      </c>
      <c r="N423" s="30" t="str">
        <f>VLOOKUP(M423,[20]OPERACIONAL!$A$1:$C$12,2,FALSE)</f>
        <v>SELECIONAR</v>
      </c>
    </row>
    <row r="424" spans="2:14">
      <c r="B424" s="23" t="str">
        <f t="shared" si="16"/>
        <v>U.</v>
      </c>
      <c r="C424" s="24" t="s">
        <v>4</v>
      </c>
      <c r="D424" s="25"/>
      <c r="E424" s="25"/>
      <c r="F424" s="24" t="s">
        <v>18</v>
      </c>
      <c r="G424" s="26">
        <v>1</v>
      </c>
      <c r="H424" s="31"/>
      <c r="I424" s="27">
        <v>0</v>
      </c>
      <c r="J424" s="28">
        <f t="shared" si="17"/>
        <v>0</v>
      </c>
      <c r="K424" s="29" t="s">
        <v>50</v>
      </c>
      <c r="L424" s="29" t="s">
        <v>45</v>
      </c>
      <c r="M424" s="29" t="s">
        <v>51</v>
      </c>
      <c r="N424" s="30" t="str">
        <f>VLOOKUP(M424,[20]OPERACIONAL!$A$1:$C$12,2,FALSE)</f>
        <v>SELECIONAR</v>
      </c>
    </row>
    <row r="425" spans="2:14">
      <c r="B425" s="23" t="str">
        <f t="shared" si="16"/>
        <v>U.</v>
      </c>
      <c r="C425" s="24" t="s">
        <v>4</v>
      </c>
      <c r="D425" s="25"/>
      <c r="E425" s="25"/>
      <c r="F425" s="24" t="s">
        <v>18</v>
      </c>
      <c r="G425" s="26">
        <v>1</v>
      </c>
      <c r="H425" s="31"/>
      <c r="I425" s="27">
        <v>0</v>
      </c>
      <c r="J425" s="28">
        <f t="shared" si="17"/>
        <v>0</v>
      </c>
      <c r="K425" s="29" t="s">
        <v>50</v>
      </c>
      <c r="L425" s="29" t="s">
        <v>45</v>
      </c>
      <c r="M425" s="29" t="s">
        <v>51</v>
      </c>
      <c r="N425" s="30" t="str">
        <f>VLOOKUP(M425,[20]OPERACIONAL!$A$1:$C$12,2,FALSE)</f>
        <v>SELECIONAR</v>
      </c>
    </row>
    <row r="426" spans="2:14">
      <c r="B426" s="23" t="str">
        <f t="shared" si="16"/>
        <v>U.</v>
      </c>
      <c r="C426" s="24" t="s">
        <v>4</v>
      </c>
      <c r="D426" s="25"/>
      <c r="E426" s="25"/>
      <c r="F426" s="24" t="s">
        <v>18</v>
      </c>
      <c r="G426" s="26">
        <v>1</v>
      </c>
      <c r="H426" s="31"/>
      <c r="I426" s="27">
        <v>0</v>
      </c>
      <c r="J426" s="28">
        <f t="shared" si="17"/>
        <v>0</v>
      </c>
      <c r="K426" s="29" t="s">
        <v>50</v>
      </c>
      <c r="L426" s="29" t="s">
        <v>45</v>
      </c>
      <c r="M426" s="29" t="s">
        <v>51</v>
      </c>
      <c r="N426" s="30" t="str">
        <f>VLOOKUP(M426,[20]OPERACIONAL!$A$1:$C$12,2,FALSE)</f>
        <v>SELECIONAR</v>
      </c>
    </row>
    <row r="427" spans="2:14">
      <c r="B427" s="23" t="str">
        <f t="shared" si="16"/>
        <v>U.</v>
      </c>
      <c r="C427" s="24" t="s">
        <v>4</v>
      </c>
      <c r="D427" s="25"/>
      <c r="E427" s="25"/>
      <c r="F427" s="24" t="s">
        <v>18</v>
      </c>
      <c r="G427" s="26">
        <v>1</v>
      </c>
      <c r="H427" s="31"/>
      <c r="I427" s="27">
        <v>0</v>
      </c>
      <c r="J427" s="28">
        <f t="shared" si="17"/>
        <v>0</v>
      </c>
      <c r="K427" s="29" t="s">
        <v>50</v>
      </c>
      <c r="L427" s="29" t="s">
        <v>45</v>
      </c>
      <c r="M427" s="29" t="s">
        <v>51</v>
      </c>
      <c r="N427" s="30" t="str">
        <f>VLOOKUP(M427,[20]OPERACIONAL!$A$1:$C$12,2,FALSE)</f>
        <v>SELECIONAR</v>
      </c>
    </row>
    <row r="428" spans="2:14">
      <c r="B428" s="23" t="str">
        <f t="shared" si="16"/>
        <v>U.</v>
      </c>
      <c r="C428" s="24" t="s">
        <v>4</v>
      </c>
      <c r="D428" s="25"/>
      <c r="E428" s="25"/>
      <c r="F428" s="24" t="s">
        <v>18</v>
      </c>
      <c r="G428" s="26">
        <v>1</v>
      </c>
      <c r="H428" s="31"/>
      <c r="I428" s="27">
        <v>0</v>
      </c>
      <c r="J428" s="28">
        <f t="shared" si="17"/>
        <v>0</v>
      </c>
      <c r="K428" s="29" t="s">
        <v>50</v>
      </c>
      <c r="L428" s="29" t="s">
        <v>45</v>
      </c>
      <c r="M428" s="29" t="s">
        <v>51</v>
      </c>
      <c r="N428" s="30" t="str">
        <f>VLOOKUP(M428,[20]OPERACIONAL!$A$1:$C$12,2,FALSE)</f>
        <v>SELECIONAR</v>
      </c>
    </row>
    <row r="429" spans="2:14">
      <c r="B429" s="23" t="str">
        <f t="shared" si="16"/>
        <v>U.</v>
      </c>
      <c r="C429" s="24" t="s">
        <v>4</v>
      </c>
      <c r="D429" s="25"/>
      <c r="E429" s="25"/>
      <c r="F429" s="24" t="s">
        <v>18</v>
      </c>
      <c r="G429" s="26">
        <v>1</v>
      </c>
      <c r="H429" s="31"/>
      <c r="I429" s="27">
        <v>0</v>
      </c>
      <c r="J429" s="28">
        <f t="shared" si="17"/>
        <v>0</v>
      </c>
      <c r="K429" s="29" t="s">
        <v>50</v>
      </c>
      <c r="L429" s="29" t="s">
        <v>45</v>
      </c>
      <c r="M429" s="29" t="s">
        <v>51</v>
      </c>
      <c r="N429" s="30" t="str">
        <f>VLOOKUP(M429,[20]OPERACIONAL!$A$1:$C$12,2,FALSE)</f>
        <v>SELECIONAR</v>
      </c>
    </row>
    <row r="430" spans="2:14">
      <c r="B430" s="23" t="str">
        <f t="shared" si="16"/>
        <v>U.</v>
      </c>
      <c r="C430" s="24" t="s">
        <v>4</v>
      </c>
      <c r="D430" s="25"/>
      <c r="E430" s="25"/>
      <c r="F430" s="24" t="s">
        <v>18</v>
      </c>
      <c r="G430" s="26">
        <v>1</v>
      </c>
      <c r="H430" s="31"/>
      <c r="I430" s="27">
        <v>0</v>
      </c>
      <c r="J430" s="28">
        <f t="shared" si="17"/>
        <v>0</v>
      </c>
      <c r="K430" s="29" t="s">
        <v>50</v>
      </c>
      <c r="L430" s="29" t="s">
        <v>45</v>
      </c>
      <c r="M430" s="29" t="s">
        <v>51</v>
      </c>
      <c r="N430" s="30" t="str">
        <f>VLOOKUP(M430,[20]OPERACIONAL!$A$1:$C$12,2,FALSE)</f>
        <v>SELECIONAR</v>
      </c>
    </row>
    <row r="431" spans="2:14">
      <c r="B431" s="23" t="str">
        <f t="shared" si="16"/>
        <v>U.</v>
      </c>
      <c r="C431" s="24" t="s">
        <v>4</v>
      </c>
      <c r="D431" s="25"/>
      <c r="E431" s="25"/>
      <c r="F431" s="24" t="s">
        <v>18</v>
      </c>
      <c r="G431" s="26">
        <v>1</v>
      </c>
      <c r="H431" s="31"/>
      <c r="I431" s="27">
        <v>0</v>
      </c>
      <c r="J431" s="28">
        <f t="shared" si="17"/>
        <v>0</v>
      </c>
      <c r="K431" s="29" t="s">
        <v>50</v>
      </c>
      <c r="L431" s="29" t="s">
        <v>45</v>
      </c>
      <c r="M431" s="29" t="s">
        <v>51</v>
      </c>
      <c r="N431" s="30" t="str">
        <f>VLOOKUP(M431,[20]OPERACIONAL!$A$1:$C$12,2,FALSE)</f>
        <v>SELECIONAR</v>
      </c>
    </row>
    <row r="432" spans="2:14">
      <c r="B432" s="23" t="str">
        <f t="shared" si="16"/>
        <v>U.</v>
      </c>
      <c r="C432" s="24" t="s">
        <v>4</v>
      </c>
      <c r="D432" s="25"/>
      <c r="E432" s="25"/>
      <c r="F432" s="24" t="s">
        <v>18</v>
      </c>
      <c r="G432" s="26">
        <v>1</v>
      </c>
      <c r="H432" s="31"/>
      <c r="I432" s="27">
        <v>0</v>
      </c>
      <c r="J432" s="28">
        <f t="shared" si="17"/>
        <v>0</v>
      </c>
      <c r="K432" s="29" t="s">
        <v>50</v>
      </c>
      <c r="L432" s="29" t="s">
        <v>45</v>
      </c>
      <c r="M432" s="29" t="s">
        <v>51</v>
      </c>
      <c r="N432" s="30" t="str">
        <f>VLOOKUP(M432,[20]OPERACIONAL!$A$1:$C$12,2,FALSE)</f>
        <v>SELECIONAR</v>
      </c>
    </row>
    <row r="433" spans="2:14">
      <c r="B433" s="23" t="str">
        <f t="shared" si="16"/>
        <v>U.</v>
      </c>
      <c r="C433" s="24" t="s">
        <v>4</v>
      </c>
      <c r="D433" s="25"/>
      <c r="E433" s="25"/>
      <c r="F433" s="24" t="s">
        <v>18</v>
      </c>
      <c r="G433" s="26">
        <v>1</v>
      </c>
      <c r="H433" s="31"/>
      <c r="I433" s="27">
        <v>0</v>
      </c>
      <c r="J433" s="28">
        <f t="shared" si="17"/>
        <v>0</v>
      </c>
      <c r="K433" s="29" t="s">
        <v>50</v>
      </c>
      <c r="L433" s="29" t="s">
        <v>45</v>
      </c>
      <c r="M433" s="29" t="s">
        <v>51</v>
      </c>
      <c r="N433" s="30" t="str">
        <f>VLOOKUP(M433,[20]OPERACIONAL!$A$1:$C$12,2,FALSE)</f>
        <v>SELECIONAR</v>
      </c>
    </row>
    <row r="434" spans="2:14">
      <c r="B434" s="23" t="str">
        <f t="shared" si="16"/>
        <v>U.</v>
      </c>
      <c r="C434" s="24" t="s">
        <v>4</v>
      </c>
      <c r="D434" s="25"/>
      <c r="E434" s="25"/>
      <c r="F434" s="24" t="s">
        <v>18</v>
      </c>
      <c r="G434" s="26">
        <v>1</v>
      </c>
      <c r="H434" s="31"/>
      <c r="I434" s="27">
        <v>0</v>
      </c>
      <c r="J434" s="28">
        <f t="shared" si="17"/>
        <v>0</v>
      </c>
      <c r="K434" s="29" t="s">
        <v>50</v>
      </c>
      <c r="L434" s="29" t="s">
        <v>45</v>
      </c>
      <c r="M434" s="29" t="s">
        <v>51</v>
      </c>
      <c r="N434" s="30" t="str">
        <f>VLOOKUP(M434,[20]OPERACIONAL!$A$1:$C$12,2,FALSE)</f>
        <v>SELECIONAR</v>
      </c>
    </row>
    <row r="435" spans="2:14">
      <c r="B435" s="23" t="str">
        <f t="shared" si="16"/>
        <v>U.</v>
      </c>
      <c r="C435" s="24" t="s">
        <v>4</v>
      </c>
      <c r="D435" s="25"/>
      <c r="E435" s="25"/>
      <c r="F435" s="24" t="s">
        <v>18</v>
      </c>
      <c r="G435" s="26">
        <v>1</v>
      </c>
      <c r="H435" s="31"/>
      <c r="I435" s="27">
        <v>0</v>
      </c>
      <c r="J435" s="28">
        <f t="shared" si="17"/>
        <v>0</v>
      </c>
      <c r="K435" s="29" t="s">
        <v>50</v>
      </c>
      <c r="L435" s="29" t="s">
        <v>45</v>
      </c>
      <c r="M435" s="29" t="s">
        <v>51</v>
      </c>
      <c r="N435" s="30" t="str">
        <f>VLOOKUP(M435,[20]OPERACIONAL!$A$1:$C$12,2,FALSE)</f>
        <v>SELECIONAR</v>
      </c>
    </row>
    <row r="436" spans="2:14">
      <c r="B436" s="23" t="str">
        <f t="shared" si="16"/>
        <v>U.</v>
      </c>
      <c r="C436" s="24" t="s">
        <v>4</v>
      </c>
      <c r="D436" s="25"/>
      <c r="E436" s="25"/>
      <c r="F436" s="24" t="s">
        <v>18</v>
      </c>
      <c r="G436" s="26">
        <v>1</v>
      </c>
      <c r="H436" s="31"/>
      <c r="I436" s="27">
        <v>0</v>
      </c>
      <c r="J436" s="28">
        <f t="shared" si="17"/>
        <v>0</v>
      </c>
      <c r="K436" s="29" t="s">
        <v>50</v>
      </c>
      <c r="L436" s="29" t="s">
        <v>45</v>
      </c>
      <c r="M436" s="29" t="s">
        <v>51</v>
      </c>
      <c r="N436" s="30" t="str">
        <f>VLOOKUP(M436,[20]OPERACIONAL!$A$1:$C$12,2,FALSE)</f>
        <v>SELECIONAR</v>
      </c>
    </row>
    <row r="437" spans="2:14">
      <c r="B437" s="23" t="str">
        <f t="shared" si="16"/>
        <v>U.</v>
      </c>
      <c r="C437" s="24" t="s">
        <v>4</v>
      </c>
      <c r="D437" s="25"/>
      <c r="E437" s="25"/>
      <c r="F437" s="24" t="s">
        <v>18</v>
      </c>
      <c r="G437" s="26">
        <v>1</v>
      </c>
      <c r="H437" s="31"/>
      <c r="I437" s="27">
        <v>0</v>
      </c>
      <c r="J437" s="28">
        <f t="shared" si="17"/>
        <v>0</v>
      </c>
      <c r="K437" s="29" t="s">
        <v>50</v>
      </c>
      <c r="L437" s="29" t="s">
        <v>45</v>
      </c>
      <c r="M437" s="29" t="s">
        <v>51</v>
      </c>
      <c r="N437" s="30" t="str">
        <f>VLOOKUP(M437,[20]OPERACIONAL!$A$1:$C$12,2,FALSE)</f>
        <v>SELECIONAR</v>
      </c>
    </row>
    <row r="438" spans="2:14">
      <c r="B438" s="23" t="str">
        <f t="shared" si="16"/>
        <v>U.</v>
      </c>
      <c r="C438" s="24" t="s">
        <v>4</v>
      </c>
      <c r="D438" s="25"/>
      <c r="E438" s="25"/>
      <c r="F438" s="24" t="s">
        <v>18</v>
      </c>
      <c r="G438" s="26">
        <v>1</v>
      </c>
      <c r="H438" s="31"/>
      <c r="I438" s="27">
        <v>0</v>
      </c>
      <c r="J438" s="28">
        <f t="shared" si="17"/>
        <v>0</v>
      </c>
      <c r="K438" s="29" t="s">
        <v>50</v>
      </c>
      <c r="L438" s="29" t="s">
        <v>45</v>
      </c>
      <c r="M438" s="29" t="s">
        <v>51</v>
      </c>
      <c r="N438" s="30" t="str">
        <f>VLOOKUP(M438,[20]OPERACIONAL!$A$1:$C$12,2,FALSE)</f>
        <v>SELECIONAR</v>
      </c>
    </row>
    <row r="439" spans="2:14">
      <c r="B439" s="23" t="str">
        <f t="shared" si="16"/>
        <v>U.</v>
      </c>
      <c r="C439" s="24" t="s">
        <v>4</v>
      </c>
      <c r="D439" s="25"/>
      <c r="E439" s="25"/>
      <c r="F439" s="24" t="s">
        <v>18</v>
      </c>
      <c r="G439" s="26">
        <v>1</v>
      </c>
      <c r="H439" s="31"/>
      <c r="I439" s="27">
        <v>0</v>
      </c>
      <c r="J439" s="28">
        <f t="shared" si="17"/>
        <v>0</v>
      </c>
      <c r="K439" s="29" t="s">
        <v>50</v>
      </c>
      <c r="L439" s="29" t="s">
        <v>45</v>
      </c>
      <c r="M439" s="29" t="s">
        <v>51</v>
      </c>
      <c r="N439" s="30" t="str">
        <f>VLOOKUP(M439,[20]OPERACIONAL!$A$1:$C$12,2,FALSE)</f>
        <v>SELECIONAR</v>
      </c>
    </row>
    <row r="440" spans="2:14">
      <c r="B440" s="23" t="str">
        <f t="shared" si="16"/>
        <v>U.</v>
      </c>
      <c r="C440" s="24" t="s">
        <v>4</v>
      </c>
      <c r="D440" s="25"/>
      <c r="E440" s="25"/>
      <c r="F440" s="24" t="s">
        <v>18</v>
      </c>
      <c r="G440" s="26">
        <v>1</v>
      </c>
      <c r="H440" s="31"/>
      <c r="I440" s="27">
        <v>0</v>
      </c>
      <c r="J440" s="28">
        <f t="shared" si="17"/>
        <v>0</v>
      </c>
      <c r="K440" s="29" t="s">
        <v>50</v>
      </c>
      <c r="L440" s="29" t="s">
        <v>45</v>
      </c>
      <c r="M440" s="29" t="s">
        <v>51</v>
      </c>
      <c r="N440" s="30" t="str">
        <f>VLOOKUP(M440,[20]OPERACIONAL!$A$1:$C$12,2,FALSE)</f>
        <v>SELECIONAR</v>
      </c>
    </row>
    <row r="441" spans="2:14">
      <c r="B441" s="23" t="str">
        <f t="shared" si="16"/>
        <v>U.</v>
      </c>
      <c r="C441" s="24" t="s">
        <v>4</v>
      </c>
      <c r="D441" s="25"/>
      <c r="E441" s="25"/>
      <c r="F441" s="24" t="s">
        <v>18</v>
      </c>
      <c r="G441" s="26">
        <v>1</v>
      </c>
      <c r="H441" s="31"/>
      <c r="I441" s="27">
        <v>0</v>
      </c>
      <c r="J441" s="28">
        <f t="shared" si="17"/>
        <v>0</v>
      </c>
      <c r="K441" s="29" t="s">
        <v>50</v>
      </c>
      <c r="L441" s="29" t="s">
        <v>45</v>
      </c>
      <c r="M441" s="29" t="s">
        <v>51</v>
      </c>
      <c r="N441" s="30" t="str">
        <f>VLOOKUP(M441,[20]OPERACIONAL!$A$1:$C$12,2,FALSE)</f>
        <v>SELECIONAR</v>
      </c>
    </row>
    <row r="442" spans="2:14">
      <c r="B442" s="23" t="str">
        <f t="shared" si="16"/>
        <v>U.</v>
      </c>
      <c r="C442" s="24" t="s">
        <v>4</v>
      </c>
      <c r="D442" s="25"/>
      <c r="E442" s="25"/>
      <c r="F442" s="24" t="s">
        <v>18</v>
      </c>
      <c r="G442" s="26">
        <v>1</v>
      </c>
      <c r="H442" s="31"/>
      <c r="I442" s="27">
        <v>0</v>
      </c>
      <c r="J442" s="28">
        <f t="shared" si="17"/>
        <v>0</v>
      </c>
      <c r="K442" s="29" t="s">
        <v>50</v>
      </c>
      <c r="L442" s="29" t="s">
        <v>45</v>
      </c>
      <c r="M442" s="29" t="s">
        <v>51</v>
      </c>
      <c r="N442" s="30" t="str">
        <f>VLOOKUP(M442,[20]OPERACIONAL!$A$1:$C$12,2,FALSE)</f>
        <v>SELECIONAR</v>
      </c>
    </row>
    <row r="443" spans="2:14">
      <c r="B443" s="23" t="str">
        <f t="shared" si="16"/>
        <v>U.</v>
      </c>
      <c r="C443" s="24" t="s">
        <v>4</v>
      </c>
      <c r="D443" s="25"/>
      <c r="E443" s="25"/>
      <c r="F443" s="24" t="s">
        <v>18</v>
      </c>
      <c r="G443" s="26">
        <v>1</v>
      </c>
      <c r="H443" s="31"/>
      <c r="I443" s="27">
        <v>0</v>
      </c>
      <c r="J443" s="28">
        <f t="shared" si="17"/>
        <v>0</v>
      </c>
      <c r="K443" s="29" t="s">
        <v>50</v>
      </c>
      <c r="L443" s="29" t="s">
        <v>45</v>
      </c>
      <c r="M443" s="29" t="s">
        <v>51</v>
      </c>
      <c r="N443" s="30" t="str">
        <f>VLOOKUP(M443,[20]OPERACIONAL!$A$1:$C$12,2,FALSE)</f>
        <v>SELECIONAR</v>
      </c>
    </row>
    <row r="444" spans="2:14">
      <c r="B444" s="23" t="str">
        <f t="shared" si="16"/>
        <v>U.</v>
      </c>
      <c r="C444" s="24" t="s">
        <v>4</v>
      </c>
      <c r="D444" s="25"/>
      <c r="E444" s="25"/>
      <c r="F444" s="24" t="s">
        <v>18</v>
      </c>
      <c r="G444" s="26">
        <v>1</v>
      </c>
      <c r="H444" s="31"/>
      <c r="I444" s="27">
        <v>0</v>
      </c>
      <c r="J444" s="28">
        <f t="shared" si="17"/>
        <v>0</v>
      </c>
      <c r="K444" s="29" t="s">
        <v>50</v>
      </c>
      <c r="L444" s="29" t="s">
        <v>45</v>
      </c>
      <c r="M444" s="29" t="s">
        <v>51</v>
      </c>
      <c r="N444" s="30" t="str">
        <f>VLOOKUP(M444,[20]OPERACIONAL!$A$1:$C$12,2,FALSE)</f>
        <v>SELECIONAR</v>
      </c>
    </row>
    <row r="445" spans="2:14">
      <c r="B445" s="23" t="str">
        <f t="shared" si="16"/>
        <v>U.</v>
      </c>
      <c r="C445" s="24" t="s">
        <v>4</v>
      </c>
      <c r="D445" s="25"/>
      <c r="E445" s="25"/>
      <c r="F445" s="24" t="s">
        <v>18</v>
      </c>
      <c r="G445" s="26">
        <v>1</v>
      </c>
      <c r="H445" s="31"/>
      <c r="I445" s="27">
        <v>0</v>
      </c>
      <c r="J445" s="28">
        <f t="shared" si="17"/>
        <v>0</v>
      </c>
      <c r="K445" s="29" t="s">
        <v>50</v>
      </c>
      <c r="L445" s="29" t="s">
        <v>45</v>
      </c>
      <c r="M445" s="29" t="s">
        <v>51</v>
      </c>
      <c r="N445" s="30" t="str">
        <f>VLOOKUP(M445,[20]OPERACIONAL!$A$1:$C$12,2,FALSE)</f>
        <v>SELECIONAR</v>
      </c>
    </row>
    <row r="446" spans="2:14">
      <c r="B446" s="23" t="str">
        <f t="shared" si="16"/>
        <v>U.</v>
      </c>
      <c r="C446" s="24" t="s">
        <v>4</v>
      </c>
      <c r="D446" s="25"/>
      <c r="E446" s="25"/>
      <c r="F446" s="24" t="s">
        <v>18</v>
      </c>
      <c r="G446" s="26">
        <v>1</v>
      </c>
      <c r="H446" s="31"/>
      <c r="I446" s="27">
        <v>0</v>
      </c>
      <c r="J446" s="28">
        <f t="shared" si="17"/>
        <v>0</v>
      </c>
      <c r="K446" s="29" t="s">
        <v>50</v>
      </c>
      <c r="L446" s="29" t="s">
        <v>45</v>
      </c>
      <c r="M446" s="29" t="s">
        <v>51</v>
      </c>
      <c r="N446" s="30" t="str">
        <f>VLOOKUP(M446,[20]OPERACIONAL!$A$1:$C$12,2,FALSE)</f>
        <v>SELECIONAR</v>
      </c>
    </row>
    <row r="447" spans="2:14">
      <c r="B447" s="23" t="str">
        <f t="shared" si="16"/>
        <v>U.</v>
      </c>
      <c r="C447" s="24" t="s">
        <v>4</v>
      </c>
      <c r="D447" s="25"/>
      <c r="E447" s="25"/>
      <c r="F447" s="24" t="s">
        <v>18</v>
      </c>
      <c r="G447" s="26">
        <v>1</v>
      </c>
      <c r="H447" s="31"/>
      <c r="I447" s="27">
        <v>0</v>
      </c>
      <c r="J447" s="28">
        <f t="shared" si="17"/>
        <v>0</v>
      </c>
      <c r="K447" s="29" t="s">
        <v>50</v>
      </c>
      <c r="L447" s="29" t="s">
        <v>45</v>
      </c>
      <c r="M447" s="29" t="s">
        <v>51</v>
      </c>
      <c r="N447" s="30" t="str">
        <f>VLOOKUP(M447,[20]OPERACIONAL!$A$1:$C$12,2,FALSE)</f>
        <v>SELECIONAR</v>
      </c>
    </row>
    <row r="448" spans="2:14">
      <c r="B448" s="23" t="str">
        <f t="shared" si="16"/>
        <v>U.</v>
      </c>
      <c r="C448" s="24" t="s">
        <v>4</v>
      </c>
      <c r="D448" s="25"/>
      <c r="E448" s="25"/>
      <c r="F448" s="24" t="s">
        <v>18</v>
      </c>
      <c r="G448" s="26">
        <v>1</v>
      </c>
      <c r="H448" s="31"/>
      <c r="I448" s="27">
        <v>0</v>
      </c>
      <c r="J448" s="28">
        <f t="shared" si="17"/>
        <v>0</v>
      </c>
      <c r="K448" s="29" t="s">
        <v>50</v>
      </c>
      <c r="L448" s="29" t="s">
        <v>45</v>
      </c>
      <c r="M448" s="29" t="s">
        <v>51</v>
      </c>
      <c r="N448" s="30" t="str">
        <f>VLOOKUP(M448,[20]OPERACIONAL!$A$1:$C$12,2,FALSE)</f>
        <v>SELECIONAR</v>
      </c>
    </row>
    <row r="449" spans="2:14">
      <c r="B449" s="23" t="str">
        <f t="shared" si="16"/>
        <v>U.</v>
      </c>
      <c r="C449" s="24" t="s">
        <v>4</v>
      </c>
      <c r="D449" s="25"/>
      <c r="E449" s="25"/>
      <c r="F449" s="24" t="s">
        <v>18</v>
      </c>
      <c r="G449" s="26">
        <v>1</v>
      </c>
      <c r="H449" s="31"/>
      <c r="I449" s="27">
        <v>0</v>
      </c>
      <c r="J449" s="28">
        <f t="shared" si="17"/>
        <v>0</v>
      </c>
      <c r="K449" s="29" t="s">
        <v>50</v>
      </c>
      <c r="L449" s="29" t="s">
        <v>45</v>
      </c>
      <c r="M449" s="29" t="s">
        <v>51</v>
      </c>
      <c r="N449" s="30" t="str">
        <f>VLOOKUP(M449,[20]OPERACIONAL!$A$1:$C$12,2,FALSE)</f>
        <v>SELECIONAR</v>
      </c>
    </row>
    <row r="450" spans="2:14">
      <c r="B450" s="23" t="str">
        <f t="shared" si="16"/>
        <v>U.</v>
      </c>
      <c r="C450" s="24" t="s">
        <v>4</v>
      </c>
      <c r="D450" s="25"/>
      <c r="E450" s="25"/>
      <c r="F450" s="24" t="s">
        <v>18</v>
      </c>
      <c r="G450" s="26">
        <v>1</v>
      </c>
      <c r="H450" s="31"/>
      <c r="I450" s="27">
        <v>0</v>
      </c>
      <c r="J450" s="28">
        <f t="shared" si="17"/>
        <v>0</v>
      </c>
      <c r="K450" s="29" t="s">
        <v>50</v>
      </c>
      <c r="L450" s="29" t="s">
        <v>45</v>
      </c>
      <c r="M450" s="29" t="s">
        <v>51</v>
      </c>
      <c r="N450" s="30" t="str">
        <f>VLOOKUP(M450,[20]OPERACIONAL!$A$1:$C$12,2,FALSE)</f>
        <v>SELECIONAR</v>
      </c>
    </row>
    <row r="451" spans="2:14">
      <c r="B451" s="23" t="str">
        <f t="shared" si="16"/>
        <v>U.</v>
      </c>
      <c r="C451" s="24" t="s">
        <v>4</v>
      </c>
      <c r="D451" s="25"/>
      <c r="E451" s="25"/>
      <c r="F451" s="24" t="s">
        <v>18</v>
      </c>
      <c r="G451" s="26">
        <v>1</v>
      </c>
      <c r="H451" s="31"/>
      <c r="I451" s="27">
        <v>0</v>
      </c>
      <c r="J451" s="28">
        <f t="shared" si="17"/>
        <v>0</v>
      </c>
      <c r="K451" s="29" t="s">
        <v>50</v>
      </c>
      <c r="L451" s="29" t="s">
        <v>45</v>
      </c>
      <c r="M451" s="29" t="s">
        <v>51</v>
      </c>
      <c r="N451" s="30" t="str">
        <f>VLOOKUP(M451,[20]OPERACIONAL!$A$1:$C$12,2,FALSE)</f>
        <v>SELECIONAR</v>
      </c>
    </row>
    <row r="452" spans="2:14">
      <c r="B452" s="23" t="str">
        <f t="shared" si="16"/>
        <v>U.</v>
      </c>
      <c r="C452" s="24" t="s">
        <v>4</v>
      </c>
      <c r="D452" s="25"/>
      <c r="E452" s="25"/>
      <c r="F452" s="24" t="s">
        <v>18</v>
      </c>
      <c r="G452" s="26">
        <v>1</v>
      </c>
      <c r="H452" s="31"/>
      <c r="I452" s="27">
        <v>0</v>
      </c>
      <c r="J452" s="28">
        <f t="shared" si="17"/>
        <v>0</v>
      </c>
      <c r="K452" s="29" t="s">
        <v>50</v>
      </c>
      <c r="L452" s="29" t="s">
        <v>45</v>
      </c>
      <c r="M452" s="29" t="s">
        <v>51</v>
      </c>
      <c r="N452" s="30" t="str">
        <f>VLOOKUP(M452,[20]OPERACIONAL!$A$1:$C$12,2,FALSE)</f>
        <v>SELECIONAR</v>
      </c>
    </row>
    <row r="453" spans="2:14">
      <c r="B453" s="23" t="str">
        <f t="shared" ref="B453:B516" si="18">MID(C453,1,2)</f>
        <v>U.</v>
      </c>
      <c r="C453" s="24" t="s">
        <v>4</v>
      </c>
      <c r="D453" s="25"/>
      <c r="E453" s="25"/>
      <c r="F453" s="24" t="s">
        <v>18</v>
      </c>
      <c r="G453" s="26">
        <v>1</v>
      </c>
      <c r="H453" s="31"/>
      <c r="I453" s="27">
        <v>0</v>
      </c>
      <c r="J453" s="28">
        <f t="shared" si="17"/>
        <v>0</v>
      </c>
      <c r="K453" s="29" t="s">
        <v>50</v>
      </c>
      <c r="L453" s="29" t="s">
        <v>45</v>
      </c>
      <c r="M453" s="29" t="s">
        <v>51</v>
      </c>
      <c r="N453" s="30" t="str">
        <f>VLOOKUP(M453,[20]OPERACIONAL!$A$1:$C$12,2,FALSE)</f>
        <v>SELECIONAR</v>
      </c>
    </row>
    <row r="454" spans="2:14">
      <c r="B454" s="23" t="str">
        <f t="shared" si="18"/>
        <v>U.</v>
      </c>
      <c r="C454" s="24" t="s">
        <v>4</v>
      </c>
      <c r="D454" s="25"/>
      <c r="E454" s="25"/>
      <c r="F454" s="24" t="s">
        <v>18</v>
      </c>
      <c r="G454" s="26">
        <v>1</v>
      </c>
      <c r="H454" s="31"/>
      <c r="I454" s="27">
        <v>0</v>
      </c>
      <c r="J454" s="28">
        <f t="shared" si="17"/>
        <v>0</v>
      </c>
      <c r="K454" s="29" t="s">
        <v>50</v>
      </c>
      <c r="L454" s="29" t="s">
        <v>45</v>
      </c>
      <c r="M454" s="29" t="s">
        <v>51</v>
      </c>
      <c r="N454" s="30" t="str">
        <f>VLOOKUP(M454,[20]OPERACIONAL!$A$1:$C$12,2,FALSE)</f>
        <v>SELECIONAR</v>
      </c>
    </row>
    <row r="455" spans="2:14">
      <c r="B455" s="23" t="str">
        <f t="shared" si="18"/>
        <v>U.</v>
      </c>
      <c r="C455" s="24" t="s">
        <v>4</v>
      </c>
      <c r="D455" s="25"/>
      <c r="E455" s="25"/>
      <c r="F455" s="24" t="s">
        <v>18</v>
      </c>
      <c r="G455" s="26">
        <v>1</v>
      </c>
      <c r="H455" s="31"/>
      <c r="I455" s="27">
        <v>0</v>
      </c>
      <c r="J455" s="28">
        <f t="shared" si="17"/>
        <v>0</v>
      </c>
      <c r="K455" s="29" t="s">
        <v>50</v>
      </c>
      <c r="L455" s="29" t="s">
        <v>45</v>
      </c>
      <c r="M455" s="29" t="s">
        <v>51</v>
      </c>
      <c r="N455" s="30" t="str">
        <f>VLOOKUP(M455,[20]OPERACIONAL!$A$1:$C$12,2,FALSE)</f>
        <v>SELECIONAR</v>
      </c>
    </row>
    <row r="456" spans="2:14">
      <c r="B456" s="23" t="str">
        <f t="shared" si="18"/>
        <v>U.</v>
      </c>
      <c r="C456" s="24" t="s">
        <v>4</v>
      </c>
      <c r="D456" s="25"/>
      <c r="E456" s="25"/>
      <c r="F456" s="24" t="s">
        <v>18</v>
      </c>
      <c r="G456" s="26">
        <v>1</v>
      </c>
      <c r="H456" s="31"/>
      <c r="I456" s="27">
        <v>0</v>
      </c>
      <c r="J456" s="28">
        <f t="shared" si="17"/>
        <v>0</v>
      </c>
      <c r="K456" s="29" t="s">
        <v>50</v>
      </c>
      <c r="L456" s="29" t="s">
        <v>45</v>
      </c>
      <c r="M456" s="29" t="s">
        <v>51</v>
      </c>
      <c r="N456" s="30" t="str">
        <f>VLOOKUP(M456,[20]OPERACIONAL!$A$1:$C$12,2,FALSE)</f>
        <v>SELECIONAR</v>
      </c>
    </row>
    <row r="457" spans="2:14">
      <c r="B457" s="23" t="str">
        <f t="shared" si="18"/>
        <v>U.</v>
      </c>
      <c r="C457" s="24" t="s">
        <v>4</v>
      </c>
      <c r="D457" s="25"/>
      <c r="E457" s="25"/>
      <c r="F457" s="24" t="s">
        <v>18</v>
      </c>
      <c r="G457" s="26">
        <v>1</v>
      </c>
      <c r="H457" s="31"/>
      <c r="I457" s="27">
        <v>0</v>
      </c>
      <c r="J457" s="28">
        <f t="shared" si="17"/>
        <v>0</v>
      </c>
      <c r="K457" s="29" t="s">
        <v>50</v>
      </c>
      <c r="L457" s="29" t="s">
        <v>45</v>
      </c>
      <c r="M457" s="29" t="s">
        <v>51</v>
      </c>
      <c r="N457" s="30" t="str">
        <f>VLOOKUP(M457,[20]OPERACIONAL!$A$1:$C$12,2,FALSE)</f>
        <v>SELECIONAR</v>
      </c>
    </row>
    <row r="458" spans="2:14">
      <c r="B458" s="23" t="str">
        <f t="shared" si="18"/>
        <v>U.</v>
      </c>
      <c r="C458" s="24" t="s">
        <v>4</v>
      </c>
      <c r="D458" s="25"/>
      <c r="E458" s="25"/>
      <c r="F458" s="24" t="s">
        <v>18</v>
      </c>
      <c r="G458" s="26">
        <v>1</v>
      </c>
      <c r="H458" s="31"/>
      <c r="I458" s="27">
        <v>0</v>
      </c>
      <c r="J458" s="28">
        <f t="shared" si="17"/>
        <v>0</v>
      </c>
      <c r="K458" s="29" t="s">
        <v>50</v>
      </c>
      <c r="L458" s="29" t="s">
        <v>45</v>
      </c>
      <c r="M458" s="29" t="s">
        <v>51</v>
      </c>
      <c r="N458" s="30" t="str">
        <f>VLOOKUP(M458,[20]OPERACIONAL!$A$1:$C$12,2,FALSE)</f>
        <v>SELECIONAR</v>
      </c>
    </row>
    <row r="459" spans="2:14">
      <c r="B459" s="23" t="str">
        <f t="shared" si="18"/>
        <v>U.</v>
      </c>
      <c r="C459" s="24" t="s">
        <v>4</v>
      </c>
      <c r="D459" s="25"/>
      <c r="E459" s="25"/>
      <c r="F459" s="24" t="s">
        <v>18</v>
      </c>
      <c r="G459" s="26">
        <v>1</v>
      </c>
      <c r="H459" s="31"/>
      <c r="I459" s="27">
        <v>0</v>
      </c>
      <c r="J459" s="28">
        <f t="shared" si="17"/>
        <v>0</v>
      </c>
      <c r="K459" s="29" t="s">
        <v>50</v>
      </c>
      <c r="L459" s="29" t="s">
        <v>45</v>
      </c>
      <c r="M459" s="29" t="s">
        <v>51</v>
      </c>
      <c r="N459" s="30" t="str">
        <f>VLOOKUP(M459,[20]OPERACIONAL!$A$1:$C$12,2,FALSE)</f>
        <v>SELECIONAR</v>
      </c>
    </row>
    <row r="460" spans="2:14">
      <c r="B460" s="23" t="str">
        <f t="shared" si="18"/>
        <v>U.</v>
      </c>
      <c r="C460" s="24" t="s">
        <v>4</v>
      </c>
      <c r="D460" s="25"/>
      <c r="E460" s="25"/>
      <c r="F460" s="24" t="s">
        <v>18</v>
      </c>
      <c r="G460" s="26">
        <v>1</v>
      </c>
      <c r="H460" s="31"/>
      <c r="I460" s="27">
        <v>0</v>
      </c>
      <c r="J460" s="28">
        <f t="shared" si="17"/>
        <v>0</v>
      </c>
      <c r="K460" s="29" t="s">
        <v>50</v>
      </c>
      <c r="L460" s="29" t="s">
        <v>45</v>
      </c>
      <c r="M460" s="29" t="s">
        <v>51</v>
      </c>
      <c r="N460" s="30" t="str">
        <f>VLOOKUP(M460,[20]OPERACIONAL!$A$1:$C$12,2,FALSE)</f>
        <v>SELECIONAR</v>
      </c>
    </row>
    <row r="461" spans="2:14">
      <c r="B461" s="23" t="str">
        <f t="shared" si="18"/>
        <v>U.</v>
      </c>
      <c r="C461" s="24" t="s">
        <v>4</v>
      </c>
      <c r="D461" s="25"/>
      <c r="E461" s="25"/>
      <c r="F461" s="24" t="s">
        <v>18</v>
      </c>
      <c r="G461" s="26">
        <v>1</v>
      </c>
      <c r="H461" s="31"/>
      <c r="I461" s="27">
        <v>0</v>
      </c>
      <c r="J461" s="28">
        <f t="shared" si="17"/>
        <v>0</v>
      </c>
      <c r="K461" s="29" t="s">
        <v>50</v>
      </c>
      <c r="L461" s="29" t="s">
        <v>45</v>
      </c>
      <c r="M461" s="29" t="s">
        <v>51</v>
      </c>
      <c r="N461" s="30" t="str">
        <f>VLOOKUP(M461,[20]OPERACIONAL!$A$1:$C$12,2,FALSE)</f>
        <v>SELECIONAR</v>
      </c>
    </row>
    <row r="462" spans="2:14">
      <c r="B462" s="23" t="str">
        <f t="shared" si="18"/>
        <v>U.</v>
      </c>
      <c r="C462" s="24" t="s">
        <v>4</v>
      </c>
      <c r="D462" s="25"/>
      <c r="E462" s="25"/>
      <c r="F462" s="24" t="s">
        <v>18</v>
      </c>
      <c r="G462" s="26">
        <v>1</v>
      </c>
      <c r="H462" s="31"/>
      <c r="I462" s="27">
        <v>0</v>
      </c>
      <c r="J462" s="28">
        <f t="shared" si="17"/>
        <v>0</v>
      </c>
      <c r="K462" s="29" t="s">
        <v>50</v>
      </c>
      <c r="L462" s="29" t="s">
        <v>45</v>
      </c>
      <c r="M462" s="29" t="s">
        <v>51</v>
      </c>
      <c r="N462" s="30" t="str">
        <f>VLOOKUP(M462,[20]OPERACIONAL!$A$1:$C$12,2,FALSE)</f>
        <v>SELECIONAR</v>
      </c>
    </row>
    <row r="463" spans="2:14">
      <c r="B463" s="23" t="str">
        <f t="shared" si="18"/>
        <v>U.</v>
      </c>
      <c r="C463" s="24" t="s">
        <v>4</v>
      </c>
      <c r="D463" s="25"/>
      <c r="E463" s="25"/>
      <c r="F463" s="24" t="s">
        <v>18</v>
      </c>
      <c r="G463" s="26">
        <v>1</v>
      </c>
      <c r="H463" s="31"/>
      <c r="I463" s="27">
        <v>0</v>
      </c>
      <c r="J463" s="28">
        <f t="shared" ref="J463:J526" si="19">G463*I463</f>
        <v>0</v>
      </c>
      <c r="K463" s="29" t="s">
        <v>50</v>
      </c>
      <c r="L463" s="29" t="s">
        <v>45</v>
      </c>
      <c r="M463" s="29" t="s">
        <v>51</v>
      </c>
      <c r="N463" s="30" t="str">
        <f>VLOOKUP(M463,[20]OPERACIONAL!$A$1:$C$12,2,FALSE)</f>
        <v>SELECIONAR</v>
      </c>
    </row>
    <row r="464" spans="2:14">
      <c r="B464" s="23" t="str">
        <f t="shared" si="18"/>
        <v>U.</v>
      </c>
      <c r="C464" s="24" t="s">
        <v>4</v>
      </c>
      <c r="D464" s="25"/>
      <c r="E464" s="25"/>
      <c r="F464" s="24" t="s">
        <v>18</v>
      </c>
      <c r="G464" s="26">
        <v>1</v>
      </c>
      <c r="H464" s="31"/>
      <c r="I464" s="27">
        <v>0</v>
      </c>
      <c r="J464" s="28">
        <f t="shared" si="19"/>
        <v>0</v>
      </c>
      <c r="K464" s="29" t="s">
        <v>50</v>
      </c>
      <c r="L464" s="29" t="s">
        <v>45</v>
      </c>
      <c r="M464" s="29" t="s">
        <v>51</v>
      </c>
      <c r="N464" s="30" t="str">
        <f>VLOOKUP(M464,[20]OPERACIONAL!$A$1:$C$12,2,FALSE)</f>
        <v>SELECIONAR</v>
      </c>
    </row>
    <row r="465" spans="2:14">
      <c r="B465" s="23" t="str">
        <f t="shared" si="18"/>
        <v>U.</v>
      </c>
      <c r="C465" s="24" t="s">
        <v>4</v>
      </c>
      <c r="D465" s="25"/>
      <c r="E465" s="25"/>
      <c r="F465" s="24" t="s">
        <v>18</v>
      </c>
      <c r="G465" s="26">
        <v>1</v>
      </c>
      <c r="H465" s="31"/>
      <c r="I465" s="27">
        <v>0</v>
      </c>
      <c r="J465" s="28">
        <f t="shared" si="19"/>
        <v>0</v>
      </c>
      <c r="K465" s="29" t="s">
        <v>50</v>
      </c>
      <c r="L465" s="29" t="s">
        <v>45</v>
      </c>
      <c r="M465" s="29" t="s">
        <v>51</v>
      </c>
      <c r="N465" s="30" t="str">
        <f>VLOOKUP(M465,[20]OPERACIONAL!$A$1:$C$12,2,FALSE)</f>
        <v>SELECIONAR</v>
      </c>
    </row>
    <row r="466" spans="2:14">
      <c r="B466" s="23" t="str">
        <f t="shared" si="18"/>
        <v>U.</v>
      </c>
      <c r="C466" s="24" t="s">
        <v>4</v>
      </c>
      <c r="D466" s="25"/>
      <c r="E466" s="25"/>
      <c r="F466" s="24" t="s">
        <v>18</v>
      </c>
      <c r="G466" s="26">
        <v>1</v>
      </c>
      <c r="H466" s="31"/>
      <c r="I466" s="27">
        <v>0</v>
      </c>
      <c r="J466" s="28">
        <f t="shared" si="19"/>
        <v>0</v>
      </c>
      <c r="K466" s="29" t="s">
        <v>50</v>
      </c>
      <c r="L466" s="29" t="s">
        <v>45</v>
      </c>
      <c r="M466" s="29" t="s">
        <v>51</v>
      </c>
      <c r="N466" s="30" t="str">
        <f>VLOOKUP(M466,[20]OPERACIONAL!$A$1:$C$12,2,FALSE)</f>
        <v>SELECIONAR</v>
      </c>
    </row>
    <row r="467" spans="2:14">
      <c r="B467" s="23" t="str">
        <f t="shared" si="18"/>
        <v>U.</v>
      </c>
      <c r="C467" s="24" t="s">
        <v>4</v>
      </c>
      <c r="D467" s="25"/>
      <c r="E467" s="25"/>
      <c r="F467" s="24" t="s">
        <v>18</v>
      </c>
      <c r="G467" s="26">
        <v>1</v>
      </c>
      <c r="H467" s="31"/>
      <c r="I467" s="27">
        <v>0</v>
      </c>
      <c r="J467" s="28">
        <f t="shared" si="19"/>
        <v>0</v>
      </c>
      <c r="K467" s="29" t="s">
        <v>50</v>
      </c>
      <c r="L467" s="29" t="s">
        <v>45</v>
      </c>
      <c r="M467" s="29" t="s">
        <v>51</v>
      </c>
      <c r="N467" s="30" t="str">
        <f>VLOOKUP(M467,[20]OPERACIONAL!$A$1:$C$12,2,FALSE)</f>
        <v>SELECIONAR</v>
      </c>
    </row>
    <row r="468" spans="2:14">
      <c r="B468" s="23" t="str">
        <f t="shared" si="18"/>
        <v>U.</v>
      </c>
      <c r="C468" s="24" t="s">
        <v>4</v>
      </c>
      <c r="D468" s="25"/>
      <c r="E468" s="25"/>
      <c r="F468" s="24" t="s">
        <v>18</v>
      </c>
      <c r="G468" s="26">
        <v>1</v>
      </c>
      <c r="H468" s="31"/>
      <c r="I468" s="27">
        <v>0</v>
      </c>
      <c r="J468" s="28">
        <f t="shared" si="19"/>
        <v>0</v>
      </c>
      <c r="K468" s="29" t="s">
        <v>50</v>
      </c>
      <c r="L468" s="29" t="s">
        <v>45</v>
      </c>
      <c r="M468" s="29" t="s">
        <v>51</v>
      </c>
      <c r="N468" s="30" t="str">
        <f>VLOOKUP(M468,[20]OPERACIONAL!$A$1:$C$12,2,FALSE)</f>
        <v>SELECIONAR</v>
      </c>
    </row>
    <row r="469" spans="2:14">
      <c r="B469" s="23" t="str">
        <f t="shared" si="18"/>
        <v>U.</v>
      </c>
      <c r="C469" s="24" t="s">
        <v>4</v>
      </c>
      <c r="D469" s="25"/>
      <c r="E469" s="25"/>
      <c r="F469" s="24" t="s">
        <v>18</v>
      </c>
      <c r="G469" s="26">
        <v>1</v>
      </c>
      <c r="H469" s="31"/>
      <c r="I469" s="27">
        <v>0</v>
      </c>
      <c r="J469" s="28">
        <f t="shared" si="19"/>
        <v>0</v>
      </c>
      <c r="K469" s="29" t="s">
        <v>50</v>
      </c>
      <c r="L469" s="29" t="s">
        <v>45</v>
      </c>
      <c r="M469" s="29" t="s">
        <v>51</v>
      </c>
      <c r="N469" s="30" t="str">
        <f>VLOOKUP(M469,[20]OPERACIONAL!$A$1:$C$12,2,FALSE)</f>
        <v>SELECIONAR</v>
      </c>
    </row>
    <row r="470" spans="2:14">
      <c r="B470" s="23" t="str">
        <f t="shared" si="18"/>
        <v>U.</v>
      </c>
      <c r="C470" s="24" t="s">
        <v>4</v>
      </c>
      <c r="D470" s="25"/>
      <c r="E470" s="25"/>
      <c r="F470" s="24" t="s">
        <v>18</v>
      </c>
      <c r="G470" s="26">
        <v>1</v>
      </c>
      <c r="H470" s="31"/>
      <c r="I470" s="27">
        <v>0</v>
      </c>
      <c r="J470" s="28">
        <f t="shared" si="19"/>
        <v>0</v>
      </c>
      <c r="K470" s="29" t="s">
        <v>50</v>
      </c>
      <c r="L470" s="29" t="s">
        <v>45</v>
      </c>
      <c r="M470" s="29" t="s">
        <v>51</v>
      </c>
      <c r="N470" s="30" t="str">
        <f>VLOOKUP(M470,[20]OPERACIONAL!$A$1:$C$12,2,FALSE)</f>
        <v>SELECIONAR</v>
      </c>
    </row>
    <row r="471" spans="2:14">
      <c r="B471" s="23" t="str">
        <f t="shared" si="18"/>
        <v>U.</v>
      </c>
      <c r="C471" s="24" t="s">
        <v>4</v>
      </c>
      <c r="D471" s="25"/>
      <c r="E471" s="25"/>
      <c r="F471" s="24" t="s">
        <v>18</v>
      </c>
      <c r="G471" s="26">
        <v>1</v>
      </c>
      <c r="H471" s="31"/>
      <c r="I471" s="27">
        <v>0</v>
      </c>
      <c r="J471" s="28">
        <f t="shared" si="19"/>
        <v>0</v>
      </c>
      <c r="K471" s="29" t="s">
        <v>50</v>
      </c>
      <c r="L471" s="29" t="s">
        <v>45</v>
      </c>
      <c r="M471" s="29" t="s">
        <v>51</v>
      </c>
      <c r="N471" s="30" t="str">
        <f>VLOOKUP(M471,[20]OPERACIONAL!$A$1:$C$12,2,FALSE)</f>
        <v>SELECIONAR</v>
      </c>
    </row>
    <row r="472" spans="2:14">
      <c r="B472" s="23" t="str">
        <f t="shared" si="18"/>
        <v>U.</v>
      </c>
      <c r="C472" s="24" t="s">
        <v>4</v>
      </c>
      <c r="D472" s="25"/>
      <c r="E472" s="25"/>
      <c r="F472" s="24" t="s">
        <v>18</v>
      </c>
      <c r="G472" s="26">
        <v>1</v>
      </c>
      <c r="H472" s="31"/>
      <c r="I472" s="27">
        <v>0</v>
      </c>
      <c r="J472" s="28">
        <f t="shared" si="19"/>
        <v>0</v>
      </c>
      <c r="K472" s="29" t="s">
        <v>50</v>
      </c>
      <c r="L472" s="29" t="s">
        <v>45</v>
      </c>
      <c r="M472" s="29" t="s">
        <v>51</v>
      </c>
      <c r="N472" s="30" t="str">
        <f>VLOOKUP(M472,[20]OPERACIONAL!$A$1:$C$12,2,FALSE)</f>
        <v>SELECIONAR</v>
      </c>
    </row>
    <row r="473" spans="2:14">
      <c r="B473" s="23" t="str">
        <f t="shared" si="18"/>
        <v>U.</v>
      </c>
      <c r="C473" s="24" t="s">
        <v>4</v>
      </c>
      <c r="D473" s="25"/>
      <c r="E473" s="25"/>
      <c r="F473" s="24" t="s">
        <v>18</v>
      </c>
      <c r="G473" s="26">
        <v>1</v>
      </c>
      <c r="H473" s="31"/>
      <c r="I473" s="27">
        <v>0</v>
      </c>
      <c r="J473" s="28">
        <f t="shared" si="19"/>
        <v>0</v>
      </c>
      <c r="K473" s="29" t="s">
        <v>50</v>
      </c>
      <c r="L473" s="29" t="s">
        <v>45</v>
      </c>
      <c r="M473" s="29" t="s">
        <v>51</v>
      </c>
      <c r="N473" s="30" t="str">
        <f>VLOOKUP(M473,[20]OPERACIONAL!$A$1:$C$12,2,FALSE)</f>
        <v>SELECIONAR</v>
      </c>
    </row>
    <row r="474" spans="2:14">
      <c r="B474" s="23" t="str">
        <f t="shared" si="18"/>
        <v>U.</v>
      </c>
      <c r="C474" s="24" t="s">
        <v>4</v>
      </c>
      <c r="D474" s="25"/>
      <c r="E474" s="25"/>
      <c r="F474" s="24" t="s">
        <v>18</v>
      </c>
      <c r="G474" s="26">
        <v>1</v>
      </c>
      <c r="H474" s="31"/>
      <c r="I474" s="27">
        <v>0</v>
      </c>
      <c r="J474" s="28">
        <f t="shared" si="19"/>
        <v>0</v>
      </c>
      <c r="K474" s="29" t="s">
        <v>50</v>
      </c>
      <c r="L474" s="29" t="s">
        <v>45</v>
      </c>
      <c r="M474" s="29" t="s">
        <v>51</v>
      </c>
      <c r="N474" s="30" t="str">
        <f>VLOOKUP(M474,[20]OPERACIONAL!$A$1:$C$12,2,FALSE)</f>
        <v>SELECIONAR</v>
      </c>
    </row>
    <row r="475" spans="2:14">
      <c r="B475" s="23" t="str">
        <f t="shared" si="18"/>
        <v>U.</v>
      </c>
      <c r="C475" s="24" t="s">
        <v>4</v>
      </c>
      <c r="D475" s="25"/>
      <c r="E475" s="25"/>
      <c r="F475" s="24" t="s">
        <v>18</v>
      </c>
      <c r="G475" s="26">
        <v>1</v>
      </c>
      <c r="H475" s="31"/>
      <c r="I475" s="27">
        <v>0</v>
      </c>
      <c r="J475" s="28">
        <f t="shared" si="19"/>
        <v>0</v>
      </c>
      <c r="K475" s="29" t="s">
        <v>50</v>
      </c>
      <c r="L475" s="29" t="s">
        <v>45</v>
      </c>
      <c r="M475" s="29" t="s">
        <v>51</v>
      </c>
      <c r="N475" s="30" t="str">
        <f>VLOOKUP(M475,[20]OPERACIONAL!$A$1:$C$12,2,FALSE)</f>
        <v>SELECIONAR</v>
      </c>
    </row>
    <row r="476" spans="2:14">
      <c r="B476" s="23" t="str">
        <f t="shared" si="18"/>
        <v>U.</v>
      </c>
      <c r="C476" s="24" t="s">
        <v>4</v>
      </c>
      <c r="D476" s="25"/>
      <c r="E476" s="25"/>
      <c r="F476" s="24" t="s">
        <v>18</v>
      </c>
      <c r="G476" s="26">
        <v>1</v>
      </c>
      <c r="H476" s="31"/>
      <c r="I476" s="27">
        <v>0</v>
      </c>
      <c r="J476" s="28">
        <f t="shared" si="19"/>
        <v>0</v>
      </c>
      <c r="K476" s="29" t="s">
        <v>50</v>
      </c>
      <c r="L476" s="29" t="s">
        <v>45</v>
      </c>
      <c r="M476" s="29" t="s">
        <v>51</v>
      </c>
      <c r="N476" s="30" t="str">
        <f>VLOOKUP(M476,[20]OPERACIONAL!$A$1:$C$12,2,FALSE)</f>
        <v>SELECIONAR</v>
      </c>
    </row>
    <row r="477" spans="2:14">
      <c r="B477" s="23" t="str">
        <f t="shared" si="18"/>
        <v>U.</v>
      </c>
      <c r="C477" s="24" t="s">
        <v>4</v>
      </c>
      <c r="D477" s="25"/>
      <c r="E477" s="25"/>
      <c r="F477" s="24" t="s">
        <v>18</v>
      </c>
      <c r="G477" s="26">
        <v>1</v>
      </c>
      <c r="H477" s="31"/>
      <c r="I477" s="27">
        <v>0</v>
      </c>
      <c r="J477" s="28">
        <f t="shared" si="19"/>
        <v>0</v>
      </c>
      <c r="K477" s="29" t="s">
        <v>50</v>
      </c>
      <c r="L477" s="29" t="s">
        <v>45</v>
      </c>
      <c r="M477" s="29" t="s">
        <v>51</v>
      </c>
      <c r="N477" s="30" t="str">
        <f>VLOOKUP(M477,[20]OPERACIONAL!$A$1:$C$12,2,FALSE)</f>
        <v>SELECIONAR</v>
      </c>
    </row>
    <row r="478" spans="2:14">
      <c r="B478" s="23" t="str">
        <f t="shared" si="18"/>
        <v>U.</v>
      </c>
      <c r="C478" s="24" t="s">
        <v>4</v>
      </c>
      <c r="D478" s="25"/>
      <c r="E478" s="25"/>
      <c r="F478" s="24" t="s">
        <v>18</v>
      </c>
      <c r="G478" s="26">
        <v>1</v>
      </c>
      <c r="H478" s="31"/>
      <c r="I478" s="27">
        <v>0</v>
      </c>
      <c r="J478" s="28">
        <f t="shared" si="19"/>
        <v>0</v>
      </c>
      <c r="K478" s="29" t="s">
        <v>50</v>
      </c>
      <c r="L478" s="29" t="s">
        <v>45</v>
      </c>
      <c r="M478" s="29" t="s">
        <v>51</v>
      </c>
      <c r="N478" s="30" t="str">
        <f>VLOOKUP(M478,[20]OPERACIONAL!$A$1:$C$12,2,FALSE)</f>
        <v>SELECIONAR</v>
      </c>
    </row>
    <row r="479" spans="2:14">
      <c r="B479" s="23" t="str">
        <f t="shared" si="18"/>
        <v>U.</v>
      </c>
      <c r="C479" s="24" t="s">
        <v>4</v>
      </c>
      <c r="D479" s="25"/>
      <c r="E479" s="25"/>
      <c r="F479" s="24" t="s">
        <v>18</v>
      </c>
      <c r="G479" s="26">
        <v>1</v>
      </c>
      <c r="H479" s="31"/>
      <c r="I479" s="27">
        <v>0</v>
      </c>
      <c r="J479" s="28">
        <f t="shared" si="19"/>
        <v>0</v>
      </c>
      <c r="K479" s="29" t="s">
        <v>50</v>
      </c>
      <c r="L479" s="29" t="s">
        <v>45</v>
      </c>
      <c r="M479" s="29" t="s">
        <v>51</v>
      </c>
      <c r="N479" s="30" t="str">
        <f>VLOOKUP(M479,[20]OPERACIONAL!$A$1:$C$12,2,FALSE)</f>
        <v>SELECIONAR</v>
      </c>
    </row>
    <row r="480" spans="2:14">
      <c r="B480" s="23" t="str">
        <f t="shared" si="18"/>
        <v>U.</v>
      </c>
      <c r="C480" s="24" t="s">
        <v>4</v>
      </c>
      <c r="D480" s="25"/>
      <c r="E480" s="25"/>
      <c r="F480" s="24" t="s">
        <v>18</v>
      </c>
      <c r="G480" s="26">
        <v>1</v>
      </c>
      <c r="H480" s="31"/>
      <c r="I480" s="27">
        <v>0</v>
      </c>
      <c r="J480" s="28">
        <f t="shared" si="19"/>
        <v>0</v>
      </c>
      <c r="K480" s="29" t="s">
        <v>50</v>
      </c>
      <c r="L480" s="29" t="s">
        <v>45</v>
      </c>
      <c r="M480" s="29" t="s">
        <v>51</v>
      </c>
      <c r="N480" s="30" t="str">
        <f>VLOOKUP(M480,[20]OPERACIONAL!$A$1:$C$12,2,FALSE)</f>
        <v>SELECIONAR</v>
      </c>
    </row>
    <row r="481" spans="2:14">
      <c r="B481" s="23" t="str">
        <f t="shared" si="18"/>
        <v>U.</v>
      </c>
      <c r="C481" s="24" t="s">
        <v>4</v>
      </c>
      <c r="D481" s="25"/>
      <c r="E481" s="25"/>
      <c r="F481" s="24" t="s">
        <v>18</v>
      </c>
      <c r="G481" s="26">
        <v>1</v>
      </c>
      <c r="H481" s="31"/>
      <c r="I481" s="27">
        <v>0</v>
      </c>
      <c r="J481" s="28">
        <f t="shared" si="19"/>
        <v>0</v>
      </c>
      <c r="K481" s="29" t="s">
        <v>50</v>
      </c>
      <c r="L481" s="29" t="s">
        <v>45</v>
      </c>
      <c r="M481" s="29" t="s">
        <v>51</v>
      </c>
      <c r="N481" s="30" t="str">
        <f>VLOOKUP(M481,[20]OPERACIONAL!$A$1:$C$12,2,FALSE)</f>
        <v>SELECIONAR</v>
      </c>
    </row>
    <row r="482" spans="2:14">
      <c r="B482" s="23" t="str">
        <f t="shared" si="18"/>
        <v>U.</v>
      </c>
      <c r="C482" s="24" t="s">
        <v>4</v>
      </c>
      <c r="D482" s="25"/>
      <c r="E482" s="25"/>
      <c r="F482" s="24" t="s">
        <v>18</v>
      </c>
      <c r="G482" s="26">
        <v>1</v>
      </c>
      <c r="H482" s="31"/>
      <c r="I482" s="27">
        <v>0</v>
      </c>
      <c r="J482" s="28">
        <f t="shared" si="19"/>
        <v>0</v>
      </c>
      <c r="K482" s="29" t="s">
        <v>50</v>
      </c>
      <c r="L482" s="29" t="s">
        <v>45</v>
      </c>
      <c r="M482" s="29" t="s">
        <v>51</v>
      </c>
      <c r="N482" s="30" t="str">
        <f>VLOOKUP(M482,[20]OPERACIONAL!$A$1:$C$12,2,FALSE)</f>
        <v>SELECIONAR</v>
      </c>
    </row>
    <row r="483" spans="2:14">
      <c r="B483" s="23" t="str">
        <f t="shared" si="18"/>
        <v>U.</v>
      </c>
      <c r="C483" s="24" t="s">
        <v>4</v>
      </c>
      <c r="D483" s="25"/>
      <c r="E483" s="25"/>
      <c r="F483" s="24" t="s">
        <v>18</v>
      </c>
      <c r="G483" s="26">
        <v>1</v>
      </c>
      <c r="H483" s="31"/>
      <c r="I483" s="27">
        <v>0</v>
      </c>
      <c r="J483" s="28">
        <f t="shared" si="19"/>
        <v>0</v>
      </c>
      <c r="K483" s="29" t="s">
        <v>50</v>
      </c>
      <c r="L483" s="29" t="s">
        <v>45</v>
      </c>
      <c r="M483" s="29" t="s">
        <v>51</v>
      </c>
      <c r="N483" s="30" t="str">
        <f>VLOOKUP(M483,[20]OPERACIONAL!$A$1:$C$12,2,FALSE)</f>
        <v>SELECIONAR</v>
      </c>
    </row>
    <row r="484" spans="2:14">
      <c r="B484" s="23" t="str">
        <f t="shared" si="18"/>
        <v>U.</v>
      </c>
      <c r="C484" s="24" t="s">
        <v>4</v>
      </c>
      <c r="D484" s="25"/>
      <c r="E484" s="25"/>
      <c r="F484" s="24" t="s">
        <v>18</v>
      </c>
      <c r="G484" s="26">
        <v>1</v>
      </c>
      <c r="H484" s="31"/>
      <c r="I484" s="27">
        <v>0</v>
      </c>
      <c r="J484" s="28">
        <f t="shared" si="19"/>
        <v>0</v>
      </c>
      <c r="K484" s="29" t="s">
        <v>50</v>
      </c>
      <c r="L484" s="29" t="s">
        <v>45</v>
      </c>
      <c r="M484" s="29" t="s">
        <v>51</v>
      </c>
      <c r="N484" s="30" t="str">
        <f>VLOOKUP(M484,[20]OPERACIONAL!$A$1:$C$12,2,FALSE)</f>
        <v>SELECIONAR</v>
      </c>
    </row>
    <row r="485" spans="2:14">
      <c r="B485" s="23" t="str">
        <f t="shared" si="18"/>
        <v>U.</v>
      </c>
      <c r="C485" s="24" t="s">
        <v>4</v>
      </c>
      <c r="D485" s="25"/>
      <c r="E485" s="25"/>
      <c r="F485" s="24" t="s">
        <v>18</v>
      </c>
      <c r="G485" s="26">
        <v>1</v>
      </c>
      <c r="H485" s="31"/>
      <c r="I485" s="27">
        <v>0</v>
      </c>
      <c r="J485" s="28">
        <f t="shared" si="19"/>
        <v>0</v>
      </c>
      <c r="K485" s="29" t="s">
        <v>50</v>
      </c>
      <c r="L485" s="29" t="s">
        <v>45</v>
      </c>
      <c r="M485" s="29" t="s">
        <v>51</v>
      </c>
      <c r="N485" s="30" t="str">
        <f>VLOOKUP(M485,[20]OPERACIONAL!$A$1:$C$12,2,FALSE)</f>
        <v>SELECIONAR</v>
      </c>
    </row>
    <row r="486" spans="2:14">
      <c r="B486" s="23" t="str">
        <f t="shared" si="18"/>
        <v>U.</v>
      </c>
      <c r="C486" s="24" t="s">
        <v>4</v>
      </c>
      <c r="D486" s="25"/>
      <c r="E486" s="25"/>
      <c r="F486" s="24" t="s">
        <v>18</v>
      </c>
      <c r="G486" s="26">
        <v>1</v>
      </c>
      <c r="H486" s="31"/>
      <c r="I486" s="27">
        <v>0</v>
      </c>
      <c r="J486" s="28">
        <f t="shared" si="19"/>
        <v>0</v>
      </c>
      <c r="K486" s="29" t="s">
        <v>50</v>
      </c>
      <c r="L486" s="29" t="s">
        <v>45</v>
      </c>
      <c r="M486" s="29" t="s">
        <v>51</v>
      </c>
      <c r="N486" s="30" t="str">
        <f>VLOOKUP(M486,[20]OPERACIONAL!$A$1:$C$12,2,FALSE)</f>
        <v>SELECIONAR</v>
      </c>
    </row>
    <row r="487" spans="2:14">
      <c r="B487" s="23" t="str">
        <f t="shared" si="18"/>
        <v>U.</v>
      </c>
      <c r="C487" s="24" t="s">
        <v>4</v>
      </c>
      <c r="D487" s="25"/>
      <c r="E487" s="25"/>
      <c r="F487" s="24" t="s">
        <v>18</v>
      </c>
      <c r="G487" s="26">
        <v>1</v>
      </c>
      <c r="H487" s="31"/>
      <c r="I487" s="27">
        <v>0</v>
      </c>
      <c r="J487" s="28">
        <f t="shared" si="19"/>
        <v>0</v>
      </c>
      <c r="K487" s="29" t="s">
        <v>50</v>
      </c>
      <c r="L487" s="29" t="s">
        <v>45</v>
      </c>
      <c r="M487" s="29" t="s">
        <v>51</v>
      </c>
      <c r="N487" s="30" t="str">
        <f>VLOOKUP(M487,[20]OPERACIONAL!$A$1:$C$12,2,FALSE)</f>
        <v>SELECIONAR</v>
      </c>
    </row>
    <row r="488" spans="2:14">
      <c r="B488" s="23" t="str">
        <f t="shared" si="18"/>
        <v>U.</v>
      </c>
      <c r="C488" s="24" t="s">
        <v>4</v>
      </c>
      <c r="D488" s="25"/>
      <c r="E488" s="25"/>
      <c r="F488" s="24" t="s">
        <v>18</v>
      </c>
      <c r="G488" s="26">
        <v>1</v>
      </c>
      <c r="H488" s="31"/>
      <c r="I488" s="27">
        <v>0</v>
      </c>
      <c r="J488" s="28">
        <f t="shared" si="19"/>
        <v>0</v>
      </c>
      <c r="K488" s="29" t="s">
        <v>50</v>
      </c>
      <c r="L488" s="29" t="s">
        <v>45</v>
      </c>
      <c r="M488" s="29" t="s">
        <v>51</v>
      </c>
      <c r="N488" s="30" t="str">
        <f>VLOOKUP(M488,[20]OPERACIONAL!$A$1:$C$12,2,FALSE)</f>
        <v>SELECIONAR</v>
      </c>
    </row>
    <row r="489" spans="2:14">
      <c r="B489" s="23" t="str">
        <f t="shared" si="18"/>
        <v>U.</v>
      </c>
      <c r="C489" s="24" t="s">
        <v>4</v>
      </c>
      <c r="D489" s="25"/>
      <c r="E489" s="25"/>
      <c r="F489" s="24" t="s">
        <v>18</v>
      </c>
      <c r="G489" s="26">
        <v>1</v>
      </c>
      <c r="H489" s="31"/>
      <c r="I489" s="27">
        <v>0</v>
      </c>
      <c r="J489" s="28">
        <f t="shared" si="19"/>
        <v>0</v>
      </c>
      <c r="K489" s="29" t="s">
        <v>50</v>
      </c>
      <c r="L489" s="29" t="s">
        <v>45</v>
      </c>
      <c r="M489" s="29" t="s">
        <v>51</v>
      </c>
      <c r="N489" s="30" t="str">
        <f>VLOOKUP(M489,[20]OPERACIONAL!$A$1:$C$12,2,FALSE)</f>
        <v>SELECIONAR</v>
      </c>
    </row>
    <row r="490" spans="2:14">
      <c r="B490" s="23" t="str">
        <f t="shared" si="18"/>
        <v>U.</v>
      </c>
      <c r="C490" s="24" t="s">
        <v>4</v>
      </c>
      <c r="D490" s="25"/>
      <c r="E490" s="25"/>
      <c r="F490" s="24" t="s">
        <v>18</v>
      </c>
      <c r="G490" s="26">
        <v>1</v>
      </c>
      <c r="H490" s="31"/>
      <c r="I490" s="27">
        <v>0</v>
      </c>
      <c r="J490" s="28">
        <f t="shared" si="19"/>
        <v>0</v>
      </c>
      <c r="K490" s="29" t="s">
        <v>50</v>
      </c>
      <c r="L490" s="29" t="s">
        <v>45</v>
      </c>
      <c r="M490" s="29" t="s">
        <v>51</v>
      </c>
      <c r="N490" s="30" t="str">
        <f>VLOOKUP(M490,[20]OPERACIONAL!$A$1:$C$12,2,FALSE)</f>
        <v>SELECIONAR</v>
      </c>
    </row>
    <row r="491" spans="2:14">
      <c r="B491" s="23" t="str">
        <f t="shared" si="18"/>
        <v>U.</v>
      </c>
      <c r="C491" s="24" t="s">
        <v>4</v>
      </c>
      <c r="D491" s="25"/>
      <c r="E491" s="25"/>
      <c r="F491" s="24" t="s">
        <v>18</v>
      </c>
      <c r="G491" s="26">
        <v>1</v>
      </c>
      <c r="H491" s="31"/>
      <c r="I491" s="27">
        <v>0</v>
      </c>
      <c r="J491" s="28">
        <f t="shared" si="19"/>
        <v>0</v>
      </c>
      <c r="K491" s="29" t="s">
        <v>50</v>
      </c>
      <c r="L491" s="29" t="s">
        <v>45</v>
      </c>
      <c r="M491" s="29" t="s">
        <v>51</v>
      </c>
      <c r="N491" s="30" t="str">
        <f>VLOOKUP(M491,[20]OPERACIONAL!$A$1:$C$12,2,FALSE)</f>
        <v>SELECIONAR</v>
      </c>
    </row>
    <row r="492" spans="2:14">
      <c r="B492" s="23" t="str">
        <f t="shared" si="18"/>
        <v>U.</v>
      </c>
      <c r="C492" s="24" t="s">
        <v>4</v>
      </c>
      <c r="D492" s="25"/>
      <c r="E492" s="25"/>
      <c r="F492" s="24" t="s">
        <v>18</v>
      </c>
      <c r="G492" s="26">
        <v>1</v>
      </c>
      <c r="H492" s="31"/>
      <c r="I492" s="27">
        <v>0</v>
      </c>
      <c r="J492" s="28">
        <f t="shared" si="19"/>
        <v>0</v>
      </c>
      <c r="K492" s="29" t="s">
        <v>50</v>
      </c>
      <c r="L492" s="29" t="s">
        <v>45</v>
      </c>
      <c r="M492" s="29" t="s">
        <v>51</v>
      </c>
      <c r="N492" s="30" t="str">
        <f>VLOOKUP(M492,[20]OPERACIONAL!$A$1:$C$12,2,FALSE)</f>
        <v>SELECIONAR</v>
      </c>
    </row>
    <row r="493" spans="2:14">
      <c r="B493" s="23" t="str">
        <f t="shared" si="18"/>
        <v>U.</v>
      </c>
      <c r="C493" s="24" t="s">
        <v>4</v>
      </c>
      <c r="D493" s="25"/>
      <c r="E493" s="25"/>
      <c r="F493" s="24" t="s">
        <v>18</v>
      </c>
      <c r="G493" s="26">
        <v>1</v>
      </c>
      <c r="H493" s="31"/>
      <c r="I493" s="27">
        <v>0</v>
      </c>
      <c r="J493" s="28">
        <f t="shared" si="19"/>
        <v>0</v>
      </c>
      <c r="K493" s="29" t="s">
        <v>50</v>
      </c>
      <c r="L493" s="29" t="s">
        <v>45</v>
      </c>
      <c r="M493" s="29" t="s">
        <v>51</v>
      </c>
      <c r="N493" s="30" t="str">
        <f>VLOOKUP(M493,[20]OPERACIONAL!$A$1:$C$12,2,FALSE)</f>
        <v>SELECIONAR</v>
      </c>
    </row>
    <row r="494" spans="2:14">
      <c r="B494" s="23" t="str">
        <f t="shared" si="18"/>
        <v>U.</v>
      </c>
      <c r="C494" s="24" t="s">
        <v>4</v>
      </c>
      <c r="D494" s="25"/>
      <c r="E494" s="25"/>
      <c r="F494" s="24" t="s">
        <v>18</v>
      </c>
      <c r="G494" s="26">
        <v>1</v>
      </c>
      <c r="H494" s="31"/>
      <c r="I494" s="27">
        <v>0</v>
      </c>
      <c r="J494" s="28">
        <f t="shared" si="19"/>
        <v>0</v>
      </c>
      <c r="K494" s="29" t="s">
        <v>50</v>
      </c>
      <c r="L494" s="29" t="s">
        <v>45</v>
      </c>
      <c r="M494" s="29" t="s">
        <v>51</v>
      </c>
      <c r="N494" s="30" t="str">
        <f>VLOOKUP(M494,[20]OPERACIONAL!$A$1:$C$12,2,FALSE)</f>
        <v>SELECIONAR</v>
      </c>
    </row>
    <row r="495" spans="2:14">
      <c r="B495" s="23" t="str">
        <f t="shared" si="18"/>
        <v>U.</v>
      </c>
      <c r="C495" s="24" t="s">
        <v>4</v>
      </c>
      <c r="D495" s="25"/>
      <c r="E495" s="25"/>
      <c r="F495" s="24" t="s">
        <v>18</v>
      </c>
      <c r="G495" s="26">
        <v>1</v>
      </c>
      <c r="H495" s="31"/>
      <c r="I495" s="27">
        <v>0</v>
      </c>
      <c r="J495" s="28">
        <f t="shared" si="19"/>
        <v>0</v>
      </c>
      <c r="K495" s="29" t="s">
        <v>50</v>
      </c>
      <c r="L495" s="29" t="s">
        <v>45</v>
      </c>
      <c r="M495" s="29" t="s">
        <v>51</v>
      </c>
      <c r="N495" s="30" t="str">
        <f>VLOOKUP(M495,[20]OPERACIONAL!$A$1:$C$12,2,FALSE)</f>
        <v>SELECIONAR</v>
      </c>
    </row>
    <row r="496" spans="2:14">
      <c r="B496" s="23" t="str">
        <f t="shared" si="18"/>
        <v>U.</v>
      </c>
      <c r="C496" s="24" t="s">
        <v>4</v>
      </c>
      <c r="D496" s="25"/>
      <c r="E496" s="25"/>
      <c r="F496" s="24" t="s">
        <v>18</v>
      </c>
      <c r="G496" s="26">
        <v>1</v>
      </c>
      <c r="H496" s="31"/>
      <c r="I496" s="27">
        <v>0</v>
      </c>
      <c r="J496" s="28">
        <f t="shared" si="19"/>
        <v>0</v>
      </c>
      <c r="K496" s="29" t="s">
        <v>50</v>
      </c>
      <c r="L496" s="29" t="s">
        <v>45</v>
      </c>
      <c r="M496" s="29" t="s">
        <v>51</v>
      </c>
      <c r="N496" s="30" t="str">
        <f>VLOOKUP(M496,[20]OPERACIONAL!$A$1:$C$12,2,FALSE)</f>
        <v>SELECIONAR</v>
      </c>
    </row>
    <row r="497" spans="2:14">
      <c r="B497" s="23" t="str">
        <f t="shared" si="18"/>
        <v>U.</v>
      </c>
      <c r="C497" s="24" t="s">
        <v>4</v>
      </c>
      <c r="D497" s="25"/>
      <c r="E497" s="25"/>
      <c r="F497" s="24" t="s">
        <v>18</v>
      </c>
      <c r="G497" s="26">
        <v>1</v>
      </c>
      <c r="H497" s="31"/>
      <c r="I497" s="27">
        <v>0</v>
      </c>
      <c r="J497" s="28">
        <f t="shared" si="19"/>
        <v>0</v>
      </c>
      <c r="K497" s="29" t="s">
        <v>50</v>
      </c>
      <c r="L497" s="29" t="s">
        <v>45</v>
      </c>
      <c r="M497" s="29" t="s">
        <v>51</v>
      </c>
      <c r="N497" s="30" t="str">
        <f>VLOOKUP(M497,[20]OPERACIONAL!$A$1:$C$12,2,FALSE)</f>
        <v>SELECIONAR</v>
      </c>
    </row>
    <row r="498" spans="2:14">
      <c r="B498" s="23" t="str">
        <f t="shared" si="18"/>
        <v>U.</v>
      </c>
      <c r="C498" s="24" t="s">
        <v>4</v>
      </c>
      <c r="D498" s="25"/>
      <c r="E498" s="25"/>
      <c r="F498" s="24" t="s">
        <v>18</v>
      </c>
      <c r="G498" s="26">
        <v>1</v>
      </c>
      <c r="H498" s="31"/>
      <c r="I498" s="27">
        <v>0</v>
      </c>
      <c r="J498" s="28">
        <f t="shared" si="19"/>
        <v>0</v>
      </c>
      <c r="K498" s="29" t="s">
        <v>50</v>
      </c>
      <c r="L498" s="29" t="s">
        <v>45</v>
      </c>
      <c r="M498" s="29" t="s">
        <v>51</v>
      </c>
      <c r="N498" s="30" t="str">
        <f>VLOOKUP(M498,[20]OPERACIONAL!$A$1:$C$12,2,FALSE)</f>
        <v>SELECIONAR</v>
      </c>
    </row>
    <row r="499" spans="2:14">
      <c r="B499" s="23" t="str">
        <f t="shared" si="18"/>
        <v>U.</v>
      </c>
      <c r="C499" s="24" t="s">
        <v>4</v>
      </c>
      <c r="D499" s="25"/>
      <c r="E499" s="25"/>
      <c r="F499" s="24" t="s">
        <v>18</v>
      </c>
      <c r="G499" s="26">
        <v>1</v>
      </c>
      <c r="H499" s="31"/>
      <c r="I499" s="27">
        <v>0</v>
      </c>
      <c r="J499" s="28">
        <f t="shared" si="19"/>
        <v>0</v>
      </c>
      <c r="K499" s="29" t="s">
        <v>50</v>
      </c>
      <c r="L499" s="29" t="s">
        <v>45</v>
      </c>
      <c r="M499" s="29" t="s">
        <v>51</v>
      </c>
      <c r="N499" s="30" t="str">
        <f>VLOOKUP(M499,[20]OPERACIONAL!$A$1:$C$12,2,FALSE)</f>
        <v>SELECIONAR</v>
      </c>
    </row>
    <row r="500" spans="2:14">
      <c r="B500" s="23" t="str">
        <f t="shared" si="18"/>
        <v>U.</v>
      </c>
      <c r="C500" s="24" t="s">
        <v>4</v>
      </c>
      <c r="D500" s="25"/>
      <c r="E500" s="25"/>
      <c r="F500" s="24" t="s">
        <v>18</v>
      </c>
      <c r="G500" s="26">
        <v>1</v>
      </c>
      <c r="H500" s="31"/>
      <c r="I500" s="27">
        <v>0</v>
      </c>
      <c r="J500" s="28">
        <f t="shared" si="19"/>
        <v>0</v>
      </c>
      <c r="K500" s="29" t="s">
        <v>50</v>
      </c>
      <c r="L500" s="29" t="s">
        <v>45</v>
      </c>
      <c r="M500" s="29" t="s">
        <v>51</v>
      </c>
      <c r="N500" s="30" t="str">
        <f>VLOOKUP(M500,[20]OPERACIONAL!$A$1:$C$12,2,FALSE)</f>
        <v>SELECIONAR</v>
      </c>
    </row>
    <row r="501" spans="2:14">
      <c r="B501" s="23" t="str">
        <f t="shared" si="18"/>
        <v>U.</v>
      </c>
      <c r="C501" s="24" t="s">
        <v>4</v>
      </c>
      <c r="D501" s="25"/>
      <c r="E501" s="25"/>
      <c r="F501" s="24" t="s">
        <v>18</v>
      </c>
      <c r="G501" s="26">
        <v>1</v>
      </c>
      <c r="H501" s="31"/>
      <c r="I501" s="27">
        <v>0</v>
      </c>
      <c r="J501" s="28">
        <f t="shared" si="19"/>
        <v>0</v>
      </c>
      <c r="K501" s="29" t="s">
        <v>50</v>
      </c>
      <c r="L501" s="29" t="s">
        <v>45</v>
      </c>
      <c r="M501" s="29" t="s">
        <v>51</v>
      </c>
      <c r="N501" s="30" t="str">
        <f>VLOOKUP(M501,[20]OPERACIONAL!$A$1:$C$12,2,FALSE)</f>
        <v>SELECIONAR</v>
      </c>
    </row>
    <row r="502" spans="2:14">
      <c r="B502" s="23" t="str">
        <f t="shared" si="18"/>
        <v>U.</v>
      </c>
      <c r="C502" s="24" t="s">
        <v>4</v>
      </c>
      <c r="D502" s="25"/>
      <c r="E502" s="25"/>
      <c r="F502" s="24" t="s">
        <v>18</v>
      </c>
      <c r="G502" s="26">
        <v>1</v>
      </c>
      <c r="H502" s="31"/>
      <c r="I502" s="27">
        <v>0</v>
      </c>
      <c r="J502" s="28">
        <f t="shared" si="19"/>
        <v>0</v>
      </c>
      <c r="K502" s="29" t="s">
        <v>50</v>
      </c>
      <c r="L502" s="29" t="s">
        <v>45</v>
      </c>
      <c r="M502" s="29" t="s">
        <v>51</v>
      </c>
      <c r="N502" s="30" t="str">
        <f>VLOOKUP(M502,[20]OPERACIONAL!$A$1:$C$12,2,FALSE)</f>
        <v>SELECIONAR</v>
      </c>
    </row>
    <row r="503" spans="2:14">
      <c r="B503" s="23" t="str">
        <f t="shared" si="18"/>
        <v>U.</v>
      </c>
      <c r="C503" s="24" t="s">
        <v>4</v>
      </c>
      <c r="D503" s="25"/>
      <c r="E503" s="25"/>
      <c r="F503" s="24" t="s">
        <v>18</v>
      </c>
      <c r="G503" s="26">
        <v>1</v>
      </c>
      <c r="H503" s="31"/>
      <c r="I503" s="27">
        <v>0</v>
      </c>
      <c r="J503" s="28">
        <f t="shared" si="19"/>
        <v>0</v>
      </c>
      <c r="K503" s="29" t="s">
        <v>50</v>
      </c>
      <c r="L503" s="29" t="s">
        <v>45</v>
      </c>
      <c r="M503" s="29" t="s">
        <v>51</v>
      </c>
      <c r="N503" s="30" t="str">
        <f>VLOOKUP(M503,[20]OPERACIONAL!$A$1:$C$12,2,FALSE)</f>
        <v>SELECIONAR</v>
      </c>
    </row>
    <row r="504" spans="2:14">
      <c r="B504" s="23" t="str">
        <f t="shared" si="18"/>
        <v>U.</v>
      </c>
      <c r="C504" s="24" t="s">
        <v>4</v>
      </c>
      <c r="D504" s="25"/>
      <c r="E504" s="25"/>
      <c r="F504" s="24" t="s">
        <v>18</v>
      </c>
      <c r="G504" s="26">
        <v>1</v>
      </c>
      <c r="H504" s="31"/>
      <c r="I504" s="27">
        <v>0</v>
      </c>
      <c r="J504" s="28">
        <f t="shared" si="19"/>
        <v>0</v>
      </c>
      <c r="K504" s="29" t="s">
        <v>50</v>
      </c>
      <c r="L504" s="29" t="s">
        <v>45</v>
      </c>
      <c r="M504" s="29" t="s">
        <v>51</v>
      </c>
      <c r="N504" s="30" t="str">
        <f>VLOOKUP(M504,[20]OPERACIONAL!$A$1:$C$12,2,FALSE)</f>
        <v>SELECIONAR</v>
      </c>
    </row>
    <row r="505" spans="2:14">
      <c r="B505" s="23" t="str">
        <f t="shared" si="18"/>
        <v>U.</v>
      </c>
      <c r="C505" s="24" t="s">
        <v>4</v>
      </c>
      <c r="D505" s="25"/>
      <c r="E505" s="25"/>
      <c r="F505" s="24" t="s">
        <v>18</v>
      </c>
      <c r="G505" s="26">
        <v>1</v>
      </c>
      <c r="H505" s="31"/>
      <c r="I505" s="27">
        <v>0</v>
      </c>
      <c r="J505" s="28">
        <f t="shared" si="19"/>
        <v>0</v>
      </c>
      <c r="K505" s="29" t="s">
        <v>50</v>
      </c>
      <c r="L505" s="29" t="s">
        <v>45</v>
      </c>
      <c r="M505" s="29" t="s">
        <v>51</v>
      </c>
      <c r="N505" s="30" t="str">
        <f>VLOOKUP(M505,[20]OPERACIONAL!$A$1:$C$12,2,FALSE)</f>
        <v>SELECIONAR</v>
      </c>
    </row>
    <row r="506" spans="2:14">
      <c r="B506" s="23" t="str">
        <f t="shared" si="18"/>
        <v>U.</v>
      </c>
      <c r="C506" s="24" t="s">
        <v>4</v>
      </c>
      <c r="D506" s="25"/>
      <c r="E506" s="25"/>
      <c r="F506" s="24" t="s">
        <v>18</v>
      </c>
      <c r="G506" s="26">
        <v>1</v>
      </c>
      <c r="H506" s="31"/>
      <c r="I506" s="27">
        <v>0</v>
      </c>
      <c r="J506" s="28">
        <f t="shared" si="19"/>
        <v>0</v>
      </c>
      <c r="K506" s="29" t="s">
        <v>50</v>
      </c>
      <c r="L506" s="29" t="s">
        <v>45</v>
      </c>
      <c r="M506" s="29" t="s">
        <v>51</v>
      </c>
      <c r="N506" s="30" t="str">
        <f>VLOOKUP(M506,[20]OPERACIONAL!$A$1:$C$12,2,FALSE)</f>
        <v>SELECIONAR</v>
      </c>
    </row>
    <row r="507" spans="2:14">
      <c r="B507" s="23" t="str">
        <f t="shared" si="18"/>
        <v>U.</v>
      </c>
      <c r="C507" s="24" t="s">
        <v>4</v>
      </c>
      <c r="D507" s="25"/>
      <c r="E507" s="25"/>
      <c r="F507" s="24" t="s">
        <v>18</v>
      </c>
      <c r="G507" s="26">
        <v>1</v>
      </c>
      <c r="H507" s="31"/>
      <c r="I507" s="27">
        <v>0</v>
      </c>
      <c r="J507" s="28">
        <f t="shared" si="19"/>
        <v>0</v>
      </c>
      <c r="K507" s="29" t="s">
        <v>50</v>
      </c>
      <c r="L507" s="29" t="s">
        <v>45</v>
      </c>
      <c r="M507" s="29" t="s">
        <v>51</v>
      </c>
      <c r="N507" s="30" t="str">
        <f>VLOOKUP(M507,[20]OPERACIONAL!$A$1:$C$12,2,FALSE)</f>
        <v>SELECIONAR</v>
      </c>
    </row>
    <row r="508" spans="2:14">
      <c r="B508" s="23" t="str">
        <f t="shared" si="18"/>
        <v>U.</v>
      </c>
      <c r="C508" s="24" t="s">
        <v>4</v>
      </c>
      <c r="D508" s="25"/>
      <c r="E508" s="25"/>
      <c r="F508" s="24" t="s">
        <v>18</v>
      </c>
      <c r="G508" s="26">
        <v>1</v>
      </c>
      <c r="H508" s="31"/>
      <c r="I508" s="27">
        <v>0</v>
      </c>
      <c r="J508" s="28">
        <f t="shared" si="19"/>
        <v>0</v>
      </c>
      <c r="K508" s="29" t="s">
        <v>50</v>
      </c>
      <c r="L508" s="29" t="s">
        <v>45</v>
      </c>
      <c r="M508" s="29" t="s">
        <v>51</v>
      </c>
      <c r="N508" s="30" t="str">
        <f>VLOOKUP(M508,[20]OPERACIONAL!$A$1:$C$12,2,FALSE)</f>
        <v>SELECIONAR</v>
      </c>
    </row>
    <row r="509" spans="2:14">
      <c r="B509" s="23" t="str">
        <f t="shared" si="18"/>
        <v>U.</v>
      </c>
      <c r="C509" s="24" t="s">
        <v>4</v>
      </c>
      <c r="D509" s="25"/>
      <c r="E509" s="25"/>
      <c r="F509" s="24" t="s">
        <v>18</v>
      </c>
      <c r="G509" s="26">
        <v>1</v>
      </c>
      <c r="H509" s="31"/>
      <c r="I509" s="27">
        <v>0</v>
      </c>
      <c r="J509" s="28">
        <f t="shared" si="19"/>
        <v>0</v>
      </c>
      <c r="K509" s="29" t="s">
        <v>50</v>
      </c>
      <c r="L509" s="29" t="s">
        <v>45</v>
      </c>
      <c r="M509" s="29" t="s">
        <v>51</v>
      </c>
      <c r="N509" s="30" t="str">
        <f>VLOOKUP(M509,[20]OPERACIONAL!$A$1:$C$12,2,FALSE)</f>
        <v>SELECIONAR</v>
      </c>
    </row>
    <row r="510" spans="2:14">
      <c r="B510" s="23" t="str">
        <f t="shared" si="18"/>
        <v>U.</v>
      </c>
      <c r="C510" s="24" t="s">
        <v>4</v>
      </c>
      <c r="D510" s="25"/>
      <c r="E510" s="25"/>
      <c r="F510" s="24" t="s">
        <v>18</v>
      </c>
      <c r="G510" s="26">
        <v>1</v>
      </c>
      <c r="H510" s="31"/>
      <c r="I510" s="27">
        <v>0</v>
      </c>
      <c r="J510" s="28">
        <f t="shared" si="19"/>
        <v>0</v>
      </c>
      <c r="K510" s="29" t="s">
        <v>50</v>
      </c>
      <c r="L510" s="29" t="s">
        <v>45</v>
      </c>
      <c r="M510" s="29" t="s">
        <v>51</v>
      </c>
      <c r="N510" s="30" t="str">
        <f>VLOOKUP(M510,[20]OPERACIONAL!$A$1:$C$12,2,FALSE)</f>
        <v>SELECIONAR</v>
      </c>
    </row>
    <row r="511" spans="2:14">
      <c r="B511" s="23" t="str">
        <f t="shared" si="18"/>
        <v>U.</v>
      </c>
      <c r="C511" s="24" t="s">
        <v>4</v>
      </c>
      <c r="D511" s="25"/>
      <c r="E511" s="25"/>
      <c r="F511" s="24" t="s">
        <v>18</v>
      </c>
      <c r="G511" s="26">
        <v>1</v>
      </c>
      <c r="H511" s="31"/>
      <c r="I511" s="27">
        <v>0</v>
      </c>
      <c r="J511" s="28">
        <f t="shared" si="19"/>
        <v>0</v>
      </c>
      <c r="K511" s="29" t="s">
        <v>50</v>
      </c>
      <c r="L511" s="29" t="s">
        <v>45</v>
      </c>
      <c r="M511" s="29" t="s">
        <v>51</v>
      </c>
      <c r="N511" s="30" t="str">
        <f>VLOOKUP(M511,[20]OPERACIONAL!$A$1:$C$12,2,FALSE)</f>
        <v>SELECIONAR</v>
      </c>
    </row>
    <row r="512" spans="2:14">
      <c r="B512" s="23" t="str">
        <f t="shared" si="18"/>
        <v>U.</v>
      </c>
      <c r="C512" s="24" t="s">
        <v>4</v>
      </c>
      <c r="D512" s="25"/>
      <c r="E512" s="25"/>
      <c r="F512" s="24" t="s">
        <v>18</v>
      </c>
      <c r="G512" s="26">
        <v>1</v>
      </c>
      <c r="H512" s="31"/>
      <c r="I512" s="27">
        <v>0</v>
      </c>
      <c r="J512" s="28">
        <f t="shared" si="19"/>
        <v>0</v>
      </c>
      <c r="K512" s="29" t="s">
        <v>50</v>
      </c>
      <c r="L512" s="29" t="s">
        <v>45</v>
      </c>
      <c r="M512" s="29" t="s">
        <v>51</v>
      </c>
      <c r="N512" s="30" t="str">
        <f>VLOOKUP(M512,[20]OPERACIONAL!$A$1:$C$12,2,FALSE)</f>
        <v>SELECIONAR</v>
      </c>
    </row>
    <row r="513" spans="2:14">
      <c r="B513" s="23" t="str">
        <f t="shared" si="18"/>
        <v>U.</v>
      </c>
      <c r="C513" s="24" t="s">
        <v>4</v>
      </c>
      <c r="D513" s="25"/>
      <c r="E513" s="25"/>
      <c r="F513" s="24" t="s">
        <v>18</v>
      </c>
      <c r="G513" s="26">
        <v>1</v>
      </c>
      <c r="H513" s="31"/>
      <c r="I513" s="27">
        <v>0</v>
      </c>
      <c r="J513" s="28">
        <f t="shared" si="19"/>
        <v>0</v>
      </c>
      <c r="K513" s="29" t="s">
        <v>50</v>
      </c>
      <c r="L513" s="29" t="s">
        <v>45</v>
      </c>
      <c r="M513" s="29" t="s">
        <v>51</v>
      </c>
      <c r="N513" s="30" t="str">
        <f>VLOOKUP(M513,[20]OPERACIONAL!$A$1:$C$12,2,FALSE)</f>
        <v>SELECIONAR</v>
      </c>
    </row>
    <row r="514" spans="2:14">
      <c r="B514" s="23" t="str">
        <f t="shared" si="18"/>
        <v>U.</v>
      </c>
      <c r="C514" s="24" t="s">
        <v>4</v>
      </c>
      <c r="D514" s="25"/>
      <c r="E514" s="25"/>
      <c r="F514" s="24" t="s">
        <v>18</v>
      </c>
      <c r="G514" s="26">
        <v>1</v>
      </c>
      <c r="H514" s="31"/>
      <c r="I514" s="27">
        <v>0</v>
      </c>
      <c r="J514" s="28">
        <f t="shared" si="19"/>
        <v>0</v>
      </c>
      <c r="K514" s="29" t="s">
        <v>50</v>
      </c>
      <c r="L514" s="29" t="s">
        <v>45</v>
      </c>
      <c r="M514" s="29" t="s">
        <v>51</v>
      </c>
      <c r="N514" s="30" t="str">
        <f>VLOOKUP(M514,[20]OPERACIONAL!$A$1:$C$12,2,FALSE)</f>
        <v>SELECIONAR</v>
      </c>
    </row>
    <row r="515" spans="2:14">
      <c r="B515" s="23" t="str">
        <f t="shared" si="18"/>
        <v>U.</v>
      </c>
      <c r="C515" s="24" t="s">
        <v>4</v>
      </c>
      <c r="D515" s="25"/>
      <c r="E515" s="25"/>
      <c r="F515" s="24" t="s">
        <v>18</v>
      </c>
      <c r="G515" s="26">
        <v>1</v>
      </c>
      <c r="H515" s="31"/>
      <c r="I515" s="27">
        <v>0</v>
      </c>
      <c r="J515" s="28">
        <f t="shared" si="19"/>
        <v>0</v>
      </c>
      <c r="K515" s="29" t="s">
        <v>50</v>
      </c>
      <c r="L515" s="29" t="s">
        <v>45</v>
      </c>
      <c r="M515" s="29" t="s">
        <v>51</v>
      </c>
      <c r="N515" s="30" t="str">
        <f>VLOOKUP(M515,[20]OPERACIONAL!$A$1:$C$12,2,FALSE)</f>
        <v>SELECIONAR</v>
      </c>
    </row>
    <row r="516" spans="2:14">
      <c r="B516" s="23" t="str">
        <f t="shared" si="18"/>
        <v>U.</v>
      </c>
      <c r="C516" s="24" t="s">
        <v>4</v>
      </c>
      <c r="D516" s="25"/>
      <c r="E516" s="25"/>
      <c r="F516" s="24" t="s">
        <v>18</v>
      </c>
      <c r="G516" s="26">
        <v>1</v>
      </c>
      <c r="H516" s="31"/>
      <c r="I516" s="27">
        <v>0</v>
      </c>
      <c r="J516" s="28">
        <f t="shared" si="19"/>
        <v>0</v>
      </c>
      <c r="K516" s="29" t="s">
        <v>50</v>
      </c>
      <c r="L516" s="29" t="s">
        <v>45</v>
      </c>
      <c r="M516" s="29" t="s">
        <v>51</v>
      </c>
      <c r="N516" s="30" t="str">
        <f>VLOOKUP(M516,[20]OPERACIONAL!$A$1:$C$12,2,FALSE)</f>
        <v>SELECIONAR</v>
      </c>
    </row>
    <row r="517" spans="2:14">
      <c r="B517" s="23" t="str">
        <f t="shared" ref="B517:B580" si="20">MID(C517,1,2)</f>
        <v>U.</v>
      </c>
      <c r="C517" s="24" t="s">
        <v>4</v>
      </c>
      <c r="D517" s="25"/>
      <c r="E517" s="25"/>
      <c r="F517" s="24" t="s">
        <v>18</v>
      </c>
      <c r="G517" s="26">
        <v>1</v>
      </c>
      <c r="H517" s="31"/>
      <c r="I517" s="27">
        <v>0</v>
      </c>
      <c r="J517" s="28">
        <f t="shared" si="19"/>
        <v>0</v>
      </c>
      <c r="K517" s="29" t="s">
        <v>50</v>
      </c>
      <c r="L517" s="29" t="s">
        <v>45</v>
      </c>
      <c r="M517" s="29" t="s">
        <v>51</v>
      </c>
      <c r="N517" s="30" t="str">
        <f>VLOOKUP(M517,[20]OPERACIONAL!$A$1:$C$12,2,FALSE)</f>
        <v>SELECIONAR</v>
      </c>
    </row>
    <row r="518" spans="2:14">
      <c r="B518" s="23" t="str">
        <f t="shared" si="20"/>
        <v>U.</v>
      </c>
      <c r="C518" s="24" t="s">
        <v>4</v>
      </c>
      <c r="D518" s="25"/>
      <c r="E518" s="25"/>
      <c r="F518" s="24" t="s">
        <v>18</v>
      </c>
      <c r="G518" s="26">
        <v>1</v>
      </c>
      <c r="H518" s="31"/>
      <c r="I518" s="27">
        <v>0</v>
      </c>
      <c r="J518" s="28">
        <f t="shared" si="19"/>
        <v>0</v>
      </c>
      <c r="K518" s="29" t="s">
        <v>50</v>
      </c>
      <c r="L518" s="29" t="s">
        <v>45</v>
      </c>
      <c r="M518" s="29" t="s">
        <v>51</v>
      </c>
      <c r="N518" s="30" t="str">
        <f>VLOOKUP(M518,[20]OPERACIONAL!$A$1:$C$12,2,FALSE)</f>
        <v>SELECIONAR</v>
      </c>
    </row>
    <row r="519" spans="2:14">
      <c r="B519" s="23" t="str">
        <f t="shared" si="20"/>
        <v>U.</v>
      </c>
      <c r="C519" s="24" t="s">
        <v>4</v>
      </c>
      <c r="D519" s="25"/>
      <c r="E519" s="25"/>
      <c r="F519" s="24" t="s">
        <v>18</v>
      </c>
      <c r="G519" s="26">
        <v>1</v>
      </c>
      <c r="H519" s="31"/>
      <c r="I519" s="27">
        <v>0</v>
      </c>
      <c r="J519" s="28">
        <f t="shared" si="19"/>
        <v>0</v>
      </c>
      <c r="K519" s="29" t="s">
        <v>50</v>
      </c>
      <c r="L519" s="29" t="s">
        <v>45</v>
      </c>
      <c r="M519" s="29" t="s">
        <v>51</v>
      </c>
      <c r="N519" s="30" t="str">
        <f>VLOOKUP(M519,[20]OPERACIONAL!$A$1:$C$12,2,FALSE)</f>
        <v>SELECIONAR</v>
      </c>
    </row>
    <row r="520" spans="2:14">
      <c r="B520" s="23" t="str">
        <f t="shared" si="20"/>
        <v>U.</v>
      </c>
      <c r="C520" s="24" t="s">
        <v>4</v>
      </c>
      <c r="D520" s="25"/>
      <c r="E520" s="25"/>
      <c r="F520" s="24" t="s">
        <v>18</v>
      </c>
      <c r="G520" s="26">
        <v>1</v>
      </c>
      <c r="H520" s="31"/>
      <c r="I520" s="27">
        <v>0</v>
      </c>
      <c r="J520" s="28">
        <f t="shared" si="19"/>
        <v>0</v>
      </c>
      <c r="K520" s="29" t="s">
        <v>50</v>
      </c>
      <c r="L520" s="29" t="s">
        <v>45</v>
      </c>
      <c r="M520" s="29" t="s">
        <v>51</v>
      </c>
      <c r="N520" s="30" t="str">
        <f>VLOOKUP(M520,[20]OPERACIONAL!$A$1:$C$12,2,FALSE)</f>
        <v>SELECIONAR</v>
      </c>
    </row>
    <row r="521" spans="2:14">
      <c r="B521" s="23" t="str">
        <f t="shared" si="20"/>
        <v>U.</v>
      </c>
      <c r="C521" s="24" t="s">
        <v>4</v>
      </c>
      <c r="D521" s="25"/>
      <c r="E521" s="25"/>
      <c r="F521" s="24" t="s">
        <v>18</v>
      </c>
      <c r="G521" s="26">
        <v>1</v>
      </c>
      <c r="H521" s="31"/>
      <c r="I521" s="27">
        <v>0</v>
      </c>
      <c r="J521" s="28">
        <f t="shared" si="19"/>
        <v>0</v>
      </c>
      <c r="K521" s="29" t="s">
        <v>50</v>
      </c>
      <c r="L521" s="29" t="s">
        <v>45</v>
      </c>
      <c r="M521" s="29" t="s">
        <v>51</v>
      </c>
      <c r="N521" s="30" t="str">
        <f>VLOOKUP(M521,[20]OPERACIONAL!$A$1:$C$12,2,FALSE)</f>
        <v>SELECIONAR</v>
      </c>
    </row>
    <row r="522" spans="2:14">
      <c r="B522" s="23" t="str">
        <f t="shared" si="20"/>
        <v>U.</v>
      </c>
      <c r="C522" s="24" t="s">
        <v>4</v>
      </c>
      <c r="D522" s="25"/>
      <c r="E522" s="25"/>
      <c r="F522" s="24" t="s">
        <v>18</v>
      </c>
      <c r="G522" s="26">
        <v>1</v>
      </c>
      <c r="H522" s="31"/>
      <c r="I522" s="27">
        <v>0</v>
      </c>
      <c r="J522" s="28">
        <f t="shared" si="19"/>
        <v>0</v>
      </c>
      <c r="K522" s="29" t="s">
        <v>50</v>
      </c>
      <c r="L522" s="29" t="s">
        <v>45</v>
      </c>
      <c r="M522" s="29" t="s">
        <v>51</v>
      </c>
      <c r="N522" s="30" t="str">
        <f>VLOOKUP(M522,[20]OPERACIONAL!$A$1:$C$12,2,FALSE)</f>
        <v>SELECIONAR</v>
      </c>
    </row>
    <row r="523" spans="2:14">
      <c r="B523" s="23" t="str">
        <f t="shared" si="20"/>
        <v>U.</v>
      </c>
      <c r="C523" s="24" t="s">
        <v>4</v>
      </c>
      <c r="D523" s="25"/>
      <c r="E523" s="25"/>
      <c r="F523" s="24" t="s">
        <v>18</v>
      </c>
      <c r="G523" s="26">
        <v>1</v>
      </c>
      <c r="H523" s="31"/>
      <c r="I523" s="27">
        <v>0</v>
      </c>
      <c r="J523" s="28">
        <f t="shared" si="19"/>
        <v>0</v>
      </c>
      <c r="K523" s="29" t="s">
        <v>50</v>
      </c>
      <c r="L523" s="29" t="s">
        <v>45</v>
      </c>
      <c r="M523" s="29" t="s">
        <v>51</v>
      </c>
      <c r="N523" s="30" t="str">
        <f>VLOOKUP(M523,[20]OPERACIONAL!$A$1:$C$12,2,FALSE)</f>
        <v>SELECIONAR</v>
      </c>
    </row>
    <row r="524" spans="2:14">
      <c r="B524" s="23" t="str">
        <f t="shared" si="20"/>
        <v>U.</v>
      </c>
      <c r="C524" s="24" t="s">
        <v>4</v>
      </c>
      <c r="D524" s="25"/>
      <c r="E524" s="25"/>
      <c r="F524" s="24" t="s">
        <v>18</v>
      </c>
      <c r="G524" s="26">
        <v>1</v>
      </c>
      <c r="H524" s="31"/>
      <c r="I524" s="27">
        <v>0</v>
      </c>
      <c r="J524" s="28">
        <f t="shared" si="19"/>
        <v>0</v>
      </c>
      <c r="K524" s="29" t="s">
        <v>50</v>
      </c>
      <c r="L524" s="29" t="s">
        <v>45</v>
      </c>
      <c r="M524" s="29" t="s">
        <v>51</v>
      </c>
      <c r="N524" s="30" t="str">
        <f>VLOOKUP(M524,[20]OPERACIONAL!$A$1:$C$12,2,FALSE)</f>
        <v>SELECIONAR</v>
      </c>
    </row>
    <row r="525" spans="2:14">
      <c r="B525" s="23" t="str">
        <f t="shared" si="20"/>
        <v>U.</v>
      </c>
      <c r="C525" s="24" t="s">
        <v>4</v>
      </c>
      <c r="D525" s="25"/>
      <c r="E525" s="25"/>
      <c r="F525" s="24" t="s">
        <v>18</v>
      </c>
      <c r="G525" s="26">
        <v>1</v>
      </c>
      <c r="H525" s="31"/>
      <c r="I525" s="27">
        <v>0</v>
      </c>
      <c r="J525" s="28">
        <f t="shared" si="19"/>
        <v>0</v>
      </c>
      <c r="K525" s="29" t="s">
        <v>50</v>
      </c>
      <c r="L525" s="29" t="s">
        <v>45</v>
      </c>
      <c r="M525" s="29" t="s">
        <v>51</v>
      </c>
      <c r="N525" s="30" t="str">
        <f>VLOOKUP(M525,[20]OPERACIONAL!$A$1:$C$12,2,FALSE)</f>
        <v>SELECIONAR</v>
      </c>
    </row>
    <row r="526" spans="2:14">
      <c r="B526" s="23" t="str">
        <f t="shared" si="20"/>
        <v>U.</v>
      </c>
      <c r="C526" s="24" t="s">
        <v>4</v>
      </c>
      <c r="D526" s="25"/>
      <c r="E526" s="25"/>
      <c r="F526" s="24" t="s">
        <v>18</v>
      </c>
      <c r="G526" s="26">
        <v>1</v>
      </c>
      <c r="H526" s="31"/>
      <c r="I526" s="27">
        <v>0</v>
      </c>
      <c r="J526" s="28">
        <f t="shared" si="19"/>
        <v>0</v>
      </c>
      <c r="K526" s="29" t="s">
        <v>50</v>
      </c>
      <c r="L526" s="29" t="s">
        <v>45</v>
      </c>
      <c r="M526" s="29" t="s">
        <v>51</v>
      </c>
      <c r="N526" s="30" t="str">
        <f>VLOOKUP(M526,[20]OPERACIONAL!$A$1:$C$12,2,FALSE)</f>
        <v>SELECIONAR</v>
      </c>
    </row>
    <row r="527" spans="2:14">
      <c r="B527" s="23" t="str">
        <f t="shared" si="20"/>
        <v>U.</v>
      </c>
      <c r="C527" s="24" t="s">
        <v>4</v>
      </c>
      <c r="D527" s="25"/>
      <c r="E527" s="25"/>
      <c r="F527" s="24" t="s">
        <v>18</v>
      </c>
      <c r="G527" s="26">
        <v>1</v>
      </c>
      <c r="H527" s="31"/>
      <c r="I527" s="27">
        <v>0</v>
      </c>
      <c r="J527" s="28">
        <f t="shared" ref="J527:J590" si="21">G527*I527</f>
        <v>0</v>
      </c>
      <c r="K527" s="29" t="s">
        <v>50</v>
      </c>
      <c r="L527" s="29" t="s">
        <v>45</v>
      </c>
      <c r="M527" s="29" t="s">
        <v>51</v>
      </c>
      <c r="N527" s="30" t="str">
        <f>VLOOKUP(M527,[20]OPERACIONAL!$A$1:$C$12,2,FALSE)</f>
        <v>SELECIONAR</v>
      </c>
    </row>
    <row r="528" spans="2:14">
      <c r="B528" s="23" t="str">
        <f t="shared" si="20"/>
        <v>U.</v>
      </c>
      <c r="C528" s="24" t="s">
        <v>4</v>
      </c>
      <c r="D528" s="25"/>
      <c r="E528" s="25"/>
      <c r="F528" s="24" t="s">
        <v>18</v>
      </c>
      <c r="G528" s="26">
        <v>1</v>
      </c>
      <c r="H528" s="31"/>
      <c r="I528" s="27">
        <v>0</v>
      </c>
      <c r="J528" s="28">
        <f t="shared" si="21"/>
        <v>0</v>
      </c>
      <c r="K528" s="29" t="s">
        <v>50</v>
      </c>
      <c r="L528" s="29" t="s">
        <v>45</v>
      </c>
      <c r="M528" s="29" t="s">
        <v>51</v>
      </c>
      <c r="N528" s="30" t="str">
        <f>VLOOKUP(M528,[20]OPERACIONAL!$A$1:$C$12,2,FALSE)</f>
        <v>SELECIONAR</v>
      </c>
    </row>
    <row r="529" spans="2:14">
      <c r="B529" s="23" t="str">
        <f t="shared" si="20"/>
        <v>U.</v>
      </c>
      <c r="C529" s="24" t="s">
        <v>4</v>
      </c>
      <c r="D529" s="25"/>
      <c r="E529" s="25"/>
      <c r="F529" s="24" t="s">
        <v>18</v>
      </c>
      <c r="G529" s="26">
        <v>1</v>
      </c>
      <c r="H529" s="31"/>
      <c r="I529" s="27">
        <v>0</v>
      </c>
      <c r="J529" s="28">
        <f t="shared" si="21"/>
        <v>0</v>
      </c>
      <c r="K529" s="29" t="s">
        <v>50</v>
      </c>
      <c r="L529" s="29" t="s">
        <v>45</v>
      </c>
      <c r="M529" s="29" t="s">
        <v>51</v>
      </c>
      <c r="N529" s="30" t="str">
        <f>VLOOKUP(M529,[20]OPERACIONAL!$A$1:$C$12,2,FALSE)</f>
        <v>SELECIONAR</v>
      </c>
    </row>
    <row r="530" spans="2:14">
      <c r="B530" s="23" t="str">
        <f t="shared" si="20"/>
        <v>U.</v>
      </c>
      <c r="C530" s="24" t="s">
        <v>4</v>
      </c>
      <c r="D530" s="25"/>
      <c r="E530" s="25"/>
      <c r="F530" s="24" t="s">
        <v>18</v>
      </c>
      <c r="G530" s="26">
        <v>1</v>
      </c>
      <c r="H530" s="31"/>
      <c r="I530" s="27">
        <v>0</v>
      </c>
      <c r="J530" s="28">
        <f t="shared" si="21"/>
        <v>0</v>
      </c>
      <c r="K530" s="29" t="s">
        <v>50</v>
      </c>
      <c r="L530" s="29" t="s">
        <v>45</v>
      </c>
      <c r="M530" s="29" t="s">
        <v>51</v>
      </c>
      <c r="N530" s="30" t="str">
        <f>VLOOKUP(M530,[20]OPERACIONAL!$A$1:$C$12,2,FALSE)</f>
        <v>SELECIONAR</v>
      </c>
    </row>
    <row r="531" spans="2:14">
      <c r="B531" s="23" t="str">
        <f t="shared" si="20"/>
        <v>U.</v>
      </c>
      <c r="C531" s="24" t="s">
        <v>4</v>
      </c>
      <c r="D531" s="25"/>
      <c r="E531" s="25"/>
      <c r="F531" s="24" t="s">
        <v>18</v>
      </c>
      <c r="G531" s="26">
        <v>1</v>
      </c>
      <c r="H531" s="31"/>
      <c r="I531" s="27">
        <v>0</v>
      </c>
      <c r="J531" s="28">
        <f t="shared" si="21"/>
        <v>0</v>
      </c>
      <c r="K531" s="29" t="s">
        <v>50</v>
      </c>
      <c r="L531" s="29" t="s">
        <v>45</v>
      </c>
      <c r="M531" s="29" t="s">
        <v>51</v>
      </c>
      <c r="N531" s="30" t="str">
        <f>VLOOKUP(M531,[20]OPERACIONAL!$A$1:$C$12,2,FALSE)</f>
        <v>SELECIONAR</v>
      </c>
    </row>
    <row r="532" spans="2:14">
      <c r="B532" s="23" t="str">
        <f t="shared" si="20"/>
        <v>U.</v>
      </c>
      <c r="C532" s="24" t="s">
        <v>4</v>
      </c>
      <c r="D532" s="25"/>
      <c r="E532" s="25"/>
      <c r="F532" s="24" t="s">
        <v>18</v>
      </c>
      <c r="G532" s="26">
        <v>1</v>
      </c>
      <c r="H532" s="31"/>
      <c r="I532" s="27">
        <v>0</v>
      </c>
      <c r="J532" s="28">
        <f t="shared" si="21"/>
        <v>0</v>
      </c>
      <c r="K532" s="29" t="s">
        <v>50</v>
      </c>
      <c r="L532" s="29" t="s">
        <v>45</v>
      </c>
      <c r="M532" s="29" t="s">
        <v>51</v>
      </c>
      <c r="N532" s="30" t="str">
        <f>VLOOKUP(M532,[20]OPERACIONAL!$A$1:$C$12,2,FALSE)</f>
        <v>SELECIONAR</v>
      </c>
    </row>
    <row r="533" spans="2:14">
      <c r="B533" s="23" t="str">
        <f t="shared" si="20"/>
        <v>U.</v>
      </c>
      <c r="C533" s="24" t="s">
        <v>4</v>
      </c>
      <c r="D533" s="25"/>
      <c r="E533" s="25"/>
      <c r="F533" s="24" t="s">
        <v>18</v>
      </c>
      <c r="G533" s="26">
        <v>1</v>
      </c>
      <c r="H533" s="31"/>
      <c r="I533" s="27">
        <v>0</v>
      </c>
      <c r="J533" s="28">
        <f t="shared" si="21"/>
        <v>0</v>
      </c>
      <c r="K533" s="29" t="s">
        <v>50</v>
      </c>
      <c r="L533" s="29" t="s">
        <v>45</v>
      </c>
      <c r="M533" s="29" t="s">
        <v>51</v>
      </c>
      <c r="N533" s="30" t="str">
        <f>VLOOKUP(M533,[20]OPERACIONAL!$A$1:$C$12,2,FALSE)</f>
        <v>SELECIONAR</v>
      </c>
    </row>
    <row r="534" spans="2:14">
      <c r="B534" s="23" t="str">
        <f t="shared" si="20"/>
        <v>U.</v>
      </c>
      <c r="C534" s="24" t="s">
        <v>4</v>
      </c>
      <c r="D534" s="25"/>
      <c r="E534" s="25"/>
      <c r="F534" s="24" t="s">
        <v>18</v>
      </c>
      <c r="G534" s="26">
        <v>1</v>
      </c>
      <c r="H534" s="31"/>
      <c r="I534" s="27">
        <v>0</v>
      </c>
      <c r="J534" s="28">
        <f t="shared" si="21"/>
        <v>0</v>
      </c>
      <c r="K534" s="29" t="s">
        <v>50</v>
      </c>
      <c r="L534" s="29" t="s">
        <v>45</v>
      </c>
      <c r="M534" s="29" t="s">
        <v>51</v>
      </c>
      <c r="N534" s="30" t="str">
        <f>VLOOKUP(M534,[20]OPERACIONAL!$A$1:$C$12,2,FALSE)</f>
        <v>SELECIONAR</v>
      </c>
    </row>
    <row r="535" spans="2:14">
      <c r="B535" s="23" t="str">
        <f t="shared" si="20"/>
        <v>U.</v>
      </c>
      <c r="C535" s="24" t="s">
        <v>4</v>
      </c>
      <c r="D535" s="25"/>
      <c r="E535" s="25"/>
      <c r="F535" s="24" t="s">
        <v>18</v>
      </c>
      <c r="G535" s="26">
        <v>1</v>
      </c>
      <c r="H535" s="31"/>
      <c r="I535" s="27">
        <v>0</v>
      </c>
      <c r="J535" s="28">
        <f t="shared" si="21"/>
        <v>0</v>
      </c>
      <c r="K535" s="29" t="s">
        <v>50</v>
      </c>
      <c r="L535" s="29" t="s">
        <v>45</v>
      </c>
      <c r="M535" s="29" t="s">
        <v>51</v>
      </c>
      <c r="N535" s="30" t="str">
        <f>VLOOKUP(M535,[20]OPERACIONAL!$A$1:$C$12,2,FALSE)</f>
        <v>SELECIONAR</v>
      </c>
    </row>
    <row r="536" spans="2:14">
      <c r="B536" s="23" t="str">
        <f t="shared" si="20"/>
        <v>U.</v>
      </c>
      <c r="C536" s="24" t="s">
        <v>4</v>
      </c>
      <c r="D536" s="25"/>
      <c r="E536" s="25"/>
      <c r="F536" s="24" t="s">
        <v>18</v>
      </c>
      <c r="G536" s="26">
        <v>1</v>
      </c>
      <c r="H536" s="31"/>
      <c r="I536" s="27">
        <v>0</v>
      </c>
      <c r="J536" s="28">
        <f t="shared" si="21"/>
        <v>0</v>
      </c>
      <c r="K536" s="29" t="s">
        <v>50</v>
      </c>
      <c r="L536" s="29" t="s">
        <v>45</v>
      </c>
      <c r="M536" s="29" t="s">
        <v>51</v>
      </c>
      <c r="N536" s="30" t="str">
        <f>VLOOKUP(M536,[20]OPERACIONAL!$A$1:$C$12,2,FALSE)</f>
        <v>SELECIONAR</v>
      </c>
    </row>
    <row r="537" spans="2:14">
      <c r="B537" s="23" t="str">
        <f t="shared" si="20"/>
        <v>U.</v>
      </c>
      <c r="C537" s="24" t="s">
        <v>4</v>
      </c>
      <c r="D537" s="25"/>
      <c r="E537" s="25"/>
      <c r="F537" s="24" t="s">
        <v>18</v>
      </c>
      <c r="G537" s="26">
        <v>1</v>
      </c>
      <c r="H537" s="31"/>
      <c r="I537" s="27">
        <v>0</v>
      </c>
      <c r="J537" s="28">
        <f t="shared" si="21"/>
        <v>0</v>
      </c>
      <c r="K537" s="29" t="s">
        <v>50</v>
      </c>
      <c r="L537" s="29" t="s">
        <v>45</v>
      </c>
      <c r="M537" s="29" t="s">
        <v>51</v>
      </c>
      <c r="N537" s="30" t="str">
        <f>VLOOKUP(M537,[20]OPERACIONAL!$A$1:$C$12,2,FALSE)</f>
        <v>SELECIONAR</v>
      </c>
    </row>
    <row r="538" spans="2:14">
      <c r="B538" s="23" t="str">
        <f t="shared" si="20"/>
        <v>U.</v>
      </c>
      <c r="C538" s="24" t="s">
        <v>4</v>
      </c>
      <c r="D538" s="25"/>
      <c r="E538" s="25"/>
      <c r="F538" s="24" t="s">
        <v>18</v>
      </c>
      <c r="G538" s="26">
        <v>1</v>
      </c>
      <c r="H538" s="31"/>
      <c r="I538" s="27">
        <v>0</v>
      </c>
      <c r="J538" s="28">
        <f t="shared" si="21"/>
        <v>0</v>
      </c>
      <c r="K538" s="29" t="s">
        <v>50</v>
      </c>
      <c r="L538" s="29" t="s">
        <v>45</v>
      </c>
      <c r="M538" s="29" t="s">
        <v>51</v>
      </c>
      <c r="N538" s="30" t="str">
        <f>VLOOKUP(M538,[20]OPERACIONAL!$A$1:$C$12,2,FALSE)</f>
        <v>SELECIONAR</v>
      </c>
    </row>
    <row r="539" spans="2:14">
      <c r="B539" s="23" t="str">
        <f t="shared" si="20"/>
        <v>U.</v>
      </c>
      <c r="C539" s="24" t="s">
        <v>4</v>
      </c>
      <c r="D539" s="25"/>
      <c r="E539" s="25"/>
      <c r="F539" s="24" t="s">
        <v>18</v>
      </c>
      <c r="G539" s="26">
        <v>1</v>
      </c>
      <c r="H539" s="31"/>
      <c r="I539" s="27">
        <v>0</v>
      </c>
      <c r="J539" s="28">
        <f t="shared" si="21"/>
        <v>0</v>
      </c>
      <c r="K539" s="29" t="s">
        <v>50</v>
      </c>
      <c r="L539" s="29" t="s">
        <v>45</v>
      </c>
      <c r="M539" s="29" t="s">
        <v>51</v>
      </c>
      <c r="N539" s="30" t="str">
        <f>VLOOKUP(M539,[20]OPERACIONAL!$A$1:$C$12,2,FALSE)</f>
        <v>SELECIONAR</v>
      </c>
    </row>
    <row r="540" spans="2:14">
      <c r="B540" s="23" t="str">
        <f t="shared" si="20"/>
        <v>U.</v>
      </c>
      <c r="C540" s="24" t="s">
        <v>4</v>
      </c>
      <c r="D540" s="25"/>
      <c r="E540" s="25"/>
      <c r="F540" s="24" t="s">
        <v>18</v>
      </c>
      <c r="G540" s="26">
        <v>1</v>
      </c>
      <c r="H540" s="31"/>
      <c r="I540" s="27">
        <v>0</v>
      </c>
      <c r="J540" s="28">
        <f t="shared" si="21"/>
        <v>0</v>
      </c>
      <c r="K540" s="29" t="s">
        <v>50</v>
      </c>
      <c r="L540" s="29" t="s">
        <v>45</v>
      </c>
      <c r="M540" s="29" t="s">
        <v>51</v>
      </c>
      <c r="N540" s="30" t="str">
        <f>VLOOKUP(M540,[20]OPERACIONAL!$A$1:$C$12,2,FALSE)</f>
        <v>SELECIONAR</v>
      </c>
    </row>
    <row r="541" spans="2:14">
      <c r="B541" s="23" t="str">
        <f t="shared" si="20"/>
        <v>U.</v>
      </c>
      <c r="C541" s="24" t="s">
        <v>4</v>
      </c>
      <c r="D541" s="25"/>
      <c r="E541" s="25"/>
      <c r="F541" s="24" t="s">
        <v>18</v>
      </c>
      <c r="G541" s="26">
        <v>1</v>
      </c>
      <c r="H541" s="31"/>
      <c r="I541" s="27">
        <v>0</v>
      </c>
      <c r="J541" s="28">
        <f t="shared" si="21"/>
        <v>0</v>
      </c>
      <c r="K541" s="29" t="s">
        <v>50</v>
      </c>
      <c r="L541" s="29" t="s">
        <v>45</v>
      </c>
      <c r="M541" s="29" t="s">
        <v>51</v>
      </c>
      <c r="N541" s="30" t="str">
        <f>VLOOKUP(M541,[20]OPERACIONAL!$A$1:$C$12,2,FALSE)</f>
        <v>SELECIONAR</v>
      </c>
    </row>
    <row r="542" spans="2:14">
      <c r="B542" s="23" t="str">
        <f t="shared" si="20"/>
        <v>U.</v>
      </c>
      <c r="C542" s="24" t="s">
        <v>4</v>
      </c>
      <c r="D542" s="25"/>
      <c r="E542" s="25"/>
      <c r="F542" s="24" t="s">
        <v>18</v>
      </c>
      <c r="G542" s="26">
        <v>1</v>
      </c>
      <c r="H542" s="31"/>
      <c r="I542" s="27">
        <v>0</v>
      </c>
      <c r="J542" s="28">
        <f t="shared" si="21"/>
        <v>0</v>
      </c>
      <c r="K542" s="29" t="s">
        <v>50</v>
      </c>
      <c r="L542" s="29" t="s">
        <v>45</v>
      </c>
      <c r="M542" s="29" t="s">
        <v>51</v>
      </c>
      <c r="N542" s="30" t="str">
        <f>VLOOKUP(M542,[20]OPERACIONAL!$A$1:$C$12,2,FALSE)</f>
        <v>SELECIONAR</v>
      </c>
    </row>
    <row r="543" spans="2:14">
      <c r="B543" s="23" t="str">
        <f t="shared" si="20"/>
        <v>U.</v>
      </c>
      <c r="C543" s="24" t="s">
        <v>4</v>
      </c>
      <c r="D543" s="25"/>
      <c r="E543" s="25"/>
      <c r="F543" s="24" t="s">
        <v>18</v>
      </c>
      <c r="G543" s="26">
        <v>1</v>
      </c>
      <c r="H543" s="31"/>
      <c r="I543" s="27">
        <v>0</v>
      </c>
      <c r="J543" s="28">
        <f t="shared" si="21"/>
        <v>0</v>
      </c>
      <c r="K543" s="29" t="s">
        <v>50</v>
      </c>
      <c r="L543" s="29" t="s">
        <v>45</v>
      </c>
      <c r="M543" s="29" t="s">
        <v>51</v>
      </c>
      <c r="N543" s="30" t="str">
        <f>VLOOKUP(M543,[20]OPERACIONAL!$A$1:$C$12,2,FALSE)</f>
        <v>SELECIONAR</v>
      </c>
    </row>
    <row r="544" spans="2:14">
      <c r="B544" s="23" t="str">
        <f t="shared" si="20"/>
        <v>U.</v>
      </c>
      <c r="C544" s="24" t="s">
        <v>4</v>
      </c>
      <c r="D544" s="25"/>
      <c r="E544" s="25"/>
      <c r="F544" s="24" t="s">
        <v>18</v>
      </c>
      <c r="G544" s="26">
        <v>1</v>
      </c>
      <c r="H544" s="31"/>
      <c r="I544" s="27">
        <v>0</v>
      </c>
      <c r="J544" s="28">
        <f t="shared" si="21"/>
        <v>0</v>
      </c>
      <c r="K544" s="29" t="s">
        <v>50</v>
      </c>
      <c r="L544" s="29" t="s">
        <v>45</v>
      </c>
      <c r="M544" s="29" t="s">
        <v>51</v>
      </c>
      <c r="N544" s="30" t="str">
        <f>VLOOKUP(M544,[20]OPERACIONAL!$A$1:$C$12,2,FALSE)</f>
        <v>SELECIONAR</v>
      </c>
    </row>
    <row r="545" spans="2:14">
      <c r="B545" s="23" t="str">
        <f t="shared" si="20"/>
        <v>U.</v>
      </c>
      <c r="C545" s="24" t="s">
        <v>4</v>
      </c>
      <c r="D545" s="25"/>
      <c r="E545" s="25"/>
      <c r="F545" s="24" t="s">
        <v>18</v>
      </c>
      <c r="G545" s="26">
        <v>1</v>
      </c>
      <c r="H545" s="31"/>
      <c r="I545" s="27">
        <v>0</v>
      </c>
      <c r="J545" s="28">
        <f t="shared" si="21"/>
        <v>0</v>
      </c>
      <c r="K545" s="29" t="s">
        <v>50</v>
      </c>
      <c r="L545" s="29" t="s">
        <v>45</v>
      </c>
      <c r="M545" s="29" t="s">
        <v>51</v>
      </c>
      <c r="N545" s="30" t="str">
        <f>VLOOKUP(M545,[20]OPERACIONAL!$A$1:$C$12,2,FALSE)</f>
        <v>SELECIONAR</v>
      </c>
    </row>
    <row r="546" spans="2:14">
      <c r="B546" s="23" t="str">
        <f t="shared" si="20"/>
        <v>U.</v>
      </c>
      <c r="C546" s="24" t="s">
        <v>4</v>
      </c>
      <c r="D546" s="25"/>
      <c r="E546" s="25"/>
      <c r="F546" s="24" t="s">
        <v>18</v>
      </c>
      <c r="G546" s="26">
        <v>1</v>
      </c>
      <c r="H546" s="31"/>
      <c r="I546" s="27">
        <v>0</v>
      </c>
      <c r="J546" s="28">
        <f t="shared" si="21"/>
        <v>0</v>
      </c>
      <c r="K546" s="29" t="s">
        <v>50</v>
      </c>
      <c r="L546" s="29" t="s">
        <v>45</v>
      </c>
      <c r="M546" s="29" t="s">
        <v>51</v>
      </c>
      <c r="N546" s="30" t="str">
        <f>VLOOKUP(M546,[20]OPERACIONAL!$A$1:$C$12,2,FALSE)</f>
        <v>SELECIONAR</v>
      </c>
    </row>
    <row r="547" spans="2:14">
      <c r="B547" s="23" t="str">
        <f t="shared" si="20"/>
        <v>U.</v>
      </c>
      <c r="C547" s="24" t="s">
        <v>4</v>
      </c>
      <c r="D547" s="25"/>
      <c r="E547" s="25"/>
      <c r="F547" s="24" t="s">
        <v>18</v>
      </c>
      <c r="G547" s="26">
        <v>1</v>
      </c>
      <c r="H547" s="31"/>
      <c r="I547" s="27">
        <v>0</v>
      </c>
      <c r="J547" s="28">
        <f t="shared" si="21"/>
        <v>0</v>
      </c>
      <c r="K547" s="29" t="s">
        <v>50</v>
      </c>
      <c r="L547" s="29" t="s">
        <v>45</v>
      </c>
      <c r="M547" s="29" t="s">
        <v>51</v>
      </c>
      <c r="N547" s="30" t="str">
        <f>VLOOKUP(M547,[20]OPERACIONAL!$A$1:$C$12,2,FALSE)</f>
        <v>SELECIONAR</v>
      </c>
    </row>
    <row r="548" spans="2:14">
      <c r="B548" s="23" t="str">
        <f t="shared" si="20"/>
        <v>U.</v>
      </c>
      <c r="C548" s="24" t="s">
        <v>4</v>
      </c>
      <c r="D548" s="25"/>
      <c r="E548" s="25"/>
      <c r="F548" s="24" t="s">
        <v>18</v>
      </c>
      <c r="G548" s="26">
        <v>1</v>
      </c>
      <c r="H548" s="31"/>
      <c r="I548" s="27">
        <v>0</v>
      </c>
      <c r="J548" s="28">
        <f t="shared" si="21"/>
        <v>0</v>
      </c>
      <c r="K548" s="29" t="s">
        <v>50</v>
      </c>
      <c r="L548" s="29" t="s">
        <v>45</v>
      </c>
      <c r="M548" s="29" t="s">
        <v>51</v>
      </c>
      <c r="N548" s="30" t="str">
        <f>VLOOKUP(M548,[20]OPERACIONAL!$A$1:$C$12,2,FALSE)</f>
        <v>SELECIONAR</v>
      </c>
    </row>
    <row r="549" spans="2:14">
      <c r="B549" s="23" t="str">
        <f t="shared" si="20"/>
        <v>U.</v>
      </c>
      <c r="C549" s="24" t="s">
        <v>4</v>
      </c>
      <c r="D549" s="25"/>
      <c r="E549" s="25"/>
      <c r="F549" s="24" t="s">
        <v>18</v>
      </c>
      <c r="G549" s="26">
        <v>1</v>
      </c>
      <c r="H549" s="31"/>
      <c r="I549" s="27">
        <v>0</v>
      </c>
      <c r="J549" s="28">
        <f t="shared" si="21"/>
        <v>0</v>
      </c>
      <c r="K549" s="29" t="s">
        <v>50</v>
      </c>
      <c r="L549" s="29" t="s">
        <v>45</v>
      </c>
      <c r="M549" s="29" t="s">
        <v>51</v>
      </c>
      <c r="N549" s="30" t="str">
        <f>VLOOKUP(M549,[20]OPERACIONAL!$A$1:$C$12,2,FALSE)</f>
        <v>SELECIONAR</v>
      </c>
    </row>
    <row r="550" spans="2:14">
      <c r="B550" s="23" t="str">
        <f t="shared" si="20"/>
        <v>U.</v>
      </c>
      <c r="C550" s="24" t="s">
        <v>4</v>
      </c>
      <c r="D550" s="25"/>
      <c r="E550" s="25"/>
      <c r="F550" s="24" t="s">
        <v>18</v>
      </c>
      <c r="G550" s="26">
        <v>1</v>
      </c>
      <c r="H550" s="31"/>
      <c r="I550" s="27">
        <v>0</v>
      </c>
      <c r="J550" s="28">
        <f t="shared" si="21"/>
        <v>0</v>
      </c>
      <c r="K550" s="29" t="s">
        <v>50</v>
      </c>
      <c r="L550" s="29" t="s">
        <v>45</v>
      </c>
      <c r="M550" s="29" t="s">
        <v>51</v>
      </c>
      <c r="N550" s="30" t="str">
        <f>VLOOKUP(M550,[20]OPERACIONAL!$A$1:$C$12,2,FALSE)</f>
        <v>SELECIONAR</v>
      </c>
    </row>
    <row r="551" spans="2:14">
      <c r="B551" s="23" t="str">
        <f t="shared" si="20"/>
        <v>U.</v>
      </c>
      <c r="C551" s="24" t="s">
        <v>4</v>
      </c>
      <c r="D551" s="25"/>
      <c r="E551" s="25"/>
      <c r="F551" s="24" t="s">
        <v>18</v>
      </c>
      <c r="G551" s="26">
        <v>1</v>
      </c>
      <c r="H551" s="31"/>
      <c r="I551" s="27">
        <v>0</v>
      </c>
      <c r="J551" s="28">
        <f t="shared" si="21"/>
        <v>0</v>
      </c>
      <c r="K551" s="29" t="s">
        <v>50</v>
      </c>
      <c r="L551" s="29" t="s">
        <v>45</v>
      </c>
      <c r="M551" s="29" t="s">
        <v>51</v>
      </c>
      <c r="N551" s="30" t="str">
        <f>VLOOKUP(M551,[20]OPERACIONAL!$A$1:$C$12,2,FALSE)</f>
        <v>SELECIONAR</v>
      </c>
    </row>
    <row r="552" spans="2:14">
      <c r="B552" s="23" t="str">
        <f t="shared" si="20"/>
        <v>U.</v>
      </c>
      <c r="C552" s="24" t="s">
        <v>4</v>
      </c>
      <c r="D552" s="25"/>
      <c r="E552" s="25"/>
      <c r="F552" s="24" t="s">
        <v>18</v>
      </c>
      <c r="G552" s="26">
        <v>1</v>
      </c>
      <c r="H552" s="31"/>
      <c r="I552" s="27">
        <v>0</v>
      </c>
      <c r="J552" s="28">
        <f t="shared" si="21"/>
        <v>0</v>
      </c>
      <c r="K552" s="29" t="s">
        <v>50</v>
      </c>
      <c r="L552" s="29" t="s">
        <v>45</v>
      </c>
      <c r="M552" s="29" t="s">
        <v>51</v>
      </c>
      <c r="N552" s="30" t="str">
        <f>VLOOKUP(M552,[20]OPERACIONAL!$A$1:$C$12,2,FALSE)</f>
        <v>SELECIONAR</v>
      </c>
    </row>
    <row r="553" spans="2:14">
      <c r="B553" s="23" t="str">
        <f t="shared" si="20"/>
        <v>U.</v>
      </c>
      <c r="C553" s="24" t="s">
        <v>4</v>
      </c>
      <c r="D553" s="25"/>
      <c r="E553" s="25"/>
      <c r="F553" s="24" t="s">
        <v>18</v>
      </c>
      <c r="G553" s="26">
        <v>1</v>
      </c>
      <c r="H553" s="31"/>
      <c r="I553" s="27">
        <v>0</v>
      </c>
      <c r="J553" s="28">
        <f t="shared" si="21"/>
        <v>0</v>
      </c>
      <c r="K553" s="29" t="s">
        <v>50</v>
      </c>
      <c r="L553" s="29" t="s">
        <v>45</v>
      </c>
      <c r="M553" s="29" t="s">
        <v>51</v>
      </c>
      <c r="N553" s="30" t="str">
        <f>VLOOKUP(M553,[20]OPERACIONAL!$A$1:$C$12,2,FALSE)</f>
        <v>SELECIONAR</v>
      </c>
    </row>
    <row r="554" spans="2:14">
      <c r="B554" s="23" t="str">
        <f t="shared" si="20"/>
        <v>U.</v>
      </c>
      <c r="C554" s="24" t="s">
        <v>4</v>
      </c>
      <c r="D554" s="25"/>
      <c r="E554" s="25"/>
      <c r="F554" s="24" t="s">
        <v>18</v>
      </c>
      <c r="G554" s="26">
        <v>1</v>
      </c>
      <c r="H554" s="31"/>
      <c r="I554" s="27">
        <v>0</v>
      </c>
      <c r="J554" s="28">
        <f t="shared" si="21"/>
        <v>0</v>
      </c>
      <c r="K554" s="29" t="s">
        <v>50</v>
      </c>
      <c r="L554" s="29" t="s">
        <v>45</v>
      </c>
      <c r="M554" s="29" t="s">
        <v>51</v>
      </c>
      <c r="N554" s="30" t="str">
        <f>VLOOKUP(M554,[20]OPERACIONAL!$A$1:$C$12,2,FALSE)</f>
        <v>SELECIONAR</v>
      </c>
    </row>
    <row r="555" spans="2:14">
      <c r="B555" s="23" t="str">
        <f t="shared" si="20"/>
        <v>U.</v>
      </c>
      <c r="C555" s="24" t="s">
        <v>4</v>
      </c>
      <c r="D555" s="25"/>
      <c r="E555" s="25"/>
      <c r="F555" s="24" t="s">
        <v>18</v>
      </c>
      <c r="G555" s="26">
        <v>1</v>
      </c>
      <c r="H555" s="31"/>
      <c r="I555" s="27">
        <v>0</v>
      </c>
      <c r="J555" s="28">
        <f t="shared" si="21"/>
        <v>0</v>
      </c>
      <c r="K555" s="29" t="s">
        <v>50</v>
      </c>
      <c r="L555" s="29" t="s">
        <v>45</v>
      </c>
      <c r="M555" s="29" t="s">
        <v>51</v>
      </c>
      <c r="N555" s="30" t="str">
        <f>VLOOKUP(M555,[20]OPERACIONAL!$A$1:$C$12,2,FALSE)</f>
        <v>SELECIONAR</v>
      </c>
    </row>
    <row r="556" spans="2:14">
      <c r="B556" s="23" t="str">
        <f t="shared" si="20"/>
        <v>U.</v>
      </c>
      <c r="C556" s="24" t="s">
        <v>4</v>
      </c>
      <c r="D556" s="25"/>
      <c r="E556" s="25"/>
      <c r="F556" s="24" t="s">
        <v>18</v>
      </c>
      <c r="G556" s="26">
        <v>1</v>
      </c>
      <c r="H556" s="31"/>
      <c r="I556" s="27">
        <v>0</v>
      </c>
      <c r="J556" s="28">
        <f t="shared" si="21"/>
        <v>0</v>
      </c>
      <c r="K556" s="29" t="s">
        <v>50</v>
      </c>
      <c r="L556" s="29" t="s">
        <v>45</v>
      </c>
      <c r="M556" s="29" t="s">
        <v>51</v>
      </c>
      <c r="N556" s="30" t="str">
        <f>VLOOKUP(M556,[20]OPERACIONAL!$A$1:$C$12,2,FALSE)</f>
        <v>SELECIONAR</v>
      </c>
    </row>
    <row r="557" spans="2:14">
      <c r="B557" s="23" t="str">
        <f t="shared" si="20"/>
        <v>U.</v>
      </c>
      <c r="C557" s="24" t="s">
        <v>4</v>
      </c>
      <c r="D557" s="25"/>
      <c r="E557" s="25"/>
      <c r="F557" s="24" t="s">
        <v>18</v>
      </c>
      <c r="G557" s="26">
        <v>1</v>
      </c>
      <c r="H557" s="31"/>
      <c r="I557" s="27">
        <v>0</v>
      </c>
      <c r="J557" s="28">
        <f t="shared" si="21"/>
        <v>0</v>
      </c>
      <c r="K557" s="29" t="s">
        <v>50</v>
      </c>
      <c r="L557" s="29" t="s">
        <v>45</v>
      </c>
      <c r="M557" s="29" t="s">
        <v>51</v>
      </c>
      <c r="N557" s="30" t="str">
        <f>VLOOKUP(M557,[20]OPERACIONAL!$A$1:$C$12,2,FALSE)</f>
        <v>SELECIONAR</v>
      </c>
    </row>
    <row r="558" spans="2:14">
      <c r="B558" s="23" t="str">
        <f t="shared" si="20"/>
        <v>U.</v>
      </c>
      <c r="C558" s="24" t="s">
        <v>4</v>
      </c>
      <c r="D558" s="25"/>
      <c r="E558" s="25"/>
      <c r="F558" s="24" t="s">
        <v>18</v>
      </c>
      <c r="G558" s="26">
        <v>1</v>
      </c>
      <c r="H558" s="31"/>
      <c r="I558" s="27">
        <v>0</v>
      </c>
      <c r="J558" s="28">
        <f t="shared" si="21"/>
        <v>0</v>
      </c>
      <c r="K558" s="29" t="s">
        <v>50</v>
      </c>
      <c r="L558" s="29" t="s">
        <v>45</v>
      </c>
      <c r="M558" s="29" t="s">
        <v>51</v>
      </c>
      <c r="N558" s="30" t="str">
        <f>VLOOKUP(M558,[20]OPERACIONAL!$A$1:$C$12,2,FALSE)</f>
        <v>SELECIONAR</v>
      </c>
    </row>
    <row r="559" spans="2:14">
      <c r="B559" s="23" t="str">
        <f t="shared" si="20"/>
        <v>U.</v>
      </c>
      <c r="C559" s="24" t="s">
        <v>4</v>
      </c>
      <c r="D559" s="25"/>
      <c r="E559" s="25"/>
      <c r="F559" s="24" t="s">
        <v>18</v>
      </c>
      <c r="G559" s="26">
        <v>1</v>
      </c>
      <c r="H559" s="31"/>
      <c r="I559" s="27">
        <v>0</v>
      </c>
      <c r="J559" s="28">
        <f t="shared" si="21"/>
        <v>0</v>
      </c>
      <c r="K559" s="29" t="s">
        <v>50</v>
      </c>
      <c r="L559" s="29" t="s">
        <v>45</v>
      </c>
      <c r="M559" s="29" t="s">
        <v>51</v>
      </c>
      <c r="N559" s="30" t="str">
        <f>VLOOKUP(M559,[20]OPERACIONAL!$A$1:$C$12,2,FALSE)</f>
        <v>SELECIONAR</v>
      </c>
    </row>
    <row r="560" spans="2:14">
      <c r="B560" s="23" t="str">
        <f t="shared" si="20"/>
        <v>U.</v>
      </c>
      <c r="C560" s="24" t="s">
        <v>4</v>
      </c>
      <c r="D560" s="25"/>
      <c r="E560" s="25"/>
      <c r="F560" s="24" t="s">
        <v>18</v>
      </c>
      <c r="G560" s="26">
        <v>1</v>
      </c>
      <c r="H560" s="31"/>
      <c r="I560" s="27">
        <v>0</v>
      </c>
      <c r="J560" s="28">
        <f t="shared" si="21"/>
        <v>0</v>
      </c>
      <c r="K560" s="29" t="s">
        <v>50</v>
      </c>
      <c r="L560" s="29" t="s">
        <v>45</v>
      </c>
      <c r="M560" s="29" t="s">
        <v>51</v>
      </c>
      <c r="N560" s="30" t="str">
        <f>VLOOKUP(M560,[20]OPERACIONAL!$A$1:$C$12,2,FALSE)</f>
        <v>SELECIONAR</v>
      </c>
    </row>
    <row r="561" spans="2:14">
      <c r="B561" s="23" t="str">
        <f t="shared" si="20"/>
        <v>U.</v>
      </c>
      <c r="C561" s="24" t="s">
        <v>4</v>
      </c>
      <c r="D561" s="25"/>
      <c r="E561" s="25"/>
      <c r="F561" s="24" t="s">
        <v>18</v>
      </c>
      <c r="G561" s="26">
        <v>1</v>
      </c>
      <c r="H561" s="31"/>
      <c r="I561" s="27">
        <v>0</v>
      </c>
      <c r="J561" s="28">
        <f t="shared" si="21"/>
        <v>0</v>
      </c>
      <c r="K561" s="29" t="s">
        <v>50</v>
      </c>
      <c r="L561" s="29" t="s">
        <v>45</v>
      </c>
      <c r="M561" s="29" t="s">
        <v>51</v>
      </c>
      <c r="N561" s="30" t="str">
        <f>VLOOKUP(M561,[20]OPERACIONAL!$A$1:$C$12,2,FALSE)</f>
        <v>SELECIONAR</v>
      </c>
    </row>
    <row r="562" spans="2:14">
      <c r="B562" s="23" t="str">
        <f t="shared" si="20"/>
        <v>U.</v>
      </c>
      <c r="C562" s="24" t="s">
        <v>4</v>
      </c>
      <c r="D562" s="25"/>
      <c r="E562" s="25"/>
      <c r="F562" s="24" t="s">
        <v>18</v>
      </c>
      <c r="G562" s="26">
        <v>1</v>
      </c>
      <c r="H562" s="31"/>
      <c r="I562" s="27">
        <v>0</v>
      </c>
      <c r="J562" s="28">
        <f t="shared" si="21"/>
        <v>0</v>
      </c>
      <c r="K562" s="29" t="s">
        <v>50</v>
      </c>
      <c r="L562" s="29" t="s">
        <v>45</v>
      </c>
      <c r="M562" s="29" t="s">
        <v>51</v>
      </c>
      <c r="N562" s="30" t="str">
        <f>VLOOKUP(M562,[20]OPERACIONAL!$A$1:$C$12,2,FALSE)</f>
        <v>SELECIONAR</v>
      </c>
    </row>
    <row r="563" spans="2:14">
      <c r="B563" s="23" t="str">
        <f t="shared" si="20"/>
        <v>U.</v>
      </c>
      <c r="C563" s="24" t="s">
        <v>4</v>
      </c>
      <c r="D563" s="25"/>
      <c r="E563" s="25"/>
      <c r="F563" s="24" t="s">
        <v>18</v>
      </c>
      <c r="G563" s="26">
        <v>1</v>
      </c>
      <c r="H563" s="31"/>
      <c r="I563" s="27">
        <v>0</v>
      </c>
      <c r="J563" s="28">
        <f t="shared" si="21"/>
        <v>0</v>
      </c>
      <c r="K563" s="29" t="s">
        <v>50</v>
      </c>
      <c r="L563" s="29" t="s">
        <v>45</v>
      </c>
      <c r="M563" s="29" t="s">
        <v>51</v>
      </c>
      <c r="N563" s="30" t="str">
        <f>VLOOKUP(M563,[20]OPERACIONAL!$A$1:$C$12,2,FALSE)</f>
        <v>SELECIONAR</v>
      </c>
    </row>
    <row r="564" spans="2:14">
      <c r="B564" s="23" t="str">
        <f t="shared" si="20"/>
        <v>U.</v>
      </c>
      <c r="C564" s="24" t="s">
        <v>4</v>
      </c>
      <c r="D564" s="25"/>
      <c r="E564" s="25"/>
      <c r="F564" s="24" t="s">
        <v>18</v>
      </c>
      <c r="G564" s="26">
        <v>1</v>
      </c>
      <c r="H564" s="31"/>
      <c r="I564" s="27">
        <v>0</v>
      </c>
      <c r="J564" s="28">
        <f t="shared" si="21"/>
        <v>0</v>
      </c>
      <c r="K564" s="29" t="s">
        <v>50</v>
      </c>
      <c r="L564" s="29" t="s">
        <v>45</v>
      </c>
      <c r="M564" s="29" t="s">
        <v>51</v>
      </c>
      <c r="N564" s="30" t="str">
        <f>VLOOKUP(M564,[20]OPERACIONAL!$A$1:$C$12,2,FALSE)</f>
        <v>SELECIONAR</v>
      </c>
    </row>
    <row r="565" spans="2:14">
      <c r="B565" s="23" t="str">
        <f t="shared" si="20"/>
        <v>U.</v>
      </c>
      <c r="C565" s="24" t="s">
        <v>4</v>
      </c>
      <c r="D565" s="25"/>
      <c r="E565" s="25"/>
      <c r="F565" s="24" t="s">
        <v>18</v>
      </c>
      <c r="G565" s="26">
        <v>1</v>
      </c>
      <c r="H565" s="31"/>
      <c r="I565" s="27">
        <v>0</v>
      </c>
      <c r="J565" s="28">
        <f t="shared" si="21"/>
        <v>0</v>
      </c>
      <c r="K565" s="29" t="s">
        <v>50</v>
      </c>
      <c r="L565" s="29" t="s">
        <v>45</v>
      </c>
      <c r="M565" s="29" t="s">
        <v>51</v>
      </c>
      <c r="N565" s="30" t="str">
        <f>VLOOKUP(M565,[20]OPERACIONAL!$A$1:$C$12,2,FALSE)</f>
        <v>SELECIONAR</v>
      </c>
    </row>
    <row r="566" spans="2:14">
      <c r="B566" s="23" t="str">
        <f t="shared" si="20"/>
        <v>U.</v>
      </c>
      <c r="C566" s="24" t="s">
        <v>4</v>
      </c>
      <c r="D566" s="25"/>
      <c r="E566" s="25"/>
      <c r="F566" s="24" t="s">
        <v>18</v>
      </c>
      <c r="G566" s="26">
        <v>1</v>
      </c>
      <c r="H566" s="31"/>
      <c r="I566" s="27">
        <v>0</v>
      </c>
      <c r="J566" s="28">
        <f t="shared" si="21"/>
        <v>0</v>
      </c>
      <c r="K566" s="29" t="s">
        <v>50</v>
      </c>
      <c r="L566" s="29" t="s">
        <v>45</v>
      </c>
      <c r="M566" s="29" t="s">
        <v>51</v>
      </c>
      <c r="N566" s="30" t="str">
        <f>VLOOKUP(M566,[20]OPERACIONAL!$A$1:$C$12,2,FALSE)</f>
        <v>SELECIONAR</v>
      </c>
    </row>
    <row r="567" spans="2:14">
      <c r="B567" s="23" t="str">
        <f t="shared" si="20"/>
        <v>U.</v>
      </c>
      <c r="C567" s="24" t="s">
        <v>4</v>
      </c>
      <c r="D567" s="25"/>
      <c r="E567" s="25"/>
      <c r="F567" s="24" t="s">
        <v>18</v>
      </c>
      <c r="G567" s="26">
        <v>1</v>
      </c>
      <c r="H567" s="31"/>
      <c r="I567" s="27">
        <v>0</v>
      </c>
      <c r="J567" s="28">
        <f t="shared" si="21"/>
        <v>0</v>
      </c>
      <c r="K567" s="29" t="s">
        <v>50</v>
      </c>
      <c r="L567" s="29" t="s">
        <v>45</v>
      </c>
      <c r="M567" s="29" t="s">
        <v>51</v>
      </c>
      <c r="N567" s="30" t="str">
        <f>VLOOKUP(M567,[20]OPERACIONAL!$A$1:$C$12,2,FALSE)</f>
        <v>SELECIONAR</v>
      </c>
    </row>
    <row r="568" spans="2:14">
      <c r="B568" s="23" t="str">
        <f t="shared" si="20"/>
        <v>U.</v>
      </c>
      <c r="C568" s="24" t="s">
        <v>4</v>
      </c>
      <c r="D568" s="25"/>
      <c r="E568" s="25"/>
      <c r="F568" s="24" t="s">
        <v>18</v>
      </c>
      <c r="G568" s="26">
        <v>1</v>
      </c>
      <c r="H568" s="31"/>
      <c r="I568" s="27">
        <v>0</v>
      </c>
      <c r="J568" s="28">
        <f t="shared" si="21"/>
        <v>0</v>
      </c>
      <c r="K568" s="29" t="s">
        <v>50</v>
      </c>
      <c r="L568" s="29" t="s">
        <v>45</v>
      </c>
      <c r="M568" s="29" t="s">
        <v>51</v>
      </c>
      <c r="N568" s="30" t="str">
        <f>VLOOKUP(M568,[20]OPERACIONAL!$A$1:$C$12,2,FALSE)</f>
        <v>SELECIONAR</v>
      </c>
    </row>
    <row r="569" spans="2:14">
      <c r="B569" s="23" t="str">
        <f t="shared" si="20"/>
        <v>U.</v>
      </c>
      <c r="C569" s="24" t="s">
        <v>4</v>
      </c>
      <c r="D569" s="25"/>
      <c r="E569" s="25"/>
      <c r="F569" s="24" t="s">
        <v>18</v>
      </c>
      <c r="G569" s="26">
        <v>1</v>
      </c>
      <c r="H569" s="31"/>
      <c r="I569" s="27">
        <v>0</v>
      </c>
      <c r="J569" s="28">
        <f t="shared" si="21"/>
        <v>0</v>
      </c>
      <c r="K569" s="29" t="s">
        <v>50</v>
      </c>
      <c r="L569" s="29" t="s">
        <v>45</v>
      </c>
      <c r="M569" s="29" t="s">
        <v>51</v>
      </c>
      <c r="N569" s="30" t="str">
        <f>VLOOKUP(M569,[20]OPERACIONAL!$A$1:$C$12,2,FALSE)</f>
        <v>SELECIONAR</v>
      </c>
    </row>
    <row r="570" spans="2:14">
      <c r="B570" s="23" t="str">
        <f t="shared" si="20"/>
        <v>U.</v>
      </c>
      <c r="C570" s="24" t="s">
        <v>4</v>
      </c>
      <c r="D570" s="25"/>
      <c r="E570" s="25"/>
      <c r="F570" s="24" t="s">
        <v>18</v>
      </c>
      <c r="G570" s="26">
        <v>1</v>
      </c>
      <c r="H570" s="31"/>
      <c r="I570" s="27">
        <v>0</v>
      </c>
      <c r="J570" s="28">
        <f t="shared" si="21"/>
        <v>0</v>
      </c>
      <c r="K570" s="29" t="s">
        <v>50</v>
      </c>
      <c r="L570" s="29" t="s">
        <v>45</v>
      </c>
      <c r="M570" s="29" t="s">
        <v>51</v>
      </c>
      <c r="N570" s="30" t="str">
        <f>VLOOKUP(M570,[20]OPERACIONAL!$A$1:$C$12,2,FALSE)</f>
        <v>SELECIONAR</v>
      </c>
    </row>
    <row r="571" spans="2:14">
      <c r="B571" s="23" t="str">
        <f t="shared" si="20"/>
        <v>U.</v>
      </c>
      <c r="C571" s="24" t="s">
        <v>4</v>
      </c>
      <c r="D571" s="25"/>
      <c r="E571" s="25"/>
      <c r="F571" s="24" t="s">
        <v>18</v>
      </c>
      <c r="G571" s="26">
        <v>1</v>
      </c>
      <c r="H571" s="31"/>
      <c r="I571" s="27">
        <v>0</v>
      </c>
      <c r="J571" s="28">
        <f t="shared" si="21"/>
        <v>0</v>
      </c>
      <c r="K571" s="29" t="s">
        <v>50</v>
      </c>
      <c r="L571" s="29" t="s">
        <v>45</v>
      </c>
      <c r="M571" s="29" t="s">
        <v>51</v>
      </c>
      <c r="N571" s="30" t="str">
        <f>VLOOKUP(M571,[20]OPERACIONAL!$A$1:$C$12,2,FALSE)</f>
        <v>SELECIONAR</v>
      </c>
    </row>
    <row r="572" spans="2:14">
      <c r="B572" s="23" t="str">
        <f t="shared" si="20"/>
        <v>U.</v>
      </c>
      <c r="C572" s="24" t="s">
        <v>4</v>
      </c>
      <c r="D572" s="25"/>
      <c r="E572" s="25"/>
      <c r="F572" s="24" t="s">
        <v>18</v>
      </c>
      <c r="G572" s="26">
        <v>1</v>
      </c>
      <c r="H572" s="31"/>
      <c r="I572" s="27">
        <v>0</v>
      </c>
      <c r="J572" s="28">
        <f t="shared" si="21"/>
        <v>0</v>
      </c>
      <c r="K572" s="29" t="s">
        <v>50</v>
      </c>
      <c r="L572" s="29" t="s">
        <v>45</v>
      </c>
      <c r="M572" s="29" t="s">
        <v>51</v>
      </c>
      <c r="N572" s="30" t="str">
        <f>VLOOKUP(M572,[20]OPERACIONAL!$A$1:$C$12,2,FALSE)</f>
        <v>SELECIONAR</v>
      </c>
    </row>
    <row r="573" spans="2:14">
      <c r="B573" s="23" t="str">
        <f t="shared" si="20"/>
        <v>U.</v>
      </c>
      <c r="C573" s="24" t="s">
        <v>4</v>
      </c>
      <c r="D573" s="25"/>
      <c r="E573" s="25"/>
      <c r="F573" s="24" t="s">
        <v>18</v>
      </c>
      <c r="G573" s="26">
        <v>1</v>
      </c>
      <c r="H573" s="31"/>
      <c r="I573" s="27">
        <v>0</v>
      </c>
      <c r="J573" s="28">
        <f t="shared" si="21"/>
        <v>0</v>
      </c>
      <c r="K573" s="29" t="s">
        <v>50</v>
      </c>
      <c r="L573" s="29" t="s">
        <v>45</v>
      </c>
      <c r="M573" s="29" t="s">
        <v>51</v>
      </c>
      <c r="N573" s="30" t="str">
        <f>VLOOKUP(M573,[20]OPERACIONAL!$A$1:$C$12,2,FALSE)</f>
        <v>SELECIONAR</v>
      </c>
    </row>
    <row r="574" spans="2:14">
      <c r="B574" s="23" t="str">
        <f t="shared" si="20"/>
        <v>U.</v>
      </c>
      <c r="C574" s="24" t="s">
        <v>4</v>
      </c>
      <c r="D574" s="25"/>
      <c r="E574" s="25"/>
      <c r="F574" s="24" t="s">
        <v>18</v>
      </c>
      <c r="G574" s="26">
        <v>1</v>
      </c>
      <c r="H574" s="31"/>
      <c r="I574" s="27">
        <v>0</v>
      </c>
      <c r="J574" s="28">
        <f t="shared" si="21"/>
        <v>0</v>
      </c>
      <c r="K574" s="29" t="s">
        <v>50</v>
      </c>
      <c r="L574" s="29" t="s">
        <v>45</v>
      </c>
      <c r="M574" s="29" t="s">
        <v>51</v>
      </c>
      <c r="N574" s="30" t="str">
        <f>VLOOKUP(M574,[20]OPERACIONAL!$A$1:$C$12,2,FALSE)</f>
        <v>SELECIONAR</v>
      </c>
    </row>
    <row r="575" spans="2:14">
      <c r="B575" s="23" t="str">
        <f t="shared" si="20"/>
        <v>U.</v>
      </c>
      <c r="C575" s="24" t="s">
        <v>4</v>
      </c>
      <c r="D575" s="25"/>
      <c r="E575" s="25"/>
      <c r="F575" s="24" t="s">
        <v>18</v>
      </c>
      <c r="G575" s="26">
        <v>1</v>
      </c>
      <c r="H575" s="31"/>
      <c r="I575" s="27">
        <v>0</v>
      </c>
      <c r="J575" s="28">
        <f t="shared" si="21"/>
        <v>0</v>
      </c>
      <c r="K575" s="29" t="s">
        <v>50</v>
      </c>
      <c r="L575" s="29" t="s">
        <v>45</v>
      </c>
      <c r="M575" s="29" t="s">
        <v>51</v>
      </c>
      <c r="N575" s="30" t="str">
        <f>VLOOKUP(M575,[20]OPERACIONAL!$A$1:$C$12,2,FALSE)</f>
        <v>SELECIONAR</v>
      </c>
    </row>
    <row r="576" spans="2:14">
      <c r="B576" s="23" t="str">
        <f t="shared" si="20"/>
        <v>U.</v>
      </c>
      <c r="C576" s="24" t="s">
        <v>4</v>
      </c>
      <c r="D576" s="25"/>
      <c r="E576" s="25"/>
      <c r="F576" s="24" t="s">
        <v>18</v>
      </c>
      <c r="G576" s="26">
        <v>1</v>
      </c>
      <c r="H576" s="31"/>
      <c r="I576" s="27">
        <v>0</v>
      </c>
      <c r="J576" s="28">
        <f t="shared" si="21"/>
        <v>0</v>
      </c>
      <c r="K576" s="29" t="s">
        <v>50</v>
      </c>
      <c r="L576" s="29" t="s">
        <v>45</v>
      </c>
      <c r="M576" s="29" t="s">
        <v>51</v>
      </c>
      <c r="N576" s="30" t="str">
        <f>VLOOKUP(M576,[20]OPERACIONAL!$A$1:$C$12,2,FALSE)</f>
        <v>SELECIONAR</v>
      </c>
    </row>
    <row r="577" spans="2:14">
      <c r="B577" s="23" t="str">
        <f t="shared" si="20"/>
        <v>U.</v>
      </c>
      <c r="C577" s="24" t="s">
        <v>4</v>
      </c>
      <c r="D577" s="25"/>
      <c r="E577" s="25"/>
      <c r="F577" s="24" t="s">
        <v>18</v>
      </c>
      <c r="G577" s="26">
        <v>1</v>
      </c>
      <c r="H577" s="31"/>
      <c r="I577" s="27">
        <v>0</v>
      </c>
      <c r="J577" s="28">
        <f t="shared" si="21"/>
        <v>0</v>
      </c>
      <c r="K577" s="29" t="s">
        <v>50</v>
      </c>
      <c r="L577" s="29" t="s">
        <v>45</v>
      </c>
      <c r="M577" s="29" t="s">
        <v>51</v>
      </c>
      <c r="N577" s="30" t="str">
        <f>VLOOKUP(M577,[20]OPERACIONAL!$A$1:$C$12,2,FALSE)</f>
        <v>SELECIONAR</v>
      </c>
    </row>
    <row r="578" spans="2:14">
      <c r="B578" s="23" t="str">
        <f t="shared" si="20"/>
        <v>U.</v>
      </c>
      <c r="C578" s="24" t="s">
        <v>4</v>
      </c>
      <c r="D578" s="25"/>
      <c r="E578" s="25"/>
      <c r="F578" s="24" t="s">
        <v>18</v>
      </c>
      <c r="G578" s="26">
        <v>1</v>
      </c>
      <c r="H578" s="31"/>
      <c r="I578" s="27">
        <v>0</v>
      </c>
      <c r="J578" s="28">
        <f t="shared" si="21"/>
        <v>0</v>
      </c>
      <c r="K578" s="29" t="s">
        <v>50</v>
      </c>
      <c r="L578" s="29" t="s">
        <v>45</v>
      </c>
      <c r="M578" s="29" t="s">
        <v>51</v>
      </c>
      <c r="N578" s="30" t="str">
        <f>VLOOKUP(M578,[20]OPERACIONAL!$A$1:$C$12,2,FALSE)</f>
        <v>SELECIONAR</v>
      </c>
    </row>
    <row r="579" spans="2:14">
      <c r="B579" s="23" t="str">
        <f t="shared" si="20"/>
        <v>U.</v>
      </c>
      <c r="C579" s="24" t="s">
        <v>4</v>
      </c>
      <c r="D579" s="25"/>
      <c r="E579" s="25"/>
      <c r="F579" s="24" t="s">
        <v>18</v>
      </c>
      <c r="G579" s="26">
        <v>1</v>
      </c>
      <c r="H579" s="31"/>
      <c r="I579" s="27">
        <v>0</v>
      </c>
      <c r="J579" s="28">
        <f t="shared" si="21"/>
        <v>0</v>
      </c>
      <c r="K579" s="29" t="s">
        <v>50</v>
      </c>
      <c r="L579" s="29" t="s">
        <v>45</v>
      </c>
      <c r="M579" s="29" t="s">
        <v>51</v>
      </c>
      <c r="N579" s="30" t="str">
        <f>VLOOKUP(M579,[20]OPERACIONAL!$A$1:$C$12,2,FALSE)</f>
        <v>SELECIONAR</v>
      </c>
    </row>
    <row r="580" spans="2:14">
      <c r="B580" s="23" t="str">
        <f t="shared" si="20"/>
        <v>U.</v>
      </c>
      <c r="C580" s="24" t="s">
        <v>4</v>
      </c>
      <c r="D580" s="25"/>
      <c r="E580" s="25"/>
      <c r="F580" s="24" t="s">
        <v>18</v>
      </c>
      <c r="G580" s="26">
        <v>1</v>
      </c>
      <c r="H580" s="31"/>
      <c r="I580" s="27">
        <v>0</v>
      </c>
      <c r="J580" s="28">
        <f t="shared" si="21"/>
        <v>0</v>
      </c>
      <c r="K580" s="29" t="s">
        <v>50</v>
      </c>
      <c r="L580" s="29" t="s">
        <v>45</v>
      </c>
      <c r="M580" s="29" t="s">
        <v>51</v>
      </c>
      <c r="N580" s="30" t="str">
        <f>VLOOKUP(M580,[20]OPERACIONAL!$A$1:$C$12,2,FALSE)</f>
        <v>SELECIONAR</v>
      </c>
    </row>
    <row r="581" spans="2:14">
      <c r="B581" s="23" t="str">
        <f t="shared" ref="B581:B644" si="22">MID(C581,1,2)</f>
        <v>U.</v>
      </c>
      <c r="C581" s="24" t="s">
        <v>4</v>
      </c>
      <c r="D581" s="25"/>
      <c r="E581" s="25"/>
      <c r="F581" s="24" t="s">
        <v>18</v>
      </c>
      <c r="G581" s="26">
        <v>1</v>
      </c>
      <c r="H581" s="31"/>
      <c r="I581" s="27">
        <v>0</v>
      </c>
      <c r="J581" s="28">
        <f t="shared" si="21"/>
        <v>0</v>
      </c>
      <c r="K581" s="29" t="s">
        <v>50</v>
      </c>
      <c r="L581" s="29" t="s">
        <v>45</v>
      </c>
      <c r="M581" s="29" t="s">
        <v>51</v>
      </c>
      <c r="N581" s="30" t="str">
        <f>VLOOKUP(M581,[20]OPERACIONAL!$A$1:$C$12,2,FALSE)</f>
        <v>SELECIONAR</v>
      </c>
    </row>
    <row r="582" spans="2:14">
      <c r="B582" s="23" t="str">
        <f t="shared" si="22"/>
        <v>U.</v>
      </c>
      <c r="C582" s="24" t="s">
        <v>4</v>
      </c>
      <c r="D582" s="25"/>
      <c r="E582" s="25"/>
      <c r="F582" s="24" t="s">
        <v>18</v>
      </c>
      <c r="G582" s="26">
        <v>1</v>
      </c>
      <c r="H582" s="31"/>
      <c r="I582" s="27">
        <v>0</v>
      </c>
      <c r="J582" s="28">
        <f t="shared" si="21"/>
        <v>0</v>
      </c>
      <c r="K582" s="29" t="s">
        <v>50</v>
      </c>
      <c r="L582" s="29" t="s">
        <v>45</v>
      </c>
      <c r="M582" s="29" t="s">
        <v>51</v>
      </c>
      <c r="N582" s="30" t="str">
        <f>VLOOKUP(M582,[20]OPERACIONAL!$A$1:$C$12,2,FALSE)</f>
        <v>SELECIONAR</v>
      </c>
    </row>
    <row r="583" spans="2:14">
      <c r="B583" s="23" t="str">
        <f t="shared" si="22"/>
        <v>U.</v>
      </c>
      <c r="C583" s="24" t="s">
        <v>4</v>
      </c>
      <c r="D583" s="25"/>
      <c r="E583" s="25"/>
      <c r="F583" s="24" t="s">
        <v>18</v>
      </c>
      <c r="G583" s="26">
        <v>1</v>
      </c>
      <c r="H583" s="31"/>
      <c r="I583" s="27">
        <v>0</v>
      </c>
      <c r="J583" s="28">
        <f t="shared" si="21"/>
        <v>0</v>
      </c>
      <c r="K583" s="29" t="s">
        <v>50</v>
      </c>
      <c r="L583" s="29" t="s">
        <v>45</v>
      </c>
      <c r="M583" s="29" t="s">
        <v>51</v>
      </c>
      <c r="N583" s="30" t="str">
        <f>VLOOKUP(M583,[20]OPERACIONAL!$A$1:$C$12,2,FALSE)</f>
        <v>SELECIONAR</v>
      </c>
    </row>
    <row r="584" spans="2:14">
      <c r="B584" s="23" t="str">
        <f t="shared" si="22"/>
        <v>U.</v>
      </c>
      <c r="C584" s="24" t="s">
        <v>4</v>
      </c>
      <c r="D584" s="25"/>
      <c r="E584" s="25"/>
      <c r="F584" s="24" t="s">
        <v>18</v>
      </c>
      <c r="G584" s="26">
        <v>1</v>
      </c>
      <c r="H584" s="31"/>
      <c r="I584" s="27">
        <v>0</v>
      </c>
      <c r="J584" s="28">
        <f t="shared" si="21"/>
        <v>0</v>
      </c>
      <c r="K584" s="29" t="s">
        <v>50</v>
      </c>
      <c r="L584" s="29" t="s">
        <v>45</v>
      </c>
      <c r="M584" s="29" t="s">
        <v>51</v>
      </c>
      <c r="N584" s="30" t="str">
        <f>VLOOKUP(M584,[20]OPERACIONAL!$A$1:$C$12,2,FALSE)</f>
        <v>SELECIONAR</v>
      </c>
    </row>
    <row r="585" spans="2:14">
      <c r="B585" s="23" t="str">
        <f t="shared" si="22"/>
        <v>U.</v>
      </c>
      <c r="C585" s="24" t="s">
        <v>4</v>
      </c>
      <c r="D585" s="25"/>
      <c r="E585" s="25"/>
      <c r="F585" s="24" t="s">
        <v>18</v>
      </c>
      <c r="G585" s="26">
        <v>1</v>
      </c>
      <c r="H585" s="31"/>
      <c r="I585" s="27">
        <v>0</v>
      </c>
      <c r="J585" s="28">
        <f t="shared" si="21"/>
        <v>0</v>
      </c>
      <c r="K585" s="29" t="s">
        <v>50</v>
      </c>
      <c r="L585" s="29" t="s">
        <v>45</v>
      </c>
      <c r="M585" s="29" t="s">
        <v>51</v>
      </c>
      <c r="N585" s="30" t="str">
        <f>VLOOKUP(M585,[20]OPERACIONAL!$A$1:$C$12,2,FALSE)</f>
        <v>SELECIONAR</v>
      </c>
    </row>
    <row r="586" spans="2:14">
      <c r="B586" s="23" t="str">
        <f t="shared" si="22"/>
        <v>U.</v>
      </c>
      <c r="C586" s="24" t="s">
        <v>4</v>
      </c>
      <c r="D586" s="25"/>
      <c r="E586" s="25"/>
      <c r="F586" s="24" t="s">
        <v>18</v>
      </c>
      <c r="G586" s="26">
        <v>1</v>
      </c>
      <c r="H586" s="31"/>
      <c r="I586" s="27">
        <v>0</v>
      </c>
      <c r="J586" s="28">
        <f t="shared" si="21"/>
        <v>0</v>
      </c>
      <c r="K586" s="29" t="s">
        <v>50</v>
      </c>
      <c r="L586" s="29" t="s">
        <v>45</v>
      </c>
      <c r="M586" s="29" t="s">
        <v>51</v>
      </c>
      <c r="N586" s="30" t="str">
        <f>VLOOKUP(M586,[20]OPERACIONAL!$A$1:$C$12,2,FALSE)</f>
        <v>SELECIONAR</v>
      </c>
    </row>
    <row r="587" spans="2:14">
      <c r="B587" s="23" t="str">
        <f t="shared" si="22"/>
        <v>U.</v>
      </c>
      <c r="C587" s="24" t="s">
        <v>4</v>
      </c>
      <c r="D587" s="25"/>
      <c r="E587" s="25"/>
      <c r="F587" s="24" t="s">
        <v>18</v>
      </c>
      <c r="G587" s="26">
        <v>1</v>
      </c>
      <c r="H587" s="31"/>
      <c r="I587" s="27">
        <v>0</v>
      </c>
      <c r="J587" s="28">
        <f t="shared" si="21"/>
        <v>0</v>
      </c>
      <c r="K587" s="29" t="s">
        <v>50</v>
      </c>
      <c r="L587" s="29" t="s">
        <v>45</v>
      </c>
      <c r="M587" s="29" t="s">
        <v>51</v>
      </c>
      <c r="N587" s="30" t="str">
        <f>VLOOKUP(M587,[20]OPERACIONAL!$A$1:$C$12,2,FALSE)</f>
        <v>SELECIONAR</v>
      </c>
    </row>
    <row r="588" spans="2:14">
      <c r="B588" s="23" t="str">
        <f t="shared" si="22"/>
        <v>U.</v>
      </c>
      <c r="C588" s="24" t="s">
        <v>4</v>
      </c>
      <c r="D588" s="25"/>
      <c r="E588" s="25"/>
      <c r="F588" s="24" t="s">
        <v>18</v>
      </c>
      <c r="G588" s="26">
        <v>1</v>
      </c>
      <c r="H588" s="31"/>
      <c r="I588" s="27">
        <v>0</v>
      </c>
      <c r="J588" s="28">
        <f t="shared" si="21"/>
        <v>0</v>
      </c>
      <c r="K588" s="29" t="s">
        <v>50</v>
      </c>
      <c r="L588" s="29" t="s">
        <v>45</v>
      </c>
      <c r="M588" s="29" t="s">
        <v>51</v>
      </c>
      <c r="N588" s="30" t="str">
        <f>VLOOKUP(M588,[20]OPERACIONAL!$A$1:$C$12,2,FALSE)</f>
        <v>SELECIONAR</v>
      </c>
    </row>
    <row r="589" spans="2:14">
      <c r="B589" s="23" t="str">
        <f t="shared" si="22"/>
        <v>U.</v>
      </c>
      <c r="C589" s="24" t="s">
        <v>4</v>
      </c>
      <c r="D589" s="25"/>
      <c r="E589" s="25"/>
      <c r="F589" s="24" t="s">
        <v>18</v>
      </c>
      <c r="G589" s="26">
        <v>1</v>
      </c>
      <c r="H589" s="31"/>
      <c r="I589" s="27">
        <v>0</v>
      </c>
      <c r="J589" s="28">
        <f t="shared" si="21"/>
        <v>0</v>
      </c>
      <c r="K589" s="29" t="s">
        <v>50</v>
      </c>
      <c r="L589" s="29" t="s">
        <v>45</v>
      </c>
      <c r="M589" s="29" t="s">
        <v>51</v>
      </c>
      <c r="N589" s="30" t="str">
        <f>VLOOKUP(M589,[20]OPERACIONAL!$A$1:$C$12,2,FALSE)</f>
        <v>SELECIONAR</v>
      </c>
    </row>
    <row r="590" spans="2:14">
      <c r="B590" s="23" t="str">
        <f t="shared" si="22"/>
        <v>U.</v>
      </c>
      <c r="C590" s="24" t="s">
        <v>4</v>
      </c>
      <c r="D590" s="25"/>
      <c r="E590" s="25"/>
      <c r="F590" s="24" t="s">
        <v>18</v>
      </c>
      <c r="G590" s="26">
        <v>1</v>
      </c>
      <c r="H590" s="31"/>
      <c r="I590" s="27">
        <v>0</v>
      </c>
      <c r="J590" s="28">
        <f t="shared" si="21"/>
        <v>0</v>
      </c>
      <c r="K590" s="29" t="s">
        <v>50</v>
      </c>
      <c r="L590" s="29" t="s">
        <v>45</v>
      </c>
      <c r="M590" s="29" t="s">
        <v>51</v>
      </c>
      <c r="N590" s="30" t="str">
        <f>VLOOKUP(M590,[20]OPERACIONAL!$A$1:$C$12,2,FALSE)</f>
        <v>SELECIONAR</v>
      </c>
    </row>
    <row r="591" spans="2:14">
      <c r="B591" s="23" t="str">
        <f t="shared" si="22"/>
        <v>U.</v>
      </c>
      <c r="C591" s="24" t="s">
        <v>4</v>
      </c>
      <c r="D591" s="25"/>
      <c r="E591" s="25"/>
      <c r="F591" s="24" t="s">
        <v>18</v>
      </c>
      <c r="G591" s="26">
        <v>1</v>
      </c>
      <c r="H591" s="31"/>
      <c r="I591" s="27">
        <v>0</v>
      </c>
      <c r="J591" s="28">
        <f t="shared" ref="J591:J654" si="23">G591*I591</f>
        <v>0</v>
      </c>
      <c r="K591" s="29" t="s">
        <v>50</v>
      </c>
      <c r="L591" s="29" t="s">
        <v>45</v>
      </c>
      <c r="M591" s="29" t="s">
        <v>51</v>
      </c>
      <c r="N591" s="30" t="str">
        <f>VLOOKUP(M591,[20]OPERACIONAL!$A$1:$C$12,2,FALSE)</f>
        <v>SELECIONAR</v>
      </c>
    </row>
    <row r="592" spans="2:14">
      <c r="B592" s="23" t="str">
        <f t="shared" si="22"/>
        <v>U.</v>
      </c>
      <c r="C592" s="24" t="s">
        <v>4</v>
      </c>
      <c r="D592" s="25"/>
      <c r="E592" s="25"/>
      <c r="F592" s="24" t="s">
        <v>18</v>
      </c>
      <c r="G592" s="26">
        <v>1</v>
      </c>
      <c r="H592" s="31"/>
      <c r="I592" s="27">
        <v>0</v>
      </c>
      <c r="J592" s="28">
        <f t="shared" si="23"/>
        <v>0</v>
      </c>
      <c r="K592" s="29" t="s">
        <v>50</v>
      </c>
      <c r="L592" s="29" t="s">
        <v>45</v>
      </c>
      <c r="M592" s="29" t="s">
        <v>51</v>
      </c>
      <c r="N592" s="30" t="str">
        <f>VLOOKUP(M592,[20]OPERACIONAL!$A$1:$C$12,2,FALSE)</f>
        <v>SELECIONAR</v>
      </c>
    </row>
    <row r="593" spans="2:14">
      <c r="B593" s="23" t="str">
        <f t="shared" si="22"/>
        <v>U.</v>
      </c>
      <c r="C593" s="24" t="s">
        <v>4</v>
      </c>
      <c r="D593" s="25"/>
      <c r="E593" s="25"/>
      <c r="F593" s="24" t="s">
        <v>18</v>
      </c>
      <c r="G593" s="26">
        <v>1</v>
      </c>
      <c r="H593" s="31"/>
      <c r="I593" s="27">
        <v>0</v>
      </c>
      <c r="J593" s="28">
        <f t="shared" si="23"/>
        <v>0</v>
      </c>
      <c r="K593" s="29" t="s">
        <v>50</v>
      </c>
      <c r="L593" s="29" t="s">
        <v>45</v>
      </c>
      <c r="M593" s="29" t="s">
        <v>51</v>
      </c>
      <c r="N593" s="30" t="str">
        <f>VLOOKUP(M593,[20]OPERACIONAL!$A$1:$C$12,2,FALSE)</f>
        <v>SELECIONAR</v>
      </c>
    </row>
    <row r="594" spans="2:14">
      <c r="B594" s="23" t="str">
        <f t="shared" si="22"/>
        <v>U.</v>
      </c>
      <c r="C594" s="24" t="s">
        <v>4</v>
      </c>
      <c r="D594" s="25"/>
      <c r="E594" s="25"/>
      <c r="F594" s="24" t="s">
        <v>18</v>
      </c>
      <c r="G594" s="26">
        <v>1</v>
      </c>
      <c r="H594" s="31"/>
      <c r="I594" s="27">
        <v>0</v>
      </c>
      <c r="J594" s="28">
        <f t="shared" si="23"/>
        <v>0</v>
      </c>
      <c r="K594" s="29" t="s">
        <v>50</v>
      </c>
      <c r="L594" s="29" t="s">
        <v>45</v>
      </c>
      <c r="M594" s="29" t="s">
        <v>51</v>
      </c>
      <c r="N594" s="30" t="str">
        <f>VLOOKUP(M594,[20]OPERACIONAL!$A$1:$C$12,2,FALSE)</f>
        <v>SELECIONAR</v>
      </c>
    </row>
    <row r="595" spans="2:14">
      <c r="B595" s="23" t="str">
        <f t="shared" si="22"/>
        <v>U.</v>
      </c>
      <c r="C595" s="24" t="s">
        <v>4</v>
      </c>
      <c r="D595" s="25"/>
      <c r="E595" s="25"/>
      <c r="F595" s="24" t="s">
        <v>18</v>
      </c>
      <c r="G595" s="26">
        <v>1</v>
      </c>
      <c r="H595" s="31"/>
      <c r="I595" s="27">
        <v>0</v>
      </c>
      <c r="J595" s="28">
        <f t="shared" si="23"/>
        <v>0</v>
      </c>
      <c r="K595" s="29" t="s">
        <v>50</v>
      </c>
      <c r="L595" s="29" t="s">
        <v>45</v>
      </c>
      <c r="M595" s="29" t="s">
        <v>51</v>
      </c>
      <c r="N595" s="30" t="str">
        <f>VLOOKUP(M595,[20]OPERACIONAL!$A$1:$C$12,2,FALSE)</f>
        <v>SELECIONAR</v>
      </c>
    </row>
    <row r="596" spans="2:14">
      <c r="B596" s="23" t="str">
        <f t="shared" si="22"/>
        <v>U.</v>
      </c>
      <c r="C596" s="24" t="s">
        <v>4</v>
      </c>
      <c r="D596" s="25"/>
      <c r="E596" s="25"/>
      <c r="F596" s="24" t="s">
        <v>18</v>
      </c>
      <c r="G596" s="26">
        <v>1</v>
      </c>
      <c r="H596" s="31"/>
      <c r="I596" s="27">
        <v>0</v>
      </c>
      <c r="J596" s="28">
        <f t="shared" si="23"/>
        <v>0</v>
      </c>
      <c r="K596" s="29" t="s">
        <v>50</v>
      </c>
      <c r="L596" s="29" t="s">
        <v>45</v>
      </c>
      <c r="M596" s="29" t="s">
        <v>51</v>
      </c>
      <c r="N596" s="30" t="str">
        <f>VLOOKUP(M596,[20]OPERACIONAL!$A$1:$C$12,2,FALSE)</f>
        <v>SELECIONAR</v>
      </c>
    </row>
    <row r="597" spans="2:14">
      <c r="B597" s="23" t="str">
        <f t="shared" si="22"/>
        <v>U.</v>
      </c>
      <c r="C597" s="24" t="s">
        <v>4</v>
      </c>
      <c r="D597" s="25"/>
      <c r="E597" s="25"/>
      <c r="F597" s="24" t="s">
        <v>18</v>
      </c>
      <c r="G597" s="26">
        <v>1</v>
      </c>
      <c r="H597" s="31"/>
      <c r="I597" s="27">
        <v>0</v>
      </c>
      <c r="J597" s="28">
        <f t="shared" si="23"/>
        <v>0</v>
      </c>
      <c r="K597" s="29" t="s">
        <v>50</v>
      </c>
      <c r="L597" s="29" t="s">
        <v>45</v>
      </c>
      <c r="M597" s="29" t="s">
        <v>51</v>
      </c>
      <c r="N597" s="30" t="str">
        <f>VLOOKUP(M597,[20]OPERACIONAL!$A$1:$C$12,2,FALSE)</f>
        <v>SELECIONAR</v>
      </c>
    </row>
    <row r="598" spans="2:14">
      <c r="B598" s="23" t="str">
        <f t="shared" si="22"/>
        <v>U.</v>
      </c>
      <c r="C598" s="24" t="s">
        <v>4</v>
      </c>
      <c r="D598" s="25"/>
      <c r="E598" s="25"/>
      <c r="F598" s="24" t="s">
        <v>18</v>
      </c>
      <c r="G598" s="26">
        <v>1</v>
      </c>
      <c r="H598" s="31"/>
      <c r="I598" s="27">
        <v>0</v>
      </c>
      <c r="J598" s="28">
        <f t="shared" si="23"/>
        <v>0</v>
      </c>
      <c r="K598" s="29" t="s">
        <v>50</v>
      </c>
      <c r="L598" s="29" t="s">
        <v>45</v>
      </c>
      <c r="M598" s="29" t="s">
        <v>51</v>
      </c>
      <c r="N598" s="30" t="str">
        <f>VLOOKUP(M598,[20]OPERACIONAL!$A$1:$C$12,2,FALSE)</f>
        <v>SELECIONAR</v>
      </c>
    </row>
    <row r="599" spans="2:14">
      <c r="B599" s="23" t="str">
        <f t="shared" si="22"/>
        <v>U.</v>
      </c>
      <c r="C599" s="24" t="s">
        <v>4</v>
      </c>
      <c r="D599" s="25"/>
      <c r="E599" s="25"/>
      <c r="F599" s="24" t="s">
        <v>18</v>
      </c>
      <c r="G599" s="26">
        <v>1</v>
      </c>
      <c r="H599" s="31"/>
      <c r="I599" s="27">
        <v>0</v>
      </c>
      <c r="J599" s="28">
        <f t="shared" si="23"/>
        <v>0</v>
      </c>
      <c r="K599" s="29" t="s">
        <v>50</v>
      </c>
      <c r="L599" s="29" t="s">
        <v>45</v>
      </c>
      <c r="M599" s="29" t="s">
        <v>51</v>
      </c>
      <c r="N599" s="30" t="str">
        <f>VLOOKUP(M599,[20]OPERACIONAL!$A$1:$C$12,2,FALSE)</f>
        <v>SELECIONAR</v>
      </c>
    </row>
    <row r="600" spans="2:14">
      <c r="B600" s="23" t="str">
        <f t="shared" si="22"/>
        <v>U.</v>
      </c>
      <c r="C600" s="24" t="s">
        <v>4</v>
      </c>
      <c r="D600" s="25"/>
      <c r="E600" s="25"/>
      <c r="F600" s="24" t="s">
        <v>18</v>
      </c>
      <c r="G600" s="26">
        <v>1</v>
      </c>
      <c r="H600" s="31"/>
      <c r="I600" s="27">
        <v>0</v>
      </c>
      <c r="J600" s="28">
        <f t="shared" si="23"/>
        <v>0</v>
      </c>
      <c r="K600" s="29" t="s">
        <v>50</v>
      </c>
      <c r="L600" s="29" t="s">
        <v>45</v>
      </c>
      <c r="M600" s="29" t="s">
        <v>51</v>
      </c>
      <c r="N600" s="30" t="str">
        <f>VLOOKUP(M600,[20]OPERACIONAL!$A$1:$C$12,2,FALSE)</f>
        <v>SELECIONAR</v>
      </c>
    </row>
    <row r="601" spans="2:14">
      <c r="B601" s="23" t="str">
        <f t="shared" si="22"/>
        <v>U.</v>
      </c>
      <c r="C601" s="24" t="s">
        <v>4</v>
      </c>
      <c r="D601" s="25"/>
      <c r="E601" s="25"/>
      <c r="F601" s="24" t="s">
        <v>18</v>
      </c>
      <c r="G601" s="26">
        <v>1</v>
      </c>
      <c r="H601" s="31"/>
      <c r="I601" s="27">
        <v>0</v>
      </c>
      <c r="J601" s="28">
        <f t="shared" si="23"/>
        <v>0</v>
      </c>
      <c r="K601" s="29" t="s">
        <v>50</v>
      </c>
      <c r="L601" s="29" t="s">
        <v>45</v>
      </c>
      <c r="M601" s="29" t="s">
        <v>51</v>
      </c>
      <c r="N601" s="30" t="str">
        <f>VLOOKUP(M601,[20]OPERACIONAL!$A$1:$C$12,2,FALSE)</f>
        <v>SELECIONAR</v>
      </c>
    </row>
    <row r="602" spans="2:14">
      <c r="B602" s="23" t="str">
        <f t="shared" si="22"/>
        <v>U.</v>
      </c>
      <c r="C602" s="24" t="s">
        <v>4</v>
      </c>
      <c r="D602" s="25"/>
      <c r="E602" s="25"/>
      <c r="F602" s="24" t="s">
        <v>18</v>
      </c>
      <c r="G602" s="26">
        <v>1</v>
      </c>
      <c r="H602" s="31"/>
      <c r="I602" s="27">
        <v>0</v>
      </c>
      <c r="J602" s="28">
        <f t="shared" si="23"/>
        <v>0</v>
      </c>
      <c r="K602" s="29" t="s">
        <v>50</v>
      </c>
      <c r="L602" s="29" t="s">
        <v>45</v>
      </c>
      <c r="M602" s="29" t="s">
        <v>51</v>
      </c>
      <c r="N602" s="30" t="str">
        <f>VLOOKUP(M602,[20]OPERACIONAL!$A$1:$C$12,2,FALSE)</f>
        <v>SELECIONAR</v>
      </c>
    </row>
    <row r="603" spans="2:14">
      <c r="B603" s="23" t="str">
        <f t="shared" si="22"/>
        <v>U.</v>
      </c>
      <c r="C603" s="24" t="s">
        <v>4</v>
      </c>
      <c r="D603" s="25"/>
      <c r="E603" s="25"/>
      <c r="F603" s="24" t="s">
        <v>18</v>
      </c>
      <c r="G603" s="26">
        <v>1</v>
      </c>
      <c r="H603" s="31"/>
      <c r="I603" s="27">
        <v>0</v>
      </c>
      <c r="J603" s="28">
        <f t="shared" si="23"/>
        <v>0</v>
      </c>
      <c r="K603" s="29" t="s">
        <v>50</v>
      </c>
      <c r="L603" s="29" t="s">
        <v>45</v>
      </c>
      <c r="M603" s="29" t="s">
        <v>51</v>
      </c>
      <c r="N603" s="30" t="str">
        <f>VLOOKUP(M603,[20]OPERACIONAL!$A$1:$C$12,2,FALSE)</f>
        <v>SELECIONAR</v>
      </c>
    </row>
    <row r="604" spans="2:14">
      <c r="B604" s="23" t="str">
        <f t="shared" si="22"/>
        <v>U.</v>
      </c>
      <c r="C604" s="24" t="s">
        <v>4</v>
      </c>
      <c r="D604" s="25"/>
      <c r="E604" s="25"/>
      <c r="F604" s="24" t="s">
        <v>18</v>
      </c>
      <c r="G604" s="26">
        <v>1</v>
      </c>
      <c r="H604" s="31"/>
      <c r="I604" s="27">
        <v>0</v>
      </c>
      <c r="J604" s="28">
        <f t="shared" si="23"/>
        <v>0</v>
      </c>
      <c r="K604" s="29" t="s">
        <v>50</v>
      </c>
      <c r="L604" s="29" t="s">
        <v>45</v>
      </c>
      <c r="M604" s="29" t="s">
        <v>51</v>
      </c>
      <c r="N604" s="30" t="str">
        <f>VLOOKUP(M604,[20]OPERACIONAL!$A$1:$C$12,2,FALSE)</f>
        <v>SELECIONAR</v>
      </c>
    </row>
    <row r="605" spans="2:14">
      <c r="B605" s="23" t="str">
        <f t="shared" si="22"/>
        <v>U.</v>
      </c>
      <c r="C605" s="24" t="s">
        <v>4</v>
      </c>
      <c r="D605" s="25"/>
      <c r="E605" s="25"/>
      <c r="F605" s="24" t="s">
        <v>18</v>
      </c>
      <c r="G605" s="26">
        <v>1</v>
      </c>
      <c r="H605" s="31"/>
      <c r="I605" s="27">
        <v>0</v>
      </c>
      <c r="J605" s="28">
        <f t="shared" si="23"/>
        <v>0</v>
      </c>
      <c r="K605" s="29" t="s">
        <v>50</v>
      </c>
      <c r="L605" s="29" t="s">
        <v>45</v>
      </c>
      <c r="M605" s="29" t="s">
        <v>51</v>
      </c>
      <c r="N605" s="30" t="str">
        <f>VLOOKUP(M605,[20]OPERACIONAL!$A$1:$C$12,2,FALSE)</f>
        <v>SELECIONAR</v>
      </c>
    </row>
    <row r="606" spans="2:14">
      <c r="B606" s="23" t="str">
        <f t="shared" si="22"/>
        <v>U.</v>
      </c>
      <c r="C606" s="24" t="s">
        <v>4</v>
      </c>
      <c r="D606" s="25"/>
      <c r="E606" s="25"/>
      <c r="F606" s="24" t="s">
        <v>18</v>
      </c>
      <c r="G606" s="26">
        <v>1</v>
      </c>
      <c r="H606" s="31"/>
      <c r="I606" s="27">
        <v>0</v>
      </c>
      <c r="J606" s="28">
        <f t="shared" si="23"/>
        <v>0</v>
      </c>
      <c r="K606" s="29" t="s">
        <v>50</v>
      </c>
      <c r="L606" s="29" t="s">
        <v>45</v>
      </c>
      <c r="M606" s="29" t="s">
        <v>51</v>
      </c>
      <c r="N606" s="30" t="str">
        <f>VLOOKUP(M606,[20]OPERACIONAL!$A$1:$C$12,2,FALSE)</f>
        <v>SELECIONAR</v>
      </c>
    </row>
    <row r="607" spans="2:14">
      <c r="B607" s="23" t="str">
        <f t="shared" si="22"/>
        <v>U.</v>
      </c>
      <c r="C607" s="24" t="s">
        <v>4</v>
      </c>
      <c r="D607" s="25"/>
      <c r="E607" s="25"/>
      <c r="F607" s="24" t="s">
        <v>18</v>
      </c>
      <c r="G607" s="26">
        <v>1</v>
      </c>
      <c r="H607" s="31"/>
      <c r="I607" s="27">
        <v>0</v>
      </c>
      <c r="J607" s="28">
        <f t="shared" si="23"/>
        <v>0</v>
      </c>
      <c r="K607" s="29" t="s">
        <v>50</v>
      </c>
      <c r="L607" s="29" t="s">
        <v>45</v>
      </c>
      <c r="M607" s="29" t="s">
        <v>51</v>
      </c>
      <c r="N607" s="30" t="str">
        <f>VLOOKUP(M607,[20]OPERACIONAL!$A$1:$C$12,2,FALSE)</f>
        <v>SELECIONAR</v>
      </c>
    </row>
    <row r="608" spans="2:14">
      <c r="B608" s="23" t="str">
        <f t="shared" si="22"/>
        <v>U.</v>
      </c>
      <c r="C608" s="24" t="s">
        <v>4</v>
      </c>
      <c r="D608" s="25"/>
      <c r="E608" s="25"/>
      <c r="F608" s="24" t="s">
        <v>18</v>
      </c>
      <c r="G608" s="26">
        <v>1</v>
      </c>
      <c r="H608" s="31"/>
      <c r="I608" s="27">
        <v>0</v>
      </c>
      <c r="J608" s="28">
        <f t="shared" si="23"/>
        <v>0</v>
      </c>
      <c r="K608" s="29" t="s">
        <v>50</v>
      </c>
      <c r="L608" s="29" t="s">
        <v>45</v>
      </c>
      <c r="M608" s="29" t="s">
        <v>51</v>
      </c>
      <c r="N608" s="30" t="str">
        <f>VLOOKUP(M608,[20]OPERACIONAL!$A$1:$C$12,2,FALSE)</f>
        <v>SELECIONAR</v>
      </c>
    </row>
    <row r="609" spans="2:14">
      <c r="B609" s="23" t="str">
        <f t="shared" si="22"/>
        <v>U.</v>
      </c>
      <c r="C609" s="24" t="s">
        <v>4</v>
      </c>
      <c r="D609" s="25"/>
      <c r="E609" s="25"/>
      <c r="F609" s="24" t="s">
        <v>18</v>
      </c>
      <c r="G609" s="26">
        <v>1</v>
      </c>
      <c r="H609" s="31"/>
      <c r="I609" s="27">
        <v>0</v>
      </c>
      <c r="J609" s="28">
        <f t="shared" si="23"/>
        <v>0</v>
      </c>
      <c r="K609" s="29" t="s">
        <v>50</v>
      </c>
      <c r="L609" s="29" t="s">
        <v>45</v>
      </c>
      <c r="M609" s="29" t="s">
        <v>51</v>
      </c>
      <c r="N609" s="30" t="str">
        <f>VLOOKUP(M609,[20]OPERACIONAL!$A$1:$C$12,2,FALSE)</f>
        <v>SELECIONAR</v>
      </c>
    </row>
    <row r="610" spans="2:14">
      <c r="B610" s="23" t="str">
        <f t="shared" si="22"/>
        <v>U.</v>
      </c>
      <c r="C610" s="24" t="s">
        <v>4</v>
      </c>
      <c r="D610" s="25"/>
      <c r="E610" s="25"/>
      <c r="F610" s="24" t="s">
        <v>18</v>
      </c>
      <c r="G610" s="26">
        <v>1</v>
      </c>
      <c r="H610" s="31"/>
      <c r="I610" s="27">
        <v>0</v>
      </c>
      <c r="J610" s="28">
        <f t="shared" si="23"/>
        <v>0</v>
      </c>
      <c r="K610" s="29" t="s">
        <v>50</v>
      </c>
      <c r="L610" s="29" t="s">
        <v>45</v>
      </c>
      <c r="M610" s="29" t="s">
        <v>51</v>
      </c>
      <c r="N610" s="30" t="str">
        <f>VLOOKUP(M610,[20]OPERACIONAL!$A$1:$C$12,2,FALSE)</f>
        <v>SELECIONAR</v>
      </c>
    </row>
    <row r="611" spans="2:14">
      <c r="B611" s="23" t="str">
        <f t="shared" si="22"/>
        <v>U.</v>
      </c>
      <c r="C611" s="24" t="s">
        <v>4</v>
      </c>
      <c r="D611" s="25"/>
      <c r="E611" s="25"/>
      <c r="F611" s="24" t="s">
        <v>18</v>
      </c>
      <c r="G611" s="26">
        <v>1</v>
      </c>
      <c r="H611" s="31"/>
      <c r="I611" s="27">
        <v>0</v>
      </c>
      <c r="J611" s="28">
        <f t="shared" si="23"/>
        <v>0</v>
      </c>
      <c r="K611" s="29" t="s">
        <v>50</v>
      </c>
      <c r="L611" s="29" t="s">
        <v>45</v>
      </c>
      <c r="M611" s="29" t="s">
        <v>51</v>
      </c>
      <c r="N611" s="30" t="str">
        <f>VLOOKUP(M611,[20]OPERACIONAL!$A$1:$C$12,2,FALSE)</f>
        <v>SELECIONAR</v>
      </c>
    </row>
    <row r="612" spans="2:14">
      <c r="B612" s="23" t="str">
        <f t="shared" si="22"/>
        <v>U.</v>
      </c>
      <c r="C612" s="24" t="s">
        <v>4</v>
      </c>
      <c r="D612" s="25"/>
      <c r="E612" s="25"/>
      <c r="F612" s="24" t="s">
        <v>18</v>
      </c>
      <c r="G612" s="26">
        <v>1</v>
      </c>
      <c r="H612" s="31"/>
      <c r="I612" s="27">
        <v>0</v>
      </c>
      <c r="J612" s="28">
        <f t="shared" si="23"/>
        <v>0</v>
      </c>
      <c r="K612" s="29" t="s">
        <v>50</v>
      </c>
      <c r="L612" s="29" t="s">
        <v>45</v>
      </c>
      <c r="M612" s="29" t="s">
        <v>51</v>
      </c>
      <c r="N612" s="30" t="str">
        <f>VLOOKUP(M612,[20]OPERACIONAL!$A$1:$C$12,2,FALSE)</f>
        <v>SELECIONAR</v>
      </c>
    </row>
    <row r="613" spans="2:14">
      <c r="B613" s="23" t="str">
        <f t="shared" si="22"/>
        <v>U.</v>
      </c>
      <c r="C613" s="24" t="s">
        <v>4</v>
      </c>
      <c r="D613" s="25"/>
      <c r="E613" s="25"/>
      <c r="F613" s="24" t="s">
        <v>18</v>
      </c>
      <c r="G613" s="26">
        <v>1</v>
      </c>
      <c r="H613" s="31"/>
      <c r="I613" s="27">
        <v>0</v>
      </c>
      <c r="J613" s="28">
        <f t="shared" si="23"/>
        <v>0</v>
      </c>
      <c r="K613" s="29" t="s">
        <v>50</v>
      </c>
      <c r="L613" s="29" t="s">
        <v>45</v>
      </c>
      <c r="M613" s="29" t="s">
        <v>51</v>
      </c>
      <c r="N613" s="30" t="str">
        <f>VLOOKUP(M613,[20]OPERACIONAL!$A$1:$C$12,2,FALSE)</f>
        <v>SELECIONAR</v>
      </c>
    </row>
    <row r="614" spans="2:14">
      <c r="B614" s="23" t="str">
        <f t="shared" si="22"/>
        <v>U.</v>
      </c>
      <c r="C614" s="24" t="s">
        <v>4</v>
      </c>
      <c r="D614" s="25"/>
      <c r="E614" s="25"/>
      <c r="F614" s="24" t="s">
        <v>18</v>
      </c>
      <c r="G614" s="26">
        <v>1</v>
      </c>
      <c r="H614" s="31"/>
      <c r="I614" s="27">
        <v>0</v>
      </c>
      <c r="J614" s="28">
        <f t="shared" si="23"/>
        <v>0</v>
      </c>
      <c r="K614" s="29" t="s">
        <v>50</v>
      </c>
      <c r="L614" s="29" t="s">
        <v>45</v>
      </c>
      <c r="M614" s="29" t="s">
        <v>51</v>
      </c>
      <c r="N614" s="30" t="str">
        <f>VLOOKUP(M614,[20]OPERACIONAL!$A$1:$C$12,2,FALSE)</f>
        <v>SELECIONAR</v>
      </c>
    </row>
    <row r="615" spans="2:14">
      <c r="B615" s="23" t="str">
        <f t="shared" si="22"/>
        <v>U.</v>
      </c>
      <c r="C615" s="24" t="s">
        <v>4</v>
      </c>
      <c r="D615" s="25"/>
      <c r="E615" s="25"/>
      <c r="F615" s="24" t="s">
        <v>18</v>
      </c>
      <c r="G615" s="26">
        <v>1</v>
      </c>
      <c r="H615" s="31"/>
      <c r="I615" s="27">
        <v>0</v>
      </c>
      <c r="J615" s="28">
        <f t="shared" si="23"/>
        <v>0</v>
      </c>
      <c r="K615" s="29" t="s">
        <v>50</v>
      </c>
      <c r="L615" s="29" t="s">
        <v>45</v>
      </c>
      <c r="M615" s="29" t="s">
        <v>51</v>
      </c>
      <c r="N615" s="30" t="str">
        <f>VLOOKUP(M615,[20]OPERACIONAL!$A$1:$C$12,2,FALSE)</f>
        <v>SELECIONAR</v>
      </c>
    </row>
    <row r="616" spans="2:14">
      <c r="B616" s="23" t="str">
        <f t="shared" si="22"/>
        <v>U.</v>
      </c>
      <c r="C616" s="24" t="s">
        <v>4</v>
      </c>
      <c r="D616" s="25"/>
      <c r="E616" s="25"/>
      <c r="F616" s="24" t="s">
        <v>18</v>
      </c>
      <c r="G616" s="26">
        <v>1</v>
      </c>
      <c r="H616" s="31"/>
      <c r="I616" s="27">
        <v>0</v>
      </c>
      <c r="J616" s="28">
        <f t="shared" si="23"/>
        <v>0</v>
      </c>
      <c r="K616" s="29" t="s">
        <v>50</v>
      </c>
      <c r="L616" s="29" t="s">
        <v>45</v>
      </c>
      <c r="M616" s="29" t="s">
        <v>51</v>
      </c>
      <c r="N616" s="30" t="str">
        <f>VLOOKUP(M616,[20]OPERACIONAL!$A$1:$C$12,2,FALSE)</f>
        <v>SELECIONAR</v>
      </c>
    </row>
    <row r="617" spans="2:14">
      <c r="B617" s="23" t="str">
        <f t="shared" si="22"/>
        <v>U.</v>
      </c>
      <c r="C617" s="24" t="s">
        <v>4</v>
      </c>
      <c r="D617" s="25"/>
      <c r="E617" s="25"/>
      <c r="F617" s="24" t="s">
        <v>18</v>
      </c>
      <c r="G617" s="26">
        <v>1</v>
      </c>
      <c r="H617" s="31"/>
      <c r="I617" s="27">
        <v>0</v>
      </c>
      <c r="J617" s="28">
        <f t="shared" si="23"/>
        <v>0</v>
      </c>
      <c r="K617" s="29" t="s">
        <v>50</v>
      </c>
      <c r="L617" s="29" t="s">
        <v>45</v>
      </c>
      <c r="M617" s="29" t="s">
        <v>51</v>
      </c>
      <c r="N617" s="30" t="str">
        <f>VLOOKUP(M617,[20]OPERACIONAL!$A$1:$C$12,2,FALSE)</f>
        <v>SELECIONAR</v>
      </c>
    </row>
    <row r="618" spans="2:14">
      <c r="B618" s="23" t="str">
        <f t="shared" si="22"/>
        <v>U.</v>
      </c>
      <c r="C618" s="24" t="s">
        <v>4</v>
      </c>
      <c r="D618" s="25"/>
      <c r="E618" s="25"/>
      <c r="F618" s="24" t="s">
        <v>18</v>
      </c>
      <c r="G618" s="26">
        <v>1</v>
      </c>
      <c r="H618" s="31"/>
      <c r="I618" s="27">
        <v>0</v>
      </c>
      <c r="J618" s="28">
        <f t="shared" si="23"/>
        <v>0</v>
      </c>
      <c r="K618" s="29" t="s">
        <v>50</v>
      </c>
      <c r="L618" s="29" t="s">
        <v>45</v>
      </c>
      <c r="M618" s="29" t="s">
        <v>51</v>
      </c>
      <c r="N618" s="30" t="str">
        <f>VLOOKUP(M618,[20]OPERACIONAL!$A$1:$C$12,2,FALSE)</f>
        <v>SELECIONAR</v>
      </c>
    </row>
    <row r="619" spans="2:14">
      <c r="B619" s="23" t="str">
        <f t="shared" si="22"/>
        <v>U.</v>
      </c>
      <c r="C619" s="24" t="s">
        <v>4</v>
      </c>
      <c r="D619" s="25"/>
      <c r="E619" s="25"/>
      <c r="F619" s="24" t="s">
        <v>18</v>
      </c>
      <c r="G619" s="26">
        <v>1</v>
      </c>
      <c r="H619" s="31"/>
      <c r="I619" s="27">
        <v>0</v>
      </c>
      <c r="J619" s="28">
        <f t="shared" si="23"/>
        <v>0</v>
      </c>
      <c r="K619" s="29" t="s">
        <v>50</v>
      </c>
      <c r="L619" s="29" t="s">
        <v>45</v>
      </c>
      <c r="M619" s="29" t="s">
        <v>51</v>
      </c>
      <c r="N619" s="30" t="str">
        <f>VLOOKUP(M619,[20]OPERACIONAL!$A$1:$C$12,2,FALSE)</f>
        <v>SELECIONAR</v>
      </c>
    </row>
    <row r="620" spans="2:14">
      <c r="B620" s="23" t="str">
        <f t="shared" si="22"/>
        <v>U.</v>
      </c>
      <c r="C620" s="24" t="s">
        <v>4</v>
      </c>
      <c r="D620" s="25"/>
      <c r="E620" s="25"/>
      <c r="F620" s="24" t="s">
        <v>18</v>
      </c>
      <c r="G620" s="26">
        <v>1</v>
      </c>
      <c r="H620" s="31"/>
      <c r="I620" s="27">
        <v>0</v>
      </c>
      <c r="J620" s="28">
        <f t="shared" si="23"/>
        <v>0</v>
      </c>
      <c r="K620" s="29" t="s">
        <v>50</v>
      </c>
      <c r="L620" s="29" t="s">
        <v>45</v>
      </c>
      <c r="M620" s="29" t="s">
        <v>51</v>
      </c>
      <c r="N620" s="30" t="str">
        <f>VLOOKUP(M620,[20]OPERACIONAL!$A$1:$C$12,2,FALSE)</f>
        <v>SELECIONAR</v>
      </c>
    </row>
    <row r="621" spans="2:14">
      <c r="B621" s="23" t="str">
        <f t="shared" si="22"/>
        <v>U.</v>
      </c>
      <c r="C621" s="24" t="s">
        <v>4</v>
      </c>
      <c r="D621" s="25"/>
      <c r="E621" s="25"/>
      <c r="F621" s="24" t="s">
        <v>18</v>
      </c>
      <c r="G621" s="26">
        <v>1</v>
      </c>
      <c r="H621" s="31"/>
      <c r="I621" s="27">
        <v>0</v>
      </c>
      <c r="J621" s="28">
        <f t="shared" si="23"/>
        <v>0</v>
      </c>
      <c r="K621" s="29" t="s">
        <v>50</v>
      </c>
      <c r="L621" s="29" t="s">
        <v>45</v>
      </c>
      <c r="M621" s="29" t="s">
        <v>51</v>
      </c>
      <c r="N621" s="30" t="str">
        <f>VLOOKUP(M621,[20]OPERACIONAL!$A$1:$C$12,2,FALSE)</f>
        <v>SELECIONAR</v>
      </c>
    </row>
    <row r="622" spans="2:14">
      <c r="B622" s="23" t="str">
        <f t="shared" si="22"/>
        <v>U.</v>
      </c>
      <c r="C622" s="24" t="s">
        <v>4</v>
      </c>
      <c r="D622" s="25"/>
      <c r="E622" s="25"/>
      <c r="F622" s="24" t="s">
        <v>18</v>
      </c>
      <c r="G622" s="26">
        <v>1</v>
      </c>
      <c r="H622" s="31"/>
      <c r="I622" s="27">
        <v>0</v>
      </c>
      <c r="J622" s="28">
        <f t="shared" si="23"/>
        <v>0</v>
      </c>
      <c r="K622" s="29" t="s">
        <v>50</v>
      </c>
      <c r="L622" s="29" t="s">
        <v>45</v>
      </c>
      <c r="M622" s="29" t="s">
        <v>51</v>
      </c>
      <c r="N622" s="30" t="str">
        <f>VLOOKUP(M622,[20]OPERACIONAL!$A$1:$C$12,2,FALSE)</f>
        <v>SELECIONAR</v>
      </c>
    </row>
    <row r="623" spans="2:14">
      <c r="B623" s="23" t="str">
        <f t="shared" si="22"/>
        <v>U.</v>
      </c>
      <c r="C623" s="24" t="s">
        <v>4</v>
      </c>
      <c r="D623" s="25"/>
      <c r="E623" s="25"/>
      <c r="F623" s="24" t="s">
        <v>18</v>
      </c>
      <c r="G623" s="26">
        <v>1</v>
      </c>
      <c r="H623" s="31"/>
      <c r="I623" s="27">
        <v>0</v>
      </c>
      <c r="J623" s="28">
        <f t="shared" si="23"/>
        <v>0</v>
      </c>
      <c r="K623" s="29" t="s">
        <v>50</v>
      </c>
      <c r="L623" s="29" t="s">
        <v>45</v>
      </c>
      <c r="M623" s="29" t="s">
        <v>51</v>
      </c>
      <c r="N623" s="30" t="str">
        <f>VLOOKUP(M623,[20]OPERACIONAL!$A$1:$C$12,2,FALSE)</f>
        <v>SELECIONAR</v>
      </c>
    </row>
    <row r="624" spans="2:14">
      <c r="B624" s="23" t="str">
        <f t="shared" si="22"/>
        <v>U.</v>
      </c>
      <c r="C624" s="24" t="s">
        <v>4</v>
      </c>
      <c r="D624" s="25"/>
      <c r="E624" s="25"/>
      <c r="F624" s="24" t="s">
        <v>18</v>
      </c>
      <c r="G624" s="26">
        <v>1</v>
      </c>
      <c r="H624" s="31"/>
      <c r="I624" s="27">
        <v>0</v>
      </c>
      <c r="J624" s="28">
        <f t="shared" si="23"/>
        <v>0</v>
      </c>
      <c r="K624" s="29" t="s">
        <v>50</v>
      </c>
      <c r="L624" s="29" t="s">
        <v>45</v>
      </c>
      <c r="M624" s="29" t="s">
        <v>51</v>
      </c>
      <c r="N624" s="30" t="str">
        <f>VLOOKUP(M624,[20]OPERACIONAL!$A$1:$C$12,2,FALSE)</f>
        <v>SELECIONAR</v>
      </c>
    </row>
    <row r="625" spans="2:14">
      <c r="B625" s="23" t="str">
        <f t="shared" si="22"/>
        <v>U.</v>
      </c>
      <c r="C625" s="24" t="s">
        <v>4</v>
      </c>
      <c r="D625" s="25"/>
      <c r="E625" s="25"/>
      <c r="F625" s="24" t="s">
        <v>18</v>
      </c>
      <c r="G625" s="26">
        <v>1</v>
      </c>
      <c r="H625" s="31"/>
      <c r="I625" s="27">
        <v>0</v>
      </c>
      <c r="J625" s="28">
        <f t="shared" si="23"/>
        <v>0</v>
      </c>
      <c r="K625" s="29" t="s">
        <v>50</v>
      </c>
      <c r="L625" s="29" t="s">
        <v>45</v>
      </c>
      <c r="M625" s="29" t="s">
        <v>51</v>
      </c>
      <c r="N625" s="30" t="str">
        <f>VLOOKUP(M625,[20]OPERACIONAL!$A$1:$C$12,2,FALSE)</f>
        <v>SELECIONAR</v>
      </c>
    </row>
    <row r="626" spans="2:14">
      <c r="B626" s="23" t="str">
        <f t="shared" si="22"/>
        <v>U.</v>
      </c>
      <c r="C626" s="24" t="s">
        <v>4</v>
      </c>
      <c r="D626" s="25"/>
      <c r="E626" s="25"/>
      <c r="F626" s="24" t="s">
        <v>18</v>
      </c>
      <c r="G626" s="26">
        <v>1</v>
      </c>
      <c r="H626" s="31"/>
      <c r="I626" s="27">
        <v>0</v>
      </c>
      <c r="J626" s="28">
        <f t="shared" si="23"/>
        <v>0</v>
      </c>
      <c r="K626" s="29" t="s">
        <v>50</v>
      </c>
      <c r="L626" s="29" t="s">
        <v>45</v>
      </c>
      <c r="M626" s="29" t="s">
        <v>51</v>
      </c>
      <c r="N626" s="30" t="str">
        <f>VLOOKUP(M626,[20]OPERACIONAL!$A$1:$C$12,2,FALSE)</f>
        <v>SELECIONAR</v>
      </c>
    </row>
    <row r="627" spans="2:14">
      <c r="B627" s="23" t="str">
        <f t="shared" si="22"/>
        <v>U.</v>
      </c>
      <c r="C627" s="24" t="s">
        <v>4</v>
      </c>
      <c r="D627" s="25"/>
      <c r="E627" s="25"/>
      <c r="F627" s="24" t="s">
        <v>18</v>
      </c>
      <c r="G627" s="26">
        <v>1</v>
      </c>
      <c r="H627" s="31"/>
      <c r="I627" s="27">
        <v>0</v>
      </c>
      <c r="J627" s="28">
        <f t="shared" si="23"/>
        <v>0</v>
      </c>
      <c r="K627" s="29" t="s">
        <v>50</v>
      </c>
      <c r="L627" s="29" t="s">
        <v>45</v>
      </c>
      <c r="M627" s="29" t="s">
        <v>51</v>
      </c>
      <c r="N627" s="30" t="str">
        <f>VLOOKUP(M627,[20]OPERACIONAL!$A$1:$C$12,2,FALSE)</f>
        <v>SELECIONAR</v>
      </c>
    </row>
    <row r="628" spans="2:14">
      <c r="B628" s="23" t="str">
        <f t="shared" si="22"/>
        <v>U.</v>
      </c>
      <c r="C628" s="24" t="s">
        <v>4</v>
      </c>
      <c r="D628" s="25"/>
      <c r="E628" s="25"/>
      <c r="F628" s="24" t="s">
        <v>18</v>
      </c>
      <c r="G628" s="26">
        <v>1</v>
      </c>
      <c r="H628" s="31"/>
      <c r="I628" s="27">
        <v>0</v>
      </c>
      <c r="J628" s="28">
        <f t="shared" si="23"/>
        <v>0</v>
      </c>
      <c r="K628" s="29" t="s">
        <v>50</v>
      </c>
      <c r="L628" s="29" t="s">
        <v>45</v>
      </c>
      <c r="M628" s="29" t="s">
        <v>51</v>
      </c>
      <c r="N628" s="30" t="str">
        <f>VLOOKUP(M628,[20]OPERACIONAL!$A$1:$C$12,2,FALSE)</f>
        <v>SELECIONAR</v>
      </c>
    </row>
    <row r="629" spans="2:14">
      <c r="B629" s="23" t="str">
        <f t="shared" si="22"/>
        <v>U.</v>
      </c>
      <c r="C629" s="24" t="s">
        <v>4</v>
      </c>
      <c r="D629" s="25"/>
      <c r="E629" s="25"/>
      <c r="F629" s="24" t="s">
        <v>18</v>
      </c>
      <c r="G629" s="26">
        <v>1</v>
      </c>
      <c r="H629" s="31"/>
      <c r="I629" s="27">
        <v>0</v>
      </c>
      <c r="J629" s="28">
        <f t="shared" si="23"/>
        <v>0</v>
      </c>
      <c r="K629" s="29" t="s">
        <v>50</v>
      </c>
      <c r="L629" s="29" t="s">
        <v>45</v>
      </c>
      <c r="M629" s="29" t="s">
        <v>51</v>
      </c>
      <c r="N629" s="30" t="str">
        <f>VLOOKUP(M629,[20]OPERACIONAL!$A$1:$C$12,2,FALSE)</f>
        <v>SELECIONAR</v>
      </c>
    </row>
    <row r="630" spans="2:14">
      <c r="B630" s="23" t="str">
        <f t="shared" si="22"/>
        <v>U.</v>
      </c>
      <c r="C630" s="24" t="s">
        <v>4</v>
      </c>
      <c r="D630" s="25"/>
      <c r="E630" s="25"/>
      <c r="F630" s="24" t="s">
        <v>18</v>
      </c>
      <c r="G630" s="26">
        <v>1</v>
      </c>
      <c r="H630" s="31"/>
      <c r="I630" s="27">
        <v>0</v>
      </c>
      <c r="J630" s="28">
        <f t="shared" si="23"/>
        <v>0</v>
      </c>
      <c r="K630" s="29" t="s">
        <v>50</v>
      </c>
      <c r="L630" s="29" t="s">
        <v>45</v>
      </c>
      <c r="M630" s="29" t="s">
        <v>51</v>
      </c>
      <c r="N630" s="30" t="str">
        <f>VLOOKUP(M630,[20]OPERACIONAL!$A$1:$C$12,2,FALSE)</f>
        <v>SELECIONAR</v>
      </c>
    </row>
    <row r="631" spans="2:14">
      <c r="B631" s="23" t="str">
        <f t="shared" si="22"/>
        <v>U.</v>
      </c>
      <c r="C631" s="24" t="s">
        <v>4</v>
      </c>
      <c r="D631" s="25"/>
      <c r="E631" s="25"/>
      <c r="F631" s="24" t="s">
        <v>18</v>
      </c>
      <c r="G631" s="26">
        <v>1</v>
      </c>
      <c r="H631" s="31"/>
      <c r="I631" s="27">
        <v>0</v>
      </c>
      <c r="J631" s="28">
        <f t="shared" si="23"/>
        <v>0</v>
      </c>
      <c r="K631" s="29" t="s">
        <v>50</v>
      </c>
      <c r="L631" s="29" t="s">
        <v>45</v>
      </c>
      <c r="M631" s="29" t="s">
        <v>51</v>
      </c>
      <c r="N631" s="30" t="str">
        <f>VLOOKUP(M631,[20]OPERACIONAL!$A$1:$C$12,2,FALSE)</f>
        <v>SELECIONAR</v>
      </c>
    </row>
    <row r="632" spans="2:14">
      <c r="B632" s="23" t="str">
        <f t="shared" si="22"/>
        <v>U.</v>
      </c>
      <c r="C632" s="24" t="s">
        <v>4</v>
      </c>
      <c r="D632" s="25"/>
      <c r="E632" s="25"/>
      <c r="F632" s="24" t="s">
        <v>18</v>
      </c>
      <c r="G632" s="26">
        <v>1</v>
      </c>
      <c r="H632" s="31"/>
      <c r="I632" s="27">
        <v>0</v>
      </c>
      <c r="J632" s="28">
        <f t="shared" si="23"/>
        <v>0</v>
      </c>
      <c r="K632" s="29" t="s">
        <v>50</v>
      </c>
      <c r="L632" s="29" t="s">
        <v>45</v>
      </c>
      <c r="M632" s="29" t="s">
        <v>51</v>
      </c>
      <c r="N632" s="30" t="str">
        <f>VLOOKUP(M632,[20]OPERACIONAL!$A$1:$C$12,2,FALSE)</f>
        <v>SELECIONAR</v>
      </c>
    </row>
    <row r="633" spans="2:14">
      <c r="B633" s="23" t="str">
        <f t="shared" si="22"/>
        <v>U.</v>
      </c>
      <c r="C633" s="24" t="s">
        <v>4</v>
      </c>
      <c r="D633" s="25"/>
      <c r="E633" s="25"/>
      <c r="F633" s="24" t="s">
        <v>18</v>
      </c>
      <c r="G633" s="26">
        <v>1</v>
      </c>
      <c r="H633" s="31"/>
      <c r="I633" s="27">
        <v>0</v>
      </c>
      <c r="J633" s="28">
        <f t="shared" si="23"/>
        <v>0</v>
      </c>
      <c r="K633" s="29" t="s">
        <v>50</v>
      </c>
      <c r="L633" s="29" t="s">
        <v>45</v>
      </c>
      <c r="M633" s="29" t="s">
        <v>51</v>
      </c>
      <c r="N633" s="30" t="str">
        <f>VLOOKUP(M633,[20]OPERACIONAL!$A$1:$C$12,2,FALSE)</f>
        <v>SELECIONAR</v>
      </c>
    </row>
    <row r="634" spans="2:14">
      <c r="B634" s="23" t="str">
        <f t="shared" si="22"/>
        <v>U.</v>
      </c>
      <c r="C634" s="24" t="s">
        <v>4</v>
      </c>
      <c r="D634" s="25"/>
      <c r="E634" s="25"/>
      <c r="F634" s="24" t="s">
        <v>18</v>
      </c>
      <c r="G634" s="26">
        <v>1</v>
      </c>
      <c r="H634" s="31"/>
      <c r="I634" s="27">
        <v>0</v>
      </c>
      <c r="J634" s="28">
        <f t="shared" si="23"/>
        <v>0</v>
      </c>
      <c r="K634" s="29" t="s">
        <v>50</v>
      </c>
      <c r="L634" s="29" t="s">
        <v>45</v>
      </c>
      <c r="M634" s="29" t="s">
        <v>51</v>
      </c>
      <c r="N634" s="30" t="str">
        <f>VLOOKUP(M634,[20]OPERACIONAL!$A$1:$C$12,2,FALSE)</f>
        <v>SELECIONAR</v>
      </c>
    </row>
    <row r="635" spans="2:14">
      <c r="B635" s="23" t="str">
        <f t="shared" si="22"/>
        <v>U.</v>
      </c>
      <c r="C635" s="24" t="s">
        <v>4</v>
      </c>
      <c r="D635" s="25"/>
      <c r="E635" s="25"/>
      <c r="F635" s="24" t="s">
        <v>18</v>
      </c>
      <c r="G635" s="26">
        <v>1</v>
      </c>
      <c r="H635" s="31"/>
      <c r="I635" s="27">
        <v>0</v>
      </c>
      <c r="J635" s="28">
        <f t="shared" si="23"/>
        <v>0</v>
      </c>
      <c r="K635" s="29" t="s">
        <v>50</v>
      </c>
      <c r="L635" s="29" t="s">
        <v>45</v>
      </c>
      <c r="M635" s="29" t="s">
        <v>51</v>
      </c>
      <c r="N635" s="30" t="str">
        <f>VLOOKUP(M635,[20]OPERACIONAL!$A$1:$C$12,2,FALSE)</f>
        <v>SELECIONAR</v>
      </c>
    </row>
    <row r="636" spans="2:14">
      <c r="B636" s="23" t="str">
        <f t="shared" si="22"/>
        <v>U.</v>
      </c>
      <c r="C636" s="24" t="s">
        <v>4</v>
      </c>
      <c r="D636" s="25"/>
      <c r="E636" s="25"/>
      <c r="F636" s="24" t="s">
        <v>18</v>
      </c>
      <c r="G636" s="26">
        <v>1</v>
      </c>
      <c r="H636" s="31"/>
      <c r="I636" s="27">
        <v>0</v>
      </c>
      <c r="J636" s="28">
        <f t="shared" si="23"/>
        <v>0</v>
      </c>
      <c r="K636" s="29" t="s">
        <v>50</v>
      </c>
      <c r="L636" s="29" t="s">
        <v>45</v>
      </c>
      <c r="M636" s="29" t="s">
        <v>51</v>
      </c>
      <c r="N636" s="30" t="str">
        <f>VLOOKUP(M636,[20]OPERACIONAL!$A$1:$C$12,2,FALSE)</f>
        <v>SELECIONAR</v>
      </c>
    </row>
    <row r="637" spans="2:14">
      <c r="B637" s="23" t="str">
        <f t="shared" si="22"/>
        <v>U.</v>
      </c>
      <c r="C637" s="24" t="s">
        <v>4</v>
      </c>
      <c r="D637" s="25"/>
      <c r="E637" s="25"/>
      <c r="F637" s="24" t="s">
        <v>18</v>
      </c>
      <c r="G637" s="26">
        <v>1</v>
      </c>
      <c r="H637" s="31"/>
      <c r="I637" s="27">
        <v>0</v>
      </c>
      <c r="J637" s="28">
        <f t="shared" si="23"/>
        <v>0</v>
      </c>
      <c r="K637" s="29" t="s">
        <v>50</v>
      </c>
      <c r="L637" s="29" t="s">
        <v>45</v>
      </c>
      <c r="M637" s="29" t="s">
        <v>51</v>
      </c>
      <c r="N637" s="30" t="str">
        <f>VLOOKUP(M637,[20]OPERACIONAL!$A$1:$C$12,2,FALSE)</f>
        <v>SELECIONAR</v>
      </c>
    </row>
    <row r="638" spans="2:14">
      <c r="B638" s="23" t="str">
        <f t="shared" si="22"/>
        <v>U.</v>
      </c>
      <c r="C638" s="24" t="s">
        <v>4</v>
      </c>
      <c r="D638" s="25"/>
      <c r="E638" s="25"/>
      <c r="F638" s="24" t="s">
        <v>18</v>
      </c>
      <c r="G638" s="26">
        <v>1</v>
      </c>
      <c r="H638" s="31"/>
      <c r="I638" s="27">
        <v>0</v>
      </c>
      <c r="J638" s="28">
        <f t="shared" si="23"/>
        <v>0</v>
      </c>
      <c r="K638" s="29" t="s">
        <v>50</v>
      </c>
      <c r="L638" s="29" t="s">
        <v>45</v>
      </c>
      <c r="M638" s="29" t="s">
        <v>51</v>
      </c>
      <c r="N638" s="30" t="str">
        <f>VLOOKUP(M638,[20]OPERACIONAL!$A$1:$C$12,2,FALSE)</f>
        <v>SELECIONAR</v>
      </c>
    </row>
    <row r="639" spans="2:14">
      <c r="B639" s="23" t="str">
        <f t="shared" si="22"/>
        <v>U.</v>
      </c>
      <c r="C639" s="24" t="s">
        <v>4</v>
      </c>
      <c r="D639" s="25"/>
      <c r="E639" s="25"/>
      <c r="F639" s="24" t="s">
        <v>18</v>
      </c>
      <c r="G639" s="26">
        <v>1</v>
      </c>
      <c r="H639" s="31"/>
      <c r="I639" s="27">
        <v>0</v>
      </c>
      <c r="J639" s="28">
        <f t="shared" si="23"/>
        <v>0</v>
      </c>
      <c r="K639" s="29" t="s">
        <v>50</v>
      </c>
      <c r="L639" s="29" t="s">
        <v>45</v>
      </c>
      <c r="M639" s="29" t="s">
        <v>51</v>
      </c>
      <c r="N639" s="30" t="str">
        <f>VLOOKUP(M639,[20]OPERACIONAL!$A$1:$C$12,2,FALSE)</f>
        <v>SELECIONAR</v>
      </c>
    </row>
    <row r="640" spans="2:14">
      <c r="B640" s="23" t="str">
        <f t="shared" si="22"/>
        <v>U.</v>
      </c>
      <c r="C640" s="24" t="s">
        <v>4</v>
      </c>
      <c r="D640" s="25"/>
      <c r="E640" s="25"/>
      <c r="F640" s="24" t="s">
        <v>18</v>
      </c>
      <c r="G640" s="26">
        <v>1</v>
      </c>
      <c r="H640" s="31"/>
      <c r="I640" s="27">
        <v>0</v>
      </c>
      <c r="J640" s="28">
        <f t="shared" si="23"/>
        <v>0</v>
      </c>
      <c r="K640" s="29" t="s">
        <v>50</v>
      </c>
      <c r="L640" s="29" t="s">
        <v>45</v>
      </c>
      <c r="M640" s="29" t="s">
        <v>51</v>
      </c>
      <c r="N640" s="30" t="str">
        <f>VLOOKUP(M640,[20]OPERACIONAL!$A$1:$C$12,2,FALSE)</f>
        <v>SELECIONAR</v>
      </c>
    </row>
    <row r="641" spans="2:14">
      <c r="B641" s="23" t="str">
        <f t="shared" si="22"/>
        <v>U.</v>
      </c>
      <c r="C641" s="24" t="s">
        <v>4</v>
      </c>
      <c r="D641" s="25"/>
      <c r="E641" s="25"/>
      <c r="F641" s="24" t="s">
        <v>18</v>
      </c>
      <c r="G641" s="26">
        <v>1</v>
      </c>
      <c r="H641" s="31"/>
      <c r="I641" s="27">
        <v>0</v>
      </c>
      <c r="J641" s="28">
        <f t="shared" si="23"/>
        <v>0</v>
      </c>
      <c r="K641" s="29" t="s">
        <v>50</v>
      </c>
      <c r="L641" s="29" t="s">
        <v>45</v>
      </c>
      <c r="M641" s="29" t="s">
        <v>51</v>
      </c>
      <c r="N641" s="30" t="str">
        <f>VLOOKUP(M641,[20]OPERACIONAL!$A$1:$C$12,2,FALSE)</f>
        <v>SELECIONAR</v>
      </c>
    </row>
    <row r="642" spans="2:14">
      <c r="B642" s="23" t="str">
        <f t="shared" si="22"/>
        <v>U.</v>
      </c>
      <c r="C642" s="24" t="s">
        <v>4</v>
      </c>
      <c r="D642" s="25"/>
      <c r="E642" s="25"/>
      <c r="F642" s="24" t="s">
        <v>18</v>
      </c>
      <c r="G642" s="26">
        <v>1</v>
      </c>
      <c r="H642" s="31"/>
      <c r="I642" s="27">
        <v>0</v>
      </c>
      <c r="J642" s="28">
        <f t="shared" si="23"/>
        <v>0</v>
      </c>
      <c r="K642" s="29" t="s">
        <v>50</v>
      </c>
      <c r="L642" s="29" t="s">
        <v>45</v>
      </c>
      <c r="M642" s="29" t="s">
        <v>51</v>
      </c>
      <c r="N642" s="30" t="str">
        <f>VLOOKUP(M642,[20]OPERACIONAL!$A$1:$C$12,2,FALSE)</f>
        <v>SELECIONAR</v>
      </c>
    </row>
    <row r="643" spans="2:14">
      <c r="B643" s="23" t="str">
        <f t="shared" si="22"/>
        <v>U.</v>
      </c>
      <c r="C643" s="24" t="s">
        <v>4</v>
      </c>
      <c r="D643" s="25"/>
      <c r="E643" s="25"/>
      <c r="F643" s="24" t="s">
        <v>18</v>
      </c>
      <c r="G643" s="26">
        <v>1</v>
      </c>
      <c r="H643" s="31"/>
      <c r="I643" s="27">
        <v>0</v>
      </c>
      <c r="J643" s="28">
        <f t="shared" si="23"/>
        <v>0</v>
      </c>
      <c r="K643" s="29" t="s">
        <v>50</v>
      </c>
      <c r="L643" s="29" t="s">
        <v>45</v>
      </c>
      <c r="M643" s="29" t="s">
        <v>51</v>
      </c>
      <c r="N643" s="30" t="str">
        <f>VLOOKUP(M643,[20]OPERACIONAL!$A$1:$C$12,2,FALSE)</f>
        <v>SELECIONAR</v>
      </c>
    </row>
    <row r="644" spans="2:14">
      <c r="B644" s="23" t="str">
        <f t="shared" si="22"/>
        <v>U.</v>
      </c>
      <c r="C644" s="24" t="s">
        <v>4</v>
      </c>
      <c r="D644" s="25"/>
      <c r="E644" s="25"/>
      <c r="F644" s="24" t="s">
        <v>18</v>
      </c>
      <c r="G644" s="26">
        <v>1</v>
      </c>
      <c r="H644" s="31"/>
      <c r="I644" s="27">
        <v>0</v>
      </c>
      <c r="J644" s="28">
        <f t="shared" si="23"/>
        <v>0</v>
      </c>
      <c r="K644" s="29" t="s">
        <v>50</v>
      </c>
      <c r="L644" s="29" t="s">
        <v>45</v>
      </c>
      <c r="M644" s="29" t="s">
        <v>51</v>
      </c>
      <c r="N644" s="30" t="str">
        <f>VLOOKUP(M644,[20]OPERACIONAL!$A$1:$C$12,2,FALSE)</f>
        <v>SELECIONAR</v>
      </c>
    </row>
    <row r="645" spans="2:14">
      <c r="B645" s="23" t="str">
        <f t="shared" ref="B645:B708" si="24">MID(C645,1,2)</f>
        <v>U.</v>
      </c>
      <c r="C645" s="24" t="s">
        <v>4</v>
      </c>
      <c r="D645" s="25"/>
      <c r="E645" s="25"/>
      <c r="F645" s="24" t="s">
        <v>18</v>
      </c>
      <c r="G645" s="26">
        <v>1</v>
      </c>
      <c r="H645" s="31"/>
      <c r="I645" s="27">
        <v>0</v>
      </c>
      <c r="J645" s="28">
        <f t="shared" si="23"/>
        <v>0</v>
      </c>
      <c r="K645" s="29" t="s">
        <v>50</v>
      </c>
      <c r="L645" s="29" t="s">
        <v>45</v>
      </c>
      <c r="M645" s="29" t="s">
        <v>51</v>
      </c>
      <c r="N645" s="30" t="str">
        <f>VLOOKUP(M645,[20]OPERACIONAL!$A$1:$C$12,2,FALSE)</f>
        <v>SELECIONAR</v>
      </c>
    </row>
    <row r="646" spans="2:14">
      <c r="B646" s="23" t="str">
        <f t="shared" si="24"/>
        <v>U.</v>
      </c>
      <c r="C646" s="24" t="s">
        <v>4</v>
      </c>
      <c r="D646" s="25"/>
      <c r="E646" s="25"/>
      <c r="F646" s="24" t="s">
        <v>18</v>
      </c>
      <c r="G646" s="26">
        <v>1</v>
      </c>
      <c r="H646" s="31"/>
      <c r="I646" s="27">
        <v>0</v>
      </c>
      <c r="J646" s="28">
        <f t="shared" si="23"/>
        <v>0</v>
      </c>
      <c r="K646" s="29" t="s">
        <v>50</v>
      </c>
      <c r="L646" s="29" t="s">
        <v>45</v>
      </c>
      <c r="M646" s="29" t="s">
        <v>51</v>
      </c>
      <c r="N646" s="30" t="str">
        <f>VLOOKUP(M646,[20]OPERACIONAL!$A$1:$C$12,2,FALSE)</f>
        <v>SELECIONAR</v>
      </c>
    </row>
    <row r="647" spans="2:14">
      <c r="B647" s="23" t="str">
        <f t="shared" si="24"/>
        <v>U.</v>
      </c>
      <c r="C647" s="24" t="s">
        <v>4</v>
      </c>
      <c r="D647" s="25"/>
      <c r="E647" s="25"/>
      <c r="F647" s="24" t="s">
        <v>18</v>
      </c>
      <c r="G647" s="26">
        <v>1</v>
      </c>
      <c r="H647" s="31"/>
      <c r="I647" s="27">
        <v>0</v>
      </c>
      <c r="J647" s="28">
        <f t="shared" si="23"/>
        <v>0</v>
      </c>
      <c r="K647" s="29" t="s">
        <v>50</v>
      </c>
      <c r="L647" s="29" t="s">
        <v>45</v>
      </c>
      <c r="M647" s="29" t="s">
        <v>51</v>
      </c>
      <c r="N647" s="30" t="str">
        <f>VLOOKUP(M647,[20]OPERACIONAL!$A$1:$C$12,2,FALSE)</f>
        <v>SELECIONAR</v>
      </c>
    </row>
    <row r="648" spans="2:14">
      <c r="B648" s="23" t="str">
        <f t="shared" si="24"/>
        <v>U.</v>
      </c>
      <c r="C648" s="24" t="s">
        <v>4</v>
      </c>
      <c r="D648" s="25"/>
      <c r="E648" s="25"/>
      <c r="F648" s="24" t="s">
        <v>18</v>
      </c>
      <c r="G648" s="26">
        <v>1</v>
      </c>
      <c r="H648" s="31"/>
      <c r="I648" s="27">
        <v>0</v>
      </c>
      <c r="J648" s="28">
        <f t="shared" si="23"/>
        <v>0</v>
      </c>
      <c r="K648" s="29" t="s">
        <v>50</v>
      </c>
      <c r="L648" s="29" t="s">
        <v>45</v>
      </c>
      <c r="M648" s="29" t="s">
        <v>51</v>
      </c>
      <c r="N648" s="30" t="str">
        <f>VLOOKUP(M648,[20]OPERACIONAL!$A$1:$C$12,2,FALSE)</f>
        <v>SELECIONAR</v>
      </c>
    </row>
    <row r="649" spans="2:14">
      <c r="B649" s="23" t="str">
        <f t="shared" si="24"/>
        <v>U.</v>
      </c>
      <c r="C649" s="24" t="s">
        <v>4</v>
      </c>
      <c r="D649" s="25"/>
      <c r="E649" s="25"/>
      <c r="F649" s="24" t="s">
        <v>18</v>
      </c>
      <c r="G649" s="26">
        <v>1</v>
      </c>
      <c r="H649" s="31"/>
      <c r="I649" s="27">
        <v>0</v>
      </c>
      <c r="J649" s="28">
        <f t="shared" si="23"/>
        <v>0</v>
      </c>
      <c r="K649" s="29" t="s">
        <v>50</v>
      </c>
      <c r="L649" s="29" t="s">
        <v>45</v>
      </c>
      <c r="M649" s="29" t="s">
        <v>51</v>
      </c>
      <c r="N649" s="30" t="str">
        <f>VLOOKUP(M649,[20]OPERACIONAL!$A$1:$C$12,2,FALSE)</f>
        <v>SELECIONAR</v>
      </c>
    </row>
    <row r="650" spans="2:14">
      <c r="B650" s="23" t="str">
        <f t="shared" si="24"/>
        <v>U.</v>
      </c>
      <c r="C650" s="24" t="s">
        <v>4</v>
      </c>
      <c r="D650" s="25"/>
      <c r="E650" s="25"/>
      <c r="F650" s="24" t="s">
        <v>18</v>
      </c>
      <c r="G650" s="26">
        <v>1</v>
      </c>
      <c r="H650" s="31"/>
      <c r="I650" s="27">
        <v>0</v>
      </c>
      <c r="J650" s="28">
        <f t="shared" si="23"/>
        <v>0</v>
      </c>
      <c r="K650" s="29" t="s">
        <v>50</v>
      </c>
      <c r="L650" s="29" t="s">
        <v>45</v>
      </c>
      <c r="M650" s="29" t="s">
        <v>51</v>
      </c>
      <c r="N650" s="30" t="str">
        <f>VLOOKUP(M650,[20]OPERACIONAL!$A$1:$C$12,2,FALSE)</f>
        <v>SELECIONAR</v>
      </c>
    </row>
    <row r="651" spans="2:14">
      <c r="B651" s="23" t="str">
        <f t="shared" si="24"/>
        <v>U.</v>
      </c>
      <c r="C651" s="24" t="s">
        <v>4</v>
      </c>
      <c r="D651" s="25"/>
      <c r="E651" s="25"/>
      <c r="F651" s="24" t="s">
        <v>18</v>
      </c>
      <c r="G651" s="26">
        <v>1</v>
      </c>
      <c r="H651" s="31"/>
      <c r="I651" s="27">
        <v>0</v>
      </c>
      <c r="J651" s="28">
        <f t="shared" si="23"/>
        <v>0</v>
      </c>
      <c r="K651" s="29" t="s">
        <v>50</v>
      </c>
      <c r="L651" s="29" t="s">
        <v>45</v>
      </c>
      <c r="M651" s="29" t="s">
        <v>51</v>
      </c>
      <c r="N651" s="30" t="str">
        <f>VLOOKUP(M651,[20]OPERACIONAL!$A$1:$C$12,2,FALSE)</f>
        <v>SELECIONAR</v>
      </c>
    </row>
    <row r="652" spans="2:14">
      <c r="B652" s="23" t="str">
        <f t="shared" si="24"/>
        <v>U.</v>
      </c>
      <c r="C652" s="24" t="s">
        <v>4</v>
      </c>
      <c r="D652" s="25"/>
      <c r="E652" s="25"/>
      <c r="F652" s="24" t="s">
        <v>18</v>
      </c>
      <c r="G652" s="26">
        <v>1</v>
      </c>
      <c r="H652" s="31"/>
      <c r="I652" s="27">
        <v>0</v>
      </c>
      <c r="J652" s="28">
        <f t="shared" si="23"/>
        <v>0</v>
      </c>
      <c r="K652" s="29" t="s">
        <v>50</v>
      </c>
      <c r="L652" s="29" t="s">
        <v>45</v>
      </c>
      <c r="M652" s="29" t="s">
        <v>51</v>
      </c>
      <c r="N652" s="30" t="str">
        <f>VLOOKUP(M652,[20]OPERACIONAL!$A$1:$C$12,2,FALSE)</f>
        <v>SELECIONAR</v>
      </c>
    </row>
    <row r="653" spans="2:14">
      <c r="B653" s="23" t="str">
        <f t="shared" si="24"/>
        <v>U.</v>
      </c>
      <c r="C653" s="24" t="s">
        <v>4</v>
      </c>
      <c r="D653" s="25"/>
      <c r="E653" s="25"/>
      <c r="F653" s="24" t="s">
        <v>18</v>
      </c>
      <c r="G653" s="26">
        <v>1</v>
      </c>
      <c r="H653" s="31"/>
      <c r="I653" s="27">
        <v>0</v>
      </c>
      <c r="J653" s="28">
        <f t="shared" si="23"/>
        <v>0</v>
      </c>
      <c r="K653" s="29" t="s">
        <v>50</v>
      </c>
      <c r="L653" s="29" t="s">
        <v>45</v>
      </c>
      <c r="M653" s="29" t="s">
        <v>51</v>
      </c>
      <c r="N653" s="30" t="str">
        <f>VLOOKUP(M653,[20]OPERACIONAL!$A$1:$C$12,2,FALSE)</f>
        <v>SELECIONAR</v>
      </c>
    </row>
    <row r="654" spans="2:14">
      <c r="B654" s="23" t="str">
        <f t="shared" si="24"/>
        <v>U.</v>
      </c>
      <c r="C654" s="24" t="s">
        <v>4</v>
      </c>
      <c r="D654" s="25"/>
      <c r="E654" s="25"/>
      <c r="F654" s="24" t="s">
        <v>18</v>
      </c>
      <c r="G654" s="26">
        <v>1</v>
      </c>
      <c r="H654" s="31"/>
      <c r="I654" s="27">
        <v>0</v>
      </c>
      <c r="J654" s="28">
        <f t="shared" si="23"/>
        <v>0</v>
      </c>
      <c r="K654" s="29" t="s">
        <v>50</v>
      </c>
      <c r="L654" s="29" t="s">
        <v>45</v>
      </c>
      <c r="M654" s="29" t="s">
        <v>51</v>
      </c>
      <c r="N654" s="30" t="str">
        <f>VLOOKUP(M654,[20]OPERACIONAL!$A$1:$C$12,2,FALSE)</f>
        <v>SELECIONAR</v>
      </c>
    </row>
    <row r="655" spans="2:14">
      <c r="B655" s="23" t="str">
        <f t="shared" si="24"/>
        <v>U.</v>
      </c>
      <c r="C655" s="24" t="s">
        <v>4</v>
      </c>
      <c r="D655" s="25"/>
      <c r="E655" s="25"/>
      <c r="F655" s="24" t="s">
        <v>18</v>
      </c>
      <c r="G655" s="26">
        <v>1</v>
      </c>
      <c r="H655" s="31"/>
      <c r="I655" s="27">
        <v>0</v>
      </c>
      <c r="J655" s="28">
        <f t="shared" ref="J655:J718" si="25">G655*I655</f>
        <v>0</v>
      </c>
      <c r="K655" s="29" t="s">
        <v>50</v>
      </c>
      <c r="L655" s="29" t="s">
        <v>45</v>
      </c>
      <c r="M655" s="29" t="s">
        <v>51</v>
      </c>
      <c r="N655" s="30" t="str">
        <f>VLOOKUP(M655,[20]OPERACIONAL!$A$1:$C$12,2,FALSE)</f>
        <v>SELECIONAR</v>
      </c>
    </row>
    <row r="656" spans="2:14">
      <c r="B656" s="23" t="str">
        <f t="shared" si="24"/>
        <v>U.</v>
      </c>
      <c r="C656" s="24" t="s">
        <v>4</v>
      </c>
      <c r="D656" s="25"/>
      <c r="E656" s="25"/>
      <c r="F656" s="24" t="s">
        <v>18</v>
      </c>
      <c r="G656" s="26">
        <v>1</v>
      </c>
      <c r="H656" s="31"/>
      <c r="I656" s="27">
        <v>0</v>
      </c>
      <c r="J656" s="28">
        <f t="shared" si="25"/>
        <v>0</v>
      </c>
      <c r="K656" s="29" t="s">
        <v>50</v>
      </c>
      <c r="L656" s="29" t="s">
        <v>45</v>
      </c>
      <c r="M656" s="29" t="s">
        <v>51</v>
      </c>
      <c r="N656" s="30" t="str">
        <f>VLOOKUP(M656,[20]OPERACIONAL!$A$1:$C$12,2,FALSE)</f>
        <v>SELECIONAR</v>
      </c>
    </row>
    <row r="657" spans="2:14">
      <c r="B657" s="23" t="str">
        <f t="shared" si="24"/>
        <v>U.</v>
      </c>
      <c r="C657" s="24" t="s">
        <v>4</v>
      </c>
      <c r="D657" s="25"/>
      <c r="E657" s="25"/>
      <c r="F657" s="24" t="s">
        <v>18</v>
      </c>
      <c r="G657" s="26">
        <v>1</v>
      </c>
      <c r="H657" s="31"/>
      <c r="I657" s="27">
        <v>0</v>
      </c>
      <c r="J657" s="28">
        <f t="shared" si="25"/>
        <v>0</v>
      </c>
      <c r="K657" s="29" t="s">
        <v>50</v>
      </c>
      <c r="L657" s="29" t="s">
        <v>45</v>
      </c>
      <c r="M657" s="29" t="s">
        <v>51</v>
      </c>
      <c r="N657" s="30" t="str">
        <f>VLOOKUP(M657,[20]OPERACIONAL!$A$1:$C$12,2,FALSE)</f>
        <v>SELECIONAR</v>
      </c>
    </row>
    <row r="658" spans="2:14">
      <c r="B658" s="23" t="str">
        <f t="shared" si="24"/>
        <v>U.</v>
      </c>
      <c r="C658" s="24" t="s">
        <v>4</v>
      </c>
      <c r="D658" s="25"/>
      <c r="E658" s="25"/>
      <c r="F658" s="24" t="s">
        <v>18</v>
      </c>
      <c r="G658" s="26">
        <v>1</v>
      </c>
      <c r="H658" s="31"/>
      <c r="I658" s="27">
        <v>0</v>
      </c>
      <c r="J658" s="28">
        <f t="shared" si="25"/>
        <v>0</v>
      </c>
      <c r="K658" s="29" t="s">
        <v>50</v>
      </c>
      <c r="L658" s="29" t="s">
        <v>45</v>
      </c>
      <c r="M658" s="29" t="s">
        <v>51</v>
      </c>
      <c r="N658" s="30" t="str">
        <f>VLOOKUP(M658,[20]OPERACIONAL!$A$1:$C$12,2,FALSE)</f>
        <v>SELECIONAR</v>
      </c>
    </row>
    <row r="659" spans="2:14">
      <c r="B659" s="23" t="str">
        <f t="shared" si="24"/>
        <v>U.</v>
      </c>
      <c r="C659" s="24" t="s">
        <v>4</v>
      </c>
      <c r="D659" s="25"/>
      <c r="E659" s="25"/>
      <c r="F659" s="24" t="s">
        <v>18</v>
      </c>
      <c r="G659" s="26">
        <v>1</v>
      </c>
      <c r="H659" s="31"/>
      <c r="I659" s="27">
        <v>0</v>
      </c>
      <c r="J659" s="28">
        <f t="shared" si="25"/>
        <v>0</v>
      </c>
      <c r="K659" s="29" t="s">
        <v>50</v>
      </c>
      <c r="L659" s="29" t="s">
        <v>45</v>
      </c>
      <c r="M659" s="29" t="s">
        <v>51</v>
      </c>
      <c r="N659" s="30" t="str">
        <f>VLOOKUP(M659,[20]OPERACIONAL!$A$1:$C$12,2,FALSE)</f>
        <v>SELECIONAR</v>
      </c>
    </row>
    <row r="660" spans="2:14">
      <c r="B660" s="23" t="str">
        <f t="shared" si="24"/>
        <v>U.</v>
      </c>
      <c r="C660" s="24" t="s">
        <v>4</v>
      </c>
      <c r="D660" s="25"/>
      <c r="E660" s="25"/>
      <c r="F660" s="24" t="s">
        <v>18</v>
      </c>
      <c r="G660" s="26">
        <v>1</v>
      </c>
      <c r="H660" s="31"/>
      <c r="I660" s="27">
        <v>0</v>
      </c>
      <c r="J660" s="28">
        <f t="shared" si="25"/>
        <v>0</v>
      </c>
      <c r="K660" s="29" t="s">
        <v>50</v>
      </c>
      <c r="L660" s="29" t="s">
        <v>45</v>
      </c>
      <c r="M660" s="29" t="s">
        <v>51</v>
      </c>
      <c r="N660" s="30" t="str">
        <f>VLOOKUP(M660,[20]OPERACIONAL!$A$1:$C$12,2,FALSE)</f>
        <v>SELECIONAR</v>
      </c>
    </row>
    <row r="661" spans="2:14">
      <c r="B661" s="23" t="str">
        <f t="shared" si="24"/>
        <v>U.</v>
      </c>
      <c r="C661" s="24" t="s">
        <v>4</v>
      </c>
      <c r="D661" s="25"/>
      <c r="E661" s="25"/>
      <c r="F661" s="24" t="s">
        <v>18</v>
      </c>
      <c r="G661" s="26">
        <v>1</v>
      </c>
      <c r="H661" s="31"/>
      <c r="I661" s="27">
        <v>0</v>
      </c>
      <c r="J661" s="28">
        <f t="shared" si="25"/>
        <v>0</v>
      </c>
      <c r="K661" s="29" t="s">
        <v>50</v>
      </c>
      <c r="L661" s="29" t="s">
        <v>45</v>
      </c>
      <c r="M661" s="29" t="s">
        <v>51</v>
      </c>
      <c r="N661" s="30" t="str">
        <f>VLOOKUP(M661,[20]OPERACIONAL!$A$1:$C$12,2,FALSE)</f>
        <v>SELECIONAR</v>
      </c>
    </row>
    <row r="662" spans="2:14">
      <c r="B662" s="23" t="str">
        <f t="shared" si="24"/>
        <v>U.</v>
      </c>
      <c r="C662" s="24" t="s">
        <v>4</v>
      </c>
      <c r="D662" s="25"/>
      <c r="E662" s="25"/>
      <c r="F662" s="24" t="s">
        <v>18</v>
      </c>
      <c r="G662" s="26">
        <v>1</v>
      </c>
      <c r="H662" s="31"/>
      <c r="I662" s="27">
        <v>0</v>
      </c>
      <c r="J662" s="28">
        <f t="shared" si="25"/>
        <v>0</v>
      </c>
      <c r="K662" s="29" t="s">
        <v>50</v>
      </c>
      <c r="L662" s="29" t="s">
        <v>45</v>
      </c>
      <c r="M662" s="29" t="s">
        <v>51</v>
      </c>
      <c r="N662" s="30" t="str">
        <f>VLOOKUP(M662,[20]OPERACIONAL!$A$1:$C$12,2,FALSE)</f>
        <v>SELECIONAR</v>
      </c>
    </row>
    <row r="663" spans="2:14">
      <c r="B663" s="23" t="str">
        <f t="shared" si="24"/>
        <v>U.</v>
      </c>
      <c r="C663" s="24" t="s">
        <v>4</v>
      </c>
      <c r="D663" s="25"/>
      <c r="E663" s="25"/>
      <c r="F663" s="24" t="s">
        <v>18</v>
      </c>
      <c r="G663" s="26">
        <v>1</v>
      </c>
      <c r="H663" s="31"/>
      <c r="I663" s="27">
        <v>0</v>
      </c>
      <c r="J663" s="28">
        <f t="shared" si="25"/>
        <v>0</v>
      </c>
      <c r="K663" s="29" t="s">
        <v>50</v>
      </c>
      <c r="L663" s="29" t="s">
        <v>45</v>
      </c>
      <c r="M663" s="29" t="s">
        <v>51</v>
      </c>
      <c r="N663" s="30" t="str">
        <f>VLOOKUP(M663,[20]OPERACIONAL!$A$1:$C$12,2,FALSE)</f>
        <v>SELECIONAR</v>
      </c>
    </row>
    <row r="664" spans="2:14">
      <c r="B664" s="23" t="str">
        <f t="shared" si="24"/>
        <v>U.</v>
      </c>
      <c r="C664" s="24" t="s">
        <v>4</v>
      </c>
      <c r="D664" s="25"/>
      <c r="E664" s="25"/>
      <c r="F664" s="24" t="s">
        <v>18</v>
      </c>
      <c r="G664" s="26">
        <v>1</v>
      </c>
      <c r="H664" s="31"/>
      <c r="I664" s="27">
        <v>0</v>
      </c>
      <c r="J664" s="28">
        <f t="shared" si="25"/>
        <v>0</v>
      </c>
      <c r="K664" s="29" t="s">
        <v>50</v>
      </c>
      <c r="L664" s="29" t="s">
        <v>45</v>
      </c>
      <c r="M664" s="29" t="s">
        <v>51</v>
      </c>
      <c r="N664" s="30" t="str">
        <f>VLOOKUP(M664,[20]OPERACIONAL!$A$1:$C$12,2,FALSE)</f>
        <v>SELECIONAR</v>
      </c>
    </row>
    <row r="665" spans="2:14">
      <c r="B665" s="23" t="str">
        <f t="shared" si="24"/>
        <v>U.</v>
      </c>
      <c r="C665" s="24" t="s">
        <v>4</v>
      </c>
      <c r="D665" s="25"/>
      <c r="E665" s="25"/>
      <c r="F665" s="24" t="s">
        <v>18</v>
      </c>
      <c r="G665" s="26">
        <v>1</v>
      </c>
      <c r="H665" s="31"/>
      <c r="I665" s="27">
        <v>0</v>
      </c>
      <c r="J665" s="28">
        <f t="shared" si="25"/>
        <v>0</v>
      </c>
      <c r="K665" s="29" t="s">
        <v>50</v>
      </c>
      <c r="L665" s="29" t="s">
        <v>45</v>
      </c>
      <c r="M665" s="29" t="s">
        <v>51</v>
      </c>
      <c r="N665" s="30" t="str">
        <f>VLOOKUP(M665,[20]OPERACIONAL!$A$1:$C$12,2,FALSE)</f>
        <v>SELECIONAR</v>
      </c>
    </row>
    <row r="666" spans="2:14">
      <c r="B666" s="23" t="str">
        <f t="shared" si="24"/>
        <v>U.</v>
      </c>
      <c r="C666" s="24" t="s">
        <v>4</v>
      </c>
      <c r="D666" s="25"/>
      <c r="E666" s="25"/>
      <c r="F666" s="24" t="s">
        <v>18</v>
      </c>
      <c r="G666" s="26">
        <v>1</v>
      </c>
      <c r="H666" s="31"/>
      <c r="I666" s="27">
        <v>0</v>
      </c>
      <c r="J666" s="28">
        <f t="shared" si="25"/>
        <v>0</v>
      </c>
      <c r="K666" s="29" t="s">
        <v>50</v>
      </c>
      <c r="L666" s="29" t="s">
        <v>45</v>
      </c>
      <c r="M666" s="29" t="s">
        <v>51</v>
      </c>
      <c r="N666" s="30" t="str">
        <f>VLOOKUP(M666,[20]OPERACIONAL!$A$1:$C$12,2,FALSE)</f>
        <v>SELECIONAR</v>
      </c>
    </row>
    <row r="667" spans="2:14">
      <c r="B667" s="23" t="str">
        <f t="shared" si="24"/>
        <v>U.</v>
      </c>
      <c r="C667" s="24" t="s">
        <v>4</v>
      </c>
      <c r="D667" s="25"/>
      <c r="E667" s="25"/>
      <c r="F667" s="24" t="s">
        <v>18</v>
      </c>
      <c r="G667" s="26">
        <v>1</v>
      </c>
      <c r="H667" s="31"/>
      <c r="I667" s="27">
        <v>0</v>
      </c>
      <c r="J667" s="28">
        <f t="shared" si="25"/>
        <v>0</v>
      </c>
      <c r="K667" s="29" t="s">
        <v>50</v>
      </c>
      <c r="L667" s="29" t="s">
        <v>45</v>
      </c>
      <c r="M667" s="29" t="s">
        <v>51</v>
      </c>
      <c r="N667" s="30" t="str">
        <f>VLOOKUP(M667,[20]OPERACIONAL!$A$1:$C$12,2,FALSE)</f>
        <v>SELECIONAR</v>
      </c>
    </row>
    <row r="668" spans="2:14">
      <c r="B668" s="23" t="str">
        <f t="shared" si="24"/>
        <v>U.</v>
      </c>
      <c r="C668" s="24" t="s">
        <v>4</v>
      </c>
      <c r="D668" s="25"/>
      <c r="E668" s="25"/>
      <c r="F668" s="24" t="s">
        <v>18</v>
      </c>
      <c r="G668" s="26">
        <v>1</v>
      </c>
      <c r="H668" s="31"/>
      <c r="I668" s="27">
        <v>0</v>
      </c>
      <c r="J668" s="28">
        <f t="shared" si="25"/>
        <v>0</v>
      </c>
      <c r="K668" s="29" t="s">
        <v>50</v>
      </c>
      <c r="L668" s="29" t="s">
        <v>45</v>
      </c>
      <c r="M668" s="29" t="s">
        <v>51</v>
      </c>
      <c r="N668" s="30" t="str">
        <f>VLOOKUP(M668,[20]OPERACIONAL!$A$1:$C$12,2,FALSE)</f>
        <v>SELECIONAR</v>
      </c>
    </row>
    <row r="669" spans="2:14">
      <c r="B669" s="23" t="str">
        <f t="shared" si="24"/>
        <v>U.</v>
      </c>
      <c r="C669" s="24" t="s">
        <v>4</v>
      </c>
      <c r="D669" s="25"/>
      <c r="E669" s="25"/>
      <c r="F669" s="24" t="s">
        <v>18</v>
      </c>
      <c r="G669" s="26">
        <v>1</v>
      </c>
      <c r="H669" s="31"/>
      <c r="I669" s="27">
        <v>0</v>
      </c>
      <c r="J669" s="28">
        <f t="shared" si="25"/>
        <v>0</v>
      </c>
      <c r="K669" s="29" t="s">
        <v>50</v>
      </c>
      <c r="L669" s="29" t="s">
        <v>45</v>
      </c>
      <c r="M669" s="29" t="s">
        <v>51</v>
      </c>
      <c r="N669" s="30" t="str">
        <f>VLOOKUP(M669,[20]OPERACIONAL!$A$1:$C$12,2,FALSE)</f>
        <v>SELECIONAR</v>
      </c>
    </row>
    <row r="670" spans="2:14">
      <c r="B670" s="23" t="str">
        <f t="shared" si="24"/>
        <v>U.</v>
      </c>
      <c r="C670" s="24" t="s">
        <v>4</v>
      </c>
      <c r="D670" s="25"/>
      <c r="E670" s="25"/>
      <c r="F670" s="24" t="s">
        <v>18</v>
      </c>
      <c r="G670" s="26">
        <v>1</v>
      </c>
      <c r="H670" s="31"/>
      <c r="I670" s="27">
        <v>0</v>
      </c>
      <c r="J670" s="28">
        <f t="shared" si="25"/>
        <v>0</v>
      </c>
      <c r="K670" s="29" t="s">
        <v>50</v>
      </c>
      <c r="L670" s="29" t="s">
        <v>45</v>
      </c>
      <c r="M670" s="29" t="s">
        <v>51</v>
      </c>
      <c r="N670" s="30" t="str">
        <f>VLOOKUP(M670,[20]OPERACIONAL!$A$1:$C$12,2,FALSE)</f>
        <v>SELECIONAR</v>
      </c>
    </row>
    <row r="671" spans="2:14">
      <c r="B671" s="23" t="str">
        <f t="shared" si="24"/>
        <v>U.</v>
      </c>
      <c r="C671" s="24" t="s">
        <v>4</v>
      </c>
      <c r="D671" s="25"/>
      <c r="E671" s="25"/>
      <c r="F671" s="24" t="s">
        <v>18</v>
      </c>
      <c r="G671" s="26">
        <v>1</v>
      </c>
      <c r="H671" s="31"/>
      <c r="I671" s="27">
        <v>0</v>
      </c>
      <c r="J671" s="28">
        <f t="shared" si="25"/>
        <v>0</v>
      </c>
      <c r="K671" s="29" t="s">
        <v>50</v>
      </c>
      <c r="L671" s="29" t="s">
        <v>45</v>
      </c>
      <c r="M671" s="29" t="s">
        <v>51</v>
      </c>
      <c r="N671" s="30" t="str">
        <f>VLOOKUP(M671,[20]OPERACIONAL!$A$1:$C$12,2,FALSE)</f>
        <v>SELECIONAR</v>
      </c>
    </row>
    <row r="672" spans="2:14">
      <c r="B672" s="23" t="str">
        <f t="shared" si="24"/>
        <v>U.</v>
      </c>
      <c r="C672" s="24" t="s">
        <v>4</v>
      </c>
      <c r="D672" s="25"/>
      <c r="E672" s="25"/>
      <c r="F672" s="24" t="s">
        <v>18</v>
      </c>
      <c r="G672" s="26">
        <v>1</v>
      </c>
      <c r="H672" s="31"/>
      <c r="I672" s="27">
        <v>0</v>
      </c>
      <c r="J672" s="28">
        <f t="shared" si="25"/>
        <v>0</v>
      </c>
      <c r="K672" s="29" t="s">
        <v>50</v>
      </c>
      <c r="L672" s="29" t="s">
        <v>45</v>
      </c>
      <c r="M672" s="29" t="s">
        <v>51</v>
      </c>
      <c r="N672" s="30" t="str">
        <f>VLOOKUP(M672,[20]OPERACIONAL!$A$1:$C$12,2,FALSE)</f>
        <v>SELECIONAR</v>
      </c>
    </row>
    <row r="673" spans="2:14">
      <c r="B673" s="23" t="str">
        <f t="shared" si="24"/>
        <v>U.</v>
      </c>
      <c r="C673" s="24" t="s">
        <v>4</v>
      </c>
      <c r="D673" s="25"/>
      <c r="E673" s="25"/>
      <c r="F673" s="24" t="s">
        <v>18</v>
      </c>
      <c r="G673" s="26">
        <v>1</v>
      </c>
      <c r="H673" s="31"/>
      <c r="I673" s="27">
        <v>0</v>
      </c>
      <c r="J673" s="28">
        <f t="shared" si="25"/>
        <v>0</v>
      </c>
      <c r="K673" s="29" t="s">
        <v>50</v>
      </c>
      <c r="L673" s="29" t="s">
        <v>45</v>
      </c>
      <c r="M673" s="29" t="s">
        <v>51</v>
      </c>
      <c r="N673" s="30" t="str">
        <f>VLOOKUP(M673,[20]OPERACIONAL!$A$1:$C$12,2,FALSE)</f>
        <v>SELECIONAR</v>
      </c>
    </row>
    <row r="674" spans="2:14">
      <c r="B674" s="23" t="str">
        <f t="shared" si="24"/>
        <v>U.</v>
      </c>
      <c r="C674" s="24" t="s">
        <v>4</v>
      </c>
      <c r="D674" s="25"/>
      <c r="E674" s="25"/>
      <c r="F674" s="24" t="s">
        <v>18</v>
      </c>
      <c r="G674" s="26">
        <v>1</v>
      </c>
      <c r="H674" s="31"/>
      <c r="I674" s="27">
        <v>0</v>
      </c>
      <c r="J674" s="28">
        <f t="shared" si="25"/>
        <v>0</v>
      </c>
      <c r="K674" s="29" t="s">
        <v>50</v>
      </c>
      <c r="L674" s="29" t="s">
        <v>45</v>
      </c>
      <c r="M674" s="29" t="s">
        <v>51</v>
      </c>
      <c r="N674" s="30" t="str">
        <f>VLOOKUP(M674,[20]OPERACIONAL!$A$1:$C$12,2,FALSE)</f>
        <v>SELECIONAR</v>
      </c>
    </row>
    <row r="675" spans="2:14">
      <c r="B675" s="23" t="str">
        <f t="shared" si="24"/>
        <v>U.</v>
      </c>
      <c r="C675" s="24" t="s">
        <v>4</v>
      </c>
      <c r="D675" s="25"/>
      <c r="E675" s="25"/>
      <c r="F675" s="24" t="s">
        <v>18</v>
      </c>
      <c r="G675" s="26">
        <v>1</v>
      </c>
      <c r="H675" s="31"/>
      <c r="I675" s="27">
        <v>0</v>
      </c>
      <c r="J675" s="28">
        <f t="shared" si="25"/>
        <v>0</v>
      </c>
      <c r="K675" s="29" t="s">
        <v>50</v>
      </c>
      <c r="L675" s="29" t="s">
        <v>45</v>
      </c>
      <c r="M675" s="29" t="s">
        <v>51</v>
      </c>
      <c r="N675" s="30" t="str">
        <f>VLOOKUP(M675,[20]OPERACIONAL!$A$1:$C$12,2,FALSE)</f>
        <v>SELECIONAR</v>
      </c>
    </row>
    <row r="676" spans="2:14">
      <c r="B676" s="23" t="str">
        <f t="shared" si="24"/>
        <v>U.</v>
      </c>
      <c r="C676" s="24" t="s">
        <v>4</v>
      </c>
      <c r="D676" s="25"/>
      <c r="E676" s="25"/>
      <c r="F676" s="24" t="s">
        <v>18</v>
      </c>
      <c r="G676" s="26">
        <v>1</v>
      </c>
      <c r="H676" s="31"/>
      <c r="I676" s="27">
        <v>0</v>
      </c>
      <c r="J676" s="28">
        <f t="shared" si="25"/>
        <v>0</v>
      </c>
      <c r="K676" s="29" t="s">
        <v>50</v>
      </c>
      <c r="L676" s="29" t="s">
        <v>45</v>
      </c>
      <c r="M676" s="29" t="s">
        <v>51</v>
      </c>
      <c r="N676" s="30" t="str">
        <f>VLOOKUP(M676,[20]OPERACIONAL!$A$1:$C$12,2,FALSE)</f>
        <v>SELECIONAR</v>
      </c>
    </row>
    <row r="677" spans="2:14">
      <c r="B677" s="23" t="str">
        <f t="shared" si="24"/>
        <v>U.</v>
      </c>
      <c r="C677" s="24" t="s">
        <v>4</v>
      </c>
      <c r="D677" s="25"/>
      <c r="E677" s="25"/>
      <c r="F677" s="24" t="s">
        <v>18</v>
      </c>
      <c r="G677" s="26">
        <v>1</v>
      </c>
      <c r="H677" s="31"/>
      <c r="I677" s="27">
        <v>0</v>
      </c>
      <c r="J677" s="28">
        <f t="shared" si="25"/>
        <v>0</v>
      </c>
      <c r="K677" s="29" t="s">
        <v>50</v>
      </c>
      <c r="L677" s="29" t="s">
        <v>45</v>
      </c>
      <c r="M677" s="29" t="s">
        <v>51</v>
      </c>
      <c r="N677" s="30" t="str">
        <f>VLOOKUP(M677,[20]OPERACIONAL!$A$1:$C$12,2,FALSE)</f>
        <v>SELECIONAR</v>
      </c>
    </row>
    <row r="678" spans="2:14">
      <c r="B678" s="23" t="str">
        <f t="shared" si="24"/>
        <v>U.</v>
      </c>
      <c r="C678" s="24" t="s">
        <v>4</v>
      </c>
      <c r="D678" s="25"/>
      <c r="E678" s="25"/>
      <c r="F678" s="24" t="s">
        <v>18</v>
      </c>
      <c r="G678" s="26">
        <v>1</v>
      </c>
      <c r="H678" s="31"/>
      <c r="I678" s="27">
        <v>0</v>
      </c>
      <c r="J678" s="28">
        <f t="shared" si="25"/>
        <v>0</v>
      </c>
      <c r="K678" s="29" t="s">
        <v>50</v>
      </c>
      <c r="L678" s="29" t="s">
        <v>45</v>
      </c>
      <c r="M678" s="29" t="s">
        <v>51</v>
      </c>
      <c r="N678" s="30" t="str">
        <f>VLOOKUP(M678,[20]OPERACIONAL!$A$1:$C$12,2,FALSE)</f>
        <v>SELECIONAR</v>
      </c>
    </row>
    <row r="679" spans="2:14">
      <c r="B679" s="23" t="str">
        <f t="shared" si="24"/>
        <v>U.</v>
      </c>
      <c r="C679" s="24" t="s">
        <v>4</v>
      </c>
      <c r="D679" s="25"/>
      <c r="E679" s="25"/>
      <c r="F679" s="24" t="s">
        <v>18</v>
      </c>
      <c r="G679" s="26">
        <v>1</v>
      </c>
      <c r="H679" s="31"/>
      <c r="I679" s="27">
        <v>0</v>
      </c>
      <c r="J679" s="28">
        <f t="shared" si="25"/>
        <v>0</v>
      </c>
      <c r="K679" s="29" t="s">
        <v>50</v>
      </c>
      <c r="L679" s="29" t="s">
        <v>45</v>
      </c>
      <c r="M679" s="29" t="s">
        <v>51</v>
      </c>
      <c r="N679" s="30" t="str">
        <f>VLOOKUP(M679,[20]OPERACIONAL!$A$1:$C$12,2,FALSE)</f>
        <v>SELECIONAR</v>
      </c>
    </row>
    <row r="680" spans="2:14">
      <c r="B680" s="23" t="str">
        <f t="shared" si="24"/>
        <v>U.</v>
      </c>
      <c r="C680" s="24" t="s">
        <v>4</v>
      </c>
      <c r="D680" s="25"/>
      <c r="E680" s="25"/>
      <c r="F680" s="24" t="s">
        <v>18</v>
      </c>
      <c r="G680" s="26">
        <v>1</v>
      </c>
      <c r="H680" s="31"/>
      <c r="I680" s="27">
        <v>0</v>
      </c>
      <c r="J680" s="28">
        <f t="shared" si="25"/>
        <v>0</v>
      </c>
      <c r="K680" s="29" t="s">
        <v>50</v>
      </c>
      <c r="L680" s="29" t="s">
        <v>45</v>
      </c>
      <c r="M680" s="29" t="s">
        <v>51</v>
      </c>
      <c r="N680" s="30" t="str">
        <f>VLOOKUP(M680,[20]OPERACIONAL!$A$1:$C$12,2,FALSE)</f>
        <v>SELECIONAR</v>
      </c>
    </row>
    <row r="681" spans="2:14">
      <c r="B681" s="23" t="str">
        <f t="shared" si="24"/>
        <v>U.</v>
      </c>
      <c r="C681" s="24" t="s">
        <v>4</v>
      </c>
      <c r="D681" s="25"/>
      <c r="E681" s="25"/>
      <c r="F681" s="24" t="s">
        <v>18</v>
      </c>
      <c r="G681" s="26">
        <v>1</v>
      </c>
      <c r="H681" s="31"/>
      <c r="I681" s="27">
        <v>0</v>
      </c>
      <c r="J681" s="28">
        <f t="shared" si="25"/>
        <v>0</v>
      </c>
      <c r="K681" s="29" t="s">
        <v>50</v>
      </c>
      <c r="L681" s="29" t="s">
        <v>45</v>
      </c>
      <c r="M681" s="29" t="s">
        <v>51</v>
      </c>
      <c r="N681" s="30" t="str">
        <f>VLOOKUP(M681,[20]OPERACIONAL!$A$1:$C$12,2,FALSE)</f>
        <v>SELECIONAR</v>
      </c>
    </row>
    <row r="682" spans="2:14">
      <c r="B682" s="23" t="str">
        <f t="shared" si="24"/>
        <v>U.</v>
      </c>
      <c r="C682" s="24" t="s">
        <v>4</v>
      </c>
      <c r="D682" s="25"/>
      <c r="E682" s="25"/>
      <c r="F682" s="24" t="s">
        <v>18</v>
      </c>
      <c r="G682" s="26">
        <v>1</v>
      </c>
      <c r="H682" s="31"/>
      <c r="I682" s="27">
        <v>0</v>
      </c>
      <c r="J682" s="28">
        <f t="shared" si="25"/>
        <v>0</v>
      </c>
      <c r="K682" s="29" t="s">
        <v>50</v>
      </c>
      <c r="L682" s="29" t="s">
        <v>45</v>
      </c>
      <c r="M682" s="29" t="s">
        <v>51</v>
      </c>
      <c r="N682" s="30" t="str">
        <f>VLOOKUP(M682,[20]OPERACIONAL!$A$1:$C$12,2,FALSE)</f>
        <v>SELECIONAR</v>
      </c>
    </row>
    <row r="683" spans="2:14">
      <c r="B683" s="23" t="str">
        <f t="shared" si="24"/>
        <v>U.</v>
      </c>
      <c r="C683" s="24" t="s">
        <v>4</v>
      </c>
      <c r="D683" s="25"/>
      <c r="E683" s="25"/>
      <c r="F683" s="24" t="s">
        <v>18</v>
      </c>
      <c r="G683" s="26">
        <v>1</v>
      </c>
      <c r="H683" s="31"/>
      <c r="I683" s="27">
        <v>0</v>
      </c>
      <c r="J683" s="28">
        <f t="shared" si="25"/>
        <v>0</v>
      </c>
      <c r="K683" s="29" t="s">
        <v>50</v>
      </c>
      <c r="L683" s="29" t="s">
        <v>45</v>
      </c>
      <c r="M683" s="29" t="s">
        <v>51</v>
      </c>
      <c r="N683" s="30" t="str">
        <f>VLOOKUP(M683,[20]OPERACIONAL!$A$1:$C$12,2,FALSE)</f>
        <v>SELECIONAR</v>
      </c>
    </row>
    <row r="684" spans="2:14">
      <c r="B684" s="23" t="str">
        <f t="shared" si="24"/>
        <v>U.</v>
      </c>
      <c r="C684" s="24" t="s">
        <v>4</v>
      </c>
      <c r="D684" s="25"/>
      <c r="E684" s="25"/>
      <c r="F684" s="24" t="s">
        <v>18</v>
      </c>
      <c r="G684" s="26">
        <v>1</v>
      </c>
      <c r="H684" s="31"/>
      <c r="I684" s="27">
        <v>0</v>
      </c>
      <c r="J684" s="28">
        <f t="shared" si="25"/>
        <v>0</v>
      </c>
      <c r="K684" s="29" t="s">
        <v>50</v>
      </c>
      <c r="L684" s="29" t="s">
        <v>45</v>
      </c>
      <c r="M684" s="29" t="s">
        <v>51</v>
      </c>
      <c r="N684" s="30" t="str">
        <f>VLOOKUP(M684,[20]OPERACIONAL!$A$1:$C$12,2,FALSE)</f>
        <v>SELECIONAR</v>
      </c>
    </row>
    <row r="685" spans="2:14">
      <c r="B685" s="23" t="str">
        <f t="shared" si="24"/>
        <v>U.</v>
      </c>
      <c r="C685" s="24" t="s">
        <v>4</v>
      </c>
      <c r="D685" s="25"/>
      <c r="E685" s="25"/>
      <c r="F685" s="24" t="s">
        <v>18</v>
      </c>
      <c r="G685" s="26">
        <v>1</v>
      </c>
      <c r="H685" s="31"/>
      <c r="I685" s="27">
        <v>0</v>
      </c>
      <c r="J685" s="28">
        <f t="shared" si="25"/>
        <v>0</v>
      </c>
      <c r="K685" s="29" t="s">
        <v>50</v>
      </c>
      <c r="L685" s="29" t="s">
        <v>45</v>
      </c>
      <c r="M685" s="29" t="s">
        <v>51</v>
      </c>
      <c r="N685" s="30" t="str">
        <f>VLOOKUP(M685,[20]OPERACIONAL!$A$1:$C$12,2,FALSE)</f>
        <v>SELECIONAR</v>
      </c>
    </row>
    <row r="686" spans="2:14">
      <c r="B686" s="23" t="str">
        <f t="shared" si="24"/>
        <v>U.</v>
      </c>
      <c r="C686" s="24" t="s">
        <v>4</v>
      </c>
      <c r="D686" s="25"/>
      <c r="E686" s="25"/>
      <c r="F686" s="24" t="s">
        <v>18</v>
      </c>
      <c r="G686" s="26">
        <v>1</v>
      </c>
      <c r="H686" s="31"/>
      <c r="I686" s="27">
        <v>0</v>
      </c>
      <c r="J686" s="28">
        <f t="shared" si="25"/>
        <v>0</v>
      </c>
      <c r="K686" s="29" t="s">
        <v>50</v>
      </c>
      <c r="L686" s="29" t="s">
        <v>45</v>
      </c>
      <c r="M686" s="29" t="s">
        <v>51</v>
      </c>
      <c r="N686" s="30" t="str">
        <f>VLOOKUP(M686,[20]OPERACIONAL!$A$1:$C$12,2,FALSE)</f>
        <v>SELECIONAR</v>
      </c>
    </row>
    <row r="687" spans="2:14">
      <c r="B687" s="23" t="str">
        <f t="shared" si="24"/>
        <v>U.</v>
      </c>
      <c r="C687" s="24" t="s">
        <v>4</v>
      </c>
      <c r="D687" s="25"/>
      <c r="E687" s="25"/>
      <c r="F687" s="24" t="s">
        <v>18</v>
      </c>
      <c r="G687" s="26">
        <v>1</v>
      </c>
      <c r="H687" s="31"/>
      <c r="I687" s="27">
        <v>0</v>
      </c>
      <c r="J687" s="28">
        <f t="shared" si="25"/>
        <v>0</v>
      </c>
      <c r="K687" s="29" t="s">
        <v>50</v>
      </c>
      <c r="L687" s="29" t="s">
        <v>45</v>
      </c>
      <c r="M687" s="29" t="s">
        <v>51</v>
      </c>
      <c r="N687" s="30" t="str">
        <f>VLOOKUP(M687,[20]OPERACIONAL!$A$1:$C$12,2,FALSE)</f>
        <v>SELECIONAR</v>
      </c>
    </row>
    <row r="688" spans="2:14">
      <c r="B688" s="23" t="str">
        <f t="shared" si="24"/>
        <v>U.</v>
      </c>
      <c r="C688" s="24" t="s">
        <v>4</v>
      </c>
      <c r="D688" s="25"/>
      <c r="E688" s="25"/>
      <c r="F688" s="24" t="s">
        <v>18</v>
      </c>
      <c r="G688" s="26">
        <v>1</v>
      </c>
      <c r="H688" s="31"/>
      <c r="I688" s="27">
        <v>0</v>
      </c>
      <c r="J688" s="28">
        <f t="shared" si="25"/>
        <v>0</v>
      </c>
      <c r="K688" s="29" t="s">
        <v>50</v>
      </c>
      <c r="L688" s="29" t="s">
        <v>45</v>
      </c>
      <c r="M688" s="29" t="s">
        <v>51</v>
      </c>
      <c r="N688" s="30" t="str">
        <f>VLOOKUP(M688,[20]OPERACIONAL!$A$1:$C$12,2,FALSE)</f>
        <v>SELECIONAR</v>
      </c>
    </row>
    <row r="689" spans="2:14">
      <c r="B689" s="23" t="str">
        <f t="shared" si="24"/>
        <v>U.</v>
      </c>
      <c r="C689" s="24" t="s">
        <v>4</v>
      </c>
      <c r="D689" s="25"/>
      <c r="E689" s="25"/>
      <c r="F689" s="24" t="s">
        <v>18</v>
      </c>
      <c r="G689" s="26">
        <v>1</v>
      </c>
      <c r="H689" s="31"/>
      <c r="I689" s="27">
        <v>0</v>
      </c>
      <c r="J689" s="28">
        <f t="shared" si="25"/>
        <v>0</v>
      </c>
      <c r="K689" s="29" t="s">
        <v>50</v>
      </c>
      <c r="L689" s="29" t="s">
        <v>45</v>
      </c>
      <c r="M689" s="29" t="s">
        <v>51</v>
      </c>
      <c r="N689" s="30" t="str">
        <f>VLOOKUP(M689,[20]OPERACIONAL!$A$1:$C$12,2,FALSE)</f>
        <v>SELECIONAR</v>
      </c>
    </row>
    <row r="690" spans="2:14">
      <c r="B690" s="23" t="str">
        <f t="shared" si="24"/>
        <v>U.</v>
      </c>
      <c r="C690" s="24" t="s">
        <v>4</v>
      </c>
      <c r="D690" s="25"/>
      <c r="E690" s="25"/>
      <c r="F690" s="24" t="s">
        <v>18</v>
      </c>
      <c r="G690" s="26">
        <v>1</v>
      </c>
      <c r="H690" s="31"/>
      <c r="I690" s="27">
        <v>0</v>
      </c>
      <c r="J690" s="28">
        <f t="shared" si="25"/>
        <v>0</v>
      </c>
      <c r="K690" s="29" t="s">
        <v>50</v>
      </c>
      <c r="L690" s="29" t="s">
        <v>45</v>
      </c>
      <c r="M690" s="29" t="s">
        <v>51</v>
      </c>
      <c r="N690" s="30" t="str">
        <f>VLOOKUP(M690,[20]OPERACIONAL!$A$1:$C$12,2,FALSE)</f>
        <v>SELECIONAR</v>
      </c>
    </row>
    <row r="691" spans="2:14">
      <c r="B691" s="23" t="str">
        <f t="shared" si="24"/>
        <v>U.</v>
      </c>
      <c r="C691" s="24" t="s">
        <v>4</v>
      </c>
      <c r="D691" s="25"/>
      <c r="E691" s="25"/>
      <c r="F691" s="24" t="s">
        <v>18</v>
      </c>
      <c r="G691" s="26">
        <v>1</v>
      </c>
      <c r="H691" s="31"/>
      <c r="I691" s="27">
        <v>0</v>
      </c>
      <c r="J691" s="28">
        <f t="shared" si="25"/>
        <v>0</v>
      </c>
      <c r="K691" s="29" t="s">
        <v>50</v>
      </c>
      <c r="L691" s="29" t="s">
        <v>45</v>
      </c>
      <c r="M691" s="29" t="s">
        <v>51</v>
      </c>
      <c r="N691" s="30" t="str">
        <f>VLOOKUP(M691,[20]OPERACIONAL!$A$1:$C$12,2,FALSE)</f>
        <v>SELECIONAR</v>
      </c>
    </row>
    <row r="692" spans="2:14">
      <c r="B692" s="23" t="str">
        <f t="shared" si="24"/>
        <v>U.</v>
      </c>
      <c r="C692" s="24" t="s">
        <v>4</v>
      </c>
      <c r="D692" s="25"/>
      <c r="E692" s="25"/>
      <c r="F692" s="24" t="s">
        <v>18</v>
      </c>
      <c r="G692" s="26">
        <v>1</v>
      </c>
      <c r="H692" s="31"/>
      <c r="I692" s="27">
        <v>0</v>
      </c>
      <c r="J692" s="28">
        <f t="shared" si="25"/>
        <v>0</v>
      </c>
      <c r="K692" s="29" t="s">
        <v>50</v>
      </c>
      <c r="L692" s="29" t="s">
        <v>45</v>
      </c>
      <c r="M692" s="29" t="s">
        <v>51</v>
      </c>
      <c r="N692" s="30" t="str">
        <f>VLOOKUP(M692,[20]OPERACIONAL!$A$1:$C$12,2,FALSE)</f>
        <v>SELECIONAR</v>
      </c>
    </row>
    <row r="693" spans="2:14">
      <c r="B693" s="23" t="str">
        <f t="shared" si="24"/>
        <v>U.</v>
      </c>
      <c r="C693" s="24" t="s">
        <v>4</v>
      </c>
      <c r="D693" s="25"/>
      <c r="E693" s="25"/>
      <c r="F693" s="24" t="s">
        <v>18</v>
      </c>
      <c r="G693" s="26">
        <v>1</v>
      </c>
      <c r="H693" s="31"/>
      <c r="I693" s="27">
        <v>0</v>
      </c>
      <c r="J693" s="28">
        <f t="shared" si="25"/>
        <v>0</v>
      </c>
      <c r="K693" s="29" t="s">
        <v>50</v>
      </c>
      <c r="L693" s="29" t="s">
        <v>45</v>
      </c>
      <c r="M693" s="29" t="s">
        <v>51</v>
      </c>
      <c r="N693" s="30" t="str">
        <f>VLOOKUP(M693,[20]OPERACIONAL!$A$1:$C$12,2,FALSE)</f>
        <v>SELECIONAR</v>
      </c>
    </row>
    <row r="694" spans="2:14">
      <c r="B694" s="23" t="str">
        <f t="shared" si="24"/>
        <v>U.</v>
      </c>
      <c r="C694" s="24" t="s">
        <v>4</v>
      </c>
      <c r="D694" s="25"/>
      <c r="E694" s="25"/>
      <c r="F694" s="24" t="s">
        <v>18</v>
      </c>
      <c r="G694" s="26">
        <v>1</v>
      </c>
      <c r="H694" s="31"/>
      <c r="I694" s="27">
        <v>0</v>
      </c>
      <c r="J694" s="28">
        <f t="shared" si="25"/>
        <v>0</v>
      </c>
      <c r="K694" s="29" t="s">
        <v>50</v>
      </c>
      <c r="L694" s="29" t="s">
        <v>45</v>
      </c>
      <c r="M694" s="29" t="s">
        <v>51</v>
      </c>
      <c r="N694" s="30" t="str">
        <f>VLOOKUP(M694,[20]OPERACIONAL!$A$1:$C$12,2,FALSE)</f>
        <v>SELECIONAR</v>
      </c>
    </row>
    <row r="695" spans="2:14">
      <c r="B695" s="23" t="str">
        <f t="shared" si="24"/>
        <v>U.</v>
      </c>
      <c r="C695" s="24" t="s">
        <v>4</v>
      </c>
      <c r="D695" s="25"/>
      <c r="E695" s="25"/>
      <c r="F695" s="24" t="s">
        <v>18</v>
      </c>
      <c r="G695" s="26">
        <v>1</v>
      </c>
      <c r="H695" s="31"/>
      <c r="I695" s="27">
        <v>0</v>
      </c>
      <c r="J695" s="28">
        <f t="shared" si="25"/>
        <v>0</v>
      </c>
      <c r="K695" s="29" t="s">
        <v>50</v>
      </c>
      <c r="L695" s="29" t="s">
        <v>45</v>
      </c>
      <c r="M695" s="29" t="s">
        <v>51</v>
      </c>
      <c r="N695" s="30" t="str">
        <f>VLOOKUP(M695,[20]OPERACIONAL!$A$1:$C$12,2,FALSE)</f>
        <v>SELECIONAR</v>
      </c>
    </row>
    <row r="696" spans="2:14">
      <c r="B696" s="23" t="str">
        <f t="shared" si="24"/>
        <v>U.</v>
      </c>
      <c r="C696" s="24" t="s">
        <v>4</v>
      </c>
      <c r="D696" s="25"/>
      <c r="E696" s="25"/>
      <c r="F696" s="24" t="s">
        <v>18</v>
      </c>
      <c r="G696" s="26">
        <v>1</v>
      </c>
      <c r="H696" s="31"/>
      <c r="I696" s="27">
        <v>0</v>
      </c>
      <c r="J696" s="28">
        <f t="shared" si="25"/>
        <v>0</v>
      </c>
      <c r="K696" s="29" t="s">
        <v>50</v>
      </c>
      <c r="L696" s="29" t="s">
        <v>45</v>
      </c>
      <c r="M696" s="29" t="s">
        <v>51</v>
      </c>
      <c r="N696" s="30" t="str">
        <f>VLOOKUP(M696,[20]OPERACIONAL!$A$1:$C$12,2,FALSE)</f>
        <v>SELECIONAR</v>
      </c>
    </row>
    <row r="697" spans="2:14">
      <c r="B697" s="23" t="str">
        <f t="shared" si="24"/>
        <v>U.</v>
      </c>
      <c r="C697" s="24" t="s">
        <v>4</v>
      </c>
      <c r="D697" s="25"/>
      <c r="E697" s="25"/>
      <c r="F697" s="24" t="s">
        <v>18</v>
      </c>
      <c r="G697" s="26">
        <v>1</v>
      </c>
      <c r="H697" s="31"/>
      <c r="I697" s="27">
        <v>0</v>
      </c>
      <c r="J697" s="28">
        <f t="shared" si="25"/>
        <v>0</v>
      </c>
      <c r="K697" s="29" t="s">
        <v>50</v>
      </c>
      <c r="L697" s="29" t="s">
        <v>45</v>
      </c>
      <c r="M697" s="29" t="s">
        <v>51</v>
      </c>
      <c r="N697" s="30" t="str">
        <f>VLOOKUP(M697,[20]OPERACIONAL!$A$1:$C$12,2,FALSE)</f>
        <v>SELECIONAR</v>
      </c>
    </row>
    <row r="698" spans="2:14">
      <c r="B698" s="23" t="str">
        <f t="shared" si="24"/>
        <v>U.</v>
      </c>
      <c r="C698" s="24" t="s">
        <v>4</v>
      </c>
      <c r="D698" s="25"/>
      <c r="E698" s="25"/>
      <c r="F698" s="24" t="s">
        <v>18</v>
      </c>
      <c r="G698" s="26">
        <v>1</v>
      </c>
      <c r="H698" s="31"/>
      <c r="I698" s="27">
        <v>0</v>
      </c>
      <c r="J698" s="28">
        <f t="shared" si="25"/>
        <v>0</v>
      </c>
      <c r="K698" s="29" t="s">
        <v>50</v>
      </c>
      <c r="L698" s="29" t="s">
        <v>45</v>
      </c>
      <c r="M698" s="29" t="s">
        <v>51</v>
      </c>
      <c r="N698" s="30" t="str">
        <f>VLOOKUP(M698,[20]OPERACIONAL!$A$1:$C$12,2,FALSE)</f>
        <v>SELECIONAR</v>
      </c>
    </row>
    <row r="699" spans="2:14">
      <c r="B699" s="23" t="str">
        <f t="shared" si="24"/>
        <v>U.</v>
      </c>
      <c r="C699" s="24" t="s">
        <v>4</v>
      </c>
      <c r="D699" s="25"/>
      <c r="E699" s="25"/>
      <c r="F699" s="24" t="s">
        <v>18</v>
      </c>
      <c r="G699" s="26">
        <v>1</v>
      </c>
      <c r="H699" s="31"/>
      <c r="I699" s="27">
        <v>0</v>
      </c>
      <c r="J699" s="28">
        <f t="shared" si="25"/>
        <v>0</v>
      </c>
      <c r="K699" s="29" t="s">
        <v>50</v>
      </c>
      <c r="L699" s="29" t="s">
        <v>45</v>
      </c>
      <c r="M699" s="29" t="s">
        <v>51</v>
      </c>
      <c r="N699" s="30" t="str">
        <f>VLOOKUP(M699,[20]OPERACIONAL!$A$1:$C$12,2,FALSE)</f>
        <v>SELECIONAR</v>
      </c>
    </row>
    <row r="700" spans="2:14">
      <c r="B700" s="23" t="str">
        <f t="shared" si="24"/>
        <v>U.</v>
      </c>
      <c r="C700" s="24" t="s">
        <v>4</v>
      </c>
      <c r="D700" s="25"/>
      <c r="E700" s="25"/>
      <c r="F700" s="24" t="s">
        <v>18</v>
      </c>
      <c r="G700" s="26">
        <v>1</v>
      </c>
      <c r="H700" s="31"/>
      <c r="I700" s="27">
        <v>0</v>
      </c>
      <c r="J700" s="28">
        <f t="shared" si="25"/>
        <v>0</v>
      </c>
      <c r="K700" s="29" t="s">
        <v>50</v>
      </c>
      <c r="L700" s="29" t="s">
        <v>45</v>
      </c>
      <c r="M700" s="29" t="s">
        <v>51</v>
      </c>
      <c r="N700" s="30" t="str">
        <f>VLOOKUP(M700,[20]OPERACIONAL!$A$1:$C$12,2,FALSE)</f>
        <v>SELECIONAR</v>
      </c>
    </row>
    <row r="701" spans="2:14">
      <c r="B701" s="23" t="str">
        <f t="shared" si="24"/>
        <v>U.</v>
      </c>
      <c r="C701" s="24" t="s">
        <v>4</v>
      </c>
      <c r="D701" s="25"/>
      <c r="E701" s="25"/>
      <c r="F701" s="24" t="s">
        <v>18</v>
      </c>
      <c r="G701" s="26">
        <v>1</v>
      </c>
      <c r="H701" s="31"/>
      <c r="I701" s="27">
        <v>0</v>
      </c>
      <c r="J701" s="28">
        <f t="shared" si="25"/>
        <v>0</v>
      </c>
      <c r="K701" s="29" t="s">
        <v>50</v>
      </c>
      <c r="L701" s="29" t="s">
        <v>45</v>
      </c>
      <c r="M701" s="29" t="s">
        <v>51</v>
      </c>
      <c r="N701" s="30" t="str">
        <f>VLOOKUP(M701,[20]OPERACIONAL!$A$1:$C$12,2,FALSE)</f>
        <v>SELECIONAR</v>
      </c>
    </row>
    <row r="702" spans="2:14">
      <c r="B702" s="23" t="str">
        <f t="shared" si="24"/>
        <v>U.</v>
      </c>
      <c r="C702" s="24" t="s">
        <v>4</v>
      </c>
      <c r="D702" s="25"/>
      <c r="E702" s="25"/>
      <c r="F702" s="24" t="s">
        <v>18</v>
      </c>
      <c r="G702" s="26">
        <v>1</v>
      </c>
      <c r="H702" s="31"/>
      <c r="I702" s="27">
        <v>0</v>
      </c>
      <c r="J702" s="28">
        <f t="shared" si="25"/>
        <v>0</v>
      </c>
      <c r="K702" s="29" t="s">
        <v>50</v>
      </c>
      <c r="L702" s="29" t="s">
        <v>45</v>
      </c>
      <c r="M702" s="29" t="s">
        <v>51</v>
      </c>
      <c r="N702" s="30" t="str">
        <f>VLOOKUP(M702,[20]OPERACIONAL!$A$1:$C$12,2,FALSE)</f>
        <v>SELECIONAR</v>
      </c>
    </row>
    <row r="703" spans="2:14">
      <c r="B703" s="23" t="str">
        <f t="shared" si="24"/>
        <v>U.</v>
      </c>
      <c r="C703" s="24" t="s">
        <v>4</v>
      </c>
      <c r="D703" s="25"/>
      <c r="E703" s="25"/>
      <c r="F703" s="24" t="s">
        <v>18</v>
      </c>
      <c r="G703" s="26">
        <v>1</v>
      </c>
      <c r="H703" s="31"/>
      <c r="I703" s="27">
        <v>0</v>
      </c>
      <c r="J703" s="28">
        <f t="shared" si="25"/>
        <v>0</v>
      </c>
      <c r="K703" s="29" t="s">
        <v>50</v>
      </c>
      <c r="L703" s="29" t="s">
        <v>45</v>
      </c>
      <c r="M703" s="29" t="s">
        <v>51</v>
      </c>
      <c r="N703" s="30" t="str">
        <f>VLOOKUP(M703,[20]OPERACIONAL!$A$1:$C$12,2,FALSE)</f>
        <v>SELECIONAR</v>
      </c>
    </row>
    <row r="704" spans="2:14">
      <c r="B704" s="23" t="str">
        <f t="shared" si="24"/>
        <v>U.</v>
      </c>
      <c r="C704" s="24" t="s">
        <v>4</v>
      </c>
      <c r="D704" s="25"/>
      <c r="E704" s="25"/>
      <c r="F704" s="24" t="s">
        <v>18</v>
      </c>
      <c r="G704" s="26">
        <v>1</v>
      </c>
      <c r="H704" s="31"/>
      <c r="I704" s="27">
        <v>0</v>
      </c>
      <c r="J704" s="28">
        <f t="shared" si="25"/>
        <v>0</v>
      </c>
      <c r="K704" s="29" t="s">
        <v>50</v>
      </c>
      <c r="L704" s="29" t="s">
        <v>45</v>
      </c>
      <c r="M704" s="29" t="s">
        <v>51</v>
      </c>
      <c r="N704" s="30" t="str">
        <f>VLOOKUP(M704,[20]OPERACIONAL!$A$1:$C$12,2,FALSE)</f>
        <v>SELECIONAR</v>
      </c>
    </row>
    <row r="705" spans="2:14">
      <c r="B705" s="23" t="str">
        <f t="shared" si="24"/>
        <v>U.</v>
      </c>
      <c r="C705" s="24" t="s">
        <v>4</v>
      </c>
      <c r="D705" s="25"/>
      <c r="E705" s="25"/>
      <c r="F705" s="24" t="s">
        <v>18</v>
      </c>
      <c r="G705" s="26">
        <v>1</v>
      </c>
      <c r="H705" s="31"/>
      <c r="I705" s="27">
        <v>0</v>
      </c>
      <c r="J705" s="28">
        <f t="shared" si="25"/>
        <v>0</v>
      </c>
      <c r="K705" s="29" t="s">
        <v>50</v>
      </c>
      <c r="L705" s="29" t="s">
        <v>45</v>
      </c>
      <c r="M705" s="29" t="s">
        <v>51</v>
      </c>
      <c r="N705" s="30" t="str">
        <f>VLOOKUP(M705,[20]OPERACIONAL!$A$1:$C$12,2,FALSE)</f>
        <v>SELECIONAR</v>
      </c>
    </row>
    <row r="706" spans="2:14">
      <c r="B706" s="23" t="str">
        <f t="shared" si="24"/>
        <v>U.</v>
      </c>
      <c r="C706" s="24" t="s">
        <v>4</v>
      </c>
      <c r="D706" s="25"/>
      <c r="E706" s="25"/>
      <c r="F706" s="24" t="s">
        <v>18</v>
      </c>
      <c r="G706" s="26">
        <v>1</v>
      </c>
      <c r="H706" s="31"/>
      <c r="I706" s="27">
        <v>0</v>
      </c>
      <c r="J706" s="28">
        <f t="shared" si="25"/>
        <v>0</v>
      </c>
      <c r="K706" s="29" t="s">
        <v>50</v>
      </c>
      <c r="L706" s="29" t="s">
        <v>45</v>
      </c>
      <c r="M706" s="29" t="s">
        <v>51</v>
      </c>
      <c r="N706" s="30" t="str">
        <f>VLOOKUP(M706,[20]OPERACIONAL!$A$1:$C$12,2,FALSE)</f>
        <v>SELECIONAR</v>
      </c>
    </row>
    <row r="707" spans="2:14">
      <c r="B707" s="23" t="str">
        <f t="shared" si="24"/>
        <v>U.</v>
      </c>
      <c r="C707" s="24" t="s">
        <v>4</v>
      </c>
      <c r="D707" s="25"/>
      <c r="E707" s="25"/>
      <c r="F707" s="24" t="s">
        <v>18</v>
      </c>
      <c r="G707" s="26">
        <v>1</v>
      </c>
      <c r="H707" s="31"/>
      <c r="I707" s="27">
        <v>0</v>
      </c>
      <c r="J707" s="28">
        <f t="shared" si="25"/>
        <v>0</v>
      </c>
      <c r="K707" s="29" t="s">
        <v>50</v>
      </c>
      <c r="L707" s="29" t="s">
        <v>45</v>
      </c>
      <c r="M707" s="29" t="s">
        <v>51</v>
      </c>
      <c r="N707" s="30" t="str">
        <f>VLOOKUP(M707,[20]OPERACIONAL!$A$1:$C$12,2,FALSE)</f>
        <v>SELECIONAR</v>
      </c>
    </row>
    <row r="708" spans="2:14">
      <c r="B708" s="23" t="str">
        <f t="shared" si="24"/>
        <v>U.</v>
      </c>
      <c r="C708" s="24" t="s">
        <v>4</v>
      </c>
      <c r="D708" s="25"/>
      <c r="E708" s="25"/>
      <c r="F708" s="24" t="s">
        <v>18</v>
      </c>
      <c r="G708" s="26">
        <v>1</v>
      </c>
      <c r="H708" s="31"/>
      <c r="I708" s="27">
        <v>0</v>
      </c>
      <c r="J708" s="28">
        <f t="shared" si="25"/>
        <v>0</v>
      </c>
      <c r="K708" s="29" t="s">
        <v>50</v>
      </c>
      <c r="L708" s="29" t="s">
        <v>45</v>
      </c>
      <c r="M708" s="29" t="s">
        <v>51</v>
      </c>
      <c r="N708" s="30" t="str">
        <f>VLOOKUP(M708,[20]OPERACIONAL!$A$1:$C$12,2,FALSE)</f>
        <v>SELECIONAR</v>
      </c>
    </row>
    <row r="709" spans="2:14">
      <c r="B709" s="23" t="str">
        <f t="shared" ref="B709:B772" si="26">MID(C709,1,2)</f>
        <v>U.</v>
      </c>
      <c r="C709" s="24" t="s">
        <v>4</v>
      </c>
      <c r="D709" s="25"/>
      <c r="E709" s="25"/>
      <c r="F709" s="24" t="s">
        <v>18</v>
      </c>
      <c r="G709" s="26">
        <v>1</v>
      </c>
      <c r="H709" s="31"/>
      <c r="I709" s="27">
        <v>0</v>
      </c>
      <c r="J709" s="28">
        <f t="shared" si="25"/>
        <v>0</v>
      </c>
      <c r="K709" s="29" t="s">
        <v>50</v>
      </c>
      <c r="L709" s="29" t="s">
        <v>45</v>
      </c>
      <c r="M709" s="29" t="s">
        <v>51</v>
      </c>
      <c r="N709" s="30" t="str">
        <f>VLOOKUP(M709,[20]OPERACIONAL!$A$1:$C$12,2,FALSE)</f>
        <v>SELECIONAR</v>
      </c>
    </row>
    <row r="710" spans="2:14">
      <c r="B710" s="23" t="str">
        <f t="shared" si="26"/>
        <v>U.</v>
      </c>
      <c r="C710" s="24" t="s">
        <v>4</v>
      </c>
      <c r="D710" s="25"/>
      <c r="E710" s="25"/>
      <c r="F710" s="24" t="s">
        <v>18</v>
      </c>
      <c r="G710" s="26">
        <v>1</v>
      </c>
      <c r="H710" s="31"/>
      <c r="I710" s="27">
        <v>0</v>
      </c>
      <c r="J710" s="28">
        <f t="shared" si="25"/>
        <v>0</v>
      </c>
      <c r="K710" s="29" t="s">
        <v>50</v>
      </c>
      <c r="L710" s="29" t="s">
        <v>45</v>
      </c>
      <c r="M710" s="29" t="s">
        <v>51</v>
      </c>
      <c r="N710" s="30" t="str">
        <f>VLOOKUP(M710,[20]OPERACIONAL!$A$1:$C$12,2,FALSE)</f>
        <v>SELECIONAR</v>
      </c>
    </row>
    <row r="711" spans="2:14">
      <c r="B711" s="23" t="str">
        <f t="shared" si="26"/>
        <v>U.</v>
      </c>
      <c r="C711" s="24" t="s">
        <v>4</v>
      </c>
      <c r="D711" s="25"/>
      <c r="E711" s="25"/>
      <c r="F711" s="24" t="s">
        <v>18</v>
      </c>
      <c r="G711" s="26">
        <v>1</v>
      </c>
      <c r="H711" s="31"/>
      <c r="I711" s="27">
        <v>0</v>
      </c>
      <c r="J711" s="28">
        <f t="shared" si="25"/>
        <v>0</v>
      </c>
      <c r="K711" s="29" t="s">
        <v>50</v>
      </c>
      <c r="L711" s="29" t="s">
        <v>45</v>
      </c>
      <c r="M711" s="29" t="s">
        <v>51</v>
      </c>
      <c r="N711" s="30" t="str">
        <f>VLOOKUP(M711,[20]OPERACIONAL!$A$1:$C$12,2,FALSE)</f>
        <v>SELECIONAR</v>
      </c>
    </row>
    <row r="712" spans="2:14">
      <c r="B712" s="23" t="str">
        <f t="shared" si="26"/>
        <v>U.</v>
      </c>
      <c r="C712" s="24" t="s">
        <v>4</v>
      </c>
      <c r="D712" s="25"/>
      <c r="E712" s="25"/>
      <c r="F712" s="24" t="s">
        <v>18</v>
      </c>
      <c r="G712" s="26">
        <v>1</v>
      </c>
      <c r="H712" s="31"/>
      <c r="I712" s="27">
        <v>0</v>
      </c>
      <c r="J712" s="28">
        <f t="shared" si="25"/>
        <v>0</v>
      </c>
      <c r="K712" s="29" t="s">
        <v>50</v>
      </c>
      <c r="L712" s="29" t="s">
        <v>45</v>
      </c>
      <c r="M712" s="29" t="s">
        <v>51</v>
      </c>
      <c r="N712" s="30" t="str">
        <f>VLOOKUP(M712,[20]OPERACIONAL!$A$1:$C$12,2,FALSE)</f>
        <v>SELECIONAR</v>
      </c>
    </row>
    <row r="713" spans="2:14">
      <c r="B713" s="23" t="str">
        <f t="shared" si="26"/>
        <v>U.</v>
      </c>
      <c r="C713" s="24" t="s">
        <v>4</v>
      </c>
      <c r="D713" s="25"/>
      <c r="E713" s="25"/>
      <c r="F713" s="24" t="s">
        <v>18</v>
      </c>
      <c r="G713" s="26">
        <v>1</v>
      </c>
      <c r="H713" s="31"/>
      <c r="I713" s="27">
        <v>0</v>
      </c>
      <c r="J713" s="28">
        <f t="shared" si="25"/>
        <v>0</v>
      </c>
      <c r="K713" s="29" t="s">
        <v>50</v>
      </c>
      <c r="L713" s="29" t="s">
        <v>45</v>
      </c>
      <c r="M713" s="29" t="s">
        <v>51</v>
      </c>
      <c r="N713" s="30" t="str">
        <f>VLOOKUP(M713,[20]OPERACIONAL!$A$1:$C$12,2,FALSE)</f>
        <v>SELECIONAR</v>
      </c>
    </row>
    <row r="714" spans="2:14">
      <c r="B714" s="23" t="str">
        <f t="shared" si="26"/>
        <v>U.</v>
      </c>
      <c r="C714" s="24" t="s">
        <v>4</v>
      </c>
      <c r="D714" s="25"/>
      <c r="E714" s="25"/>
      <c r="F714" s="24" t="s">
        <v>18</v>
      </c>
      <c r="G714" s="26">
        <v>1</v>
      </c>
      <c r="H714" s="31"/>
      <c r="I714" s="27">
        <v>0</v>
      </c>
      <c r="J714" s="28">
        <f t="shared" si="25"/>
        <v>0</v>
      </c>
      <c r="K714" s="29" t="s">
        <v>50</v>
      </c>
      <c r="L714" s="29" t="s">
        <v>45</v>
      </c>
      <c r="M714" s="29" t="s">
        <v>51</v>
      </c>
      <c r="N714" s="30" t="str">
        <f>VLOOKUP(M714,[20]OPERACIONAL!$A$1:$C$12,2,FALSE)</f>
        <v>SELECIONAR</v>
      </c>
    </row>
    <row r="715" spans="2:14">
      <c r="B715" s="23" t="str">
        <f t="shared" si="26"/>
        <v>U.</v>
      </c>
      <c r="C715" s="24" t="s">
        <v>4</v>
      </c>
      <c r="D715" s="25"/>
      <c r="E715" s="25"/>
      <c r="F715" s="24" t="s">
        <v>18</v>
      </c>
      <c r="G715" s="26">
        <v>1</v>
      </c>
      <c r="H715" s="31"/>
      <c r="I715" s="27">
        <v>0</v>
      </c>
      <c r="J715" s="28">
        <f t="shared" si="25"/>
        <v>0</v>
      </c>
      <c r="K715" s="29" t="s">
        <v>50</v>
      </c>
      <c r="L715" s="29" t="s">
        <v>45</v>
      </c>
      <c r="M715" s="29" t="s">
        <v>51</v>
      </c>
      <c r="N715" s="30" t="str">
        <f>VLOOKUP(M715,[20]OPERACIONAL!$A$1:$C$12,2,FALSE)</f>
        <v>SELECIONAR</v>
      </c>
    </row>
    <row r="716" spans="2:14">
      <c r="B716" s="23" t="str">
        <f t="shared" si="26"/>
        <v>U.</v>
      </c>
      <c r="C716" s="24" t="s">
        <v>4</v>
      </c>
      <c r="D716" s="25"/>
      <c r="E716" s="25"/>
      <c r="F716" s="24" t="s">
        <v>18</v>
      </c>
      <c r="G716" s="26">
        <v>1</v>
      </c>
      <c r="H716" s="31"/>
      <c r="I716" s="27">
        <v>0</v>
      </c>
      <c r="J716" s="28">
        <f t="shared" si="25"/>
        <v>0</v>
      </c>
      <c r="K716" s="29" t="s">
        <v>50</v>
      </c>
      <c r="L716" s="29" t="s">
        <v>45</v>
      </c>
      <c r="M716" s="29" t="s">
        <v>51</v>
      </c>
      <c r="N716" s="30" t="str">
        <f>VLOOKUP(M716,[20]OPERACIONAL!$A$1:$C$12,2,FALSE)</f>
        <v>SELECIONAR</v>
      </c>
    </row>
    <row r="717" spans="2:14">
      <c r="B717" s="23" t="str">
        <f t="shared" si="26"/>
        <v>U.</v>
      </c>
      <c r="C717" s="24" t="s">
        <v>4</v>
      </c>
      <c r="D717" s="25"/>
      <c r="E717" s="25"/>
      <c r="F717" s="24" t="s">
        <v>18</v>
      </c>
      <c r="G717" s="26">
        <v>1</v>
      </c>
      <c r="H717" s="31"/>
      <c r="I717" s="27">
        <v>0</v>
      </c>
      <c r="J717" s="28">
        <f t="shared" si="25"/>
        <v>0</v>
      </c>
      <c r="K717" s="29" t="s">
        <v>50</v>
      </c>
      <c r="L717" s="29" t="s">
        <v>45</v>
      </c>
      <c r="M717" s="29" t="s">
        <v>51</v>
      </c>
      <c r="N717" s="30" t="str">
        <f>VLOOKUP(M717,[20]OPERACIONAL!$A$1:$C$12,2,FALSE)</f>
        <v>SELECIONAR</v>
      </c>
    </row>
    <row r="718" spans="2:14">
      <c r="B718" s="23" t="str">
        <f t="shared" si="26"/>
        <v>U.</v>
      </c>
      <c r="C718" s="24" t="s">
        <v>4</v>
      </c>
      <c r="D718" s="25"/>
      <c r="E718" s="25"/>
      <c r="F718" s="24" t="s">
        <v>18</v>
      </c>
      <c r="G718" s="26">
        <v>1</v>
      </c>
      <c r="H718" s="31"/>
      <c r="I718" s="27">
        <v>0</v>
      </c>
      <c r="J718" s="28">
        <f t="shared" si="25"/>
        <v>0</v>
      </c>
      <c r="K718" s="29" t="s">
        <v>50</v>
      </c>
      <c r="L718" s="29" t="s">
        <v>45</v>
      </c>
      <c r="M718" s="29" t="s">
        <v>51</v>
      </c>
      <c r="N718" s="30" t="str">
        <f>VLOOKUP(M718,[20]OPERACIONAL!$A$1:$C$12,2,FALSE)</f>
        <v>SELECIONAR</v>
      </c>
    </row>
    <row r="719" spans="2:14">
      <c r="B719" s="23" t="str">
        <f t="shared" si="26"/>
        <v>U.</v>
      </c>
      <c r="C719" s="24" t="s">
        <v>4</v>
      </c>
      <c r="D719" s="25"/>
      <c r="E719" s="25"/>
      <c r="F719" s="24" t="s">
        <v>18</v>
      </c>
      <c r="G719" s="26">
        <v>1</v>
      </c>
      <c r="H719" s="31"/>
      <c r="I719" s="27">
        <v>0</v>
      </c>
      <c r="J719" s="28">
        <f t="shared" ref="J719:J782" si="27">G719*I719</f>
        <v>0</v>
      </c>
      <c r="K719" s="29" t="s">
        <v>50</v>
      </c>
      <c r="L719" s="29" t="s">
        <v>45</v>
      </c>
      <c r="M719" s="29" t="s">
        <v>51</v>
      </c>
      <c r="N719" s="30" t="str">
        <f>VLOOKUP(M719,[20]OPERACIONAL!$A$1:$C$12,2,FALSE)</f>
        <v>SELECIONAR</v>
      </c>
    </row>
    <row r="720" spans="2:14">
      <c r="B720" s="23" t="str">
        <f t="shared" si="26"/>
        <v>U.</v>
      </c>
      <c r="C720" s="24" t="s">
        <v>4</v>
      </c>
      <c r="D720" s="25"/>
      <c r="E720" s="25"/>
      <c r="F720" s="24" t="s">
        <v>18</v>
      </c>
      <c r="G720" s="26">
        <v>1</v>
      </c>
      <c r="H720" s="31"/>
      <c r="I720" s="27">
        <v>0</v>
      </c>
      <c r="J720" s="28">
        <f t="shared" si="27"/>
        <v>0</v>
      </c>
      <c r="K720" s="29" t="s">
        <v>50</v>
      </c>
      <c r="L720" s="29" t="s">
        <v>45</v>
      </c>
      <c r="M720" s="29" t="s">
        <v>51</v>
      </c>
      <c r="N720" s="30" t="str">
        <f>VLOOKUP(M720,[20]OPERACIONAL!$A$1:$C$12,2,FALSE)</f>
        <v>SELECIONAR</v>
      </c>
    </row>
    <row r="721" spans="2:14">
      <c r="B721" s="23" t="str">
        <f t="shared" si="26"/>
        <v>U.</v>
      </c>
      <c r="C721" s="24" t="s">
        <v>4</v>
      </c>
      <c r="D721" s="25"/>
      <c r="E721" s="25"/>
      <c r="F721" s="24" t="s">
        <v>18</v>
      </c>
      <c r="G721" s="26">
        <v>1</v>
      </c>
      <c r="H721" s="31"/>
      <c r="I721" s="27">
        <v>0</v>
      </c>
      <c r="J721" s="28">
        <f t="shared" si="27"/>
        <v>0</v>
      </c>
      <c r="K721" s="29" t="s">
        <v>50</v>
      </c>
      <c r="L721" s="29" t="s">
        <v>45</v>
      </c>
      <c r="M721" s="29" t="s">
        <v>51</v>
      </c>
      <c r="N721" s="30" t="str">
        <f>VLOOKUP(M721,[20]OPERACIONAL!$A$1:$C$12,2,FALSE)</f>
        <v>SELECIONAR</v>
      </c>
    </row>
    <row r="722" spans="2:14">
      <c r="B722" s="23" t="str">
        <f t="shared" si="26"/>
        <v>U.</v>
      </c>
      <c r="C722" s="24" t="s">
        <v>4</v>
      </c>
      <c r="D722" s="25"/>
      <c r="E722" s="25"/>
      <c r="F722" s="24" t="s">
        <v>18</v>
      </c>
      <c r="G722" s="26">
        <v>1</v>
      </c>
      <c r="H722" s="31"/>
      <c r="I722" s="27">
        <v>0</v>
      </c>
      <c r="J722" s="28">
        <f t="shared" si="27"/>
        <v>0</v>
      </c>
      <c r="K722" s="29" t="s">
        <v>50</v>
      </c>
      <c r="L722" s="29" t="s">
        <v>45</v>
      </c>
      <c r="M722" s="29" t="s">
        <v>51</v>
      </c>
      <c r="N722" s="30" t="str">
        <f>VLOOKUP(M722,[20]OPERACIONAL!$A$1:$C$12,2,FALSE)</f>
        <v>SELECIONAR</v>
      </c>
    </row>
    <row r="723" spans="2:14">
      <c r="B723" s="23" t="str">
        <f t="shared" si="26"/>
        <v>U.</v>
      </c>
      <c r="C723" s="24" t="s">
        <v>4</v>
      </c>
      <c r="D723" s="25"/>
      <c r="E723" s="25"/>
      <c r="F723" s="24" t="s">
        <v>18</v>
      </c>
      <c r="G723" s="26">
        <v>1</v>
      </c>
      <c r="H723" s="31"/>
      <c r="I723" s="27">
        <v>0</v>
      </c>
      <c r="J723" s="28">
        <f t="shared" si="27"/>
        <v>0</v>
      </c>
      <c r="K723" s="29" t="s">
        <v>50</v>
      </c>
      <c r="L723" s="29" t="s">
        <v>45</v>
      </c>
      <c r="M723" s="29" t="s">
        <v>51</v>
      </c>
      <c r="N723" s="30" t="str">
        <f>VLOOKUP(M723,[20]OPERACIONAL!$A$1:$C$12,2,FALSE)</f>
        <v>SELECIONAR</v>
      </c>
    </row>
    <row r="724" spans="2:14">
      <c r="B724" s="23" t="str">
        <f t="shared" si="26"/>
        <v>U.</v>
      </c>
      <c r="C724" s="24" t="s">
        <v>4</v>
      </c>
      <c r="D724" s="25"/>
      <c r="E724" s="25"/>
      <c r="F724" s="24" t="s">
        <v>18</v>
      </c>
      <c r="G724" s="26">
        <v>1</v>
      </c>
      <c r="H724" s="31"/>
      <c r="I724" s="27">
        <v>0</v>
      </c>
      <c r="J724" s="28">
        <f t="shared" si="27"/>
        <v>0</v>
      </c>
      <c r="K724" s="29" t="s">
        <v>50</v>
      </c>
      <c r="L724" s="29" t="s">
        <v>45</v>
      </c>
      <c r="M724" s="29" t="s">
        <v>51</v>
      </c>
      <c r="N724" s="30" t="str">
        <f>VLOOKUP(M724,[20]OPERACIONAL!$A$1:$C$12,2,FALSE)</f>
        <v>SELECIONAR</v>
      </c>
    </row>
    <row r="725" spans="2:14">
      <c r="B725" s="23" t="str">
        <f t="shared" si="26"/>
        <v>U.</v>
      </c>
      <c r="C725" s="24" t="s">
        <v>4</v>
      </c>
      <c r="D725" s="25"/>
      <c r="E725" s="25"/>
      <c r="F725" s="24" t="s">
        <v>18</v>
      </c>
      <c r="G725" s="26">
        <v>1</v>
      </c>
      <c r="H725" s="31"/>
      <c r="I725" s="27">
        <v>0</v>
      </c>
      <c r="J725" s="28">
        <f t="shared" si="27"/>
        <v>0</v>
      </c>
      <c r="K725" s="29" t="s">
        <v>50</v>
      </c>
      <c r="L725" s="29" t="s">
        <v>45</v>
      </c>
      <c r="M725" s="29" t="s">
        <v>51</v>
      </c>
      <c r="N725" s="30" t="str">
        <f>VLOOKUP(M725,[20]OPERACIONAL!$A$1:$C$12,2,FALSE)</f>
        <v>SELECIONAR</v>
      </c>
    </row>
    <row r="726" spans="2:14">
      <c r="B726" s="23" t="str">
        <f t="shared" si="26"/>
        <v>U.</v>
      </c>
      <c r="C726" s="24" t="s">
        <v>4</v>
      </c>
      <c r="D726" s="25"/>
      <c r="E726" s="25"/>
      <c r="F726" s="24" t="s">
        <v>18</v>
      </c>
      <c r="G726" s="26">
        <v>1</v>
      </c>
      <c r="H726" s="31"/>
      <c r="I726" s="27">
        <v>0</v>
      </c>
      <c r="J726" s="28">
        <f t="shared" si="27"/>
        <v>0</v>
      </c>
      <c r="K726" s="29" t="s">
        <v>50</v>
      </c>
      <c r="L726" s="29" t="s">
        <v>45</v>
      </c>
      <c r="M726" s="29" t="s">
        <v>51</v>
      </c>
      <c r="N726" s="30" t="str">
        <f>VLOOKUP(M726,[20]OPERACIONAL!$A$1:$C$12,2,FALSE)</f>
        <v>SELECIONAR</v>
      </c>
    </row>
    <row r="727" spans="2:14">
      <c r="B727" s="23" t="str">
        <f t="shared" si="26"/>
        <v>U.</v>
      </c>
      <c r="C727" s="24" t="s">
        <v>4</v>
      </c>
      <c r="D727" s="25"/>
      <c r="E727" s="25"/>
      <c r="F727" s="24" t="s">
        <v>18</v>
      </c>
      <c r="G727" s="26">
        <v>1</v>
      </c>
      <c r="H727" s="31"/>
      <c r="I727" s="27">
        <v>0</v>
      </c>
      <c r="J727" s="28">
        <f t="shared" si="27"/>
        <v>0</v>
      </c>
      <c r="K727" s="29" t="s">
        <v>50</v>
      </c>
      <c r="L727" s="29" t="s">
        <v>45</v>
      </c>
      <c r="M727" s="29" t="s">
        <v>51</v>
      </c>
      <c r="N727" s="30" t="str">
        <f>VLOOKUP(M727,[20]OPERACIONAL!$A$1:$C$12,2,FALSE)</f>
        <v>SELECIONAR</v>
      </c>
    </row>
    <row r="728" spans="2:14">
      <c r="B728" s="23" t="str">
        <f t="shared" si="26"/>
        <v>U.</v>
      </c>
      <c r="C728" s="24" t="s">
        <v>4</v>
      </c>
      <c r="D728" s="25"/>
      <c r="E728" s="25"/>
      <c r="F728" s="24" t="s">
        <v>18</v>
      </c>
      <c r="G728" s="26">
        <v>1</v>
      </c>
      <c r="H728" s="31"/>
      <c r="I728" s="27">
        <v>0</v>
      </c>
      <c r="J728" s="28">
        <f t="shared" si="27"/>
        <v>0</v>
      </c>
      <c r="K728" s="29" t="s">
        <v>50</v>
      </c>
      <c r="L728" s="29" t="s">
        <v>45</v>
      </c>
      <c r="M728" s="29" t="s">
        <v>51</v>
      </c>
      <c r="N728" s="30" t="str">
        <f>VLOOKUP(M728,[20]OPERACIONAL!$A$1:$C$12,2,FALSE)</f>
        <v>SELECIONAR</v>
      </c>
    </row>
    <row r="729" spans="2:14">
      <c r="B729" s="23" t="str">
        <f t="shared" si="26"/>
        <v>U.</v>
      </c>
      <c r="C729" s="24" t="s">
        <v>4</v>
      </c>
      <c r="D729" s="25"/>
      <c r="E729" s="25"/>
      <c r="F729" s="24" t="s">
        <v>18</v>
      </c>
      <c r="G729" s="26">
        <v>1</v>
      </c>
      <c r="H729" s="31"/>
      <c r="I729" s="27">
        <v>0</v>
      </c>
      <c r="J729" s="28">
        <f t="shared" si="27"/>
        <v>0</v>
      </c>
      <c r="K729" s="29" t="s">
        <v>50</v>
      </c>
      <c r="L729" s="29" t="s">
        <v>45</v>
      </c>
      <c r="M729" s="29" t="s">
        <v>51</v>
      </c>
      <c r="N729" s="30" t="str">
        <f>VLOOKUP(M729,[20]OPERACIONAL!$A$1:$C$12,2,FALSE)</f>
        <v>SELECIONAR</v>
      </c>
    </row>
    <row r="730" spans="2:14">
      <c r="B730" s="23" t="str">
        <f t="shared" si="26"/>
        <v>U.</v>
      </c>
      <c r="C730" s="24" t="s">
        <v>4</v>
      </c>
      <c r="D730" s="25"/>
      <c r="E730" s="25"/>
      <c r="F730" s="24" t="s">
        <v>18</v>
      </c>
      <c r="G730" s="26">
        <v>1</v>
      </c>
      <c r="H730" s="31"/>
      <c r="I730" s="27">
        <v>0</v>
      </c>
      <c r="J730" s="28">
        <f t="shared" si="27"/>
        <v>0</v>
      </c>
      <c r="K730" s="29" t="s">
        <v>50</v>
      </c>
      <c r="L730" s="29" t="s">
        <v>45</v>
      </c>
      <c r="M730" s="29" t="s">
        <v>51</v>
      </c>
      <c r="N730" s="30" t="str">
        <f>VLOOKUP(M730,[20]OPERACIONAL!$A$1:$C$12,2,FALSE)</f>
        <v>SELECIONAR</v>
      </c>
    </row>
    <row r="731" spans="2:14">
      <c r="B731" s="23" t="str">
        <f t="shared" si="26"/>
        <v>U.</v>
      </c>
      <c r="C731" s="24" t="s">
        <v>4</v>
      </c>
      <c r="D731" s="25"/>
      <c r="E731" s="25"/>
      <c r="F731" s="24" t="s">
        <v>18</v>
      </c>
      <c r="G731" s="26">
        <v>1</v>
      </c>
      <c r="H731" s="31"/>
      <c r="I731" s="27">
        <v>0</v>
      </c>
      <c r="J731" s="28">
        <f t="shared" si="27"/>
        <v>0</v>
      </c>
      <c r="K731" s="29" t="s">
        <v>50</v>
      </c>
      <c r="L731" s="29" t="s">
        <v>45</v>
      </c>
      <c r="M731" s="29" t="s">
        <v>51</v>
      </c>
      <c r="N731" s="30" t="str">
        <f>VLOOKUP(M731,[20]OPERACIONAL!$A$1:$C$12,2,FALSE)</f>
        <v>SELECIONAR</v>
      </c>
    </row>
    <row r="732" spans="2:14">
      <c r="B732" s="23" t="str">
        <f t="shared" si="26"/>
        <v>U.</v>
      </c>
      <c r="C732" s="24" t="s">
        <v>4</v>
      </c>
      <c r="D732" s="25"/>
      <c r="E732" s="25"/>
      <c r="F732" s="24" t="s">
        <v>18</v>
      </c>
      <c r="G732" s="26">
        <v>1</v>
      </c>
      <c r="H732" s="31"/>
      <c r="I732" s="27">
        <v>0</v>
      </c>
      <c r="J732" s="28">
        <f t="shared" si="27"/>
        <v>0</v>
      </c>
      <c r="K732" s="29" t="s">
        <v>50</v>
      </c>
      <c r="L732" s="29" t="s">
        <v>45</v>
      </c>
      <c r="M732" s="29" t="s">
        <v>51</v>
      </c>
      <c r="N732" s="30" t="str">
        <f>VLOOKUP(M732,[20]OPERACIONAL!$A$1:$C$12,2,FALSE)</f>
        <v>SELECIONAR</v>
      </c>
    </row>
    <row r="733" spans="2:14">
      <c r="B733" s="23" t="str">
        <f t="shared" si="26"/>
        <v>U.</v>
      </c>
      <c r="C733" s="24" t="s">
        <v>4</v>
      </c>
      <c r="D733" s="25"/>
      <c r="E733" s="25"/>
      <c r="F733" s="24" t="s">
        <v>18</v>
      </c>
      <c r="G733" s="26">
        <v>1</v>
      </c>
      <c r="H733" s="31"/>
      <c r="I733" s="27">
        <v>0</v>
      </c>
      <c r="J733" s="28">
        <f t="shared" si="27"/>
        <v>0</v>
      </c>
      <c r="K733" s="29" t="s">
        <v>50</v>
      </c>
      <c r="L733" s="29" t="s">
        <v>45</v>
      </c>
      <c r="M733" s="29" t="s">
        <v>51</v>
      </c>
      <c r="N733" s="30" t="str">
        <f>VLOOKUP(M733,[20]OPERACIONAL!$A$1:$C$12,2,FALSE)</f>
        <v>SELECIONAR</v>
      </c>
    </row>
    <row r="734" spans="2:14">
      <c r="B734" s="23" t="str">
        <f t="shared" si="26"/>
        <v>U.</v>
      </c>
      <c r="C734" s="24" t="s">
        <v>4</v>
      </c>
      <c r="D734" s="25"/>
      <c r="E734" s="25"/>
      <c r="F734" s="24" t="s">
        <v>18</v>
      </c>
      <c r="G734" s="26">
        <v>1</v>
      </c>
      <c r="H734" s="31"/>
      <c r="I734" s="27">
        <v>0</v>
      </c>
      <c r="J734" s="28">
        <f t="shared" si="27"/>
        <v>0</v>
      </c>
      <c r="K734" s="29" t="s">
        <v>50</v>
      </c>
      <c r="L734" s="29" t="s">
        <v>45</v>
      </c>
      <c r="M734" s="29" t="s">
        <v>51</v>
      </c>
      <c r="N734" s="30" t="str">
        <f>VLOOKUP(M734,[20]OPERACIONAL!$A$1:$C$12,2,FALSE)</f>
        <v>SELECIONAR</v>
      </c>
    </row>
    <row r="735" spans="2:14">
      <c r="B735" s="23" t="str">
        <f t="shared" si="26"/>
        <v>U.</v>
      </c>
      <c r="C735" s="24" t="s">
        <v>4</v>
      </c>
      <c r="D735" s="25"/>
      <c r="E735" s="25"/>
      <c r="F735" s="24" t="s">
        <v>18</v>
      </c>
      <c r="G735" s="26">
        <v>1</v>
      </c>
      <c r="H735" s="31"/>
      <c r="I735" s="27">
        <v>0</v>
      </c>
      <c r="J735" s="28">
        <f t="shared" si="27"/>
        <v>0</v>
      </c>
      <c r="K735" s="29" t="s">
        <v>50</v>
      </c>
      <c r="L735" s="29" t="s">
        <v>45</v>
      </c>
      <c r="M735" s="29" t="s">
        <v>51</v>
      </c>
      <c r="N735" s="30" t="str">
        <f>VLOOKUP(M735,[20]OPERACIONAL!$A$1:$C$12,2,FALSE)</f>
        <v>SELECIONAR</v>
      </c>
    </row>
    <row r="736" spans="2:14">
      <c r="B736" s="23" t="str">
        <f t="shared" si="26"/>
        <v>U.</v>
      </c>
      <c r="C736" s="24" t="s">
        <v>4</v>
      </c>
      <c r="D736" s="25"/>
      <c r="E736" s="25"/>
      <c r="F736" s="24" t="s">
        <v>18</v>
      </c>
      <c r="G736" s="26">
        <v>1</v>
      </c>
      <c r="H736" s="31"/>
      <c r="I736" s="27">
        <v>0</v>
      </c>
      <c r="J736" s="28">
        <f t="shared" si="27"/>
        <v>0</v>
      </c>
      <c r="K736" s="29" t="s">
        <v>50</v>
      </c>
      <c r="L736" s="29" t="s">
        <v>45</v>
      </c>
      <c r="M736" s="29" t="s">
        <v>51</v>
      </c>
      <c r="N736" s="30" t="str">
        <f>VLOOKUP(M736,[20]OPERACIONAL!$A$1:$C$12,2,FALSE)</f>
        <v>SELECIONAR</v>
      </c>
    </row>
    <row r="737" spans="2:14">
      <c r="B737" s="23" t="str">
        <f t="shared" si="26"/>
        <v>U.</v>
      </c>
      <c r="C737" s="24" t="s">
        <v>4</v>
      </c>
      <c r="D737" s="25"/>
      <c r="E737" s="25"/>
      <c r="F737" s="24" t="s">
        <v>18</v>
      </c>
      <c r="G737" s="26">
        <v>1</v>
      </c>
      <c r="H737" s="31"/>
      <c r="I737" s="27">
        <v>0</v>
      </c>
      <c r="J737" s="28">
        <f t="shared" si="27"/>
        <v>0</v>
      </c>
      <c r="K737" s="29" t="s">
        <v>50</v>
      </c>
      <c r="L737" s="29" t="s">
        <v>45</v>
      </c>
      <c r="M737" s="29" t="s">
        <v>51</v>
      </c>
      <c r="N737" s="30" t="str">
        <f>VLOOKUP(M737,[20]OPERACIONAL!$A$1:$C$12,2,FALSE)</f>
        <v>SELECIONAR</v>
      </c>
    </row>
    <row r="738" spans="2:14">
      <c r="B738" s="23" t="str">
        <f t="shared" si="26"/>
        <v>U.</v>
      </c>
      <c r="C738" s="24" t="s">
        <v>4</v>
      </c>
      <c r="D738" s="25"/>
      <c r="E738" s="25"/>
      <c r="F738" s="24" t="s">
        <v>18</v>
      </c>
      <c r="G738" s="26">
        <v>1</v>
      </c>
      <c r="H738" s="31"/>
      <c r="I738" s="27">
        <v>0</v>
      </c>
      <c r="J738" s="28">
        <f t="shared" si="27"/>
        <v>0</v>
      </c>
      <c r="K738" s="29" t="s">
        <v>50</v>
      </c>
      <c r="L738" s="29" t="s">
        <v>45</v>
      </c>
      <c r="M738" s="29" t="s">
        <v>51</v>
      </c>
      <c r="N738" s="30" t="str">
        <f>VLOOKUP(M738,[20]OPERACIONAL!$A$1:$C$12,2,FALSE)</f>
        <v>SELECIONAR</v>
      </c>
    </row>
    <row r="739" spans="2:14">
      <c r="B739" s="23" t="str">
        <f t="shared" si="26"/>
        <v>U.</v>
      </c>
      <c r="C739" s="24" t="s">
        <v>4</v>
      </c>
      <c r="D739" s="25"/>
      <c r="E739" s="25"/>
      <c r="F739" s="24" t="s">
        <v>18</v>
      </c>
      <c r="G739" s="26">
        <v>1</v>
      </c>
      <c r="H739" s="31"/>
      <c r="I739" s="27">
        <v>0</v>
      </c>
      <c r="J739" s="28">
        <f t="shared" si="27"/>
        <v>0</v>
      </c>
      <c r="K739" s="29" t="s">
        <v>50</v>
      </c>
      <c r="L739" s="29" t="s">
        <v>45</v>
      </c>
      <c r="M739" s="29" t="s">
        <v>51</v>
      </c>
      <c r="N739" s="30" t="str">
        <f>VLOOKUP(M739,[20]OPERACIONAL!$A$1:$C$12,2,FALSE)</f>
        <v>SELECIONAR</v>
      </c>
    </row>
    <row r="740" spans="2:14">
      <c r="B740" s="23" t="str">
        <f t="shared" si="26"/>
        <v>U.</v>
      </c>
      <c r="C740" s="24" t="s">
        <v>4</v>
      </c>
      <c r="D740" s="25"/>
      <c r="E740" s="25"/>
      <c r="F740" s="24" t="s">
        <v>18</v>
      </c>
      <c r="G740" s="26">
        <v>1</v>
      </c>
      <c r="H740" s="31"/>
      <c r="I740" s="27">
        <v>0</v>
      </c>
      <c r="J740" s="28">
        <f t="shared" si="27"/>
        <v>0</v>
      </c>
      <c r="K740" s="29" t="s">
        <v>50</v>
      </c>
      <c r="L740" s="29" t="s">
        <v>45</v>
      </c>
      <c r="M740" s="29" t="s">
        <v>51</v>
      </c>
      <c r="N740" s="30" t="str">
        <f>VLOOKUP(M740,[20]OPERACIONAL!$A$1:$C$12,2,FALSE)</f>
        <v>SELECIONAR</v>
      </c>
    </row>
    <row r="741" spans="2:14">
      <c r="B741" s="23" t="str">
        <f t="shared" si="26"/>
        <v>U.</v>
      </c>
      <c r="C741" s="24" t="s">
        <v>4</v>
      </c>
      <c r="D741" s="25"/>
      <c r="E741" s="25"/>
      <c r="F741" s="24" t="s">
        <v>18</v>
      </c>
      <c r="G741" s="26">
        <v>1</v>
      </c>
      <c r="H741" s="31"/>
      <c r="I741" s="27">
        <v>0</v>
      </c>
      <c r="J741" s="28">
        <f t="shared" si="27"/>
        <v>0</v>
      </c>
      <c r="K741" s="29" t="s">
        <v>50</v>
      </c>
      <c r="L741" s="29" t="s">
        <v>45</v>
      </c>
      <c r="M741" s="29" t="s">
        <v>51</v>
      </c>
      <c r="N741" s="30" t="str">
        <f>VLOOKUP(M741,[20]OPERACIONAL!$A$1:$C$12,2,FALSE)</f>
        <v>SELECIONAR</v>
      </c>
    </row>
    <row r="742" spans="2:14">
      <c r="B742" s="23" t="str">
        <f t="shared" si="26"/>
        <v>U.</v>
      </c>
      <c r="C742" s="24" t="s">
        <v>4</v>
      </c>
      <c r="D742" s="25"/>
      <c r="E742" s="25"/>
      <c r="F742" s="24" t="s">
        <v>18</v>
      </c>
      <c r="G742" s="26">
        <v>1</v>
      </c>
      <c r="H742" s="31"/>
      <c r="I742" s="27">
        <v>0</v>
      </c>
      <c r="J742" s="28">
        <f t="shared" si="27"/>
        <v>0</v>
      </c>
      <c r="K742" s="29" t="s">
        <v>50</v>
      </c>
      <c r="L742" s="29" t="s">
        <v>45</v>
      </c>
      <c r="M742" s="29" t="s">
        <v>51</v>
      </c>
      <c r="N742" s="30" t="str">
        <f>VLOOKUP(M742,[20]OPERACIONAL!$A$1:$C$12,2,FALSE)</f>
        <v>SELECIONAR</v>
      </c>
    </row>
    <row r="743" spans="2:14">
      <c r="B743" s="23" t="str">
        <f t="shared" si="26"/>
        <v>U.</v>
      </c>
      <c r="C743" s="24" t="s">
        <v>4</v>
      </c>
      <c r="D743" s="25"/>
      <c r="E743" s="25"/>
      <c r="F743" s="24" t="s">
        <v>18</v>
      </c>
      <c r="G743" s="26">
        <v>1</v>
      </c>
      <c r="H743" s="31"/>
      <c r="I743" s="27">
        <v>0</v>
      </c>
      <c r="J743" s="28">
        <f t="shared" si="27"/>
        <v>0</v>
      </c>
      <c r="K743" s="29" t="s">
        <v>50</v>
      </c>
      <c r="L743" s="29" t="s">
        <v>45</v>
      </c>
      <c r="M743" s="29" t="s">
        <v>51</v>
      </c>
      <c r="N743" s="30" t="str">
        <f>VLOOKUP(M743,[20]OPERACIONAL!$A$1:$C$12,2,FALSE)</f>
        <v>SELECIONAR</v>
      </c>
    </row>
    <row r="744" spans="2:14">
      <c r="B744" s="23" t="str">
        <f t="shared" si="26"/>
        <v>U.</v>
      </c>
      <c r="C744" s="24" t="s">
        <v>4</v>
      </c>
      <c r="D744" s="25"/>
      <c r="E744" s="25"/>
      <c r="F744" s="24" t="s">
        <v>18</v>
      </c>
      <c r="G744" s="26">
        <v>1</v>
      </c>
      <c r="H744" s="31"/>
      <c r="I744" s="27">
        <v>0</v>
      </c>
      <c r="J744" s="28">
        <f t="shared" si="27"/>
        <v>0</v>
      </c>
      <c r="K744" s="29" t="s">
        <v>50</v>
      </c>
      <c r="L744" s="29" t="s">
        <v>45</v>
      </c>
      <c r="M744" s="29" t="s">
        <v>51</v>
      </c>
      <c r="N744" s="30" t="str">
        <f>VLOOKUP(M744,[20]OPERACIONAL!$A$1:$C$12,2,FALSE)</f>
        <v>SELECIONAR</v>
      </c>
    </row>
    <row r="745" spans="2:14">
      <c r="B745" s="23" t="str">
        <f t="shared" si="26"/>
        <v>U.</v>
      </c>
      <c r="C745" s="24" t="s">
        <v>4</v>
      </c>
      <c r="D745" s="25"/>
      <c r="E745" s="25"/>
      <c r="F745" s="24" t="s">
        <v>18</v>
      </c>
      <c r="G745" s="26">
        <v>1</v>
      </c>
      <c r="H745" s="31"/>
      <c r="I745" s="27">
        <v>0</v>
      </c>
      <c r="J745" s="28">
        <f t="shared" si="27"/>
        <v>0</v>
      </c>
      <c r="K745" s="29" t="s">
        <v>50</v>
      </c>
      <c r="L745" s="29" t="s">
        <v>45</v>
      </c>
      <c r="M745" s="29" t="s">
        <v>51</v>
      </c>
      <c r="N745" s="30" t="str">
        <f>VLOOKUP(M745,[20]OPERACIONAL!$A$1:$C$12,2,FALSE)</f>
        <v>SELECIONAR</v>
      </c>
    </row>
    <row r="746" spans="2:14">
      <c r="B746" s="23" t="str">
        <f t="shared" si="26"/>
        <v>U.</v>
      </c>
      <c r="C746" s="24" t="s">
        <v>4</v>
      </c>
      <c r="D746" s="25"/>
      <c r="E746" s="25"/>
      <c r="F746" s="24" t="s">
        <v>18</v>
      </c>
      <c r="G746" s="26">
        <v>1</v>
      </c>
      <c r="H746" s="31"/>
      <c r="I746" s="27">
        <v>0</v>
      </c>
      <c r="J746" s="28">
        <f t="shared" si="27"/>
        <v>0</v>
      </c>
      <c r="K746" s="29" t="s">
        <v>50</v>
      </c>
      <c r="L746" s="29" t="s">
        <v>45</v>
      </c>
      <c r="M746" s="29" t="s">
        <v>51</v>
      </c>
      <c r="N746" s="30" t="str">
        <f>VLOOKUP(M746,[20]OPERACIONAL!$A$1:$C$12,2,FALSE)</f>
        <v>SELECIONAR</v>
      </c>
    </row>
    <row r="747" spans="2:14">
      <c r="B747" s="23" t="str">
        <f t="shared" si="26"/>
        <v>U.</v>
      </c>
      <c r="C747" s="24" t="s">
        <v>4</v>
      </c>
      <c r="D747" s="25"/>
      <c r="E747" s="25"/>
      <c r="F747" s="24" t="s">
        <v>18</v>
      </c>
      <c r="G747" s="26">
        <v>1</v>
      </c>
      <c r="H747" s="31"/>
      <c r="I747" s="27">
        <v>0</v>
      </c>
      <c r="J747" s="28">
        <f t="shared" si="27"/>
        <v>0</v>
      </c>
      <c r="K747" s="29" t="s">
        <v>50</v>
      </c>
      <c r="L747" s="29" t="s">
        <v>45</v>
      </c>
      <c r="M747" s="29" t="s">
        <v>51</v>
      </c>
      <c r="N747" s="30" t="str">
        <f>VLOOKUP(M747,[20]OPERACIONAL!$A$1:$C$12,2,FALSE)</f>
        <v>SELECIONAR</v>
      </c>
    </row>
    <row r="748" spans="2:14">
      <c r="B748" s="23" t="str">
        <f t="shared" si="26"/>
        <v>U.</v>
      </c>
      <c r="C748" s="24" t="s">
        <v>4</v>
      </c>
      <c r="D748" s="25"/>
      <c r="E748" s="25"/>
      <c r="F748" s="24" t="s">
        <v>18</v>
      </c>
      <c r="G748" s="26">
        <v>1</v>
      </c>
      <c r="H748" s="31"/>
      <c r="I748" s="27">
        <v>0</v>
      </c>
      <c r="J748" s="28">
        <f t="shared" si="27"/>
        <v>0</v>
      </c>
      <c r="K748" s="29" t="s">
        <v>50</v>
      </c>
      <c r="L748" s="29" t="s">
        <v>45</v>
      </c>
      <c r="M748" s="29" t="s">
        <v>51</v>
      </c>
      <c r="N748" s="30" t="str">
        <f>VLOOKUP(M748,[20]OPERACIONAL!$A$1:$C$12,2,FALSE)</f>
        <v>SELECIONAR</v>
      </c>
    </row>
    <row r="749" spans="2:14">
      <c r="B749" s="23" t="str">
        <f t="shared" si="26"/>
        <v>U.</v>
      </c>
      <c r="C749" s="24" t="s">
        <v>4</v>
      </c>
      <c r="D749" s="25"/>
      <c r="E749" s="25"/>
      <c r="F749" s="24" t="s">
        <v>18</v>
      </c>
      <c r="G749" s="26">
        <v>1</v>
      </c>
      <c r="H749" s="31"/>
      <c r="I749" s="27">
        <v>0</v>
      </c>
      <c r="J749" s="28">
        <f t="shared" si="27"/>
        <v>0</v>
      </c>
      <c r="K749" s="29" t="s">
        <v>50</v>
      </c>
      <c r="L749" s="29" t="s">
        <v>45</v>
      </c>
      <c r="M749" s="29" t="s">
        <v>51</v>
      </c>
      <c r="N749" s="30" t="str">
        <f>VLOOKUP(M749,[20]OPERACIONAL!$A$1:$C$12,2,FALSE)</f>
        <v>SELECIONAR</v>
      </c>
    </row>
    <row r="750" spans="2:14">
      <c r="B750" s="23" t="str">
        <f t="shared" si="26"/>
        <v>U.</v>
      </c>
      <c r="C750" s="24" t="s">
        <v>4</v>
      </c>
      <c r="D750" s="25"/>
      <c r="E750" s="25"/>
      <c r="F750" s="24" t="s">
        <v>18</v>
      </c>
      <c r="G750" s="26">
        <v>1</v>
      </c>
      <c r="H750" s="31"/>
      <c r="I750" s="27">
        <v>0</v>
      </c>
      <c r="J750" s="28">
        <f t="shared" si="27"/>
        <v>0</v>
      </c>
      <c r="K750" s="29" t="s">
        <v>50</v>
      </c>
      <c r="L750" s="29" t="s">
        <v>45</v>
      </c>
      <c r="M750" s="29" t="s">
        <v>51</v>
      </c>
      <c r="N750" s="30" t="str">
        <f>VLOOKUP(M750,[20]OPERACIONAL!$A$1:$C$12,2,FALSE)</f>
        <v>SELECIONAR</v>
      </c>
    </row>
    <row r="751" spans="2:14">
      <c r="B751" s="23" t="str">
        <f t="shared" si="26"/>
        <v>U.</v>
      </c>
      <c r="C751" s="24" t="s">
        <v>4</v>
      </c>
      <c r="D751" s="25"/>
      <c r="E751" s="25"/>
      <c r="F751" s="24" t="s">
        <v>18</v>
      </c>
      <c r="G751" s="26">
        <v>1</v>
      </c>
      <c r="H751" s="31"/>
      <c r="I751" s="27">
        <v>0</v>
      </c>
      <c r="J751" s="28">
        <f t="shared" si="27"/>
        <v>0</v>
      </c>
      <c r="K751" s="29" t="s">
        <v>50</v>
      </c>
      <c r="L751" s="29" t="s">
        <v>45</v>
      </c>
      <c r="M751" s="29" t="s">
        <v>51</v>
      </c>
      <c r="N751" s="30" t="str">
        <f>VLOOKUP(M751,[20]OPERACIONAL!$A$1:$C$12,2,FALSE)</f>
        <v>SELECIONAR</v>
      </c>
    </row>
    <row r="752" spans="2:14">
      <c r="B752" s="23" t="str">
        <f t="shared" si="26"/>
        <v>U.</v>
      </c>
      <c r="C752" s="24" t="s">
        <v>4</v>
      </c>
      <c r="D752" s="25"/>
      <c r="E752" s="25"/>
      <c r="F752" s="24" t="s">
        <v>18</v>
      </c>
      <c r="G752" s="26">
        <v>1</v>
      </c>
      <c r="H752" s="31"/>
      <c r="I752" s="27">
        <v>0</v>
      </c>
      <c r="J752" s="28">
        <f t="shared" si="27"/>
        <v>0</v>
      </c>
      <c r="K752" s="29" t="s">
        <v>50</v>
      </c>
      <c r="L752" s="29" t="s">
        <v>45</v>
      </c>
      <c r="M752" s="29" t="s">
        <v>51</v>
      </c>
      <c r="N752" s="30" t="str">
        <f>VLOOKUP(M752,[20]OPERACIONAL!$A$1:$C$12,2,FALSE)</f>
        <v>SELECIONAR</v>
      </c>
    </row>
    <row r="753" spans="2:14">
      <c r="B753" s="23" t="str">
        <f t="shared" si="26"/>
        <v>U.</v>
      </c>
      <c r="C753" s="24" t="s">
        <v>4</v>
      </c>
      <c r="D753" s="25"/>
      <c r="E753" s="25"/>
      <c r="F753" s="24" t="s">
        <v>18</v>
      </c>
      <c r="G753" s="26">
        <v>1</v>
      </c>
      <c r="H753" s="31"/>
      <c r="I753" s="27">
        <v>0</v>
      </c>
      <c r="J753" s="28">
        <f t="shared" si="27"/>
        <v>0</v>
      </c>
      <c r="K753" s="29" t="s">
        <v>50</v>
      </c>
      <c r="L753" s="29" t="s">
        <v>45</v>
      </c>
      <c r="M753" s="29" t="s">
        <v>51</v>
      </c>
      <c r="N753" s="30" t="str">
        <f>VLOOKUP(M753,[20]OPERACIONAL!$A$1:$C$12,2,FALSE)</f>
        <v>SELECIONAR</v>
      </c>
    </row>
    <row r="754" spans="2:14">
      <c r="B754" s="23" t="str">
        <f t="shared" si="26"/>
        <v>U.</v>
      </c>
      <c r="C754" s="24" t="s">
        <v>4</v>
      </c>
      <c r="D754" s="25"/>
      <c r="E754" s="25"/>
      <c r="F754" s="24" t="s">
        <v>18</v>
      </c>
      <c r="G754" s="26">
        <v>1</v>
      </c>
      <c r="H754" s="31"/>
      <c r="I754" s="27">
        <v>0</v>
      </c>
      <c r="J754" s="28">
        <f t="shared" si="27"/>
        <v>0</v>
      </c>
      <c r="K754" s="29" t="s">
        <v>50</v>
      </c>
      <c r="L754" s="29" t="s">
        <v>45</v>
      </c>
      <c r="M754" s="29" t="s">
        <v>51</v>
      </c>
      <c r="N754" s="30" t="str">
        <f>VLOOKUP(M754,[20]OPERACIONAL!$A$1:$C$12,2,FALSE)</f>
        <v>SELECIONAR</v>
      </c>
    </row>
    <row r="755" spans="2:14">
      <c r="B755" s="23" t="str">
        <f t="shared" si="26"/>
        <v>U.</v>
      </c>
      <c r="C755" s="24" t="s">
        <v>4</v>
      </c>
      <c r="D755" s="25"/>
      <c r="E755" s="25"/>
      <c r="F755" s="24" t="s">
        <v>18</v>
      </c>
      <c r="G755" s="26">
        <v>1</v>
      </c>
      <c r="H755" s="31"/>
      <c r="I755" s="27">
        <v>0</v>
      </c>
      <c r="J755" s="28">
        <f t="shared" si="27"/>
        <v>0</v>
      </c>
      <c r="K755" s="29" t="s">
        <v>50</v>
      </c>
      <c r="L755" s="29" t="s">
        <v>45</v>
      </c>
      <c r="M755" s="29" t="s">
        <v>51</v>
      </c>
      <c r="N755" s="30" t="str">
        <f>VLOOKUP(M755,[20]OPERACIONAL!$A$1:$C$12,2,FALSE)</f>
        <v>SELECIONAR</v>
      </c>
    </row>
    <row r="756" spans="2:14">
      <c r="B756" s="23" t="str">
        <f t="shared" si="26"/>
        <v>U.</v>
      </c>
      <c r="C756" s="24" t="s">
        <v>4</v>
      </c>
      <c r="D756" s="25"/>
      <c r="E756" s="25"/>
      <c r="F756" s="24" t="s">
        <v>18</v>
      </c>
      <c r="G756" s="26">
        <v>1</v>
      </c>
      <c r="H756" s="31"/>
      <c r="I756" s="27">
        <v>0</v>
      </c>
      <c r="J756" s="28">
        <f t="shared" si="27"/>
        <v>0</v>
      </c>
      <c r="K756" s="29" t="s">
        <v>50</v>
      </c>
      <c r="L756" s="29" t="s">
        <v>45</v>
      </c>
      <c r="M756" s="29" t="s">
        <v>51</v>
      </c>
      <c r="N756" s="30" t="str">
        <f>VLOOKUP(M756,[20]OPERACIONAL!$A$1:$C$12,2,FALSE)</f>
        <v>SELECIONAR</v>
      </c>
    </row>
    <row r="757" spans="2:14">
      <c r="B757" s="23" t="str">
        <f t="shared" si="26"/>
        <v>U.</v>
      </c>
      <c r="C757" s="24" t="s">
        <v>4</v>
      </c>
      <c r="D757" s="25"/>
      <c r="E757" s="25"/>
      <c r="F757" s="24" t="s">
        <v>18</v>
      </c>
      <c r="G757" s="26">
        <v>1</v>
      </c>
      <c r="H757" s="31"/>
      <c r="I757" s="27">
        <v>0</v>
      </c>
      <c r="J757" s="28">
        <f t="shared" si="27"/>
        <v>0</v>
      </c>
      <c r="K757" s="29" t="s">
        <v>50</v>
      </c>
      <c r="L757" s="29" t="s">
        <v>45</v>
      </c>
      <c r="M757" s="29" t="s">
        <v>51</v>
      </c>
      <c r="N757" s="30" t="str">
        <f>VLOOKUP(M757,[20]OPERACIONAL!$A$1:$C$12,2,FALSE)</f>
        <v>SELECIONAR</v>
      </c>
    </row>
    <row r="758" spans="2:14">
      <c r="B758" s="23" t="str">
        <f t="shared" si="26"/>
        <v>U.</v>
      </c>
      <c r="C758" s="24" t="s">
        <v>4</v>
      </c>
      <c r="D758" s="25"/>
      <c r="E758" s="25"/>
      <c r="F758" s="24" t="s">
        <v>18</v>
      </c>
      <c r="G758" s="26">
        <v>1</v>
      </c>
      <c r="H758" s="31"/>
      <c r="I758" s="27">
        <v>0</v>
      </c>
      <c r="J758" s="28">
        <f t="shared" si="27"/>
        <v>0</v>
      </c>
      <c r="K758" s="29" t="s">
        <v>50</v>
      </c>
      <c r="L758" s="29" t="s">
        <v>45</v>
      </c>
      <c r="M758" s="29" t="s">
        <v>51</v>
      </c>
      <c r="N758" s="30" t="str">
        <f>VLOOKUP(M758,[20]OPERACIONAL!$A$1:$C$12,2,FALSE)</f>
        <v>SELECIONAR</v>
      </c>
    </row>
    <row r="759" spans="2:14">
      <c r="B759" s="23" t="str">
        <f t="shared" si="26"/>
        <v>U.</v>
      </c>
      <c r="C759" s="24" t="s">
        <v>4</v>
      </c>
      <c r="D759" s="25"/>
      <c r="E759" s="25"/>
      <c r="F759" s="24" t="s">
        <v>18</v>
      </c>
      <c r="G759" s="26">
        <v>1</v>
      </c>
      <c r="H759" s="31"/>
      <c r="I759" s="27">
        <v>0</v>
      </c>
      <c r="J759" s="28">
        <f t="shared" si="27"/>
        <v>0</v>
      </c>
      <c r="K759" s="29" t="s">
        <v>50</v>
      </c>
      <c r="L759" s="29" t="s">
        <v>45</v>
      </c>
      <c r="M759" s="29" t="s">
        <v>51</v>
      </c>
      <c r="N759" s="30" t="str">
        <f>VLOOKUP(M759,[20]OPERACIONAL!$A$1:$C$12,2,FALSE)</f>
        <v>SELECIONAR</v>
      </c>
    </row>
    <row r="760" spans="2:14">
      <c r="B760" s="23" t="str">
        <f t="shared" si="26"/>
        <v>U.</v>
      </c>
      <c r="C760" s="24" t="s">
        <v>4</v>
      </c>
      <c r="D760" s="25"/>
      <c r="E760" s="25"/>
      <c r="F760" s="24" t="s">
        <v>18</v>
      </c>
      <c r="G760" s="26">
        <v>1</v>
      </c>
      <c r="H760" s="31"/>
      <c r="I760" s="27">
        <v>0</v>
      </c>
      <c r="J760" s="28">
        <f t="shared" si="27"/>
        <v>0</v>
      </c>
      <c r="K760" s="29" t="s">
        <v>50</v>
      </c>
      <c r="L760" s="29" t="s">
        <v>45</v>
      </c>
      <c r="M760" s="29" t="s">
        <v>51</v>
      </c>
      <c r="N760" s="30" t="str">
        <f>VLOOKUP(M760,[20]OPERACIONAL!$A$1:$C$12,2,FALSE)</f>
        <v>SELECIONAR</v>
      </c>
    </row>
    <row r="761" spans="2:14">
      <c r="B761" s="23" t="str">
        <f t="shared" si="26"/>
        <v>U.</v>
      </c>
      <c r="C761" s="24" t="s">
        <v>4</v>
      </c>
      <c r="D761" s="25"/>
      <c r="E761" s="25"/>
      <c r="F761" s="24" t="s">
        <v>18</v>
      </c>
      <c r="G761" s="26">
        <v>1</v>
      </c>
      <c r="H761" s="31"/>
      <c r="I761" s="27">
        <v>0</v>
      </c>
      <c r="J761" s="28">
        <f t="shared" si="27"/>
        <v>0</v>
      </c>
      <c r="K761" s="29" t="s">
        <v>50</v>
      </c>
      <c r="L761" s="29" t="s">
        <v>45</v>
      </c>
      <c r="M761" s="29" t="s">
        <v>51</v>
      </c>
      <c r="N761" s="30" t="str">
        <f>VLOOKUP(M761,[20]OPERACIONAL!$A$1:$C$12,2,FALSE)</f>
        <v>SELECIONAR</v>
      </c>
    </row>
    <row r="762" spans="2:14">
      <c r="B762" s="23" t="str">
        <f t="shared" si="26"/>
        <v>U.</v>
      </c>
      <c r="C762" s="24" t="s">
        <v>4</v>
      </c>
      <c r="D762" s="25"/>
      <c r="E762" s="25"/>
      <c r="F762" s="24" t="s">
        <v>18</v>
      </c>
      <c r="G762" s="26">
        <v>1</v>
      </c>
      <c r="H762" s="31"/>
      <c r="I762" s="27">
        <v>0</v>
      </c>
      <c r="J762" s="28">
        <f t="shared" si="27"/>
        <v>0</v>
      </c>
      <c r="K762" s="29" t="s">
        <v>50</v>
      </c>
      <c r="L762" s="29" t="s">
        <v>45</v>
      </c>
      <c r="M762" s="29" t="s">
        <v>51</v>
      </c>
      <c r="N762" s="30" t="str">
        <f>VLOOKUP(M762,[20]OPERACIONAL!$A$1:$C$12,2,FALSE)</f>
        <v>SELECIONAR</v>
      </c>
    </row>
    <row r="763" spans="2:14">
      <c r="B763" s="23" t="str">
        <f t="shared" si="26"/>
        <v>U.</v>
      </c>
      <c r="C763" s="24" t="s">
        <v>4</v>
      </c>
      <c r="D763" s="25"/>
      <c r="E763" s="25"/>
      <c r="F763" s="24" t="s">
        <v>18</v>
      </c>
      <c r="G763" s="26">
        <v>1</v>
      </c>
      <c r="H763" s="31"/>
      <c r="I763" s="27">
        <v>0</v>
      </c>
      <c r="J763" s="28">
        <f t="shared" si="27"/>
        <v>0</v>
      </c>
      <c r="K763" s="29" t="s">
        <v>50</v>
      </c>
      <c r="L763" s="29" t="s">
        <v>45</v>
      </c>
      <c r="M763" s="29" t="s">
        <v>51</v>
      </c>
      <c r="N763" s="30" t="str">
        <f>VLOOKUP(M763,[20]OPERACIONAL!$A$1:$C$12,2,FALSE)</f>
        <v>SELECIONAR</v>
      </c>
    </row>
    <row r="764" spans="2:14">
      <c r="B764" s="23" t="str">
        <f t="shared" si="26"/>
        <v>U.</v>
      </c>
      <c r="C764" s="24" t="s">
        <v>4</v>
      </c>
      <c r="D764" s="25"/>
      <c r="E764" s="25"/>
      <c r="F764" s="24" t="s">
        <v>18</v>
      </c>
      <c r="G764" s="26">
        <v>1</v>
      </c>
      <c r="H764" s="31"/>
      <c r="I764" s="27">
        <v>0</v>
      </c>
      <c r="J764" s="28">
        <f t="shared" si="27"/>
        <v>0</v>
      </c>
      <c r="K764" s="29" t="s">
        <v>50</v>
      </c>
      <c r="L764" s="29" t="s">
        <v>45</v>
      </c>
      <c r="M764" s="29" t="s">
        <v>51</v>
      </c>
      <c r="N764" s="30" t="str">
        <f>VLOOKUP(M764,[20]OPERACIONAL!$A$1:$C$12,2,FALSE)</f>
        <v>SELECIONAR</v>
      </c>
    </row>
    <row r="765" spans="2:14">
      <c r="B765" s="23" t="str">
        <f t="shared" si="26"/>
        <v>U.</v>
      </c>
      <c r="C765" s="24" t="s">
        <v>4</v>
      </c>
      <c r="D765" s="25"/>
      <c r="E765" s="25"/>
      <c r="F765" s="24" t="s">
        <v>18</v>
      </c>
      <c r="G765" s="26">
        <v>1</v>
      </c>
      <c r="H765" s="31"/>
      <c r="I765" s="27">
        <v>0</v>
      </c>
      <c r="J765" s="28">
        <f t="shared" si="27"/>
        <v>0</v>
      </c>
      <c r="K765" s="29" t="s">
        <v>50</v>
      </c>
      <c r="L765" s="29" t="s">
        <v>45</v>
      </c>
      <c r="M765" s="29" t="s">
        <v>51</v>
      </c>
      <c r="N765" s="30" t="str">
        <f>VLOOKUP(M765,[20]OPERACIONAL!$A$1:$C$12,2,FALSE)</f>
        <v>SELECIONAR</v>
      </c>
    </row>
    <row r="766" spans="2:14">
      <c r="B766" s="23" t="str">
        <f t="shared" si="26"/>
        <v>U.</v>
      </c>
      <c r="C766" s="24" t="s">
        <v>4</v>
      </c>
      <c r="D766" s="25"/>
      <c r="E766" s="25"/>
      <c r="F766" s="24" t="s">
        <v>18</v>
      </c>
      <c r="G766" s="26">
        <v>1</v>
      </c>
      <c r="H766" s="31"/>
      <c r="I766" s="27">
        <v>0</v>
      </c>
      <c r="J766" s="28">
        <f t="shared" si="27"/>
        <v>0</v>
      </c>
      <c r="K766" s="29" t="s">
        <v>50</v>
      </c>
      <c r="L766" s="29" t="s">
        <v>45</v>
      </c>
      <c r="M766" s="29" t="s">
        <v>51</v>
      </c>
      <c r="N766" s="30" t="str">
        <f>VLOOKUP(M766,[20]OPERACIONAL!$A$1:$C$12,2,FALSE)</f>
        <v>SELECIONAR</v>
      </c>
    </row>
    <row r="767" spans="2:14">
      <c r="B767" s="23" t="str">
        <f t="shared" si="26"/>
        <v>U.</v>
      </c>
      <c r="C767" s="24" t="s">
        <v>4</v>
      </c>
      <c r="D767" s="25"/>
      <c r="E767" s="25"/>
      <c r="F767" s="24" t="s">
        <v>18</v>
      </c>
      <c r="G767" s="26">
        <v>1</v>
      </c>
      <c r="H767" s="31"/>
      <c r="I767" s="27">
        <v>0</v>
      </c>
      <c r="J767" s="28">
        <f t="shared" si="27"/>
        <v>0</v>
      </c>
      <c r="K767" s="29" t="s">
        <v>50</v>
      </c>
      <c r="L767" s="29" t="s">
        <v>45</v>
      </c>
      <c r="M767" s="29" t="s">
        <v>51</v>
      </c>
      <c r="N767" s="30" t="str">
        <f>VLOOKUP(M767,[20]OPERACIONAL!$A$1:$C$12,2,FALSE)</f>
        <v>SELECIONAR</v>
      </c>
    </row>
    <row r="768" spans="2:14">
      <c r="B768" s="23" t="str">
        <f t="shared" si="26"/>
        <v>U.</v>
      </c>
      <c r="C768" s="24" t="s">
        <v>4</v>
      </c>
      <c r="D768" s="25"/>
      <c r="E768" s="25"/>
      <c r="F768" s="24" t="s">
        <v>18</v>
      </c>
      <c r="G768" s="26">
        <v>1</v>
      </c>
      <c r="H768" s="31"/>
      <c r="I768" s="27">
        <v>0</v>
      </c>
      <c r="J768" s="28">
        <f t="shared" si="27"/>
        <v>0</v>
      </c>
      <c r="K768" s="29" t="s">
        <v>50</v>
      </c>
      <c r="L768" s="29" t="s">
        <v>45</v>
      </c>
      <c r="M768" s="29" t="s">
        <v>51</v>
      </c>
      <c r="N768" s="30" t="str">
        <f>VLOOKUP(M768,[20]OPERACIONAL!$A$1:$C$12,2,FALSE)</f>
        <v>SELECIONAR</v>
      </c>
    </row>
    <row r="769" spans="2:14">
      <c r="B769" s="23" t="str">
        <f t="shared" si="26"/>
        <v>U.</v>
      </c>
      <c r="C769" s="24" t="s">
        <v>4</v>
      </c>
      <c r="D769" s="25"/>
      <c r="E769" s="25"/>
      <c r="F769" s="24" t="s">
        <v>18</v>
      </c>
      <c r="G769" s="26">
        <v>1</v>
      </c>
      <c r="H769" s="31"/>
      <c r="I769" s="27">
        <v>0</v>
      </c>
      <c r="J769" s="28">
        <f t="shared" si="27"/>
        <v>0</v>
      </c>
      <c r="K769" s="29" t="s">
        <v>50</v>
      </c>
      <c r="L769" s="29" t="s">
        <v>45</v>
      </c>
      <c r="M769" s="29" t="s">
        <v>51</v>
      </c>
      <c r="N769" s="30" t="str">
        <f>VLOOKUP(M769,[20]OPERACIONAL!$A$1:$C$12,2,FALSE)</f>
        <v>SELECIONAR</v>
      </c>
    </row>
    <row r="770" spans="2:14">
      <c r="B770" s="23" t="str">
        <f t="shared" si="26"/>
        <v>U.</v>
      </c>
      <c r="C770" s="24" t="s">
        <v>4</v>
      </c>
      <c r="D770" s="25"/>
      <c r="E770" s="25"/>
      <c r="F770" s="24" t="s">
        <v>18</v>
      </c>
      <c r="G770" s="26">
        <v>1</v>
      </c>
      <c r="H770" s="31"/>
      <c r="I770" s="27">
        <v>0</v>
      </c>
      <c r="J770" s="28">
        <f t="shared" si="27"/>
        <v>0</v>
      </c>
      <c r="K770" s="29" t="s">
        <v>50</v>
      </c>
      <c r="L770" s="29" t="s">
        <v>45</v>
      </c>
      <c r="M770" s="29" t="s">
        <v>51</v>
      </c>
      <c r="N770" s="30" t="str">
        <f>VLOOKUP(M770,[20]OPERACIONAL!$A$1:$C$12,2,FALSE)</f>
        <v>SELECIONAR</v>
      </c>
    </row>
    <row r="771" spans="2:14">
      <c r="B771" s="23" t="str">
        <f t="shared" si="26"/>
        <v>U.</v>
      </c>
      <c r="C771" s="24" t="s">
        <v>4</v>
      </c>
      <c r="D771" s="25"/>
      <c r="E771" s="25"/>
      <c r="F771" s="24" t="s">
        <v>18</v>
      </c>
      <c r="G771" s="26">
        <v>1</v>
      </c>
      <c r="H771" s="31"/>
      <c r="I771" s="27">
        <v>0</v>
      </c>
      <c r="J771" s="28">
        <f t="shared" si="27"/>
        <v>0</v>
      </c>
      <c r="K771" s="29" t="s">
        <v>50</v>
      </c>
      <c r="L771" s="29" t="s">
        <v>45</v>
      </c>
      <c r="M771" s="29" t="s">
        <v>51</v>
      </c>
      <c r="N771" s="30" t="str">
        <f>VLOOKUP(M771,[20]OPERACIONAL!$A$1:$C$12,2,FALSE)</f>
        <v>SELECIONAR</v>
      </c>
    </row>
    <row r="772" spans="2:14">
      <c r="B772" s="23" t="str">
        <f t="shared" si="26"/>
        <v>U.</v>
      </c>
      <c r="C772" s="24" t="s">
        <v>4</v>
      </c>
      <c r="D772" s="25"/>
      <c r="E772" s="25"/>
      <c r="F772" s="24" t="s">
        <v>18</v>
      </c>
      <c r="G772" s="26">
        <v>1</v>
      </c>
      <c r="H772" s="31"/>
      <c r="I772" s="27">
        <v>0</v>
      </c>
      <c r="J772" s="28">
        <f t="shared" si="27"/>
        <v>0</v>
      </c>
      <c r="K772" s="29" t="s">
        <v>50</v>
      </c>
      <c r="L772" s="29" t="s">
        <v>45</v>
      </c>
      <c r="M772" s="29" t="s">
        <v>51</v>
      </c>
      <c r="N772" s="30" t="str">
        <f>VLOOKUP(M772,[20]OPERACIONAL!$A$1:$C$12,2,FALSE)</f>
        <v>SELECIONAR</v>
      </c>
    </row>
    <row r="773" spans="2:14">
      <c r="B773" s="23" t="str">
        <f t="shared" ref="B773:B836" si="28">MID(C773,1,2)</f>
        <v>U.</v>
      </c>
      <c r="C773" s="24" t="s">
        <v>4</v>
      </c>
      <c r="D773" s="25"/>
      <c r="E773" s="25"/>
      <c r="F773" s="24" t="s">
        <v>18</v>
      </c>
      <c r="G773" s="26">
        <v>1</v>
      </c>
      <c r="H773" s="31"/>
      <c r="I773" s="27">
        <v>0</v>
      </c>
      <c r="J773" s="28">
        <f t="shared" si="27"/>
        <v>0</v>
      </c>
      <c r="K773" s="29" t="s">
        <v>50</v>
      </c>
      <c r="L773" s="29" t="s">
        <v>45</v>
      </c>
      <c r="M773" s="29" t="s">
        <v>51</v>
      </c>
      <c r="N773" s="30" t="str">
        <f>VLOOKUP(M773,[20]OPERACIONAL!$A$1:$C$12,2,FALSE)</f>
        <v>SELECIONAR</v>
      </c>
    </row>
    <row r="774" spans="2:14">
      <c r="B774" s="23" t="str">
        <f t="shared" si="28"/>
        <v>U.</v>
      </c>
      <c r="C774" s="24" t="s">
        <v>4</v>
      </c>
      <c r="D774" s="25"/>
      <c r="E774" s="25"/>
      <c r="F774" s="24" t="s">
        <v>18</v>
      </c>
      <c r="G774" s="26">
        <v>1</v>
      </c>
      <c r="H774" s="31"/>
      <c r="I774" s="27">
        <v>0</v>
      </c>
      <c r="J774" s="28">
        <f t="shared" si="27"/>
        <v>0</v>
      </c>
      <c r="K774" s="29" t="s">
        <v>50</v>
      </c>
      <c r="L774" s="29" t="s">
        <v>45</v>
      </c>
      <c r="M774" s="29" t="s">
        <v>51</v>
      </c>
      <c r="N774" s="30" t="str">
        <f>VLOOKUP(M774,[20]OPERACIONAL!$A$1:$C$12,2,FALSE)</f>
        <v>SELECIONAR</v>
      </c>
    </row>
    <row r="775" spans="2:14">
      <c r="B775" s="23" t="str">
        <f t="shared" si="28"/>
        <v>U.</v>
      </c>
      <c r="C775" s="24" t="s">
        <v>4</v>
      </c>
      <c r="D775" s="25"/>
      <c r="E775" s="25"/>
      <c r="F775" s="24" t="s">
        <v>18</v>
      </c>
      <c r="G775" s="26">
        <v>1</v>
      </c>
      <c r="H775" s="31"/>
      <c r="I775" s="27">
        <v>0</v>
      </c>
      <c r="J775" s="28">
        <f t="shared" si="27"/>
        <v>0</v>
      </c>
      <c r="K775" s="29" t="s">
        <v>50</v>
      </c>
      <c r="L775" s="29" t="s">
        <v>45</v>
      </c>
      <c r="M775" s="29" t="s">
        <v>51</v>
      </c>
      <c r="N775" s="30" t="str">
        <f>VLOOKUP(M775,[20]OPERACIONAL!$A$1:$C$12,2,FALSE)</f>
        <v>SELECIONAR</v>
      </c>
    </row>
    <row r="776" spans="2:14">
      <c r="B776" s="23" t="str">
        <f t="shared" si="28"/>
        <v>U.</v>
      </c>
      <c r="C776" s="24" t="s">
        <v>4</v>
      </c>
      <c r="D776" s="25"/>
      <c r="E776" s="25"/>
      <c r="F776" s="24" t="s">
        <v>18</v>
      </c>
      <c r="G776" s="26">
        <v>1</v>
      </c>
      <c r="H776" s="31"/>
      <c r="I776" s="27">
        <v>0</v>
      </c>
      <c r="J776" s="28">
        <f t="shared" si="27"/>
        <v>0</v>
      </c>
      <c r="K776" s="29" t="s">
        <v>50</v>
      </c>
      <c r="L776" s="29" t="s">
        <v>45</v>
      </c>
      <c r="M776" s="29" t="s">
        <v>51</v>
      </c>
      <c r="N776" s="30" t="str">
        <f>VLOOKUP(M776,[20]OPERACIONAL!$A$1:$C$12,2,FALSE)</f>
        <v>SELECIONAR</v>
      </c>
    </row>
    <row r="777" spans="2:14">
      <c r="B777" s="23" t="str">
        <f t="shared" si="28"/>
        <v>U.</v>
      </c>
      <c r="C777" s="24" t="s">
        <v>4</v>
      </c>
      <c r="D777" s="25"/>
      <c r="E777" s="25"/>
      <c r="F777" s="24" t="s">
        <v>18</v>
      </c>
      <c r="G777" s="26">
        <v>1</v>
      </c>
      <c r="H777" s="31"/>
      <c r="I777" s="27">
        <v>0</v>
      </c>
      <c r="J777" s="28">
        <f t="shared" si="27"/>
        <v>0</v>
      </c>
      <c r="K777" s="29" t="s">
        <v>50</v>
      </c>
      <c r="L777" s="29" t="s">
        <v>45</v>
      </c>
      <c r="M777" s="29" t="s">
        <v>51</v>
      </c>
      <c r="N777" s="30" t="str">
        <f>VLOOKUP(M777,[20]OPERACIONAL!$A$1:$C$12,2,FALSE)</f>
        <v>SELECIONAR</v>
      </c>
    </row>
    <row r="778" spans="2:14">
      <c r="B778" s="23" t="str">
        <f t="shared" si="28"/>
        <v>U.</v>
      </c>
      <c r="C778" s="24" t="s">
        <v>4</v>
      </c>
      <c r="D778" s="25"/>
      <c r="E778" s="25"/>
      <c r="F778" s="24" t="s">
        <v>18</v>
      </c>
      <c r="G778" s="26">
        <v>1</v>
      </c>
      <c r="H778" s="31"/>
      <c r="I778" s="27">
        <v>0</v>
      </c>
      <c r="J778" s="28">
        <f t="shared" si="27"/>
        <v>0</v>
      </c>
      <c r="K778" s="29" t="s">
        <v>50</v>
      </c>
      <c r="L778" s="29" t="s">
        <v>45</v>
      </c>
      <c r="M778" s="29" t="s">
        <v>51</v>
      </c>
      <c r="N778" s="30" t="str">
        <f>VLOOKUP(M778,[20]OPERACIONAL!$A$1:$C$12,2,FALSE)</f>
        <v>SELECIONAR</v>
      </c>
    </row>
    <row r="779" spans="2:14">
      <c r="B779" s="23" t="str">
        <f t="shared" si="28"/>
        <v>U.</v>
      </c>
      <c r="C779" s="24" t="s">
        <v>4</v>
      </c>
      <c r="D779" s="25"/>
      <c r="E779" s="25"/>
      <c r="F779" s="24" t="s">
        <v>18</v>
      </c>
      <c r="G779" s="26">
        <v>1</v>
      </c>
      <c r="H779" s="31"/>
      <c r="I779" s="27">
        <v>0</v>
      </c>
      <c r="J779" s="28">
        <f t="shared" si="27"/>
        <v>0</v>
      </c>
      <c r="K779" s="29" t="s">
        <v>50</v>
      </c>
      <c r="L779" s="29" t="s">
        <v>45</v>
      </c>
      <c r="M779" s="29" t="s">
        <v>51</v>
      </c>
      <c r="N779" s="30" t="str">
        <f>VLOOKUP(M779,[20]OPERACIONAL!$A$1:$C$12,2,FALSE)</f>
        <v>SELECIONAR</v>
      </c>
    </row>
    <row r="780" spans="2:14">
      <c r="B780" s="23" t="str">
        <f t="shared" si="28"/>
        <v>U.</v>
      </c>
      <c r="C780" s="24" t="s">
        <v>4</v>
      </c>
      <c r="D780" s="25"/>
      <c r="E780" s="25"/>
      <c r="F780" s="24" t="s">
        <v>18</v>
      </c>
      <c r="G780" s="26">
        <v>1</v>
      </c>
      <c r="H780" s="31"/>
      <c r="I780" s="27">
        <v>0</v>
      </c>
      <c r="J780" s="28">
        <f t="shared" si="27"/>
        <v>0</v>
      </c>
      <c r="K780" s="29" t="s">
        <v>50</v>
      </c>
      <c r="L780" s="29" t="s">
        <v>45</v>
      </c>
      <c r="M780" s="29" t="s">
        <v>51</v>
      </c>
      <c r="N780" s="30" t="str">
        <f>VLOOKUP(M780,[20]OPERACIONAL!$A$1:$C$12,2,FALSE)</f>
        <v>SELECIONAR</v>
      </c>
    </row>
    <row r="781" spans="2:14">
      <c r="B781" s="23" t="str">
        <f t="shared" si="28"/>
        <v>U.</v>
      </c>
      <c r="C781" s="24" t="s">
        <v>4</v>
      </c>
      <c r="D781" s="25"/>
      <c r="E781" s="25"/>
      <c r="F781" s="24" t="s">
        <v>18</v>
      </c>
      <c r="G781" s="26">
        <v>1</v>
      </c>
      <c r="H781" s="31"/>
      <c r="I781" s="27">
        <v>0</v>
      </c>
      <c r="J781" s="28">
        <f t="shared" si="27"/>
        <v>0</v>
      </c>
      <c r="K781" s="29" t="s">
        <v>50</v>
      </c>
      <c r="L781" s="29" t="s">
        <v>45</v>
      </c>
      <c r="M781" s="29" t="s">
        <v>51</v>
      </c>
      <c r="N781" s="30" t="str">
        <f>VLOOKUP(M781,[20]OPERACIONAL!$A$1:$C$12,2,FALSE)</f>
        <v>SELECIONAR</v>
      </c>
    </row>
    <row r="782" spans="2:14">
      <c r="B782" s="23" t="str">
        <f t="shared" si="28"/>
        <v>U.</v>
      </c>
      <c r="C782" s="24" t="s">
        <v>4</v>
      </c>
      <c r="D782" s="25"/>
      <c r="E782" s="25"/>
      <c r="F782" s="24" t="s">
        <v>18</v>
      </c>
      <c r="G782" s="26">
        <v>1</v>
      </c>
      <c r="H782" s="31"/>
      <c r="I782" s="27">
        <v>0</v>
      </c>
      <c r="J782" s="28">
        <f t="shared" si="27"/>
        <v>0</v>
      </c>
      <c r="K782" s="29" t="s">
        <v>50</v>
      </c>
      <c r="L782" s="29" t="s">
        <v>45</v>
      </c>
      <c r="M782" s="29" t="s">
        <v>51</v>
      </c>
      <c r="N782" s="30" t="str">
        <f>VLOOKUP(M782,[20]OPERACIONAL!$A$1:$C$12,2,FALSE)</f>
        <v>SELECIONAR</v>
      </c>
    </row>
    <row r="783" spans="2:14">
      <c r="B783" s="23" t="str">
        <f t="shared" si="28"/>
        <v>U.</v>
      </c>
      <c r="C783" s="24" t="s">
        <v>4</v>
      </c>
      <c r="D783" s="25"/>
      <c r="E783" s="25"/>
      <c r="F783" s="24" t="s">
        <v>18</v>
      </c>
      <c r="G783" s="26">
        <v>1</v>
      </c>
      <c r="H783" s="31"/>
      <c r="I783" s="27">
        <v>0</v>
      </c>
      <c r="J783" s="28">
        <f t="shared" ref="J783:J846" si="29">G783*I783</f>
        <v>0</v>
      </c>
      <c r="K783" s="29" t="s">
        <v>50</v>
      </c>
      <c r="L783" s="29" t="s">
        <v>45</v>
      </c>
      <c r="M783" s="29" t="s">
        <v>51</v>
      </c>
      <c r="N783" s="30" t="str">
        <f>VLOOKUP(M783,[20]OPERACIONAL!$A$1:$C$12,2,FALSE)</f>
        <v>SELECIONAR</v>
      </c>
    </row>
    <row r="784" spans="2:14">
      <c r="B784" s="23" t="str">
        <f t="shared" si="28"/>
        <v>U.</v>
      </c>
      <c r="C784" s="24" t="s">
        <v>4</v>
      </c>
      <c r="D784" s="25"/>
      <c r="E784" s="25"/>
      <c r="F784" s="24" t="s">
        <v>18</v>
      </c>
      <c r="G784" s="26">
        <v>1</v>
      </c>
      <c r="H784" s="31"/>
      <c r="I784" s="27">
        <v>0</v>
      </c>
      <c r="J784" s="28">
        <f t="shared" si="29"/>
        <v>0</v>
      </c>
      <c r="K784" s="29" t="s">
        <v>50</v>
      </c>
      <c r="L784" s="29" t="s">
        <v>45</v>
      </c>
      <c r="M784" s="29" t="s">
        <v>51</v>
      </c>
      <c r="N784" s="30" t="str">
        <f>VLOOKUP(M784,[20]OPERACIONAL!$A$1:$C$12,2,FALSE)</f>
        <v>SELECIONAR</v>
      </c>
    </row>
    <row r="785" spans="2:14">
      <c r="B785" s="23" t="str">
        <f t="shared" si="28"/>
        <v>U.</v>
      </c>
      <c r="C785" s="24" t="s">
        <v>4</v>
      </c>
      <c r="D785" s="25"/>
      <c r="E785" s="25"/>
      <c r="F785" s="24" t="s">
        <v>18</v>
      </c>
      <c r="G785" s="26">
        <v>1</v>
      </c>
      <c r="H785" s="31"/>
      <c r="I785" s="27">
        <v>0</v>
      </c>
      <c r="J785" s="28">
        <f t="shared" si="29"/>
        <v>0</v>
      </c>
      <c r="K785" s="29" t="s">
        <v>50</v>
      </c>
      <c r="L785" s="29" t="s">
        <v>45</v>
      </c>
      <c r="M785" s="29" t="s">
        <v>51</v>
      </c>
      <c r="N785" s="30" t="str">
        <f>VLOOKUP(M785,[20]OPERACIONAL!$A$1:$C$12,2,FALSE)</f>
        <v>SELECIONAR</v>
      </c>
    </row>
    <row r="786" spans="2:14">
      <c r="B786" s="23" t="str">
        <f t="shared" si="28"/>
        <v>U.</v>
      </c>
      <c r="C786" s="24" t="s">
        <v>4</v>
      </c>
      <c r="D786" s="25"/>
      <c r="E786" s="25"/>
      <c r="F786" s="24" t="s">
        <v>18</v>
      </c>
      <c r="G786" s="26">
        <v>1</v>
      </c>
      <c r="H786" s="31"/>
      <c r="I786" s="27">
        <v>0</v>
      </c>
      <c r="J786" s="28">
        <f t="shared" si="29"/>
        <v>0</v>
      </c>
      <c r="K786" s="29" t="s">
        <v>50</v>
      </c>
      <c r="L786" s="29" t="s">
        <v>45</v>
      </c>
      <c r="M786" s="29" t="s">
        <v>51</v>
      </c>
      <c r="N786" s="30" t="str">
        <f>VLOOKUP(M786,[20]OPERACIONAL!$A$1:$C$12,2,FALSE)</f>
        <v>SELECIONAR</v>
      </c>
    </row>
    <row r="787" spans="2:14">
      <c r="B787" s="23" t="str">
        <f t="shared" si="28"/>
        <v>U.</v>
      </c>
      <c r="C787" s="24" t="s">
        <v>4</v>
      </c>
      <c r="D787" s="25"/>
      <c r="E787" s="25"/>
      <c r="F787" s="24" t="s">
        <v>18</v>
      </c>
      <c r="G787" s="26">
        <v>1</v>
      </c>
      <c r="H787" s="31"/>
      <c r="I787" s="27">
        <v>0</v>
      </c>
      <c r="J787" s="28">
        <f t="shared" si="29"/>
        <v>0</v>
      </c>
      <c r="K787" s="29" t="s">
        <v>50</v>
      </c>
      <c r="L787" s="29" t="s">
        <v>45</v>
      </c>
      <c r="M787" s="29" t="s">
        <v>51</v>
      </c>
      <c r="N787" s="30" t="str">
        <f>VLOOKUP(M787,[20]OPERACIONAL!$A$1:$C$12,2,FALSE)</f>
        <v>SELECIONAR</v>
      </c>
    </row>
    <row r="788" spans="2:14">
      <c r="B788" s="23" t="str">
        <f t="shared" si="28"/>
        <v>U.</v>
      </c>
      <c r="C788" s="24" t="s">
        <v>4</v>
      </c>
      <c r="D788" s="25"/>
      <c r="E788" s="25"/>
      <c r="F788" s="24" t="s">
        <v>18</v>
      </c>
      <c r="G788" s="26">
        <v>1</v>
      </c>
      <c r="H788" s="31"/>
      <c r="I788" s="27">
        <v>0</v>
      </c>
      <c r="J788" s="28">
        <f t="shared" si="29"/>
        <v>0</v>
      </c>
      <c r="K788" s="29" t="s">
        <v>50</v>
      </c>
      <c r="L788" s="29" t="s">
        <v>45</v>
      </c>
      <c r="M788" s="29" t="s">
        <v>51</v>
      </c>
      <c r="N788" s="30" t="str">
        <f>VLOOKUP(M788,[20]OPERACIONAL!$A$1:$C$12,2,FALSE)</f>
        <v>SELECIONAR</v>
      </c>
    </row>
    <row r="789" spans="2:14">
      <c r="B789" s="23" t="str">
        <f t="shared" si="28"/>
        <v>U.</v>
      </c>
      <c r="C789" s="24" t="s">
        <v>4</v>
      </c>
      <c r="D789" s="25"/>
      <c r="E789" s="25"/>
      <c r="F789" s="24" t="s">
        <v>18</v>
      </c>
      <c r="G789" s="26">
        <v>1</v>
      </c>
      <c r="H789" s="31"/>
      <c r="I789" s="27">
        <v>0</v>
      </c>
      <c r="J789" s="28">
        <f t="shared" si="29"/>
        <v>0</v>
      </c>
      <c r="K789" s="29" t="s">
        <v>50</v>
      </c>
      <c r="L789" s="29" t="s">
        <v>45</v>
      </c>
      <c r="M789" s="29" t="s">
        <v>51</v>
      </c>
      <c r="N789" s="30" t="str">
        <f>VLOOKUP(M789,[20]OPERACIONAL!$A$1:$C$12,2,FALSE)</f>
        <v>SELECIONAR</v>
      </c>
    </row>
    <row r="790" spans="2:14">
      <c r="B790" s="23" t="str">
        <f t="shared" si="28"/>
        <v>U.</v>
      </c>
      <c r="C790" s="24" t="s">
        <v>4</v>
      </c>
      <c r="D790" s="25"/>
      <c r="E790" s="25"/>
      <c r="F790" s="24" t="s">
        <v>18</v>
      </c>
      <c r="G790" s="26">
        <v>1</v>
      </c>
      <c r="H790" s="31"/>
      <c r="I790" s="27">
        <v>0</v>
      </c>
      <c r="J790" s="28">
        <f t="shared" si="29"/>
        <v>0</v>
      </c>
      <c r="K790" s="29" t="s">
        <v>50</v>
      </c>
      <c r="L790" s="29" t="s">
        <v>45</v>
      </c>
      <c r="M790" s="29" t="s">
        <v>51</v>
      </c>
      <c r="N790" s="30" t="str">
        <f>VLOOKUP(M790,[20]OPERACIONAL!$A$1:$C$12,2,FALSE)</f>
        <v>SELECIONAR</v>
      </c>
    </row>
    <row r="791" spans="2:14">
      <c r="B791" s="23" t="str">
        <f t="shared" si="28"/>
        <v>U.</v>
      </c>
      <c r="C791" s="24" t="s">
        <v>4</v>
      </c>
      <c r="D791" s="25"/>
      <c r="E791" s="25"/>
      <c r="F791" s="24" t="s">
        <v>18</v>
      </c>
      <c r="G791" s="26">
        <v>1</v>
      </c>
      <c r="H791" s="31"/>
      <c r="I791" s="27">
        <v>0</v>
      </c>
      <c r="J791" s="28">
        <f t="shared" si="29"/>
        <v>0</v>
      </c>
      <c r="K791" s="29" t="s">
        <v>50</v>
      </c>
      <c r="L791" s="29" t="s">
        <v>45</v>
      </c>
      <c r="M791" s="29" t="s">
        <v>51</v>
      </c>
      <c r="N791" s="30" t="str">
        <f>VLOOKUP(M791,[20]OPERACIONAL!$A$1:$C$12,2,FALSE)</f>
        <v>SELECIONAR</v>
      </c>
    </row>
    <row r="792" spans="2:14">
      <c r="B792" s="23" t="str">
        <f t="shared" si="28"/>
        <v>U.</v>
      </c>
      <c r="C792" s="24" t="s">
        <v>4</v>
      </c>
      <c r="D792" s="25"/>
      <c r="E792" s="25"/>
      <c r="F792" s="24" t="s">
        <v>18</v>
      </c>
      <c r="G792" s="26">
        <v>1</v>
      </c>
      <c r="H792" s="31"/>
      <c r="I792" s="27">
        <v>0</v>
      </c>
      <c r="J792" s="28">
        <f t="shared" si="29"/>
        <v>0</v>
      </c>
      <c r="K792" s="29" t="s">
        <v>50</v>
      </c>
      <c r="L792" s="29" t="s">
        <v>45</v>
      </c>
      <c r="M792" s="29" t="s">
        <v>51</v>
      </c>
      <c r="N792" s="30" t="str">
        <f>VLOOKUP(M792,[20]OPERACIONAL!$A$1:$C$12,2,FALSE)</f>
        <v>SELECIONAR</v>
      </c>
    </row>
    <row r="793" spans="2:14">
      <c r="B793" s="23" t="str">
        <f t="shared" si="28"/>
        <v>U.</v>
      </c>
      <c r="C793" s="24" t="s">
        <v>4</v>
      </c>
      <c r="D793" s="25"/>
      <c r="E793" s="25"/>
      <c r="F793" s="24" t="s">
        <v>18</v>
      </c>
      <c r="G793" s="26">
        <v>1</v>
      </c>
      <c r="H793" s="31"/>
      <c r="I793" s="27">
        <v>0</v>
      </c>
      <c r="J793" s="28">
        <f t="shared" si="29"/>
        <v>0</v>
      </c>
      <c r="K793" s="29" t="s">
        <v>50</v>
      </c>
      <c r="L793" s="29" t="s">
        <v>45</v>
      </c>
      <c r="M793" s="29" t="s">
        <v>51</v>
      </c>
      <c r="N793" s="30" t="str">
        <f>VLOOKUP(M793,[20]OPERACIONAL!$A$1:$C$12,2,FALSE)</f>
        <v>SELECIONAR</v>
      </c>
    </row>
    <row r="794" spans="2:14">
      <c r="B794" s="23" t="str">
        <f t="shared" si="28"/>
        <v>U.</v>
      </c>
      <c r="C794" s="24" t="s">
        <v>4</v>
      </c>
      <c r="D794" s="25"/>
      <c r="E794" s="25"/>
      <c r="F794" s="24" t="s">
        <v>18</v>
      </c>
      <c r="G794" s="26">
        <v>1</v>
      </c>
      <c r="H794" s="31"/>
      <c r="I794" s="27">
        <v>0</v>
      </c>
      <c r="J794" s="28">
        <f t="shared" si="29"/>
        <v>0</v>
      </c>
      <c r="K794" s="29" t="s">
        <v>50</v>
      </c>
      <c r="L794" s="29" t="s">
        <v>45</v>
      </c>
      <c r="M794" s="29" t="s">
        <v>51</v>
      </c>
      <c r="N794" s="30" t="str">
        <f>VLOOKUP(M794,[20]OPERACIONAL!$A$1:$C$12,2,FALSE)</f>
        <v>SELECIONAR</v>
      </c>
    </row>
    <row r="795" spans="2:14">
      <c r="B795" s="23" t="str">
        <f t="shared" si="28"/>
        <v>U.</v>
      </c>
      <c r="C795" s="24" t="s">
        <v>4</v>
      </c>
      <c r="D795" s="25"/>
      <c r="E795" s="25"/>
      <c r="F795" s="24" t="s">
        <v>18</v>
      </c>
      <c r="G795" s="26">
        <v>1</v>
      </c>
      <c r="H795" s="31"/>
      <c r="I795" s="27">
        <v>0</v>
      </c>
      <c r="J795" s="28">
        <f t="shared" si="29"/>
        <v>0</v>
      </c>
      <c r="K795" s="29" t="s">
        <v>50</v>
      </c>
      <c r="L795" s="29" t="s">
        <v>45</v>
      </c>
      <c r="M795" s="29" t="s">
        <v>51</v>
      </c>
      <c r="N795" s="30" t="str">
        <f>VLOOKUP(M795,[20]OPERACIONAL!$A$1:$C$12,2,FALSE)</f>
        <v>SELECIONAR</v>
      </c>
    </row>
    <row r="796" spans="2:14">
      <c r="B796" s="23" t="str">
        <f t="shared" si="28"/>
        <v>U.</v>
      </c>
      <c r="C796" s="24" t="s">
        <v>4</v>
      </c>
      <c r="D796" s="25"/>
      <c r="E796" s="25"/>
      <c r="F796" s="24" t="s">
        <v>18</v>
      </c>
      <c r="G796" s="26">
        <v>1</v>
      </c>
      <c r="H796" s="31"/>
      <c r="I796" s="27">
        <v>0</v>
      </c>
      <c r="J796" s="28">
        <f t="shared" si="29"/>
        <v>0</v>
      </c>
      <c r="K796" s="29" t="s">
        <v>50</v>
      </c>
      <c r="L796" s="29" t="s">
        <v>45</v>
      </c>
      <c r="M796" s="29" t="s">
        <v>51</v>
      </c>
      <c r="N796" s="30" t="str">
        <f>VLOOKUP(M796,[20]OPERACIONAL!$A$1:$C$12,2,FALSE)</f>
        <v>SELECIONAR</v>
      </c>
    </row>
    <row r="797" spans="2:14">
      <c r="B797" s="23" t="str">
        <f t="shared" si="28"/>
        <v>U.</v>
      </c>
      <c r="C797" s="24" t="s">
        <v>4</v>
      </c>
      <c r="D797" s="25"/>
      <c r="E797" s="25"/>
      <c r="F797" s="24" t="s">
        <v>18</v>
      </c>
      <c r="G797" s="26">
        <v>1</v>
      </c>
      <c r="H797" s="31"/>
      <c r="I797" s="27">
        <v>0</v>
      </c>
      <c r="J797" s="28">
        <f t="shared" si="29"/>
        <v>0</v>
      </c>
      <c r="K797" s="29" t="s">
        <v>50</v>
      </c>
      <c r="L797" s="29" t="s">
        <v>45</v>
      </c>
      <c r="M797" s="29" t="s">
        <v>51</v>
      </c>
      <c r="N797" s="30" t="str">
        <f>VLOOKUP(M797,[20]OPERACIONAL!$A$1:$C$12,2,FALSE)</f>
        <v>SELECIONAR</v>
      </c>
    </row>
    <row r="798" spans="2:14">
      <c r="B798" s="23" t="str">
        <f t="shared" si="28"/>
        <v>U.</v>
      </c>
      <c r="C798" s="24" t="s">
        <v>4</v>
      </c>
      <c r="D798" s="25"/>
      <c r="E798" s="25"/>
      <c r="F798" s="24" t="s">
        <v>18</v>
      </c>
      <c r="G798" s="26">
        <v>1</v>
      </c>
      <c r="H798" s="31"/>
      <c r="I798" s="27">
        <v>0</v>
      </c>
      <c r="J798" s="28">
        <f t="shared" si="29"/>
        <v>0</v>
      </c>
      <c r="K798" s="29" t="s">
        <v>50</v>
      </c>
      <c r="L798" s="29" t="s">
        <v>45</v>
      </c>
      <c r="M798" s="29" t="s">
        <v>51</v>
      </c>
      <c r="N798" s="30" t="str">
        <f>VLOOKUP(M798,[20]OPERACIONAL!$A$1:$C$12,2,FALSE)</f>
        <v>SELECIONAR</v>
      </c>
    </row>
    <row r="799" spans="2:14">
      <c r="B799" s="23" t="str">
        <f t="shared" si="28"/>
        <v>U.</v>
      </c>
      <c r="C799" s="24" t="s">
        <v>4</v>
      </c>
      <c r="D799" s="25"/>
      <c r="E799" s="25"/>
      <c r="F799" s="24" t="s">
        <v>18</v>
      </c>
      <c r="G799" s="26">
        <v>1</v>
      </c>
      <c r="H799" s="31"/>
      <c r="I799" s="27">
        <v>0</v>
      </c>
      <c r="J799" s="28">
        <f t="shared" si="29"/>
        <v>0</v>
      </c>
      <c r="K799" s="29" t="s">
        <v>50</v>
      </c>
      <c r="L799" s="29" t="s">
        <v>45</v>
      </c>
      <c r="M799" s="29" t="s">
        <v>51</v>
      </c>
      <c r="N799" s="30" t="str">
        <f>VLOOKUP(M799,[20]OPERACIONAL!$A$1:$C$12,2,FALSE)</f>
        <v>SELECIONAR</v>
      </c>
    </row>
    <row r="800" spans="2:14">
      <c r="B800" s="23" t="str">
        <f t="shared" si="28"/>
        <v>U.</v>
      </c>
      <c r="C800" s="24" t="s">
        <v>4</v>
      </c>
      <c r="D800" s="25"/>
      <c r="E800" s="25"/>
      <c r="F800" s="24" t="s">
        <v>18</v>
      </c>
      <c r="G800" s="26">
        <v>1</v>
      </c>
      <c r="H800" s="31"/>
      <c r="I800" s="27">
        <v>0</v>
      </c>
      <c r="J800" s="28">
        <f t="shared" si="29"/>
        <v>0</v>
      </c>
      <c r="K800" s="29" t="s">
        <v>50</v>
      </c>
      <c r="L800" s="29" t="s">
        <v>45</v>
      </c>
      <c r="M800" s="29" t="s">
        <v>51</v>
      </c>
      <c r="N800" s="30" t="str">
        <f>VLOOKUP(M800,[20]OPERACIONAL!$A$1:$C$12,2,FALSE)</f>
        <v>SELECIONAR</v>
      </c>
    </row>
    <row r="801" spans="2:14">
      <c r="B801" s="23" t="str">
        <f t="shared" si="28"/>
        <v>U.</v>
      </c>
      <c r="C801" s="24" t="s">
        <v>4</v>
      </c>
      <c r="D801" s="25"/>
      <c r="E801" s="25"/>
      <c r="F801" s="24" t="s">
        <v>18</v>
      </c>
      <c r="G801" s="26">
        <v>1</v>
      </c>
      <c r="H801" s="31"/>
      <c r="I801" s="27">
        <v>0</v>
      </c>
      <c r="J801" s="28">
        <f t="shared" si="29"/>
        <v>0</v>
      </c>
      <c r="K801" s="29" t="s">
        <v>50</v>
      </c>
      <c r="L801" s="29" t="s">
        <v>45</v>
      </c>
      <c r="M801" s="29" t="s">
        <v>51</v>
      </c>
      <c r="N801" s="30" t="str">
        <f>VLOOKUP(M801,[20]OPERACIONAL!$A$1:$C$12,2,FALSE)</f>
        <v>SELECIONAR</v>
      </c>
    </row>
    <row r="802" spans="2:14">
      <c r="B802" s="23" t="str">
        <f t="shared" si="28"/>
        <v>U.</v>
      </c>
      <c r="C802" s="24" t="s">
        <v>4</v>
      </c>
      <c r="D802" s="25"/>
      <c r="E802" s="25"/>
      <c r="F802" s="24" t="s">
        <v>18</v>
      </c>
      <c r="G802" s="26">
        <v>1</v>
      </c>
      <c r="H802" s="31"/>
      <c r="I802" s="27">
        <v>0</v>
      </c>
      <c r="J802" s="28">
        <f t="shared" si="29"/>
        <v>0</v>
      </c>
      <c r="K802" s="29" t="s">
        <v>50</v>
      </c>
      <c r="L802" s="29" t="s">
        <v>45</v>
      </c>
      <c r="M802" s="29" t="s">
        <v>51</v>
      </c>
      <c r="N802" s="30" t="str">
        <f>VLOOKUP(M802,[20]OPERACIONAL!$A$1:$C$12,2,FALSE)</f>
        <v>SELECIONAR</v>
      </c>
    </row>
    <row r="803" spans="2:14">
      <c r="B803" s="23" t="str">
        <f t="shared" si="28"/>
        <v>U.</v>
      </c>
      <c r="C803" s="24" t="s">
        <v>4</v>
      </c>
      <c r="D803" s="25"/>
      <c r="E803" s="25"/>
      <c r="F803" s="24" t="s">
        <v>18</v>
      </c>
      <c r="G803" s="26">
        <v>1</v>
      </c>
      <c r="H803" s="31"/>
      <c r="I803" s="27">
        <v>0</v>
      </c>
      <c r="J803" s="28">
        <f t="shared" si="29"/>
        <v>0</v>
      </c>
      <c r="K803" s="29" t="s">
        <v>50</v>
      </c>
      <c r="L803" s="29" t="s">
        <v>45</v>
      </c>
      <c r="M803" s="29" t="s">
        <v>51</v>
      </c>
      <c r="N803" s="30" t="str">
        <f>VLOOKUP(M803,[20]OPERACIONAL!$A$1:$C$12,2,FALSE)</f>
        <v>SELECIONAR</v>
      </c>
    </row>
    <row r="804" spans="2:14">
      <c r="B804" s="23" t="str">
        <f t="shared" si="28"/>
        <v>U.</v>
      </c>
      <c r="C804" s="24" t="s">
        <v>4</v>
      </c>
      <c r="D804" s="25"/>
      <c r="E804" s="25"/>
      <c r="F804" s="24" t="s">
        <v>18</v>
      </c>
      <c r="G804" s="26">
        <v>1</v>
      </c>
      <c r="H804" s="31"/>
      <c r="I804" s="27">
        <v>0</v>
      </c>
      <c r="J804" s="28">
        <f t="shared" si="29"/>
        <v>0</v>
      </c>
      <c r="K804" s="29" t="s">
        <v>50</v>
      </c>
      <c r="L804" s="29" t="s">
        <v>45</v>
      </c>
      <c r="M804" s="29" t="s">
        <v>51</v>
      </c>
      <c r="N804" s="30" t="str">
        <f>VLOOKUP(M804,[20]OPERACIONAL!$A$1:$C$12,2,FALSE)</f>
        <v>SELECIONAR</v>
      </c>
    </row>
    <row r="805" spans="2:14">
      <c r="B805" s="23" t="str">
        <f t="shared" si="28"/>
        <v>U.</v>
      </c>
      <c r="C805" s="24" t="s">
        <v>4</v>
      </c>
      <c r="D805" s="25"/>
      <c r="E805" s="25"/>
      <c r="F805" s="24" t="s">
        <v>18</v>
      </c>
      <c r="G805" s="26">
        <v>1</v>
      </c>
      <c r="H805" s="31"/>
      <c r="I805" s="27">
        <v>0</v>
      </c>
      <c r="J805" s="28">
        <f t="shared" si="29"/>
        <v>0</v>
      </c>
      <c r="K805" s="29" t="s">
        <v>50</v>
      </c>
      <c r="L805" s="29" t="s">
        <v>45</v>
      </c>
      <c r="M805" s="29" t="s">
        <v>51</v>
      </c>
      <c r="N805" s="30" t="str">
        <f>VLOOKUP(M805,[20]OPERACIONAL!$A$1:$C$12,2,FALSE)</f>
        <v>SELECIONAR</v>
      </c>
    </row>
    <row r="806" spans="2:14">
      <c r="B806" s="23" t="str">
        <f t="shared" si="28"/>
        <v>U.</v>
      </c>
      <c r="C806" s="24" t="s">
        <v>4</v>
      </c>
      <c r="D806" s="25"/>
      <c r="E806" s="25"/>
      <c r="F806" s="24" t="s">
        <v>18</v>
      </c>
      <c r="G806" s="26">
        <v>1</v>
      </c>
      <c r="H806" s="31"/>
      <c r="I806" s="27">
        <v>0</v>
      </c>
      <c r="J806" s="28">
        <f t="shared" si="29"/>
        <v>0</v>
      </c>
      <c r="K806" s="29" t="s">
        <v>50</v>
      </c>
      <c r="L806" s="29" t="s">
        <v>45</v>
      </c>
      <c r="M806" s="29" t="s">
        <v>51</v>
      </c>
      <c r="N806" s="30" t="str">
        <f>VLOOKUP(M806,[20]OPERACIONAL!$A$1:$C$12,2,FALSE)</f>
        <v>SELECIONAR</v>
      </c>
    </row>
    <row r="807" spans="2:14">
      <c r="B807" s="23" t="str">
        <f t="shared" si="28"/>
        <v>U.</v>
      </c>
      <c r="C807" s="24" t="s">
        <v>4</v>
      </c>
      <c r="D807" s="25"/>
      <c r="E807" s="25"/>
      <c r="F807" s="24" t="s">
        <v>18</v>
      </c>
      <c r="G807" s="26">
        <v>1</v>
      </c>
      <c r="H807" s="31"/>
      <c r="I807" s="27">
        <v>0</v>
      </c>
      <c r="J807" s="28">
        <f t="shared" si="29"/>
        <v>0</v>
      </c>
      <c r="K807" s="29" t="s">
        <v>50</v>
      </c>
      <c r="L807" s="29" t="s">
        <v>45</v>
      </c>
      <c r="M807" s="29" t="s">
        <v>51</v>
      </c>
      <c r="N807" s="30" t="str">
        <f>VLOOKUP(M807,[20]OPERACIONAL!$A$1:$C$12,2,FALSE)</f>
        <v>SELECIONAR</v>
      </c>
    </row>
    <row r="808" spans="2:14">
      <c r="B808" s="23" t="str">
        <f t="shared" si="28"/>
        <v>U.</v>
      </c>
      <c r="C808" s="24" t="s">
        <v>4</v>
      </c>
      <c r="D808" s="25"/>
      <c r="E808" s="25"/>
      <c r="F808" s="24" t="s">
        <v>18</v>
      </c>
      <c r="G808" s="26">
        <v>1</v>
      </c>
      <c r="H808" s="31"/>
      <c r="I808" s="27">
        <v>0</v>
      </c>
      <c r="J808" s="28">
        <f t="shared" si="29"/>
        <v>0</v>
      </c>
      <c r="K808" s="29" t="s">
        <v>50</v>
      </c>
      <c r="L808" s="29" t="s">
        <v>45</v>
      </c>
      <c r="M808" s="29" t="s">
        <v>51</v>
      </c>
      <c r="N808" s="30" t="str">
        <f>VLOOKUP(M808,[20]OPERACIONAL!$A$1:$C$12,2,FALSE)</f>
        <v>SELECIONAR</v>
      </c>
    </row>
    <row r="809" spans="2:14">
      <c r="B809" s="23" t="str">
        <f t="shared" si="28"/>
        <v>U.</v>
      </c>
      <c r="C809" s="24" t="s">
        <v>4</v>
      </c>
      <c r="D809" s="25"/>
      <c r="E809" s="25"/>
      <c r="F809" s="24" t="s">
        <v>18</v>
      </c>
      <c r="G809" s="26">
        <v>1</v>
      </c>
      <c r="H809" s="31"/>
      <c r="I809" s="27">
        <v>0</v>
      </c>
      <c r="J809" s="28">
        <f t="shared" si="29"/>
        <v>0</v>
      </c>
      <c r="K809" s="29" t="s">
        <v>50</v>
      </c>
      <c r="L809" s="29" t="s">
        <v>45</v>
      </c>
      <c r="M809" s="29" t="s">
        <v>51</v>
      </c>
      <c r="N809" s="30" t="str">
        <f>VLOOKUP(M809,[20]OPERACIONAL!$A$1:$C$12,2,FALSE)</f>
        <v>SELECIONAR</v>
      </c>
    </row>
    <row r="810" spans="2:14">
      <c r="B810" s="23" t="str">
        <f t="shared" si="28"/>
        <v>U.</v>
      </c>
      <c r="C810" s="24" t="s">
        <v>4</v>
      </c>
      <c r="D810" s="25"/>
      <c r="E810" s="25"/>
      <c r="F810" s="24" t="s">
        <v>18</v>
      </c>
      <c r="G810" s="26">
        <v>1</v>
      </c>
      <c r="H810" s="31"/>
      <c r="I810" s="27">
        <v>0</v>
      </c>
      <c r="J810" s="28">
        <f t="shared" si="29"/>
        <v>0</v>
      </c>
      <c r="K810" s="29" t="s">
        <v>50</v>
      </c>
      <c r="L810" s="29" t="s">
        <v>45</v>
      </c>
      <c r="M810" s="29" t="s">
        <v>51</v>
      </c>
      <c r="N810" s="30" t="str">
        <f>VLOOKUP(M810,[20]OPERACIONAL!$A$1:$C$12,2,FALSE)</f>
        <v>SELECIONAR</v>
      </c>
    </row>
    <row r="811" spans="2:14">
      <c r="B811" s="23" t="str">
        <f t="shared" si="28"/>
        <v>U.</v>
      </c>
      <c r="C811" s="24" t="s">
        <v>4</v>
      </c>
      <c r="D811" s="25"/>
      <c r="E811" s="25"/>
      <c r="F811" s="24" t="s">
        <v>18</v>
      </c>
      <c r="G811" s="26">
        <v>1</v>
      </c>
      <c r="H811" s="31"/>
      <c r="I811" s="27">
        <v>0</v>
      </c>
      <c r="J811" s="28">
        <f t="shared" si="29"/>
        <v>0</v>
      </c>
      <c r="K811" s="29" t="s">
        <v>50</v>
      </c>
      <c r="L811" s="29" t="s">
        <v>45</v>
      </c>
      <c r="M811" s="29" t="s">
        <v>51</v>
      </c>
      <c r="N811" s="30" t="str">
        <f>VLOOKUP(M811,[20]OPERACIONAL!$A$1:$C$12,2,FALSE)</f>
        <v>SELECIONAR</v>
      </c>
    </row>
    <row r="812" spans="2:14">
      <c r="B812" s="23" t="str">
        <f t="shared" si="28"/>
        <v>U.</v>
      </c>
      <c r="C812" s="24" t="s">
        <v>4</v>
      </c>
      <c r="D812" s="25"/>
      <c r="E812" s="25"/>
      <c r="F812" s="24" t="s">
        <v>18</v>
      </c>
      <c r="G812" s="26">
        <v>1</v>
      </c>
      <c r="H812" s="31"/>
      <c r="I812" s="27">
        <v>0</v>
      </c>
      <c r="J812" s="28">
        <f t="shared" si="29"/>
        <v>0</v>
      </c>
      <c r="K812" s="29" t="s">
        <v>50</v>
      </c>
      <c r="L812" s="29" t="s">
        <v>45</v>
      </c>
      <c r="M812" s="29" t="s">
        <v>51</v>
      </c>
      <c r="N812" s="30" t="str">
        <f>VLOOKUP(M812,[20]OPERACIONAL!$A$1:$C$12,2,FALSE)</f>
        <v>SELECIONAR</v>
      </c>
    </row>
    <row r="813" spans="2:14">
      <c r="B813" s="23" t="str">
        <f t="shared" si="28"/>
        <v>U.</v>
      </c>
      <c r="C813" s="24" t="s">
        <v>4</v>
      </c>
      <c r="D813" s="25"/>
      <c r="E813" s="25"/>
      <c r="F813" s="24" t="s">
        <v>18</v>
      </c>
      <c r="G813" s="26">
        <v>1</v>
      </c>
      <c r="H813" s="31"/>
      <c r="I813" s="27">
        <v>0</v>
      </c>
      <c r="J813" s="28">
        <f t="shared" si="29"/>
        <v>0</v>
      </c>
      <c r="K813" s="29" t="s">
        <v>50</v>
      </c>
      <c r="L813" s="29" t="s">
        <v>45</v>
      </c>
      <c r="M813" s="29" t="s">
        <v>51</v>
      </c>
      <c r="N813" s="30" t="str">
        <f>VLOOKUP(M813,[20]OPERACIONAL!$A$1:$C$12,2,FALSE)</f>
        <v>SELECIONAR</v>
      </c>
    </row>
    <row r="814" spans="2:14">
      <c r="B814" s="23" t="str">
        <f t="shared" si="28"/>
        <v>U.</v>
      </c>
      <c r="C814" s="24" t="s">
        <v>4</v>
      </c>
      <c r="D814" s="25"/>
      <c r="E814" s="25"/>
      <c r="F814" s="24" t="s">
        <v>18</v>
      </c>
      <c r="G814" s="26">
        <v>1</v>
      </c>
      <c r="H814" s="31"/>
      <c r="I814" s="27">
        <v>0</v>
      </c>
      <c r="J814" s="28">
        <f t="shared" si="29"/>
        <v>0</v>
      </c>
      <c r="K814" s="29" t="s">
        <v>50</v>
      </c>
      <c r="L814" s="29" t="s">
        <v>45</v>
      </c>
      <c r="M814" s="29" t="s">
        <v>51</v>
      </c>
      <c r="N814" s="30" t="str">
        <f>VLOOKUP(M814,[20]OPERACIONAL!$A$1:$C$12,2,FALSE)</f>
        <v>SELECIONAR</v>
      </c>
    </row>
    <row r="815" spans="2:14">
      <c r="B815" s="23" t="str">
        <f t="shared" si="28"/>
        <v>U.</v>
      </c>
      <c r="C815" s="24" t="s">
        <v>4</v>
      </c>
      <c r="D815" s="25"/>
      <c r="E815" s="25"/>
      <c r="F815" s="24" t="s">
        <v>18</v>
      </c>
      <c r="G815" s="26">
        <v>1</v>
      </c>
      <c r="H815" s="31"/>
      <c r="I815" s="27">
        <v>0</v>
      </c>
      <c r="J815" s="28">
        <f t="shared" si="29"/>
        <v>0</v>
      </c>
      <c r="K815" s="29" t="s">
        <v>50</v>
      </c>
      <c r="L815" s="29" t="s">
        <v>45</v>
      </c>
      <c r="M815" s="29" t="s">
        <v>51</v>
      </c>
      <c r="N815" s="30" t="str">
        <f>VLOOKUP(M815,[20]OPERACIONAL!$A$1:$C$12,2,FALSE)</f>
        <v>SELECIONAR</v>
      </c>
    </row>
    <row r="816" spans="2:14">
      <c r="B816" s="23" t="str">
        <f t="shared" si="28"/>
        <v>U.</v>
      </c>
      <c r="C816" s="24" t="s">
        <v>4</v>
      </c>
      <c r="D816" s="25"/>
      <c r="E816" s="25"/>
      <c r="F816" s="24" t="s">
        <v>18</v>
      </c>
      <c r="G816" s="26">
        <v>1</v>
      </c>
      <c r="H816" s="31"/>
      <c r="I816" s="27">
        <v>0</v>
      </c>
      <c r="J816" s="28">
        <f t="shared" si="29"/>
        <v>0</v>
      </c>
      <c r="K816" s="29" t="s">
        <v>50</v>
      </c>
      <c r="L816" s="29" t="s">
        <v>45</v>
      </c>
      <c r="M816" s="29" t="s">
        <v>51</v>
      </c>
      <c r="N816" s="30" t="str">
        <f>VLOOKUP(M816,[20]OPERACIONAL!$A$1:$C$12,2,FALSE)</f>
        <v>SELECIONAR</v>
      </c>
    </row>
    <row r="817" spans="2:14">
      <c r="B817" s="23" t="str">
        <f t="shared" si="28"/>
        <v>U.</v>
      </c>
      <c r="C817" s="24" t="s">
        <v>4</v>
      </c>
      <c r="D817" s="25"/>
      <c r="E817" s="25"/>
      <c r="F817" s="24" t="s">
        <v>18</v>
      </c>
      <c r="G817" s="26">
        <v>1</v>
      </c>
      <c r="H817" s="31"/>
      <c r="I817" s="27">
        <v>0</v>
      </c>
      <c r="J817" s="28">
        <f t="shared" si="29"/>
        <v>0</v>
      </c>
      <c r="K817" s="29" t="s">
        <v>50</v>
      </c>
      <c r="L817" s="29" t="s">
        <v>45</v>
      </c>
      <c r="M817" s="29" t="s">
        <v>51</v>
      </c>
      <c r="N817" s="30" t="str">
        <f>VLOOKUP(M817,[20]OPERACIONAL!$A$1:$C$12,2,FALSE)</f>
        <v>SELECIONAR</v>
      </c>
    </row>
    <row r="818" spans="2:14">
      <c r="B818" s="23" t="str">
        <f t="shared" si="28"/>
        <v>U.</v>
      </c>
      <c r="C818" s="24" t="s">
        <v>4</v>
      </c>
      <c r="D818" s="25"/>
      <c r="E818" s="25"/>
      <c r="F818" s="24" t="s">
        <v>18</v>
      </c>
      <c r="G818" s="26">
        <v>1</v>
      </c>
      <c r="H818" s="31"/>
      <c r="I818" s="27">
        <v>0</v>
      </c>
      <c r="J818" s="28">
        <f t="shared" si="29"/>
        <v>0</v>
      </c>
      <c r="K818" s="29" t="s">
        <v>50</v>
      </c>
      <c r="L818" s="29" t="s">
        <v>45</v>
      </c>
      <c r="M818" s="29" t="s">
        <v>51</v>
      </c>
      <c r="N818" s="30" t="str">
        <f>VLOOKUP(M818,[20]OPERACIONAL!$A$1:$C$12,2,FALSE)</f>
        <v>SELECIONAR</v>
      </c>
    </row>
    <row r="819" spans="2:14">
      <c r="B819" s="23" t="str">
        <f t="shared" si="28"/>
        <v>U.</v>
      </c>
      <c r="C819" s="24" t="s">
        <v>4</v>
      </c>
      <c r="D819" s="25"/>
      <c r="E819" s="25"/>
      <c r="F819" s="24" t="s">
        <v>18</v>
      </c>
      <c r="G819" s="26">
        <v>1</v>
      </c>
      <c r="H819" s="31"/>
      <c r="I819" s="27">
        <v>0</v>
      </c>
      <c r="J819" s="28">
        <f t="shared" si="29"/>
        <v>0</v>
      </c>
      <c r="K819" s="29" t="s">
        <v>50</v>
      </c>
      <c r="L819" s="29" t="s">
        <v>45</v>
      </c>
      <c r="M819" s="29" t="s">
        <v>51</v>
      </c>
      <c r="N819" s="30" t="str">
        <f>VLOOKUP(M819,[20]OPERACIONAL!$A$1:$C$12,2,FALSE)</f>
        <v>SELECIONAR</v>
      </c>
    </row>
    <row r="820" spans="2:14">
      <c r="B820" s="23" t="str">
        <f t="shared" si="28"/>
        <v>U.</v>
      </c>
      <c r="C820" s="24" t="s">
        <v>4</v>
      </c>
      <c r="D820" s="25"/>
      <c r="E820" s="25"/>
      <c r="F820" s="24" t="s">
        <v>18</v>
      </c>
      <c r="G820" s="26">
        <v>1</v>
      </c>
      <c r="H820" s="31"/>
      <c r="I820" s="27">
        <v>0</v>
      </c>
      <c r="J820" s="28">
        <f t="shared" si="29"/>
        <v>0</v>
      </c>
      <c r="K820" s="29" t="s">
        <v>50</v>
      </c>
      <c r="L820" s="29" t="s">
        <v>45</v>
      </c>
      <c r="M820" s="29" t="s">
        <v>51</v>
      </c>
      <c r="N820" s="30" t="str">
        <f>VLOOKUP(M820,[20]OPERACIONAL!$A$1:$C$12,2,FALSE)</f>
        <v>SELECIONAR</v>
      </c>
    </row>
    <row r="821" spans="2:14">
      <c r="B821" s="23" t="str">
        <f t="shared" si="28"/>
        <v>U.</v>
      </c>
      <c r="C821" s="24" t="s">
        <v>4</v>
      </c>
      <c r="D821" s="25"/>
      <c r="E821" s="25"/>
      <c r="F821" s="24" t="s">
        <v>18</v>
      </c>
      <c r="G821" s="26">
        <v>1</v>
      </c>
      <c r="H821" s="31"/>
      <c r="I821" s="27">
        <v>0</v>
      </c>
      <c r="J821" s="28">
        <f t="shared" si="29"/>
        <v>0</v>
      </c>
      <c r="K821" s="29" t="s">
        <v>50</v>
      </c>
      <c r="L821" s="29" t="s">
        <v>45</v>
      </c>
      <c r="M821" s="29" t="s">
        <v>51</v>
      </c>
      <c r="N821" s="30" t="str">
        <f>VLOOKUP(M821,[20]OPERACIONAL!$A$1:$C$12,2,FALSE)</f>
        <v>SELECIONAR</v>
      </c>
    </row>
    <row r="822" spans="2:14">
      <c r="B822" s="23" t="str">
        <f t="shared" si="28"/>
        <v>U.</v>
      </c>
      <c r="C822" s="24" t="s">
        <v>4</v>
      </c>
      <c r="D822" s="25"/>
      <c r="E822" s="25"/>
      <c r="F822" s="24" t="s">
        <v>18</v>
      </c>
      <c r="G822" s="26">
        <v>1</v>
      </c>
      <c r="H822" s="31"/>
      <c r="I822" s="27">
        <v>0</v>
      </c>
      <c r="J822" s="28">
        <f t="shared" si="29"/>
        <v>0</v>
      </c>
      <c r="K822" s="29" t="s">
        <v>50</v>
      </c>
      <c r="L822" s="29" t="s">
        <v>45</v>
      </c>
      <c r="M822" s="29" t="s">
        <v>51</v>
      </c>
      <c r="N822" s="30" t="str">
        <f>VLOOKUP(M822,[20]OPERACIONAL!$A$1:$C$12,2,FALSE)</f>
        <v>SELECIONAR</v>
      </c>
    </row>
    <row r="823" spans="2:14">
      <c r="B823" s="23" t="str">
        <f t="shared" si="28"/>
        <v>U.</v>
      </c>
      <c r="C823" s="24" t="s">
        <v>4</v>
      </c>
      <c r="D823" s="25"/>
      <c r="E823" s="25"/>
      <c r="F823" s="24" t="s">
        <v>18</v>
      </c>
      <c r="G823" s="26">
        <v>1</v>
      </c>
      <c r="H823" s="31"/>
      <c r="I823" s="27">
        <v>0</v>
      </c>
      <c r="J823" s="28">
        <f t="shared" si="29"/>
        <v>0</v>
      </c>
      <c r="K823" s="29" t="s">
        <v>50</v>
      </c>
      <c r="L823" s="29" t="s">
        <v>45</v>
      </c>
      <c r="M823" s="29" t="s">
        <v>51</v>
      </c>
      <c r="N823" s="30" t="str">
        <f>VLOOKUP(M823,[20]OPERACIONAL!$A$1:$C$12,2,FALSE)</f>
        <v>SELECIONAR</v>
      </c>
    </row>
    <row r="824" spans="2:14">
      <c r="B824" s="23" t="str">
        <f t="shared" si="28"/>
        <v>U.</v>
      </c>
      <c r="C824" s="24" t="s">
        <v>4</v>
      </c>
      <c r="D824" s="25"/>
      <c r="E824" s="25"/>
      <c r="F824" s="24" t="s">
        <v>18</v>
      </c>
      <c r="G824" s="26">
        <v>1</v>
      </c>
      <c r="H824" s="31"/>
      <c r="I824" s="27">
        <v>0</v>
      </c>
      <c r="J824" s="28">
        <f t="shared" si="29"/>
        <v>0</v>
      </c>
      <c r="K824" s="29" t="s">
        <v>50</v>
      </c>
      <c r="L824" s="29" t="s">
        <v>45</v>
      </c>
      <c r="M824" s="29" t="s">
        <v>51</v>
      </c>
      <c r="N824" s="30" t="str">
        <f>VLOOKUP(M824,[20]OPERACIONAL!$A$1:$C$12,2,FALSE)</f>
        <v>SELECIONAR</v>
      </c>
    </row>
    <row r="825" spans="2:14">
      <c r="B825" s="23" t="str">
        <f t="shared" si="28"/>
        <v>U.</v>
      </c>
      <c r="C825" s="24" t="s">
        <v>4</v>
      </c>
      <c r="D825" s="25"/>
      <c r="E825" s="25"/>
      <c r="F825" s="24" t="s">
        <v>18</v>
      </c>
      <c r="G825" s="26">
        <v>1</v>
      </c>
      <c r="H825" s="31"/>
      <c r="I825" s="27">
        <v>0</v>
      </c>
      <c r="J825" s="28">
        <f t="shared" si="29"/>
        <v>0</v>
      </c>
      <c r="K825" s="29" t="s">
        <v>50</v>
      </c>
      <c r="L825" s="29" t="s">
        <v>45</v>
      </c>
      <c r="M825" s="29" t="s">
        <v>51</v>
      </c>
      <c r="N825" s="30" t="str">
        <f>VLOOKUP(M825,[20]OPERACIONAL!$A$1:$C$12,2,FALSE)</f>
        <v>SELECIONAR</v>
      </c>
    </row>
    <row r="826" spans="2:14">
      <c r="B826" s="23" t="str">
        <f t="shared" si="28"/>
        <v>U.</v>
      </c>
      <c r="C826" s="24" t="s">
        <v>4</v>
      </c>
      <c r="D826" s="25"/>
      <c r="E826" s="25"/>
      <c r="F826" s="24" t="s">
        <v>18</v>
      </c>
      <c r="G826" s="26">
        <v>1</v>
      </c>
      <c r="H826" s="31"/>
      <c r="I826" s="27">
        <v>0</v>
      </c>
      <c r="J826" s="28">
        <f t="shared" si="29"/>
        <v>0</v>
      </c>
      <c r="K826" s="29" t="s">
        <v>50</v>
      </c>
      <c r="L826" s="29" t="s">
        <v>45</v>
      </c>
      <c r="M826" s="29" t="s">
        <v>51</v>
      </c>
      <c r="N826" s="30" t="str">
        <f>VLOOKUP(M826,[20]OPERACIONAL!$A$1:$C$12,2,FALSE)</f>
        <v>SELECIONAR</v>
      </c>
    </row>
    <row r="827" spans="2:14">
      <c r="B827" s="23" t="str">
        <f t="shared" si="28"/>
        <v>U.</v>
      </c>
      <c r="C827" s="24" t="s">
        <v>4</v>
      </c>
      <c r="D827" s="25"/>
      <c r="E827" s="25"/>
      <c r="F827" s="24" t="s">
        <v>18</v>
      </c>
      <c r="G827" s="26">
        <v>1</v>
      </c>
      <c r="H827" s="31"/>
      <c r="I827" s="27">
        <v>0</v>
      </c>
      <c r="J827" s="28">
        <f t="shared" si="29"/>
        <v>0</v>
      </c>
      <c r="K827" s="29" t="s">
        <v>50</v>
      </c>
      <c r="L827" s="29" t="s">
        <v>45</v>
      </c>
      <c r="M827" s="29" t="s">
        <v>51</v>
      </c>
      <c r="N827" s="30" t="str">
        <f>VLOOKUP(M827,[20]OPERACIONAL!$A$1:$C$12,2,FALSE)</f>
        <v>SELECIONAR</v>
      </c>
    </row>
    <row r="828" spans="2:14">
      <c r="B828" s="23" t="str">
        <f t="shared" si="28"/>
        <v>U.</v>
      </c>
      <c r="C828" s="24" t="s">
        <v>4</v>
      </c>
      <c r="D828" s="25"/>
      <c r="E828" s="25"/>
      <c r="F828" s="24" t="s">
        <v>18</v>
      </c>
      <c r="G828" s="26">
        <v>1</v>
      </c>
      <c r="H828" s="31"/>
      <c r="I828" s="27">
        <v>0</v>
      </c>
      <c r="J828" s="28">
        <f t="shared" si="29"/>
        <v>0</v>
      </c>
      <c r="K828" s="29" t="s">
        <v>50</v>
      </c>
      <c r="L828" s="29" t="s">
        <v>45</v>
      </c>
      <c r="M828" s="29" t="s">
        <v>51</v>
      </c>
      <c r="N828" s="30" t="str">
        <f>VLOOKUP(M828,[20]OPERACIONAL!$A$1:$C$12,2,FALSE)</f>
        <v>SELECIONAR</v>
      </c>
    </row>
    <row r="829" spans="2:14">
      <c r="B829" s="23" t="str">
        <f t="shared" si="28"/>
        <v>U.</v>
      </c>
      <c r="C829" s="24" t="s">
        <v>4</v>
      </c>
      <c r="D829" s="25"/>
      <c r="E829" s="25"/>
      <c r="F829" s="24" t="s">
        <v>18</v>
      </c>
      <c r="G829" s="26">
        <v>1</v>
      </c>
      <c r="H829" s="31"/>
      <c r="I829" s="27">
        <v>0</v>
      </c>
      <c r="J829" s="28">
        <f t="shared" si="29"/>
        <v>0</v>
      </c>
      <c r="K829" s="29" t="s">
        <v>50</v>
      </c>
      <c r="L829" s="29" t="s">
        <v>45</v>
      </c>
      <c r="M829" s="29" t="s">
        <v>51</v>
      </c>
      <c r="N829" s="30" t="str">
        <f>VLOOKUP(M829,[20]OPERACIONAL!$A$1:$C$12,2,FALSE)</f>
        <v>SELECIONAR</v>
      </c>
    </row>
    <row r="830" spans="2:14">
      <c r="B830" s="23" t="str">
        <f t="shared" si="28"/>
        <v>U.</v>
      </c>
      <c r="C830" s="24" t="s">
        <v>4</v>
      </c>
      <c r="D830" s="25"/>
      <c r="E830" s="25"/>
      <c r="F830" s="24" t="s">
        <v>18</v>
      </c>
      <c r="G830" s="26">
        <v>1</v>
      </c>
      <c r="H830" s="31"/>
      <c r="I830" s="27">
        <v>0</v>
      </c>
      <c r="J830" s="28">
        <f t="shared" si="29"/>
        <v>0</v>
      </c>
      <c r="K830" s="29" t="s">
        <v>50</v>
      </c>
      <c r="L830" s="29" t="s">
        <v>45</v>
      </c>
      <c r="M830" s="29" t="s">
        <v>51</v>
      </c>
      <c r="N830" s="30" t="str">
        <f>VLOOKUP(M830,[20]OPERACIONAL!$A$1:$C$12,2,FALSE)</f>
        <v>SELECIONAR</v>
      </c>
    </row>
    <row r="831" spans="2:14">
      <c r="B831" s="23" t="str">
        <f t="shared" si="28"/>
        <v>U.</v>
      </c>
      <c r="C831" s="24" t="s">
        <v>4</v>
      </c>
      <c r="D831" s="25"/>
      <c r="E831" s="25"/>
      <c r="F831" s="24" t="s">
        <v>18</v>
      </c>
      <c r="G831" s="26">
        <v>1</v>
      </c>
      <c r="H831" s="31"/>
      <c r="I831" s="27">
        <v>0</v>
      </c>
      <c r="J831" s="28">
        <f t="shared" si="29"/>
        <v>0</v>
      </c>
      <c r="K831" s="29" t="s">
        <v>50</v>
      </c>
      <c r="L831" s="29" t="s">
        <v>45</v>
      </c>
      <c r="M831" s="29" t="s">
        <v>51</v>
      </c>
      <c r="N831" s="30" t="str">
        <f>VLOOKUP(M831,[20]OPERACIONAL!$A$1:$C$12,2,FALSE)</f>
        <v>SELECIONAR</v>
      </c>
    </row>
    <row r="832" spans="2:14">
      <c r="B832" s="23" t="str">
        <f t="shared" si="28"/>
        <v>U.</v>
      </c>
      <c r="C832" s="24" t="s">
        <v>4</v>
      </c>
      <c r="D832" s="25"/>
      <c r="E832" s="25"/>
      <c r="F832" s="24" t="s">
        <v>18</v>
      </c>
      <c r="G832" s="26">
        <v>1</v>
      </c>
      <c r="H832" s="31"/>
      <c r="I832" s="27">
        <v>0</v>
      </c>
      <c r="J832" s="28">
        <f t="shared" si="29"/>
        <v>0</v>
      </c>
      <c r="K832" s="29" t="s">
        <v>50</v>
      </c>
      <c r="L832" s="29" t="s">
        <v>45</v>
      </c>
      <c r="M832" s="29" t="s">
        <v>51</v>
      </c>
      <c r="N832" s="30" t="str">
        <f>VLOOKUP(M832,[20]OPERACIONAL!$A$1:$C$12,2,FALSE)</f>
        <v>SELECIONAR</v>
      </c>
    </row>
    <row r="833" spans="2:14">
      <c r="B833" s="23" t="str">
        <f t="shared" si="28"/>
        <v>U.</v>
      </c>
      <c r="C833" s="24" t="s">
        <v>4</v>
      </c>
      <c r="D833" s="25"/>
      <c r="E833" s="25"/>
      <c r="F833" s="24" t="s">
        <v>18</v>
      </c>
      <c r="G833" s="26">
        <v>1</v>
      </c>
      <c r="H833" s="31"/>
      <c r="I833" s="27">
        <v>0</v>
      </c>
      <c r="J833" s="28">
        <f t="shared" si="29"/>
        <v>0</v>
      </c>
      <c r="K833" s="29" t="s">
        <v>50</v>
      </c>
      <c r="L833" s="29" t="s">
        <v>45</v>
      </c>
      <c r="M833" s="29" t="s">
        <v>51</v>
      </c>
      <c r="N833" s="30" t="str">
        <f>VLOOKUP(M833,[20]OPERACIONAL!$A$1:$C$12,2,FALSE)</f>
        <v>SELECIONAR</v>
      </c>
    </row>
    <row r="834" spans="2:14">
      <c r="B834" s="23" t="str">
        <f t="shared" si="28"/>
        <v>U.</v>
      </c>
      <c r="C834" s="24" t="s">
        <v>4</v>
      </c>
      <c r="D834" s="25"/>
      <c r="E834" s="25"/>
      <c r="F834" s="24" t="s">
        <v>18</v>
      </c>
      <c r="G834" s="26">
        <v>1</v>
      </c>
      <c r="H834" s="31"/>
      <c r="I834" s="27">
        <v>0</v>
      </c>
      <c r="J834" s="28">
        <f t="shared" si="29"/>
        <v>0</v>
      </c>
      <c r="K834" s="29" t="s">
        <v>50</v>
      </c>
      <c r="L834" s="29" t="s">
        <v>45</v>
      </c>
      <c r="M834" s="29" t="s">
        <v>51</v>
      </c>
      <c r="N834" s="30" t="str">
        <f>VLOOKUP(M834,[20]OPERACIONAL!$A$1:$C$12,2,FALSE)</f>
        <v>SELECIONAR</v>
      </c>
    </row>
    <row r="835" spans="2:14">
      <c r="B835" s="23" t="str">
        <f t="shared" si="28"/>
        <v>U.</v>
      </c>
      <c r="C835" s="24" t="s">
        <v>4</v>
      </c>
      <c r="D835" s="25"/>
      <c r="E835" s="25"/>
      <c r="F835" s="24" t="s">
        <v>18</v>
      </c>
      <c r="G835" s="26">
        <v>1</v>
      </c>
      <c r="H835" s="31"/>
      <c r="I835" s="27">
        <v>0</v>
      </c>
      <c r="J835" s="28">
        <f t="shared" si="29"/>
        <v>0</v>
      </c>
      <c r="K835" s="29" t="s">
        <v>50</v>
      </c>
      <c r="L835" s="29" t="s">
        <v>45</v>
      </c>
      <c r="M835" s="29" t="s">
        <v>51</v>
      </c>
      <c r="N835" s="30" t="str">
        <f>VLOOKUP(M835,[20]OPERACIONAL!$A$1:$C$12,2,FALSE)</f>
        <v>SELECIONAR</v>
      </c>
    </row>
    <row r="836" spans="2:14">
      <c r="B836" s="23" t="str">
        <f t="shared" si="28"/>
        <v>U.</v>
      </c>
      <c r="C836" s="24" t="s">
        <v>4</v>
      </c>
      <c r="D836" s="25"/>
      <c r="E836" s="25"/>
      <c r="F836" s="24" t="s">
        <v>18</v>
      </c>
      <c r="G836" s="26">
        <v>1</v>
      </c>
      <c r="H836" s="31"/>
      <c r="I836" s="27">
        <v>0</v>
      </c>
      <c r="J836" s="28">
        <f t="shared" si="29"/>
        <v>0</v>
      </c>
      <c r="K836" s="29" t="s">
        <v>50</v>
      </c>
      <c r="L836" s="29" t="s">
        <v>45</v>
      </c>
      <c r="M836" s="29" t="s">
        <v>51</v>
      </c>
      <c r="N836" s="30" t="str">
        <f>VLOOKUP(M836,[20]OPERACIONAL!$A$1:$C$12,2,FALSE)</f>
        <v>SELECIONAR</v>
      </c>
    </row>
    <row r="837" spans="2:14">
      <c r="B837" s="23" t="str">
        <f t="shared" ref="B837:B900" si="30">MID(C837,1,2)</f>
        <v>U.</v>
      </c>
      <c r="C837" s="24" t="s">
        <v>4</v>
      </c>
      <c r="D837" s="25"/>
      <c r="E837" s="25"/>
      <c r="F837" s="24" t="s">
        <v>18</v>
      </c>
      <c r="G837" s="26">
        <v>1</v>
      </c>
      <c r="H837" s="31"/>
      <c r="I837" s="27">
        <v>0</v>
      </c>
      <c r="J837" s="28">
        <f t="shared" si="29"/>
        <v>0</v>
      </c>
      <c r="K837" s="29" t="s">
        <v>50</v>
      </c>
      <c r="L837" s="29" t="s">
        <v>45</v>
      </c>
      <c r="M837" s="29" t="s">
        <v>51</v>
      </c>
      <c r="N837" s="30" t="str">
        <f>VLOOKUP(M837,[20]OPERACIONAL!$A$1:$C$12,2,FALSE)</f>
        <v>SELECIONAR</v>
      </c>
    </row>
    <row r="838" spans="2:14">
      <c r="B838" s="23" t="str">
        <f t="shared" si="30"/>
        <v>U.</v>
      </c>
      <c r="C838" s="24" t="s">
        <v>4</v>
      </c>
      <c r="D838" s="25"/>
      <c r="E838" s="25"/>
      <c r="F838" s="24" t="s">
        <v>18</v>
      </c>
      <c r="G838" s="26">
        <v>1</v>
      </c>
      <c r="H838" s="31"/>
      <c r="I838" s="27">
        <v>0</v>
      </c>
      <c r="J838" s="28">
        <f t="shared" si="29"/>
        <v>0</v>
      </c>
      <c r="K838" s="29" t="s">
        <v>50</v>
      </c>
      <c r="L838" s="29" t="s">
        <v>45</v>
      </c>
      <c r="M838" s="29" t="s">
        <v>51</v>
      </c>
      <c r="N838" s="30" t="str">
        <f>VLOOKUP(M838,[20]OPERACIONAL!$A$1:$C$12,2,FALSE)</f>
        <v>SELECIONAR</v>
      </c>
    </row>
    <row r="839" spans="2:14">
      <c r="B839" s="23" t="str">
        <f t="shared" si="30"/>
        <v>U.</v>
      </c>
      <c r="C839" s="24" t="s">
        <v>4</v>
      </c>
      <c r="D839" s="25"/>
      <c r="E839" s="25"/>
      <c r="F839" s="24" t="s">
        <v>18</v>
      </c>
      <c r="G839" s="26">
        <v>1</v>
      </c>
      <c r="H839" s="31"/>
      <c r="I839" s="27">
        <v>0</v>
      </c>
      <c r="J839" s="28">
        <f t="shared" si="29"/>
        <v>0</v>
      </c>
      <c r="K839" s="29" t="s">
        <v>50</v>
      </c>
      <c r="L839" s="29" t="s">
        <v>45</v>
      </c>
      <c r="M839" s="29" t="s">
        <v>51</v>
      </c>
      <c r="N839" s="30" t="str">
        <f>VLOOKUP(M839,[20]OPERACIONAL!$A$1:$C$12,2,FALSE)</f>
        <v>SELECIONAR</v>
      </c>
    </row>
    <row r="840" spans="2:14">
      <c r="B840" s="23" t="str">
        <f t="shared" si="30"/>
        <v>U.</v>
      </c>
      <c r="C840" s="24" t="s">
        <v>4</v>
      </c>
      <c r="D840" s="25"/>
      <c r="E840" s="25"/>
      <c r="F840" s="24" t="s">
        <v>18</v>
      </c>
      <c r="G840" s="26">
        <v>1</v>
      </c>
      <c r="H840" s="31"/>
      <c r="I840" s="27">
        <v>0</v>
      </c>
      <c r="J840" s="28">
        <f t="shared" si="29"/>
        <v>0</v>
      </c>
      <c r="K840" s="29" t="s">
        <v>50</v>
      </c>
      <c r="L840" s="29" t="s">
        <v>45</v>
      </c>
      <c r="M840" s="29" t="s">
        <v>51</v>
      </c>
      <c r="N840" s="30" t="str">
        <f>VLOOKUP(M840,[20]OPERACIONAL!$A$1:$C$12,2,FALSE)</f>
        <v>SELECIONAR</v>
      </c>
    </row>
    <row r="841" spans="2:14">
      <c r="B841" s="23" t="str">
        <f t="shared" si="30"/>
        <v>U.</v>
      </c>
      <c r="C841" s="24" t="s">
        <v>4</v>
      </c>
      <c r="D841" s="25"/>
      <c r="E841" s="25"/>
      <c r="F841" s="24" t="s">
        <v>18</v>
      </c>
      <c r="G841" s="26">
        <v>1</v>
      </c>
      <c r="H841" s="31"/>
      <c r="I841" s="27">
        <v>0</v>
      </c>
      <c r="J841" s="28">
        <f t="shared" si="29"/>
        <v>0</v>
      </c>
      <c r="K841" s="29" t="s">
        <v>50</v>
      </c>
      <c r="L841" s="29" t="s">
        <v>45</v>
      </c>
      <c r="M841" s="29" t="s">
        <v>51</v>
      </c>
      <c r="N841" s="30" t="str">
        <f>VLOOKUP(M841,[20]OPERACIONAL!$A$1:$C$12,2,FALSE)</f>
        <v>SELECIONAR</v>
      </c>
    </row>
    <row r="842" spans="2:14">
      <c r="B842" s="23" t="str">
        <f t="shared" si="30"/>
        <v>U.</v>
      </c>
      <c r="C842" s="24" t="s">
        <v>4</v>
      </c>
      <c r="D842" s="25"/>
      <c r="E842" s="25"/>
      <c r="F842" s="24" t="s">
        <v>18</v>
      </c>
      <c r="G842" s="26">
        <v>1</v>
      </c>
      <c r="H842" s="31"/>
      <c r="I842" s="27">
        <v>0</v>
      </c>
      <c r="J842" s="28">
        <f t="shared" si="29"/>
        <v>0</v>
      </c>
      <c r="K842" s="29" t="s">
        <v>50</v>
      </c>
      <c r="L842" s="29" t="s">
        <v>45</v>
      </c>
      <c r="M842" s="29" t="s">
        <v>51</v>
      </c>
      <c r="N842" s="30" t="str">
        <f>VLOOKUP(M842,[20]OPERACIONAL!$A$1:$C$12,2,FALSE)</f>
        <v>SELECIONAR</v>
      </c>
    </row>
    <row r="843" spans="2:14">
      <c r="B843" s="23" t="str">
        <f t="shared" si="30"/>
        <v>U.</v>
      </c>
      <c r="C843" s="24" t="s">
        <v>4</v>
      </c>
      <c r="D843" s="25"/>
      <c r="E843" s="25"/>
      <c r="F843" s="24" t="s">
        <v>18</v>
      </c>
      <c r="G843" s="26">
        <v>1</v>
      </c>
      <c r="H843" s="31"/>
      <c r="I843" s="27">
        <v>0</v>
      </c>
      <c r="J843" s="28">
        <f t="shared" si="29"/>
        <v>0</v>
      </c>
      <c r="K843" s="29" t="s">
        <v>50</v>
      </c>
      <c r="L843" s="29" t="s">
        <v>45</v>
      </c>
      <c r="M843" s="29" t="s">
        <v>51</v>
      </c>
      <c r="N843" s="30" t="str">
        <f>VLOOKUP(M843,[20]OPERACIONAL!$A$1:$C$12,2,FALSE)</f>
        <v>SELECIONAR</v>
      </c>
    </row>
    <row r="844" spans="2:14">
      <c r="B844" s="23" t="str">
        <f t="shared" si="30"/>
        <v>U.</v>
      </c>
      <c r="C844" s="24" t="s">
        <v>4</v>
      </c>
      <c r="D844" s="25"/>
      <c r="E844" s="25"/>
      <c r="F844" s="24" t="s">
        <v>18</v>
      </c>
      <c r="G844" s="26">
        <v>1</v>
      </c>
      <c r="H844" s="31"/>
      <c r="I844" s="27">
        <v>0</v>
      </c>
      <c r="J844" s="28">
        <f t="shared" si="29"/>
        <v>0</v>
      </c>
      <c r="K844" s="29" t="s">
        <v>50</v>
      </c>
      <c r="L844" s="29" t="s">
        <v>45</v>
      </c>
      <c r="M844" s="29" t="s">
        <v>51</v>
      </c>
      <c r="N844" s="30" t="str">
        <f>VLOOKUP(M844,[20]OPERACIONAL!$A$1:$C$12,2,FALSE)</f>
        <v>SELECIONAR</v>
      </c>
    </row>
    <row r="845" spans="2:14">
      <c r="B845" s="23" t="str">
        <f t="shared" si="30"/>
        <v>U.</v>
      </c>
      <c r="C845" s="24" t="s">
        <v>4</v>
      </c>
      <c r="D845" s="25"/>
      <c r="E845" s="25"/>
      <c r="F845" s="24" t="s">
        <v>18</v>
      </c>
      <c r="G845" s="26">
        <v>1</v>
      </c>
      <c r="H845" s="31"/>
      <c r="I845" s="27">
        <v>0</v>
      </c>
      <c r="J845" s="28">
        <f t="shared" si="29"/>
        <v>0</v>
      </c>
      <c r="K845" s="29" t="s">
        <v>50</v>
      </c>
      <c r="L845" s="29" t="s">
        <v>45</v>
      </c>
      <c r="M845" s="29" t="s">
        <v>51</v>
      </c>
      <c r="N845" s="30" t="str">
        <f>VLOOKUP(M845,[20]OPERACIONAL!$A$1:$C$12,2,FALSE)</f>
        <v>SELECIONAR</v>
      </c>
    </row>
    <row r="846" spans="2:14">
      <c r="B846" s="23" t="str">
        <f t="shared" si="30"/>
        <v>U.</v>
      </c>
      <c r="C846" s="24" t="s">
        <v>4</v>
      </c>
      <c r="D846" s="25"/>
      <c r="E846" s="25"/>
      <c r="F846" s="24" t="s">
        <v>18</v>
      </c>
      <c r="G846" s="26">
        <v>1</v>
      </c>
      <c r="H846" s="31"/>
      <c r="I846" s="27">
        <v>0</v>
      </c>
      <c r="J846" s="28">
        <f t="shared" si="29"/>
        <v>0</v>
      </c>
      <c r="K846" s="29" t="s">
        <v>50</v>
      </c>
      <c r="L846" s="29" t="s">
        <v>45</v>
      </c>
      <c r="M846" s="29" t="s">
        <v>51</v>
      </c>
      <c r="N846" s="30" t="str">
        <f>VLOOKUP(M846,[20]OPERACIONAL!$A$1:$C$12,2,FALSE)</f>
        <v>SELECIONAR</v>
      </c>
    </row>
    <row r="847" spans="2:14">
      <c r="B847" s="23" t="str">
        <f t="shared" si="30"/>
        <v>U.</v>
      </c>
      <c r="C847" s="24" t="s">
        <v>4</v>
      </c>
      <c r="D847" s="25"/>
      <c r="E847" s="25"/>
      <c r="F847" s="24" t="s">
        <v>18</v>
      </c>
      <c r="G847" s="26">
        <v>1</v>
      </c>
      <c r="H847" s="31"/>
      <c r="I847" s="27">
        <v>0</v>
      </c>
      <c r="J847" s="28">
        <f t="shared" ref="J847:J910" si="31">G847*I847</f>
        <v>0</v>
      </c>
      <c r="K847" s="29" t="s">
        <v>50</v>
      </c>
      <c r="L847" s="29" t="s">
        <v>45</v>
      </c>
      <c r="M847" s="29" t="s">
        <v>51</v>
      </c>
      <c r="N847" s="30" t="str">
        <f>VLOOKUP(M847,[20]OPERACIONAL!$A$1:$C$12,2,FALSE)</f>
        <v>SELECIONAR</v>
      </c>
    </row>
    <row r="848" spans="2:14">
      <c r="B848" s="23" t="str">
        <f t="shared" si="30"/>
        <v>U.</v>
      </c>
      <c r="C848" s="24" t="s">
        <v>4</v>
      </c>
      <c r="D848" s="25"/>
      <c r="E848" s="25"/>
      <c r="F848" s="24" t="s">
        <v>18</v>
      </c>
      <c r="G848" s="26">
        <v>1</v>
      </c>
      <c r="H848" s="31"/>
      <c r="I848" s="27">
        <v>0</v>
      </c>
      <c r="J848" s="28">
        <f t="shared" si="31"/>
        <v>0</v>
      </c>
      <c r="K848" s="29" t="s">
        <v>50</v>
      </c>
      <c r="L848" s="29" t="s">
        <v>45</v>
      </c>
      <c r="M848" s="29" t="s">
        <v>51</v>
      </c>
      <c r="N848" s="30" t="str">
        <f>VLOOKUP(M848,[20]OPERACIONAL!$A$1:$C$12,2,FALSE)</f>
        <v>SELECIONAR</v>
      </c>
    </row>
    <row r="849" spans="2:14">
      <c r="B849" s="23" t="str">
        <f t="shared" si="30"/>
        <v>U.</v>
      </c>
      <c r="C849" s="24" t="s">
        <v>4</v>
      </c>
      <c r="D849" s="25"/>
      <c r="E849" s="25"/>
      <c r="F849" s="24" t="s">
        <v>18</v>
      </c>
      <c r="G849" s="26">
        <v>1</v>
      </c>
      <c r="H849" s="31"/>
      <c r="I849" s="27">
        <v>0</v>
      </c>
      <c r="J849" s="28">
        <f t="shared" si="31"/>
        <v>0</v>
      </c>
      <c r="K849" s="29" t="s">
        <v>50</v>
      </c>
      <c r="L849" s="29" t="s">
        <v>45</v>
      </c>
      <c r="M849" s="29" t="s">
        <v>51</v>
      </c>
      <c r="N849" s="30" t="str">
        <f>VLOOKUP(M849,[20]OPERACIONAL!$A$1:$C$12,2,FALSE)</f>
        <v>SELECIONAR</v>
      </c>
    </row>
    <row r="850" spans="2:14">
      <c r="B850" s="23" t="str">
        <f t="shared" si="30"/>
        <v>U.</v>
      </c>
      <c r="C850" s="24" t="s">
        <v>4</v>
      </c>
      <c r="D850" s="25"/>
      <c r="E850" s="25"/>
      <c r="F850" s="24" t="s">
        <v>18</v>
      </c>
      <c r="G850" s="26">
        <v>1</v>
      </c>
      <c r="H850" s="31"/>
      <c r="I850" s="27">
        <v>0</v>
      </c>
      <c r="J850" s="28">
        <f t="shared" si="31"/>
        <v>0</v>
      </c>
      <c r="K850" s="29" t="s">
        <v>50</v>
      </c>
      <c r="L850" s="29" t="s">
        <v>45</v>
      </c>
      <c r="M850" s="29" t="s">
        <v>51</v>
      </c>
      <c r="N850" s="30" t="str">
        <f>VLOOKUP(M850,[20]OPERACIONAL!$A$1:$C$12,2,FALSE)</f>
        <v>SELECIONAR</v>
      </c>
    </row>
    <row r="851" spans="2:14">
      <c r="B851" s="23" t="str">
        <f t="shared" si="30"/>
        <v>U.</v>
      </c>
      <c r="C851" s="24" t="s">
        <v>4</v>
      </c>
      <c r="D851" s="25"/>
      <c r="E851" s="25"/>
      <c r="F851" s="24" t="s">
        <v>18</v>
      </c>
      <c r="G851" s="26">
        <v>1</v>
      </c>
      <c r="H851" s="31"/>
      <c r="I851" s="27">
        <v>0</v>
      </c>
      <c r="J851" s="28">
        <f t="shared" si="31"/>
        <v>0</v>
      </c>
      <c r="K851" s="29" t="s">
        <v>50</v>
      </c>
      <c r="L851" s="29" t="s">
        <v>45</v>
      </c>
      <c r="M851" s="29" t="s">
        <v>51</v>
      </c>
      <c r="N851" s="30" t="str">
        <f>VLOOKUP(M851,[20]OPERACIONAL!$A$1:$C$12,2,FALSE)</f>
        <v>SELECIONAR</v>
      </c>
    </row>
    <row r="852" spans="2:14">
      <c r="B852" s="23" t="str">
        <f t="shared" si="30"/>
        <v>U.</v>
      </c>
      <c r="C852" s="24" t="s">
        <v>4</v>
      </c>
      <c r="D852" s="25"/>
      <c r="E852" s="25"/>
      <c r="F852" s="24" t="s">
        <v>18</v>
      </c>
      <c r="G852" s="26">
        <v>1</v>
      </c>
      <c r="H852" s="31"/>
      <c r="I852" s="27">
        <v>0</v>
      </c>
      <c r="J852" s="28">
        <f t="shared" si="31"/>
        <v>0</v>
      </c>
      <c r="K852" s="29" t="s">
        <v>50</v>
      </c>
      <c r="L852" s="29" t="s">
        <v>45</v>
      </c>
      <c r="M852" s="29" t="s">
        <v>51</v>
      </c>
      <c r="N852" s="30" t="str">
        <f>VLOOKUP(M852,[20]OPERACIONAL!$A$1:$C$12,2,FALSE)</f>
        <v>SELECIONAR</v>
      </c>
    </row>
    <row r="853" spans="2:14">
      <c r="B853" s="23" t="str">
        <f t="shared" si="30"/>
        <v>U.</v>
      </c>
      <c r="C853" s="24" t="s">
        <v>4</v>
      </c>
      <c r="D853" s="25"/>
      <c r="E853" s="25"/>
      <c r="F853" s="24" t="s">
        <v>18</v>
      </c>
      <c r="G853" s="26">
        <v>1</v>
      </c>
      <c r="H853" s="31"/>
      <c r="I853" s="27">
        <v>0</v>
      </c>
      <c r="J853" s="28">
        <f t="shared" si="31"/>
        <v>0</v>
      </c>
      <c r="K853" s="29" t="s">
        <v>50</v>
      </c>
      <c r="L853" s="29" t="s">
        <v>45</v>
      </c>
      <c r="M853" s="29" t="s">
        <v>51</v>
      </c>
      <c r="N853" s="30" t="str">
        <f>VLOOKUP(M853,[20]OPERACIONAL!$A$1:$C$12,2,FALSE)</f>
        <v>SELECIONAR</v>
      </c>
    </row>
    <row r="854" spans="2:14">
      <c r="B854" s="23" t="str">
        <f t="shared" si="30"/>
        <v>U.</v>
      </c>
      <c r="C854" s="24" t="s">
        <v>4</v>
      </c>
      <c r="D854" s="25"/>
      <c r="E854" s="25"/>
      <c r="F854" s="24" t="s">
        <v>18</v>
      </c>
      <c r="G854" s="26">
        <v>1</v>
      </c>
      <c r="H854" s="31"/>
      <c r="I854" s="27">
        <v>0</v>
      </c>
      <c r="J854" s="28">
        <f t="shared" si="31"/>
        <v>0</v>
      </c>
      <c r="K854" s="29" t="s">
        <v>50</v>
      </c>
      <c r="L854" s="29" t="s">
        <v>45</v>
      </c>
      <c r="M854" s="29" t="s">
        <v>51</v>
      </c>
      <c r="N854" s="30" t="str">
        <f>VLOOKUP(M854,[20]OPERACIONAL!$A$1:$C$12,2,FALSE)</f>
        <v>SELECIONAR</v>
      </c>
    </row>
    <row r="855" spans="2:14">
      <c r="B855" s="23" t="str">
        <f t="shared" si="30"/>
        <v>U.</v>
      </c>
      <c r="C855" s="24" t="s">
        <v>4</v>
      </c>
      <c r="D855" s="25"/>
      <c r="E855" s="25"/>
      <c r="F855" s="24" t="s">
        <v>18</v>
      </c>
      <c r="G855" s="26">
        <v>1</v>
      </c>
      <c r="H855" s="31"/>
      <c r="I855" s="27">
        <v>0</v>
      </c>
      <c r="J855" s="28">
        <f t="shared" si="31"/>
        <v>0</v>
      </c>
      <c r="K855" s="29" t="s">
        <v>50</v>
      </c>
      <c r="L855" s="29" t="s">
        <v>45</v>
      </c>
      <c r="M855" s="29" t="s">
        <v>51</v>
      </c>
      <c r="N855" s="30" t="str">
        <f>VLOOKUP(M855,[20]OPERACIONAL!$A$1:$C$12,2,FALSE)</f>
        <v>SELECIONAR</v>
      </c>
    </row>
    <row r="856" spans="2:14">
      <c r="B856" s="23" t="str">
        <f t="shared" si="30"/>
        <v>U.</v>
      </c>
      <c r="C856" s="24" t="s">
        <v>4</v>
      </c>
      <c r="D856" s="25"/>
      <c r="E856" s="25"/>
      <c r="F856" s="24" t="s">
        <v>18</v>
      </c>
      <c r="G856" s="26">
        <v>1</v>
      </c>
      <c r="H856" s="31"/>
      <c r="I856" s="27">
        <v>0</v>
      </c>
      <c r="J856" s="28">
        <f t="shared" si="31"/>
        <v>0</v>
      </c>
      <c r="K856" s="29" t="s">
        <v>50</v>
      </c>
      <c r="L856" s="29" t="s">
        <v>45</v>
      </c>
      <c r="M856" s="29" t="s">
        <v>51</v>
      </c>
      <c r="N856" s="30" t="str">
        <f>VLOOKUP(M856,[20]OPERACIONAL!$A$1:$C$12,2,FALSE)</f>
        <v>SELECIONAR</v>
      </c>
    </row>
    <row r="857" spans="2:14">
      <c r="B857" s="23" t="str">
        <f t="shared" si="30"/>
        <v>U.</v>
      </c>
      <c r="C857" s="24" t="s">
        <v>4</v>
      </c>
      <c r="D857" s="25"/>
      <c r="E857" s="25"/>
      <c r="F857" s="24" t="s">
        <v>18</v>
      </c>
      <c r="G857" s="26">
        <v>1</v>
      </c>
      <c r="H857" s="31"/>
      <c r="I857" s="27">
        <v>0</v>
      </c>
      <c r="J857" s="28">
        <f t="shared" si="31"/>
        <v>0</v>
      </c>
      <c r="K857" s="29" t="s">
        <v>50</v>
      </c>
      <c r="L857" s="29" t="s">
        <v>45</v>
      </c>
      <c r="M857" s="29" t="s">
        <v>51</v>
      </c>
      <c r="N857" s="30" t="str">
        <f>VLOOKUP(M857,[20]OPERACIONAL!$A$1:$C$12,2,FALSE)</f>
        <v>SELECIONAR</v>
      </c>
    </row>
    <row r="858" spans="2:14">
      <c r="B858" s="23" t="str">
        <f t="shared" si="30"/>
        <v>U.</v>
      </c>
      <c r="C858" s="24" t="s">
        <v>4</v>
      </c>
      <c r="D858" s="25"/>
      <c r="E858" s="25"/>
      <c r="F858" s="24" t="s">
        <v>18</v>
      </c>
      <c r="G858" s="26">
        <v>1</v>
      </c>
      <c r="H858" s="31"/>
      <c r="I858" s="27">
        <v>0</v>
      </c>
      <c r="J858" s="28">
        <f t="shared" si="31"/>
        <v>0</v>
      </c>
      <c r="K858" s="29" t="s">
        <v>50</v>
      </c>
      <c r="L858" s="29" t="s">
        <v>45</v>
      </c>
      <c r="M858" s="29" t="s">
        <v>51</v>
      </c>
      <c r="N858" s="30" t="str">
        <f>VLOOKUP(M858,[20]OPERACIONAL!$A$1:$C$12,2,FALSE)</f>
        <v>SELECIONAR</v>
      </c>
    </row>
    <row r="859" spans="2:14">
      <c r="B859" s="23" t="str">
        <f t="shared" si="30"/>
        <v>U.</v>
      </c>
      <c r="C859" s="24" t="s">
        <v>4</v>
      </c>
      <c r="D859" s="25"/>
      <c r="E859" s="25"/>
      <c r="F859" s="24" t="s">
        <v>18</v>
      </c>
      <c r="G859" s="26">
        <v>1</v>
      </c>
      <c r="H859" s="31"/>
      <c r="I859" s="27">
        <v>0</v>
      </c>
      <c r="J859" s="28">
        <f t="shared" si="31"/>
        <v>0</v>
      </c>
      <c r="K859" s="29" t="s">
        <v>50</v>
      </c>
      <c r="L859" s="29" t="s">
        <v>45</v>
      </c>
      <c r="M859" s="29" t="s">
        <v>51</v>
      </c>
      <c r="N859" s="30" t="str">
        <f>VLOOKUP(M859,[20]OPERACIONAL!$A$1:$C$12,2,FALSE)</f>
        <v>SELECIONAR</v>
      </c>
    </row>
    <row r="860" spans="2:14">
      <c r="B860" s="23" t="str">
        <f t="shared" si="30"/>
        <v>U.</v>
      </c>
      <c r="C860" s="24" t="s">
        <v>4</v>
      </c>
      <c r="D860" s="25"/>
      <c r="E860" s="25"/>
      <c r="F860" s="24" t="s">
        <v>18</v>
      </c>
      <c r="G860" s="26">
        <v>1</v>
      </c>
      <c r="H860" s="31"/>
      <c r="I860" s="27">
        <v>0</v>
      </c>
      <c r="J860" s="28">
        <f t="shared" si="31"/>
        <v>0</v>
      </c>
      <c r="K860" s="29" t="s">
        <v>50</v>
      </c>
      <c r="L860" s="29" t="s">
        <v>45</v>
      </c>
      <c r="M860" s="29" t="s">
        <v>51</v>
      </c>
      <c r="N860" s="30" t="str">
        <f>VLOOKUP(M860,[20]OPERACIONAL!$A$1:$C$12,2,FALSE)</f>
        <v>SELECIONAR</v>
      </c>
    </row>
    <row r="861" spans="2:14">
      <c r="B861" s="23" t="str">
        <f t="shared" si="30"/>
        <v>U.</v>
      </c>
      <c r="C861" s="24" t="s">
        <v>4</v>
      </c>
      <c r="D861" s="25"/>
      <c r="E861" s="25"/>
      <c r="F861" s="24" t="s">
        <v>18</v>
      </c>
      <c r="G861" s="26">
        <v>1</v>
      </c>
      <c r="H861" s="31"/>
      <c r="I861" s="27">
        <v>0</v>
      </c>
      <c r="J861" s="28">
        <f t="shared" si="31"/>
        <v>0</v>
      </c>
      <c r="K861" s="29" t="s">
        <v>50</v>
      </c>
      <c r="L861" s="29" t="s">
        <v>45</v>
      </c>
      <c r="M861" s="29" t="s">
        <v>51</v>
      </c>
      <c r="N861" s="30" t="str">
        <f>VLOOKUP(M861,[20]OPERACIONAL!$A$1:$C$12,2,FALSE)</f>
        <v>SELECIONAR</v>
      </c>
    </row>
    <row r="862" spans="2:14">
      <c r="B862" s="23" t="str">
        <f t="shared" si="30"/>
        <v>U.</v>
      </c>
      <c r="C862" s="24" t="s">
        <v>4</v>
      </c>
      <c r="D862" s="25"/>
      <c r="E862" s="25"/>
      <c r="F862" s="24" t="s">
        <v>18</v>
      </c>
      <c r="G862" s="26">
        <v>1</v>
      </c>
      <c r="H862" s="31"/>
      <c r="I862" s="27">
        <v>0</v>
      </c>
      <c r="J862" s="28">
        <f t="shared" si="31"/>
        <v>0</v>
      </c>
      <c r="K862" s="29" t="s">
        <v>50</v>
      </c>
      <c r="L862" s="29" t="s">
        <v>45</v>
      </c>
      <c r="M862" s="29" t="s">
        <v>51</v>
      </c>
      <c r="N862" s="30" t="str">
        <f>VLOOKUP(M862,[20]OPERACIONAL!$A$1:$C$12,2,FALSE)</f>
        <v>SELECIONAR</v>
      </c>
    </row>
    <row r="863" spans="2:14">
      <c r="B863" s="23" t="str">
        <f t="shared" si="30"/>
        <v>U.</v>
      </c>
      <c r="C863" s="24" t="s">
        <v>4</v>
      </c>
      <c r="D863" s="25"/>
      <c r="E863" s="25"/>
      <c r="F863" s="24" t="s">
        <v>18</v>
      </c>
      <c r="G863" s="26">
        <v>1</v>
      </c>
      <c r="H863" s="31"/>
      <c r="I863" s="27">
        <v>0</v>
      </c>
      <c r="J863" s="28">
        <f t="shared" si="31"/>
        <v>0</v>
      </c>
      <c r="K863" s="29" t="s">
        <v>50</v>
      </c>
      <c r="L863" s="29" t="s">
        <v>45</v>
      </c>
      <c r="M863" s="29" t="s">
        <v>51</v>
      </c>
      <c r="N863" s="30" t="str">
        <f>VLOOKUP(M863,[20]OPERACIONAL!$A$1:$C$12,2,FALSE)</f>
        <v>SELECIONAR</v>
      </c>
    </row>
    <row r="864" spans="2:14">
      <c r="B864" s="23" t="str">
        <f t="shared" si="30"/>
        <v>U.</v>
      </c>
      <c r="C864" s="24" t="s">
        <v>4</v>
      </c>
      <c r="D864" s="25"/>
      <c r="E864" s="25"/>
      <c r="F864" s="24" t="s">
        <v>18</v>
      </c>
      <c r="G864" s="26">
        <v>1</v>
      </c>
      <c r="H864" s="31"/>
      <c r="I864" s="27">
        <v>0</v>
      </c>
      <c r="J864" s="28">
        <f t="shared" si="31"/>
        <v>0</v>
      </c>
      <c r="K864" s="29" t="s">
        <v>50</v>
      </c>
      <c r="L864" s="29" t="s">
        <v>45</v>
      </c>
      <c r="M864" s="29" t="s">
        <v>51</v>
      </c>
      <c r="N864" s="30" t="str">
        <f>VLOOKUP(M864,[20]OPERACIONAL!$A$1:$C$12,2,FALSE)</f>
        <v>SELECIONAR</v>
      </c>
    </row>
    <row r="865" spans="2:14">
      <c r="B865" s="23" t="str">
        <f t="shared" si="30"/>
        <v>U.</v>
      </c>
      <c r="C865" s="24" t="s">
        <v>4</v>
      </c>
      <c r="D865" s="25"/>
      <c r="E865" s="25"/>
      <c r="F865" s="24" t="s">
        <v>18</v>
      </c>
      <c r="G865" s="26">
        <v>1</v>
      </c>
      <c r="H865" s="31"/>
      <c r="I865" s="27">
        <v>0</v>
      </c>
      <c r="J865" s="28">
        <f t="shared" si="31"/>
        <v>0</v>
      </c>
      <c r="K865" s="29" t="s">
        <v>50</v>
      </c>
      <c r="L865" s="29" t="s">
        <v>45</v>
      </c>
      <c r="M865" s="29" t="s">
        <v>51</v>
      </c>
      <c r="N865" s="30" t="str">
        <f>VLOOKUP(M865,[20]OPERACIONAL!$A$1:$C$12,2,FALSE)</f>
        <v>SELECIONAR</v>
      </c>
    </row>
    <row r="866" spans="2:14">
      <c r="B866" s="23" t="str">
        <f t="shared" si="30"/>
        <v>U.</v>
      </c>
      <c r="C866" s="24" t="s">
        <v>4</v>
      </c>
      <c r="D866" s="25"/>
      <c r="E866" s="25"/>
      <c r="F866" s="24" t="s">
        <v>18</v>
      </c>
      <c r="G866" s="26">
        <v>1</v>
      </c>
      <c r="H866" s="31"/>
      <c r="I866" s="27">
        <v>0</v>
      </c>
      <c r="J866" s="28">
        <f t="shared" si="31"/>
        <v>0</v>
      </c>
      <c r="K866" s="29" t="s">
        <v>50</v>
      </c>
      <c r="L866" s="29" t="s">
        <v>45</v>
      </c>
      <c r="M866" s="29" t="s">
        <v>51</v>
      </c>
      <c r="N866" s="30" t="str">
        <f>VLOOKUP(M866,[20]OPERACIONAL!$A$1:$C$12,2,FALSE)</f>
        <v>SELECIONAR</v>
      </c>
    </row>
    <row r="867" spans="2:14">
      <c r="B867" s="23" t="str">
        <f t="shared" si="30"/>
        <v>U.</v>
      </c>
      <c r="C867" s="24" t="s">
        <v>4</v>
      </c>
      <c r="D867" s="25"/>
      <c r="E867" s="25"/>
      <c r="F867" s="24" t="s">
        <v>18</v>
      </c>
      <c r="G867" s="26">
        <v>1</v>
      </c>
      <c r="H867" s="31"/>
      <c r="I867" s="27">
        <v>0</v>
      </c>
      <c r="J867" s="28">
        <f t="shared" si="31"/>
        <v>0</v>
      </c>
      <c r="K867" s="29" t="s">
        <v>50</v>
      </c>
      <c r="L867" s="29" t="s">
        <v>45</v>
      </c>
      <c r="M867" s="29" t="s">
        <v>51</v>
      </c>
      <c r="N867" s="30" t="str">
        <f>VLOOKUP(M867,[20]OPERACIONAL!$A$1:$C$12,2,FALSE)</f>
        <v>SELECIONAR</v>
      </c>
    </row>
    <row r="868" spans="2:14">
      <c r="B868" s="23" t="str">
        <f t="shared" si="30"/>
        <v>U.</v>
      </c>
      <c r="C868" s="24" t="s">
        <v>4</v>
      </c>
      <c r="D868" s="25"/>
      <c r="E868" s="25"/>
      <c r="F868" s="24" t="s">
        <v>18</v>
      </c>
      <c r="G868" s="26">
        <v>1</v>
      </c>
      <c r="H868" s="31"/>
      <c r="I868" s="27">
        <v>0</v>
      </c>
      <c r="J868" s="28">
        <f t="shared" si="31"/>
        <v>0</v>
      </c>
      <c r="K868" s="29" t="s">
        <v>50</v>
      </c>
      <c r="L868" s="29" t="s">
        <v>45</v>
      </c>
      <c r="M868" s="29" t="s">
        <v>51</v>
      </c>
      <c r="N868" s="30" t="str">
        <f>VLOOKUP(M868,[20]OPERACIONAL!$A$1:$C$12,2,FALSE)</f>
        <v>SELECIONAR</v>
      </c>
    </row>
    <row r="869" spans="2:14">
      <c r="B869" s="23" t="str">
        <f t="shared" si="30"/>
        <v>U.</v>
      </c>
      <c r="C869" s="24" t="s">
        <v>4</v>
      </c>
      <c r="D869" s="25"/>
      <c r="E869" s="25"/>
      <c r="F869" s="24" t="s">
        <v>18</v>
      </c>
      <c r="G869" s="26">
        <v>1</v>
      </c>
      <c r="H869" s="31"/>
      <c r="I869" s="27">
        <v>0</v>
      </c>
      <c r="J869" s="28">
        <f t="shared" si="31"/>
        <v>0</v>
      </c>
      <c r="K869" s="29" t="s">
        <v>50</v>
      </c>
      <c r="L869" s="29" t="s">
        <v>45</v>
      </c>
      <c r="M869" s="29" t="s">
        <v>51</v>
      </c>
      <c r="N869" s="30" t="str">
        <f>VLOOKUP(M869,[20]OPERACIONAL!$A$1:$C$12,2,FALSE)</f>
        <v>SELECIONAR</v>
      </c>
    </row>
    <row r="870" spans="2:14">
      <c r="B870" s="23" t="str">
        <f t="shared" si="30"/>
        <v>U.</v>
      </c>
      <c r="C870" s="24" t="s">
        <v>4</v>
      </c>
      <c r="D870" s="25"/>
      <c r="E870" s="25"/>
      <c r="F870" s="24" t="s">
        <v>18</v>
      </c>
      <c r="G870" s="26">
        <v>1</v>
      </c>
      <c r="H870" s="31"/>
      <c r="I870" s="27">
        <v>0</v>
      </c>
      <c r="J870" s="28">
        <f t="shared" si="31"/>
        <v>0</v>
      </c>
      <c r="K870" s="29" t="s">
        <v>50</v>
      </c>
      <c r="L870" s="29" t="s">
        <v>45</v>
      </c>
      <c r="M870" s="29" t="s">
        <v>51</v>
      </c>
      <c r="N870" s="30" t="str">
        <f>VLOOKUP(M870,[20]OPERACIONAL!$A$1:$C$12,2,FALSE)</f>
        <v>SELECIONAR</v>
      </c>
    </row>
    <row r="871" spans="2:14">
      <c r="B871" s="23" t="str">
        <f t="shared" si="30"/>
        <v>U.</v>
      </c>
      <c r="C871" s="24" t="s">
        <v>4</v>
      </c>
      <c r="D871" s="25"/>
      <c r="E871" s="25"/>
      <c r="F871" s="24" t="s">
        <v>18</v>
      </c>
      <c r="G871" s="26">
        <v>1</v>
      </c>
      <c r="H871" s="31"/>
      <c r="I871" s="27">
        <v>0</v>
      </c>
      <c r="J871" s="28">
        <f t="shared" si="31"/>
        <v>0</v>
      </c>
      <c r="K871" s="29" t="s">
        <v>50</v>
      </c>
      <c r="L871" s="29" t="s">
        <v>45</v>
      </c>
      <c r="M871" s="29" t="s">
        <v>51</v>
      </c>
      <c r="N871" s="30" t="str">
        <f>VLOOKUP(M871,[20]OPERACIONAL!$A$1:$C$12,2,FALSE)</f>
        <v>SELECIONAR</v>
      </c>
    </row>
    <row r="872" spans="2:14">
      <c r="B872" s="23" t="str">
        <f t="shared" si="30"/>
        <v>U.</v>
      </c>
      <c r="C872" s="24" t="s">
        <v>4</v>
      </c>
      <c r="D872" s="25"/>
      <c r="E872" s="25"/>
      <c r="F872" s="24" t="s">
        <v>18</v>
      </c>
      <c r="G872" s="26">
        <v>1</v>
      </c>
      <c r="H872" s="31"/>
      <c r="I872" s="27">
        <v>0</v>
      </c>
      <c r="J872" s="28">
        <f t="shared" si="31"/>
        <v>0</v>
      </c>
      <c r="K872" s="29" t="s">
        <v>50</v>
      </c>
      <c r="L872" s="29" t="s">
        <v>45</v>
      </c>
      <c r="M872" s="29" t="s">
        <v>51</v>
      </c>
      <c r="N872" s="30" t="str">
        <f>VLOOKUP(M872,[20]OPERACIONAL!$A$1:$C$12,2,FALSE)</f>
        <v>SELECIONAR</v>
      </c>
    </row>
    <row r="873" spans="2:14">
      <c r="B873" s="23" t="str">
        <f t="shared" si="30"/>
        <v>U.</v>
      </c>
      <c r="C873" s="24" t="s">
        <v>4</v>
      </c>
      <c r="D873" s="25"/>
      <c r="E873" s="25"/>
      <c r="F873" s="24" t="s">
        <v>18</v>
      </c>
      <c r="G873" s="26">
        <v>1</v>
      </c>
      <c r="H873" s="31"/>
      <c r="I873" s="27">
        <v>0</v>
      </c>
      <c r="J873" s="28">
        <f t="shared" si="31"/>
        <v>0</v>
      </c>
      <c r="K873" s="29" t="s">
        <v>50</v>
      </c>
      <c r="L873" s="29" t="s">
        <v>45</v>
      </c>
      <c r="M873" s="29" t="s">
        <v>51</v>
      </c>
      <c r="N873" s="30" t="str">
        <f>VLOOKUP(M873,[20]OPERACIONAL!$A$1:$C$12,2,FALSE)</f>
        <v>SELECIONAR</v>
      </c>
    </row>
    <row r="874" spans="2:14">
      <c r="B874" s="23" t="str">
        <f t="shared" si="30"/>
        <v>U.</v>
      </c>
      <c r="C874" s="24" t="s">
        <v>4</v>
      </c>
      <c r="D874" s="25"/>
      <c r="E874" s="25"/>
      <c r="F874" s="24" t="s">
        <v>18</v>
      </c>
      <c r="G874" s="26">
        <v>1</v>
      </c>
      <c r="H874" s="31"/>
      <c r="I874" s="27">
        <v>0</v>
      </c>
      <c r="J874" s="28">
        <f t="shared" si="31"/>
        <v>0</v>
      </c>
      <c r="K874" s="29" t="s">
        <v>50</v>
      </c>
      <c r="L874" s="29" t="s">
        <v>45</v>
      </c>
      <c r="M874" s="29" t="s">
        <v>51</v>
      </c>
      <c r="N874" s="30" t="str">
        <f>VLOOKUP(M874,[20]OPERACIONAL!$A$1:$C$12,2,FALSE)</f>
        <v>SELECIONAR</v>
      </c>
    </row>
    <row r="875" spans="2:14">
      <c r="B875" s="23" t="str">
        <f t="shared" si="30"/>
        <v>U.</v>
      </c>
      <c r="C875" s="24" t="s">
        <v>4</v>
      </c>
      <c r="D875" s="25"/>
      <c r="E875" s="25"/>
      <c r="F875" s="24" t="s">
        <v>18</v>
      </c>
      <c r="G875" s="26">
        <v>1</v>
      </c>
      <c r="H875" s="31"/>
      <c r="I875" s="27">
        <v>0</v>
      </c>
      <c r="J875" s="28">
        <f t="shared" si="31"/>
        <v>0</v>
      </c>
      <c r="K875" s="29" t="s">
        <v>50</v>
      </c>
      <c r="L875" s="29" t="s">
        <v>45</v>
      </c>
      <c r="M875" s="29" t="s">
        <v>51</v>
      </c>
      <c r="N875" s="30" t="str">
        <f>VLOOKUP(M875,[20]OPERACIONAL!$A$1:$C$12,2,FALSE)</f>
        <v>SELECIONAR</v>
      </c>
    </row>
    <row r="876" spans="2:14">
      <c r="B876" s="23" t="str">
        <f t="shared" si="30"/>
        <v>U.</v>
      </c>
      <c r="C876" s="24" t="s">
        <v>4</v>
      </c>
      <c r="D876" s="25"/>
      <c r="E876" s="25"/>
      <c r="F876" s="24" t="s">
        <v>18</v>
      </c>
      <c r="G876" s="26">
        <v>1</v>
      </c>
      <c r="H876" s="31"/>
      <c r="I876" s="27">
        <v>0</v>
      </c>
      <c r="J876" s="28">
        <f t="shared" si="31"/>
        <v>0</v>
      </c>
      <c r="K876" s="29" t="s">
        <v>50</v>
      </c>
      <c r="L876" s="29" t="s">
        <v>45</v>
      </c>
      <c r="M876" s="29" t="s">
        <v>51</v>
      </c>
      <c r="N876" s="30" t="str">
        <f>VLOOKUP(M876,[20]OPERACIONAL!$A$1:$C$12,2,FALSE)</f>
        <v>SELECIONAR</v>
      </c>
    </row>
    <row r="877" spans="2:14">
      <c r="B877" s="23" t="str">
        <f t="shared" si="30"/>
        <v>U.</v>
      </c>
      <c r="C877" s="24" t="s">
        <v>4</v>
      </c>
      <c r="D877" s="25"/>
      <c r="E877" s="25"/>
      <c r="F877" s="24" t="s">
        <v>18</v>
      </c>
      <c r="G877" s="26">
        <v>1</v>
      </c>
      <c r="H877" s="31"/>
      <c r="I877" s="27">
        <v>0</v>
      </c>
      <c r="J877" s="28">
        <f t="shared" si="31"/>
        <v>0</v>
      </c>
      <c r="K877" s="29" t="s">
        <v>50</v>
      </c>
      <c r="L877" s="29" t="s">
        <v>45</v>
      </c>
      <c r="M877" s="29" t="s">
        <v>51</v>
      </c>
      <c r="N877" s="30" t="str">
        <f>VLOOKUP(M877,[20]OPERACIONAL!$A$1:$C$12,2,FALSE)</f>
        <v>SELECIONAR</v>
      </c>
    </row>
    <row r="878" spans="2:14">
      <c r="B878" s="23" t="str">
        <f t="shared" si="30"/>
        <v>U.</v>
      </c>
      <c r="C878" s="24" t="s">
        <v>4</v>
      </c>
      <c r="D878" s="25"/>
      <c r="E878" s="25"/>
      <c r="F878" s="24" t="s">
        <v>18</v>
      </c>
      <c r="G878" s="26">
        <v>1</v>
      </c>
      <c r="H878" s="31"/>
      <c r="I878" s="27">
        <v>0</v>
      </c>
      <c r="J878" s="28">
        <f t="shared" si="31"/>
        <v>0</v>
      </c>
      <c r="K878" s="29" t="s">
        <v>50</v>
      </c>
      <c r="L878" s="29" t="s">
        <v>45</v>
      </c>
      <c r="M878" s="29" t="s">
        <v>51</v>
      </c>
      <c r="N878" s="30" t="str">
        <f>VLOOKUP(M878,[20]OPERACIONAL!$A$1:$C$12,2,FALSE)</f>
        <v>SELECIONAR</v>
      </c>
    </row>
    <row r="879" spans="2:14">
      <c r="B879" s="23" t="str">
        <f t="shared" si="30"/>
        <v>U.</v>
      </c>
      <c r="C879" s="24" t="s">
        <v>4</v>
      </c>
      <c r="D879" s="25"/>
      <c r="E879" s="25"/>
      <c r="F879" s="24" t="s">
        <v>18</v>
      </c>
      <c r="G879" s="26">
        <v>1</v>
      </c>
      <c r="H879" s="31"/>
      <c r="I879" s="27">
        <v>0</v>
      </c>
      <c r="J879" s="28">
        <f t="shared" si="31"/>
        <v>0</v>
      </c>
      <c r="K879" s="29" t="s">
        <v>50</v>
      </c>
      <c r="L879" s="29" t="s">
        <v>45</v>
      </c>
      <c r="M879" s="29" t="s">
        <v>51</v>
      </c>
      <c r="N879" s="30" t="str">
        <f>VLOOKUP(M879,[20]OPERACIONAL!$A$1:$C$12,2,FALSE)</f>
        <v>SELECIONAR</v>
      </c>
    </row>
    <row r="880" spans="2:14">
      <c r="B880" s="23" t="str">
        <f t="shared" si="30"/>
        <v>U.</v>
      </c>
      <c r="C880" s="24" t="s">
        <v>4</v>
      </c>
      <c r="D880" s="25"/>
      <c r="E880" s="25"/>
      <c r="F880" s="24" t="s">
        <v>18</v>
      </c>
      <c r="G880" s="26">
        <v>1</v>
      </c>
      <c r="H880" s="31"/>
      <c r="I880" s="27">
        <v>0</v>
      </c>
      <c r="J880" s="28">
        <f t="shared" si="31"/>
        <v>0</v>
      </c>
      <c r="K880" s="29" t="s">
        <v>50</v>
      </c>
      <c r="L880" s="29" t="s">
        <v>45</v>
      </c>
      <c r="M880" s="29" t="s">
        <v>51</v>
      </c>
      <c r="N880" s="30" t="str">
        <f>VLOOKUP(M880,[20]OPERACIONAL!$A$1:$C$12,2,FALSE)</f>
        <v>SELECIONAR</v>
      </c>
    </row>
    <row r="881" spans="2:14">
      <c r="B881" s="23" t="str">
        <f t="shared" si="30"/>
        <v>U.</v>
      </c>
      <c r="C881" s="24" t="s">
        <v>4</v>
      </c>
      <c r="D881" s="25"/>
      <c r="E881" s="25"/>
      <c r="F881" s="24" t="s">
        <v>18</v>
      </c>
      <c r="G881" s="26">
        <v>1</v>
      </c>
      <c r="H881" s="31"/>
      <c r="I881" s="27">
        <v>0</v>
      </c>
      <c r="J881" s="28">
        <f t="shared" si="31"/>
        <v>0</v>
      </c>
      <c r="K881" s="29" t="s">
        <v>50</v>
      </c>
      <c r="L881" s="29" t="s">
        <v>45</v>
      </c>
      <c r="M881" s="29" t="s">
        <v>51</v>
      </c>
      <c r="N881" s="30" t="str">
        <f>VLOOKUP(M881,[20]OPERACIONAL!$A$1:$C$12,2,FALSE)</f>
        <v>SELECIONAR</v>
      </c>
    </row>
    <row r="882" spans="2:14">
      <c r="B882" s="23" t="str">
        <f t="shared" si="30"/>
        <v>U.</v>
      </c>
      <c r="C882" s="24" t="s">
        <v>4</v>
      </c>
      <c r="D882" s="25"/>
      <c r="E882" s="25"/>
      <c r="F882" s="24" t="s">
        <v>18</v>
      </c>
      <c r="G882" s="26">
        <v>1</v>
      </c>
      <c r="H882" s="31"/>
      <c r="I882" s="27">
        <v>0</v>
      </c>
      <c r="J882" s="28">
        <f t="shared" si="31"/>
        <v>0</v>
      </c>
      <c r="K882" s="29" t="s">
        <v>50</v>
      </c>
      <c r="L882" s="29" t="s">
        <v>45</v>
      </c>
      <c r="M882" s="29" t="s">
        <v>51</v>
      </c>
      <c r="N882" s="30" t="str">
        <f>VLOOKUP(M882,[20]OPERACIONAL!$A$1:$C$12,2,FALSE)</f>
        <v>SELECIONAR</v>
      </c>
    </row>
    <row r="883" spans="2:14">
      <c r="B883" s="23" t="str">
        <f t="shared" si="30"/>
        <v>U.</v>
      </c>
      <c r="C883" s="24" t="s">
        <v>4</v>
      </c>
      <c r="D883" s="25"/>
      <c r="E883" s="25"/>
      <c r="F883" s="24" t="s">
        <v>18</v>
      </c>
      <c r="G883" s="26">
        <v>1</v>
      </c>
      <c r="H883" s="31"/>
      <c r="I883" s="27">
        <v>0</v>
      </c>
      <c r="J883" s="28">
        <f t="shared" si="31"/>
        <v>0</v>
      </c>
      <c r="K883" s="29" t="s">
        <v>50</v>
      </c>
      <c r="L883" s="29" t="s">
        <v>45</v>
      </c>
      <c r="M883" s="29" t="s">
        <v>51</v>
      </c>
      <c r="N883" s="30" t="str">
        <f>VLOOKUP(M883,[20]OPERACIONAL!$A$1:$C$12,2,FALSE)</f>
        <v>SELECIONAR</v>
      </c>
    </row>
    <row r="884" spans="2:14">
      <c r="B884" s="23" t="str">
        <f t="shared" si="30"/>
        <v>U.</v>
      </c>
      <c r="C884" s="24" t="s">
        <v>4</v>
      </c>
      <c r="D884" s="25"/>
      <c r="E884" s="25"/>
      <c r="F884" s="24" t="s">
        <v>18</v>
      </c>
      <c r="G884" s="26">
        <v>1</v>
      </c>
      <c r="H884" s="31"/>
      <c r="I884" s="27">
        <v>0</v>
      </c>
      <c r="J884" s="28">
        <f t="shared" si="31"/>
        <v>0</v>
      </c>
      <c r="K884" s="29" t="s">
        <v>50</v>
      </c>
      <c r="L884" s="29" t="s">
        <v>45</v>
      </c>
      <c r="M884" s="29" t="s">
        <v>51</v>
      </c>
      <c r="N884" s="30" t="str">
        <f>VLOOKUP(M884,[20]OPERACIONAL!$A$1:$C$12,2,FALSE)</f>
        <v>SELECIONAR</v>
      </c>
    </row>
    <row r="885" spans="2:14">
      <c r="B885" s="23" t="str">
        <f t="shared" si="30"/>
        <v>U.</v>
      </c>
      <c r="C885" s="24" t="s">
        <v>4</v>
      </c>
      <c r="D885" s="25"/>
      <c r="E885" s="25"/>
      <c r="F885" s="24" t="s">
        <v>18</v>
      </c>
      <c r="G885" s="26">
        <v>1</v>
      </c>
      <c r="H885" s="31"/>
      <c r="I885" s="27">
        <v>0</v>
      </c>
      <c r="J885" s="28">
        <f t="shared" si="31"/>
        <v>0</v>
      </c>
      <c r="K885" s="29" t="s">
        <v>50</v>
      </c>
      <c r="L885" s="29" t="s">
        <v>45</v>
      </c>
      <c r="M885" s="29" t="s">
        <v>51</v>
      </c>
      <c r="N885" s="30" t="str">
        <f>VLOOKUP(M885,[20]OPERACIONAL!$A$1:$C$12,2,FALSE)</f>
        <v>SELECIONAR</v>
      </c>
    </row>
    <row r="886" spans="2:14">
      <c r="B886" s="23" t="str">
        <f t="shared" si="30"/>
        <v>U.</v>
      </c>
      <c r="C886" s="24" t="s">
        <v>4</v>
      </c>
      <c r="D886" s="25"/>
      <c r="E886" s="25"/>
      <c r="F886" s="24" t="s">
        <v>18</v>
      </c>
      <c r="G886" s="26">
        <v>1</v>
      </c>
      <c r="H886" s="31"/>
      <c r="I886" s="27">
        <v>0</v>
      </c>
      <c r="J886" s="28">
        <f t="shared" si="31"/>
        <v>0</v>
      </c>
      <c r="K886" s="29" t="s">
        <v>50</v>
      </c>
      <c r="L886" s="29" t="s">
        <v>45</v>
      </c>
      <c r="M886" s="29" t="s">
        <v>51</v>
      </c>
      <c r="N886" s="30" t="str">
        <f>VLOOKUP(M886,[20]OPERACIONAL!$A$1:$C$12,2,FALSE)</f>
        <v>SELECIONAR</v>
      </c>
    </row>
    <row r="887" spans="2:14">
      <c r="B887" s="23" t="str">
        <f t="shared" si="30"/>
        <v>U.</v>
      </c>
      <c r="C887" s="24" t="s">
        <v>4</v>
      </c>
      <c r="D887" s="25"/>
      <c r="E887" s="25"/>
      <c r="F887" s="24" t="s">
        <v>18</v>
      </c>
      <c r="G887" s="26">
        <v>1</v>
      </c>
      <c r="H887" s="31"/>
      <c r="I887" s="27">
        <v>0</v>
      </c>
      <c r="J887" s="28">
        <f t="shared" si="31"/>
        <v>0</v>
      </c>
      <c r="K887" s="29" t="s">
        <v>50</v>
      </c>
      <c r="L887" s="29" t="s">
        <v>45</v>
      </c>
      <c r="M887" s="29" t="s">
        <v>51</v>
      </c>
      <c r="N887" s="30" t="str">
        <f>VLOOKUP(M887,[20]OPERACIONAL!$A$1:$C$12,2,FALSE)</f>
        <v>SELECIONAR</v>
      </c>
    </row>
    <row r="888" spans="2:14">
      <c r="B888" s="23" t="str">
        <f t="shared" si="30"/>
        <v>U.</v>
      </c>
      <c r="C888" s="24" t="s">
        <v>4</v>
      </c>
      <c r="D888" s="25"/>
      <c r="E888" s="25"/>
      <c r="F888" s="24" t="s">
        <v>18</v>
      </c>
      <c r="G888" s="26">
        <v>1</v>
      </c>
      <c r="H888" s="31"/>
      <c r="I888" s="27">
        <v>0</v>
      </c>
      <c r="J888" s="28">
        <f t="shared" si="31"/>
        <v>0</v>
      </c>
      <c r="K888" s="29" t="s">
        <v>50</v>
      </c>
      <c r="L888" s="29" t="s">
        <v>45</v>
      </c>
      <c r="M888" s="29" t="s">
        <v>51</v>
      </c>
      <c r="N888" s="30" t="str">
        <f>VLOOKUP(M888,[20]OPERACIONAL!$A$1:$C$12,2,FALSE)</f>
        <v>SELECIONAR</v>
      </c>
    </row>
    <row r="889" spans="2:14">
      <c r="B889" s="23" t="str">
        <f t="shared" si="30"/>
        <v>U.</v>
      </c>
      <c r="C889" s="24" t="s">
        <v>4</v>
      </c>
      <c r="D889" s="25"/>
      <c r="E889" s="25"/>
      <c r="F889" s="24" t="s">
        <v>18</v>
      </c>
      <c r="G889" s="26">
        <v>1</v>
      </c>
      <c r="H889" s="31"/>
      <c r="I889" s="27">
        <v>0</v>
      </c>
      <c r="J889" s="28">
        <f t="shared" si="31"/>
        <v>0</v>
      </c>
      <c r="K889" s="29" t="s">
        <v>50</v>
      </c>
      <c r="L889" s="29" t="s">
        <v>45</v>
      </c>
      <c r="M889" s="29" t="s">
        <v>51</v>
      </c>
      <c r="N889" s="30" t="str">
        <f>VLOOKUP(M889,[20]OPERACIONAL!$A$1:$C$12,2,FALSE)</f>
        <v>SELECIONAR</v>
      </c>
    </row>
    <row r="890" spans="2:14">
      <c r="B890" s="23" t="str">
        <f t="shared" si="30"/>
        <v>U.</v>
      </c>
      <c r="C890" s="24" t="s">
        <v>4</v>
      </c>
      <c r="D890" s="25"/>
      <c r="E890" s="25"/>
      <c r="F890" s="24" t="s">
        <v>18</v>
      </c>
      <c r="G890" s="26">
        <v>1</v>
      </c>
      <c r="H890" s="31"/>
      <c r="I890" s="27">
        <v>0</v>
      </c>
      <c r="J890" s="28">
        <f t="shared" si="31"/>
        <v>0</v>
      </c>
      <c r="K890" s="29" t="s">
        <v>50</v>
      </c>
      <c r="L890" s="29" t="s">
        <v>45</v>
      </c>
      <c r="M890" s="29" t="s">
        <v>51</v>
      </c>
      <c r="N890" s="30" t="str">
        <f>VLOOKUP(M890,[20]OPERACIONAL!$A$1:$C$12,2,FALSE)</f>
        <v>SELECIONAR</v>
      </c>
    </row>
    <row r="891" spans="2:14">
      <c r="B891" s="23" t="str">
        <f t="shared" si="30"/>
        <v>U.</v>
      </c>
      <c r="C891" s="24" t="s">
        <v>4</v>
      </c>
      <c r="D891" s="25"/>
      <c r="E891" s="25"/>
      <c r="F891" s="24" t="s">
        <v>18</v>
      </c>
      <c r="G891" s="26">
        <v>1</v>
      </c>
      <c r="H891" s="31"/>
      <c r="I891" s="27">
        <v>0</v>
      </c>
      <c r="J891" s="28">
        <f t="shared" si="31"/>
        <v>0</v>
      </c>
      <c r="K891" s="29" t="s">
        <v>50</v>
      </c>
      <c r="L891" s="29" t="s">
        <v>45</v>
      </c>
      <c r="M891" s="29" t="s">
        <v>51</v>
      </c>
      <c r="N891" s="30" t="str">
        <f>VLOOKUP(M891,[20]OPERACIONAL!$A$1:$C$12,2,FALSE)</f>
        <v>SELECIONAR</v>
      </c>
    </row>
    <row r="892" spans="2:14">
      <c r="B892" s="23" t="str">
        <f t="shared" si="30"/>
        <v>U.</v>
      </c>
      <c r="C892" s="24" t="s">
        <v>4</v>
      </c>
      <c r="D892" s="25"/>
      <c r="E892" s="25"/>
      <c r="F892" s="24" t="s">
        <v>18</v>
      </c>
      <c r="G892" s="26">
        <v>1</v>
      </c>
      <c r="H892" s="31"/>
      <c r="I892" s="27">
        <v>0</v>
      </c>
      <c r="J892" s="28">
        <f t="shared" si="31"/>
        <v>0</v>
      </c>
      <c r="K892" s="29" t="s">
        <v>50</v>
      </c>
      <c r="L892" s="29" t="s">
        <v>45</v>
      </c>
      <c r="M892" s="29" t="s">
        <v>51</v>
      </c>
      <c r="N892" s="30" t="str">
        <f>VLOOKUP(M892,[20]OPERACIONAL!$A$1:$C$12,2,FALSE)</f>
        <v>SELECIONAR</v>
      </c>
    </row>
    <row r="893" spans="2:14">
      <c r="B893" s="23" t="str">
        <f t="shared" si="30"/>
        <v>U.</v>
      </c>
      <c r="C893" s="24" t="s">
        <v>4</v>
      </c>
      <c r="D893" s="25"/>
      <c r="E893" s="25"/>
      <c r="F893" s="24" t="s">
        <v>18</v>
      </c>
      <c r="G893" s="26">
        <v>1</v>
      </c>
      <c r="H893" s="31"/>
      <c r="I893" s="27">
        <v>0</v>
      </c>
      <c r="J893" s="28">
        <f t="shared" si="31"/>
        <v>0</v>
      </c>
      <c r="K893" s="29" t="s">
        <v>50</v>
      </c>
      <c r="L893" s="29" t="s">
        <v>45</v>
      </c>
      <c r="M893" s="29" t="s">
        <v>51</v>
      </c>
      <c r="N893" s="30" t="str">
        <f>VLOOKUP(M893,[20]OPERACIONAL!$A$1:$C$12,2,FALSE)</f>
        <v>SELECIONAR</v>
      </c>
    </row>
    <row r="894" spans="2:14">
      <c r="B894" s="23" t="str">
        <f t="shared" si="30"/>
        <v>U.</v>
      </c>
      <c r="C894" s="24" t="s">
        <v>4</v>
      </c>
      <c r="D894" s="25"/>
      <c r="E894" s="25"/>
      <c r="F894" s="24" t="s">
        <v>18</v>
      </c>
      <c r="G894" s="26">
        <v>1</v>
      </c>
      <c r="H894" s="31"/>
      <c r="I894" s="27">
        <v>0</v>
      </c>
      <c r="J894" s="28">
        <f t="shared" si="31"/>
        <v>0</v>
      </c>
      <c r="K894" s="29" t="s">
        <v>50</v>
      </c>
      <c r="L894" s="29" t="s">
        <v>45</v>
      </c>
      <c r="M894" s="29" t="s">
        <v>51</v>
      </c>
      <c r="N894" s="30" t="str">
        <f>VLOOKUP(M894,[20]OPERACIONAL!$A$1:$C$12,2,FALSE)</f>
        <v>SELECIONAR</v>
      </c>
    </row>
    <row r="895" spans="2:14">
      <c r="B895" s="23" t="str">
        <f t="shared" si="30"/>
        <v>U.</v>
      </c>
      <c r="C895" s="24" t="s">
        <v>4</v>
      </c>
      <c r="D895" s="25"/>
      <c r="E895" s="25"/>
      <c r="F895" s="24" t="s">
        <v>18</v>
      </c>
      <c r="G895" s="26">
        <v>1</v>
      </c>
      <c r="H895" s="31"/>
      <c r="I895" s="27">
        <v>0</v>
      </c>
      <c r="J895" s="28">
        <f t="shared" si="31"/>
        <v>0</v>
      </c>
      <c r="K895" s="29" t="s">
        <v>50</v>
      </c>
      <c r="L895" s="29" t="s">
        <v>45</v>
      </c>
      <c r="M895" s="29" t="s">
        <v>51</v>
      </c>
      <c r="N895" s="30" t="str">
        <f>VLOOKUP(M895,[20]OPERACIONAL!$A$1:$C$12,2,FALSE)</f>
        <v>SELECIONAR</v>
      </c>
    </row>
    <row r="896" spans="2:14">
      <c r="B896" s="23" t="str">
        <f t="shared" si="30"/>
        <v>U.</v>
      </c>
      <c r="C896" s="24" t="s">
        <v>4</v>
      </c>
      <c r="D896" s="25"/>
      <c r="E896" s="25"/>
      <c r="F896" s="24" t="s">
        <v>18</v>
      </c>
      <c r="G896" s="26">
        <v>1</v>
      </c>
      <c r="H896" s="31"/>
      <c r="I896" s="27">
        <v>0</v>
      </c>
      <c r="J896" s="28">
        <f t="shared" si="31"/>
        <v>0</v>
      </c>
      <c r="K896" s="29" t="s">
        <v>50</v>
      </c>
      <c r="L896" s="29" t="s">
        <v>45</v>
      </c>
      <c r="M896" s="29" t="s">
        <v>51</v>
      </c>
      <c r="N896" s="30" t="str">
        <f>VLOOKUP(M896,[20]OPERACIONAL!$A$1:$C$12,2,FALSE)</f>
        <v>SELECIONAR</v>
      </c>
    </row>
    <row r="897" spans="2:14">
      <c r="B897" s="23" t="str">
        <f t="shared" si="30"/>
        <v>U.</v>
      </c>
      <c r="C897" s="24" t="s">
        <v>4</v>
      </c>
      <c r="D897" s="25"/>
      <c r="E897" s="25"/>
      <c r="F897" s="24" t="s">
        <v>18</v>
      </c>
      <c r="G897" s="26">
        <v>1</v>
      </c>
      <c r="H897" s="31"/>
      <c r="I897" s="27">
        <v>0</v>
      </c>
      <c r="J897" s="28">
        <f t="shared" si="31"/>
        <v>0</v>
      </c>
      <c r="K897" s="29" t="s">
        <v>50</v>
      </c>
      <c r="L897" s="29" t="s">
        <v>45</v>
      </c>
      <c r="M897" s="29" t="s">
        <v>51</v>
      </c>
      <c r="N897" s="30" t="str">
        <f>VLOOKUP(M897,[20]OPERACIONAL!$A$1:$C$12,2,FALSE)</f>
        <v>SELECIONAR</v>
      </c>
    </row>
    <row r="898" spans="2:14">
      <c r="B898" s="23" t="str">
        <f t="shared" si="30"/>
        <v>U.</v>
      </c>
      <c r="C898" s="24" t="s">
        <v>4</v>
      </c>
      <c r="D898" s="25"/>
      <c r="E898" s="25"/>
      <c r="F898" s="24" t="s">
        <v>18</v>
      </c>
      <c r="G898" s="26">
        <v>1</v>
      </c>
      <c r="H898" s="31"/>
      <c r="I898" s="27">
        <v>0</v>
      </c>
      <c r="J898" s="28">
        <f t="shared" si="31"/>
        <v>0</v>
      </c>
      <c r="K898" s="29" t="s">
        <v>50</v>
      </c>
      <c r="L898" s="29" t="s">
        <v>45</v>
      </c>
      <c r="M898" s="29" t="s">
        <v>51</v>
      </c>
      <c r="N898" s="30" t="str">
        <f>VLOOKUP(M898,[20]OPERACIONAL!$A$1:$C$12,2,FALSE)</f>
        <v>SELECIONAR</v>
      </c>
    </row>
    <row r="899" spans="2:14">
      <c r="B899" s="23" t="str">
        <f t="shared" si="30"/>
        <v>U.</v>
      </c>
      <c r="C899" s="24" t="s">
        <v>4</v>
      </c>
      <c r="D899" s="25"/>
      <c r="E899" s="25"/>
      <c r="F899" s="24" t="s">
        <v>18</v>
      </c>
      <c r="G899" s="26">
        <v>1</v>
      </c>
      <c r="H899" s="31"/>
      <c r="I899" s="27">
        <v>0</v>
      </c>
      <c r="J899" s="28">
        <f t="shared" si="31"/>
        <v>0</v>
      </c>
      <c r="K899" s="29" t="s">
        <v>50</v>
      </c>
      <c r="L899" s="29" t="s">
        <v>45</v>
      </c>
      <c r="M899" s="29" t="s">
        <v>51</v>
      </c>
      <c r="N899" s="30" t="str">
        <f>VLOOKUP(M899,[20]OPERACIONAL!$A$1:$C$12,2,FALSE)</f>
        <v>SELECIONAR</v>
      </c>
    </row>
    <row r="900" spans="2:14">
      <c r="B900" s="23" t="str">
        <f t="shared" si="30"/>
        <v>U.</v>
      </c>
      <c r="C900" s="24" t="s">
        <v>4</v>
      </c>
      <c r="D900" s="25"/>
      <c r="E900" s="25"/>
      <c r="F900" s="24" t="s">
        <v>18</v>
      </c>
      <c r="G900" s="26">
        <v>1</v>
      </c>
      <c r="H900" s="31"/>
      <c r="I900" s="27">
        <v>0</v>
      </c>
      <c r="J900" s="28">
        <f t="shared" si="31"/>
        <v>0</v>
      </c>
      <c r="K900" s="29" t="s">
        <v>50</v>
      </c>
      <c r="L900" s="29" t="s">
        <v>45</v>
      </c>
      <c r="M900" s="29" t="s">
        <v>51</v>
      </c>
      <c r="N900" s="30" t="str">
        <f>VLOOKUP(M900,[20]OPERACIONAL!$A$1:$C$12,2,FALSE)</f>
        <v>SELECIONAR</v>
      </c>
    </row>
    <row r="901" spans="2:14">
      <c r="B901" s="23" t="str">
        <f t="shared" ref="B901:B964" si="32">MID(C901,1,2)</f>
        <v>U.</v>
      </c>
      <c r="C901" s="24" t="s">
        <v>4</v>
      </c>
      <c r="D901" s="25"/>
      <c r="E901" s="25"/>
      <c r="F901" s="24" t="s">
        <v>18</v>
      </c>
      <c r="G901" s="26">
        <v>1</v>
      </c>
      <c r="H901" s="31"/>
      <c r="I901" s="27">
        <v>0</v>
      </c>
      <c r="J901" s="28">
        <f t="shared" si="31"/>
        <v>0</v>
      </c>
      <c r="K901" s="29" t="s">
        <v>50</v>
      </c>
      <c r="L901" s="29" t="s">
        <v>45</v>
      </c>
      <c r="M901" s="29" t="s">
        <v>51</v>
      </c>
      <c r="N901" s="30" t="str">
        <f>VLOOKUP(M901,[20]OPERACIONAL!$A$1:$C$12,2,FALSE)</f>
        <v>SELECIONAR</v>
      </c>
    </row>
    <row r="902" spans="2:14">
      <c r="B902" s="23" t="str">
        <f t="shared" si="32"/>
        <v>U.</v>
      </c>
      <c r="C902" s="24" t="s">
        <v>4</v>
      </c>
      <c r="D902" s="25"/>
      <c r="E902" s="25"/>
      <c r="F902" s="24" t="s">
        <v>18</v>
      </c>
      <c r="G902" s="26">
        <v>1</v>
      </c>
      <c r="H902" s="31"/>
      <c r="I902" s="27">
        <v>0</v>
      </c>
      <c r="J902" s="28">
        <f t="shared" si="31"/>
        <v>0</v>
      </c>
      <c r="K902" s="29" t="s">
        <v>50</v>
      </c>
      <c r="L902" s="29" t="s">
        <v>45</v>
      </c>
      <c r="M902" s="29" t="s">
        <v>51</v>
      </c>
      <c r="N902" s="30" t="str">
        <f>VLOOKUP(M902,[20]OPERACIONAL!$A$1:$C$12,2,FALSE)</f>
        <v>SELECIONAR</v>
      </c>
    </row>
    <row r="903" spans="2:14">
      <c r="B903" s="23" t="str">
        <f t="shared" si="32"/>
        <v>U.</v>
      </c>
      <c r="C903" s="24" t="s">
        <v>4</v>
      </c>
      <c r="D903" s="25"/>
      <c r="E903" s="25"/>
      <c r="F903" s="24" t="s">
        <v>18</v>
      </c>
      <c r="G903" s="26">
        <v>1</v>
      </c>
      <c r="H903" s="31"/>
      <c r="I903" s="27">
        <v>0</v>
      </c>
      <c r="J903" s="28">
        <f t="shared" si="31"/>
        <v>0</v>
      </c>
      <c r="K903" s="29" t="s">
        <v>50</v>
      </c>
      <c r="L903" s="29" t="s">
        <v>45</v>
      </c>
      <c r="M903" s="29" t="s">
        <v>51</v>
      </c>
      <c r="N903" s="30" t="str">
        <f>VLOOKUP(M903,[20]OPERACIONAL!$A$1:$C$12,2,FALSE)</f>
        <v>SELECIONAR</v>
      </c>
    </row>
    <row r="904" spans="2:14">
      <c r="B904" s="23" t="str">
        <f t="shared" si="32"/>
        <v>U.</v>
      </c>
      <c r="C904" s="24" t="s">
        <v>4</v>
      </c>
      <c r="D904" s="25"/>
      <c r="E904" s="25"/>
      <c r="F904" s="24" t="s">
        <v>18</v>
      </c>
      <c r="G904" s="26">
        <v>1</v>
      </c>
      <c r="H904" s="31"/>
      <c r="I904" s="27">
        <v>0</v>
      </c>
      <c r="J904" s="28">
        <f t="shared" si="31"/>
        <v>0</v>
      </c>
      <c r="K904" s="29" t="s">
        <v>50</v>
      </c>
      <c r="L904" s="29" t="s">
        <v>45</v>
      </c>
      <c r="M904" s="29" t="s">
        <v>51</v>
      </c>
      <c r="N904" s="30" t="str">
        <f>VLOOKUP(M904,[20]OPERACIONAL!$A$1:$C$12,2,FALSE)</f>
        <v>SELECIONAR</v>
      </c>
    </row>
    <row r="905" spans="2:14">
      <c r="B905" s="23" t="str">
        <f t="shared" si="32"/>
        <v>U.</v>
      </c>
      <c r="C905" s="24" t="s">
        <v>4</v>
      </c>
      <c r="D905" s="25"/>
      <c r="E905" s="25"/>
      <c r="F905" s="24" t="s">
        <v>18</v>
      </c>
      <c r="G905" s="26">
        <v>1</v>
      </c>
      <c r="H905" s="31"/>
      <c r="I905" s="27">
        <v>0</v>
      </c>
      <c r="J905" s="28">
        <f t="shared" si="31"/>
        <v>0</v>
      </c>
      <c r="K905" s="29" t="s">
        <v>50</v>
      </c>
      <c r="L905" s="29" t="s">
        <v>45</v>
      </c>
      <c r="M905" s="29" t="s">
        <v>51</v>
      </c>
      <c r="N905" s="30" t="str">
        <f>VLOOKUP(M905,[20]OPERACIONAL!$A$1:$C$12,2,FALSE)</f>
        <v>SELECIONAR</v>
      </c>
    </row>
    <row r="906" spans="2:14">
      <c r="B906" s="23" t="str">
        <f t="shared" si="32"/>
        <v>U.</v>
      </c>
      <c r="C906" s="24" t="s">
        <v>4</v>
      </c>
      <c r="D906" s="25"/>
      <c r="E906" s="25"/>
      <c r="F906" s="24" t="s">
        <v>18</v>
      </c>
      <c r="G906" s="26">
        <v>1</v>
      </c>
      <c r="H906" s="31"/>
      <c r="I906" s="27">
        <v>0</v>
      </c>
      <c r="J906" s="28">
        <f t="shared" si="31"/>
        <v>0</v>
      </c>
      <c r="K906" s="29" t="s">
        <v>50</v>
      </c>
      <c r="L906" s="29" t="s">
        <v>45</v>
      </c>
      <c r="M906" s="29" t="s">
        <v>51</v>
      </c>
      <c r="N906" s="30" t="str">
        <f>VLOOKUP(M906,[20]OPERACIONAL!$A$1:$C$12,2,FALSE)</f>
        <v>SELECIONAR</v>
      </c>
    </row>
    <row r="907" spans="2:14">
      <c r="B907" s="23" t="str">
        <f t="shared" si="32"/>
        <v>U.</v>
      </c>
      <c r="C907" s="24" t="s">
        <v>4</v>
      </c>
      <c r="D907" s="25"/>
      <c r="E907" s="25"/>
      <c r="F907" s="24" t="s">
        <v>18</v>
      </c>
      <c r="G907" s="26">
        <v>1</v>
      </c>
      <c r="H907" s="31"/>
      <c r="I907" s="27">
        <v>0</v>
      </c>
      <c r="J907" s="28">
        <f t="shared" si="31"/>
        <v>0</v>
      </c>
      <c r="K907" s="29" t="s">
        <v>50</v>
      </c>
      <c r="L907" s="29" t="s">
        <v>45</v>
      </c>
      <c r="M907" s="29" t="s">
        <v>51</v>
      </c>
      <c r="N907" s="30" t="str">
        <f>VLOOKUP(M907,[20]OPERACIONAL!$A$1:$C$12,2,FALSE)</f>
        <v>SELECIONAR</v>
      </c>
    </row>
    <row r="908" spans="2:14">
      <c r="B908" s="23" t="str">
        <f t="shared" si="32"/>
        <v>U.</v>
      </c>
      <c r="C908" s="24" t="s">
        <v>4</v>
      </c>
      <c r="D908" s="25"/>
      <c r="E908" s="25"/>
      <c r="F908" s="24" t="s">
        <v>18</v>
      </c>
      <c r="G908" s="26">
        <v>1</v>
      </c>
      <c r="H908" s="31"/>
      <c r="I908" s="27">
        <v>0</v>
      </c>
      <c r="J908" s="28">
        <f t="shared" si="31"/>
        <v>0</v>
      </c>
      <c r="K908" s="29" t="s">
        <v>50</v>
      </c>
      <c r="L908" s="29" t="s">
        <v>45</v>
      </c>
      <c r="M908" s="29" t="s">
        <v>51</v>
      </c>
      <c r="N908" s="30" t="str">
        <f>VLOOKUP(M908,[20]OPERACIONAL!$A$1:$C$12,2,FALSE)</f>
        <v>SELECIONAR</v>
      </c>
    </row>
    <row r="909" spans="2:14">
      <c r="B909" s="23" t="str">
        <f t="shared" si="32"/>
        <v>U.</v>
      </c>
      <c r="C909" s="24" t="s">
        <v>4</v>
      </c>
      <c r="D909" s="25"/>
      <c r="E909" s="25"/>
      <c r="F909" s="24" t="s">
        <v>18</v>
      </c>
      <c r="G909" s="26">
        <v>1</v>
      </c>
      <c r="H909" s="31"/>
      <c r="I909" s="27">
        <v>0</v>
      </c>
      <c r="J909" s="28">
        <f t="shared" si="31"/>
        <v>0</v>
      </c>
      <c r="K909" s="29" t="s">
        <v>50</v>
      </c>
      <c r="L909" s="29" t="s">
        <v>45</v>
      </c>
      <c r="M909" s="29" t="s">
        <v>51</v>
      </c>
      <c r="N909" s="30" t="str">
        <f>VLOOKUP(M909,[20]OPERACIONAL!$A$1:$C$12,2,FALSE)</f>
        <v>SELECIONAR</v>
      </c>
    </row>
    <row r="910" spans="2:14">
      <c r="B910" s="23" t="str">
        <f t="shared" si="32"/>
        <v>U.</v>
      </c>
      <c r="C910" s="24" t="s">
        <v>4</v>
      </c>
      <c r="D910" s="25"/>
      <c r="E910" s="25"/>
      <c r="F910" s="24" t="s">
        <v>18</v>
      </c>
      <c r="G910" s="26">
        <v>1</v>
      </c>
      <c r="H910" s="31"/>
      <c r="I910" s="27">
        <v>0</v>
      </c>
      <c r="J910" s="28">
        <f t="shared" si="31"/>
        <v>0</v>
      </c>
      <c r="K910" s="29" t="s">
        <v>50</v>
      </c>
      <c r="L910" s="29" t="s">
        <v>45</v>
      </c>
      <c r="M910" s="29" t="s">
        <v>51</v>
      </c>
      <c r="N910" s="30" t="str">
        <f>VLOOKUP(M910,[20]OPERACIONAL!$A$1:$C$12,2,FALSE)</f>
        <v>SELECIONAR</v>
      </c>
    </row>
    <row r="911" spans="2:14">
      <c r="B911" s="23" t="str">
        <f t="shared" si="32"/>
        <v>U.</v>
      </c>
      <c r="C911" s="24" t="s">
        <v>4</v>
      </c>
      <c r="D911" s="25"/>
      <c r="E911" s="25"/>
      <c r="F911" s="24" t="s">
        <v>18</v>
      </c>
      <c r="G911" s="26">
        <v>1</v>
      </c>
      <c r="H911" s="31"/>
      <c r="I911" s="27">
        <v>0</v>
      </c>
      <c r="J911" s="28">
        <f t="shared" ref="J911:J974" si="33">G911*I911</f>
        <v>0</v>
      </c>
      <c r="K911" s="29" t="s">
        <v>50</v>
      </c>
      <c r="L911" s="29" t="s">
        <v>45</v>
      </c>
      <c r="M911" s="29" t="s">
        <v>51</v>
      </c>
      <c r="N911" s="30" t="str">
        <f>VLOOKUP(M911,[20]OPERACIONAL!$A$1:$C$12,2,FALSE)</f>
        <v>SELECIONAR</v>
      </c>
    </row>
    <row r="912" spans="2:14">
      <c r="B912" s="23" t="str">
        <f t="shared" si="32"/>
        <v>U.</v>
      </c>
      <c r="C912" s="24" t="s">
        <v>4</v>
      </c>
      <c r="D912" s="25"/>
      <c r="E912" s="25"/>
      <c r="F912" s="24" t="s">
        <v>18</v>
      </c>
      <c r="G912" s="26">
        <v>1</v>
      </c>
      <c r="H912" s="31"/>
      <c r="I912" s="27">
        <v>0</v>
      </c>
      <c r="J912" s="28">
        <f t="shared" si="33"/>
        <v>0</v>
      </c>
      <c r="K912" s="29" t="s">
        <v>50</v>
      </c>
      <c r="L912" s="29" t="s">
        <v>45</v>
      </c>
      <c r="M912" s="29" t="s">
        <v>51</v>
      </c>
      <c r="N912" s="30" t="str">
        <f>VLOOKUP(M912,[20]OPERACIONAL!$A$1:$C$12,2,FALSE)</f>
        <v>SELECIONAR</v>
      </c>
    </row>
    <row r="913" spans="2:14">
      <c r="B913" s="23" t="str">
        <f t="shared" si="32"/>
        <v>U.</v>
      </c>
      <c r="C913" s="24" t="s">
        <v>4</v>
      </c>
      <c r="D913" s="25"/>
      <c r="E913" s="25"/>
      <c r="F913" s="24" t="s">
        <v>18</v>
      </c>
      <c r="G913" s="26">
        <v>1</v>
      </c>
      <c r="H913" s="31"/>
      <c r="I913" s="27">
        <v>0</v>
      </c>
      <c r="J913" s="28">
        <f t="shared" si="33"/>
        <v>0</v>
      </c>
      <c r="K913" s="29" t="s">
        <v>50</v>
      </c>
      <c r="L913" s="29" t="s">
        <v>45</v>
      </c>
      <c r="M913" s="29" t="s">
        <v>51</v>
      </c>
      <c r="N913" s="30" t="str">
        <f>VLOOKUP(M913,[20]OPERACIONAL!$A$1:$C$12,2,FALSE)</f>
        <v>SELECIONAR</v>
      </c>
    </row>
    <row r="914" spans="2:14">
      <c r="B914" s="23" t="str">
        <f t="shared" si="32"/>
        <v>U.</v>
      </c>
      <c r="C914" s="24" t="s">
        <v>4</v>
      </c>
      <c r="D914" s="25"/>
      <c r="E914" s="25"/>
      <c r="F914" s="24" t="s">
        <v>18</v>
      </c>
      <c r="G914" s="26">
        <v>1</v>
      </c>
      <c r="H914" s="31"/>
      <c r="I914" s="27">
        <v>0</v>
      </c>
      <c r="J914" s="28">
        <f t="shared" si="33"/>
        <v>0</v>
      </c>
      <c r="K914" s="29" t="s">
        <v>50</v>
      </c>
      <c r="L914" s="29" t="s">
        <v>45</v>
      </c>
      <c r="M914" s="29" t="s">
        <v>51</v>
      </c>
      <c r="N914" s="30" t="str">
        <f>VLOOKUP(M914,[20]OPERACIONAL!$A$1:$C$12,2,FALSE)</f>
        <v>SELECIONAR</v>
      </c>
    </row>
    <row r="915" spans="2:14">
      <c r="B915" s="23" t="str">
        <f t="shared" si="32"/>
        <v>U.</v>
      </c>
      <c r="C915" s="24" t="s">
        <v>4</v>
      </c>
      <c r="D915" s="25"/>
      <c r="E915" s="25"/>
      <c r="F915" s="24" t="s">
        <v>18</v>
      </c>
      <c r="G915" s="26">
        <v>1</v>
      </c>
      <c r="H915" s="31"/>
      <c r="I915" s="27">
        <v>0</v>
      </c>
      <c r="J915" s="28">
        <f t="shared" si="33"/>
        <v>0</v>
      </c>
      <c r="K915" s="29" t="s">
        <v>50</v>
      </c>
      <c r="L915" s="29" t="s">
        <v>45</v>
      </c>
      <c r="M915" s="29" t="s">
        <v>51</v>
      </c>
      <c r="N915" s="30" t="str">
        <f>VLOOKUP(M915,[20]OPERACIONAL!$A$1:$C$12,2,FALSE)</f>
        <v>SELECIONAR</v>
      </c>
    </row>
    <row r="916" spans="2:14">
      <c r="B916" s="23" t="str">
        <f t="shared" si="32"/>
        <v>U.</v>
      </c>
      <c r="C916" s="24" t="s">
        <v>4</v>
      </c>
      <c r="D916" s="25"/>
      <c r="E916" s="25"/>
      <c r="F916" s="24" t="s">
        <v>18</v>
      </c>
      <c r="G916" s="26">
        <v>1</v>
      </c>
      <c r="H916" s="31"/>
      <c r="I916" s="27">
        <v>0</v>
      </c>
      <c r="J916" s="28">
        <f t="shared" si="33"/>
        <v>0</v>
      </c>
      <c r="K916" s="29" t="s">
        <v>50</v>
      </c>
      <c r="L916" s="29" t="s">
        <v>45</v>
      </c>
      <c r="M916" s="29" t="s">
        <v>51</v>
      </c>
      <c r="N916" s="30" t="str">
        <f>VLOOKUP(M916,[20]OPERACIONAL!$A$1:$C$12,2,FALSE)</f>
        <v>SELECIONAR</v>
      </c>
    </row>
    <row r="917" spans="2:14">
      <c r="B917" s="23" t="str">
        <f t="shared" si="32"/>
        <v>U.</v>
      </c>
      <c r="C917" s="24" t="s">
        <v>4</v>
      </c>
      <c r="D917" s="25"/>
      <c r="E917" s="25"/>
      <c r="F917" s="24" t="s">
        <v>18</v>
      </c>
      <c r="G917" s="26">
        <v>1</v>
      </c>
      <c r="H917" s="31"/>
      <c r="I917" s="27">
        <v>0</v>
      </c>
      <c r="J917" s="28">
        <f t="shared" si="33"/>
        <v>0</v>
      </c>
      <c r="K917" s="29" t="s">
        <v>50</v>
      </c>
      <c r="L917" s="29" t="s">
        <v>45</v>
      </c>
      <c r="M917" s="29" t="s">
        <v>51</v>
      </c>
      <c r="N917" s="30" t="str">
        <f>VLOOKUP(M917,[20]OPERACIONAL!$A$1:$C$12,2,FALSE)</f>
        <v>SELECIONAR</v>
      </c>
    </row>
    <row r="918" spans="2:14">
      <c r="B918" s="23" t="str">
        <f t="shared" si="32"/>
        <v>U.</v>
      </c>
      <c r="C918" s="24" t="s">
        <v>4</v>
      </c>
      <c r="D918" s="25"/>
      <c r="E918" s="25"/>
      <c r="F918" s="24" t="s">
        <v>18</v>
      </c>
      <c r="G918" s="26">
        <v>1</v>
      </c>
      <c r="H918" s="31"/>
      <c r="I918" s="27">
        <v>0</v>
      </c>
      <c r="J918" s="28">
        <f t="shared" si="33"/>
        <v>0</v>
      </c>
      <c r="K918" s="29" t="s">
        <v>50</v>
      </c>
      <c r="L918" s="29" t="s">
        <v>45</v>
      </c>
      <c r="M918" s="29" t="s">
        <v>51</v>
      </c>
      <c r="N918" s="30" t="str">
        <f>VLOOKUP(M918,[20]OPERACIONAL!$A$1:$C$12,2,FALSE)</f>
        <v>SELECIONAR</v>
      </c>
    </row>
    <row r="919" spans="2:14">
      <c r="B919" s="23" t="str">
        <f t="shared" si="32"/>
        <v>U.</v>
      </c>
      <c r="C919" s="24" t="s">
        <v>4</v>
      </c>
      <c r="D919" s="25"/>
      <c r="E919" s="25"/>
      <c r="F919" s="24" t="s">
        <v>18</v>
      </c>
      <c r="G919" s="26">
        <v>1</v>
      </c>
      <c r="H919" s="31"/>
      <c r="I919" s="27">
        <v>0</v>
      </c>
      <c r="J919" s="28">
        <f t="shared" si="33"/>
        <v>0</v>
      </c>
      <c r="K919" s="29" t="s">
        <v>50</v>
      </c>
      <c r="L919" s="29" t="s">
        <v>45</v>
      </c>
      <c r="M919" s="29" t="s">
        <v>51</v>
      </c>
      <c r="N919" s="30" t="str">
        <f>VLOOKUP(M919,[20]OPERACIONAL!$A$1:$C$12,2,FALSE)</f>
        <v>SELECIONAR</v>
      </c>
    </row>
    <row r="920" spans="2:14">
      <c r="B920" s="23" t="str">
        <f t="shared" si="32"/>
        <v>U.</v>
      </c>
      <c r="C920" s="24" t="s">
        <v>4</v>
      </c>
      <c r="D920" s="25"/>
      <c r="E920" s="25"/>
      <c r="F920" s="24" t="s">
        <v>18</v>
      </c>
      <c r="G920" s="26">
        <v>1</v>
      </c>
      <c r="H920" s="31"/>
      <c r="I920" s="27">
        <v>0</v>
      </c>
      <c r="J920" s="28">
        <f t="shared" si="33"/>
        <v>0</v>
      </c>
      <c r="K920" s="29" t="s">
        <v>50</v>
      </c>
      <c r="L920" s="29" t="s">
        <v>45</v>
      </c>
      <c r="M920" s="29" t="s">
        <v>51</v>
      </c>
      <c r="N920" s="30" t="str">
        <f>VLOOKUP(M920,[20]OPERACIONAL!$A$1:$C$12,2,FALSE)</f>
        <v>SELECIONAR</v>
      </c>
    </row>
    <row r="921" spans="2:14">
      <c r="B921" s="23" t="str">
        <f t="shared" si="32"/>
        <v>U.</v>
      </c>
      <c r="C921" s="24" t="s">
        <v>4</v>
      </c>
      <c r="D921" s="25"/>
      <c r="E921" s="25"/>
      <c r="F921" s="24" t="s">
        <v>18</v>
      </c>
      <c r="G921" s="26">
        <v>1</v>
      </c>
      <c r="H921" s="31"/>
      <c r="I921" s="27">
        <v>0</v>
      </c>
      <c r="J921" s="28">
        <f t="shared" si="33"/>
        <v>0</v>
      </c>
      <c r="K921" s="29" t="s">
        <v>50</v>
      </c>
      <c r="L921" s="29" t="s">
        <v>45</v>
      </c>
      <c r="M921" s="29" t="s">
        <v>51</v>
      </c>
      <c r="N921" s="30" t="str">
        <f>VLOOKUP(M921,[20]OPERACIONAL!$A$1:$C$12,2,FALSE)</f>
        <v>SELECIONAR</v>
      </c>
    </row>
    <row r="922" spans="2:14">
      <c r="B922" s="23" t="str">
        <f t="shared" si="32"/>
        <v>U.</v>
      </c>
      <c r="C922" s="24" t="s">
        <v>4</v>
      </c>
      <c r="D922" s="25"/>
      <c r="E922" s="25"/>
      <c r="F922" s="24" t="s">
        <v>18</v>
      </c>
      <c r="G922" s="26">
        <v>1</v>
      </c>
      <c r="H922" s="31"/>
      <c r="I922" s="27">
        <v>0</v>
      </c>
      <c r="J922" s="28">
        <f t="shared" si="33"/>
        <v>0</v>
      </c>
      <c r="K922" s="29" t="s">
        <v>50</v>
      </c>
      <c r="L922" s="29" t="s">
        <v>45</v>
      </c>
      <c r="M922" s="29" t="s">
        <v>51</v>
      </c>
      <c r="N922" s="30" t="str">
        <f>VLOOKUP(M922,[20]OPERACIONAL!$A$1:$C$12,2,FALSE)</f>
        <v>SELECIONAR</v>
      </c>
    </row>
    <row r="923" spans="2:14">
      <c r="B923" s="23" t="str">
        <f t="shared" si="32"/>
        <v>U.</v>
      </c>
      <c r="C923" s="24" t="s">
        <v>4</v>
      </c>
      <c r="D923" s="25"/>
      <c r="E923" s="25"/>
      <c r="F923" s="24" t="s">
        <v>18</v>
      </c>
      <c r="G923" s="26">
        <v>1</v>
      </c>
      <c r="H923" s="31"/>
      <c r="I923" s="27">
        <v>0</v>
      </c>
      <c r="J923" s="28">
        <f t="shared" si="33"/>
        <v>0</v>
      </c>
      <c r="K923" s="29" t="s">
        <v>50</v>
      </c>
      <c r="L923" s="29" t="s">
        <v>45</v>
      </c>
      <c r="M923" s="29" t="s">
        <v>51</v>
      </c>
      <c r="N923" s="30" t="str">
        <f>VLOOKUP(M923,[20]OPERACIONAL!$A$1:$C$12,2,FALSE)</f>
        <v>SELECIONAR</v>
      </c>
    </row>
    <row r="924" spans="2:14">
      <c r="B924" s="23" t="str">
        <f t="shared" si="32"/>
        <v>U.</v>
      </c>
      <c r="C924" s="24" t="s">
        <v>4</v>
      </c>
      <c r="D924" s="25"/>
      <c r="E924" s="25"/>
      <c r="F924" s="24" t="s">
        <v>18</v>
      </c>
      <c r="G924" s="26">
        <v>1</v>
      </c>
      <c r="H924" s="31"/>
      <c r="I924" s="27">
        <v>0</v>
      </c>
      <c r="J924" s="28">
        <f t="shared" si="33"/>
        <v>0</v>
      </c>
      <c r="K924" s="29" t="s">
        <v>50</v>
      </c>
      <c r="L924" s="29" t="s">
        <v>45</v>
      </c>
      <c r="M924" s="29" t="s">
        <v>51</v>
      </c>
      <c r="N924" s="30" t="str">
        <f>VLOOKUP(M924,[20]OPERACIONAL!$A$1:$C$12,2,FALSE)</f>
        <v>SELECIONAR</v>
      </c>
    </row>
    <row r="925" spans="2:14">
      <c r="B925" s="23" t="str">
        <f t="shared" si="32"/>
        <v>U.</v>
      </c>
      <c r="C925" s="24" t="s">
        <v>4</v>
      </c>
      <c r="D925" s="25"/>
      <c r="E925" s="25"/>
      <c r="F925" s="24" t="s">
        <v>18</v>
      </c>
      <c r="G925" s="26">
        <v>1</v>
      </c>
      <c r="H925" s="31"/>
      <c r="I925" s="27">
        <v>0</v>
      </c>
      <c r="J925" s="28">
        <f t="shared" si="33"/>
        <v>0</v>
      </c>
      <c r="K925" s="29" t="s">
        <v>50</v>
      </c>
      <c r="L925" s="29" t="s">
        <v>45</v>
      </c>
      <c r="M925" s="29" t="s">
        <v>51</v>
      </c>
      <c r="N925" s="30" t="str">
        <f>VLOOKUP(M925,[20]OPERACIONAL!$A$1:$C$12,2,FALSE)</f>
        <v>SELECIONAR</v>
      </c>
    </row>
    <row r="926" spans="2:14">
      <c r="B926" s="23" t="str">
        <f t="shared" si="32"/>
        <v>U.</v>
      </c>
      <c r="C926" s="24" t="s">
        <v>4</v>
      </c>
      <c r="D926" s="25"/>
      <c r="E926" s="25"/>
      <c r="F926" s="24" t="s">
        <v>18</v>
      </c>
      <c r="G926" s="26">
        <v>1</v>
      </c>
      <c r="H926" s="31"/>
      <c r="I926" s="27">
        <v>0</v>
      </c>
      <c r="J926" s="28">
        <f t="shared" si="33"/>
        <v>0</v>
      </c>
      <c r="K926" s="29" t="s">
        <v>50</v>
      </c>
      <c r="L926" s="29" t="s">
        <v>45</v>
      </c>
      <c r="M926" s="29" t="s">
        <v>51</v>
      </c>
      <c r="N926" s="30" t="str">
        <f>VLOOKUP(M926,[20]OPERACIONAL!$A$1:$C$12,2,FALSE)</f>
        <v>SELECIONAR</v>
      </c>
    </row>
    <row r="927" spans="2:14">
      <c r="B927" s="23" t="str">
        <f t="shared" si="32"/>
        <v>U.</v>
      </c>
      <c r="C927" s="24" t="s">
        <v>4</v>
      </c>
      <c r="D927" s="25"/>
      <c r="E927" s="25"/>
      <c r="F927" s="24" t="s">
        <v>18</v>
      </c>
      <c r="G927" s="26">
        <v>1</v>
      </c>
      <c r="H927" s="31"/>
      <c r="I927" s="27">
        <v>0</v>
      </c>
      <c r="J927" s="28">
        <f t="shared" si="33"/>
        <v>0</v>
      </c>
      <c r="K927" s="29" t="s">
        <v>50</v>
      </c>
      <c r="L927" s="29" t="s">
        <v>45</v>
      </c>
      <c r="M927" s="29" t="s">
        <v>51</v>
      </c>
      <c r="N927" s="30" t="str">
        <f>VLOOKUP(M927,[20]OPERACIONAL!$A$1:$C$12,2,FALSE)</f>
        <v>SELECIONAR</v>
      </c>
    </row>
    <row r="928" spans="2:14">
      <c r="B928" s="23" t="str">
        <f t="shared" si="32"/>
        <v>U.</v>
      </c>
      <c r="C928" s="24" t="s">
        <v>4</v>
      </c>
      <c r="D928" s="25"/>
      <c r="E928" s="25"/>
      <c r="F928" s="24" t="s">
        <v>18</v>
      </c>
      <c r="G928" s="26">
        <v>1</v>
      </c>
      <c r="H928" s="31"/>
      <c r="I928" s="27">
        <v>0</v>
      </c>
      <c r="J928" s="28">
        <f t="shared" si="33"/>
        <v>0</v>
      </c>
      <c r="K928" s="29" t="s">
        <v>50</v>
      </c>
      <c r="L928" s="29" t="s">
        <v>45</v>
      </c>
      <c r="M928" s="29" t="s">
        <v>51</v>
      </c>
      <c r="N928" s="30" t="str">
        <f>VLOOKUP(M928,[20]OPERACIONAL!$A$1:$C$12,2,FALSE)</f>
        <v>SELECIONAR</v>
      </c>
    </row>
    <row r="929" spans="2:14">
      <c r="B929" s="23" t="str">
        <f t="shared" si="32"/>
        <v>U.</v>
      </c>
      <c r="C929" s="24" t="s">
        <v>4</v>
      </c>
      <c r="D929" s="25"/>
      <c r="E929" s="25"/>
      <c r="F929" s="24" t="s">
        <v>18</v>
      </c>
      <c r="G929" s="26">
        <v>1</v>
      </c>
      <c r="H929" s="31"/>
      <c r="I929" s="27">
        <v>0</v>
      </c>
      <c r="J929" s="28">
        <f t="shared" si="33"/>
        <v>0</v>
      </c>
      <c r="K929" s="29" t="s">
        <v>50</v>
      </c>
      <c r="L929" s="29" t="s">
        <v>45</v>
      </c>
      <c r="M929" s="29" t="s">
        <v>51</v>
      </c>
      <c r="N929" s="30" t="str">
        <f>VLOOKUP(M929,[20]OPERACIONAL!$A$1:$C$12,2,FALSE)</f>
        <v>SELECIONAR</v>
      </c>
    </row>
    <row r="930" spans="2:14">
      <c r="B930" s="23" t="str">
        <f t="shared" si="32"/>
        <v>U.</v>
      </c>
      <c r="C930" s="24" t="s">
        <v>4</v>
      </c>
      <c r="D930" s="25"/>
      <c r="E930" s="25"/>
      <c r="F930" s="24" t="s">
        <v>18</v>
      </c>
      <c r="G930" s="26">
        <v>1</v>
      </c>
      <c r="H930" s="31"/>
      <c r="I930" s="27">
        <v>0</v>
      </c>
      <c r="J930" s="28">
        <f t="shared" si="33"/>
        <v>0</v>
      </c>
      <c r="K930" s="29" t="s">
        <v>50</v>
      </c>
      <c r="L930" s="29" t="s">
        <v>45</v>
      </c>
      <c r="M930" s="29" t="s">
        <v>51</v>
      </c>
      <c r="N930" s="30" t="str">
        <f>VLOOKUP(M930,[20]OPERACIONAL!$A$1:$C$12,2,FALSE)</f>
        <v>SELECIONAR</v>
      </c>
    </row>
    <row r="931" spans="2:14">
      <c r="B931" s="23" t="str">
        <f t="shared" si="32"/>
        <v>U.</v>
      </c>
      <c r="C931" s="24" t="s">
        <v>4</v>
      </c>
      <c r="D931" s="25"/>
      <c r="E931" s="25"/>
      <c r="F931" s="24" t="s">
        <v>18</v>
      </c>
      <c r="G931" s="26">
        <v>1</v>
      </c>
      <c r="H931" s="31"/>
      <c r="I931" s="27">
        <v>0</v>
      </c>
      <c r="J931" s="28">
        <f t="shared" si="33"/>
        <v>0</v>
      </c>
      <c r="K931" s="29" t="s">
        <v>50</v>
      </c>
      <c r="L931" s="29" t="s">
        <v>45</v>
      </c>
      <c r="M931" s="29" t="s">
        <v>51</v>
      </c>
      <c r="N931" s="30" t="str">
        <f>VLOOKUP(M931,[20]OPERACIONAL!$A$1:$C$12,2,FALSE)</f>
        <v>SELECIONAR</v>
      </c>
    </row>
    <row r="932" spans="2:14">
      <c r="B932" s="23" t="str">
        <f t="shared" si="32"/>
        <v>U.</v>
      </c>
      <c r="C932" s="24" t="s">
        <v>4</v>
      </c>
      <c r="D932" s="25"/>
      <c r="E932" s="25"/>
      <c r="F932" s="24" t="s">
        <v>18</v>
      </c>
      <c r="G932" s="26">
        <v>1</v>
      </c>
      <c r="H932" s="31"/>
      <c r="I932" s="27">
        <v>0</v>
      </c>
      <c r="J932" s="28">
        <f t="shared" si="33"/>
        <v>0</v>
      </c>
      <c r="K932" s="29" t="s">
        <v>50</v>
      </c>
      <c r="L932" s="29" t="s">
        <v>45</v>
      </c>
      <c r="M932" s="29" t="s">
        <v>51</v>
      </c>
      <c r="N932" s="30" t="str">
        <f>VLOOKUP(M932,[20]OPERACIONAL!$A$1:$C$12,2,FALSE)</f>
        <v>SELECIONAR</v>
      </c>
    </row>
    <row r="933" spans="2:14">
      <c r="B933" s="23" t="str">
        <f t="shared" si="32"/>
        <v>U.</v>
      </c>
      <c r="C933" s="24" t="s">
        <v>4</v>
      </c>
      <c r="D933" s="25"/>
      <c r="E933" s="25"/>
      <c r="F933" s="24" t="s">
        <v>18</v>
      </c>
      <c r="G933" s="26">
        <v>1</v>
      </c>
      <c r="H933" s="31"/>
      <c r="I933" s="27">
        <v>0</v>
      </c>
      <c r="J933" s="28">
        <f t="shared" si="33"/>
        <v>0</v>
      </c>
      <c r="K933" s="29" t="s">
        <v>50</v>
      </c>
      <c r="L933" s="29" t="s">
        <v>45</v>
      </c>
      <c r="M933" s="29" t="s">
        <v>51</v>
      </c>
      <c r="N933" s="30" t="str">
        <f>VLOOKUP(M933,[20]OPERACIONAL!$A$1:$C$12,2,FALSE)</f>
        <v>SELECIONAR</v>
      </c>
    </row>
    <row r="934" spans="2:14">
      <c r="B934" s="23" t="str">
        <f t="shared" si="32"/>
        <v>U.</v>
      </c>
      <c r="C934" s="24" t="s">
        <v>4</v>
      </c>
      <c r="D934" s="25"/>
      <c r="E934" s="25"/>
      <c r="F934" s="24" t="s">
        <v>18</v>
      </c>
      <c r="G934" s="26">
        <v>1</v>
      </c>
      <c r="H934" s="31"/>
      <c r="I934" s="27">
        <v>0</v>
      </c>
      <c r="J934" s="28">
        <f t="shared" si="33"/>
        <v>0</v>
      </c>
      <c r="K934" s="29" t="s">
        <v>50</v>
      </c>
      <c r="L934" s="29" t="s">
        <v>45</v>
      </c>
      <c r="M934" s="29" t="s">
        <v>51</v>
      </c>
      <c r="N934" s="30" t="str">
        <f>VLOOKUP(M934,[20]OPERACIONAL!$A$1:$C$12,2,FALSE)</f>
        <v>SELECIONAR</v>
      </c>
    </row>
    <row r="935" spans="2:14">
      <c r="B935" s="23" t="str">
        <f t="shared" si="32"/>
        <v>U.</v>
      </c>
      <c r="C935" s="24" t="s">
        <v>4</v>
      </c>
      <c r="D935" s="25"/>
      <c r="E935" s="25"/>
      <c r="F935" s="24" t="s">
        <v>18</v>
      </c>
      <c r="G935" s="26">
        <v>1</v>
      </c>
      <c r="H935" s="31"/>
      <c r="I935" s="27">
        <v>0</v>
      </c>
      <c r="J935" s="28">
        <f t="shared" si="33"/>
        <v>0</v>
      </c>
      <c r="K935" s="29" t="s">
        <v>50</v>
      </c>
      <c r="L935" s="29" t="s">
        <v>45</v>
      </c>
      <c r="M935" s="29" t="s">
        <v>51</v>
      </c>
      <c r="N935" s="30" t="str">
        <f>VLOOKUP(M935,[20]OPERACIONAL!$A$1:$C$12,2,FALSE)</f>
        <v>SELECIONAR</v>
      </c>
    </row>
    <row r="936" spans="2:14">
      <c r="B936" s="23" t="str">
        <f t="shared" si="32"/>
        <v>U.</v>
      </c>
      <c r="C936" s="24" t="s">
        <v>4</v>
      </c>
      <c r="D936" s="25"/>
      <c r="E936" s="25"/>
      <c r="F936" s="24" t="s">
        <v>18</v>
      </c>
      <c r="G936" s="26">
        <v>1</v>
      </c>
      <c r="H936" s="31"/>
      <c r="I936" s="27">
        <v>0</v>
      </c>
      <c r="J936" s="28">
        <f t="shared" si="33"/>
        <v>0</v>
      </c>
      <c r="K936" s="29" t="s">
        <v>50</v>
      </c>
      <c r="L936" s="29" t="s">
        <v>45</v>
      </c>
      <c r="M936" s="29" t="s">
        <v>51</v>
      </c>
      <c r="N936" s="30" t="str">
        <f>VLOOKUP(M936,[20]OPERACIONAL!$A$1:$C$12,2,FALSE)</f>
        <v>SELECIONAR</v>
      </c>
    </row>
    <row r="937" spans="2:14">
      <c r="B937" s="23" t="str">
        <f t="shared" si="32"/>
        <v>U.</v>
      </c>
      <c r="C937" s="24" t="s">
        <v>4</v>
      </c>
      <c r="D937" s="25"/>
      <c r="E937" s="25"/>
      <c r="F937" s="24" t="s">
        <v>18</v>
      </c>
      <c r="G937" s="26">
        <v>1</v>
      </c>
      <c r="H937" s="31"/>
      <c r="I937" s="27">
        <v>0</v>
      </c>
      <c r="J937" s="28">
        <f t="shared" si="33"/>
        <v>0</v>
      </c>
      <c r="K937" s="29" t="s">
        <v>50</v>
      </c>
      <c r="L937" s="29" t="s">
        <v>45</v>
      </c>
      <c r="M937" s="29" t="s">
        <v>51</v>
      </c>
      <c r="N937" s="30" t="str">
        <f>VLOOKUP(M937,[20]OPERACIONAL!$A$1:$C$12,2,FALSE)</f>
        <v>SELECIONAR</v>
      </c>
    </row>
    <row r="938" spans="2:14">
      <c r="B938" s="23" t="str">
        <f t="shared" si="32"/>
        <v>U.</v>
      </c>
      <c r="C938" s="24" t="s">
        <v>4</v>
      </c>
      <c r="D938" s="25"/>
      <c r="E938" s="25"/>
      <c r="F938" s="24" t="s">
        <v>18</v>
      </c>
      <c r="G938" s="26">
        <v>1</v>
      </c>
      <c r="H938" s="31"/>
      <c r="I938" s="27">
        <v>0</v>
      </c>
      <c r="J938" s="28">
        <f t="shared" si="33"/>
        <v>0</v>
      </c>
      <c r="K938" s="29" t="s">
        <v>50</v>
      </c>
      <c r="L938" s="29" t="s">
        <v>45</v>
      </c>
      <c r="M938" s="29" t="s">
        <v>51</v>
      </c>
      <c r="N938" s="30" t="str">
        <f>VLOOKUP(M938,[20]OPERACIONAL!$A$1:$C$12,2,FALSE)</f>
        <v>SELECIONAR</v>
      </c>
    </row>
    <row r="939" spans="2:14">
      <c r="B939" s="23" t="str">
        <f t="shared" si="32"/>
        <v>U.</v>
      </c>
      <c r="C939" s="24" t="s">
        <v>4</v>
      </c>
      <c r="D939" s="25"/>
      <c r="E939" s="25"/>
      <c r="F939" s="24" t="s">
        <v>18</v>
      </c>
      <c r="G939" s="26">
        <v>1</v>
      </c>
      <c r="H939" s="31"/>
      <c r="I939" s="27">
        <v>0</v>
      </c>
      <c r="J939" s="28">
        <f t="shared" si="33"/>
        <v>0</v>
      </c>
      <c r="K939" s="29" t="s">
        <v>50</v>
      </c>
      <c r="L939" s="29" t="s">
        <v>45</v>
      </c>
      <c r="M939" s="29" t="s">
        <v>51</v>
      </c>
      <c r="N939" s="30" t="str">
        <f>VLOOKUP(M939,[20]OPERACIONAL!$A$1:$C$12,2,FALSE)</f>
        <v>SELECIONAR</v>
      </c>
    </row>
    <row r="940" spans="2:14">
      <c r="B940" s="23" t="str">
        <f t="shared" si="32"/>
        <v>U.</v>
      </c>
      <c r="C940" s="24" t="s">
        <v>4</v>
      </c>
      <c r="D940" s="25"/>
      <c r="E940" s="25"/>
      <c r="F940" s="24" t="s">
        <v>18</v>
      </c>
      <c r="G940" s="26">
        <v>1</v>
      </c>
      <c r="H940" s="31"/>
      <c r="I940" s="27">
        <v>0</v>
      </c>
      <c r="J940" s="28">
        <f t="shared" si="33"/>
        <v>0</v>
      </c>
      <c r="K940" s="29" t="s">
        <v>50</v>
      </c>
      <c r="L940" s="29" t="s">
        <v>45</v>
      </c>
      <c r="M940" s="29" t="s">
        <v>51</v>
      </c>
      <c r="N940" s="30" t="str">
        <f>VLOOKUP(M940,[20]OPERACIONAL!$A$1:$C$12,2,FALSE)</f>
        <v>SELECIONAR</v>
      </c>
    </row>
    <row r="941" spans="2:14">
      <c r="B941" s="23" t="str">
        <f t="shared" si="32"/>
        <v>U.</v>
      </c>
      <c r="C941" s="24" t="s">
        <v>4</v>
      </c>
      <c r="D941" s="25"/>
      <c r="E941" s="25"/>
      <c r="F941" s="24" t="s">
        <v>18</v>
      </c>
      <c r="G941" s="26">
        <v>1</v>
      </c>
      <c r="H941" s="31"/>
      <c r="I941" s="27">
        <v>0</v>
      </c>
      <c r="J941" s="28">
        <f t="shared" si="33"/>
        <v>0</v>
      </c>
      <c r="K941" s="29" t="s">
        <v>50</v>
      </c>
      <c r="L941" s="29" t="s">
        <v>45</v>
      </c>
      <c r="M941" s="29" t="s">
        <v>51</v>
      </c>
      <c r="N941" s="30" t="str">
        <f>VLOOKUP(M941,[20]OPERACIONAL!$A$1:$C$12,2,FALSE)</f>
        <v>SELECIONAR</v>
      </c>
    </row>
    <row r="942" spans="2:14">
      <c r="B942" s="23" t="str">
        <f t="shared" si="32"/>
        <v>U.</v>
      </c>
      <c r="C942" s="24" t="s">
        <v>4</v>
      </c>
      <c r="D942" s="25"/>
      <c r="E942" s="25"/>
      <c r="F942" s="24" t="s">
        <v>18</v>
      </c>
      <c r="G942" s="26">
        <v>1</v>
      </c>
      <c r="H942" s="31"/>
      <c r="I942" s="27">
        <v>0</v>
      </c>
      <c r="J942" s="28">
        <f t="shared" si="33"/>
        <v>0</v>
      </c>
      <c r="K942" s="29" t="s">
        <v>50</v>
      </c>
      <c r="L942" s="29" t="s">
        <v>45</v>
      </c>
      <c r="M942" s="29" t="s">
        <v>51</v>
      </c>
      <c r="N942" s="30" t="str">
        <f>VLOOKUP(M942,[20]OPERACIONAL!$A$1:$C$12,2,FALSE)</f>
        <v>SELECIONAR</v>
      </c>
    </row>
    <row r="943" spans="2:14">
      <c r="B943" s="23" t="str">
        <f t="shared" si="32"/>
        <v>U.</v>
      </c>
      <c r="C943" s="24" t="s">
        <v>4</v>
      </c>
      <c r="D943" s="25"/>
      <c r="E943" s="25"/>
      <c r="F943" s="24" t="s">
        <v>18</v>
      </c>
      <c r="G943" s="26">
        <v>1</v>
      </c>
      <c r="H943" s="31"/>
      <c r="I943" s="27">
        <v>0</v>
      </c>
      <c r="J943" s="28">
        <f t="shared" si="33"/>
        <v>0</v>
      </c>
      <c r="K943" s="29" t="s">
        <v>50</v>
      </c>
      <c r="L943" s="29" t="s">
        <v>45</v>
      </c>
      <c r="M943" s="29" t="s">
        <v>51</v>
      </c>
      <c r="N943" s="30" t="str">
        <f>VLOOKUP(M943,[20]OPERACIONAL!$A$1:$C$12,2,FALSE)</f>
        <v>SELECIONAR</v>
      </c>
    </row>
    <row r="944" spans="2:14">
      <c r="B944" s="23" t="str">
        <f t="shared" si="32"/>
        <v>U.</v>
      </c>
      <c r="C944" s="24" t="s">
        <v>4</v>
      </c>
      <c r="D944" s="25"/>
      <c r="E944" s="25"/>
      <c r="F944" s="24" t="s">
        <v>18</v>
      </c>
      <c r="G944" s="26">
        <v>1</v>
      </c>
      <c r="H944" s="31"/>
      <c r="I944" s="27">
        <v>0</v>
      </c>
      <c r="J944" s="28">
        <f t="shared" si="33"/>
        <v>0</v>
      </c>
      <c r="K944" s="29" t="s">
        <v>50</v>
      </c>
      <c r="L944" s="29" t="s">
        <v>45</v>
      </c>
      <c r="M944" s="29" t="s">
        <v>51</v>
      </c>
      <c r="N944" s="30" t="str">
        <f>VLOOKUP(M944,[20]OPERACIONAL!$A$1:$C$12,2,FALSE)</f>
        <v>SELECIONAR</v>
      </c>
    </row>
    <row r="945" spans="2:14">
      <c r="B945" s="23" t="str">
        <f t="shared" si="32"/>
        <v>U.</v>
      </c>
      <c r="C945" s="24" t="s">
        <v>4</v>
      </c>
      <c r="D945" s="25"/>
      <c r="E945" s="25"/>
      <c r="F945" s="24" t="s">
        <v>18</v>
      </c>
      <c r="G945" s="26">
        <v>1</v>
      </c>
      <c r="H945" s="31"/>
      <c r="I945" s="27">
        <v>0</v>
      </c>
      <c r="J945" s="28">
        <f t="shared" si="33"/>
        <v>0</v>
      </c>
      <c r="K945" s="29" t="s">
        <v>50</v>
      </c>
      <c r="L945" s="29" t="s">
        <v>45</v>
      </c>
      <c r="M945" s="29" t="s">
        <v>51</v>
      </c>
      <c r="N945" s="30" t="str">
        <f>VLOOKUP(M945,[20]OPERACIONAL!$A$1:$C$12,2,FALSE)</f>
        <v>SELECIONAR</v>
      </c>
    </row>
    <row r="946" spans="2:14">
      <c r="B946" s="23" t="str">
        <f t="shared" si="32"/>
        <v>U.</v>
      </c>
      <c r="C946" s="24" t="s">
        <v>4</v>
      </c>
      <c r="D946" s="25"/>
      <c r="E946" s="25"/>
      <c r="F946" s="24" t="s">
        <v>18</v>
      </c>
      <c r="G946" s="26">
        <v>1</v>
      </c>
      <c r="H946" s="31"/>
      <c r="I946" s="27">
        <v>0</v>
      </c>
      <c r="J946" s="28">
        <f t="shared" si="33"/>
        <v>0</v>
      </c>
      <c r="K946" s="29" t="s">
        <v>50</v>
      </c>
      <c r="L946" s="29" t="s">
        <v>45</v>
      </c>
      <c r="M946" s="29" t="s">
        <v>51</v>
      </c>
      <c r="N946" s="30" t="str">
        <f>VLOOKUP(M946,[20]OPERACIONAL!$A$1:$C$12,2,FALSE)</f>
        <v>SELECIONAR</v>
      </c>
    </row>
    <row r="947" spans="2:14">
      <c r="B947" s="23" t="str">
        <f t="shared" si="32"/>
        <v>U.</v>
      </c>
      <c r="C947" s="24" t="s">
        <v>4</v>
      </c>
      <c r="D947" s="25"/>
      <c r="E947" s="25"/>
      <c r="F947" s="24" t="s">
        <v>18</v>
      </c>
      <c r="G947" s="26">
        <v>1</v>
      </c>
      <c r="H947" s="31"/>
      <c r="I947" s="27">
        <v>0</v>
      </c>
      <c r="J947" s="28">
        <f t="shared" si="33"/>
        <v>0</v>
      </c>
      <c r="K947" s="29" t="s">
        <v>50</v>
      </c>
      <c r="L947" s="29" t="s">
        <v>45</v>
      </c>
      <c r="M947" s="29" t="s">
        <v>51</v>
      </c>
      <c r="N947" s="30" t="str">
        <f>VLOOKUP(M947,[20]OPERACIONAL!$A$1:$C$12,2,FALSE)</f>
        <v>SELECIONAR</v>
      </c>
    </row>
    <row r="948" spans="2:14">
      <c r="B948" s="23" t="str">
        <f t="shared" si="32"/>
        <v>U.</v>
      </c>
      <c r="C948" s="24" t="s">
        <v>4</v>
      </c>
      <c r="D948" s="25"/>
      <c r="E948" s="25"/>
      <c r="F948" s="24" t="s">
        <v>18</v>
      </c>
      <c r="G948" s="26">
        <v>1</v>
      </c>
      <c r="H948" s="31"/>
      <c r="I948" s="27">
        <v>0</v>
      </c>
      <c r="J948" s="28">
        <f t="shared" si="33"/>
        <v>0</v>
      </c>
      <c r="K948" s="29" t="s">
        <v>50</v>
      </c>
      <c r="L948" s="29" t="s">
        <v>45</v>
      </c>
      <c r="M948" s="29" t="s">
        <v>51</v>
      </c>
      <c r="N948" s="30" t="str">
        <f>VLOOKUP(M948,[20]OPERACIONAL!$A$1:$C$12,2,FALSE)</f>
        <v>SELECIONAR</v>
      </c>
    </row>
    <row r="949" spans="2:14">
      <c r="B949" s="23" t="str">
        <f t="shared" si="32"/>
        <v>U.</v>
      </c>
      <c r="C949" s="24" t="s">
        <v>4</v>
      </c>
      <c r="D949" s="25"/>
      <c r="E949" s="25"/>
      <c r="F949" s="24" t="s">
        <v>18</v>
      </c>
      <c r="G949" s="26">
        <v>1</v>
      </c>
      <c r="H949" s="31"/>
      <c r="I949" s="27">
        <v>0</v>
      </c>
      <c r="J949" s="28">
        <f t="shared" si="33"/>
        <v>0</v>
      </c>
      <c r="K949" s="29" t="s">
        <v>50</v>
      </c>
      <c r="L949" s="29" t="s">
        <v>45</v>
      </c>
      <c r="M949" s="29" t="s">
        <v>51</v>
      </c>
      <c r="N949" s="30" t="str">
        <f>VLOOKUP(M949,[20]OPERACIONAL!$A$1:$C$12,2,FALSE)</f>
        <v>SELECIONAR</v>
      </c>
    </row>
    <row r="950" spans="2:14">
      <c r="B950" s="23" t="str">
        <f t="shared" si="32"/>
        <v>U.</v>
      </c>
      <c r="C950" s="24" t="s">
        <v>4</v>
      </c>
      <c r="D950" s="25"/>
      <c r="E950" s="25"/>
      <c r="F950" s="24" t="s">
        <v>18</v>
      </c>
      <c r="G950" s="26">
        <v>1</v>
      </c>
      <c r="H950" s="31"/>
      <c r="I950" s="27">
        <v>0</v>
      </c>
      <c r="J950" s="28">
        <f t="shared" si="33"/>
        <v>0</v>
      </c>
      <c r="K950" s="29" t="s">
        <v>50</v>
      </c>
      <c r="L950" s="29" t="s">
        <v>45</v>
      </c>
      <c r="M950" s="29" t="s">
        <v>51</v>
      </c>
      <c r="N950" s="30" t="str">
        <f>VLOOKUP(M950,[20]OPERACIONAL!$A$1:$C$12,2,FALSE)</f>
        <v>SELECIONAR</v>
      </c>
    </row>
    <row r="951" spans="2:14">
      <c r="B951" s="23" t="str">
        <f t="shared" si="32"/>
        <v>U.</v>
      </c>
      <c r="C951" s="24" t="s">
        <v>4</v>
      </c>
      <c r="D951" s="25"/>
      <c r="E951" s="25"/>
      <c r="F951" s="24" t="s">
        <v>18</v>
      </c>
      <c r="G951" s="26">
        <v>1</v>
      </c>
      <c r="H951" s="31"/>
      <c r="I951" s="27">
        <v>0</v>
      </c>
      <c r="J951" s="28">
        <f t="shared" si="33"/>
        <v>0</v>
      </c>
      <c r="K951" s="29" t="s">
        <v>50</v>
      </c>
      <c r="L951" s="29" t="s">
        <v>45</v>
      </c>
      <c r="M951" s="29" t="s">
        <v>51</v>
      </c>
      <c r="N951" s="30" t="str">
        <f>VLOOKUP(M951,[20]OPERACIONAL!$A$1:$C$12,2,FALSE)</f>
        <v>SELECIONAR</v>
      </c>
    </row>
    <row r="952" spans="2:14">
      <c r="B952" s="23" t="str">
        <f t="shared" si="32"/>
        <v>U.</v>
      </c>
      <c r="C952" s="24" t="s">
        <v>4</v>
      </c>
      <c r="D952" s="25"/>
      <c r="E952" s="25"/>
      <c r="F952" s="24" t="s">
        <v>18</v>
      </c>
      <c r="G952" s="26">
        <v>1</v>
      </c>
      <c r="H952" s="31"/>
      <c r="I952" s="27">
        <v>0</v>
      </c>
      <c r="J952" s="28">
        <f t="shared" si="33"/>
        <v>0</v>
      </c>
      <c r="K952" s="29" t="s">
        <v>50</v>
      </c>
      <c r="L952" s="29" t="s">
        <v>45</v>
      </c>
      <c r="M952" s="29" t="s">
        <v>51</v>
      </c>
      <c r="N952" s="30" t="str">
        <f>VLOOKUP(M952,[20]OPERACIONAL!$A$1:$C$12,2,FALSE)</f>
        <v>SELECIONAR</v>
      </c>
    </row>
    <row r="953" spans="2:14">
      <c r="B953" s="23" t="str">
        <f t="shared" si="32"/>
        <v>U.</v>
      </c>
      <c r="C953" s="24" t="s">
        <v>4</v>
      </c>
      <c r="D953" s="25"/>
      <c r="E953" s="25"/>
      <c r="F953" s="24" t="s">
        <v>18</v>
      </c>
      <c r="G953" s="26">
        <v>1</v>
      </c>
      <c r="H953" s="31"/>
      <c r="I953" s="27">
        <v>0</v>
      </c>
      <c r="J953" s="28">
        <f t="shared" si="33"/>
        <v>0</v>
      </c>
      <c r="K953" s="29" t="s">
        <v>50</v>
      </c>
      <c r="L953" s="29" t="s">
        <v>45</v>
      </c>
      <c r="M953" s="29" t="s">
        <v>51</v>
      </c>
      <c r="N953" s="30" t="str">
        <f>VLOOKUP(M953,[20]OPERACIONAL!$A$1:$C$12,2,FALSE)</f>
        <v>SELECIONAR</v>
      </c>
    </row>
    <row r="954" spans="2:14">
      <c r="B954" s="23" t="str">
        <f t="shared" si="32"/>
        <v>U.</v>
      </c>
      <c r="C954" s="24" t="s">
        <v>4</v>
      </c>
      <c r="D954" s="25"/>
      <c r="E954" s="25"/>
      <c r="F954" s="24" t="s">
        <v>18</v>
      </c>
      <c r="G954" s="26">
        <v>1</v>
      </c>
      <c r="H954" s="31"/>
      <c r="I954" s="27">
        <v>0</v>
      </c>
      <c r="J954" s="28">
        <f t="shared" si="33"/>
        <v>0</v>
      </c>
      <c r="K954" s="29" t="s">
        <v>50</v>
      </c>
      <c r="L954" s="29" t="s">
        <v>45</v>
      </c>
      <c r="M954" s="29" t="s">
        <v>51</v>
      </c>
      <c r="N954" s="30" t="str">
        <f>VLOOKUP(M954,[20]OPERACIONAL!$A$1:$C$12,2,FALSE)</f>
        <v>SELECIONAR</v>
      </c>
    </row>
    <row r="955" spans="2:14">
      <c r="B955" s="23" t="str">
        <f t="shared" si="32"/>
        <v>U.</v>
      </c>
      <c r="C955" s="24" t="s">
        <v>4</v>
      </c>
      <c r="D955" s="25"/>
      <c r="E955" s="25"/>
      <c r="F955" s="24" t="s">
        <v>18</v>
      </c>
      <c r="G955" s="26">
        <v>1</v>
      </c>
      <c r="H955" s="31"/>
      <c r="I955" s="27">
        <v>0</v>
      </c>
      <c r="J955" s="28">
        <f t="shared" si="33"/>
        <v>0</v>
      </c>
      <c r="K955" s="29" t="s">
        <v>50</v>
      </c>
      <c r="L955" s="29" t="s">
        <v>45</v>
      </c>
      <c r="M955" s="29" t="s">
        <v>51</v>
      </c>
      <c r="N955" s="30" t="str">
        <f>VLOOKUP(M955,[20]OPERACIONAL!$A$1:$C$12,2,FALSE)</f>
        <v>SELECIONAR</v>
      </c>
    </row>
    <row r="956" spans="2:14">
      <c r="B956" s="23" t="str">
        <f t="shared" si="32"/>
        <v>U.</v>
      </c>
      <c r="C956" s="24" t="s">
        <v>4</v>
      </c>
      <c r="D956" s="25"/>
      <c r="E956" s="25"/>
      <c r="F956" s="24" t="s">
        <v>18</v>
      </c>
      <c r="G956" s="26">
        <v>1</v>
      </c>
      <c r="H956" s="31"/>
      <c r="I956" s="27">
        <v>0</v>
      </c>
      <c r="J956" s="28">
        <f t="shared" si="33"/>
        <v>0</v>
      </c>
      <c r="K956" s="29" t="s">
        <v>50</v>
      </c>
      <c r="L956" s="29" t="s">
        <v>45</v>
      </c>
      <c r="M956" s="29" t="s">
        <v>51</v>
      </c>
      <c r="N956" s="30" t="str">
        <f>VLOOKUP(M956,[20]OPERACIONAL!$A$1:$C$12,2,FALSE)</f>
        <v>SELECIONAR</v>
      </c>
    </row>
    <row r="957" spans="2:14">
      <c r="B957" s="23" t="str">
        <f t="shared" si="32"/>
        <v>U.</v>
      </c>
      <c r="C957" s="24" t="s">
        <v>4</v>
      </c>
      <c r="D957" s="25"/>
      <c r="E957" s="25"/>
      <c r="F957" s="24" t="s">
        <v>18</v>
      </c>
      <c r="G957" s="26">
        <v>1</v>
      </c>
      <c r="H957" s="31"/>
      <c r="I957" s="27">
        <v>0</v>
      </c>
      <c r="J957" s="28">
        <f t="shared" si="33"/>
        <v>0</v>
      </c>
      <c r="K957" s="29" t="s">
        <v>50</v>
      </c>
      <c r="L957" s="29" t="s">
        <v>45</v>
      </c>
      <c r="M957" s="29" t="s">
        <v>51</v>
      </c>
      <c r="N957" s="30" t="str">
        <f>VLOOKUP(M957,[20]OPERACIONAL!$A$1:$C$12,2,FALSE)</f>
        <v>SELECIONAR</v>
      </c>
    </row>
    <row r="958" spans="2:14">
      <c r="B958" s="23" t="str">
        <f t="shared" si="32"/>
        <v>U.</v>
      </c>
      <c r="C958" s="24" t="s">
        <v>4</v>
      </c>
      <c r="D958" s="25"/>
      <c r="E958" s="25"/>
      <c r="F958" s="24" t="s">
        <v>18</v>
      </c>
      <c r="G958" s="26">
        <v>1</v>
      </c>
      <c r="H958" s="31"/>
      <c r="I958" s="27">
        <v>0</v>
      </c>
      <c r="J958" s="28">
        <f t="shared" si="33"/>
        <v>0</v>
      </c>
      <c r="K958" s="29" t="s">
        <v>50</v>
      </c>
      <c r="L958" s="29" t="s">
        <v>45</v>
      </c>
      <c r="M958" s="29" t="s">
        <v>51</v>
      </c>
      <c r="N958" s="30" t="str">
        <f>VLOOKUP(M958,[20]OPERACIONAL!$A$1:$C$12,2,FALSE)</f>
        <v>SELECIONAR</v>
      </c>
    </row>
    <row r="959" spans="2:14">
      <c r="B959" s="23" t="str">
        <f t="shared" si="32"/>
        <v>U.</v>
      </c>
      <c r="C959" s="24" t="s">
        <v>4</v>
      </c>
      <c r="D959" s="25"/>
      <c r="E959" s="25"/>
      <c r="F959" s="24" t="s">
        <v>18</v>
      </c>
      <c r="G959" s="26">
        <v>1</v>
      </c>
      <c r="H959" s="31"/>
      <c r="I959" s="27">
        <v>0</v>
      </c>
      <c r="J959" s="28">
        <f t="shared" si="33"/>
        <v>0</v>
      </c>
      <c r="K959" s="29" t="s">
        <v>50</v>
      </c>
      <c r="L959" s="29" t="s">
        <v>45</v>
      </c>
      <c r="M959" s="29" t="s">
        <v>51</v>
      </c>
      <c r="N959" s="30" t="str">
        <f>VLOOKUP(M959,[20]OPERACIONAL!$A$1:$C$12,2,FALSE)</f>
        <v>SELECIONAR</v>
      </c>
    </row>
    <row r="960" spans="2:14">
      <c r="B960" s="23" t="str">
        <f t="shared" si="32"/>
        <v>U.</v>
      </c>
      <c r="C960" s="24" t="s">
        <v>4</v>
      </c>
      <c r="D960" s="25"/>
      <c r="E960" s="25"/>
      <c r="F960" s="24" t="s">
        <v>18</v>
      </c>
      <c r="G960" s="26">
        <v>1</v>
      </c>
      <c r="H960" s="31"/>
      <c r="I960" s="27">
        <v>0</v>
      </c>
      <c r="J960" s="28">
        <f t="shared" si="33"/>
        <v>0</v>
      </c>
      <c r="K960" s="29" t="s">
        <v>50</v>
      </c>
      <c r="L960" s="29" t="s">
        <v>45</v>
      </c>
      <c r="M960" s="29" t="s">
        <v>51</v>
      </c>
      <c r="N960" s="30" t="str">
        <f>VLOOKUP(M960,[20]OPERACIONAL!$A$1:$C$12,2,FALSE)</f>
        <v>SELECIONAR</v>
      </c>
    </row>
    <row r="961" spans="2:14">
      <c r="B961" s="23" t="str">
        <f t="shared" si="32"/>
        <v>U.</v>
      </c>
      <c r="C961" s="24" t="s">
        <v>4</v>
      </c>
      <c r="D961" s="25"/>
      <c r="E961" s="25"/>
      <c r="F961" s="24" t="s">
        <v>18</v>
      </c>
      <c r="G961" s="26">
        <v>1</v>
      </c>
      <c r="H961" s="31"/>
      <c r="I961" s="27">
        <v>0</v>
      </c>
      <c r="J961" s="28">
        <f t="shared" si="33"/>
        <v>0</v>
      </c>
      <c r="K961" s="29" t="s">
        <v>50</v>
      </c>
      <c r="L961" s="29" t="s">
        <v>45</v>
      </c>
      <c r="M961" s="29" t="s">
        <v>51</v>
      </c>
      <c r="N961" s="30" t="str">
        <f>VLOOKUP(M961,[20]OPERACIONAL!$A$1:$C$12,2,FALSE)</f>
        <v>SELECIONAR</v>
      </c>
    </row>
    <row r="962" spans="2:14">
      <c r="B962" s="23" t="str">
        <f t="shared" si="32"/>
        <v>U.</v>
      </c>
      <c r="C962" s="24" t="s">
        <v>4</v>
      </c>
      <c r="D962" s="25"/>
      <c r="E962" s="25"/>
      <c r="F962" s="24" t="s">
        <v>18</v>
      </c>
      <c r="G962" s="26">
        <v>1</v>
      </c>
      <c r="H962" s="31"/>
      <c r="I962" s="27">
        <v>0</v>
      </c>
      <c r="J962" s="28">
        <f t="shared" si="33"/>
        <v>0</v>
      </c>
      <c r="K962" s="29" t="s">
        <v>50</v>
      </c>
      <c r="L962" s="29" t="s">
        <v>45</v>
      </c>
      <c r="M962" s="29" t="s">
        <v>51</v>
      </c>
      <c r="N962" s="30" t="str">
        <f>VLOOKUP(M962,[20]OPERACIONAL!$A$1:$C$12,2,FALSE)</f>
        <v>SELECIONAR</v>
      </c>
    </row>
    <row r="963" spans="2:14">
      <c r="B963" s="23" t="str">
        <f t="shared" si="32"/>
        <v>U.</v>
      </c>
      <c r="C963" s="24" t="s">
        <v>4</v>
      </c>
      <c r="D963" s="25"/>
      <c r="E963" s="25"/>
      <c r="F963" s="24" t="s">
        <v>18</v>
      </c>
      <c r="G963" s="26">
        <v>1</v>
      </c>
      <c r="H963" s="31"/>
      <c r="I963" s="27">
        <v>0</v>
      </c>
      <c r="J963" s="28">
        <f t="shared" si="33"/>
        <v>0</v>
      </c>
      <c r="K963" s="29" t="s">
        <v>50</v>
      </c>
      <c r="L963" s="29" t="s">
        <v>45</v>
      </c>
      <c r="M963" s="29" t="s">
        <v>51</v>
      </c>
      <c r="N963" s="30" t="str">
        <f>VLOOKUP(M963,[20]OPERACIONAL!$A$1:$C$12,2,FALSE)</f>
        <v>SELECIONAR</v>
      </c>
    </row>
    <row r="964" spans="2:14">
      <c r="B964" s="23" t="str">
        <f t="shared" si="32"/>
        <v>U.</v>
      </c>
      <c r="C964" s="24" t="s">
        <v>4</v>
      </c>
      <c r="D964" s="25"/>
      <c r="E964" s="25"/>
      <c r="F964" s="24" t="s">
        <v>18</v>
      </c>
      <c r="G964" s="26">
        <v>1</v>
      </c>
      <c r="H964" s="31"/>
      <c r="I964" s="27">
        <v>0</v>
      </c>
      <c r="J964" s="28">
        <f t="shared" si="33"/>
        <v>0</v>
      </c>
      <c r="K964" s="29" t="s">
        <v>50</v>
      </c>
      <c r="L964" s="29" t="s">
        <v>45</v>
      </c>
      <c r="M964" s="29" t="s">
        <v>51</v>
      </c>
      <c r="N964" s="30" t="str">
        <f>VLOOKUP(M964,[20]OPERACIONAL!$A$1:$C$12,2,FALSE)</f>
        <v>SELECIONAR</v>
      </c>
    </row>
    <row r="965" spans="2:14">
      <c r="B965" s="23" t="str">
        <f t="shared" ref="B965:B1028" si="34">MID(C965,1,2)</f>
        <v>U.</v>
      </c>
      <c r="C965" s="24" t="s">
        <v>4</v>
      </c>
      <c r="D965" s="25"/>
      <c r="E965" s="25"/>
      <c r="F965" s="24" t="s">
        <v>18</v>
      </c>
      <c r="G965" s="26">
        <v>1</v>
      </c>
      <c r="H965" s="31"/>
      <c r="I965" s="27">
        <v>0</v>
      </c>
      <c r="J965" s="28">
        <f t="shared" si="33"/>
        <v>0</v>
      </c>
      <c r="K965" s="29" t="s">
        <v>50</v>
      </c>
      <c r="L965" s="29" t="s">
        <v>45</v>
      </c>
      <c r="M965" s="29" t="s">
        <v>51</v>
      </c>
      <c r="N965" s="30" t="str">
        <f>VLOOKUP(M965,[20]OPERACIONAL!$A$1:$C$12,2,FALSE)</f>
        <v>SELECIONAR</v>
      </c>
    </row>
    <row r="966" spans="2:14">
      <c r="B966" s="23" t="str">
        <f t="shared" si="34"/>
        <v>U.</v>
      </c>
      <c r="C966" s="24" t="s">
        <v>4</v>
      </c>
      <c r="D966" s="25"/>
      <c r="E966" s="25"/>
      <c r="F966" s="24" t="s">
        <v>18</v>
      </c>
      <c r="G966" s="26">
        <v>1</v>
      </c>
      <c r="H966" s="31"/>
      <c r="I966" s="27">
        <v>0</v>
      </c>
      <c r="J966" s="28">
        <f t="shared" si="33"/>
        <v>0</v>
      </c>
      <c r="K966" s="29" t="s">
        <v>50</v>
      </c>
      <c r="L966" s="29" t="s">
        <v>45</v>
      </c>
      <c r="M966" s="29" t="s">
        <v>51</v>
      </c>
      <c r="N966" s="30" t="str">
        <f>VLOOKUP(M966,[20]OPERACIONAL!$A$1:$C$12,2,FALSE)</f>
        <v>SELECIONAR</v>
      </c>
    </row>
    <row r="967" spans="2:14">
      <c r="B967" s="23" t="str">
        <f t="shared" si="34"/>
        <v>U.</v>
      </c>
      <c r="C967" s="24" t="s">
        <v>4</v>
      </c>
      <c r="D967" s="25"/>
      <c r="E967" s="25"/>
      <c r="F967" s="24" t="s">
        <v>18</v>
      </c>
      <c r="G967" s="26">
        <v>1</v>
      </c>
      <c r="H967" s="31"/>
      <c r="I967" s="27">
        <v>0</v>
      </c>
      <c r="J967" s="28">
        <f t="shared" si="33"/>
        <v>0</v>
      </c>
      <c r="K967" s="29" t="s">
        <v>50</v>
      </c>
      <c r="L967" s="29" t="s">
        <v>45</v>
      </c>
      <c r="M967" s="29" t="s">
        <v>51</v>
      </c>
      <c r="N967" s="30" t="str">
        <f>VLOOKUP(M967,[20]OPERACIONAL!$A$1:$C$12,2,FALSE)</f>
        <v>SELECIONAR</v>
      </c>
    </row>
    <row r="968" spans="2:14">
      <c r="B968" s="23" t="str">
        <f t="shared" si="34"/>
        <v>U.</v>
      </c>
      <c r="C968" s="24" t="s">
        <v>4</v>
      </c>
      <c r="D968" s="25"/>
      <c r="E968" s="25"/>
      <c r="F968" s="24" t="s">
        <v>18</v>
      </c>
      <c r="G968" s="26">
        <v>1</v>
      </c>
      <c r="H968" s="31"/>
      <c r="I968" s="27">
        <v>0</v>
      </c>
      <c r="J968" s="28">
        <f t="shared" si="33"/>
        <v>0</v>
      </c>
      <c r="K968" s="29" t="s">
        <v>50</v>
      </c>
      <c r="L968" s="29" t="s">
        <v>45</v>
      </c>
      <c r="M968" s="29" t="s">
        <v>51</v>
      </c>
      <c r="N968" s="30" t="str">
        <f>VLOOKUP(M968,[20]OPERACIONAL!$A$1:$C$12,2,FALSE)</f>
        <v>SELECIONAR</v>
      </c>
    </row>
    <row r="969" spans="2:14">
      <c r="B969" s="23" t="str">
        <f t="shared" si="34"/>
        <v>U.</v>
      </c>
      <c r="C969" s="24" t="s">
        <v>4</v>
      </c>
      <c r="D969" s="25"/>
      <c r="E969" s="25"/>
      <c r="F969" s="24" t="s">
        <v>18</v>
      </c>
      <c r="G969" s="26">
        <v>1</v>
      </c>
      <c r="H969" s="31"/>
      <c r="I969" s="27">
        <v>0</v>
      </c>
      <c r="J969" s="28">
        <f t="shared" si="33"/>
        <v>0</v>
      </c>
      <c r="K969" s="29" t="s">
        <v>50</v>
      </c>
      <c r="L969" s="29" t="s">
        <v>45</v>
      </c>
      <c r="M969" s="29" t="s">
        <v>51</v>
      </c>
      <c r="N969" s="30" t="str">
        <f>VLOOKUP(M969,[20]OPERACIONAL!$A$1:$C$12,2,FALSE)</f>
        <v>SELECIONAR</v>
      </c>
    </row>
    <row r="970" spans="2:14">
      <c r="B970" s="23" t="str">
        <f t="shared" si="34"/>
        <v>U.</v>
      </c>
      <c r="C970" s="24" t="s">
        <v>4</v>
      </c>
      <c r="D970" s="25"/>
      <c r="E970" s="25"/>
      <c r="F970" s="24" t="s">
        <v>18</v>
      </c>
      <c r="G970" s="26">
        <v>1</v>
      </c>
      <c r="H970" s="31"/>
      <c r="I970" s="27">
        <v>0</v>
      </c>
      <c r="J970" s="28">
        <f t="shared" si="33"/>
        <v>0</v>
      </c>
      <c r="K970" s="29" t="s">
        <v>50</v>
      </c>
      <c r="L970" s="29" t="s">
        <v>45</v>
      </c>
      <c r="M970" s="29" t="s">
        <v>51</v>
      </c>
      <c r="N970" s="30" t="str">
        <f>VLOOKUP(M970,[20]OPERACIONAL!$A$1:$C$12,2,FALSE)</f>
        <v>SELECIONAR</v>
      </c>
    </row>
    <row r="971" spans="2:14">
      <c r="B971" s="23" t="str">
        <f t="shared" si="34"/>
        <v>U.</v>
      </c>
      <c r="C971" s="24" t="s">
        <v>4</v>
      </c>
      <c r="D971" s="25"/>
      <c r="E971" s="25"/>
      <c r="F971" s="24" t="s">
        <v>18</v>
      </c>
      <c r="G971" s="26">
        <v>1</v>
      </c>
      <c r="H971" s="31"/>
      <c r="I971" s="27">
        <v>0</v>
      </c>
      <c r="J971" s="28">
        <f t="shared" si="33"/>
        <v>0</v>
      </c>
      <c r="K971" s="29" t="s">
        <v>50</v>
      </c>
      <c r="L971" s="29" t="s">
        <v>45</v>
      </c>
      <c r="M971" s="29" t="s">
        <v>51</v>
      </c>
      <c r="N971" s="30" t="str">
        <f>VLOOKUP(M971,[20]OPERACIONAL!$A$1:$C$12,2,FALSE)</f>
        <v>SELECIONAR</v>
      </c>
    </row>
    <row r="972" spans="2:14">
      <c r="B972" s="23" t="str">
        <f t="shared" si="34"/>
        <v>U.</v>
      </c>
      <c r="C972" s="24" t="s">
        <v>4</v>
      </c>
      <c r="D972" s="25"/>
      <c r="E972" s="25"/>
      <c r="F972" s="24" t="s">
        <v>18</v>
      </c>
      <c r="G972" s="26">
        <v>1</v>
      </c>
      <c r="H972" s="31"/>
      <c r="I972" s="27">
        <v>0</v>
      </c>
      <c r="J972" s="28">
        <f t="shared" si="33"/>
        <v>0</v>
      </c>
      <c r="K972" s="29" t="s">
        <v>50</v>
      </c>
      <c r="L972" s="29" t="s">
        <v>45</v>
      </c>
      <c r="M972" s="29" t="s">
        <v>51</v>
      </c>
      <c r="N972" s="30" t="str">
        <f>VLOOKUP(M972,[20]OPERACIONAL!$A$1:$C$12,2,FALSE)</f>
        <v>SELECIONAR</v>
      </c>
    </row>
    <row r="973" spans="2:14">
      <c r="B973" s="23" t="str">
        <f t="shared" si="34"/>
        <v>U.</v>
      </c>
      <c r="C973" s="24" t="s">
        <v>4</v>
      </c>
      <c r="D973" s="25"/>
      <c r="E973" s="25"/>
      <c r="F973" s="24" t="s">
        <v>18</v>
      </c>
      <c r="G973" s="26">
        <v>1</v>
      </c>
      <c r="H973" s="31"/>
      <c r="I973" s="27">
        <v>0</v>
      </c>
      <c r="J973" s="28">
        <f t="shared" si="33"/>
        <v>0</v>
      </c>
      <c r="K973" s="29" t="s">
        <v>50</v>
      </c>
      <c r="L973" s="29" t="s">
        <v>45</v>
      </c>
      <c r="M973" s="29" t="s">
        <v>51</v>
      </c>
      <c r="N973" s="30" t="str">
        <f>VLOOKUP(M973,[20]OPERACIONAL!$A$1:$C$12,2,FALSE)</f>
        <v>SELECIONAR</v>
      </c>
    </row>
    <row r="974" spans="2:14">
      <c r="B974" s="23" t="str">
        <f t="shared" si="34"/>
        <v>U.</v>
      </c>
      <c r="C974" s="24" t="s">
        <v>4</v>
      </c>
      <c r="D974" s="25"/>
      <c r="E974" s="25"/>
      <c r="F974" s="24" t="s">
        <v>18</v>
      </c>
      <c r="G974" s="26">
        <v>1</v>
      </c>
      <c r="H974" s="31"/>
      <c r="I974" s="27">
        <v>0</v>
      </c>
      <c r="J974" s="28">
        <f t="shared" si="33"/>
        <v>0</v>
      </c>
      <c r="K974" s="29" t="s">
        <v>50</v>
      </c>
      <c r="L974" s="29" t="s">
        <v>45</v>
      </c>
      <c r="M974" s="29" t="s">
        <v>51</v>
      </c>
      <c r="N974" s="30" t="str">
        <f>VLOOKUP(M974,[20]OPERACIONAL!$A$1:$C$12,2,FALSE)</f>
        <v>SELECIONAR</v>
      </c>
    </row>
    <row r="975" spans="2:14">
      <c r="B975" s="23" t="str">
        <f t="shared" si="34"/>
        <v>U.</v>
      </c>
      <c r="C975" s="24" t="s">
        <v>4</v>
      </c>
      <c r="D975" s="25"/>
      <c r="E975" s="25"/>
      <c r="F975" s="24" t="s">
        <v>18</v>
      </c>
      <c r="G975" s="26">
        <v>1</v>
      </c>
      <c r="H975" s="31"/>
      <c r="I975" s="27">
        <v>0</v>
      </c>
      <c r="J975" s="28">
        <f t="shared" ref="J975:J1038" si="35">G975*I975</f>
        <v>0</v>
      </c>
      <c r="K975" s="29" t="s">
        <v>50</v>
      </c>
      <c r="L975" s="29" t="s">
        <v>45</v>
      </c>
      <c r="M975" s="29" t="s">
        <v>51</v>
      </c>
      <c r="N975" s="30" t="str">
        <f>VLOOKUP(M975,[20]OPERACIONAL!$A$1:$C$12,2,FALSE)</f>
        <v>SELECIONAR</v>
      </c>
    </row>
    <row r="976" spans="2:14">
      <c r="B976" s="23" t="str">
        <f t="shared" si="34"/>
        <v>U.</v>
      </c>
      <c r="C976" s="24" t="s">
        <v>4</v>
      </c>
      <c r="D976" s="25"/>
      <c r="E976" s="25"/>
      <c r="F976" s="24" t="s">
        <v>18</v>
      </c>
      <c r="G976" s="26">
        <v>1</v>
      </c>
      <c r="H976" s="31"/>
      <c r="I976" s="27">
        <v>0</v>
      </c>
      <c r="J976" s="28">
        <f t="shared" si="35"/>
        <v>0</v>
      </c>
      <c r="K976" s="29" t="s">
        <v>50</v>
      </c>
      <c r="L976" s="29" t="s">
        <v>45</v>
      </c>
      <c r="M976" s="29" t="s">
        <v>51</v>
      </c>
      <c r="N976" s="30" t="str">
        <f>VLOOKUP(M976,[20]OPERACIONAL!$A$1:$C$12,2,FALSE)</f>
        <v>SELECIONAR</v>
      </c>
    </row>
    <row r="977" spans="2:14">
      <c r="B977" s="23" t="str">
        <f t="shared" si="34"/>
        <v>U.</v>
      </c>
      <c r="C977" s="24" t="s">
        <v>4</v>
      </c>
      <c r="D977" s="25"/>
      <c r="E977" s="25"/>
      <c r="F977" s="24" t="s">
        <v>18</v>
      </c>
      <c r="G977" s="26">
        <v>1</v>
      </c>
      <c r="H977" s="31"/>
      <c r="I977" s="27">
        <v>0</v>
      </c>
      <c r="J977" s="28">
        <f t="shared" si="35"/>
        <v>0</v>
      </c>
      <c r="K977" s="29" t="s">
        <v>50</v>
      </c>
      <c r="L977" s="29" t="s">
        <v>45</v>
      </c>
      <c r="M977" s="29" t="s">
        <v>51</v>
      </c>
      <c r="N977" s="30" t="str">
        <f>VLOOKUP(M977,[20]OPERACIONAL!$A$1:$C$12,2,FALSE)</f>
        <v>SELECIONAR</v>
      </c>
    </row>
    <row r="978" spans="2:14">
      <c r="B978" s="23" t="str">
        <f t="shared" si="34"/>
        <v>U.</v>
      </c>
      <c r="C978" s="24" t="s">
        <v>4</v>
      </c>
      <c r="D978" s="25"/>
      <c r="E978" s="25"/>
      <c r="F978" s="24" t="s">
        <v>18</v>
      </c>
      <c r="G978" s="26">
        <v>1</v>
      </c>
      <c r="H978" s="31"/>
      <c r="I978" s="27">
        <v>0</v>
      </c>
      <c r="J978" s="28">
        <f t="shared" si="35"/>
        <v>0</v>
      </c>
      <c r="K978" s="29" t="s">
        <v>50</v>
      </c>
      <c r="L978" s="29" t="s">
        <v>45</v>
      </c>
      <c r="M978" s="29" t="s">
        <v>51</v>
      </c>
      <c r="N978" s="30" t="str">
        <f>VLOOKUP(M978,[20]OPERACIONAL!$A$1:$C$12,2,FALSE)</f>
        <v>SELECIONAR</v>
      </c>
    </row>
    <row r="979" spans="2:14">
      <c r="B979" s="23" t="str">
        <f t="shared" si="34"/>
        <v>U.</v>
      </c>
      <c r="C979" s="24" t="s">
        <v>4</v>
      </c>
      <c r="D979" s="25"/>
      <c r="E979" s="25"/>
      <c r="F979" s="24" t="s">
        <v>18</v>
      </c>
      <c r="G979" s="26">
        <v>1</v>
      </c>
      <c r="H979" s="31"/>
      <c r="I979" s="27">
        <v>0</v>
      </c>
      <c r="J979" s="28">
        <f t="shared" si="35"/>
        <v>0</v>
      </c>
      <c r="K979" s="29" t="s">
        <v>50</v>
      </c>
      <c r="L979" s="29" t="s">
        <v>45</v>
      </c>
      <c r="M979" s="29" t="s">
        <v>51</v>
      </c>
      <c r="N979" s="30" t="str">
        <f>VLOOKUP(M979,[20]OPERACIONAL!$A$1:$C$12,2,FALSE)</f>
        <v>SELECIONAR</v>
      </c>
    </row>
    <row r="980" spans="2:14">
      <c r="B980" s="23" t="str">
        <f t="shared" si="34"/>
        <v>U.</v>
      </c>
      <c r="C980" s="24" t="s">
        <v>4</v>
      </c>
      <c r="D980" s="25"/>
      <c r="E980" s="25"/>
      <c r="F980" s="24" t="s">
        <v>18</v>
      </c>
      <c r="G980" s="26">
        <v>1</v>
      </c>
      <c r="H980" s="31"/>
      <c r="I980" s="27">
        <v>0</v>
      </c>
      <c r="J980" s="28">
        <f t="shared" si="35"/>
        <v>0</v>
      </c>
      <c r="K980" s="29" t="s">
        <v>50</v>
      </c>
      <c r="L980" s="29" t="s">
        <v>45</v>
      </c>
      <c r="M980" s="29" t="s">
        <v>51</v>
      </c>
      <c r="N980" s="30" t="str">
        <f>VLOOKUP(M980,[20]OPERACIONAL!$A$1:$C$12,2,FALSE)</f>
        <v>SELECIONAR</v>
      </c>
    </row>
    <row r="981" spans="2:14">
      <c r="B981" s="23" t="str">
        <f t="shared" si="34"/>
        <v>U.</v>
      </c>
      <c r="C981" s="24" t="s">
        <v>4</v>
      </c>
      <c r="D981" s="25"/>
      <c r="E981" s="25"/>
      <c r="F981" s="24" t="s">
        <v>18</v>
      </c>
      <c r="G981" s="26">
        <v>1</v>
      </c>
      <c r="H981" s="31"/>
      <c r="I981" s="27">
        <v>0</v>
      </c>
      <c r="J981" s="28">
        <f t="shared" si="35"/>
        <v>0</v>
      </c>
      <c r="K981" s="29" t="s">
        <v>50</v>
      </c>
      <c r="L981" s="29" t="s">
        <v>45</v>
      </c>
      <c r="M981" s="29" t="s">
        <v>51</v>
      </c>
      <c r="N981" s="30" t="str">
        <f>VLOOKUP(M981,[20]OPERACIONAL!$A$1:$C$12,2,FALSE)</f>
        <v>SELECIONAR</v>
      </c>
    </row>
    <row r="982" spans="2:14">
      <c r="B982" s="23" t="str">
        <f t="shared" si="34"/>
        <v>U.</v>
      </c>
      <c r="C982" s="24" t="s">
        <v>4</v>
      </c>
      <c r="D982" s="25"/>
      <c r="E982" s="25"/>
      <c r="F982" s="24" t="s">
        <v>18</v>
      </c>
      <c r="G982" s="26">
        <v>1</v>
      </c>
      <c r="H982" s="31"/>
      <c r="I982" s="27">
        <v>0</v>
      </c>
      <c r="J982" s="28">
        <f t="shared" si="35"/>
        <v>0</v>
      </c>
      <c r="K982" s="29" t="s">
        <v>50</v>
      </c>
      <c r="L982" s="29" t="s">
        <v>45</v>
      </c>
      <c r="M982" s="29" t="s">
        <v>51</v>
      </c>
      <c r="N982" s="30" t="str">
        <f>VLOOKUP(M982,[20]OPERACIONAL!$A$1:$C$12,2,FALSE)</f>
        <v>SELECIONAR</v>
      </c>
    </row>
    <row r="983" spans="2:14">
      <c r="B983" s="23" t="str">
        <f t="shared" si="34"/>
        <v>U.</v>
      </c>
      <c r="C983" s="24" t="s">
        <v>4</v>
      </c>
      <c r="D983" s="25"/>
      <c r="E983" s="25"/>
      <c r="F983" s="24" t="s">
        <v>18</v>
      </c>
      <c r="G983" s="26">
        <v>1</v>
      </c>
      <c r="H983" s="31"/>
      <c r="I983" s="27">
        <v>0</v>
      </c>
      <c r="J983" s="28">
        <f t="shared" si="35"/>
        <v>0</v>
      </c>
      <c r="K983" s="29" t="s">
        <v>50</v>
      </c>
      <c r="L983" s="29" t="s">
        <v>45</v>
      </c>
      <c r="M983" s="29" t="s">
        <v>51</v>
      </c>
      <c r="N983" s="30" t="str">
        <f>VLOOKUP(M983,[20]OPERACIONAL!$A$1:$C$12,2,FALSE)</f>
        <v>SELECIONAR</v>
      </c>
    </row>
    <row r="984" spans="2:14">
      <c r="B984" s="23" t="str">
        <f t="shared" si="34"/>
        <v>U.</v>
      </c>
      <c r="C984" s="24" t="s">
        <v>4</v>
      </c>
      <c r="D984" s="25"/>
      <c r="E984" s="25"/>
      <c r="F984" s="24" t="s">
        <v>18</v>
      </c>
      <c r="G984" s="26">
        <v>1</v>
      </c>
      <c r="H984" s="31"/>
      <c r="I984" s="27">
        <v>0</v>
      </c>
      <c r="J984" s="28">
        <f t="shared" si="35"/>
        <v>0</v>
      </c>
      <c r="K984" s="29" t="s">
        <v>50</v>
      </c>
      <c r="L984" s="29" t="s">
        <v>45</v>
      </c>
      <c r="M984" s="29" t="s">
        <v>51</v>
      </c>
      <c r="N984" s="30" t="str">
        <f>VLOOKUP(M984,[20]OPERACIONAL!$A$1:$C$12,2,FALSE)</f>
        <v>SELECIONAR</v>
      </c>
    </row>
    <row r="985" spans="2:14">
      <c r="B985" s="23" t="str">
        <f t="shared" si="34"/>
        <v>U.</v>
      </c>
      <c r="C985" s="24" t="s">
        <v>4</v>
      </c>
      <c r="D985" s="25"/>
      <c r="E985" s="25"/>
      <c r="F985" s="24" t="s">
        <v>18</v>
      </c>
      <c r="G985" s="26">
        <v>1</v>
      </c>
      <c r="H985" s="31"/>
      <c r="I985" s="27">
        <v>0</v>
      </c>
      <c r="J985" s="28">
        <f t="shared" si="35"/>
        <v>0</v>
      </c>
      <c r="K985" s="29" t="s">
        <v>50</v>
      </c>
      <c r="L985" s="29" t="s">
        <v>45</v>
      </c>
      <c r="M985" s="29" t="s">
        <v>51</v>
      </c>
      <c r="N985" s="30" t="str">
        <f>VLOOKUP(M985,[20]OPERACIONAL!$A$1:$C$12,2,FALSE)</f>
        <v>SELECIONAR</v>
      </c>
    </row>
    <row r="986" spans="2:14">
      <c r="B986" s="23" t="str">
        <f t="shared" si="34"/>
        <v>U.</v>
      </c>
      <c r="C986" s="24" t="s">
        <v>4</v>
      </c>
      <c r="D986" s="25"/>
      <c r="E986" s="25"/>
      <c r="F986" s="24" t="s">
        <v>18</v>
      </c>
      <c r="G986" s="26">
        <v>1</v>
      </c>
      <c r="H986" s="31"/>
      <c r="I986" s="27">
        <v>0</v>
      </c>
      <c r="J986" s="28">
        <f t="shared" si="35"/>
        <v>0</v>
      </c>
      <c r="K986" s="29" t="s">
        <v>50</v>
      </c>
      <c r="L986" s="29" t="s">
        <v>45</v>
      </c>
      <c r="M986" s="29" t="s">
        <v>51</v>
      </c>
      <c r="N986" s="30" t="str">
        <f>VLOOKUP(M986,[20]OPERACIONAL!$A$1:$C$12,2,FALSE)</f>
        <v>SELECIONAR</v>
      </c>
    </row>
    <row r="987" spans="2:14">
      <c r="B987" s="23" t="str">
        <f t="shared" si="34"/>
        <v>U.</v>
      </c>
      <c r="C987" s="24" t="s">
        <v>4</v>
      </c>
      <c r="D987" s="25"/>
      <c r="E987" s="25"/>
      <c r="F987" s="24" t="s">
        <v>18</v>
      </c>
      <c r="G987" s="26">
        <v>1</v>
      </c>
      <c r="H987" s="31"/>
      <c r="I987" s="27">
        <v>0</v>
      </c>
      <c r="J987" s="28">
        <f t="shared" si="35"/>
        <v>0</v>
      </c>
      <c r="K987" s="29" t="s">
        <v>50</v>
      </c>
      <c r="L987" s="29" t="s">
        <v>45</v>
      </c>
      <c r="M987" s="29" t="s">
        <v>51</v>
      </c>
      <c r="N987" s="30" t="str">
        <f>VLOOKUP(M987,[20]OPERACIONAL!$A$1:$C$12,2,FALSE)</f>
        <v>SELECIONAR</v>
      </c>
    </row>
    <row r="988" spans="2:14">
      <c r="B988" s="23" t="str">
        <f t="shared" si="34"/>
        <v>U.</v>
      </c>
      <c r="C988" s="24" t="s">
        <v>4</v>
      </c>
      <c r="D988" s="25"/>
      <c r="E988" s="25"/>
      <c r="F988" s="24" t="s">
        <v>18</v>
      </c>
      <c r="G988" s="26">
        <v>1</v>
      </c>
      <c r="H988" s="31"/>
      <c r="I988" s="27">
        <v>0</v>
      </c>
      <c r="J988" s="28">
        <f t="shared" si="35"/>
        <v>0</v>
      </c>
      <c r="K988" s="29" t="s">
        <v>50</v>
      </c>
      <c r="L988" s="29" t="s">
        <v>45</v>
      </c>
      <c r="M988" s="29" t="s">
        <v>51</v>
      </c>
      <c r="N988" s="30" t="str">
        <f>VLOOKUP(M988,[20]OPERACIONAL!$A$1:$C$12,2,FALSE)</f>
        <v>SELECIONAR</v>
      </c>
    </row>
    <row r="989" spans="2:14">
      <c r="B989" s="23" t="str">
        <f t="shared" si="34"/>
        <v>U.</v>
      </c>
      <c r="C989" s="24" t="s">
        <v>4</v>
      </c>
      <c r="D989" s="25"/>
      <c r="E989" s="25"/>
      <c r="F989" s="24" t="s">
        <v>18</v>
      </c>
      <c r="G989" s="26">
        <v>1</v>
      </c>
      <c r="H989" s="31"/>
      <c r="I989" s="27">
        <v>0</v>
      </c>
      <c r="J989" s="28">
        <f t="shared" si="35"/>
        <v>0</v>
      </c>
      <c r="K989" s="29" t="s">
        <v>50</v>
      </c>
      <c r="L989" s="29" t="s">
        <v>45</v>
      </c>
      <c r="M989" s="29" t="s">
        <v>51</v>
      </c>
      <c r="N989" s="30" t="str">
        <f>VLOOKUP(M989,[20]OPERACIONAL!$A$1:$C$12,2,FALSE)</f>
        <v>SELECIONAR</v>
      </c>
    </row>
    <row r="990" spans="2:14">
      <c r="B990" s="23" t="str">
        <f t="shared" si="34"/>
        <v>U.</v>
      </c>
      <c r="C990" s="24" t="s">
        <v>4</v>
      </c>
      <c r="D990" s="25"/>
      <c r="E990" s="25"/>
      <c r="F990" s="24" t="s">
        <v>18</v>
      </c>
      <c r="G990" s="26">
        <v>1</v>
      </c>
      <c r="H990" s="31"/>
      <c r="I990" s="27">
        <v>0</v>
      </c>
      <c r="J990" s="28">
        <f t="shared" si="35"/>
        <v>0</v>
      </c>
      <c r="K990" s="29" t="s">
        <v>50</v>
      </c>
      <c r="L990" s="29" t="s">
        <v>45</v>
      </c>
      <c r="M990" s="29" t="s">
        <v>51</v>
      </c>
      <c r="N990" s="30" t="str">
        <f>VLOOKUP(M990,[20]OPERACIONAL!$A$1:$C$12,2,FALSE)</f>
        <v>SELECIONAR</v>
      </c>
    </row>
    <row r="991" spans="2:14">
      <c r="B991" s="23" t="str">
        <f t="shared" si="34"/>
        <v>U.</v>
      </c>
      <c r="C991" s="24" t="s">
        <v>4</v>
      </c>
      <c r="D991" s="25"/>
      <c r="E991" s="25"/>
      <c r="F991" s="24" t="s">
        <v>18</v>
      </c>
      <c r="G991" s="26">
        <v>1</v>
      </c>
      <c r="H991" s="31"/>
      <c r="I991" s="27">
        <v>0</v>
      </c>
      <c r="J991" s="28">
        <f t="shared" si="35"/>
        <v>0</v>
      </c>
      <c r="K991" s="29" t="s">
        <v>50</v>
      </c>
      <c r="L991" s="29" t="s">
        <v>45</v>
      </c>
      <c r="M991" s="29" t="s">
        <v>51</v>
      </c>
      <c r="N991" s="30" t="str">
        <f>VLOOKUP(M991,[20]OPERACIONAL!$A$1:$C$12,2,FALSE)</f>
        <v>SELECIONAR</v>
      </c>
    </row>
    <row r="992" spans="2:14">
      <c r="B992" s="23" t="str">
        <f t="shared" si="34"/>
        <v>U.</v>
      </c>
      <c r="C992" s="24" t="s">
        <v>4</v>
      </c>
      <c r="D992" s="25"/>
      <c r="E992" s="25"/>
      <c r="F992" s="24" t="s">
        <v>18</v>
      </c>
      <c r="G992" s="26">
        <v>1</v>
      </c>
      <c r="H992" s="31"/>
      <c r="I992" s="27">
        <v>0</v>
      </c>
      <c r="J992" s="28">
        <f t="shared" si="35"/>
        <v>0</v>
      </c>
      <c r="K992" s="29" t="s">
        <v>50</v>
      </c>
      <c r="L992" s="29" t="s">
        <v>45</v>
      </c>
      <c r="M992" s="29" t="s">
        <v>51</v>
      </c>
      <c r="N992" s="30" t="str">
        <f>VLOOKUP(M992,[20]OPERACIONAL!$A$1:$C$12,2,FALSE)</f>
        <v>SELECIONAR</v>
      </c>
    </row>
    <row r="993" spans="2:14">
      <c r="B993" s="23" t="str">
        <f t="shared" si="34"/>
        <v>U.</v>
      </c>
      <c r="C993" s="24" t="s">
        <v>4</v>
      </c>
      <c r="D993" s="25"/>
      <c r="E993" s="25"/>
      <c r="F993" s="24" t="s">
        <v>18</v>
      </c>
      <c r="G993" s="26">
        <v>1</v>
      </c>
      <c r="H993" s="31"/>
      <c r="I993" s="27">
        <v>0</v>
      </c>
      <c r="J993" s="28">
        <f t="shared" si="35"/>
        <v>0</v>
      </c>
      <c r="K993" s="29" t="s">
        <v>50</v>
      </c>
      <c r="L993" s="29" t="s">
        <v>45</v>
      </c>
      <c r="M993" s="29" t="s">
        <v>51</v>
      </c>
      <c r="N993" s="30" t="str">
        <f>VLOOKUP(M993,[20]OPERACIONAL!$A$1:$C$12,2,FALSE)</f>
        <v>SELECIONAR</v>
      </c>
    </row>
    <row r="994" spans="2:14">
      <c r="B994" s="23" t="str">
        <f t="shared" si="34"/>
        <v>U.</v>
      </c>
      <c r="C994" s="24" t="s">
        <v>4</v>
      </c>
      <c r="D994" s="25"/>
      <c r="E994" s="25"/>
      <c r="F994" s="24" t="s">
        <v>18</v>
      </c>
      <c r="G994" s="26">
        <v>1</v>
      </c>
      <c r="H994" s="31"/>
      <c r="I994" s="27">
        <v>0</v>
      </c>
      <c r="J994" s="28">
        <f t="shared" si="35"/>
        <v>0</v>
      </c>
      <c r="K994" s="29" t="s">
        <v>50</v>
      </c>
      <c r="L994" s="29" t="s">
        <v>45</v>
      </c>
      <c r="M994" s="29" t="s">
        <v>51</v>
      </c>
      <c r="N994" s="30" t="str">
        <f>VLOOKUP(M994,[20]OPERACIONAL!$A$1:$C$12,2,FALSE)</f>
        <v>SELECIONAR</v>
      </c>
    </row>
    <row r="995" spans="2:14">
      <c r="B995" s="23" t="str">
        <f t="shared" si="34"/>
        <v>U.</v>
      </c>
      <c r="C995" s="24" t="s">
        <v>4</v>
      </c>
      <c r="D995" s="25"/>
      <c r="E995" s="25"/>
      <c r="F995" s="24" t="s">
        <v>18</v>
      </c>
      <c r="G995" s="26">
        <v>1</v>
      </c>
      <c r="H995" s="31"/>
      <c r="I995" s="27">
        <v>0</v>
      </c>
      <c r="J995" s="28">
        <f t="shared" si="35"/>
        <v>0</v>
      </c>
      <c r="K995" s="29" t="s">
        <v>50</v>
      </c>
      <c r="L995" s="29" t="s">
        <v>45</v>
      </c>
      <c r="M995" s="29" t="s">
        <v>51</v>
      </c>
      <c r="N995" s="30" t="str">
        <f>VLOOKUP(M995,[20]OPERACIONAL!$A$1:$C$12,2,FALSE)</f>
        <v>SELECIONAR</v>
      </c>
    </row>
    <row r="996" spans="2:14">
      <c r="B996" s="23" t="str">
        <f t="shared" si="34"/>
        <v>U.</v>
      </c>
      <c r="C996" s="24" t="s">
        <v>4</v>
      </c>
      <c r="D996" s="25"/>
      <c r="E996" s="25"/>
      <c r="F996" s="24" t="s">
        <v>18</v>
      </c>
      <c r="G996" s="26">
        <v>1</v>
      </c>
      <c r="H996" s="31"/>
      <c r="I996" s="27">
        <v>0</v>
      </c>
      <c r="J996" s="28">
        <f t="shared" si="35"/>
        <v>0</v>
      </c>
      <c r="K996" s="29" t="s">
        <v>50</v>
      </c>
      <c r="L996" s="29" t="s">
        <v>45</v>
      </c>
      <c r="M996" s="29" t="s">
        <v>51</v>
      </c>
      <c r="N996" s="30" t="str">
        <f>VLOOKUP(M996,[20]OPERACIONAL!$A$1:$C$12,2,FALSE)</f>
        <v>SELECIONAR</v>
      </c>
    </row>
    <row r="997" spans="2:14">
      <c r="B997" s="23" t="str">
        <f t="shared" si="34"/>
        <v>U.</v>
      </c>
      <c r="C997" s="24" t="s">
        <v>4</v>
      </c>
      <c r="D997" s="25"/>
      <c r="E997" s="25"/>
      <c r="F997" s="24" t="s">
        <v>18</v>
      </c>
      <c r="G997" s="26">
        <v>1</v>
      </c>
      <c r="H997" s="31"/>
      <c r="I997" s="27">
        <v>0</v>
      </c>
      <c r="J997" s="28">
        <f t="shared" si="35"/>
        <v>0</v>
      </c>
      <c r="K997" s="29" t="s">
        <v>50</v>
      </c>
      <c r="L997" s="29" t="s">
        <v>45</v>
      </c>
      <c r="M997" s="29" t="s">
        <v>51</v>
      </c>
      <c r="N997" s="30" t="str">
        <f>VLOOKUP(M997,[20]OPERACIONAL!$A$1:$C$12,2,FALSE)</f>
        <v>SELECIONAR</v>
      </c>
    </row>
    <row r="998" spans="2:14">
      <c r="B998" s="23" t="str">
        <f t="shared" si="34"/>
        <v>U.</v>
      </c>
      <c r="C998" s="24" t="s">
        <v>4</v>
      </c>
      <c r="D998" s="25"/>
      <c r="E998" s="25"/>
      <c r="F998" s="24" t="s">
        <v>18</v>
      </c>
      <c r="G998" s="26">
        <v>1</v>
      </c>
      <c r="H998" s="31"/>
      <c r="I998" s="27">
        <v>0</v>
      </c>
      <c r="J998" s="28">
        <f t="shared" si="35"/>
        <v>0</v>
      </c>
      <c r="K998" s="29" t="s">
        <v>50</v>
      </c>
      <c r="L998" s="29" t="s">
        <v>45</v>
      </c>
      <c r="M998" s="29" t="s">
        <v>51</v>
      </c>
      <c r="N998" s="30" t="str">
        <f>VLOOKUP(M998,[20]OPERACIONAL!$A$1:$C$12,2,FALSE)</f>
        <v>SELECIONAR</v>
      </c>
    </row>
    <row r="999" spans="2:14">
      <c r="B999" s="23" t="str">
        <f t="shared" si="34"/>
        <v>U.</v>
      </c>
      <c r="C999" s="24" t="s">
        <v>4</v>
      </c>
      <c r="D999" s="25"/>
      <c r="E999" s="25"/>
      <c r="F999" s="24" t="s">
        <v>18</v>
      </c>
      <c r="G999" s="26">
        <v>1</v>
      </c>
      <c r="H999" s="31"/>
      <c r="I999" s="27">
        <v>0</v>
      </c>
      <c r="J999" s="28">
        <f t="shared" si="35"/>
        <v>0</v>
      </c>
      <c r="K999" s="29" t="s">
        <v>50</v>
      </c>
      <c r="L999" s="29" t="s">
        <v>45</v>
      </c>
      <c r="M999" s="29" t="s">
        <v>51</v>
      </c>
      <c r="N999" s="30" t="str">
        <f>VLOOKUP(M999,[20]OPERACIONAL!$A$1:$C$12,2,FALSE)</f>
        <v>SELECIONAR</v>
      </c>
    </row>
    <row r="1000" spans="2:14">
      <c r="B1000" s="23" t="str">
        <f t="shared" si="34"/>
        <v>U.</v>
      </c>
      <c r="C1000" s="24" t="s">
        <v>4</v>
      </c>
      <c r="D1000" s="25"/>
      <c r="E1000" s="25"/>
      <c r="F1000" s="24" t="s">
        <v>18</v>
      </c>
      <c r="G1000" s="26">
        <v>1</v>
      </c>
      <c r="H1000" s="31"/>
      <c r="I1000" s="27">
        <v>0</v>
      </c>
      <c r="J1000" s="28">
        <f t="shared" si="35"/>
        <v>0</v>
      </c>
      <c r="K1000" s="29" t="s">
        <v>50</v>
      </c>
      <c r="L1000" s="29" t="s">
        <v>45</v>
      </c>
      <c r="M1000" s="29" t="s">
        <v>51</v>
      </c>
      <c r="N1000" s="30" t="str">
        <f>VLOOKUP(M1000,[20]OPERACIONAL!$A$1:$C$12,2,FALSE)</f>
        <v>SELECIONAR</v>
      </c>
    </row>
    <row r="1001" spans="2:14">
      <c r="B1001" s="23" t="str">
        <f t="shared" si="34"/>
        <v>U.</v>
      </c>
      <c r="C1001" s="24" t="s">
        <v>4</v>
      </c>
      <c r="D1001" s="25"/>
      <c r="E1001" s="25"/>
      <c r="F1001" s="24" t="s">
        <v>18</v>
      </c>
      <c r="G1001" s="26">
        <v>1</v>
      </c>
      <c r="H1001" s="31"/>
      <c r="I1001" s="27">
        <v>0</v>
      </c>
      <c r="J1001" s="28">
        <f t="shared" si="35"/>
        <v>0</v>
      </c>
      <c r="K1001" s="29" t="s">
        <v>50</v>
      </c>
      <c r="L1001" s="29" t="s">
        <v>45</v>
      </c>
      <c r="M1001" s="29" t="s">
        <v>51</v>
      </c>
      <c r="N1001" s="30" t="str">
        <f>VLOOKUP(M1001,[20]OPERACIONAL!$A$1:$C$12,2,FALSE)</f>
        <v>SELECIONAR</v>
      </c>
    </row>
    <row r="1002" spans="2:14">
      <c r="B1002" s="23" t="str">
        <f t="shared" si="34"/>
        <v>U.</v>
      </c>
      <c r="C1002" s="24" t="s">
        <v>4</v>
      </c>
      <c r="D1002" s="25"/>
      <c r="E1002" s="25"/>
      <c r="F1002" s="24" t="s">
        <v>18</v>
      </c>
      <c r="G1002" s="26">
        <v>1</v>
      </c>
      <c r="H1002" s="31"/>
      <c r="I1002" s="27">
        <v>0</v>
      </c>
      <c r="J1002" s="28">
        <f t="shared" si="35"/>
        <v>0</v>
      </c>
      <c r="K1002" s="29" t="s">
        <v>50</v>
      </c>
      <c r="L1002" s="29" t="s">
        <v>45</v>
      </c>
      <c r="M1002" s="29" t="s">
        <v>51</v>
      </c>
      <c r="N1002" s="30" t="str">
        <f>VLOOKUP(M1002,[20]OPERACIONAL!$A$1:$C$12,2,FALSE)</f>
        <v>SELECIONAR</v>
      </c>
    </row>
    <row r="1003" spans="2:14">
      <c r="B1003" s="23" t="str">
        <f t="shared" si="34"/>
        <v>U.</v>
      </c>
      <c r="C1003" s="24" t="s">
        <v>4</v>
      </c>
      <c r="D1003" s="25"/>
      <c r="E1003" s="25"/>
      <c r="F1003" s="24" t="s">
        <v>18</v>
      </c>
      <c r="G1003" s="26">
        <v>1</v>
      </c>
      <c r="H1003" s="31"/>
      <c r="I1003" s="27">
        <v>0</v>
      </c>
      <c r="J1003" s="28">
        <f t="shared" si="35"/>
        <v>0</v>
      </c>
      <c r="K1003" s="29" t="s">
        <v>50</v>
      </c>
      <c r="L1003" s="29" t="s">
        <v>45</v>
      </c>
      <c r="M1003" s="29" t="s">
        <v>51</v>
      </c>
      <c r="N1003" s="30" t="str">
        <f>VLOOKUP(M1003,[20]OPERACIONAL!$A$1:$C$12,2,FALSE)</f>
        <v>SELECIONAR</v>
      </c>
    </row>
    <row r="1004" spans="2:14">
      <c r="B1004" s="23" t="str">
        <f t="shared" si="34"/>
        <v>U.</v>
      </c>
      <c r="C1004" s="24" t="s">
        <v>4</v>
      </c>
      <c r="D1004" s="25"/>
      <c r="E1004" s="25"/>
      <c r="F1004" s="24" t="s">
        <v>18</v>
      </c>
      <c r="G1004" s="26">
        <v>1</v>
      </c>
      <c r="H1004" s="31"/>
      <c r="I1004" s="27">
        <v>0</v>
      </c>
      <c r="J1004" s="28">
        <f t="shared" si="35"/>
        <v>0</v>
      </c>
      <c r="K1004" s="29" t="s">
        <v>50</v>
      </c>
      <c r="L1004" s="29" t="s">
        <v>45</v>
      </c>
      <c r="M1004" s="29" t="s">
        <v>51</v>
      </c>
      <c r="N1004" s="30" t="str">
        <f>VLOOKUP(M1004,[20]OPERACIONAL!$A$1:$C$12,2,FALSE)</f>
        <v>SELECIONAR</v>
      </c>
    </row>
    <row r="1005" spans="2:14">
      <c r="B1005" s="23" t="str">
        <f t="shared" si="34"/>
        <v>U.</v>
      </c>
      <c r="C1005" s="24" t="s">
        <v>4</v>
      </c>
      <c r="D1005" s="25"/>
      <c r="E1005" s="25"/>
      <c r="F1005" s="24" t="s">
        <v>18</v>
      </c>
      <c r="G1005" s="26">
        <v>1</v>
      </c>
      <c r="H1005" s="31"/>
      <c r="I1005" s="27">
        <v>0</v>
      </c>
      <c r="J1005" s="28">
        <f t="shared" si="35"/>
        <v>0</v>
      </c>
      <c r="K1005" s="29" t="s">
        <v>50</v>
      </c>
      <c r="L1005" s="29" t="s">
        <v>45</v>
      </c>
      <c r="M1005" s="29" t="s">
        <v>51</v>
      </c>
      <c r="N1005" s="30" t="str">
        <f>VLOOKUP(M1005,[20]OPERACIONAL!$A$1:$C$12,2,FALSE)</f>
        <v>SELECIONAR</v>
      </c>
    </row>
    <row r="1006" spans="2:14">
      <c r="B1006" s="23" t="str">
        <f t="shared" si="34"/>
        <v>U.</v>
      </c>
      <c r="C1006" s="24" t="s">
        <v>4</v>
      </c>
      <c r="D1006" s="25"/>
      <c r="E1006" s="25"/>
      <c r="F1006" s="24" t="s">
        <v>18</v>
      </c>
      <c r="G1006" s="26">
        <v>1</v>
      </c>
      <c r="H1006" s="31"/>
      <c r="I1006" s="27">
        <v>0</v>
      </c>
      <c r="J1006" s="28">
        <f t="shared" si="35"/>
        <v>0</v>
      </c>
      <c r="K1006" s="29" t="s">
        <v>50</v>
      </c>
      <c r="L1006" s="29" t="s">
        <v>45</v>
      </c>
      <c r="M1006" s="29" t="s">
        <v>51</v>
      </c>
      <c r="N1006" s="30" t="str">
        <f>VLOOKUP(M1006,[20]OPERACIONAL!$A$1:$C$12,2,FALSE)</f>
        <v>SELECIONAR</v>
      </c>
    </row>
    <row r="1007" spans="2:14">
      <c r="B1007" s="23" t="str">
        <f t="shared" si="34"/>
        <v>U.</v>
      </c>
      <c r="C1007" s="24" t="s">
        <v>4</v>
      </c>
      <c r="D1007" s="25"/>
      <c r="E1007" s="25"/>
      <c r="F1007" s="24" t="s">
        <v>18</v>
      </c>
      <c r="G1007" s="26">
        <v>1</v>
      </c>
      <c r="H1007" s="31"/>
      <c r="I1007" s="27">
        <v>0</v>
      </c>
      <c r="J1007" s="28">
        <f t="shared" si="35"/>
        <v>0</v>
      </c>
      <c r="K1007" s="29" t="s">
        <v>50</v>
      </c>
      <c r="L1007" s="29" t="s">
        <v>45</v>
      </c>
      <c r="M1007" s="29" t="s">
        <v>51</v>
      </c>
      <c r="N1007" s="30" t="str">
        <f>VLOOKUP(M1007,[20]OPERACIONAL!$A$1:$C$12,2,FALSE)</f>
        <v>SELECIONAR</v>
      </c>
    </row>
    <row r="1008" spans="2:14">
      <c r="B1008" s="23" t="str">
        <f t="shared" si="34"/>
        <v>U.</v>
      </c>
      <c r="C1008" s="24" t="s">
        <v>4</v>
      </c>
      <c r="D1008" s="25"/>
      <c r="E1008" s="25"/>
      <c r="F1008" s="24" t="s">
        <v>18</v>
      </c>
      <c r="G1008" s="26">
        <v>1</v>
      </c>
      <c r="H1008" s="31"/>
      <c r="I1008" s="27">
        <v>0</v>
      </c>
      <c r="J1008" s="28">
        <f t="shared" si="35"/>
        <v>0</v>
      </c>
      <c r="K1008" s="29" t="s">
        <v>50</v>
      </c>
      <c r="L1008" s="29" t="s">
        <v>45</v>
      </c>
      <c r="M1008" s="29" t="s">
        <v>51</v>
      </c>
      <c r="N1008" s="30" t="str">
        <f>VLOOKUP(M1008,[20]OPERACIONAL!$A$1:$C$12,2,FALSE)</f>
        <v>SELECIONAR</v>
      </c>
    </row>
    <row r="1009" spans="2:14">
      <c r="B1009" s="23" t="str">
        <f t="shared" si="34"/>
        <v>U.</v>
      </c>
      <c r="C1009" s="24" t="s">
        <v>4</v>
      </c>
      <c r="D1009" s="25"/>
      <c r="E1009" s="25"/>
      <c r="F1009" s="24" t="s">
        <v>18</v>
      </c>
      <c r="G1009" s="26">
        <v>1</v>
      </c>
      <c r="H1009" s="31"/>
      <c r="I1009" s="27">
        <v>0</v>
      </c>
      <c r="J1009" s="28">
        <f t="shared" si="35"/>
        <v>0</v>
      </c>
      <c r="K1009" s="29" t="s">
        <v>50</v>
      </c>
      <c r="L1009" s="29" t="s">
        <v>45</v>
      </c>
      <c r="M1009" s="29" t="s">
        <v>51</v>
      </c>
      <c r="N1009" s="30" t="str">
        <f>VLOOKUP(M1009,[20]OPERACIONAL!$A$1:$C$12,2,FALSE)</f>
        <v>SELECIONAR</v>
      </c>
    </row>
    <row r="1010" spans="2:14">
      <c r="B1010" s="23" t="str">
        <f t="shared" si="34"/>
        <v>U.</v>
      </c>
      <c r="C1010" s="24" t="s">
        <v>4</v>
      </c>
      <c r="D1010" s="25"/>
      <c r="E1010" s="25"/>
      <c r="F1010" s="24" t="s">
        <v>18</v>
      </c>
      <c r="G1010" s="26">
        <v>1</v>
      </c>
      <c r="H1010" s="31"/>
      <c r="I1010" s="27">
        <v>0</v>
      </c>
      <c r="J1010" s="28">
        <f t="shared" si="35"/>
        <v>0</v>
      </c>
      <c r="K1010" s="29" t="s">
        <v>50</v>
      </c>
      <c r="L1010" s="29" t="s">
        <v>45</v>
      </c>
      <c r="M1010" s="29" t="s">
        <v>51</v>
      </c>
      <c r="N1010" s="30" t="str">
        <f>VLOOKUP(M1010,[20]OPERACIONAL!$A$1:$C$12,2,FALSE)</f>
        <v>SELECIONAR</v>
      </c>
    </row>
    <row r="1011" spans="2:14">
      <c r="B1011" s="23" t="str">
        <f t="shared" si="34"/>
        <v>U.</v>
      </c>
      <c r="C1011" s="24" t="s">
        <v>4</v>
      </c>
      <c r="D1011" s="25"/>
      <c r="E1011" s="25"/>
      <c r="F1011" s="24" t="s">
        <v>18</v>
      </c>
      <c r="G1011" s="26">
        <v>1</v>
      </c>
      <c r="H1011" s="31"/>
      <c r="I1011" s="27">
        <v>0</v>
      </c>
      <c r="J1011" s="28">
        <f t="shared" si="35"/>
        <v>0</v>
      </c>
      <c r="K1011" s="29" t="s">
        <v>50</v>
      </c>
      <c r="L1011" s="29" t="s">
        <v>45</v>
      </c>
      <c r="M1011" s="29" t="s">
        <v>51</v>
      </c>
      <c r="N1011" s="30" t="str">
        <f>VLOOKUP(M1011,[20]OPERACIONAL!$A$1:$C$12,2,FALSE)</f>
        <v>SELECIONAR</v>
      </c>
    </row>
    <row r="1012" spans="2:14">
      <c r="B1012" s="23" t="str">
        <f t="shared" si="34"/>
        <v>U.</v>
      </c>
      <c r="C1012" s="24" t="s">
        <v>4</v>
      </c>
      <c r="D1012" s="25"/>
      <c r="E1012" s="25"/>
      <c r="F1012" s="24" t="s">
        <v>18</v>
      </c>
      <c r="G1012" s="26">
        <v>1</v>
      </c>
      <c r="H1012" s="31"/>
      <c r="I1012" s="27">
        <v>0</v>
      </c>
      <c r="J1012" s="28">
        <f t="shared" si="35"/>
        <v>0</v>
      </c>
      <c r="K1012" s="29" t="s">
        <v>50</v>
      </c>
      <c r="L1012" s="29" t="s">
        <v>45</v>
      </c>
      <c r="M1012" s="29" t="s">
        <v>51</v>
      </c>
      <c r="N1012" s="30" t="str">
        <f>VLOOKUP(M1012,[20]OPERACIONAL!$A$1:$C$12,2,FALSE)</f>
        <v>SELECIONAR</v>
      </c>
    </row>
    <row r="1013" spans="2:14">
      <c r="B1013" s="23" t="str">
        <f t="shared" si="34"/>
        <v>U.</v>
      </c>
      <c r="C1013" s="24" t="s">
        <v>4</v>
      </c>
      <c r="D1013" s="25"/>
      <c r="E1013" s="25"/>
      <c r="F1013" s="24" t="s">
        <v>18</v>
      </c>
      <c r="G1013" s="26">
        <v>1</v>
      </c>
      <c r="H1013" s="31"/>
      <c r="I1013" s="27">
        <v>0</v>
      </c>
      <c r="J1013" s="28">
        <f t="shared" si="35"/>
        <v>0</v>
      </c>
      <c r="K1013" s="29" t="s">
        <v>50</v>
      </c>
      <c r="L1013" s="29" t="s">
        <v>45</v>
      </c>
      <c r="M1013" s="29" t="s">
        <v>51</v>
      </c>
      <c r="N1013" s="30" t="str">
        <f>VLOOKUP(M1013,[20]OPERACIONAL!$A$1:$C$12,2,FALSE)</f>
        <v>SELECIONAR</v>
      </c>
    </row>
    <row r="1014" spans="2:14">
      <c r="B1014" s="23" t="str">
        <f t="shared" si="34"/>
        <v>U.</v>
      </c>
      <c r="C1014" s="24" t="s">
        <v>4</v>
      </c>
      <c r="D1014" s="25"/>
      <c r="E1014" s="25"/>
      <c r="F1014" s="24" t="s">
        <v>18</v>
      </c>
      <c r="G1014" s="26">
        <v>1</v>
      </c>
      <c r="H1014" s="31"/>
      <c r="I1014" s="27">
        <v>0</v>
      </c>
      <c r="J1014" s="28">
        <f t="shared" si="35"/>
        <v>0</v>
      </c>
      <c r="K1014" s="29" t="s">
        <v>50</v>
      </c>
      <c r="L1014" s="29" t="s">
        <v>45</v>
      </c>
      <c r="M1014" s="29" t="s">
        <v>51</v>
      </c>
      <c r="N1014" s="30" t="str">
        <f>VLOOKUP(M1014,[20]OPERACIONAL!$A$1:$C$12,2,FALSE)</f>
        <v>SELECIONAR</v>
      </c>
    </row>
    <row r="1015" spans="2:14">
      <c r="B1015" s="23" t="str">
        <f t="shared" si="34"/>
        <v>U.</v>
      </c>
      <c r="C1015" s="24" t="s">
        <v>4</v>
      </c>
      <c r="D1015" s="25"/>
      <c r="E1015" s="25"/>
      <c r="F1015" s="24" t="s">
        <v>18</v>
      </c>
      <c r="G1015" s="26">
        <v>1</v>
      </c>
      <c r="H1015" s="31"/>
      <c r="I1015" s="27">
        <v>0</v>
      </c>
      <c r="J1015" s="28">
        <f t="shared" si="35"/>
        <v>0</v>
      </c>
      <c r="K1015" s="29" t="s">
        <v>50</v>
      </c>
      <c r="L1015" s="29" t="s">
        <v>45</v>
      </c>
      <c r="M1015" s="29" t="s">
        <v>51</v>
      </c>
      <c r="N1015" s="30" t="str">
        <f>VLOOKUP(M1015,[20]OPERACIONAL!$A$1:$C$12,2,FALSE)</f>
        <v>SELECIONAR</v>
      </c>
    </row>
    <row r="1016" spans="2:14">
      <c r="B1016" s="23" t="str">
        <f t="shared" si="34"/>
        <v>U.</v>
      </c>
      <c r="C1016" s="24" t="s">
        <v>4</v>
      </c>
      <c r="D1016" s="25"/>
      <c r="E1016" s="25"/>
      <c r="F1016" s="24" t="s">
        <v>18</v>
      </c>
      <c r="G1016" s="26">
        <v>1</v>
      </c>
      <c r="H1016" s="31"/>
      <c r="I1016" s="27">
        <v>0</v>
      </c>
      <c r="J1016" s="28">
        <f t="shared" si="35"/>
        <v>0</v>
      </c>
      <c r="K1016" s="29" t="s">
        <v>50</v>
      </c>
      <c r="L1016" s="29" t="s">
        <v>45</v>
      </c>
      <c r="M1016" s="29" t="s">
        <v>51</v>
      </c>
      <c r="N1016" s="30" t="str">
        <f>VLOOKUP(M1016,[20]OPERACIONAL!$A$1:$C$12,2,FALSE)</f>
        <v>SELECIONAR</v>
      </c>
    </row>
    <row r="1017" spans="2:14">
      <c r="B1017" s="23" t="str">
        <f t="shared" si="34"/>
        <v>U.</v>
      </c>
      <c r="C1017" s="24" t="s">
        <v>4</v>
      </c>
      <c r="D1017" s="25"/>
      <c r="E1017" s="25"/>
      <c r="F1017" s="24" t="s">
        <v>18</v>
      </c>
      <c r="G1017" s="26">
        <v>1</v>
      </c>
      <c r="H1017" s="31"/>
      <c r="I1017" s="27">
        <v>0</v>
      </c>
      <c r="J1017" s="28">
        <f t="shared" si="35"/>
        <v>0</v>
      </c>
      <c r="K1017" s="29" t="s">
        <v>50</v>
      </c>
      <c r="L1017" s="29" t="s">
        <v>45</v>
      </c>
      <c r="M1017" s="29" t="s">
        <v>51</v>
      </c>
      <c r="N1017" s="30" t="str">
        <f>VLOOKUP(M1017,[20]OPERACIONAL!$A$1:$C$12,2,FALSE)</f>
        <v>SELECIONAR</v>
      </c>
    </row>
    <row r="1018" spans="2:14">
      <c r="B1018" s="23" t="str">
        <f t="shared" si="34"/>
        <v>U.</v>
      </c>
      <c r="C1018" s="24" t="s">
        <v>4</v>
      </c>
      <c r="D1018" s="25"/>
      <c r="E1018" s="25"/>
      <c r="F1018" s="24" t="s">
        <v>18</v>
      </c>
      <c r="G1018" s="26">
        <v>1</v>
      </c>
      <c r="H1018" s="31"/>
      <c r="I1018" s="27">
        <v>0</v>
      </c>
      <c r="J1018" s="28">
        <f t="shared" si="35"/>
        <v>0</v>
      </c>
      <c r="K1018" s="29" t="s">
        <v>50</v>
      </c>
      <c r="L1018" s="29" t="s">
        <v>45</v>
      </c>
      <c r="M1018" s="29" t="s">
        <v>51</v>
      </c>
      <c r="N1018" s="30" t="str">
        <f>VLOOKUP(M1018,[20]OPERACIONAL!$A$1:$C$12,2,FALSE)</f>
        <v>SELECIONAR</v>
      </c>
    </row>
    <row r="1019" spans="2:14">
      <c r="B1019" s="23" t="str">
        <f t="shared" si="34"/>
        <v>U.</v>
      </c>
      <c r="C1019" s="24" t="s">
        <v>4</v>
      </c>
      <c r="D1019" s="25"/>
      <c r="E1019" s="25"/>
      <c r="F1019" s="24" t="s">
        <v>18</v>
      </c>
      <c r="G1019" s="26">
        <v>1</v>
      </c>
      <c r="H1019" s="31"/>
      <c r="I1019" s="27">
        <v>0</v>
      </c>
      <c r="J1019" s="28">
        <f t="shared" si="35"/>
        <v>0</v>
      </c>
      <c r="K1019" s="29" t="s">
        <v>50</v>
      </c>
      <c r="L1019" s="29" t="s">
        <v>45</v>
      </c>
      <c r="M1019" s="29" t="s">
        <v>51</v>
      </c>
      <c r="N1019" s="30" t="str">
        <f>VLOOKUP(M1019,[20]OPERACIONAL!$A$1:$C$12,2,FALSE)</f>
        <v>SELECIONAR</v>
      </c>
    </row>
    <row r="1020" spans="2:14">
      <c r="B1020" s="23" t="str">
        <f t="shared" si="34"/>
        <v>U.</v>
      </c>
      <c r="C1020" s="24" t="s">
        <v>4</v>
      </c>
      <c r="D1020" s="25"/>
      <c r="E1020" s="25"/>
      <c r="F1020" s="24" t="s">
        <v>18</v>
      </c>
      <c r="G1020" s="26">
        <v>1</v>
      </c>
      <c r="H1020" s="31"/>
      <c r="I1020" s="27">
        <v>0</v>
      </c>
      <c r="J1020" s="28">
        <f t="shared" si="35"/>
        <v>0</v>
      </c>
      <c r="K1020" s="29" t="s">
        <v>50</v>
      </c>
      <c r="L1020" s="29" t="s">
        <v>45</v>
      </c>
      <c r="M1020" s="29" t="s">
        <v>51</v>
      </c>
      <c r="N1020" s="30" t="str">
        <f>VLOOKUP(M1020,[20]OPERACIONAL!$A$1:$C$12,2,FALSE)</f>
        <v>SELECIONAR</v>
      </c>
    </row>
    <row r="1021" spans="2:14">
      <c r="B1021" s="23" t="str">
        <f t="shared" si="34"/>
        <v>U.</v>
      </c>
      <c r="C1021" s="24" t="s">
        <v>4</v>
      </c>
      <c r="D1021" s="25"/>
      <c r="E1021" s="25"/>
      <c r="F1021" s="24" t="s">
        <v>18</v>
      </c>
      <c r="G1021" s="26">
        <v>1</v>
      </c>
      <c r="H1021" s="31"/>
      <c r="I1021" s="27">
        <v>0</v>
      </c>
      <c r="J1021" s="28">
        <f t="shared" si="35"/>
        <v>0</v>
      </c>
      <c r="K1021" s="29" t="s">
        <v>50</v>
      </c>
      <c r="L1021" s="29" t="s">
        <v>45</v>
      </c>
      <c r="M1021" s="29" t="s">
        <v>51</v>
      </c>
      <c r="N1021" s="30" t="str">
        <f>VLOOKUP(M1021,[20]OPERACIONAL!$A$1:$C$12,2,FALSE)</f>
        <v>SELECIONAR</v>
      </c>
    </row>
    <row r="1022" spans="2:14">
      <c r="B1022" s="23" t="str">
        <f t="shared" si="34"/>
        <v>U.</v>
      </c>
      <c r="C1022" s="24" t="s">
        <v>4</v>
      </c>
      <c r="D1022" s="25"/>
      <c r="E1022" s="25"/>
      <c r="F1022" s="24" t="s">
        <v>18</v>
      </c>
      <c r="G1022" s="26">
        <v>1</v>
      </c>
      <c r="H1022" s="31"/>
      <c r="I1022" s="27">
        <v>0</v>
      </c>
      <c r="J1022" s="28">
        <f t="shared" si="35"/>
        <v>0</v>
      </c>
      <c r="K1022" s="29" t="s">
        <v>50</v>
      </c>
      <c r="L1022" s="29" t="s">
        <v>45</v>
      </c>
      <c r="M1022" s="29" t="s">
        <v>51</v>
      </c>
      <c r="N1022" s="30" t="str">
        <f>VLOOKUP(M1022,[20]OPERACIONAL!$A$1:$C$12,2,FALSE)</f>
        <v>SELECIONAR</v>
      </c>
    </row>
    <row r="1023" spans="2:14">
      <c r="B1023" s="23" t="str">
        <f t="shared" si="34"/>
        <v>U.</v>
      </c>
      <c r="C1023" s="24" t="s">
        <v>4</v>
      </c>
      <c r="D1023" s="25"/>
      <c r="E1023" s="25"/>
      <c r="F1023" s="24" t="s">
        <v>18</v>
      </c>
      <c r="G1023" s="26">
        <v>1</v>
      </c>
      <c r="H1023" s="31"/>
      <c r="I1023" s="27">
        <v>0</v>
      </c>
      <c r="J1023" s="28">
        <f t="shared" si="35"/>
        <v>0</v>
      </c>
      <c r="K1023" s="29" t="s">
        <v>50</v>
      </c>
      <c r="L1023" s="29" t="s">
        <v>45</v>
      </c>
      <c r="M1023" s="29" t="s">
        <v>51</v>
      </c>
      <c r="N1023" s="30" t="str">
        <f>VLOOKUP(M1023,[20]OPERACIONAL!$A$1:$C$12,2,FALSE)</f>
        <v>SELECIONAR</v>
      </c>
    </row>
    <row r="1024" spans="2:14">
      <c r="B1024" s="23" t="str">
        <f t="shared" si="34"/>
        <v>U.</v>
      </c>
      <c r="C1024" s="24" t="s">
        <v>4</v>
      </c>
      <c r="D1024" s="25"/>
      <c r="E1024" s="25"/>
      <c r="F1024" s="24" t="s">
        <v>18</v>
      </c>
      <c r="G1024" s="26">
        <v>1</v>
      </c>
      <c r="H1024" s="31"/>
      <c r="I1024" s="27">
        <v>0</v>
      </c>
      <c r="J1024" s="28">
        <f t="shared" si="35"/>
        <v>0</v>
      </c>
      <c r="K1024" s="29" t="s">
        <v>50</v>
      </c>
      <c r="L1024" s="29" t="s">
        <v>45</v>
      </c>
      <c r="M1024" s="29" t="s">
        <v>51</v>
      </c>
      <c r="N1024" s="30" t="str">
        <f>VLOOKUP(M1024,[20]OPERACIONAL!$A$1:$C$12,2,FALSE)</f>
        <v>SELECIONAR</v>
      </c>
    </row>
    <row r="1025" spans="2:14">
      <c r="B1025" s="23" t="str">
        <f t="shared" si="34"/>
        <v>U.</v>
      </c>
      <c r="C1025" s="24" t="s">
        <v>4</v>
      </c>
      <c r="D1025" s="25"/>
      <c r="E1025" s="25"/>
      <c r="F1025" s="24" t="s">
        <v>18</v>
      </c>
      <c r="G1025" s="26">
        <v>1</v>
      </c>
      <c r="H1025" s="31"/>
      <c r="I1025" s="27">
        <v>0</v>
      </c>
      <c r="J1025" s="28">
        <f t="shared" si="35"/>
        <v>0</v>
      </c>
      <c r="K1025" s="29" t="s">
        <v>50</v>
      </c>
      <c r="L1025" s="29" t="s">
        <v>45</v>
      </c>
      <c r="M1025" s="29" t="s">
        <v>51</v>
      </c>
      <c r="N1025" s="30" t="str">
        <f>VLOOKUP(M1025,[20]OPERACIONAL!$A$1:$C$12,2,FALSE)</f>
        <v>SELECIONAR</v>
      </c>
    </row>
    <row r="1026" spans="2:14">
      <c r="B1026" s="23" t="str">
        <f t="shared" si="34"/>
        <v>U.</v>
      </c>
      <c r="C1026" s="24" t="s">
        <v>4</v>
      </c>
      <c r="D1026" s="25"/>
      <c r="E1026" s="25"/>
      <c r="F1026" s="24" t="s">
        <v>18</v>
      </c>
      <c r="G1026" s="26">
        <v>1</v>
      </c>
      <c r="H1026" s="31"/>
      <c r="I1026" s="27">
        <v>0</v>
      </c>
      <c r="J1026" s="28">
        <f t="shared" si="35"/>
        <v>0</v>
      </c>
      <c r="K1026" s="29" t="s">
        <v>50</v>
      </c>
      <c r="L1026" s="29" t="s">
        <v>45</v>
      </c>
      <c r="M1026" s="29" t="s">
        <v>51</v>
      </c>
      <c r="N1026" s="30" t="str">
        <f>VLOOKUP(M1026,[20]OPERACIONAL!$A$1:$C$12,2,FALSE)</f>
        <v>SELECIONAR</v>
      </c>
    </row>
    <row r="1027" spans="2:14">
      <c r="B1027" s="23" t="str">
        <f t="shared" si="34"/>
        <v>U.</v>
      </c>
      <c r="C1027" s="24" t="s">
        <v>4</v>
      </c>
      <c r="D1027" s="25"/>
      <c r="E1027" s="25"/>
      <c r="F1027" s="24" t="s">
        <v>18</v>
      </c>
      <c r="G1027" s="26">
        <v>1</v>
      </c>
      <c r="H1027" s="31"/>
      <c r="I1027" s="27">
        <v>0</v>
      </c>
      <c r="J1027" s="28">
        <f t="shared" si="35"/>
        <v>0</v>
      </c>
      <c r="K1027" s="29" t="s">
        <v>50</v>
      </c>
      <c r="L1027" s="29" t="s">
        <v>45</v>
      </c>
      <c r="M1027" s="29" t="s">
        <v>51</v>
      </c>
      <c r="N1027" s="30" t="str">
        <f>VLOOKUP(M1027,[20]OPERACIONAL!$A$1:$C$12,2,FALSE)</f>
        <v>SELECIONAR</v>
      </c>
    </row>
    <row r="1028" spans="2:14">
      <c r="B1028" s="23" t="str">
        <f t="shared" si="34"/>
        <v>U.</v>
      </c>
      <c r="C1028" s="24" t="s">
        <v>4</v>
      </c>
      <c r="D1028" s="25"/>
      <c r="E1028" s="25"/>
      <c r="F1028" s="24" t="s">
        <v>18</v>
      </c>
      <c r="G1028" s="26">
        <v>1</v>
      </c>
      <c r="H1028" s="31"/>
      <c r="I1028" s="27">
        <v>0</v>
      </c>
      <c r="J1028" s="28">
        <f t="shared" si="35"/>
        <v>0</v>
      </c>
      <c r="K1028" s="29" t="s">
        <v>50</v>
      </c>
      <c r="L1028" s="29" t="s">
        <v>45</v>
      </c>
      <c r="M1028" s="29" t="s">
        <v>51</v>
      </c>
      <c r="N1028" s="30" t="str">
        <f>VLOOKUP(M1028,[20]OPERACIONAL!$A$1:$C$12,2,FALSE)</f>
        <v>SELECIONAR</v>
      </c>
    </row>
    <row r="1029" spans="2:14">
      <c r="B1029" s="23" t="str">
        <f t="shared" ref="B1029:B1049" si="36">MID(C1029,1,2)</f>
        <v>U.</v>
      </c>
      <c r="C1029" s="24" t="s">
        <v>4</v>
      </c>
      <c r="D1029" s="25"/>
      <c r="E1029" s="25"/>
      <c r="F1029" s="24" t="s">
        <v>18</v>
      </c>
      <c r="G1029" s="26">
        <v>1</v>
      </c>
      <c r="H1029" s="31"/>
      <c r="I1029" s="27">
        <v>0</v>
      </c>
      <c r="J1029" s="28">
        <f t="shared" si="35"/>
        <v>0</v>
      </c>
      <c r="K1029" s="29" t="s">
        <v>50</v>
      </c>
      <c r="L1029" s="29" t="s">
        <v>45</v>
      </c>
      <c r="M1029" s="29" t="s">
        <v>51</v>
      </c>
      <c r="N1029" s="30" t="str">
        <f>VLOOKUP(M1029,[20]OPERACIONAL!$A$1:$C$12,2,FALSE)</f>
        <v>SELECIONAR</v>
      </c>
    </row>
    <row r="1030" spans="2:14">
      <c r="B1030" s="23" t="str">
        <f t="shared" si="36"/>
        <v>U.</v>
      </c>
      <c r="C1030" s="24" t="s">
        <v>4</v>
      </c>
      <c r="D1030" s="25"/>
      <c r="E1030" s="25"/>
      <c r="F1030" s="24" t="s">
        <v>18</v>
      </c>
      <c r="G1030" s="26">
        <v>1</v>
      </c>
      <c r="H1030" s="31"/>
      <c r="I1030" s="27">
        <v>0</v>
      </c>
      <c r="J1030" s="28">
        <f t="shared" si="35"/>
        <v>0</v>
      </c>
      <c r="K1030" s="29" t="s">
        <v>50</v>
      </c>
      <c r="L1030" s="29" t="s">
        <v>45</v>
      </c>
      <c r="M1030" s="29" t="s">
        <v>51</v>
      </c>
      <c r="N1030" s="30" t="str">
        <f>VLOOKUP(M1030,[20]OPERACIONAL!$A$1:$C$12,2,FALSE)</f>
        <v>SELECIONAR</v>
      </c>
    </row>
    <row r="1031" spans="2:14">
      <c r="B1031" s="23" t="str">
        <f t="shared" si="36"/>
        <v>U.</v>
      </c>
      <c r="C1031" s="24" t="s">
        <v>4</v>
      </c>
      <c r="D1031" s="25"/>
      <c r="E1031" s="25"/>
      <c r="F1031" s="24" t="s">
        <v>18</v>
      </c>
      <c r="G1031" s="26">
        <v>1</v>
      </c>
      <c r="H1031" s="31"/>
      <c r="I1031" s="27">
        <v>0</v>
      </c>
      <c r="J1031" s="28">
        <f t="shared" si="35"/>
        <v>0</v>
      </c>
      <c r="K1031" s="29" t="s">
        <v>50</v>
      </c>
      <c r="L1031" s="29" t="s">
        <v>45</v>
      </c>
      <c r="M1031" s="29" t="s">
        <v>51</v>
      </c>
      <c r="N1031" s="30" t="str">
        <f>VLOOKUP(M1031,[20]OPERACIONAL!$A$1:$C$12,2,FALSE)</f>
        <v>SELECIONAR</v>
      </c>
    </row>
    <row r="1032" spans="2:14">
      <c r="B1032" s="23" t="str">
        <f t="shared" si="36"/>
        <v>U.</v>
      </c>
      <c r="C1032" s="24" t="s">
        <v>4</v>
      </c>
      <c r="D1032" s="25"/>
      <c r="E1032" s="25"/>
      <c r="F1032" s="24" t="s">
        <v>18</v>
      </c>
      <c r="G1032" s="26">
        <v>1</v>
      </c>
      <c r="H1032" s="31"/>
      <c r="I1032" s="27">
        <v>0</v>
      </c>
      <c r="J1032" s="28">
        <f t="shared" si="35"/>
        <v>0</v>
      </c>
      <c r="K1032" s="29" t="s">
        <v>50</v>
      </c>
      <c r="L1032" s="29" t="s">
        <v>45</v>
      </c>
      <c r="M1032" s="29" t="s">
        <v>51</v>
      </c>
      <c r="N1032" s="30" t="str">
        <f>VLOOKUP(M1032,[20]OPERACIONAL!$A$1:$C$12,2,FALSE)</f>
        <v>SELECIONAR</v>
      </c>
    </row>
    <row r="1033" spans="2:14">
      <c r="B1033" s="23" t="str">
        <f t="shared" si="36"/>
        <v>U.</v>
      </c>
      <c r="C1033" s="24" t="s">
        <v>4</v>
      </c>
      <c r="D1033" s="25"/>
      <c r="E1033" s="25"/>
      <c r="F1033" s="24" t="s">
        <v>18</v>
      </c>
      <c r="G1033" s="26">
        <v>1</v>
      </c>
      <c r="H1033" s="31"/>
      <c r="I1033" s="27">
        <v>0</v>
      </c>
      <c r="J1033" s="28">
        <f t="shared" si="35"/>
        <v>0</v>
      </c>
      <c r="K1033" s="29" t="s">
        <v>50</v>
      </c>
      <c r="L1033" s="29" t="s">
        <v>45</v>
      </c>
      <c r="M1033" s="29" t="s">
        <v>51</v>
      </c>
      <c r="N1033" s="30" t="str">
        <f>VLOOKUP(M1033,[20]OPERACIONAL!$A$1:$C$12,2,FALSE)</f>
        <v>SELECIONAR</v>
      </c>
    </row>
    <row r="1034" spans="2:14">
      <c r="B1034" s="23" t="str">
        <f t="shared" si="36"/>
        <v>U.</v>
      </c>
      <c r="C1034" s="24" t="s">
        <v>4</v>
      </c>
      <c r="D1034" s="25"/>
      <c r="E1034" s="25"/>
      <c r="F1034" s="24" t="s">
        <v>18</v>
      </c>
      <c r="G1034" s="26">
        <v>1</v>
      </c>
      <c r="H1034" s="31"/>
      <c r="I1034" s="27">
        <v>0</v>
      </c>
      <c r="J1034" s="28">
        <f t="shared" si="35"/>
        <v>0</v>
      </c>
      <c r="K1034" s="29" t="s">
        <v>50</v>
      </c>
      <c r="L1034" s="29" t="s">
        <v>45</v>
      </c>
      <c r="M1034" s="29" t="s">
        <v>51</v>
      </c>
      <c r="N1034" s="30" t="str">
        <f>VLOOKUP(M1034,[20]OPERACIONAL!$A$1:$C$12,2,FALSE)</f>
        <v>SELECIONAR</v>
      </c>
    </row>
    <row r="1035" spans="2:14">
      <c r="B1035" s="23" t="str">
        <f t="shared" si="36"/>
        <v>U.</v>
      </c>
      <c r="C1035" s="24" t="s">
        <v>4</v>
      </c>
      <c r="D1035" s="25"/>
      <c r="E1035" s="25"/>
      <c r="F1035" s="24" t="s">
        <v>18</v>
      </c>
      <c r="G1035" s="26">
        <v>1</v>
      </c>
      <c r="H1035" s="31"/>
      <c r="I1035" s="27">
        <v>0</v>
      </c>
      <c r="J1035" s="28">
        <f t="shared" si="35"/>
        <v>0</v>
      </c>
      <c r="K1035" s="29" t="s">
        <v>50</v>
      </c>
      <c r="L1035" s="29" t="s">
        <v>45</v>
      </c>
      <c r="M1035" s="29" t="s">
        <v>51</v>
      </c>
      <c r="N1035" s="30" t="str">
        <f>VLOOKUP(M1035,[20]OPERACIONAL!$A$1:$C$12,2,FALSE)</f>
        <v>SELECIONAR</v>
      </c>
    </row>
    <row r="1036" spans="2:14">
      <c r="B1036" s="23" t="str">
        <f t="shared" si="36"/>
        <v>U.</v>
      </c>
      <c r="C1036" s="24" t="s">
        <v>4</v>
      </c>
      <c r="D1036" s="25"/>
      <c r="E1036" s="25"/>
      <c r="F1036" s="24" t="s">
        <v>18</v>
      </c>
      <c r="G1036" s="26">
        <v>1</v>
      </c>
      <c r="H1036" s="31"/>
      <c r="I1036" s="27">
        <v>0</v>
      </c>
      <c r="J1036" s="28">
        <f t="shared" si="35"/>
        <v>0</v>
      </c>
      <c r="K1036" s="29" t="s">
        <v>50</v>
      </c>
      <c r="L1036" s="29" t="s">
        <v>45</v>
      </c>
      <c r="M1036" s="29" t="s">
        <v>51</v>
      </c>
      <c r="N1036" s="30" t="str">
        <f>VLOOKUP(M1036,[20]OPERACIONAL!$A$1:$C$12,2,FALSE)</f>
        <v>SELECIONAR</v>
      </c>
    </row>
    <row r="1037" spans="2:14">
      <c r="B1037" s="23" t="str">
        <f t="shared" si="36"/>
        <v>U.</v>
      </c>
      <c r="C1037" s="24" t="s">
        <v>4</v>
      </c>
      <c r="D1037" s="25"/>
      <c r="E1037" s="25"/>
      <c r="F1037" s="24" t="s">
        <v>18</v>
      </c>
      <c r="G1037" s="26">
        <v>1</v>
      </c>
      <c r="H1037" s="31"/>
      <c r="I1037" s="27">
        <v>0</v>
      </c>
      <c r="J1037" s="28">
        <f t="shared" si="35"/>
        <v>0</v>
      </c>
      <c r="K1037" s="29" t="s">
        <v>50</v>
      </c>
      <c r="L1037" s="29" t="s">
        <v>45</v>
      </c>
      <c r="M1037" s="29" t="s">
        <v>51</v>
      </c>
      <c r="N1037" s="30" t="str">
        <f>VLOOKUP(M1037,[20]OPERACIONAL!$A$1:$C$12,2,FALSE)</f>
        <v>SELECIONAR</v>
      </c>
    </row>
    <row r="1038" spans="2:14">
      <c r="B1038" s="23" t="str">
        <f t="shared" si="36"/>
        <v>U.</v>
      </c>
      <c r="C1038" s="24" t="s">
        <v>4</v>
      </c>
      <c r="D1038" s="25"/>
      <c r="E1038" s="25"/>
      <c r="F1038" s="24" t="s">
        <v>18</v>
      </c>
      <c r="G1038" s="26">
        <v>1</v>
      </c>
      <c r="H1038" s="31"/>
      <c r="I1038" s="27">
        <v>0</v>
      </c>
      <c r="J1038" s="28">
        <f t="shared" si="35"/>
        <v>0</v>
      </c>
      <c r="K1038" s="29" t="s">
        <v>50</v>
      </c>
      <c r="L1038" s="29" t="s">
        <v>45</v>
      </c>
      <c r="M1038" s="29" t="s">
        <v>51</v>
      </c>
      <c r="N1038" s="30" t="str">
        <f>VLOOKUP(M1038,[20]OPERACIONAL!$A$1:$C$12,2,FALSE)</f>
        <v>SELECIONAR</v>
      </c>
    </row>
    <row r="1039" spans="2:14">
      <c r="B1039" s="23" t="str">
        <f t="shared" si="36"/>
        <v>U.</v>
      </c>
      <c r="C1039" s="24" t="s">
        <v>4</v>
      </c>
      <c r="D1039" s="25"/>
      <c r="E1039" s="25"/>
      <c r="F1039" s="24" t="s">
        <v>18</v>
      </c>
      <c r="G1039" s="26">
        <v>1</v>
      </c>
      <c r="H1039" s="31"/>
      <c r="I1039" s="27">
        <v>0</v>
      </c>
      <c r="J1039" s="28">
        <f t="shared" ref="J1039:J1049" si="37">G1039*I1039</f>
        <v>0</v>
      </c>
      <c r="K1039" s="29" t="s">
        <v>50</v>
      </c>
      <c r="L1039" s="29" t="s">
        <v>45</v>
      </c>
      <c r="M1039" s="29" t="s">
        <v>51</v>
      </c>
      <c r="N1039" s="30" t="str">
        <f>VLOOKUP(M1039,[20]OPERACIONAL!$A$1:$C$12,2,FALSE)</f>
        <v>SELECIONAR</v>
      </c>
    </row>
    <row r="1040" spans="2:14">
      <c r="B1040" s="23" t="str">
        <f t="shared" si="36"/>
        <v>U.</v>
      </c>
      <c r="C1040" s="24" t="s">
        <v>4</v>
      </c>
      <c r="D1040" s="25"/>
      <c r="E1040" s="25"/>
      <c r="F1040" s="24" t="s">
        <v>18</v>
      </c>
      <c r="G1040" s="26">
        <v>1</v>
      </c>
      <c r="H1040" s="31"/>
      <c r="I1040" s="27">
        <v>0</v>
      </c>
      <c r="J1040" s="28">
        <f t="shared" si="37"/>
        <v>0</v>
      </c>
      <c r="K1040" s="29" t="s">
        <v>50</v>
      </c>
      <c r="L1040" s="29" t="s">
        <v>45</v>
      </c>
      <c r="M1040" s="29" t="s">
        <v>51</v>
      </c>
      <c r="N1040" s="30" t="str">
        <f>VLOOKUP(M1040,[20]OPERACIONAL!$A$1:$C$12,2,FALSE)</f>
        <v>SELECIONAR</v>
      </c>
    </row>
    <row r="1041" spans="2:14">
      <c r="B1041" s="23" t="str">
        <f t="shared" si="36"/>
        <v>U.</v>
      </c>
      <c r="C1041" s="24" t="s">
        <v>4</v>
      </c>
      <c r="D1041" s="25"/>
      <c r="E1041" s="25"/>
      <c r="F1041" s="24" t="s">
        <v>18</v>
      </c>
      <c r="G1041" s="26">
        <v>1</v>
      </c>
      <c r="H1041" s="31"/>
      <c r="I1041" s="27">
        <v>0</v>
      </c>
      <c r="J1041" s="28">
        <f t="shared" si="37"/>
        <v>0</v>
      </c>
      <c r="K1041" s="29" t="s">
        <v>50</v>
      </c>
      <c r="L1041" s="29" t="s">
        <v>45</v>
      </c>
      <c r="M1041" s="29" t="s">
        <v>51</v>
      </c>
      <c r="N1041" s="30" t="str">
        <f>VLOOKUP(M1041,[20]OPERACIONAL!$A$1:$C$12,2,FALSE)</f>
        <v>SELECIONAR</v>
      </c>
    </row>
    <row r="1042" spans="2:14">
      <c r="B1042" s="23" t="str">
        <f t="shared" si="36"/>
        <v>U.</v>
      </c>
      <c r="C1042" s="24" t="s">
        <v>4</v>
      </c>
      <c r="D1042" s="25"/>
      <c r="E1042" s="25"/>
      <c r="F1042" s="24" t="s">
        <v>18</v>
      </c>
      <c r="G1042" s="26">
        <v>1</v>
      </c>
      <c r="H1042" s="31"/>
      <c r="I1042" s="27">
        <v>0</v>
      </c>
      <c r="J1042" s="28">
        <f t="shared" si="37"/>
        <v>0</v>
      </c>
      <c r="K1042" s="29" t="s">
        <v>50</v>
      </c>
      <c r="L1042" s="29" t="s">
        <v>45</v>
      </c>
      <c r="M1042" s="29" t="s">
        <v>51</v>
      </c>
      <c r="N1042" s="30" t="str">
        <f>VLOOKUP(M1042,[20]OPERACIONAL!$A$1:$C$12,2,FALSE)</f>
        <v>SELECIONAR</v>
      </c>
    </row>
    <row r="1043" spans="2:14">
      <c r="B1043" s="23" t="str">
        <f t="shared" si="36"/>
        <v>U.</v>
      </c>
      <c r="C1043" s="24" t="s">
        <v>4</v>
      </c>
      <c r="D1043" s="25"/>
      <c r="E1043" s="25"/>
      <c r="F1043" s="24" t="s">
        <v>18</v>
      </c>
      <c r="G1043" s="26">
        <v>1</v>
      </c>
      <c r="H1043" s="31"/>
      <c r="I1043" s="27">
        <v>0</v>
      </c>
      <c r="J1043" s="28">
        <f t="shared" si="37"/>
        <v>0</v>
      </c>
      <c r="K1043" s="29" t="s">
        <v>50</v>
      </c>
      <c r="L1043" s="29" t="s">
        <v>45</v>
      </c>
      <c r="M1043" s="29" t="s">
        <v>51</v>
      </c>
      <c r="N1043" s="30" t="str">
        <f>VLOOKUP(M1043,[20]OPERACIONAL!$A$1:$C$12,2,FALSE)</f>
        <v>SELECIONAR</v>
      </c>
    </row>
    <row r="1044" spans="2:14">
      <c r="B1044" s="23" t="str">
        <f t="shared" si="36"/>
        <v>U.</v>
      </c>
      <c r="C1044" s="24" t="s">
        <v>4</v>
      </c>
      <c r="D1044" s="25"/>
      <c r="E1044" s="25"/>
      <c r="F1044" s="24" t="s">
        <v>18</v>
      </c>
      <c r="G1044" s="26">
        <v>1</v>
      </c>
      <c r="H1044" s="31"/>
      <c r="I1044" s="27">
        <v>0</v>
      </c>
      <c r="J1044" s="28">
        <f t="shared" si="37"/>
        <v>0</v>
      </c>
      <c r="K1044" s="29" t="s">
        <v>50</v>
      </c>
      <c r="L1044" s="29" t="s">
        <v>45</v>
      </c>
      <c r="M1044" s="29" t="s">
        <v>51</v>
      </c>
      <c r="N1044" s="30" t="str">
        <f>VLOOKUP(M1044,[20]OPERACIONAL!$A$1:$C$12,2,FALSE)</f>
        <v>SELECIONAR</v>
      </c>
    </row>
    <row r="1045" spans="2:14">
      <c r="B1045" s="23" t="str">
        <f t="shared" si="36"/>
        <v>U.</v>
      </c>
      <c r="C1045" s="24" t="s">
        <v>4</v>
      </c>
      <c r="D1045" s="25"/>
      <c r="E1045" s="25"/>
      <c r="F1045" s="24" t="s">
        <v>18</v>
      </c>
      <c r="G1045" s="26">
        <v>1</v>
      </c>
      <c r="H1045" s="31"/>
      <c r="I1045" s="27">
        <v>0</v>
      </c>
      <c r="J1045" s="28">
        <f t="shared" si="37"/>
        <v>0</v>
      </c>
      <c r="K1045" s="29" t="s">
        <v>50</v>
      </c>
      <c r="L1045" s="29" t="s">
        <v>45</v>
      </c>
      <c r="M1045" s="29" t="s">
        <v>51</v>
      </c>
      <c r="N1045" s="30" t="str">
        <f>VLOOKUP(M1045,[20]OPERACIONAL!$A$1:$C$12,2,FALSE)</f>
        <v>SELECIONAR</v>
      </c>
    </row>
    <row r="1046" spans="2:14">
      <c r="B1046" s="23" t="str">
        <f t="shared" si="36"/>
        <v>U.</v>
      </c>
      <c r="C1046" s="24" t="s">
        <v>4</v>
      </c>
      <c r="D1046" s="25"/>
      <c r="E1046" s="25"/>
      <c r="F1046" s="24" t="s">
        <v>18</v>
      </c>
      <c r="G1046" s="26">
        <v>1</v>
      </c>
      <c r="H1046" s="31"/>
      <c r="I1046" s="27">
        <v>0</v>
      </c>
      <c r="J1046" s="28">
        <f t="shared" si="37"/>
        <v>0</v>
      </c>
      <c r="K1046" s="29" t="s">
        <v>50</v>
      </c>
      <c r="L1046" s="29" t="s">
        <v>45</v>
      </c>
      <c r="M1046" s="29" t="s">
        <v>51</v>
      </c>
      <c r="N1046" s="30" t="str">
        <f>VLOOKUP(M1046,[20]OPERACIONAL!$A$1:$C$12,2,FALSE)</f>
        <v>SELECIONAR</v>
      </c>
    </row>
    <row r="1047" spans="2:14">
      <c r="B1047" s="23" t="str">
        <f t="shared" si="36"/>
        <v>U.</v>
      </c>
      <c r="C1047" s="24" t="s">
        <v>4</v>
      </c>
      <c r="D1047" s="25"/>
      <c r="E1047" s="25"/>
      <c r="F1047" s="24" t="s">
        <v>18</v>
      </c>
      <c r="G1047" s="26">
        <v>1</v>
      </c>
      <c r="H1047" s="31"/>
      <c r="I1047" s="27">
        <v>0</v>
      </c>
      <c r="J1047" s="28">
        <f t="shared" si="37"/>
        <v>0</v>
      </c>
      <c r="K1047" s="29" t="s">
        <v>50</v>
      </c>
      <c r="L1047" s="29" t="s">
        <v>45</v>
      </c>
      <c r="M1047" s="29" t="s">
        <v>51</v>
      </c>
      <c r="N1047" s="30" t="str">
        <f>VLOOKUP(M1047,[20]OPERACIONAL!$A$1:$C$12,2,FALSE)</f>
        <v>SELECIONAR</v>
      </c>
    </row>
    <row r="1048" spans="2:14">
      <c r="B1048" s="23" t="str">
        <f t="shared" si="36"/>
        <v>U.</v>
      </c>
      <c r="C1048" s="24" t="s">
        <v>4</v>
      </c>
      <c r="D1048" s="25"/>
      <c r="E1048" s="25"/>
      <c r="F1048" s="24" t="s">
        <v>18</v>
      </c>
      <c r="G1048" s="26">
        <v>1</v>
      </c>
      <c r="H1048" s="31"/>
      <c r="I1048" s="27">
        <v>0</v>
      </c>
      <c r="J1048" s="28">
        <f t="shared" si="37"/>
        <v>0</v>
      </c>
      <c r="K1048" s="29" t="s">
        <v>50</v>
      </c>
      <c r="L1048" s="29" t="s">
        <v>45</v>
      </c>
      <c r="M1048" s="29" t="s">
        <v>51</v>
      </c>
      <c r="N1048" s="30" t="str">
        <f>VLOOKUP(M1048,[20]OPERACIONAL!$A$1:$C$12,2,FALSE)</f>
        <v>SELECIONAR</v>
      </c>
    </row>
    <row r="1049" spans="2:14" ht="12.75" thickBot="1">
      <c r="B1049" s="32" t="str">
        <f t="shared" si="36"/>
        <v>U.</v>
      </c>
      <c r="C1049" s="33" t="s">
        <v>4</v>
      </c>
      <c r="D1049" s="34"/>
      <c r="E1049" s="34"/>
      <c r="F1049" s="33" t="s">
        <v>18</v>
      </c>
      <c r="G1049" s="35">
        <v>1</v>
      </c>
      <c r="H1049" s="36"/>
      <c r="I1049" s="37">
        <v>0</v>
      </c>
      <c r="J1049" s="38">
        <f t="shared" si="37"/>
        <v>0</v>
      </c>
      <c r="K1049" s="39" t="s">
        <v>50</v>
      </c>
      <c r="L1049" s="39" t="s">
        <v>45</v>
      </c>
      <c r="M1049" s="39" t="s">
        <v>51</v>
      </c>
      <c r="N1049" s="40" t="str">
        <f>VLOOKUP(M1049,[20]OPERACIONAL!$A$1:$C$12,2,FALSE)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D32DD-EAD7-49DC-8B07-4BE527B98D1C}">
  <dimension ref="B1:O1049"/>
  <sheetViews>
    <sheetView zoomScale="85" zoomScaleNormal="85" workbookViewId="0">
      <selection activeCell="K4" sqref="K4:M17"/>
    </sheetView>
  </sheetViews>
  <sheetFormatPr defaultRowHeight="12"/>
  <cols>
    <col min="1" max="1" width="3.28515625" style="1" customWidth="1"/>
    <col min="2" max="2" width="5" style="1" customWidth="1"/>
    <col min="3" max="3" width="6" style="1" bestFit="1" customWidth="1"/>
    <col min="4" max="4" width="15.28515625" style="2" customWidth="1"/>
    <col min="5" max="5" width="15" style="2" customWidth="1"/>
    <col min="6" max="6" width="6" style="1" customWidth="1"/>
    <col min="7" max="7" width="7.85546875" style="1" customWidth="1"/>
    <col min="8" max="8" width="14.140625" style="1" customWidth="1"/>
    <col min="9" max="9" width="12" style="1" customWidth="1"/>
    <col min="10" max="10" width="15.140625" style="1" customWidth="1"/>
    <col min="11" max="11" width="14.7109375" style="2" customWidth="1"/>
    <col min="12" max="13" width="15" style="2" customWidth="1"/>
    <col min="14" max="14" width="60.28515625" style="1" customWidth="1"/>
    <col min="15" max="16384" width="9.140625" style="1"/>
  </cols>
  <sheetData>
    <row r="1" spans="2:15" ht="24.75" customHeight="1" thickBot="1">
      <c r="I1" s="3" t="s">
        <v>0</v>
      </c>
      <c r="J1" s="307">
        <f>SUBTOTAL(9,J4:J1049)</f>
        <v>231100</v>
      </c>
    </row>
    <row r="2" spans="2:15" ht="24.75" customHeight="1" thickBot="1">
      <c r="B2" s="5" t="s">
        <v>1</v>
      </c>
      <c r="C2" s="6" t="s">
        <v>1</v>
      </c>
      <c r="D2" s="7" t="s">
        <v>2</v>
      </c>
      <c r="E2" s="7" t="s">
        <v>2</v>
      </c>
      <c r="F2" s="6" t="s">
        <v>1</v>
      </c>
      <c r="G2" s="6" t="s">
        <v>1</v>
      </c>
      <c r="H2" s="8" t="s">
        <v>2</v>
      </c>
      <c r="I2" s="6" t="s">
        <v>1</v>
      </c>
      <c r="J2" s="8" t="s">
        <v>2</v>
      </c>
      <c r="K2" s="7" t="s">
        <v>2</v>
      </c>
      <c r="L2" s="7" t="s">
        <v>2</v>
      </c>
      <c r="M2" s="7" t="s">
        <v>2</v>
      </c>
      <c r="N2" s="9" t="s">
        <v>1</v>
      </c>
    </row>
    <row r="3" spans="2:15" ht="48.75" thickBot="1">
      <c r="B3" s="10" t="s">
        <v>3</v>
      </c>
      <c r="C3" s="11" t="s">
        <v>4</v>
      </c>
      <c r="D3" s="12" t="s">
        <v>5</v>
      </c>
      <c r="E3" s="12" t="s">
        <v>6</v>
      </c>
      <c r="F3" s="12" t="s">
        <v>7</v>
      </c>
      <c r="G3" s="12" t="s">
        <v>8</v>
      </c>
      <c r="H3" s="12" t="s">
        <v>9</v>
      </c>
      <c r="I3" s="12" t="s">
        <v>10</v>
      </c>
      <c r="J3" s="12" t="s">
        <v>11</v>
      </c>
      <c r="K3" s="12" t="s">
        <v>12</v>
      </c>
      <c r="L3" s="12" t="s">
        <v>13</v>
      </c>
      <c r="M3" s="12" t="s">
        <v>14</v>
      </c>
      <c r="N3" s="13" t="s">
        <v>15</v>
      </c>
      <c r="O3" s="2"/>
    </row>
    <row r="4" spans="2:15" ht="48">
      <c r="B4" s="14" t="str">
        <f>MID(C4,1,2)</f>
        <v>U.</v>
      </c>
      <c r="C4" s="15" t="s">
        <v>4</v>
      </c>
      <c r="D4" s="16" t="s">
        <v>1902</v>
      </c>
      <c r="E4" s="16" t="s">
        <v>1903</v>
      </c>
      <c r="F4" s="16" t="s">
        <v>1904</v>
      </c>
      <c r="G4" s="308">
        <v>10</v>
      </c>
      <c r="H4" s="309" t="s">
        <v>1905</v>
      </c>
      <c r="I4" s="310">
        <v>5000</v>
      </c>
      <c r="J4" s="311">
        <v>50000</v>
      </c>
      <c r="K4" s="21" t="s">
        <v>43</v>
      </c>
      <c r="L4" s="21" t="s">
        <v>21</v>
      </c>
      <c r="M4" s="21" t="s">
        <v>25</v>
      </c>
      <c r="N4" s="22" t="s">
        <v>23</v>
      </c>
    </row>
    <row r="5" spans="2:15" ht="24">
      <c r="B5" s="23" t="str">
        <f t="shared" ref="B5:B68" si="0">MID(C5,1,2)</f>
        <v>U.</v>
      </c>
      <c r="C5" s="24" t="s">
        <v>4</v>
      </c>
      <c r="D5" s="25" t="s">
        <v>1906</v>
      </c>
      <c r="E5" s="25" t="s">
        <v>1907</v>
      </c>
      <c r="F5" s="25" t="s">
        <v>1904</v>
      </c>
      <c r="G5" s="61">
        <v>12</v>
      </c>
      <c r="H5" s="29" t="s">
        <v>1905</v>
      </c>
      <c r="I5" s="312">
        <v>1000</v>
      </c>
      <c r="J5" s="313">
        <v>12000</v>
      </c>
      <c r="K5" s="29" t="s">
        <v>43</v>
      </c>
      <c r="L5" s="29" t="s">
        <v>21</v>
      </c>
      <c r="M5" s="29" t="s">
        <v>31</v>
      </c>
      <c r="N5" s="30" t="s">
        <v>29</v>
      </c>
    </row>
    <row r="6" spans="2:15" ht="24">
      <c r="B6" s="23" t="str">
        <f t="shared" si="0"/>
        <v>U.</v>
      </c>
      <c r="C6" s="24" t="s">
        <v>4</v>
      </c>
      <c r="D6" s="25" t="s">
        <v>1906</v>
      </c>
      <c r="E6" s="25" t="s">
        <v>1908</v>
      </c>
      <c r="F6" s="25" t="s">
        <v>1904</v>
      </c>
      <c r="G6" s="61">
        <v>12</v>
      </c>
      <c r="H6" s="29" t="s">
        <v>1905</v>
      </c>
      <c r="I6" s="312">
        <v>800</v>
      </c>
      <c r="J6" s="313">
        <v>9200</v>
      </c>
      <c r="K6" s="29" t="s">
        <v>43</v>
      </c>
      <c r="L6" s="29" t="s">
        <v>21</v>
      </c>
      <c r="M6" s="29" t="s">
        <v>34</v>
      </c>
      <c r="N6" s="30" t="s">
        <v>1909</v>
      </c>
    </row>
    <row r="7" spans="2:15" ht="24">
      <c r="B7" s="23" t="str">
        <f t="shared" si="0"/>
        <v>U.</v>
      </c>
      <c r="C7" s="24" t="s">
        <v>4</v>
      </c>
      <c r="D7" s="25" t="s">
        <v>1910</v>
      </c>
      <c r="E7" s="25" t="s">
        <v>1911</v>
      </c>
      <c r="F7" s="25" t="s">
        <v>1904</v>
      </c>
      <c r="G7" s="61">
        <v>10</v>
      </c>
      <c r="H7" s="29" t="s">
        <v>1905</v>
      </c>
      <c r="I7" s="312">
        <v>1300</v>
      </c>
      <c r="J7" s="313">
        <v>13000</v>
      </c>
      <c r="K7" s="29" t="s">
        <v>43</v>
      </c>
      <c r="L7" s="29" t="s">
        <v>69</v>
      </c>
      <c r="M7" s="29" t="s">
        <v>25</v>
      </c>
      <c r="N7" s="30" t="s">
        <v>23</v>
      </c>
    </row>
    <row r="8" spans="2:15" ht="24">
      <c r="B8" s="23" t="str">
        <f t="shared" si="0"/>
        <v>U.</v>
      </c>
      <c r="C8" s="24" t="s">
        <v>4</v>
      </c>
      <c r="D8" s="25" t="s">
        <v>1912</v>
      </c>
      <c r="E8" s="25" t="s">
        <v>1913</v>
      </c>
      <c r="F8" s="25" t="s">
        <v>1904</v>
      </c>
      <c r="G8" s="61">
        <v>10</v>
      </c>
      <c r="H8" s="29" t="s">
        <v>1905</v>
      </c>
      <c r="I8" s="312">
        <v>2000</v>
      </c>
      <c r="J8" s="313">
        <v>20000</v>
      </c>
      <c r="K8" s="29" t="s">
        <v>43</v>
      </c>
      <c r="L8" s="29" t="s">
        <v>21</v>
      </c>
      <c r="M8" s="29" t="s">
        <v>34</v>
      </c>
      <c r="N8" s="30" t="s">
        <v>1909</v>
      </c>
    </row>
    <row r="9" spans="2:15" ht="24">
      <c r="B9" s="23" t="str">
        <f t="shared" si="0"/>
        <v>U.</v>
      </c>
      <c r="C9" s="24" t="s">
        <v>4</v>
      </c>
      <c r="D9" s="25" t="s">
        <v>1914</v>
      </c>
      <c r="E9" s="25" t="s">
        <v>1915</v>
      </c>
      <c r="F9" s="25" t="s">
        <v>1904</v>
      </c>
      <c r="G9" s="61">
        <v>2</v>
      </c>
      <c r="H9" s="29" t="s">
        <v>1905</v>
      </c>
      <c r="I9" s="312">
        <v>10000</v>
      </c>
      <c r="J9" s="313">
        <v>20000</v>
      </c>
      <c r="K9" s="29" t="s">
        <v>43</v>
      </c>
      <c r="L9" s="29" t="s">
        <v>21</v>
      </c>
      <c r="M9" s="29" t="s">
        <v>22</v>
      </c>
      <c r="N9" s="30" t="s">
        <v>1916</v>
      </c>
    </row>
    <row r="10" spans="2:15" ht="24">
      <c r="B10" s="23" t="str">
        <f t="shared" si="0"/>
        <v>U.</v>
      </c>
      <c r="C10" s="24" t="s">
        <v>4</v>
      </c>
      <c r="D10" s="25" t="s">
        <v>1917</v>
      </c>
      <c r="E10" s="25" t="s">
        <v>1918</v>
      </c>
      <c r="F10" s="25" t="s">
        <v>1904</v>
      </c>
      <c r="G10" s="61">
        <v>2</v>
      </c>
      <c r="H10" s="29" t="s">
        <v>1905</v>
      </c>
      <c r="I10" s="312">
        <v>2500</v>
      </c>
      <c r="J10" s="313">
        <v>5000</v>
      </c>
      <c r="K10" s="29" t="s">
        <v>43</v>
      </c>
      <c r="L10" s="29" t="s">
        <v>21</v>
      </c>
      <c r="M10" s="29" t="s">
        <v>28</v>
      </c>
      <c r="N10" s="30" t="s">
        <v>1919</v>
      </c>
    </row>
    <row r="11" spans="2:15" ht="24">
      <c r="B11" s="23" t="str">
        <f t="shared" si="0"/>
        <v>U.</v>
      </c>
      <c r="C11" s="24" t="s">
        <v>4</v>
      </c>
      <c r="D11" s="25" t="s">
        <v>1920</v>
      </c>
      <c r="E11" s="25" t="s">
        <v>1921</v>
      </c>
      <c r="F11" s="25" t="s">
        <v>1904</v>
      </c>
      <c r="G11" s="61">
        <v>2</v>
      </c>
      <c r="H11" s="29" t="s">
        <v>1905</v>
      </c>
      <c r="I11" s="312">
        <v>10000</v>
      </c>
      <c r="J11" s="313">
        <v>20000</v>
      </c>
      <c r="K11" s="29" t="s">
        <v>43</v>
      </c>
      <c r="L11" s="29" t="s">
        <v>21</v>
      </c>
      <c r="M11" s="29" t="s">
        <v>22</v>
      </c>
      <c r="N11" s="30" t="s">
        <v>1916</v>
      </c>
    </row>
    <row r="12" spans="2:15" ht="24">
      <c r="B12" s="23" t="str">
        <f t="shared" si="0"/>
        <v>U.</v>
      </c>
      <c r="C12" s="24" t="s">
        <v>4</v>
      </c>
      <c r="D12" s="25" t="s">
        <v>1922</v>
      </c>
      <c r="E12" s="25" t="s">
        <v>1923</v>
      </c>
      <c r="F12" s="25" t="s">
        <v>1904</v>
      </c>
      <c r="G12" s="61">
        <v>4</v>
      </c>
      <c r="H12" s="29" t="s">
        <v>1905</v>
      </c>
      <c r="I12" s="312">
        <v>10000</v>
      </c>
      <c r="J12" s="313">
        <v>40000</v>
      </c>
      <c r="K12" s="29" t="s">
        <v>43</v>
      </c>
      <c r="L12" s="29" t="s">
        <v>21</v>
      </c>
      <c r="M12" s="29" t="s">
        <v>22</v>
      </c>
      <c r="N12" s="30" t="s">
        <v>1916</v>
      </c>
    </row>
    <row r="13" spans="2:15" ht="24">
      <c r="B13" s="23" t="str">
        <f t="shared" si="0"/>
        <v>U.</v>
      </c>
      <c r="C13" s="24" t="s">
        <v>4</v>
      </c>
      <c r="D13" s="25" t="s">
        <v>1924</v>
      </c>
      <c r="E13" s="25" t="s">
        <v>1925</v>
      </c>
      <c r="F13" s="25" t="s">
        <v>1904</v>
      </c>
      <c r="G13" s="61">
        <v>20</v>
      </c>
      <c r="H13" s="29" t="s">
        <v>1905</v>
      </c>
      <c r="I13" s="312">
        <v>600</v>
      </c>
      <c r="J13" s="313">
        <v>12000</v>
      </c>
      <c r="K13" s="29" t="s">
        <v>43</v>
      </c>
      <c r="L13" s="29" t="s">
        <v>21</v>
      </c>
      <c r="M13" s="29" t="s">
        <v>22</v>
      </c>
      <c r="N13" s="30" t="s">
        <v>1916</v>
      </c>
    </row>
    <row r="14" spans="2:15" ht="36">
      <c r="B14" s="23" t="str">
        <f t="shared" si="0"/>
        <v>U.</v>
      </c>
      <c r="C14" s="24" t="s">
        <v>4</v>
      </c>
      <c r="D14" s="25" t="s">
        <v>1926</v>
      </c>
      <c r="E14" s="25" t="s">
        <v>1923</v>
      </c>
      <c r="F14" s="25" t="s">
        <v>1904</v>
      </c>
      <c r="G14" s="61">
        <v>16</v>
      </c>
      <c r="H14" s="29" t="s">
        <v>1905</v>
      </c>
      <c r="I14" s="312">
        <v>1000</v>
      </c>
      <c r="J14" s="313">
        <v>16000</v>
      </c>
      <c r="K14" s="29" t="s">
        <v>43</v>
      </c>
      <c r="L14" s="29" t="s">
        <v>21</v>
      </c>
      <c r="M14" s="29" t="s">
        <v>22</v>
      </c>
      <c r="N14" s="30" t="s">
        <v>1916</v>
      </c>
    </row>
    <row r="15" spans="2:15" ht="57" customHeight="1">
      <c r="B15" s="23" t="str">
        <f t="shared" si="0"/>
        <v>U.</v>
      </c>
      <c r="C15" s="24" t="s">
        <v>4</v>
      </c>
      <c r="D15" s="25" t="s">
        <v>1927</v>
      </c>
      <c r="E15" s="25" t="s">
        <v>1928</v>
      </c>
      <c r="F15" s="25" t="s">
        <v>1904</v>
      </c>
      <c r="G15" s="61">
        <v>1000</v>
      </c>
      <c r="H15" s="29" t="s">
        <v>1905</v>
      </c>
      <c r="I15" s="312">
        <v>10</v>
      </c>
      <c r="J15" s="313">
        <v>10000</v>
      </c>
      <c r="K15" s="29" t="s">
        <v>43</v>
      </c>
      <c r="L15" s="29" t="s">
        <v>21</v>
      </c>
      <c r="M15" s="29" t="s">
        <v>31</v>
      </c>
      <c r="N15" s="30" t="s">
        <v>29</v>
      </c>
    </row>
    <row r="16" spans="2:15" ht="24">
      <c r="B16" s="23" t="str">
        <f t="shared" si="0"/>
        <v>U.</v>
      </c>
      <c r="C16" s="24" t="s">
        <v>4</v>
      </c>
      <c r="D16" s="25" t="s">
        <v>1929</v>
      </c>
      <c r="E16" s="25" t="s">
        <v>1925</v>
      </c>
      <c r="F16" s="25" t="s">
        <v>1904</v>
      </c>
      <c r="G16" s="61">
        <v>30</v>
      </c>
      <c r="H16" s="29" t="s">
        <v>1905</v>
      </c>
      <c r="I16" s="312">
        <v>100</v>
      </c>
      <c r="J16" s="313">
        <v>3000</v>
      </c>
      <c r="K16" s="29" t="s">
        <v>43</v>
      </c>
      <c r="L16" s="29" t="s">
        <v>21</v>
      </c>
      <c r="M16" s="29" t="s">
        <v>22</v>
      </c>
      <c r="N16" s="30" t="s">
        <v>1916</v>
      </c>
    </row>
    <row r="17" spans="2:14" ht="36" customHeight="1">
      <c r="B17" s="23" t="str">
        <f t="shared" si="0"/>
        <v>U.</v>
      </c>
      <c r="C17" s="24" t="s">
        <v>4</v>
      </c>
      <c r="D17" s="25" t="s">
        <v>1930</v>
      </c>
      <c r="E17" s="25" t="s">
        <v>1908</v>
      </c>
      <c r="F17" s="24" t="s">
        <v>18</v>
      </c>
      <c r="G17" s="26">
        <v>1</v>
      </c>
      <c r="H17" s="29" t="s">
        <v>1905</v>
      </c>
      <c r="I17" s="27">
        <v>900</v>
      </c>
      <c r="J17" s="28">
        <v>900</v>
      </c>
      <c r="K17" s="29" t="s">
        <v>43</v>
      </c>
      <c r="L17" s="29" t="s">
        <v>21</v>
      </c>
      <c r="M17" s="29" t="s">
        <v>28</v>
      </c>
      <c r="N17" s="30" t="str">
        <f>VLOOKUP(M17,[21]OPERACIONAL!$A$1:$C$12,2,FALSE)</f>
        <v>SERVIÇOS DE TECNOLOGIA DA INFORMAÇÃO E COMUNICAÇÃO - PESSOA JURÍDICA</v>
      </c>
    </row>
    <row r="18" spans="2:14">
      <c r="B18" s="23" t="str">
        <f t="shared" si="0"/>
        <v>U.</v>
      </c>
      <c r="C18" s="24" t="s">
        <v>4</v>
      </c>
      <c r="D18" s="25"/>
      <c r="E18" s="25"/>
      <c r="F18" s="24" t="s">
        <v>18</v>
      </c>
      <c r="G18" s="26">
        <v>1</v>
      </c>
      <c r="H18" s="31"/>
      <c r="I18" s="27">
        <v>0</v>
      </c>
      <c r="J18" s="28">
        <f t="shared" ref="J18:J81" si="1">G18*I18</f>
        <v>0</v>
      </c>
      <c r="K18" s="29" t="s">
        <v>50</v>
      </c>
      <c r="L18" s="29" t="s">
        <v>45</v>
      </c>
      <c r="M18" s="29" t="s">
        <v>51</v>
      </c>
      <c r="N18" s="30" t="str">
        <f>VLOOKUP(M18,[21]OPERACIONAL!$A$1:$C$12,2,FALSE)</f>
        <v>SELECIONAR</v>
      </c>
    </row>
    <row r="19" spans="2:14">
      <c r="B19" s="23" t="str">
        <f t="shared" si="0"/>
        <v>U.</v>
      </c>
      <c r="C19" s="24" t="s">
        <v>4</v>
      </c>
      <c r="D19" s="25"/>
      <c r="E19" s="25"/>
      <c r="F19" s="24" t="s">
        <v>18</v>
      </c>
      <c r="G19" s="26">
        <v>1</v>
      </c>
      <c r="H19" s="31"/>
      <c r="I19" s="27">
        <v>0</v>
      </c>
      <c r="J19" s="28">
        <f t="shared" si="1"/>
        <v>0</v>
      </c>
      <c r="K19" s="29" t="s">
        <v>50</v>
      </c>
      <c r="L19" s="29" t="s">
        <v>45</v>
      </c>
      <c r="M19" s="29" t="s">
        <v>51</v>
      </c>
      <c r="N19" s="30" t="str">
        <f>VLOOKUP(M19,[21]OPERACIONAL!$A$1:$C$12,2,FALSE)</f>
        <v>SELECIONAR</v>
      </c>
    </row>
    <row r="20" spans="2:14">
      <c r="B20" s="23" t="str">
        <f t="shared" si="0"/>
        <v>U.</v>
      </c>
      <c r="C20" s="24" t="s">
        <v>4</v>
      </c>
      <c r="D20" s="25"/>
      <c r="E20" s="25"/>
      <c r="F20" s="24" t="s">
        <v>18</v>
      </c>
      <c r="G20" s="26">
        <v>1</v>
      </c>
      <c r="H20" s="31"/>
      <c r="I20" s="27">
        <v>0</v>
      </c>
      <c r="J20" s="28">
        <f t="shared" si="1"/>
        <v>0</v>
      </c>
      <c r="K20" s="29" t="s">
        <v>50</v>
      </c>
      <c r="L20" s="29" t="s">
        <v>45</v>
      </c>
      <c r="M20" s="29" t="s">
        <v>51</v>
      </c>
      <c r="N20" s="30" t="str">
        <f>VLOOKUP(M20,[21]OPERACIONAL!$A$1:$C$12,2,FALSE)</f>
        <v>SELECIONAR</v>
      </c>
    </row>
    <row r="21" spans="2:14">
      <c r="B21" s="23" t="str">
        <f t="shared" si="0"/>
        <v>U.</v>
      </c>
      <c r="C21" s="24" t="s">
        <v>4</v>
      </c>
      <c r="D21" s="25"/>
      <c r="E21" s="25"/>
      <c r="F21" s="24" t="s">
        <v>18</v>
      </c>
      <c r="G21" s="26">
        <v>1</v>
      </c>
      <c r="H21" s="31"/>
      <c r="I21" s="27">
        <v>0</v>
      </c>
      <c r="J21" s="28">
        <f t="shared" si="1"/>
        <v>0</v>
      </c>
      <c r="K21" s="29" t="s">
        <v>50</v>
      </c>
      <c r="L21" s="29" t="s">
        <v>45</v>
      </c>
      <c r="M21" s="29" t="s">
        <v>51</v>
      </c>
      <c r="N21" s="30" t="str">
        <f>VLOOKUP(M21,[21]OPERACIONAL!$A$1:$C$12,2,FALSE)</f>
        <v>SELECIONAR</v>
      </c>
    </row>
    <row r="22" spans="2:14">
      <c r="B22" s="23" t="str">
        <f t="shared" si="0"/>
        <v>U.</v>
      </c>
      <c r="C22" s="24" t="s">
        <v>4</v>
      </c>
      <c r="D22" s="25"/>
      <c r="E22" s="25"/>
      <c r="F22" s="24" t="s">
        <v>18</v>
      </c>
      <c r="G22" s="26">
        <v>1</v>
      </c>
      <c r="H22" s="31"/>
      <c r="I22" s="27">
        <v>0</v>
      </c>
      <c r="J22" s="28">
        <f t="shared" si="1"/>
        <v>0</v>
      </c>
      <c r="K22" s="29" t="s">
        <v>50</v>
      </c>
      <c r="L22" s="29" t="s">
        <v>45</v>
      </c>
      <c r="M22" s="29" t="s">
        <v>51</v>
      </c>
      <c r="N22" s="30" t="str">
        <f>VLOOKUP(M22,[21]OPERACIONAL!$A$1:$C$12,2,FALSE)</f>
        <v>SELECIONAR</v>
      </c>
    </row>
    <row r="23" spans="2:14">
      <c r="B23" s="23" t="str">
        <f t="shared" si="0"/>
        <v>U.</v>
      </c>
      <c r="C23" s="24" t="s">
        <v>4</v>
      </c>
      <c r="D23" s="25"/>
      <c r="E23" s="25"/>
      <c r="F23" s="24" t="s">
        <v>18</v>
      </c>
      <c r="G23" s="26">
        <v>1</v>
      </c>
      <c r="H23" s="31"/>
      <c r="I23" s="27">
        <v>0</v>
      </c>
      <c r="J23" s="28">
        <f t="shared" si="1"/>
        <v>0</v>
      </c>
      <c r="K23" s="29" t="s">
        <v>50</v>
      </c>
      <c r="L23" s="29" t="s">
        <v>45</v>
      </c>
      <c r="M23" s="29" t="s">
        <v>51</v>
      </c>
      <c r="N23" s="30" t="str">
        <f>VLOOKUP(M23,[21]OPERACIONAL!$A$1:$C$12,2,FALSE)</f>
        <v>SELECIONAR</v>
      </c>
    </row>
    <row r="24" spans="2:14">
      <c r="B24" s="23" t="str">
        <f t="shared" si="0"/>
        <v>U.</v>
      </c>
      <c r="C24" s="24" t="s">
        <v>4</v>
      </c>
      <c r="D24" s="25"/>
      <c r="E24" s="25"/>
      <c r="F24" s="24" t="s">
        <v>18</v>
      </c>
      <c r="G24" s="26">
        <v>1</v>
      </c>
      <c r="H24" s="31"/>
      <c r="I24" s="27">
        <v>0</v>
      </c>
      <c r="J24" s="28">
        <f t="shared" si="1"/>
        <v>0</v>
      </c>
      <c r="K24" s="29" t="s">
        <v>50</v>
      </c>
      <c r="L24" s="29" t="s">
        <v>45</v>
      </c>
      <c r="M24" s="29" t="s">
        <v>51</v>
      </c>
      <c r="N24" s="30" t="str">
        <f>VLOOKUP(M24,[21]OPERACIONAL!$A$1:$C$12,2,FALSE)</f>
        <v>SELECIONAR</v>
      </c>
    </row>
    <row r="25" spans="2:14">
      <c r="B25" s="23" t="str">
        <f t="shared" si="0"/>
        <v>U.</v>
      </c>
      <c r="C25" s="24" t="s">
        <v>4</v>
      </c>
      <c r="D25" s="25"/>
      <c r="E25" s="25"/>
      <c r="F25" s="24" t="s">
        <v>18</v>
      </c>
      <c r="G25" s="26">
        <v>1</v>
      </c>
      <c r="H25" s="31"/>
      <c r="I25" s="27">
        <v>0</v>
      </c>
      <c r="J25" s="28">
        <f t="shared" si="1"/>
        <v>0</v>
      </c>
      <c r="K25" s="29" t="s">
        <v>50</v>
      </c>
      <c r="L25" s="29" t="s">
        <v>45</v>
      </c>
      <c r="M25" s="29" t="s">
        <v>51</v>
      </c>
      <c r="N25" s="30" t="str">
        <f>VLOOKUP(M25,[21]OPERACIONAL!$A$1:$C$12,2,FALSE)</f>
        <v>SELECIONAR</v>
      </c>
    </row>
    <row r="26" spans="2:14">
      <c r="B26" s="23" t="str">
        <f t="shared" si="0"/>
        <v>U.</v>
      </c>
      <c r="C26" s="24" t="s">
        <v>4</v>
      </c>
      <c r="D26" s="25"/>
      <c r="E26" s="25"/>
      <c r="F26" s="24" t="s">
        <v>18</v>
      </c>
      <c r="G26" s="26">
        <v>1</v>
      </c>
      <c r="H26" s="31"/>
      <c r="I26" s="27">
        <v>0</v>
      </c>
      <c r="J26" s="28">
        <f t="shared" si="1"/>
        <v>0</v>
      </c>
      <c r="K26" s="29" t="s">
        <v>50</v>
      </c>
      <c r="L26" s="29" t="s">
        <v>45</v>
      </c>
      <c r="M26" s="29" t="s">
        <v>51</v>
      </c>
      <c r="N26" s="30" t="str">
        <f>VLOOKUP(M26,[21]OPERACIONAL!$A$1:$C$12,2,FALSE)</f>
        <v>SELECIONAR</v>
      </c>
    </row>
    <row r="27" spans="2:14">
      <c r="B27" s="23" t="str">
        <f t="shared" si="0"/>
        <v>U.</v>
      </c>
      <c r="C27" s="24" t="s">
        <v>4</v>
      </c>
      <c r="D27" s="25"/>
      <c r="E27" s="25"/>
      <c r="F27" s="24" t="s">
        <v>18</v>
      </c>
      <c r="G27" s="26">
        <v>1</v>
      </c>
      <c r="H27" s="31"/>
      <c r="I27" s="27">
        <v>0</v>
      </c>
      <c r="J27" s="28">
        <f t="shared" si="1"/>
        <v>0</v>
      </c>
      <c r="K27" s="29" t="s">
        <v>50</v>
      </c>
      <c r="L27" s="29" t="s">
        <v>45</v>
      </c>
      <c r="M27" s="29" t="s">
        <v>51</v>
      </c>
      <c r="N27" s="30" t="str">
        <f>VLOOKUP(M27,[21]OPERACIONAL!$A$1:$C$12,2,FALSE)</f>
        <v>SELECIONAR</v>
      </c>
    </row>
    <row r="28" spans="2:14">
      <c r="B28" s="23" t="str">
        <f t="shared" si="0"/>
        <v>U.</v>
      </c>
      <c r="C28" s="24" t="s">
        <v>4</v>
      </c>
      <c r="D28" s="25"/>
      <c r="E28" s="25"/>
      <c r="F28" s="24" t="s">
        <v>18</v>
      </c>
      <c r="G28" s="26">
        <v>1</v>
      </c>
      <c r="H28" s="31"/>
      <c r="I28" s="27">
        <v>0</v>
      </c>
      <c r="J28" s="28">
        <f t="shared" si="1"/>
        <v>0</v>
      </c>
      <c r="K28" s="29" t="s">
        <v>50</v>
      </c>
      <c r="L28" s="29" t="s">
        <v>45</v>
      </c>
      <c r="M28" s="29" t="s">
        <v>51</v>
      </c>
      <c r="N28" s="30" t="str">
        <f>VLOOKUP(M28,[21]OPERACIONAL!$A$1:$C$12,2,FALSE)</f>
        <v>SELECIONAR</v>
      </c>
    </row>
    <row r="29" spans="2:14">
      <c r="B29" s="23" t="str">
        <f t="shared" si="0"/>
        <v>U.</v>
      </c>
      <c r="C29" s="24" t="s">
        <v>4</v>
      </c>
      <c r="D29" s="25"/>
      <c r="E29" s="25"/>
      <c r="F29" s="24" t="s">
        <v>18</v>
      </c>
      <c r="G29" s="26">
        <v>1</v>
      </c>
      <c r="H29" s="31"/>
      <c r="I29" s="27">
        <v>0</v>
      </c>
      <c r="J29" s="28">
        <f t="shared" si="1"/>
        <v>0</v>
      </c>
      <c r="K29" s="29" t="s">
        <v>50</v>
      </c>
      <c r="L29" s="29" t="s">
        <v>45</v>
      </c>
      <c r="M29" s="29" t="s">
        <v>51</v>
      </c>
      <c r="N29" s="30" t="str">
        <f>VLOOKUP(M29,[21]OPERACIONAL!$A$1:$C$12,2,FALSE)</f>
        <v>SELECIONAR</v>
      </c>
    </row>
    <row r="30" spans="2:14">
      <c r="B30" s="23" t="str">
        <f t="shared" si="0"/>
        <v>U.</v>
      </c>
      <c r="C30" s="24" t="s">
        <v>4</v>
      </c>
      <c r="D30" s="25"/>
      <c r="E30" s="25"/>
      <c r="F30" s="24" t="s">
        <v>18</v>
      </c>
      <c r="G30" s="26">
        <v>1</v>
      </c>
      <c r="H30" s="31"/>
      <c r="I30" s="27">
        <v>0</v>
      </c>
      <c r="J30" s="28">
        <f t="shared" si="1"/>
        <v>0</v>
      </c>
      <c r="K30" s="29" t="s">
        <v>50</v>
      </c>
      <c r="L30" s="29" t="s">
        <v>45</v>
      </c>
      <c r="M30" s="29" t="s">
        <v>51</v>
      </c>
      <c r="N30" s="30" t="str">
        <f>VLOOKUP(M30,[21]OPERACIONAL!$A$1:$C$12,2,FALSE)</f>
        <v>SELECIONAR</v>
      </c>
    </row>
    <row r="31" spans="2:14">
      <c r="B31" s="23" t="str">
        <f t="shared" si="0"/>
        <v>U.</v>
      </c>
      <c r="C31" s="24" t="s">
        <v>4</v>
      </c>
      <c r="D31" s="25"/>
      <c r="E31" s="25"/>
      <c r="F31" s="24" t="s">
        <v>18</v>
      </c>
      <c r="G31" s="26">
        <v>1</v>
      </c>
      <c r="H31" s="31"/>
      <c r="I31" s="27">
        <v>0</v>
      </c>
      <c r="J31" s="28">
        <f t="shared" si="1"/>
        <v>0</v>
      </c>
      <c r="K31" s="29" t="s">
        <v>50</v>
      </c>
      <c r="L31" s="29" t="s">
        <v>45</v>
      </c>
      <c r="M31" s="29" t="s">
        <v>51</v>
      </c>
      <c r="N31" s="30" t="str">
        <f>VLOOKUP(M31,[21]OPERACIONAL!$A$1:$C$12,2,FALSE)</f>
        <v>SELECIONAR</v>
      </c>
    </row>
    <row r="32" spans="2:14">
      <c r="B32" s="23" t="str">
        <f t="shared" si="0"/>
        <v>U.</v>
      </c>
      <c r="C32" s="24" t="s">
        <v>4</v>
      </c>
      <c r="D32" s="25"/>
      <c r="E32" s="25"/>
      <c r="F32" s="24" t="s">
        <v>18</v>
      </c>
      <c r="G32" s="26">
        <v>1</v>
      </c>
      <c r="H32" s="31"/>
      <c r="I32" s="27">
        <v>0</v>
      </c>
      <c r="J32" s="28">
        <f t="shared" si="1"/>
        <v>0</v>
      </c>
      <c r="K32" s="29" t="s">
        <v>50</v>
      </c>
      <c r="L32" s="29" t="s">
        <v>45</v>
      </c>
      <c r="M32" s="29" t="s">
        <v>51</v>
      </c>
      <c r="N32" s="30" t="str">
        <f>VLOOKUP(M32,[21]OPERACIONAL!$A$1:$C$12,2,FALSE)</f>
        <v>SELECIONAR</v>
      </c>
    </row>
    <row r="33" spans="2:14">
      <c r="B33" s="23" t="str">
        <f t="shared" si="0"/>
        <v>U.</v>
      </c>
      <c r="C33" s="24" t="s">
        <v>4</v>
      </c>
      <c r="D33" s="25"/>
      <c r="E33" s="25"/>
      <c r="F33" s="24" t="s">
        <v>18</v>
      </c>
      <c r="G33" s="26">
        <v>1</v>
      </c>
      <c r="H33" s="31"/>
      <c r="I33" s="27">
        <v>0</v>
      </c>
      <c r="J33" s="28">
        <f t="shared" si="1"/>
        <v>0</v>
      </c>
      <c r="K33" s="29" t="s">
        <v>50</v>
      </c>
      <c r="L33" s="29" t="s">
        <v>45</v>
      </c>
      <c r="M33" s="29" t="s">
        <v>51</v>
      </c>
      <c r="N33" s="30" t="str">
        <f>VLOOKUP(M33,[21]OPERACIONAL!$A$1:$C$12,2,FALSE)</f>
        <v>SELECIONAR</v>
      </c>
    </row>
    <row r="34" spans="2:14">
      <c r="B34" s="23" t="str">
        <f t="shared" si="0"/>
        <v>U.</v>
      </c>
      <c r="C34" s="24" t="s">
        <v>4</v>
      </c>
      <c r="D34" s="25"/>
      <c r="E34" s="25"/>
      <c r="F34" s="24" t="s">
        <v>18</v>
      </c>
      <c r="G34" s="26">
        <v>1</v>
      </c>
      <c r="H34" s="31"/>
      <c r="I34" s="27">
        <v>0</v>
      </c>
      <c r="J34" s="28">
        <f t="shared" si="1"/>
        <v>0</v>
      </c>
      <c r="K34" s="29" t="s">
        <v>50</v>
      </c>
      <c r="L34" s="29" t="s">
        <v>45</v>
      </c>
      <c r="M34" s="29" t="s">
        <v>51</v>
      </c>
      <c r="N34" s="30" t="str">
        <f>VLOOKUP(M34,[21]OPERACIONAL!$A$1:$C$12,2,FALSE)</f>
        <v>SELECIONAR</v>
      </c>
    </row>
    <row r="35" spans="2:14">
      <c r="B35" s="23" t="str">
        <f t="shared" si="0"/>
        <v>U.</v>
      </c>
      <c r="C35" s="24" t="s">
        <v>4</v>
      </c>
      <c r="D35" s="25"/>
      <c r="E35" s="25"/>
      <c r="F35" s="24" t="s">
        <v>18</v>
      </c>
      <c r="G35" s="26">
        <v>1</v>
      </c>
      <c r="H35" s="31"/>
      <c r="I35" s="27">
        <v>0</v>
      </c>
      <c r="J35" s="28">
        <f t="shared" si="1"/>
        <v>0</v>
      </c>
      <c r="K35" s="29" t="s">
        <v>50</v>
      </c>
      <c r="L35" s="29" t="s">
        <v>45</v>
      </c>
      <c r="M35" s="29" t="s">
        <v>51</v>
      </c>
      <c r="N35" s="30" t="str">
        <f>VLOOKUP(M35,[21]OPERACIONAL!$A$1:$C$12,2,FALSE)</f>
        <v>SELECIONAR</v>
      </c>
    </row>
    <row r="36" spans="2:14">
      <c r="B36" s="23" t="str">
        <f t="shared" si="0"/>
        <v>U.</v>
      </c>
      <c r="C36" s="24" t="s">
        <v>4</v>
      </c>
      <c r="D36" s="25"/>
      <c r="E36" s="25"/>
      <c r="F36" s="24" t="s">
        <v>18</v>
      </c>
      <c r="G36" s="26">
        <v>1</v>
      </c>
      <c r="H36" s="31"/>
      <c r="I36" s="27">
        <v>0</v>
      </c>
      <c r="J36" s="28">
        <f t="shared" si="1"/>
        <v>0</v>
      </c>
      <c r="K36" s="29" t="s">
        <v>50</v>
      </c>
      <c r="L36" s="29" t="s">
        <v>45</v>
      </c>
      <c r="M36" s="29" t="s">
        <v>51</v>
      </c>
      <c r="N36" s="30" t="str">
        <f>VLOOKUP(M36,[21]OPERACIONAL!$A$1:$C$12,2,FALSE)</f>
        <v>SELECIONAR</v>
      </c>
    </row>
    <row r="37" spans="2:14">
      <c r="B37" s="23" t="str">
        <f t="shared" si="0"/>
        <v>U.</v>
      </c>
      <c r="C37" s="24" t="s">
        <v>4</v>
      </c>
      <c r="D37" s="25"/>
      <c r="E37" s="25"/>
      <c r="F37" s="24" t="s">
        <v>18</v>
      </c>
      <c r="G37" s="26">
        <v>1</v>
      </c>
      <c r="H37" s="31"/>
      <c r="I37" s="27">
        <v>0</v>
      </c>
      <c r="J37" s="28">
        <f t="shared" si="1"/>
        <v>0</v>
      </c>
      <c r="K37" s="29" t="s">
        <v>50</v>
      </c>
      <c r="L37" s="29" t="s">
        <v>45</v>
      </c>
      <c r="M37" s="29" t="s">
        <v>51</v>
      </c>
      <c r="N37" s="30" t="str">
        <f>VLOOKUP(M37,[21]OPERACIONAL!$A$1:$C$12,2,FALSE)</f>
        <v>SELECIONAR</v>
      </c>
    </row>
    <row r="38" spans="2:14">
      <c r="B38" s="23" t="str">
        <f t="shared" si="0"/>
        <v>U.</v>
      </c>
      <c r="C38" s="24" t="s">
        <v>4</v>
      </c>
      <c r="D38" s="25"/>
      <c r="E38" s="25"/>
      <c r="F38" s="24" t="s">
        <v>18</v>
      </c>
      <c r="G38" s="26">
        <v>1</v>
      </c>
      <c r="H38" s="31"/>
      <c r="I38" s="27">
        <v>0</v>
      </c>
      <c r="J38" s="28">
        <f t="shared" si="1"/>
        <v>0</v>
      </c>
      <c r="K38" s="29" t="s">
        <v>50</v>
      </c>
      <c r="L38" s="29" t="s">
        <v>45</v>
      </c>
      <c r="M38" s="29" t="s">
        <v>51</v>
      </c>
      <c r="N38" s="30" t="str">
        <f>VLOOKUP(M38,[21]OPERACIONAL!$A$1:$C$12,2,FALSE)</f>
        <v>SELECIONAR</v>
      </c>
    </row>
    <row r="39" spans="2:14">
      <c r="B39" s="23" t="str">
        <f t="shared" si="0"/>
        <v>U.</v>
      </c>
      <c r="C39" s="24" t="s">
        <v>4</v>
      </c>
      <c r="D39" s="25"/>
      <c r="E39" s="25"/>
      <c r="F39" s="24" t="s">
        <v>18</v>
      </c>
      <c r="G39" s="26">
        <v>1</v>
      </c>
      <c r="H39" s="31"/>
      <c r="I39" s="27">
        <v>0</v>
      </c>
      <c r="J39" s="28">
        <f t="shared" si="1"/>
        <v>0</v>
      </c>
      <c r="K39" s="29" t="s">
        <v>50</v>
      </c>
      <c r="L39" s="29" t="s">
        <v>45</v>
      </c>
      <c r="M39" s="29" t="s">
        <v>51</v>
      </c>
      <c r="N39" s="30" t="str">
        <f>VLOOKUP(M39,[21]OPERACIONAL!$A$1:$C$12,2,FALSE)</f>
        <v>SELECIONAR</v>
      </c>
    </row>
    <row r="40" spans="2:14">
      <c r="B40" s="23" t="str">
        <f t="shared" si="0"/>
        <v>U.</v>
      </c>
      <c r="C40" s="24" t="s">
        <v>4</v>
      </c>
      <c r="D40" s="25"/>
      <c r="E40" s="25"/>
      <c r="F40" s="24" t="s">
        <v>18</v>
      </c>
      <c r="G40" s="26">
        <v>1</v>
      </c>
      <c r="H40" s="31"/>
      <c r="I40" s="27">
        <v>0</v>
      </c>
      <c r="J40" s="28">
        <f t="shared" si="1"/>
        <v>0</v>
      </c>
      <c r="K40" s="29" t="s">
        <v>50</v>
      </c>
      <c r="L40" s="29" t="s">
        <v>45</v>
      </c>
      <c r="M40" s="29" t="s">
        <v>51</v>
      </c>
      <c r="N40" s="30" t="str">
        <f>VLOOKUP(M40,[21]OPERACIONAL!$A$1:$C$12,2,FALSE)</f>
        <v>SELECIONAR</v>
      </c>
    </row>
    <row r="41" spans="2:14">
      <c r="B41" s="23" t="str">
        <f t="shared" si="0"/>
        <v>U.</v>
      </c>
      <c r="C41" s="24" t="s">
        <v>4</v>
      </c>
      <c r="D41" s="25"/>
      <c r="E41" s="25"/>
      <c r="F41" s="24" t="s">
        <v>18</v>
      </c>
      <c r="G41" s="26">
        <v>1</v>
      </c>
      <c r="H41" s="31"/>
      <c r="I41" s="27">
        <v>0</v>
      </c>
      <c r="J41" s="28">
        <f t="shared" si="1"/>
        <v>0</v>
      </c>
      <c r="K41" s="29" t="s">
        <v>50</v>
      </c>
      <c r="L41" s="29" t="s">
        <v>45</v>
      </c>
      <c r="M41" s="29" t="s">
        <v>51</v>
      </c>
      <c r="N41" s="30" t="str">
        <f>VLOOKUP(M41,[21]OPERACIONAL!$A$1:$C$12,2,FALSE)</f>
        <v>SELECIONAR</v>
      </c>
    </row>
    <row r="42" spans="2:14">
      <c r="B42" s="23" t="str">
        <f t="shared" si="0"/>
        <v>U.</v>
      </c>
      <c r="C42" s="24" t="s">
        <v>4</v>
      </c>
      <c r="D42" s="25"/>
      <c r="E42" s="25"/>
      <c r="F42" s="24" t="s">
        <v>18</v>
      </c>
      <c r="G42" s="26">
        <v>1</v>
      </c>
      <c r="H42" s="31"/>
      <c r="I42" s="27">
        <v>0</v>
      </c>
      <c r="J42" s="28">
        <f t="shared" si="1"/>
        <v>0</v>
      </c>
      <c r="K42" s="29" t="s">
        <v>50</v>
      </c>
      <c r="L42" s="29" t="s">
        <v>45</v>
      </c>
      <c r="M42" s="29" t="s">
        <v>51</v>
      </c>
      <c r="N42" s="30" t="str">
        <f>VLOOKUP(M42,[21]OPERACIONAL!$A$1:$C$12,2,FALSE)</f>
        <v>SELECIONAR</v>
      </c>
    </row>
    <row r="43" spans="2:14">
      <c r="B43" s="23" t="str">
        <f t="shared" si="0"/>
        <v>U.</v>
      </c>
      <c r="C43" s="24" t="s">
        <v>4</v>
      </c>
      <c r="D43" s="25"/>
      <c r="E43" s="25"/>
      <c r="F43" s="24" t="s">
        <v>18</v>
      </c>
      <c r="G43" s="26">
        <v>1</v>
      </c>
      <c r="H43" s="31"/>
      <c r="I43" s="27">
        <v>0</v>
      </c>
      <c r="J43" s="28">
        <f t="shared" si="1"/>
        <v>0</v>
      </c>
      <c r="K43" s="29" t="s">
        <v>50</v>
      </c>
      <c r="L43" s="29" t="s">
        <v>45</v>
      </c>
      <c r="M43" s="29" t="s">
        <v>51</v>
      </c>
      <c r="N43" s="30" t="str">
        <f>VLOOKUP(M43,[21]OPERACIONAL!$A$1:$C$12,2,FALSE)</f>
        <v>SELECIONAR</v>
      </c>
    </row>
    <row r="44" spans="2:14">
      <c r="B44" s="23" t="str">
        <f t="shared" si="0"/>
        <v>U.</v>
      </c>
      <c r="C44" s="24" t="s">
        <v>4</v>
      </c>
      <c r="D44" s="25"/>
      <c r="E44" s="25"/>
      <c r="F44" s="24" t="s">
        <v>18</v>
      </c>
      <c r="G44" s="26">
        <v>1</v>
      </c>
      <c r="H44" s="31"/>
      <c r="I44" s="27">
        <v>0</v>
      </c>
      <c r="J44" s="28">
        <f t="shared" si="1"/>
        <v>0</v>
      </c>
      <c r="K44" s="29" t="s">
        <v>50</v>
      </c>
      <c r="L44" s="29" t="s">
        <v>45</v>
      </c>
      <c r="M44" s="29" t="s">
        <v>51</v>
      </c>
      <c r="N44" s="30" t="str">
        <f>VLOOKUP(M44,[21]OPERACIONAL!$A$1:$C$12,2,FALSE)</f>
        <v>SELECIONAR</v>
      </c>
    </row>
    <row r="45" spans="2:14">
      <c r="B45" s="23" t="str">
        <f t="shared" si="0"/>
        <v>U.</v>
      </c>
      <c r="C45" s="24" t="s">
        <v>4</v>
      </c>
      <c r="D45" s="25"/>
      <c r="E45" s="25"/>
      <c r="F45" s="24" t="s">
        <v>18</v>
      </c>
      <c r="G45" s="26">
        <v>1</v>
      </c>
      <c r="H45" s="31"/>
      <c r="I45" s="27">
        <v>0</v>
      </c>
      <c r="J45" s="28">
        <f t="shared" si="1"/>
        <v>0</v>
      </c>
      <c r="K45" s="29" t="s">
        <v>50</v>
      </c>
      <c r="L45" s="29" t="s">
        <v>45</v>
      </c>
      <c r="M45" s="29" t="s">
        <v>51</v>
      </c>
      <c r="N45" s="30" t="str">
        <f>VLOOKUP(M45,[21]OPERACIONAL!$A$1:$C$12,2,FALSE)</f>
        <v>SELECIONAR</v>
      </c>
    </row>
    <row r="46" spans="2:14">
      <c r="B46" s="23" t="str">
        <f t="shared" si="0"/>
        <v>U.</v>
      </c>
      <c r="C46" s="24" t="s">
        <v>4</v>
      </c>
      <c r="D46" s="25"/>
      <c r="E46" s="25"/>
      <c r="F46" s="24" t="s">
        <v>18</v>
      </c>
      <c r="G46" s="26">
        <v>1</v>
      </c>
      <c r="H46" s="31"/>
      <c r="I46" s="27">
        <v>0</v>
      </c>
      <c r="J46" s="28">
        <f t="shared" si="1"/>
        <v>0</v>
      </c>
      <c r="K46" s="29" t="s">
        <v>50</v>
      </c>
      <c r="L46" s="29" t="s">
        <v>45</v>
      </c>
      <c r="M46" s="29" t="s">
        <v>51</v>
      </c>
      <c r="N46" s="30" t="str">
        <f>VLOOKUP(M46,[21]OPERACIONAL!$A$1:$C$12,2,FALSE)</f>
        <v>SELECIONAR</v>
      </c>
    </row>
    <row r="47" spans="2:14">
      <c r="B47" s="23" t="str">
        <f t="shared" si="0"/>
        <v>U.</v>
      </c>
      <c r="C47" s="24" t="s">
        <v>4</v>
      </c>
      <c r="D47" s="25"/>
      <c r="E47" s="25"/>
      <c r="F47" s="24" t="s">
        <v>18</v>
      </c>
      <c r="G47" s="26">
        <v>1</v>
      </c>
      <c r="H47" s="31"/>
      <c r="I47" s="27">
        <v>0</v>
      </c>
      <c r="J47" s="28">
        <f t="shared" si="1"/>
        <v>0</v>
      </c>
      <c r="K47" s="29" t="s">
        <v>50</v>
      </c>
      <c r="L47" s="29" t="s">
        <v>45</v>
      </c>
      <c r="M47" s="29" t="s">
        <v>51</v>
      </c>
      <c r="N47" s="30" t="str">
        <f>VLOOKUP(M47,[21]OPERACIONAL!$A$1:$C$12,2,FALSE)</f>
        <v>SELECIONAR</v>
      </c>
    </row>
    <row r="48" spans="2:14">
      <c r="B48" s="23" t="str">
        <f t="shared" si="0"/>
        <v>U.</v>
      </c>
      <c r="C48" s="24" t="s">
        <v>4</v>
      </c>
      <c r="D48" s="25"/>
      <c r="E48" s="25"/>
      <c r="F48" s="24" t="s">
        <v>18</v>
      </c>
      <c r="G48" s="26">
        <v>1</v>
      </c>
      <c r="H48" s="31"/>
      <c r="I48" s="27">
        <v>0</v>
      </c>
      <c r="J48" s="28">
        <f t="shared" si="1"/>
        <v>0</v>
      </c>
      <c r="K48" s="29" t="s">
        <v>50</v>
      </c>
      <c r="L48" s="29" t="s">
        <v>45</v>
      </c>
      <c r="M48" s="29" t="s">
        <v>51</v>
      </c>
      <c r="N48" s="30" t="str">
        <f>VLOOKUP(M48,[21]OPERACIONAL!$A$1:$C$12,2,FALSE)</f>
        <v>SELECIONAR</v>
      </c>
    </row>
    <row r="49" spans="2:14">
      <c r="B49" s="23" t="str">
        <f t="shared" si="0"/>
        <v>U.</v>
      </c>
      <c r="C49" s="24" t="s">
        <v>4</v>
      </c>
      <c r="D49" s="25"/>
      <c r="E49" s="25"/>
      <c r="F49" s="24" t="s">
        <v>18</v>
      </c>
      <c r="G49" s="26">
        <v>1</v>
      </c>
      <c r="H49" s="31"/>
      <c r="I49" s="27">
        <v>0</v>
      </c>
      <c r="J49" s="28">
        <f t="shared" si="1"/>
        <v>0</v>
      </c>
      <c r="K49" s="29" t="s">
        <v>50</v>
      </c>
      <c r="L49" s="29" t="s">
        <v>45</v>
      </c>
      <c r="M49" s="29" t="s">
        <v>51</v>
      </c>
      <c r="N49" s="30" t="str">
        <f>VLOOKUP(M49,[21]OPERACIONAL!$A$1:$C$12,2,FALSE)</f>
        <v>SELECIONAR</v>
      </c>
    </row>
    <row r="50" spans="2:14">
      <c r="B50" s="23" t="str">
        <f t="shared" si="0"/>
        <v>U.</v>
      </c>
      <c r="C50" s="24" t="s">
        <v>4</v>
      </c>
      <c r="D50" s="25"/>
      <c r="E50" s="25"/>
      <c r="F50" s="24" t="s">
        <v>18</v>
      </c>
      <c r="G50" s="26">
        <v>1</v>
      </c>
      <c r="H50" s="31"/>
      <c r="I50" s="27">
        <v>0</v>
      </c>
      <c r="J50" s="28">
        <f t="shared" si="1"/>
        <v>0</v>
      </c>
      <c r="K50" s="29" t="s">
        <v>50</v>
      </c>
      <c r="L50" s="29" t="s">
        <v>45</v>
      </c>
      <c r="M50" s="29" t="s">
        <v>51</v>
      </c>
      <c r="N50" s="30" t="str">
        <f>VLOOKUP(M50,[21]OPERACIONAL!$A$1:$C$12,2,FALSE)</f>
        <v>SELECIONAR</v>
      </c>
    </row>
    <row r="51" spans="2:14">
      <c r="B51" s="23" t="str">
        <f t="shared" si="0"/>
        <v>U.</v>
      </c>
      <c r="C51" s="24" t="s">
        <v>4</v>
      </c>
      <c r="D51" s="25"/>
      <c r="E51" s="25"/>
      <c r="F51" s="24" t="s">
        <v>18</v>
      </c>
      <c r="G51" s="26">
        <v>1</v>
      </c>
      <c r="H51" s="31"/>
      <c r="I51" s="27">
        <v>0</v>
      </c>
      <c r="J51" s="28">
        <f t="shared" si="1"/>
        <v>0</v>
      </c>
      <c r="K51" s="29" t="s">
        <v>50</v>
      </c>
      <c r="L51" s="29" t="s">
        <v>45</v>
      </c>
      <c r="M51" s="29" t="s">
        <v>51</v>
      </c>
      <c r="N51" s="30" t="str">
        <f>VLOOKUP(M51,[21]OPERACIONAL!$A$1:$C$12,2,FALSE)</f>
        <v>SELECIONAR</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VLOOKUP(M52,[21]OPERACIONAL!$A$1:$C$12,2,FALSE)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VLOOKUP(M53,[21]OPERACIONAL!$A$1:$C$12,2,FALSE)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VLOOKUP(M54,[21]OPERACIONAL!$A$1:$C$12,2,FALSE)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VLOOKUP(M55,[21]OPERACIONAL!$A$1:$C$12,2,FALSE)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VLOOKUP(M56,[21]OPERACIONAL!$A$1:$C$12,2,FALSE)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VLOOKUP(M57,[21]OPERACIONAL!$A$1:$C$12,2,FALSE)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VLOOKUP(M58,[21]OPERACIONAL!$A$1:$C$12,2,FALSE)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VLOOKUP(M59,[21]OPERACIONAL!$A$1:$C$12,2,FALSE)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VLOOKUP(M60,[21]OPERACIONAL!$A$1:$C$12,2,FALSE)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VLOOKUP(M61,[21]OPERACIONAL!$A$1:$C$12,2,FALSE)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VLOOKUP(M62,[21]OPERACIONAL!$A$1:$C$12,2,FALSE)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VLOOKUP(M63,[21]OPERACIONAL!$A$1:$C$12,2,FALSE)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VLOOKUP(M64,[21]OPERACIONAL!$A$1:$C$12,2,FALSE)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VLOOKUP(M65,[21]OPERACIONAL!$A$1:$C$12,2,FALSE)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VLOOKUP(M66,[21]OPERACIONAL!$A$1:$C$12,2,FALSE)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VLOOKUP(M67,[21]OPERACIONAL!$A$1:$C$12,2,FALSE)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VLOOKUP(M68,[21]OPERACIONAL!$A$1:$C$12,2,FALSE)</f>
        <v>SELECIONAR</v>
      </c>
    </row>
    <row r="69" spans="2:14">
      <c r="B69" s="23" t="str">
        <f t="shared" ref="B69:B132" si="2">MID(C69,1,2)</f>
        <v>U.</v>
      </c>
      <c r="C69" s="24" t="s">
        <v>4</v>
      </c>
      <c r="D69" s="25"/>
      <c r="E69" s="25"/>
      <c r="F69" s="24" t="s">
        <v>18</v>
      </c>
      <c r="G69" s="26">
        <v>1</v>
      </c>
      <c r="H69" s="31"/>
      <c r="I69" s="27">
        <v>0</v>
      </c>
      <c r="J69" s="28">
        <f t="shared" si="1"/>
        <v>0</v>
      </c>
      <c r="K69" s="29" t="s">
        <v>50</v>
      </c>
      <c r="L69" s="29" t="s">
        <v>45</v>
      </c>
      <c r="M69" s="29" t="s">
        <v>51</v>
      </c>
      <c r="N69" s="30" t="str">
        <f>VLOOKUP(M69,[21]OPERACIONAL!$A$1:$C$12,2,FALSE)</f>
        <v>SELECIONAR</v>
      </c>
    </row>
    <row r="70" spans="2:14">
      <c r="B70" s="23" t="str">
        <f t="shared" si="2"/>
        <v>U.</v>
      </c>
      <c r="C70" s="24" t="s">
        <v>4</v>
      </c>
      <c r="D70" s="25"/>
      <c r="E70" s="25"/>
      <c r="F70" s="24" t="s">
        <v>18</v>
      </c>
      <c r="G70" s="26">
        <v>1</v>
      </c>
      <c r="H70" s="31"/>
      <c r="I70" s="27">
        <v>0</v>
      </c>
      <c r="J70" s="28">
        <f t="shared" si="1"/>
        <v>0</v>
      </c>
      <c r="K70" s="29" t="s">
        <v>50</v>
      </c>
      <c r="L70" s="29" t="s">
        <v>45</v>
      </c>
      <c r="M70" s="29" t="s">
        <v>51</v>
      </c>
      <c r="N70" s="30" t="str">
        <f>VLOOKUP(M70,[21]OPERACIONAL!$A$1:$C$12,2,FALSE)</f>
        <v>SELECIONAR</v>
      </c>
    </row>
    <row r="71" spans="2:14">
      <c r="B71" s="23" t="str">
        <f t="shared" si="2"/>
        <v>U.</v>
      </c>
      <c r="C71" s="24" t="s">
        <v>4</v>
      </c>
      <c r="D71" s="25"/>
      <c r="E71" s="25"/>
      <c r="F71" s="24" t="s">
        <v>18</v>
      </c>
      <c r="G71" s="26">
        <v>1</v>
      </c>
      <c r="H71" s="31"/>
      <c r="I71" s="27">
        <v>0</v>
      </c>
      <c r="J71" s="28">
        <f t="shared" si="1"/>
        <v>0</v>
      </c>
      <c r="K71" s="29" t="s">
        <v>50</v>
      </c>
      <c r="L71" s="29" t="s">
        <v>45</v>
      </c>
      <c r="M71" s="29" t="s">
        <v>51</v>
      </c>
      <c r="N71" s="30" t="str">
        <f>VLOOKUP(M71,[21]OPERACIONAL!$A$1:$C$12,2,FALSE)</f>
        <v>SELECIONAR</v>
      </c>
    </row>
    <row r="72" spans="2:14">
      <c r="B72" s="23" t="str">
        <f t="shared" si="2"/>
        <v>U.</v>
      </c>
      <c r="C72" s="24" t="s">
        <v>4</v>
      </c>
      <c r="D72" s="25"/>
      <c r="E72" s="25"/>
      <c r="F72" s="24" t="s">
        <v>18</v>
      </c>
      <c r="G72" s="26">
        <v>1</v>
      </c>
      <c r="H72" s="31"/>
      <c r="I72" s="27">
        <v>0</v>
      </c>
      <c r="J72" s="28">
        <f t="shared" si="1"/>
        <v>0</v>
      </c>
      <c r="K72" s="29" t="s">
        <v>50</v>
      </c>
      <c r="L72" s="29" t="s">
        <v>45</v>
      </c>
      <c r="M72" s="29" t="s">
        <v>51</v>
      </c>
      <c r="N72" s="30" t="str">
        <f>VLOOKUP(M72,[21]OPERACIONAL!$A$1:$C$12,2,FALSE)</f>
        <v>SELECIONAR</v>
      </c>
    </row>
    <row r="73" spans="2:14">
      <c r="B73" s="23" t="str">
        <f t="shared" si="2"/>
        <v>U.</v>
      </c>
      <c r="C73" s="24" t="s">
        <v>4</v>
      </c>
      <c r="D73" s="25"/>
      <c r="E73" s="25"/>
      <c r="F73" s="24" t="s">
        <v>18</v>
      </c>
      <c r="G73" s="26">
        <v>1</v>
      </c>
      <c r="H73" s="31"/>
      <c r="I73" s="27">
        <v>0</v>
      </c>
      <c r="J73" s="28">
        <f t="shared" si="1"/>
        <v>0</v>
      </c>
      <c r="K73" s="29" t="s">
        <v>50</v>
      </c>
      <c r="L73" s="29" t="s">
        <v>45</v>
      </c>
      <c r="M73" s="29" t="s">
        <v>51</v>
      </c>
      <c r="N73" s="30" t="str">
        <f>VLOOKUP(M73,[21]OPERACIONAL!$A$1:$C$12,2,FALSE)</f>
        <v>SELECIONAR</v>
      </c>
    </row>
    <row r="74" spans="2:14">
      <c r="B74" s="23" t="str">
        <f t="shared" si="2"/>
        <v>U.</v>
      </c>
      <c r="C74" s="24" t="s">
        <v>4</v>
      </c>
      <c r="D74" s="25"/>
      <c r="E74" s="25"/>
      <c r="F74" s="24" t="s">
        <v>18</v>
      </c>
      <c r="G74" s="26">
        <v>1</v>
      </c>
      <c r="H74" s="31"/>
      <c r="I74" s="27">
        <v>0</v>
      </c>
      <c r="J74" s="28">
        <f t="shared" si="1"/>
        <v>0</v>
      </c>
      <c r="K74" s="29" t="s">
        <v>50</v>
      </c>
      <c r="L74" s="29" t="s">
        <v>45</v>
      </c>
      <c r="M74" s="29" t="s">
        <v>51</v>
      </c>
      <c r="N74" s="30" t="str">
        <f>VLOOKUP(M74,[21]OPERACIONAL!$A$1:$C$12,2,FALSE)</f>
        <v>SELECIONAR</v>
      </c>
    </row>
    <row r="75" spans="2:14">
      <c r="B75" s="23" t="str">
        <f t="shared" si="2"/>
        <v>U.</v>
      </c>
      <c r="C75" s="24" t="s">
        <v>4</v>
      </c>
      <c r="D75" s="25"/>
      <c r="E75" s="25"/>
      <c r="F75" s="24" t="s">
        <v>18</v>
      </c>
      <c r="G75" s="26">
        <v>1</v>
      </c>
      <c r="H75" s="31"/>
      <c r="I75" s="27">
        <v>0</v>
      </c>
      <c r="J75" s="28">
        <f t="shared" si="1"/>
        <v>0</v>
      </c>
      <c r="K75" s="29" t="s">
        <v>50</v>
      </c>
      <c r="L75" s="29" t="s">
        <v>45</v>
      </c>
      <c r="M75" s="29" t="s">
        <v>51</v>
      </c>
      <c r="N75" s="30" t="str">
        <f>VLOOKUP(M75,[21]OPERACIONAL!$A$1:$C$12,2,FALSE)</f>
        <v>SELECIONAR</v>
      </c>
    </row>
    <row r="76" spans="2:14">
      <c r="B76" s="23" t="str">
        <f t="shared" si="2"/>
        <v>U.</v>
      </c>
      <c r="C76" s="24" t="s">
        <v>4</v>
      </c>
      <c r="D76" s="25"/>
      <c r="E76" s="25"/>
      <c r="F76" s="24" t="s">
        <v>18</v>
      </c>
      <c r="G76" s="26">
        <v>1</v>
      </c>
      <c r="H76" s="31"/>
      <c r="I76" s="27">
        <v>0</v>
      </c>
      <c r="J76" s="28">
        <f t="shared" si="1"/>
        <v>0</v>
      </c>
      <c r="K76" s="29" t="s">
        <v>50</v>
      </c>
      <c r="L76" s="29" t="s">
        <v>45</v>
      </c>
      <c r="M76" s="29" t="s">
        <v>51</v>
      </c>
      <c r="N76" s="30" t="str">
        <f>VLOOKUP(M76,[21]OPERACIONAL!$A$1:$C$12,2,FALSE)</f>
        <v>SELECIONAR</v>
      </c>
    </row>
    <row r="77" spans="2:14">
      <c r="B77" s="23" t="str">
        <f t="shared" si="2"/>
        <v>U.</v>
      </c>
      <c r="C77" s="24" t="s">
        <v>4</v>
      </c>
      <c r="D77" s="25"/>
      <c r="E77" s="25"/>
      <c r="F77" s="24" t="s">
        <v>18</v>
      </c>
      <c r="G77" s="26">
        <v>1</v>
      </c>
      <c r="H77" s="31"/>
      <c r="I77" s="27">
        <v>0</v>
      </c>
      <c r="J77" s="28">
        <f t="shared" si="1"/>
        <v>0</v>
      </c>
      <c r="K77" s="29" t="s">
        <v>50</v>
      </c>
      <c r="L77" s="29" t="s">
        <v>45</v>
      </c>
      <c r="M77" s="29" t="s">
        <v>51</v>
      </c>
      <c r="N77" s="30" t="str">
        <f>VLOOKUP(M77,[21]OPERACIONAL!$A$1:$C$12,2,FALSE)</f>
        <v>SELECIONAR</v>
      </c>
    </row>
    <row r="78" spans="2:14">
      <c r="B78" s="23" t="str">
        <f t="shared" si="2"/>
        <v>U.</v>
      </c>
      <c r="C78" s="24" t="s">
        <v>4</v>
      </c>
      <c r="D78" s="25"/>
      <c r="E78" s="25"/>
      <c r="F78" s="24" t="s">
        <v>18</v>
      </c>
      <c r="G78" s="26">
        <v>1</v>
      </c>
      <c r="H78" s="31"/>
      <c r="I78" s="27">
        <v>0</v>
      </c>
      <c r="J78" s="28">
        <f t="shared" si="1"/>
        <v>0</v>
      </c>
      <c r="K78" s="29" t="s">
        <v>50</v>
      </c>
      <c r="L78" s="29" t="s">
        <v>45</v>
      </c>
      <c r="M78" s="29" t="s">
        <v>51</v>
      </c>
      <c r="N78" s="30" t="str">
        <f>VLOOKUP(M78,[21]OPERACIONAL!$A$1:$C$12,2,FALSE)</f>
        <v>SELECIONAR</v>
      </c>
    </row>
    <row r="79" spans="2:14">
      <c r="B79" s="23" t="str">
        <f t="shared" si="2"/>
        <v>U.</v>
      </c>
      <c r="C79" s="24" t="s">
        <v>4</v>
      </c>
      <c r="D79" s="25"/>
      <c r="E79" s="25"/>
      <c r="F79" s="24" t="s">
        <v>18</v>
      </c>
      <c r="G79" s="26">
        <v>1</v>
      </c>
      <c r="H79" s="31"/>
      <c r="I79" s="27">
        <v>0</v>
      </c>
      <c r="J79" s="28">
        <f t="shared" si="1"/>
        <v>0</v>
      </c>
      <c r="K79" s="29" t="s">
        <v>50</v>
      </c>
      <c r="L79" s="29" t="s">
        <v>45</v>
      </c>
      <c r="M79" s="29" t="s">
        <v>51</v>
      </c>
      <c r="N79" s="30" t="str">
        <f>VLOOKUP(M79,[21]OPERACIONAL!$A$1:$C$12,2,FALSE)</f>
        <v>SELECIONAR</v>
      </c>
    </row>
    <row r="80" spans="2:14">
      <c r="B80" s="23" t="str">
        <f t="shared" si="2"/>
        <v>U.</v>
      </c>
      <c r="C80" s="24" t="s">
        <v>4</v>
      </c>
      <c r="D80" s="25"/>
      <c r="E80" s="25"/>
      <c r="F80" s="24" t="s">
        <v>18</v>
      </c>
      <c r="G80" s="26">
        <v>1</v>
      </c>
      <c r="H80" s="31"/>
      <c r="I80" s="27">
        <v>0</v>
      </c>
      <c r="J80" s="28">
        <f t="shared" si="1"/>
        <v>0</v>
      </c>
      <c r="K80" s="29" t="s">
        <v>50</v>
      </c>
      <c r="L80" s="29" t="s">
        <v>45</v>
      </c>
      <c r="M80" s="29" t="s">
        <v>51</v>
      </c>
      <c r="N80" s="30" t="str">
        <f>VLOOKUP(M80,[21]OPERACIONAL!$A$1:$C$12,2,FALSE)</f>
        <v>SELECIONAR</v>
      </c>
    </row>
    <row r="81" spans="2:14">
      <c r="B81" s="23" t="str">
        <f t="shared" si="2"/>
        <v>U.</v>
      </c>
      <c r="C81" s="24" t="s">
        <v>4</v>
      </c>
      <c r="D81" s="25"/>
      <c r="E81" s="25"/>
      <c r="F81" s="24" t="s">
        <v>18</v>
      </c>
      <c r="G81" s="26">
        <v>1</v>
      </c>
      <c r="H81" s="31"/>
      <c r="I81" s="27">
        <v>0</v>
      </c>
      <c r="J81" s="28">
        <f t="shared" si="1"/>
        <v>0</v>
      </c>
      <c r="K81" s="29" t="s">
        <v>50</v>
      </c>
      <c r="L81" s="29" t="s">
        <v>45</v>
      </c>
      <c r="M81" s="29" t="s">
        <v>51</v>
      </c>
      <c r="N81" s="30" t="str">
        <f>VLOOKUP(M81,[21]OPERACIONAL!$A$1:$C$12,2,FALSE)</f>
        <v>SELECIONAR</v>
      </c>
    </row>
    <row r="82" spans="2:14">
      <c r="B82" s="23" t="str">
        <f t="shared" si="2"/>
        <v>U.</v>
      </c>
      <c r="C82" s="24" t="s">
        <v>4</v>
      </c>
      <c r="D82" s="25"/>
      <c r="E82" s="25"/>
      <c r="F82" s="24" t="s">
        <v>18</v>
      </c>
      <c r="G82" s="26">
        <v>1</v>
      </c>
      <c r="H82" s="31"/>
      <c r="I82" s="27">
        <v>0</v>
      </c>
      <c r="J82" s="28">
        <f t="shared" ref="J82:J145" si="3">G82*I82</f>
        <v>0</v>
      </c>
      <c r="K82" s="29" t="s">
        <v>50</v>
      </c>
      <c r="L82" s="29" t="s">
        <v>45</v>
      </c>
      <c r="M82" s="29" t="s">
        <v>51</v>
      </c>
      <c r="N82" s="30" t="str">
        <f>VLOOKUP(M82,[21]OPERACIONAL!$A$1:$C$12,2,FALSE)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VLOOKUP(M83,[21]OPERACIONAL!$A$1:$C$12,2,FALSE)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VLOOKUP(M84,[21]OPERACIONAL!$A$1:$C$12,2,FALSE)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VLOOKUP(M85,[21]OPERACIONAL!$A$1:$C$12,2,FALSE)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VLOOKUP(M86,[21]OPERACIONAL!$A$1:$C$12,2,FALSE)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VLOOKUP(M87,[21]OPERACIONAL!$A$1:$C$12,2,FALSE)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VLOOKUP(M88,[21]OPERACIONAL!$A$1:$C$12,2,FALSE)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VLOOKUP(M89,[21]OPERACIONAL!$A$1:$C$12,2,FALSE)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VLOOKUP(M90,[21]OPERACIONAL!$A$1:$C$12,2,FALSE)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VLOOKUP(M91,[21]OPERACIONAL!$A$1:$C$12,2,FALSE)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VLOOKUP(M92,[21]OPERACIONAL!$A$1:$C$12,2,FALSE)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VLOOKUP(M93,[21]OPERACIONAL!$A$1:$C$12,2,FALSE)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VLOOKUP(M94,[21]OPERACIONAL!$A$1:$C$12,2,FALSE)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VLOOKUP(M95,[21]OPERACIONAL!$A$1:$C$12,2,FALSE)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VLOOKUP(M96,[21]OPERACIONAL!$A$1:$C$12,2,FALSE)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VLOOKUP(M97,[21]OPERACIONAL!$A$1:$C$12,2,FALSE)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VLOOKUP(M98,[21]OPERACIONAL!$A$1:$C$12,2,FALSE)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VLOOKUP(M99,[21]OPERACIONAL!$A$1:$C$12,2,FALSE)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VLOOKUP(M100,[21]OPERACIONAL!$A$1:$C$12,2,FALSE)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VLOOKUP(M101,[21]OPERACIONAL!$A$1:$C$12,2,FALSE)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VLOOKUP(M102,[21]OPERACIONAL!$A$1:$C$12,2,FALSE)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VLOOKUP(M103,[21]OPERACIONAL!$A$1:$C$12,2,FALSE)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VLOOKUP(M104,[21]OPERACIONAL!$A$1:$C$12,2,FALSE)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VLOOKUP(M105,[21]OPERACIONAL!$A$1:$C$12,2,FALSE)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VLOOKUP(M106,[21]OPERACIONAL!$A$1:$C$12,2,FALSE)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VLOOKUP(M107,[21]OPERACIONAL!$A$1:$C$12,2,FALSE)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VLOOKUP(M108,[21]OPERACIONAL!$A$1:$C$12,2,FALSE)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VLOOKUP(M109,[21]OPERACIONAL!$A$1:$C$12,2,FALSE)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VLOOKUP(M110,[21]OPERACIONAL!$A$1:$C$12,2,FALSE)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VLOOKUP(M111,[21]OPERACIONAL!$A$1:$C$12,2,FALSE)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VLOOKUP(M112,[21]OPERACIONAL!$A$1:$C$12,2,FALSE)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VLOOKUP(M113,[21]OPERACIONAL!$A$1:$C$12,2,FALSE)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VLOOKUP(M114,[21]OPERACIONAL!$A$1:$C$12,2,FALSE)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VLOOKUP(M115,[21]OPERACIONAL!$A$1:$C$12,2,FALSE)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VLOOKUP(M116,[21]OPERACIONAL!$A$1:$C$12,2,FALSE)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VLOOKUP(M117,[21]OPERACIONAL!$A$1:$C$12,2,FALSE)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VLOOKUP(M118,[21]OPERACIONAL!$A$1:$C$12,2,FALSE)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VLOOKUP(M119,[21]OPERACIONAL!$A$1:$C$12,2,FALSE)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VLOOKUP(M120,[21]OPERACIONAL!$A$1:$C$12,2,FALSE)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VLOOKUP(M121,[21]OPERACIONAL!$A$1:$C$12,2,FALSE)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VLOOKUP(M122,[21]OPERACIONAL!$A$1:$C$12,2,FALSE)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VLOOKUP(M123,[21]OPERACIONAL!$A$1:$C$12,2,FALSE)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VLOOKUP(M124,[21]OPERACIONAL!$A$1:$C$12,2,FALSE)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VLOOKUP(M125,[21]OPERACIONAL!$A$1:$C$12,2,FALSE)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VLOOKUP(M126,[21]OPERACIONAL!$A$1:$C$12,2,FALSE)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VLOOKUP(M127,[21]OPERACIONAL!$A$1:$C$12,2,FALSE)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VLOOKUP(M128,[21]OPERACIONAL!$A$1:$C$12,2,FALSE)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VLOOKUP(M129,[21]OPERACIONAL!$A$1:$C$12,2,FALSE)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VLOOKUP(M130,[21]OPERACIONAL!$A$1:$C$12,2,FALSE)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VLOOKUP(M131,[21]OPERACIONAL!$A$1:$C$12,2,FALSE)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VLOOKUP(M132,[21]OPERACIONAL!$A$1:$C$12,2,FALSE)</f>
        <v>SELECIONAR</v>
      </c>
    </row>
    <row r="133" spans="2:14">
      <c r="B133" s="23" t="str">
        <f t="shared" ref="B133:B196" si="4">MID(C133,1,2)</f>
        <v>U.</v>
      </c>
      <c r="C133" s="24" t="s">
        <v>4</v>
      </c>
      <c r="D133" s="25"/>
      <c r="E133" s="25"/>
      <c r="F133" s="24" t="s">
        <v>18</v>
      </c>
      <c r="G133" s="26">
        <v>1</v>
      </c>
      <c r="H133" s="31"/>
      <c r="I133" s="27">
        <v>0</v>
      </c>
      <c r="J133" s="28">
        <f t="shared" si="3"/>
        <v>0</v>
      </c>
      <c r="K133" s="29" t="s">
        <v>50</v>
      </c>
      <c r="L133" s="29" t="s">
        <v>45</v>
      </c>
      <c r="M133" s="29" t="s">
        <v>51</v>
      </c>
      <c r="N133" s="30" t="str">
        <f>VLOOKUP(M133,[21]OPERACIONAL!$A$1:$C$12,2,FALSE)</f>
        <v>SELECIONAR</v>
      </c>
    </row>
    <row r="134" spans="2:14">
      <c r="B134" s="23" t="str">
        <f t="shared" si="4"/>
        <v>U.</v>
      </c>
      <c r="C134" s="24" t="s">
        <v>4</v>
      </c>
      <c r="D134" s="25"/>
      <c r="E134" s="25"/>
      <c r="F134" s="24" t="s">
        <v>18</v>
      </c>
      <c r="G134" s="26">
        <v>1</v>
      </c>
      <c r="H134" s="31"/>
      <c r="I134" s="27">
        <v>0</v>
      </c>
      <c r="J134" s="28">
        <f t="shared" si="3"/>
        <v>0</v>
      </c>
      <c r="K134" s="29" t="s">
        <v>50</v>
      </c>
      <c r="L134" s="29" t="s">
        <v>45</v>
      </c>
      <c r="M134" s="29" t="s">
        <v>51</v>
      </c>
      <c r="N134" s="30" t="str">
        <f>VLOOKUP(M134,[21]OPERACIONAL!$A$1:$C$12,2,FALSE)</f>
        <v>SELECIONAR</v>
      </c>
    </row>
    <row r="135" spans="2:14">
      <c r="B135" s="23" t="str">
        <f t="shared" si="4"/>
        <v>U.</v>
      </c>
      <c r="C135" s="24" t="s">
        <v>4</v>
      </c>
      <c r="D135" s="25"/>
      <c r="E135" s="25"/>
      <c r="F135" s="24" t="s">
        <v>18</v>
      </c>
      <c r="G135" s="26">
        <v>1</v>
      </c>
      <c r="H135" s="31"/>
      <c r="I135" s="27">
        <v>0</v>
      </c>
      <c r="J135" s="28">
        <f t="shared" si="3"/>
        <v>0</v>
      </c>
      <c r="K135" s="29" t="s">
        <v>50</v>
      </c>
      <c r="L135" s="29" t="s">
        <v>45</v>
      </c>
      <c r="M135" s="29" t="s">
        <v>51</v>
      </c>
      <c r="N135" s="30" t="str">
        <f>VLOOKUP(M135,[21]OPERACIONAL!$A$1:$C$12,2,FALSE)</f>
        <v>SELECIONAR</v>
      </c>
    </row>
    <row r="136" spans="2:14">
      <c r="B136" s="23" t="str">
        <f t="shared" si="4"/>
        <v>U.</v>
      </c>
      <c r="C136" s="24" t="s">
        <v>4</v>
      </c>
      <c r="D136" s="25"/>
      <c r="E136" s="25"/>
      <c r="F136" s="24" t="s">
        <v>18</v>
      </c>
      <c r="G136" s="26">
        <v>1</v>
      </c>
      <c r="H136" s="31"/>
      <c r="I136" s="27">
        <v>0</v>
      </c>
      <c r="J136" s="28">
        <f t="shared" si="3"/>
        <v>0</v>
      </c>
      <c r="K136" s="29" t="s">
        <v>50</v>
      </c>
      <c r="L136" s="29" t="s">
        <v>45</v>
      </c>
      <c r="M136" s="29" t="s">
        <v>51</v>
      </c>
      <c r="N136" s="30" t="str">
        <f>VLOOKUP(M136,[21]OPERACIONAL!$A$1:$C$12,2,FALSE)</f>
        <v>SELECIONAR</v>
      </c>
    </row>
    <row r="137" spans="2:14">
      <c r="B137" s="23" t="str">
        <f t="shared" si="4"/>
        <v>U.</v>
      </c>
      <c r="C137" s="24" t="s">
        <v>4</v>
      </c>
      <c r="D137" s="25"/>
      <c r="E137" s="25"/>
      <c r="F137" s="24" t="s">
        <v>18</v>
      </c>
      <c r="G137" s="26">
        <v>1</v>
      </c>
      <c r="H137" s="31"/>
      <c r="I137" s="27">
        <v>0</v>
      </c>
      <c r="J137" s="28">
        <f t="shared" si="3"/>
        <v>0</v>
      </c>
      <c r="K137" s="29" t="s">
        <v>50</v>
      </c>
      <c r="L137" s="29" t="s">
        <v>45</v>
      </c>
      <c r="M137" s="29" t="s">
        <v>51</v>
      </c>
      <c r="N137" s="30" t="str">
        <f>VLOOKUP(M137,[21]OPERACIONAL!$A$1:$C$12,2,FALSE)</f>
        <v>SELECIONAR</v>
      </c>
    </row>
    <row r="138" spans="2:14">
      <c r="B138" s="23" t="str">
        <f t="shared" si="4"/>
        <v>U.</v>
      </c>
      <c r="C138" s="24" t="s">
        <v>4</v>
      </c>
      <c r="D138" s="25"/>
      <c r="E138" s="25"/>
      <c r="F138" s="24" t="s">
        <v>18</v>
      </c>
      <c r="G138" s="26">
        <v>1</v>
      </c>
      <c r="H138" s="31"/>
      <c r="I138" s="27">
        <v>0</v>
      </c>
      <c r="J138" s="28">
        <f t="shared" si="3"/>
        <v>0</v>
      </c>
      <c r="K138" s="29" t="s">
        <v>50</v>
      </c>
      <c r="L138" s="29" t="s">
        <v>45</v>
      </c>
      <c r="M138" s="29" t="s">
        <v>51</v>
      </c>
      <c r="N138" s="30" t="str">
        <f>VLOOKUP(M138,[21]OPERACIONAL!$A$1:$C$12,2,FALSE)</f>
        <v>SELECIONAR</v>
      </c>
    </row>
    <row r="139" spans="2:14">
      <c r="B139" s="23" t="str">
        <f t="shared" si="4"/>
        <v>U.</v>
      </c>
      <c r="C139" s="24" t="s">
        <v>4</v>
      </c>
      <c r="D139" s="25"/>
      <c r="E139" s="25"/>
      <c r="F139" s="24" t="s">
        <v>18</v>
      </c>
      <c r="G139" s="26">
        <v>1</v>
      </c>
      <c r="H139" s="31"/>
      <c r="I139" s="27">
        <v>0</v>
      </c>
      <c r="J139" s="28">
        <f t="shared" si="3"/>
        <v>0</v>
      </c>
      <c r="K139" s="29" t="s">
        <v>50</v>
      </c>
      <c r="L139" s="29" t="s">
        <v>45</v>
      </c>
      <c r="M139" s="29" t="s">
        <v>51</v>
      </c>
      <c r="N139" s="30" t="str">
        <f>VLOOKUP(M139,[21]OPERACIONAL!$A$1:$C$12,2,FALSE)</f>
        <v>SELECIONAR</v>
      </c>
    </row>
    <row r="140" spans="2:14">
      <c r="B140" s="23" t="str">
        <f t="shared" si="4"/>
        <v>U.</v>
      </c>
      <c r="C140" s="24" t="s">
        <v>4</v>
      </c>
      <c r="D140" s="25"/>
      <c r="E140" s="25"/>
      <c r="F140" s="24" t="s">
        <v>18</v>
      </c>
      <c r="G140" s="26">
        <v>1</v>
      </c>
      <c r="H140" s="31"/>
      <c r="I140" s="27">
        <v>0</v>
      </c>
      <c r="J140" s="28">
        <f t="shared" si="3"/>
        <v>0</v>
      </c>
      <c r="K140" s="29" t="s">
        <v>50</v>
      </c>
      <c r="L140" s="29" t="s">
        <v>45</v>
      </c>
      <c r="M140" s="29" t="s">
        <v>51</v>
      </c>
      <c r="N140" s="30" t="str">
        <f>VLOOKUP(M140,[21]OPERACIONAL!$A$1:$C$12,2,FALSE)</f>
        <v>SELECIONAR</v>
      </c>
    </row>
    <row r="141" spans="2:14">
      <c r="B141" s="23" t="str">
        <f t="shared" si="4"/>
        <v>U.</v>
      </c>
      <c r="C141" s="24" t="s">
        <v>4</v>
      </c>
      <c r="D141" s="25"/>
      <c r="E141" s="25"/>
      <c r="F141" s="24" t="s">
        <v>18</v>
      </c>
      <c r="G141" s="26">
        <v>1</v>
      </c>
      <c r="H141" s="31"/>
      <c r="I141" s="27">
        <v>0</v>
      </c>
      <c r="J141" s="28">
        <f t="shared" si="3"/>
        <v>0</v>
      </c>
      <c r="K141" s="29" t="s">
        <v>50</v>
      </c>
      <c r="L141" s="29" t="s">
        <v>45</v>
      </c>
      <c r="M141" s="29" t="s">
        <v>51</v>
      </c>
      <c r="N141" s="30" t="str">
        <f>VLOOKUP(M141,[21]OPERACIONAL!$A$1:$C$12,2,FALSE)</f>
        <v>SELECIONAR</v>
      </c>
    </row>
    <row r="142" spans="2:14">
      <c r="B142" s="23" t="str">
        <f t="shared" si="4"/>
        <v>U.</v>
      </c>
      <c r="C142" s="24" t="s">
        <v>4</v>
      </c>
      <c r="D142" s="25"/>
      <c r="E142" s="25"/>
      <c r="F142" s="24" t="s">
        <v>18</v>
      </c>
      <c r="G142" s="26">
        <v>1</v>
      </c>
      <c r="H142" s="31"/>
      <c r="I142" s="27">
        <v>0</v>
      </c>
      <c r="J142" s="28">
        <f t="shared" si="3"/>
        <v>0</v>
      </c>
      <c r="K142" s="29" t="s">
        <v>50</v>
      </c>
      <c r="L142" s="29" t="s">
        <v>45</v>
      </c>
      <c r="M142" s="29" t="s">
        <v>51</v>
      </c>
      <c r="N142" s="30" t="str">
        <f>VLOOKUP(M142,[21]OPERACIONAL!$A$1:$C$12,2,FALSE)</f>
        <v>SELECIONAR</v>
      </c>
    </row>
    <row r="143" spans="2:14">
      <c r="B143" s="23" t="str">
        <f t="shared" si="4"/>
        <v>U.</v>
      </c>
      <c r="C143" s="24" t="s">
        <v>4</v>
      </c>
      <c r="D143" s="25"/>
      <c r="E143" s="25"/>
      <c r="F143" s="24" t="s">
        <v>18</v>
      </c>
      <c r="G143" s="26">
        <v>1</v>
      </c>
      <c r="H143" s="31"/>
      <c r="I143" s="27">
        <v>0</v>
      </c>
      <c r="J143" s="28">
        <f t="shared" si="3"/>
        <v>0</v>
      </c>
      <c r="K143" s="29" t="s">
        <v>50</v>
      </c>
      <c r="L143" s="29" t="s">
        <v>45</v>
      </c>
      <c r="M143" s="29" t="s">
        <v>51</v>
      </c>
      <c r="N143" s="30" t="str">
        <f>VLOOKUP(M143,[21]OPERACIONAL!$A$1:$C$12,2,FALSE)</f>
        <v>SELECIONAR</v>
      </c>
    </row>
    <row r="144" spans="2:14">
      <c r="B144" s="23" t="str">
        <f t="shared" si="4"/>
        <v>U.</v>
      </c>
      <c r="C144" s="24" t="s">
        <v>4</v>
      </c>
      <c r="D144" s="25"/>
      <c r="E144" s="25"/>
      <c r="F144" s="24" t="s">
        <v>18</v>
      </c>
      <c r="G144" s="26">
        <v>1</v>
      </c>
      <c r="H144" s="31"/>
      <c r="I144" s="27">
        <v>0</v>
      </c>
      <c r="J144" s="28">
        <f t="shared" si="3"/>
        <v>0</v>
      </c>
      <c r="K144" s="29" t="s">
        <v>50</v>
      </c>
      <c r="L144" s="29" t="s">
        <v>45</v>
      </c>
      <c r="M144" s="29" t="s">
        <v>51</v>
      </c>
      <c r="N144" s="30" t="str">
        <f>VLOOKUP(M144,[21]OPERACIONAL!$A$1:$C$12,2,FALSE)</f>
        <v>SELECIONAR</v>
      </c>
    </row>
    <row r="145" spans="2:14">
      <c r="B145" s="23" t="str">
        <f t="shared" si="4"/>
        <v>U.</v>
      </c>
      <c r="C145" s="24" t="s">
        <v>4</v>
      </c>
      <c r="D145" s="25"/>
      <c r="E145" s="25"/>
      <c r="F145" s="24" t="s">
        <v>18</v>
      </c>
      <c r="G145" s="26">
        <v>1</v>
      </c>
      <c r="H145" s="31"/>
      <c r="I145" s="27">
        <v>0</v>
      </c>
      <c r="J145" s="28">
        <f t="shared" si="3"/>
        <v>0</v>
      </c>
      <c r="K145" s="29" t="s">
        <v>50</v>
      </c>
      <c r="L145" s="29" t="s">
        <v>45</v>
      </c>
      <c r="M145" s="29" t="s">
        <v>51</v>
      </c>
      <c r="N145" s="30" t="str">
        <f>VLOOKUP(M145,[21]OPERACIONAL!$A$1:$C$12,2,FALSE)</f>
        <v>SELECIONAR</v>
      </c>
    </row>
    <row r="146" spans="2:14">
      <c r="B146" s="23" t="str">
        <f t="shared" si="4"/>
        <v>U.</v>
      </c>
      <c r="C146" s="24" t="s">
        <v>4</v>
      </c>
      <c r="D146" s="25"/>
      <c r="E146" s="25"/>
      <c r="F146" s="24" t="s">
        <v>18</v>
      </c>
      <c r="G146" s="26">
        <v>1</v>
      </c>
      <c r="H146" s="31"/>
      <c r="I146" s="27">
        <v>0</v>
      </c>
      <c r="J146" s="28">
        <f t="shared" ref="J146:J209" si="5">G146*I146</f>
        <v>0</v>
      </c>
      <c r="K146" s="29" t="s">
        <v>50</v>
      </c>
      <c r="L146" s="29" t="s">
        <v>45</v>
      </c>
      <c r="M146" s="29" t="s">
        <v>51</v>
      </c>
      <c r="N146" s="30" t="str">
        <f>VLOOKUP(M146,[21]OPERACIONAL!$A$1:$C$12,2,FALSE)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VLOOKUP(M147,[21]OPERACIONAL!$A$1:$C$12,2,FALSE)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VLOOKUP(M148,[21]OPERACIONAL!$A$1:$C$12,2,FALSE)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VLOOKUP(M149,[21]OPERACIONAL!$A$1:$C$12,2,FALSE)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VLOOKUP(M150,[21]OPERACIONAL!$A$1:$C$12,2,FALSE)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VLOOKUP(M151,[21]OPERACIONAL!$A$1:$C$12,2,FALSE)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VLOOKUP(M152,[21]OPERACIONAL!$A$1:$C$12,2,FALSE)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VLOOKUP(M153,[21]OPERACIONAL!$A$1:$C$12,2,FALSE)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VLOOKUP(M154,[21]OPERACIONAL!$A$1:$C$12,2,FALSE)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VLOOKUP(M155,[21]OPERACIONAL!$A$1:$C$12,2,FALSE)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VLOOKUP(M156,[21]OPERACIONAL!$A$1:$C$12,2,FALSE)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VLOOKUP(M157,[21]OPERACIONAL!$A$1:$C$12,2,FALSE)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VLOOKUP(M158,[21]OPERACIONAL!$A$1:$C$12,2,FALSE)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VLOOKUP(M159,[21]OPERACIONAL!$A$1:$C$12,2,FALSE)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VLOOKUP(M160,[21]OPERACIONAL!$A$1:$C$12,2,FALSE)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VLOOKUP(M161,[21]OPERACIONAL!$A$1:$C$12,2,FALSE)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VLOOKUP(M162,[21]OPERACIONAL!$A$1:$C$12,2,FALSE)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VLOOKUP(M163,[21]OPERACIONAL!$A$1:$C$12,2,FALSE)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VLOOKUP(M164,[21]OPERACIONAL!$A$1:$C$12,2,FALSE)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VLOOKUP(M165,[21]OPERACIONAL!$A$1:$C$12,2,FALSE)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VLOOKUP(M166,[21]OPERACIONAL!$A$1:$C$12,2,FALSE)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VLOOKUP(M167,[21]OPERACIONAL!$A$1:$C$12,2,FALSE)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VLOOKUP(M168,[21]OPERACIONAL!$A$1:$C$12,2,FALSE)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VLOOKUP(M169,[21]OPERACIONAL!$A$1:$C$12,2,FALSE)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VLOOKUP(M170,[21]OPERACIONAL!$A$1:$C$12,2,FALSE)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VLOOKUP(M171,[21]OPERACIONAL!$A$1:$C$12,2,FALSE)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VLOOKUP(M172,[21]OPERACIONAL!$A$1:$C$12,2,FALSE)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VLOOKUP(M173,[21]OPERACIONAL!$A$1:$C$12,2,FALSE)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VLOOKUP(M174,[21]OPERACIONAL!$A$1:$C$12,2,FALSE)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VLOOKUP(M175,[21]OPERACIONAL!$A$1:$C$12,2,FALSE)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VLOOKUP(M176,[21]OPERACIONAL!$A$1:$C$12,2,FALSE)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VLOOKUP(M177,[21]OPERACIONAL!$A$1:$C$12,2,FALSE)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VLOOKUP(M178,[21]OPERACIONAL!$A$1:$C$12,2,FALSE)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VLOOKUP(M179,[21]OPERACIONAL!$A$1:$C$12,2,FALSE)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VLOOKUP(M180,[21]OPERACIONAL!$A$1:$C$12,2,FALSE)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VLOOKUP(M181,[21]OPERACIONAL!$A$1:$C$12,2,FALSE)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VLOOKUP(M182,[21]OPERACIONAL!$A$1:$C$12,2,FALSE)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VLOOKUP(M183,[21]OPERACIONAL!$A$1:$C$12,2,FALSE)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VLOOKUP(M184,[21]OPERACIONAL!$A$1:$C$12,2,FALSE)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VLOOKUP(M185,[21]OPERACIONAL!$A$1:$C$12,2,FALSE)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VLOOKUP(M186,[21]OPERACIONAL!$A$1:$C$12,2,FALSE)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VLOOKUP(M187,[21]OPERACIONAL!$A$1:$C$12,2,FALSE)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VLOOKUP(M188,[21]OPERACIONAL!$A$1:$C$12,2,FALSE)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VLOOKUP(M189,[21]OPERACIONAL!$A$1:$C$12,2,FALSE)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VLOOKUP(M190,[21]OPERACIONAL!$A$1:$C$12,2,FALSE)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VLOOKUP(M191,[21]OPERACIONAL!$A$1:$C$12,2,FALSE)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VLOOKUP(M192,[21]OPERACIONAL!$A$1:$C$12,2,FALSE)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VLOOKUP(M193,[21]OPERACIONAL!$A$1:$C$12,2,FALSE)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VLOOKUP(M194,[21]OPERACIONAL!$A$1:$C$12,2,FALSE)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VLOOKUP(M195,[21]OPERACIONAL!$A$1:$C$12,2,FALSE)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VLOOKUP(M196,[21]OPERACIONAL!$A$1:$C$12,2,FALSE)</f>
        <v>SELECIONAR</v>
      </c>
    </row>
    <row r="197" spans="2:14">
      <c r="B197" s="23" t="str">
        <f t="shared" ref="B197:B260" si="6">MID(C197,1,2)</f>
        <v>U.</v>
      </c>
      <c r="C197" s="24" t="s">
        <v>4</v>
      </c>
      <c r="D197" s="25"/>
      <c r="E197" s="25"/>
      <c r="F197" s="24" t="s">
        <v>18</v>
      </c>
      <c r="G197" s="26">
        <v>1</v>
      </c>
      <c r="H197" s="31"/>
      <c r="I197" s="27">
        <v>0</v>
      </c>
      <c r="J197" s="28">
        <f t="shared" si="5"/>
        <v>0</v>
      </c>
      <c r="K197" s="29" t="s">
        <v>50</v>
      </c>
      <c r="L197" s="29" t="s">
        <v>45</v>
      </c>
      <c r="M197" s="29" t="s">
        <v>51</v>
      </c>
      <c r="N197" s="30" t="str">
        <f>VLOOKUP(M197,[21]OPERACIONAL!$A$1:$C$12,2,FALSE)</f>
        <v>SELECIONAR</v>
      </c>
    </row>
    <row r="198" spans="2:14">
      <c r="B198" s="23" t="str">
        <f t="shared" si="6"/>
        <v>U.</v>
      </c>
      <c r="C198" s="24" t="s">
        <v>4</v>
      </c>
      <c r="D198" s="25"/>
      <c r="E198" s="25"/>
      <c r="F198" s="24" t="s">
        <v>18</v>
      </c>
      <c r="G198" s="26">
        <v>1</v>
      </c>
      <c r="H198" s="31"/>
      <c r="I198" s="27">
        <v>0</v>
      </c>
      <c r="J198" s="28">
        <f t="shared" si="5"/>
        <v>0</v>
      </c>
      <c r="K198" s="29" t="s">
        <v>50</v>
      </c>
      <c r="L198" s="29" t="s">
        <v>45</v>
      </c>
      <c r="M198" s="29" t="s">
        <v>51</v>
      </c>
      <c r="N198" s="30" t="str">
        <f>VLOOKUP(M198,[21]OPERACIONAL!$A$1:$C$12,2,FALSE)</f>
        <v>SELECIONAR</v>
      </c>
    </row>
    <row r="199" spans="2:14">
      <c r="B199" s="23" t="str">
        <f t="shared" si="6"/>
        <v>U.</v>
      </c>
      <c r="C199" s="24" t="s">
        <v>4</v>
      </c>
      <c r="D199" s="25"/>
      <c r="E199" s="25"/>
      <c r="F199" s="24" t="s">
        <v>18</v>
      </c>
      <c r="G199" s="26">
        <v>1</v>
      </c>
      <c r="H199" s="31"/>
      <c r="I199" s="27">
        <v>0</v>
      </c>
      <c r="J199" s="28">
        <f t="shared" si="5"/>
        <v>0</v>
      </c>
      <c r="K199" s="29" t="s">
        <v>50</v>
      </c>
      <c r="L199" s="29" t="s">
        <v>45</v>
      </c>
      <c r="M199" s="29" t="s">
        <v>51</v>
      </c>
      <c r="N199" s="30" t="str">
        <f>VLOOKUP(M199,[21]OPERACIONAL!$A$1:$C$12,2,FALSE)</f>
        <v>SELECIONAR</v>
      </c>
    </row>
    <row r="200" spans="2:14">
      <c r="B200" s="23" t="str">
        <f t="shared" si="6"/>
        <v>U.</v>
      </c>
      <c r="C200" s="24" t="s">
        <v>4</v>
      </c>
      <c r="D200" s="25"/>
      <c r="E200" s="25"/>
      <c r="F200" s="24" t="s">
        <v>18</v>
      </c>
      <c r="G200" s="26">
        <v>1</v>
      </c>
      <c r="H200" s="31"/>
      <c r="I200" s="27">
        <v>0</v>
      </c>
      <c r="J200" s="28">
        <f t="shared" si="5"/>
        <v>0</v>
      </c>
      <c r="K200" s="29" t="s">
        <v>50</v>
      </c>
      <c r="L200" s="29" t="s">
        <v>45</v>
      </c>
      <c r="M200" s="29" t="s">
        <v>51</v>
      </c>
      <c r="N200" s="30" t="str">
        <f>VLOOKUP(M200,[21]OPERACIONAL!$A$1:$C$12,2,FALSE)</f>
        <v>SELECIONAR</v>
      </c>
    </row>
    <row r="201" spans="2:14">
      <c r="B201" s="23" t="str">
        <f t="shared" si="6"/>
        <v>U.</v>
      </c>
      <c r="C201" s="24" t="s">
        <v>4</v>
      </c>
      <c r="D201" s="25"/>
      <c r="E201" s="25"/>
      <c r="F201" s="24" t="s">
        <v>18</v>
      </c>
      <c r="G201" s="26">
        <v>1</v>
      </c>
      <c r="H201" s="31"/>
      <c r="I201" s="27">
        <v>0</v>
      </c>
      <c r="J201" s="28">
        <f t="shared" si="5"/>
        <v>0</v>
      </c>
      <c r="K201" s="29" t="s">
        <v>50</v>
      </c>
      <c r="L201" s="29" t="s">
        <v>45</v>
      </c>
      <c r="M201" s="29" t="s">
        <v>51</v>
      </c>
      <c r="N201" s="30" t="str">
        <f>VLOOKUP(M201,[21]OPERACIONAL!$A$1:$C$12,2,FALSE)</f>
        <v>SELECIONAR</v>
      </c>
    </row>
    <row r="202" spans="2:14">
      <c r="B202" s="23" t="str">
        <f t="shared" si="6"/>
        <v>U.</v>
      </c>
      <c r="C202" s="24" t="s">
        <v>4</v>
      </c>
      <c r="D202" s="25"/>
      <c r="E202" s="25"/>
      <c r="F202" s="24" t="s">
        <v>18</v>
      </c>
      <c r="G202" s="26">
        <v>1</v>
      </c>
      <c r="H202" s="31"/>
      <c r="I202" s="27">
        <v>0</v>
      </c>
      <c r="J202" s="28">
        <f t="shared" si="5"/>
        <v>0</v>
      </c>
      <c r="K202" s="29" t="s">
        <v>50</v>
      </c>
      <c r="L202" s="29" t="s">
        <v>45</v>
      </c>
      <c r="M202" s="29" t="s">
        <v>51</v>
      </c>
      <c r="N202" s="30" t="str">
        <f>VLOOKUP(M202,[21]OPERACIONAL!$A$1:$C$12,2,FALSE)</f>
        <v>SELECIONAR</v>
      </c>
    </row>
    <row r="203" spans="2:14">
      <c r="B203" s="23" t="str">
        <f t="shared" si="6"/>
        <v>U.</v>
      </c>
      <c r="C203" s="24" t="s">
        <v>4</v>
      </c>
      <c r="D203" s="25"/>
      <c r="E203" s="25"/>
      <c r="F203" s="24" t="s">
        <v>18</v>
      </c>
      <c r="G203" s="26">
        <v>1</v>
      </c>
      <c r="H203" s="31"/>
      <c r="I203" s="27">
        <v>0</v>
      </c>
      <c r="J203" s="28">
        <f t="shared" si="5"/>
        <v>0</v>
      </c>
      <c r="K203" s="29" t="s">
        <v>50</v>
      </c>
      <c r="L203" s="29" t="s">
        <v>45</v>
      </c>
      <c r="M203" s="29" t="s">
        <v>51</v>
      </c>
      <c r="N203" s="30" t="str">
        <f>VLOOKUP(M203,[21]OPERACIONAL!$A$1:$C$12,2,FALSE)</f>
        <v>SELECIONAR</v>
      </c>
    </row>
    <row r="204" spans="2:14">
      <c r="B204" s="23" t="str">
        <f t="shared" si="6"/>
        <v>U.</v>
      </c>
      <c r="C204" s="24" t="s">
        <v>4</v>
      </c>
      <c r="D204" s="25"/>
      <c r="E204" s="25"/>
      <c r="F204" s="24" t="s">
        <v>18</v>
      </c>
      <c r="G204" s="26">
        <v>1</v>
      </c>
      <c r="H204" s="31"/>
      <c r="I204" s="27">
        <v>0</v>
      </c>
      <c r="J204" s="28">
        <f t="shared" si="5"/>
        <v>0</v>
      </c>
      <c r="K204" s="29" t="s">
        <v>50</v>
      </c>
      <c r="L204" s="29" t="s">
        <v>45</v>
      </c>
      <c r="M204" s="29" t="s">
        <v>51</v>
      </c>
      <c r="N204" s="30" t="str">
        <f>VLOOKUP(M204,[21]OPERACIONAL!$A$1:$C$12,2,FALSE)</f>
        <v>SELECIONAR</v>
      </c>
    </row>
    <row r="205" spans="2:14">
      <c r="B205" s="23" t="str">
        <f t="shared" si="6"/>
        <v>U.</v>
      </c>
      <c r="C205" s="24" t="s">
        <v>4</v>
      </c>
      <c r="D205" s="25"/>
      <c r="E205" s="25"/>
      <c r="F205" s="24" t="s">
        <v>18</v>
      </c>
      <c r="G205" s="26">
        <v>1</v>
      </c>
      <c r="H205" s="31"/>
      <c r="I205" s="27">
        <v>0</v>
      </c>
      <c r="J205" s="28">
        <f t="shared" si="5"/>
        <v>0</v>
      </c>
      <c r="K205" s="29" t="s">
        <v>50</v>
      </c>
      <c r="L205" s="29" t="s">
        <v>45</v>
      </c>
      <c r="M205" s="29" t="s">
        <v>51</v>
      </c>
      <c r="N205" s="30" t="str">
        <f>VLOOKUP(M205,[21]OPERACIONAL!$A$1:$C$12,2,FALSE)</f>
        <v>SELECIONAR</v>
      </c>
    </row>
    <row r="206" spans="2:14">
      <c r="B206" s="23" t="str">
        <f t="shared" si="6"/>
        <v>U.</v>
      </c>
      <c r="C206" s="24" t="s">
        <v>4</v>
      </c>
      <c r="D206" s="25"/>
      <c r="E206" s="25"/>
      <c r="F206" s="24" t="s">
        <v>18</v>
      </c>
      <c r="G206" s="26">
        <v>1</v>
      </c>
      <c r="H206" s="31"/>
      <c r="I206" s="27">
        <v>0</v>
      </c>
      <c r="J206" s="28">
        <f t="shared" si="5"/>
        <v>0</v>
      </c>
      <c r="K206" s="29" t="s">
        <v>50</v>
      </c>
      <c r="L206" s="29" t="s">
        <v>45</v>
      </c>
      <c r="M206" s="29" t="s">
        <v>51</v>
      </c>
      <c r="N206" s="30" t="str">
        <f>VLOOKUP(M206,[21]OPERACIONAL!$A$1:$C$12,2,FALSE)</f>
        <v>SELECIONAR</v>
      </c>
    </row>
    <row r="207" spans="2:14">
      <c r="B207" s="23" t="str">
        <f t="shared" si="6"/>
        <v>U.</v>
      </c>
      <c r="C207" s="24" t="s">
        <v>4</v>
      </c>
      <c r="D207" s="25"/>
      <c r="E207" s="25"/>
      <c r="F207" s="24" t="s">
        <v>18</v>
      </c>
      <c r="G207" s="26">
        <v>1</v>
      </c>
      <c r="H207" s="31"/>
      <c r="I207" s="27">
        <v>0</v>
      </c>
      <c r="J207" s="28">
        <f t="shared" si="5"/>
        <v>0</v>
      </c>
      <c r="K207" s="29" t="s">
        <v>50</v>
      </c>
      <c r="L207" s="29" t="s">
        <v>45</v>
      </c>
      <c r="M207" s="29" t="s">
        <v>51</v>
      </c>
      <c r="N207" s="30" t="str">
        <f>VLOOKUP(M207,[21]OPERACIONAL!$A$1:$C$12,2,FALSE)</f>
        <v>SELECIONAR</v>
      </c>
    </row>
    <row r="208" spans="2:14">
      <c r="B208" s="23" t="str">
        <f t="shared" si="6"/>
        <v>U.</v>
      </c>
      <c r="C208" s="24" t="s">
        <v>4</v>
      </c>
      <c r="D208" s="25"/>
      <c r="E208" s="25"/>
      <c r="F208" s="24" t="s">
        <v>18</v>
      </c>
      <c r="G208" s="26">
        <v>1</v>
      </c>
      <c r="H208" s="31"/>
      <c r="I208" s="27">
        <v>0</v>
      </c>
      <c r="J208" s="28">
        <f t="shared" si="5"/>
        <v>0</v>
      </c>
      <c r="K208" s="29" t="s">
        <v>50</v>
      </c>
      <c r="L208" s="29" t="s">
        <v>45</v>
      </c>
      <c r="M208" s="29" t="s">
        <v>51</v>
      </c>
      <c r="N208" s="30" t="str">
        <f>VLOOKUP(M208,[21]OPERACIONAL!$A$1:$C$12,2,FALSE)</f>
        <v>SELECIONAR</v>
      </c>
    </row>
    <row r="209" spans="2:14">
      <c r="B209" s="23" t="str">
        <f t="shared" si="6"/>
        <v>U.</v>
      </c>
      <c r="C209" s="24" t="s">
        <v>4</v>
      </c>
      <c r="D209" s="25"/>
      <c r="E209" s="25"/>
      <c r="F209" s="24" t="s">
        <v>18</v>
      </c>
      <c r="G209" s="26">
        <v>1</v>
      </c>
      <c r="H209" s="31"/>
      <c r="I209" s="27">
        <v>0</v>
      </c>
      <c r="J209" s="28">
        <f t="shared" si="5"/>
        <v>0</v>
      </c>
      <c r="K209" s="29" t="s">
        <v>50</v>
      </c>
      <c r="L209" s="29" t="s">
        <v>45</v>
      </c>
      <c r="M209" s="29" t="s">
        <v>51</v>
      </c>
      <c r="N209" s="30" t="str">
        <f>VLOOKUP(M209,[21]OPERACIONAL!$A$1:$C$12,2,FALSE)</f>
        <v>SELECIONAR</v>
      </c>
    </row>
    <row r="210" spans="2:14">
      <c r="B210" s="23" t="str">
        <f t="shared" si="6"/>
        <v>U.</v>
      </c>
      <c r="C210" s="24" t="s">
        <v>4</v>
      </c>
      <c r="D210" s="25"/>
      <c r="E210" s="25"/>
      <c r="F210" s="24" t="s">
        <v>18</v>
      </c>
      <c r="G210" s="26">
        <v>1</v>
      </c>
      <c r="H210" s="31"/>
      <c r="I210" s="27">
        <v>0</v>
      </c>
      <c r="J210" s="28">
        <f t="shared" ref="J210:J273" si="7">G210*I210</f>
        <v>0</v>
      </c>
      <c r="K210" s="29" t="s">
        <v>50</v>
      </c>
      <c r="L210" s="29" t="s">
        <v>45</v>
      </c>
      <c r="M210" s="29" t="s">
        <v>51</v>
      </c>
      <c r="N210" s="30" t="str">
        <f>VLOOKUP(M210,[21]OPERACIONAL!$A$1:$C$12,2,FALSE)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VLOOKUP(M211,[21]OPERACIONAL!$A$1:$C$12,2,FALSE)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VLOOKUP(M212,[21]OPERACIONAL!$A$1:$C$12,2,FALSE)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VLOOKUP(M213,[21]OPERACIONAL!$A$1:$C$12,2,FALSE)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VLOOKUP(M214,[21]OPERACIONAL!$A$1:$C$12,2,FALSE)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VLOOKUP(M215,[21]OPERACIONAL!$A$1:$C$12,2,FALSE)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VLOOKUP(M216,[21]OPERACIONAL!$A$1:$C$12,2,FALSE)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VLOOKUP(M217,[21]OPERACIONAL!$A$1:$C$12,2,FALSE)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VLOOKUP(M218,[21]OPERACIONAL!$A$1:$C$12,2,FALSE)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VLOOKUP(M219,[21]OPERACIONAL!$A$1:$C$12,2,FALSE)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VLOOKUP(M220,[21]OPERACIONAL!$A$1:$C$12,2,FALSE)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VLOOKUP(M221,[21]OPERACIONAL!$A$1:$C$12,2,FALSE)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VLOOKUP(M222,[21]OPERACIONAL!$A$1:$C$12,2,FALSE)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VLOOKUP(M223,[21]OPERACIONAL!$A$1:$C$12,2,FALSE)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VLOOKUP(M224,[21]OPERACIONAL!$A$1:$C$12,2,FALSE)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VLOOKUP(M225,[21]OPERACIONAL!$A$1:$C$12,2,FALSE)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VLOOKUP(M226,[21]OPERACIONAL!$A$1:$C$12,2,FALSE)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VLOOKUP(M227,[21]OPERACIONAL!$A$1:$C$12,2,FALSE)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VLOOKUP(M228,[21]OPERACIONAL!$A$1:$C$12,2,FALSE)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VLOOKUP(M229,[21]OPERACIONAL!$A$1:$C$12,2,FALSE)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VLOOKUP(M230,[21]OPERACIONAL!$A$1:$C$12,2,FALSE)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VLOOKUP(M231,[21]OPERACIONAL!$A$1:$C$12,2,FALSE)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VLOOKUP(M232,[21]OPERACIONAL!$A$1:$C$12,2,FALSE)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VLOOKUP(M233,[21]OPERACIONAL!$A$1:$C$12,2,FALSE)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VLOOKUP(M234,[21]OPERACIONAL!$A$1:$C$12,2,FALSE)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VLOOKUP(M235,[21]OPERACIONAL!$A$1:$C$12,2,FALSE)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VLOOKUP(M236,[21]OPERACIONAL!$A$1:$C$12,2,FALSE)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VLOOKUP(M237,[21]OPERACIONAL!$A$1:$C$12,2,FALSE)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VLOOKUP(M238,[21]OPERACIONAL!$A$1:$C$12,2,FALSE)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VLOOKUP(M239,[21]OPERACIONAL!$A$1:$C$12,2,FALSE)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VLOOKUP(M240,[21]OPERACIONAL!$A$1:$C$12,2,FALSE)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VLOOKUP(M241,[21]OPERACIONAL!$A$1:$C$12,2,FALSE)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VLOOKUP(M242,[21]OPERACIONAL!$A$1:$C$12,2,FALSE)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VLOOKUP(M243,[21]OPERACIONAL!$A$1:$C$12,2,FALSE)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VLOOKUP(M244,[21]OPERACIONAL!$A$1:$C$12,2,FALSE)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VLOOKUP(M245,[21]OPERACIONAL!$A$1:$C$12,2,FALSE)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VLOOKUP(M246,[21]OPERACIONAL!$A$1:$C$12,2,FALSE)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VLOOKUP(M247,[21]OPERACIONAL!$A$1:$C$12,2,FALSE)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VLOOKUP(M248,[21]OPERACIONAL!$A$1:$C$12,2,FALSE)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VLOOKUP(M249,[21]OPERACIONAL!$A$1:$C$12,2,FALSE)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VLOOKUP(M250,[21]OPERACIONAL!$A$1:$C$12,2,FALSE)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VLOOKUP(M251,[21]OPERACIONAL!$A$1:$C$12,2,FALSE)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VLOOKUP(M252,[21]OPERACIONAL!$A$1:$C$12,2,FALSE)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VLOOKUP(M253,[21]OPERACIONAL!$A$1:$C$12,2,FALSE)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VLOOKUP(M254,[21]OPERACIONAL!$A$1:$C$12,2,FALSE)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VLOOKUP(M255,[21]OPERACIONAL!$A$1:$C$12,2,FALSE)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VLOOKUP(M256,[21]OPERACIONAL!$A$1:$C$12,2,FALSE)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VLOOKUP(M257,[21]OPERACIONAL!$A$1:$C$12,2,FALSE)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VLOOKUP(M258,[21]OPERACIONAL!$A$1:$C$12,2,FALSE)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VLOOKUP(M259,[21]OPERACIONAL!$A$1:$C$12,2,FALSE)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VLOOKUP(M260,[21]OPERACIONAL!$A$1:$C$12,2,FALSE)</f>
        <v>SELECIONAR</v>
      </c>
    </row>
    <row r="261" spans="2:14">
      <c r="B261" s="23" t="str">
        <f t="shared" ref="B261:B324" si="8">MID(C261,1,2)</f>
        <v>U.</v>
      </c>
      <c r="C261" s="24" t="s">
        <v>4</v>
      </c>
      <c r="D261" s="25"/>
      <c r="E261" s="25"/>
      <c r="F261" s="24" t="s">
        <v>18</v>
      </c>
      <c r="G261" s="26">
        <v>1</v>
      </c>
      <c r="H261" s="31"/>
      <c r="I261" s="27">
        <v>0</v>
      </c>
      <c r="J261" s="28">
        <f t="shared" si="7"/>
        <v>0</v>
      </c>
      <c r="K261" s="29" t="s">
        <v>50</v>
      </c>
      <c r="L261" s="29" t="s">
        <v>45</v>
      </c>
      <c r="M261" s="29" t="s">
        <v>51</v>
      </c>
      <c r="N261" s="30" t="str">
        <f>VLOOKUP(M261,[21]OPERACIONAL!$A$1:$C$12,2,FALSE)</f>
        <v>SELECIONAR</v>
      </c>
    </row>
    <row r="262" spans="2:14">
      <c r="B262" s="23" t="str">
        <f t="shared" si="8"/>
        <v>U.</v>
      </c>
      <c r="C262" s="24" t="s">
        <v>4</v>
      </c>
      <c r="D262" s="25"/>
      <c r="E262" s="25"/>
      <c r="F262" s="24" t="s">
        <v>18</v>
      </c>
      <c r="G262" s="26">
        <v>1</v>
      </c>
      <c r="H262" s="31"/>
      <c r="I262" s="27">
        <v>0</v>
      </c>
      <c r="J262" s="28">
        <f t="shared" si="7"/>
        <v>0</v>
      </c>
      <c r="K262" s="29" t="s">
        <v>50</v>
      </c>
      <c r="L262" s="29" t="s">
        <v>45</v>
      </c>
      <c r="M262" s="29" t="s">
        <v>51</v>
      </c>
      <c r="N262" s="30" t="str">
        <f>VLOOKUP(M262,[21]OPERACIONAL!$A$1:$C$12,2,FALSE)</f>
        <v>SELECIONAR</v>
      </c>
    </row>
    <row r="263" spans="2:14">
      <c r="B263" s="23" t="str">
        <f t="shared" si="8"/>
        <v>U.</v>
      </c>
      <c r="C263" s="24" t="s">
        <v>4</v>
      </c>
      <c r="D263" s="25"/>
      <c r="E263" s="25"/>
      <c r="F263" s="24" t="s">
        <v>18</v>
      </c>
      <c r="G263" s="26">
        <v>1</v>
      </c>
      <c r="H263" s="31"/>
      <c r="I263" s="27">
        <v>0</v>
      </c>
      <c r="J263" s="28">
        <f t="shared" si="7"/>
        <v>0</v>
      </c>
      <c r="K263" s="29" t="s">
        <v>50</v>
      </c>
      <c r="L263" s="29" t="s">
        <v>45</v>
      </c>
      <c r="M263" s="29" t="s">
        <v>51</v>
      </c>
      <c r="N263" s="30" t="str">
        <f>VLOOKUP(M263,[21]OPERACIONAL!$A$1:$C$12,2,FALSE)</f>
        <v>SELECIONAR</v>
      </c>
    </row>
    <row r="264" spans="2:14">
      <c r="B264" s="23" t="str">
        <f t="shared" si="8"/>
        <v>U.</v>
      </c>
      <c r="C264" s="24" t="s">
        <v>4</v>
      </c>
      <c r="D264" s="25"/>
      <c r="E264" s="25"/>
      <c r="F264" s="24" t="s">
        <v>18</v>
      </c>
      <c r="G264" s="26">
        <v>1</v>
      </c>
      <c r="H264" s="31"/>
      <c r="I264" s="27">
        <v>0</v>
      </c>
      <c r="J264" s="28">
        <f t="shared" si="7"/>
        <v>0</v>
      </c>
      <c r="K264" s="29" t="s">
        <v>50</v>
      </c>
      <c r="L264" s="29" t="s">
        <v>45</v>
      </c>
      <c r="M264" s="29" t="s">
        <v>51</v>
      </c>
      <c r="N264" s="30" t="str">
        <f>VLOOKUP(M264,[21]OPERACIONAL!$A$1:$C$12,2,FALSE)</f>
        <v>SELECIONAR</v>
      </c>
    </row>
    <row r="265" spans="2:14">
      <c r="B265" s="23" t="str">
        <f t="shared" si="8"/>
        <v>U.</v>
      </c>
      <c r="C265" s="24" t="s">
        <v>4</v>
      </c>
      <c r="D265" s="25"/>
      <c r="E265" s="25"/>
      <c r="F265" s="24" t="s">
        <v>18</v>
      </c>
      <c r="G265" s="26">
        <v>1</v>
      </c>
      <c r="H265" s="31"/>
      <c r="I265" s="27">
        <v>0</v>
      </c>
      <c r="J265" s="28">
        <f t="shared" si="7"/>
        <v>0</v>
      </c>
      <c r="K265" s="29" t="s">
        <v>50</v>
      </c>
      <c r="L265" s="29" t="s">
        <v>45</v>
      </c>
      <c r="M265" s="29" t="s">
        <v>51</v>
      </c>
      <c r="N265" s="30" t="str">
        <f>VLOOKUP(M265,[21]OPERACIONAL!$A$1:$C$12,2,FALSE)</f>
        <v>SELECIONAR</v>
      </c>
    </row>
    <row r="266" spans="2:14">
      <c r="B266" s="23" t="str">
        <f t="shared" si="8"/>
        <v>U.</v>
      </c>
      <c r="C266" s="24" t="s">
        <v>4</v>
      </c>
      <c r="D266" s="25"/>
      <c r="E266" s="25"/>
      <c r="F266" s="24" t="s">
        <v>18</v>
      </c>
      <c r="G266" s="26">
        <v>1</v>
      </c>
      <c r="H266" s="31"/>
      <c r="I266" s="27">
        <v>0</v>
      </c>
      <c r="J266" s="28">
        <f t="shared" si="7"/>
        <v>0</v>
      </c>
      <c r="K266" s="29" t="s">
        <v>50</v>
      </c>
      <c r="L266" s="29" t="s">
        <v>45</v>
      </c>
      <c r="M266" s="29" t="s">
        <v>51</v>
      </c>
      <c r="N266" s="30" t="str">
        <f>VLOOKUP(M266,[21]OPERACIONAL!$A$1:$C$12,2,FALSE)</f>
        <v>SELECIONAR</v>
      </c>
    </row>
    <row r="267" spans="2:14">
      <c r="B267" s="23" t="str">
        <f t="shared" si="8"/>
        <v>U.</v>
      </c>
      <c r="C267" s="24" t="s">
        <v>4</v>
      </c>
      <c r="D267" s="25"/>
      <c r="E267" s="25"/>
      <c r="F267" s="24" t="s">
        <v>18</v>
      </c>
      <c r="G267" s="26">
        <v>1</v>
      </c>
      <c r="H267" s="31"/>
      <c r="I267" s="27">
        <v>0</v>
      </c>
      <c r="J267" s="28">
        <f t="shared" si="7"/>
        <v>0</v>
      </c>
      <c r="K267" s="29" t="s">
        <v>50</v>
      </c>
      <c r="L267" s="29" t="s">
        <v>45</v>
      </c>
      <c r="M267" s="29" t="s">
        <v>51</v>
      </c>
      <c r="N267" s="30" t="str">
        <f>VLOOKUP(M267,[21]OPERACIONAL!$A$1:$C$12,2,FALSE)</f>
        <v>SELECIONAR</v>
      </c>
    </row>
    <row r="268" spans="2:14">
      <c r="B268" s="23" t="str">
        <f t="shared" si="8"/>
        <v>U.</v>
      </c>
      <c r="C268" s="24" t="s">
        <v>4</v>
      </c>
      <c r="D268" s="25"/>
      <c r="E268" s="25"/>
      <c r="F268" s="24" t="s">
        <v>18</v>
      </c>
      <c r="G268" s="26">
        <v>1</v>
      </c>
      <c r="H268" s="31"/>
      <c r="I268" s="27">
        <v>0</v>
      </c>
      <c r="J268" s="28">
        <f t="shared" si="7"/>
        <v>0</v>
      </c>
      <c r="K268" s="29" t="s">
        <v>50</v>
      </c>
      <c r="L268" s="29" t="s">
        <v>45</v>
      </c>
      <c r="M268" s="29" t="s">
        <v>51</v>
      </c>
      <c r="N268" s="30" t="str">
        <f>VLOOKUP(M268,[21]OPERACIONAL!$A$1:$C$12,2,FALSE)</f>
        <v>SELECIONAR</v>
      </c>
    </row>
    <row r="269" spans="2:14">
      <c r="B269" s="23" t="str">
        <f t="shared" si="8"/>
        <v>U.</v>
      </c>
      <c r="C269" s="24" t="s">
        <v>4</v>
      </c>
      <c r="D269" s="25"/>
      <c r="E269" s="25"/>
      <c r="F269" s="24" t="s">
        <v>18</v>
      </c>
      <c r="G269" s="26">
        <v>1</v>
      </c>
      <c r="H269" s="31"/>
      <c r="I269" s="27">
        <v>0</v>
      </c>
      <c r="J269" s="28">
        <f t="shared" si="7"/>
        <v>0</v>
      </c>
      <c r="K269" s="29" t="s">
        <v>50</v>
      </c>
      <c r="L269" s="29" t="s">
        <v>45</v>
      </c>
      <c r="M269" s="29" t="s">
        <v>51</v>
      </c>
      <c r="N269" s="30" t="str">
        <f>VLOOKUP(M269,[21]OPERACIONAL!$A$1:$C$12,2,FALSE)</f>
        <v>SELECIONAR</v>
      </c>
    </row>
    <row r="270" spans="2:14">
      <c r="B270" s="23" t="str">
        <f t="shared" si="8"/>
        <v>U.</v>
      </c>
      <c r="C270" s="24" t="s">
        <v>4</v>
      </c>
      <c r="D270" s="25"/>
      <c r="E270" s="25"/>
      <c r="F270" s="24" t="s">
        <v>18</v>
      </c>
      <c r="G270" s="26">
        <v>1</v>
      </c>
      <c r="H270" s="31"/>
      <c r="I270" s="27">
        <v>0</v>
      </c>
      <c r="J270" s="28">
        <f t="shared" si="7"/>
        <v>0</v>
      </c>
      <c r="K270" s="29" t="s">
        <v>50</v>
      </c>
      <c r="L270" s="29" t="s">
        <v>45</v>
      </c>
      <c r="M270" s="29" t="s">
        <v>51</v>
      </c>
      <c r="N270" s="30" t="str">
        <f>VLOOKUP(M270,[21]OPERACIONAL!$A$1:$C$12,2,FALSE)</f>
        <v>SELECIONAR</v>
      </c>
    </row>
    <row r="271" spans="2:14">
      <c r="B271" s="23" t="str">
        <f t="shared" si="8"/>
        <v>U.</v>
      </c>
      <c r="C271" s="24" t="s">
        <v>4</v>
      </c>
      <c r="D271" s="25"/>
      <c r="E271" s="25"/>
      <c r="F271" s="24" t="s">
        <v>18</v>
      </c>
      <c r="G271" s="26">
        <v>1</v>
      </c>
      <c r="H271" s="31"/>
      <c r="I271" s="27">
        <v>0</v>
      </c>
      <c r="J271" s="28">
        <f t="shared" si="7"/>
        <v>0</v>
      </c>
      <c r="K271" s="29" t="s">
        <v>50</v>
      </c>
      <c r="L271" s="29" t="s">
        <v>45</v>
      </c>
      <c r="M271" s="29" t="s">
        <v>51</v>
      </c>
      <c r="N271" s="30" t="str">
        <f>VLOOKUP(M271,[21]OPERACIONAL!$A$1:$C$12,2,FALSE)</f>
        <v>SELECIONAR</v>
      </c>
    </row>
    <row r="272" spans="2:14">
      <c r="B272" s="23" t="str">
        <f t="shared" si="8"/>
        <v>U.</v>
      </c>
      <c r="C272" s="24" t="s">
        <v>4</v>
      </c>
      <c r="D272" s="25"/>
      <c r="E272" s="25"/>
      <c r="F272" s="24" t="s">
        <v>18</v>
      </c>
      <c r="G272" s="26">
        <v>1</v>
      </c>
      <c r="H272" s="31"/>
      <c r="I272" s="27">
        <v>0</v>
      </c>
      <c r="J272" s="28">
        <f t="shared" si="7"/>
        <v>0</v>
      </c>
      <c r="K272" s="29" t="s">
        <v>50</v>
      </c>
      <c r="L272" s="29" t="s">
        <v>45</v>
      </c>
      <c r="M272" s="29" t="s">
        <v>51</v>
      </c>
      <c r="N272" s="30" t="str">
        <f>VLOOKUP(M272,[21]OPERACIONAL!$A$1:$C$12,2,FALSE)</f>
        <v>SELECIONAR</v>
      </c>
    </row>
    <row r="273" spans="2:14">
      <c r="B273" s="23" t="str">
        <f t="shared" si="8"/>
        <v>U.</v>
      </c>
      <c r="C273" s="24" t="s">
        <v>4</v>
      </c>
      <c r="D273" s="25"/>
      <c r="E273" s="25"/>
      <c r="F273" s="24" t="s">
        <v>18</v>
      </c>
      <c r="G273" s="26">
        <v>1</v>
      </c>
      <c r="H273" s="31"/>
      <c r="I273" s="27">
        <v>0</v>
      </c>
      <c r="J273" s="28">
        <f t="shared" si="7"/>
        <v>0</v>
      </c>
      <c r="K273" s="29" t="s">
        <v>50</v>
      </c>
      <c r="L273" s="29" t="s">
        <v>45</v>
      </c>
      <c r="M273" s="29" t="s">
        <v>51</v>
      </c>
      <c r="N273" s="30" t="str">
        <f>VLOOKUP(M273,[21]OPERACIONAL!$A$1:$C$12,2,FALSE)</f>
        <v>SELECIONAR</v>
      </c>
    </row>
    <row r="274" spans="2:14">
      <c r="B274" s="23" t="str">
        <f t="shared" si="8"/>
        <v>U.</v>
      </c>
      <c r="C274" s="24" t="s">
        <v>4</v>
      </c>
      <c r="D274" s="25"/>
      <c r="E274" s="25"/>
      <c r="F274" s="24" t="s">
        <v>18</v>
      </c>
      <c r="G274" s="26">
        <v>1</v>
      </c>
      <c r="H274" s="31"/>
      <c r="I274" s="27">
        <v>0</v>
      </c>
      <c r="J274" s="28">
        <f t="shared" ref="J274:J337" si="9">G274*I274</f>
        <v>0</v>
      </c>
      <c r="K274" s="29" t="s">
        <v>50</v>
      </c>
      <c r="L274" s="29" t="s">
        <v>45</v>
      </c>
      <c r="M274" s="29" t="s">
        <v>51</v>
      </c>
      <c r="N274" s="30" t="str">
        <f>VLOOKUP(M274,[21]OPERACIONAL!$A$1:$C$12,2,FALSE)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VLOOKUP(M275,[21]OPERACIONAL!$A$1:$C$12,2,FALSE)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VLOOKUP(M276,[21]OPERACIONAL!$A$1:$C$12,2,FALSE)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VLOOKUP(M277,[21]OPERACIONAL!$A$1:$C$12,2,FALSE)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VLOOKUP(M278,[21]OPERACIONAL!$A$1:$C$12,2,FALSE)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VLOOKUP(M279,[21]OPERACIONAL!$A$1:$C$12,2,FALSE)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VLOOKUP(M280,[21]OPERACIONAL!$A$1:$C$12,2,FALSE)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VLOOKUP(M281,[21]OPERACIONAL!$A$1:$C$12,2,FALSE)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VLOOKUP(M282,[21]OPERACIONAL!$A$1:$C$12,2,FALSE)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VLOOKUP(M283,[21]OPERACIONAL!$A$1:$C$12,2,FALSE)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VLOOKUP(M284,[21]OPERACIONAL!$A$1:$C$12,2,FALSE)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VLOOKUP(M285,[21]OPERACIONAL!$A$1:$C$12,2,FALSE)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VLOOKUP(M286,[21]OPERACIONAL!$A$1:$C$12,2,FALSE)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VLOOKUP(M287,[21]OPERACIONAL!$A$1:$C$12,2,FALSE)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VLOOKUP(M288,[21]OPERACIONAL!$A$1:$C$12,2,FALSE)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VLOOKUP(M289,[21]OPERACIONAL!$A$1:$C$12,2,FALSE)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VLOOKUP(M290,[21]OPERACIONAL!$A$1:$C$12,2,FALSE)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VLOOKUP(M291,[21]OPERACIONAL!$A$1:$C$12,2,FALSE)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VLOOKUP(M292,[21]OPERACIONAL!$A$1:$C$12,2,FALSE)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VLOOKUP(M293,[21]OPERACIONAL!$A$1:$C$12,2,FALSE)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VLOOKUP(M294,[21]OPERACIONAL!$A$1:$C$12,2,FALSE)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VLOOKUP(M295,[21]OPERACIONAL!$A$1:$C$12,2,FALSE)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VLOOKUP(M296,[21]OPERACIONAL!$A$1:$C$12,2,FALSE)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VLOOKUP(M297,[21]OPERACIONAL!$A$1:$C$12,2,FALSE)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VLOOKUP(M298,[21]OPERACIONAL!$A$1:$C$12,2,FALSE)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VLOOKUP(M299,[21]OPERACIONAL!$A$1:$C$12,2,FALSE)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VLOOKUP(M300,[21]OPERACIONAL!$A$1:$C$12,2,FALSE)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VLOOKUP(M301,[21]OPERACIONAL!$A$1:$C$12,2,FALSE)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VLOOKUP(M302,[21]OPERACIONAL!$A$1:$C$12,2,FALSE)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VLOOKUP(M303,[21]OPERACIONAL!$A$1:$C$12,2,FALSE)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VLOOKUP(M304,[21]OPERACIONAL!$A$1:$C$12,2,FALSE)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VLOOKUP(M305,[21]OPERACIONAL!$A$1:$C$12,2,FALSE)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VLOOKUP(M306,[21]OPERACIONAL!$A$1:$C$12,2,FALSE)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VLOOKUP(M307,[21]OPERACIONAL!$A$1:$C$12,2,FALSE)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VLOOKUP(M308,[21]OPERACIONAL!$A$1:$C$12,2,FALSE)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VLOOKUP(M309,[21]OPERACIONAL!$A$1:$C$12,2,FALSE)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VLOOKUP(M310,[21]OPERACIONAL!$A$1:$C$12,2,FALSE)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VLOOKUP(M311,[21]OPERACIONAL!$A$1:$C$12,2,FALSE)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VLOOKUP(M312,[21]OPERACIONAL!$A$1:$C$12,2,FALSE)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VLOOKUP(M313,[21]OPERACIONAL!$A$1:$C$12,2,FALSE)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VLOOKUP(M314,[21]OPERACIONAL!$A$1:$C$12,2,FALSE)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VLOOKUP(M315,[21]OPERACIONAL!$A$1:$C$12,2,FALSE)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VLOOKUP(M316,[21]OPERACIONAL!$A$1:$C$12,2,FALSE)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VLOOKUP(M317,[21]OPERACIONAL!$A$1:$C$12,2,FALSE)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VLOOKUP(M318,[21]OPERACIONAL!$A$1:$C$12,2,FALSE)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VLOOKUP(M319,[21]OPERACIONAL!$A$1:$C$12,2,FALSE)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VLOOKUP(M320,[21]OPERACIONAL!$A$1:$C$12,2,FALSE)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VLOOKUP(M321,[21]OPERACIONAL!$A$1:$C$12,2,FALSE)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VLOOKUP(M322,[21]OPERACIONAL!$A$1:$C$12,2,FALSE)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VLOOKUP(M323,[21]OPERACIONAL!$A$1:$C$12,2,FALSE)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VLOOKUP(M324,[21]OPERACIONAL!$A$1:$C$12,2,FALSE)</f>
        <v>SELECIONAR</v>
      </c>
    </row>
    <row r="325" spans="2:14">
      <c r="B325" s="23" t="str">
        <f t="shared" ref="B325:B388" si="10">MID(C325,1,2)</f>
        <v>U.</v>
      </c>
      <c r="C325" s="24" t="s">
        <v>4</v>
      </c>
      <c r="D325" s="25"/>
      <c r="E325" s="25"/>
      <c r="F325" s="24" t="s">
        <v>18</v>
      </c>
      <c r="G325" s="26">
        <v>1</v>
      </c>
      <c r="H325" s="31"/>
      <c r="I325" s="27">
        <v>0</v>
      </c>
      <c r="J325" s="28">
        <f t="shared" si="9"/>
        <v>0</v>
      </c>
      <c r="K325" s="29" t="s">
        <v>50</v>
      </c>
      <c r="L325" s="29" t="s">
        <v>45</v>
      </c>
      <c r="M325" s="29" t="s">
        <v>51</v>
      </c>
      <c r="N325" s="30" t="str">
        <f>VLOOKUP(M325,[21]OPERACIONAL!$A$1:$C$12,2,FALSE)</f>
        <v>SELECIONAR</v>
      </c>
    </row>
    <row r="326" spans="2:14">
      <c r="B326" s="23" t="str">
        <f t="shared" si="10"/>
        <v>U.</v>
      </c>
      <c r="C326" s="24" t="s">
        <v>4</v>
      </c>
      <c r="D326" s="25"/>
      <c r="E326" s="25"/>
      <c r="F326" s="24" t="s">
        <v>18</v>
      </c>
      <c r="G326" s="26">
        <v>1</v>
      </c>
      <c r="H326" s="31"/>
      <c r="I326" s="27">
        <v>0</v>
      </c>
      <c r="J326" s="28">
        <f t="shared" si="9"/>
        <v>0</v>
      </c>
      <c r="K326" s="29" t="s">
        <v>50</v>
      </c>
      <c r="L326" s="29" t="s">
        <v>45</v>
      </c>
      <c r="M326" s="29" t="s">
        <v>51</v>
      </c>
      <c r="N326" s="30" t="str">
        <f>VLOOKUP(M326,[21]OPERACIONAL!$A$1:$C$12,2,FALSE)</f>
        <v>SELECIONAR</v>
      </c>
    </row>
    <row r="327" spans="2:14">
      <c r="B327" s="23" t="str">
        <f t="shared" si="10"/>
        <v>U.</v>
      </c>
      <c r="C327" s="24" t="s">
        <v>4</v>
      </c>
      <c r="D327" s="25"/>
      <c r="E327" s="25"/>
      <c r="F327" s="24" t="s">
        <v>18</v>
      </c>
      <c r="G327" s="26">
        <v>1</v>
      </c>
      <c r="H327" s="31"/>
      <c r="I327" s="27">
        <v>0</v>
      </c>
      <c r="J327" s="28">
        <f t="shared" si="9"/>
        <v>0</v>
      </c>
      <c r="K327" s="29" t="s">
        <v>50</v>
      </c>
      <c r="L327" s="29" t="s">
        <v>45</v>
      </c>
      <c r="M327" s="29" t="s">
        <v>51</v>
      </c>
      <c r="N327" s="30" t="str">
        <f>VLOOKUP(M327,[21]OPERACIONAL!$A$1:$C$12,2,FALSE)</f>
        <v>SELECIONAR</v>
      </c>
    </row>
    <row r="328" spans="2:14">
      <c r="B328" s="23" t="str">
        <f t="shared" si="10"/>
        <v>U.</v>
      </c>
      <c r="C328" s="24" t="s">
        <v>4</v>
      </c>
      <c r="D328" s="25"/>
      <c r="E328" s="25"/>
      <c r="F328" s="24" t="s">
        <v>18</v>
      </c>
      <c r="G328" s="26">
        <v>1</v>
      </c>
      <c r="H328" s="31"/>
      <c r="I328" s="27">
        <v>0</v>
      </c>
      <c r="J328" s="28">
        <f t="shared" si="9"/>
        <v>0</v>
      </c>
      <c r="K328" s="29" t="s">
        <v>50</v>
      </c>
      <c r="L328" s="29" t="s">
        <v>45</v>
      </c>
      <c r="M328" s="29" t="s">
        <v>51</v>
      </c>
      <c r="N328" s="30" t="str">
        <f>VLOOKUP(M328,[21]OPERACIONAL!$A$1:$C$12,2,FALSE)</f>
        <v>SELECIONAR</v>
      </c>
    </row>
    <row r="329" spans="2:14">
      <c r="B329" s="23" t="str">
        <f t="shared" si="10"/>
        <v>U.</v>
      </c>
      <c r="C329" s="24" t="s">
        <v>4</v>
      </c>
      <c r="D329" s="25"/>
      <c r="E329" s="25"/>
      <c r="F329" s="24" t="s">
        <v>18</v>
      </c>
      <c r="G329" s="26">
        <v>1</v>
      </c>
      <c r="H329" s="31"/>
      <c r="I329" s="27">
        <v>0</v>
      </c>
      <c r="J329" s="28">
        <f t="shared" si="9"/>
        <v>0</v>
      </c>
      <c r="K329" s="29" t="s">
        <v>50</v>
      </c>
      <c r="L329" s="29" t="s">
        <v>45</v>
      </c>
      <c r="M329" s="29" t="s">
        <v>51</v>
      </c>
      <c r="N329" s="30" t="str">
        <f>VLOOKUP(M329,[21]OPERACIONAL!$A$1:$C$12,2,FALSE)</f>
        <v>SELECIONAR</v>
      </c>
    </row>
    <row r="330" spans="2:14">
      <c r="B330" s="23" t="str">
        <f t="shared" si="10"/>
        <v>U.</v>
      </c>
      <c r="C330" s="24" t="s">
        <v>4</v>
      </c>
      <c r="D330" s="25"/>
      <c r="E330" s="25"/>
      <c r="F330" s="24" t="s">
        <v>18</v>
      </c>
      <c r="G330" s="26">
        <v>1</v>
      </c>
      <c r="H330" s="31"/>
      <c r="I330" s="27">
        <v>0</v>
      </c>
      <c r="J330" s="28">
        <f t="shared" si="9"/>
        <v>0</v>
      </c>
      <c r="K330" s="29" t="s">
        <v>50</v>
      </c>
      <c r="L330" s="29" t="s">
        <v>45</v>
      </c>
      <c r="M330" s="29" t="s">
        <v>51</v>
      </c>
      <c r="N330" s="30" t="str">
        <f>VLOOKUP(M330,[21]OPERACIONAL!$A$1:$C$12,2,FALSE)</f>
        <v>SELECIONAR</v>
      </c>
    </row>
    <row r="331" spans="2:14">
      <c r="B331" s="23" t="str">
        <f t="shared" si="10"/>
        <v>U.</v>
      </c>
      <c r="C331" s="24" t="s">
        <v>4</v>
      </c>
      <c r="D331" s="25"/>
      <c r="E331" s="25"/>
      <c r="F331" s="24" t="s">
        <v>18</v>
      </c>
      <c r="G331" s="26">
        <v>1</v>
      </c>
      <c r="H331" s="31"/>
      <c r="I331" s="27">
        <v>0</v>
      </c>
      <c r="J331" s="28">
        <f t="shared" si="9"/>
        <v>0</v>
      </c>
      <c r="K331" s="29" t="s">
        <v>50</v>
      </c>
      <c r="L331" s="29" t="s">
        <v>45</v>
      </c>
      <c r="M331" s="29" t="s">
        <v>51</v>
      </c>
      <c r="N331" s="30" t="str">
        <f>VLOOKUP(M331,[21]OPERACIONAL!$A$1:$C$12,2,FALSE)</f>
        <v>SELECIONAR</v>
      </c>
    </row>
    <row r="332" spans="2:14">
      <c r="B332" s="23" t="str">
        <f t="shared" si="10"/>
        <v>U.</v>
      </c>
      <c r="C332" s="24" t="s">
        <v>4</v>
      </c>
      <c r="D332" s="25"/>
      <c r="E332" s="25"/>
      <c r="F332" s="24" t="s">
        <v>18</v>
      </c>
      <c r="G332" s="26">
        <v>1</v>
      </c>
      <c r="H332" s="31"/>
      <c r="I332" s="27">
        <v>0</v>
      </c>
      <c r="J332" s="28">
        <f t="shared" si="9"/>
        <v>0</v>
      </c>
      <c r="K332" s="29" t="s">
        <v>50</v>
      </c>
      <c r="L332" s="29" t="s">
        <v>45</v>
      </c>
      <c r="M332" s="29" t="s">
        <v>51</v>
      </c>
      <c r="N332" s="30" t="str">
        <f>VLOOKUP(M332,[21]OPERACIONAL!$A$1:$C$12,2,FALSE)</f>
        <v>SELECIONAR</v>
      </c>
    </row>
    <row r="333" spans="2:14">
      <c r="B333" s="23" t="str">
        <f t="shared" si="10"/>
        <v>U.</v>
      </c>
      <c r="C333" s="24" t="s">
        <v>4</v>
      </c>
      <c r="D333" s="25"/>
      <c r="E333" s="25"/>
      <c r="F333" s="24" t="s">
        <v>18</v>
      </c>
      <c r="G333" s="26">
        <v>1</v>
      </c>
      <c r="H333" s="31"/>
      <c r="I333" s="27">
        <v>0</v>
      </c>
      <c r="J333" s="28">
        <f t="shared" si="9"/>
        <v>0</v>
      </c>
      <c r="K333" s="29" t="s">
        <v>50</v>
      </c>
      <c r="L333" s="29" t="s">
        <v>45</v>
      </c>
      <c r="M333" s="29" t="s">
        <v>51</v>
      </c>
      <c r="N333" s="30" t="str">
        <f>VLOOKUP(M333,[21]OPERACIONAL!$A$1:$C$12,2,FALSE)</f>
        <v>SELECIONAR</v>
      </c>
    </row>
    <row r="334" spans="2:14">
      <c r="B334" s="23" t="str">
        <f t="shared" si="10"/>
        <v>U.</v>
      </c>
      <c r="C334" s="24" t="s">
        <v>4</v>
      </c>
      <c r="D334" s="25"/>
      <c r="E334" s="25"/>
      <c r="F334" s="24" t="s">
        <v>18</v>
      </c>
      <c r="G334" s="26">
        <v>1</v>
      </c>
      <c r="H334" s="31"/>
      <c r="I334" s="27">
        <v>0</v>
      </c>
      <c r="J334" s="28">
        <f t="shared" si="9"/>
        <v>0</v>
      </c>
      <c r="K334" s="29" t="s">
        <v>50</v>
      </c>
      <c r="L334" s="29" t="s">
        <v>45</v>
      </c>
      <c r="M334" s="29" t="s">
        <v>51</v>
      </c>
      <c r="N334" s="30" t="str">
        <f>VLOOKUP(M334,[21]OPERACIONAL!$A$1:$C$12,2,FALSE)</f>
        <v>SELECIONAR</v>
      </c>
    </row>
    <row r="335" spans="2:14">
      <c r="B335" s="23" t="str">
        <f t="shared" si="10"/>
        <v>U.</v>
      </c>
      <c r="C335" s="24" t="s">
        <v>4</v>
      </c>
      <c r="D335" s="25"/>
      <c r="E335" s="25"/>
      <c r="F335" s="24" t="s">
        <v>18</v>
      </c>
      <c r="G335" s="26">
        <v>1</v>
      </c>
      <c r="H335" s="31"/>
      <c r="I335" s="27">
        <v>0</v>
      </c>
      <c r="J335" s="28">
        <f t="shared" si="9"/>
        <v>0</v>
      </c>
      <c r="K335" s="29" t="s">
        <v>50</v>
      </c>
      <c r="L335" s="29" t="s">
        <v>45</v>
      </c>
      <c r="M335" s="29" t="s">
        <v>51</v>
      </c>
      <c r="N335" s="30" t="str">
        <f>VLOOKUP(M335,[21]OPERACIONAL!$A$1:$C$12,2,FALSE)</f>
        <v>SELECIONAR</v>
      </c>
    </row>
    <row r="336" spans="2:14">
      <c r="B336" s="23" t="str">
        <f t="shared" si="10"/>
        <v>U.</v>
      </c>
      <c r="C336" s="24" t="s">
        <v>4</v>
      </c>
      <c r="D336" s="25"/>
      <c r="E336" s="25"/>
      <c r="F336" s="24" t="s">
        <v>18</v>
      </c>
      <c r="G336" s="26">
        <v>1</v>
      </c>
      <c r="H336" s="31"/>
      <c r="I336" s="27">
        <v>0</v>
      </c>
      <c r="J336" s="28">
        <f t="shared" si="9"/>
        <v>0</v>
      </c>
      <c r="K336" s="29" t="s">
        <v>50</v>
      </c>
      <c r="L336" s="29" t="s">
        <v>45</v>
      </c>
      <c r="M336" s="29" t="s">
        <v>51</v>
      </c>
      <c r="N336" s="30" t="str">
        <f>VLOOKUP(M336,[21]OPERACIONAL!$A$1:$C$12,2,FALSE)</f>
        <v>SELECIONAR</v>
      </c>
    </row>
    <row r="337" spans="2:14">
      <c r="B337" s="23" t="str">
        <f t="shared" si="10"/>
        <v>U.</v>
      </c>
      <c r="C337" s="24" t="s">
        <v>4</v>
      </c>
      <c r="D337" s="25"/>
      <c r="E337" s="25"/>
      <c r="F337" s="24" t="s">
        <v>18</v>
      </c>
      <c r="G337" s="26">
        <v>1</v>
      </c>
      <c r="H337" s="31"/>
      <c r="I337" s="27">
        <v>0</v>
      </c>
      <c r="J337" s="28">
        <f t="shared" si="9"/>
        <v>0</v>
      </c>
      <c r="K337" s="29" t="s">
        <v>50</v>
      </c>
      <c r="L337" s="29" t="s">
        <v>45</v>
      </c>
      <c r="M337" s="29" t="s">
        <v>51</v>
      </c>
      <c r="N337" s="30" t="str">
        <f>VLOOKUP(M337,[21]OPERACIONAL!$A$1:$C$12,2,FALSE)</f>
        <v>SELECIONAR</v>
      </c>
    </row>
    <row r="338" spans="2:14">
      <c r="B338" s="23" t="str">
        <f t="shared" si="10"/>
        <v>U.</v>
      </c>
      <c r="C338" s="24" t="s">
        <v>4</v>
      </c>
      <c r="D338" s="25"/>
      <c r="E338" s="25"/>
      <c r="F338" s="24" t="s">
        <v>18</v>
      </c>
      <c r="G338" s="26">
        <v>1</v>
      </c>
      <c r="H338" s="31"/>
      <c r="I338" s="27">
        <v>0</v>
      </c>
      <c r="J338" s="28">
        <f t="shared" ref="J338:J401" si="11">G338*I338</f>
        <v>0</v>
      </c>
      <c r="K338" s="29" t="s">
        <v>50</v>
      </c>
      <c r="L338" s="29" t="s">
        <v>45</v>
      </c>
      <c r="M338" s="29" t="s">
        <v>51</v>
      </c>
      <c r="N338" s="30" t="str">
        <f>VLOOKUP(M338,[21]OPERACIONAL!$A$1:$C$12,2,FALSE)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VLOOKUP(M339,[21]OPERACIONAL!$A$1:$C$12,2,FALSE)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VLOOKUP(M340,[21]OPERACIONAL!$A$1:$C$12,2,FALSE)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VLOOKUP(M341,[21]OPERACIONAL!$A$1:$C$12,2,FALSE)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VLOOKUP(M342,[21]OPERACIONAL!$A$1:$C$12,2,FALSE)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VLOOKUP(M343,[21]OPERACIONAL!$A$1:$C$12,2,FALSE)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VLOOKUP(M344,[21]OPERACIONAL!$A$1:$C$12,2,FALSE)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VLOOKUP(M345,[21]OPERACIONAL!$A$1:$C$12,2,FALSE)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VLOOKUP(M346,[21]OPERACIONAL!$A$1:$C$12,2,FALSE)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VLOOKUP(M347,[21]OPERACIONAL!$A$1:$C$12,2,FALSE)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VLOOKUP(M348,[21]OPERACIONAL!$A$1:$C$12,2,FALSE)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VLOOKUP(M349,[21]OPERACIONAL!$A$1:$C$12,2,FALSE)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VLOOKUP(M350,[21]OPERACIONAL!$A$1:$C$12,2,FALSE)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VLOOKUP(M351,[21]OPERACIONAL!$A$1:$C$12,2,FALSE)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VLOOKUP(M352,[21]OPERACIONAL!$A$1:$C$12,2,FALSE)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VLOOKUP(M353,[21]OPERACIONAL!$A$1:$C$12,2,FALSE)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VLOOKUP(M354,[21]OPERACIONAL!$A$1:$C$12,2,FALSE)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VLOOKUP(M355,[21]OPERACIONAL!$A$1:$C$12,2,FALSE)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VLOOKUP(M356,[21]OPERACIONAL!$A$1:$C$12,2,FALSE)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VLOOKUP(M357,[21]OPERACIONAL!$A$1:$C$12,2,FALSE)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VLOOKUP(M358,[21]OPERACIONAL!$A$1:$C$12,2,FALSE)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VLOOKUP(M359,[21]OPERACIONAL!$A$1:$C$12,2,FALSE)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VLOOKUP(M360,[21]OPERACIONAL!$A$1:$C$12,2,FALSE)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VLOOKUP(M361,[21]OPERACIONAL!$A$1:$C$12,2,FALSE)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VLOOKUP(M362,[21]OPERACIONAL!$A$1:$C$12,2,FALSE)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VLOOKUP(M363,[21]OPERACIONAL!$A$1:$C$12,2,FALSE)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VLOOKUP(M364,[21]OPERACIONAL!$A$1:$C$12,2,FALSE)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VLOOKUP(M365,[21]OPERACIONAL!$A$1:$C$12,2,FALSE)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VLOOKUP(M366,[21]OPERACIONAL!$A$1:$C$12,2,FALSE)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VLOOKUP(M367,[21]OPERACIONAL!$A$1:$C$12,2,FALSE)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VLOOKUP(M368,[21]OPERACIONAL!$A$1:$C$12,2,FALSE)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VLOOKUP(M369,[21]OPERACIONAL!$A$1:$C$12,2,FALSE)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VLOOKUP(M370,[21]OPERACIONAL!$A$1:$C$12,2,FALSE)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VLOOKUP(M371,[21]OPERACIONAL!$A$1:$C$12,2,FALSE)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VLOOKUP(M372,[21]OPERACIONAL!$A$1:$C$12,2,FALSE)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VLOOKUP(M373,[21]OPERACIONAL!$A$1:$C$12,2,FALSE)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VLOOKUP(M374,[21]OPERACIONAL!$A$1:$C$12,2,FALSE)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VLOOKUP(M375,[21]OPERACIONAL!$A$1:$C$12,2,FALSE)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VLOOKUP(M376,[21]OPERACIONAL!$A$1:$C$12,2,FALSE)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VLOOKUP(M377,[21]OPERACIONAL!$A$1:$C$12,2,FALSE)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VLOOKUP(M378,[21]OPERACIONAL!$A$1:$C$12,2,FALSE)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VLOOKUP(M379,[21]OPERACIONAL!$A$1:$C$12,2,FALSE)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VLOOKUP(M380,[21]OPERACIONAL!$A$1:$C$12,2,FALSE)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VLOOKUP(M381,[21]OPERACIONAL!$A$1:$C$12,2,FALSE)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VLOOKUP(M382,[21]OPERACIONAL!$A$1:$C$12,2,FALSE)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VLOOKUP(M383,[21]OPERACIONAL!$A$1:$C$12,2,FALSE)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VLOOKUP(M384,[21]OPERACIONAL!$A$1:$C$12,2,FALSE)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VLOOKUP(M385,[21]OPERACIONAL!$A$1:$C$12,2,FALSE)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VLOOKUP(M386,[21]OPERACIONAL!$A$1:$C$12,2,FALSE)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VLOOKUP(M387,[21]OPERACIONAL!$A$1:$C$12,2,FALSE)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VLOOKUP(M388,[21]OPERACIONAL!$A$1:$C$12,2,FALSE)</f>
        <v>SELECIONAR</v>
      </c>
    </row>
    <row r="389" spans="2:14">
      <c r="B389" s="23" t="str">
        <f t="shared" ref="B389:B452" si="12">MID(C389,1,2)</f>
        <v>U.</v>
      </c>
      <c r="C389" s="24" t="s">
        <v>4</v>
      </c>
      <c r="D389" s="25"/>
      <c r="E389" s="25"/>
      <c r="F389" s="24" t="s">
        <v>18</v>
      </c>
      <c r="G389" s="26">
        <v>1</v>
      </c>
      <c r="H389" s="31"/>
      <c r="I389" s="27">
        <v>0</v>
      </c>
      <c r="J389" s="28">
        <f t="shared" si="11"/>
        <v>0</v>
      </c>
      <c r="K389" s="29" t="s">
        <v>50</v>
      </c>
      <c r="L389" s="29" t="s">
        <v>45</v>
      </c>
      <c r="M389" s="29" t="s">
        <v>51</v>
      </c>
      <c r="N389" s="30" t="str">
        <f>VLOOKUP(M389,[21]OPERACIONAL!$A$1:$C$12,2,FALSE)</f>
        <v>SELECIONAR</v>
      </c>
    </row>
    <row r="390" spans="2:14">
      <c r="B390" s="23" t="str">
        <f t="shared" si="12"/>
        <v>U.</v>
      </c>
      <c r="C390" s="24" t="s">
        <v>4</v>
      </c>
      <c r="D390" s="25"/>
      <c r="E390" s="25"/>
      <c r="F390" s="24" t="s">
        <v>18</v>
      </c>
      <c r="G390" s="26">
        <v>1</v>
      </c>
      <c r="H390" s="31"/>
      <c r="I390" s="27">
        <v>0</v>
      </c>
      <c r="J390" s="28">
        <f t="shared" si="11"/>
        <v>0</v>
      </c>
      <c r="K390" s="29" t="s">
        <v>50</v>
      </c>
      <c r="L390" s="29" t="s">
        <v>45</v>
      </c>
      <c r="M390" s="29" t="s">
        <v>51</v>
      </c>
      <c r="N390" s="30" t="str">
        <f>VLOOKUP(M390,[21]OPERACIONAL!$A$1:$C$12,2,FALSE)</f>
        <v>SELECIONAR</v>
      </c>
    </row>
    <row r="391" spans="2:14">
      <c r="B391" s="23" t="str">
        <f t="shared" si="12"/>
        <v>U.</v>
      </c>
      <c r="C391" s="24" t="s">
        <v>4</v>
      </c>
      <c r="D391" s="25"/>
      <c r="E391" s="25"/>
      <c r="F391" s="24" t="s">
        <v>18</v>
      </c>
      <c r="G391" s="26">
        <v>1</v>
      </c>
      <c r="H391" s="31"/>
      <c r="I391" s="27">
        <v>0</v>
      </c>
      <c r="J391" s="28">
        <f t="shared" si="11"/>
        <v>0</v>
      </c>
      <c r="K391" s="29" t="s">
        <v>50</v>
      </c>
      <c r="L391" s="29" t="s">
        <v>45</v>
      </c>
      <c r="M391" s="29" t="s">
        <v>51</v>
      </c>
      <c r="N391" s="30" t="str">
        <f>VLOOKUP(M391,[21]OPERACIONAL!$A$1:$C$12,2,FALSE)</f>
        <v>SELECIONAR</v>
      </c>
    </row>
    <row r="392" spans="2:14">
      <c r="B392" s="23" t="str">
        <f t="shared" si="12"/>
        <v>U.</v>
      </c>
      <c r="C392" s="24" t="s">
        <v>4</v>
      </c>
      <c r="D392" s="25"/>
      <c r="E392" s="25"/>
      <c r="F392" s="24" t="s">
        <v>18</v>
      </c>
      <c r="G392" s="26">
        <v>1</v>
      </c>
      <c r="H392" s="31"/>
      <c r="I392" s="27">
        <v>0</v>
      </c>
      <c r="J392" s="28">
        <f t="shared" si="11"/>
        <v>0</v>
      </c>
      <c r="K392" s="29" t="s">
        <v>50</v>
      </c>
      <c r="L392" s="29" t="s">
        <v>45</v>
      </c>
      <c r="M392" s="29" t="s">
        <v>51</v>
      </c>
      <c r="N392" s="30" t="str">
        <f>VLOOKUP(M392,[21]OPERACIONAL!$A$1:$C$12,2,FALSE)</f>
        <v>SELECIONAR</v>
      </c>
    </row>
    <row r="393" spans="2:14">
      <c r="B393" s="23" t="str">
        <f t="shared" si="12"/>
        <v>U.</v>
      </c>
      <c r="C393" s="24" t="s">
        <v>4</v>
      </c>
      <c r="D393" s="25"/>
      <c r="E393" s="25"/>
      <c r="F393" s="24" t="s">
        <v>18</v>
      </c>
      <c r="G393" s="26">
        <v>1</v>
      </c>
      <c r="H393" s="31"/>
      <c r="I393" s="27">
        <v>0</v>
      </c>
      <c r="J393" s="28">
        <f t="shared" si="11"/>
        <v>0</v>
      </c>
      <c r="K393" s="29" t="s">
        <v>50</v>
      </c>
      <c r="L393" s="29" t="s">
        <v>45</v>
      </c>
      <c r="M393" s="29" t="s">
        <v>51</v>
      </c>
      <c r="N393" s="30" t="str">
        <f>VLOOKUP(M393,[21]OPERACIONAL!$A$1:$C$12,2,FALSE)</f>
        <v>SELECIONAR</v>
      </c>
    </row>
    <row r="394" spans="2:14">
      <c r="B394" s="23" t="str">
        <f t="shared" si="12"/>
        <v>U.</v>
      </c>
      <c r="C394" s="24" t="s">
        <v>4</v>
      </c>
      <c r="D394" s="25"/>
      <c r="E394" s="25"/>
      <c r="F394" s="24" t="s">
        <v>18</v>
      </c>
      <c r="G394" s="26">
        <v>1</v>
      </c>
      <c r="H394" s="31"/>
      <c r="I394" s="27">
        <v>0</v>
      </c>
      <c r="J394" s="28">
        <f t="shared" si="11"/>
        <v>0</v>
      </c>
      <c r="K394" s="29" t="s">
        <v>50</v>
      </c>
      <c r="L394" s="29" t="s">
        <v>45</v>
      </c>
      <c r="M394" s="29" t="s">
        <v>51</v>
      </c>
      <c r="N394" s="30" t="str">
        <f>VLOOKUP(M394,[21]OPERACIONAL!$A$1:$C$12,2,FALSE)</f>
        <v>SELECIONAR</v>
      </c>
    </row>
    <row r="395" spans="2:14">
      <c r="B395" s="23" t="str">
        <f t="shared" si="12"/>
        <v>U.</v>
      </c>
      <c r="C395" s="24" t="s">
        <v>4</v>
      </c>
      <c r="D395" s="25"/>
      <c r="E395" s="25"/>
      <c r="F395" s="24" t="s">
        <v>18</v>
      </c>
      <c r="G395" s="26">
        <v>1</v>
      </c>
      <c r="H395" s="31"/>
      <c r="I395" s="27">
        <v>0</v>
      </c>
      <c r="J395" s="28">
        <f t="shared" si="11"/>
        <v>0</v>
      </c>
      <c r="K395" s="29" t="s">
        <v>50</v>
      </c>
      <c r="L395" s="29" t="s">
        <v>45</v>
      </c>
      <c r="M395" s="29" t="s">
        <v>51</v>
      </c>
      <c r="N395" s="30" t="str">
        <f>VLOOKUP(M395,[21]OPERACIONAL!$A$1:$C$12,2,FALSE)</f>
        <v>SELECIONAR</v>
      </c>
    </row>
    <row r="396" spans="2:14">
      <c r="B396" s="23" t="str">
        <f t="shared" si="12"/>
        <v>U.</v>
      </c>
      <c r="C396" s="24" t="s">
        <v>4</v>
      </c>
      <c r="D396" s="25"/>
      <c r="E396" s="25"/>
      <c r="F396" s="24" t="s">
        <v>18</v>
      </c>
      <c r="G396" s="26">
        <v>1</v>
      </c>
      <c r="H396" s="31"/>
      <c r="I396" s="27">
        <v>0</v>
      </c>
      <c r="J396" s="28">
        <f t="shared" si="11"/>
        <v>0</v>
      </c>
      <c r="K396" s="29" t="s">
        <v>50</v>
      </c>
      <c r="L396" s="29" t="s">
        <v>45</v>
      </c>
      <c r="M396" s="29" t="s">
        <v>51</v>
      </c>
      <c r="N396" s="30" t="str">
        <f>VLOOKUP(M396,[21]OPERACIONAL!$A$1:$C$12,2,FALSE)</f>
        <v>SELECIONAR</v>
      </c>
    </row>
    <row r="397" spans="2:14">
      <c r="B397" s="23" t="str">
        <f t="shared" si="12"/>
        <v>U.</v>
      </c>
      <c r="C397" s="24" t="s">
        <v>4</v>
      </c>
      <c r="D397" s="25"/>
      <c r="E397" s="25"/>
      <c r="F397" s="24" t="s">
        <v>18</v>
      </c>
      <c r="G397" s="26">
        <v>1</v>
      </c>
      <c r="H397" s="31"/>
      <c r="I397" s="27">
        <v>0</v>
      </c>
      <c r="J397" s="28">
        <f t="shared" si="11"/>
        <v>0</v>
      </c>
      <c r="K397" s="29" t="s">
        <v>50</v>
      </c>
      <c r="L397" s="29" t="s">
        <v>45</v>
      </c>
      <c r="M397" s="29" t="s">
        <v>51</v>
      </c>
      <c r="N397" s="30" t="str">
        <f>VLOOKUP(M397,[21]OPERACIONAL!$A$1:$C$12,2,FALSE)</f>
        <v>SELECIONAR</v>
      </c>
    </row>
    <row r="398" spans="2:14">
      <c r="B398" s="23" t="str">
        <f t="shared" si="12"/>
        <v>U.</v>
      </c>
      <c r="C398" s="24" t="s">
        <v>4</v>
      </c>
      <c r="D398" s="25"/>
      <c r="E398" s="25"/>
      <c r="F398" s="24" t="s">
        <v>18</v>
      </c>
      <c r="G398" s="26">
        <v>1</v>
      </c>
      <c r="H398" s="31"/>
      <c r="I398" s="27">
        <v>0</v>
      </c>
      <c r="J398" s="28">
        <f t="shared" si="11"/>
        <v>0</v>
      </c>
      <c r="K398" s="29" t="s">
        <v>50</v>
      </c>
      <c r="L398" s="29" t="s">
        <v>45</v>
      </c>
      <c r="M398" s="29" t="s">
        <v>51</v>
      </c>
      <c r="N398" s="30" t="str">
        <f>VLOOKUP(M398,[21]OPERACIONAL!$A$1:$C$12,2,FALSE)</f>
        <v>SELECIONAR</v>
      </c>
    </row>
    <row r="399" spans="2:14">
      <c r="B399" s="23" t="str">
        <f t="shared" si="12"/>
        <v>U.</v>
      </c>
      <c r="C399" s="24" t="s">
        <v>4</v>
      </c>
      <c r="D399" s="25"/>
      <c r="E399" s="25"/>
      <c r="F399" s="24" t="s">
        <v>18</v>
      </c>
      <c r="G399" s="26">
        <v>1</v>
      </c>
      <c r="H399" s="31"/>
      <c r="I399" s="27">
        <v>0</v>
      </c>
      <c r="J399" s="28">
        <f t="shared" si="11"/>
        <v>0</v>
      </c>
      <c r="K399" s="29" t="s">
        <v>50</v>
      </c>
      <c r="L399" s="29" t="s">
        <v>45</v>
      </c>
      <c r="M399" s="29" t="s">
        <v>51</v>
      </c>
      <c r="N399" s="30" t="str">
        <f>VLOOKUP(M399,[21]OPERACIONAL!$A$1:$C$12,2,FALSE)</f>
        <v>SELECIONAR</v>
      </c>
    </row>
    <row r="400" spans="2:14">
      <c r="B400" s="23" t="str">
        <f t="shared" si="12"/>
        <v>U.</v>
      </c>
      <c r="C400" s="24" t="s">
        <v>4</v>
      </c>
      <c r="D400" s="25"/>
      <c r="E400" s="25"/>
      <c r="F400" s="24" t="s">
        <v>18</v>
      </c>
      <c r="G400" s="26">
        <v>1</v>
      </c>
      <c r="H400" s="31"/>
      <c r="I400" s="27">
        <v>0</v>
      </c>
      <c r="J400" s="28">
        <f t="shared" si="11"/>
        <v>0</v>
      </c>
      <c r="K400" s="29" t="s">
        <v>50</v>
      </c>
      <c r="L400" s="29" t="s">
        <v>45</v>
      </c>
      <c r="M400" s="29" t="s">
        <v>51</v>
      </c>
      <c r="N400" s="30" t="str">
        <f>VLOOKUP(M400,[21]OPERACIONAL!$A$1:$C$12,2,FALSE)</f>
        <v>SELECIONAR</v>
      </c>
    </row>
    <row r="401" spans="2:14">
      <c r="B401" s="23" t="str">
        <f t="shared" si="12"/>
        <v>U.</v>
      </c>
      <c r="C401" s="24" t="s">
        <v>4</v>
      </c>
      <c r="D401" s="25"/>
      <c r="E401" s="25"/>
      <c r="F401" s="24" t="s">
        <v>18</v>
      </c>
      <c r="G401" s="26">
        <v>1</v>
      </c>
      <c r="H401" s="31"/>
      <c r="I401" s="27">
        <v>0</v>
      </c>
      <c r="J401" s="28">
        <f t="shared" si="11"/>
        <v>0</v>
      </c>
      <c r="K401" s="29" t="s">
        <v>50</v>
      </c>
      <c r="L401" s="29" t="s">
        <v>45</v>
      </c>
      <c r="M401" s="29" t="s">
        <v>51</v>
      </c>
      <c r="N401" s="30" t="str">
        <f>VLOOKUP(M401,[21]OPERACIONAL!$A$1:$C$12,2,FALSE)</f>
        <v>SELECIONAR</v>
      </c>
    </row>
    <row r="402" spans="2:14">
      <c r="B402" s="23" t="str">
        <f t="shared" si="12"/>
        <v>U.</v>
      </c>
      <c r="C402" s="24" t="s">
        <v>4</v>
      </c>
      <c r="D402" s="25"/>
      <c r="E402" s="25"/>
      <c r="F402" s="24" t="s">
        <v>18</v>
      </c>
      <c r="G402" s="26">
        <v>1</v>
      </c>
      <c r="H402" s="31"/>
      <c r="I402" s="27">
        <v>0</v>
      </c>
      <c r="J402" s="28">
        <f t="shared" ref="J402:J465" si="13">G402*I402</f>
        <v>0</v>
      </c>
      <c r="K402" s="29" t="s">
        <v>50</v>
      </c>
      <c r="L402" s="29" t="s">
        <v>45</v>
      </c>
      <c r="M402" s="29" t="s">
        <v>51</v>
      </c>
      <c r="N402" s="30" t="str">
        <f>VLOOKUP(M402,[21]OPERACIONAL!$A$1:$C$12,2,FALSE)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VLOOKUP(M403,[21]OPERACIONAL!$A$1:$C$12,2,FALSE)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VLOOKUP(M404,[21]OPERACIONAL!$A$1:$C$12,2,FALSE)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VLOOKUP(M405,[21]OPERACIONAL!$A$1:$C$12,2,FALSE)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VLOOKUP(M406,[21]OPERACIONAL!$A$1:$C$12,2,FALSE)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VLOOKUP(M407,[21]OPERACIONAL!$A$1:$C$12,2,FALSE)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VLOOKUP(M408,[21]OPERACIONAL!$A$1:$C$12,2,FALSE)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VLOOKUP(M409,[21]OPERACIONAL!$A$1:$C$12,2,FALSE)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VLOOKUP(M410,[21]OPERACIONAL!$A$1:$C$12,2,FALSE)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VLOOKUP(M411,[21]OPERACIONAL!$A$1:$C$12,2,FALSE)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VLOOKUP(M412,[21]OPERACIONAL!$A$1:$C$12,2,FALSE)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VLOOKUP(M413,[21]OPERACIONAL!$A$1:$C$12,2,FALSE)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VLOOKUP(M414,[21]OPERACIONAL!$A$1:$C$12,2,FALSE)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VLOOKUP(M415,[21]OPERACIONAL!$A$1:$C$12,2,FALSE)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VLOOKUP(M416,[21]OPERACIONAL!$A$1:$C$12,2,FALSE)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VLOOKUP(M417,[21]OPERACIONAL!$A$1:$C$12,2,FALSE)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VLOOKUP(M418,[21]OPERACIONAL!$A$1:$C$12,2,FALSE)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VLOOKUP(M419,[21]OPERACIONAL!$A$1:$C$12,2,FALSE)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VLOOKUP(M420,[21]OPERACIONAL!$A$1:$C$12,2,FALSE)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VLOOKUP(M421,[21]OPERACIONAL!$A$1:$C$12,2,FALSE)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VLOOKUP(M422,[21]OPERACIONAL!$A$1:$C$12,2,FALSE)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VLOOKUP(M423,[21]OPERACIONAL!$A$1:$C$12,2,FALSE)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VLOOKUP(M424,[21]OPERACIONAL!$A$1:$C$12,2,FALSE)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VLOOKUP(M425,[21]OPERACIONAL!$A$1:$C$12,2,FALSE)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VLOOKUP(M426,[21]OPERACIONAL!$A$1:$C$12,2,FALSE)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VLOOKUP(M427,[21]OPERACIONAL!$A$1:$C$12,2,FALSE)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VLOOKUP(M428,[21]OPERACIONAL!$A$1:$C$12,2,FALSE)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VLOOKUP(M429,[21]OPERACIONAL!$A$1:$C$12,2,FALSE)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VLOOKUP(M430,[21]OPERACIONAL!$A$1:$C$12,2,FALSE)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VLOOKUP(M431,[21]OPERACIONAL!$A$1:$C$12,2,FALSE)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VLOOKUP(M432,[21]OPERACIONAL!$A$1:$C$12,2,FALSE)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VLOOKUP(M433,[21]OPERACIONAL!$A$1:$C$12,2,FALSE)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VLOOKUP(M434,[21]OPERACIONAL!$A$1:$C$12,2,FALSE)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VLOOKUP(M435,[21]OPERACIONAL!$A$1:$C$12,2,FALSE)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VLOOKUP(M436,[21]OPERACIONAL!$A$1:$C$12,2,FALSE)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VLOOKUP(M437,[21]OPERACIONAL!$A$1:$C$12,2,FALSE)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VLOOKUP(M438,[21]OPERACIONAL!$A$1:$C$12,2,FALSE)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VLOOKUP(M439,[21]OPERACIONAL!$A$1:$C$12,2,FALSE)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VLOOKUP(M440,[21]OPERACIONAL!$A$1:$C$12,2,FALSE)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VLOOKUP(M441,[21]OPERACIONAL!$A$1:$C$12,2,FALSE)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VLOOKUP(M442,[21]OPERACIONAL!$A$1:$C$12,2,FALSE)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VLOOKUP(M443,[21]OPERACIONAL!$A$1:$C$12,2,FALSE)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VLOOKUP(M444,[21]OPERACIONAL!$A$1:$C$12,2,FALSE)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VLOOKUP(M445,[21]OPERACIONAL!$A$1:$C$12,2,FALSE)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VLOOKUP(M446,[21]OPERACIONAL!$A$1:$C$12,2,FALSE)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VLOOKUP(M447,[21]OPERACIONAL!$A$1:$C$12,2,FALSE)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VLOOKUP(M448,[21]OPERACIONAL!$A$1:$C$12,2,FALSE)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VLOOKUP(M449,[21]OPERACIONAL!$A$1:$C$12,2,FALSE)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VLOOKUP(M450,[21]OPERACIONAL!$A$1:$C$12,2,FALSE)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VLOOKUP(M451,[21]OPERACIONAL!$A$1:$C$12,2,FALSE)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VLOOKUP(M452,[21]OPERACIONAL!$A$1:$C$12,2,FALSE)</f>
        <v>SELECIONAR</v>
      </c>
    </row>
    <row r="453" spans="2:14">
      <c r="B453" s="23" t="str">
        <f t="shared" ref="B453:B516" si="14">MID(C453,1,2)</f>
        <v>U.</v>
      </c>
      <c r="C453" s="24" t="s">
        <v>4</v>
      </c>
      <c r="D453" s="25"/>
      <c r="E453" s="25"/>
      <c r="F453" s="24" t="s">
        <v>18</v>
      </c>
      <c r="G453" s="26">
        <v>1</v>
      </c>
      <c r="H453" s="31"/>
      <c r="I453" s="27">
        <v>0</v>
      </c>
      <c r="J453" s="28">
        <f t="shared" si="13"/>
        <v>0</v>
      </c>
      <c r="K453" s="29" t="s">
        <v>50</v>
      </c>
      <c r="L453" s="29" t="s">
        <v>45</v>
      </c>
      <c r="M453" s="29" t="s">
        <v>51</v>
      </c>
      <c r="N453" s="30" t="str">
        <f>VLOOKUP(M453,[21]OPERACIONAL!$A$1:$C$12,2,FALSE)</f>
        <v>SELECIONAR</v>
      </c>
    </row>
    <row r="454" spans="2:14">
      <c r="B454" s="23" t="str">
        <f t="shared" si="14"/>
        <v>U.</v>
      </c>
      <c r="C454" s="24" t="s">
        <v>4</v>
      </c>
      <c r="D454" s="25"/>
      <c r="E454" s="25"/>
      <c r="F454" s="24" t="s">
        <v>18</v>
      </c>
      <c r="G454" s="26">
        <v>1</v>
      </c>
      <c r="H454" s="31"/>
      <c r="I454" s="27">
        <v>0</v>
      </c>
      <c r="J454" s="28">
        <f t="shared" si="13"/>
        <v>0</v>
      </c>
      <c r="K454" s="29" t="s">
        <v>50</v>
      </c>
      <c r="L454" s="29" t="s">
        <v>45</v>
      </c>
      <c r="M454" s="29" t="s">
        <v>51</v>
      </c>
      <c r="N454" s="30" t="str">
        <f>VLOOKUP(M454,[21]OPERACIONAL!$A$1:$C$12,2,FALSE)</f>
        <v>SELECIONAR</v>
      </c>
    </row>
    <row r="455" spans="2:14">
      <c r="B455" s="23" t="str">
        <f t="shared" si="14"/>
        <v>U.</v>
      </c>
      <c r="C455" s="24" t="s">
        <v>4</v>
      </c>
      <c r="D455" s="25"/>
      <c r="E455" s="25"/>
      <c r="F455" s="24" t="s">
        <v>18</v>
      </c>
      <c r="G455" s="26">
        <v>1</v>
      </c>
      <c r="H455" s="31"/>
      <c r="I455" s="27">
        <v>0</v>
      </c>
      <c r="J455" s="28">
        <f t="shared" si="13"/>
        <v>0</v>
      </c>
      <c r="K455" s="29" t="s">
        <v>50</v>
      </c>
      <c r="L455" s="29" t="s">
        <v>45</v>
      </c>
      <c r="M455" s="29" t="s">
        <v>51</v>
      </c>
      <c r="N455" s="30" t="str">
        <f>VLOOKUP(M455,[21]OPERACIONAL!$A$1:$C$12,2,FALSE)</f>
        <v>SELECIONAR</v>
      </c>
    </row>
    <row r="456" spans="2:14">
      <c r="B456" s="23" t="str">
        <f t="shared" si="14"/>
        <v>U.</v>
      </c>
      <c r="C456" s="24" t="s">
        <v>4</v>
      </c>
      <c r="D456" s="25"/>
      <c r="E456" s="25"/>
      <c r="F456" s="24" t="s">
        <v>18</v>
      </c>
      <c r="G456" s="26">
        <v>1</v>
      </c>
      <c r="H456" s="31"/>
      <c r="I456" s="27">
        <v>0</v>
      </c>
      <c r="J456" s="28">
        <f t="shared" si="13"/>
        <v>0</v>
      </c>
      <c r="K456" s="29" t="s">
        <v>50</v>
      </c>
      <c r="L456" s="29" t="s">
        <v>45</v>
      </c>
      <c r="M456" s="29" t="s">
        <v>51</v>
      </c>
      <c r="N456" s="30" t="str">
        <f>VLOOKUP(M456,[21]OPERACIONAL!$A$1:$C$12,2,FALSE)</f>
        <v>SELECIONAR</v>
      </c>
    </row>
    <row r="457" spans="2:14">
      <c r="B457" s="23" t="str">
        <f t="shared" si="14"/>
        <v>U.</v>
      </c>
      <c r="C457" s="24" t="s">
        <v>4</v>
      </c>
      <c r="D457" s="25"/>
      <c r="E457" s="25"/>
      <c r="F457" s="24" t="s">
        <v>18</v>
      </c>
      <c r="G457" s="26">
        <v>1</v>
      </c>
      <c r="H457" s="31"/>
      <c r="I457" s="27">
        <v>0</v>
      </c>
      <c r="J457" s="28">
        <f t="shared" si="13"/>
        <v>0</v>
      </c>
      <c r="K457" s="29" t="s">
        <v>50</v>
      </c>
      <c r="L457" s="29" t="s">
        <v>45</v>
      </c>
      <c r="M457" s="29" t="s">
        <v>51</v>
      </c>
      <c r="N457" s="30" t="str">
        <f>VLOOKUP(M457,[21]OPERACIONAL!$A$1:$C$12,2,FALSE)</f>
        <v>SELECIONAR</v>
      </c>
    </row>
    <row r="458" spans="2:14">
      <c r="B458" s="23" t="str">
        <f t="shared" si="14"/>
        <v>U.</v>
      </c>
      <c r="C458" s="24" t="s">
        <v>4</v>
      </c>
      <c r="D458" s="25"/>
      <c r="E458" s="25"/>
      <c r="F458" s="24" t="s">
        <v>18</v>
      </c>
      <c r="G458" s="26">
        <v>1</v>
      </c>
      <c r="H458" s="31"/>
      <c r="I458" s="27">
        <v>0</v>
      </c>
      <c r="J458" s="28">
        <f t="shared" si="13"/>
        <v>0</v>
      </c>
      <c r="K458" s="29" t="s">
        <v>50</v>
      </c>
      <c r="L458" s="29" t="s">
        <v>45</v>
      </c>
      <c r="M458" s="29" t="s">
        <v>51</v>
      </c>
      <c r="N458" s="30" t="str">
        <f>VLOOKUP(M458,[21]OPERACIONAL!$A$1:$C$12,2,FALSE)</f>
        <v>SELECIONAR</v>
      </c>
    </row>
    <row r="459" spans="2:14">
      <c r="B459" s="23" t="str">
        <f t="shared" si="14"/>
        <v>U.</v>
      </c>
      <c r="C459" s="24" t="s">
        <v>4</v>
      </c>
      <c r="D459" s="25"/>
      <c r="E459" s="25"/>
      <c r="F459" s="24" t="s">
        <v>18</v>
      </c>
      <c r="G459" s="26">
        <v>1</v>
      </c>
      <c r="H459" s="31"/>
      <c r="I459" s="27">
        <v>0</v>
      </c>
      <c r="J459" s="28">
        <f t="shared" si="13"/>
        <v>0</v>
      </c>
      <c r="K459" s="29" t="s">
        <v>50</v>
      </c>
      <c r="L459" s="29" t="s">
        <v>45</v>
      </c>
      <c r="M459" s="29" t="s">
        <v>51</v>
      </c>
      <c r="N459" s="30" t="str">
        <f>VLOOKUP(M459,[21]OPERACIONAL!$A$1:$C$12,2,FALSE)</f>
        <v>SELECIONAR</v>
      </c>
    </row>
    <row r="460" spans="2:14">
      <c r="B460" s="23" t="str">
        <f t="shared" si="14"/>
        <v>U.</v>
      </c>
      <c r="C460" s="24" t="s">
        <v>4</v>
      </c>
      <c r="D460" s="25"/>
      <c r="E460" s="25"/>
      <c r="F460" s="24" t="s">
        <v>18</v>
      </c>
      <c r="G460" s="26">
        <v>1</v>
      </c>
      <c r="H460" s="31"/>
      <c r="I460" s="27">
        <v>0</v>
      </c>
      <c r="J460" s="28">
        <f t="shared" si="13"/>
        <v>0</v>
      </c>
      <c r="K460" s="29" t="s">
        <v>50</v>
      </c>
      <c r="L460" s="29" t="s">
        <v>45</v>
      </c>
      <c r="M460" s="29" t="s">
        <v>51</v>
      </c>
      <c r="N460" s="30" t="str">
        <f>VLOOKUP(M460,[21]OPERACIONAL!$A$1:$C$12,2,FALSE)</f>
        <v>SELECIONAR</v>
      </c>
    </row>
    <row r="461" spans="2:14">
      <c r="B461" s="23" t="str">
        <f t="shared" si="14"/>
        <v>U.</v>
      </c>
      <c r="C461" s="24" t="s">
        <v>4</v>
      </c>
      <c r="D461" s="25"/>
      <c r="E461" s="25"/>
      <c r="F461" s="24" t="s">
        <v>18</v>
      </c>
      <c r="G461" s="26">
        <v>1</v>
      </c>
      <c r="H461" s="31"/>
      <c r="I461" s="27">
        <v>0</v>
      </c>
      <c r="J461" s="28">
        <f t="shared" si="13"/>
        <v>0</v>
      </c>
      <c r="K461" s="29" t="s">
        <v>50</v>
      </c>
      <c r="L461" s="29" t="s">
        <v>45</v>
      </c>
      <c r="M461" s="29" t="s">
        <v>51</v>
      </c>
      <c r="N461" s="30" t="str">
        <f>VLOOKUP(M461,[21]OPERACIONAL!$A$1:$C$12,2,FALSE)</f>
        <v>SELECIONAR</v>
      </c>
    </row>
    <row r="462" spans="2:14">
      <c r="B462" s="23" t="str">
        <f t="shared" si="14"/>
        <v>U.</v>
      </c>
      <c r="C462" s="24" t="s">
        <v>4</v>
      </c>
      <c r="D462" s="25"/>
      <c r="E462" s="25"/>
      <c r="F462" s="24" t="s">
        <v>18</v>
      </c>
      <c r="G462" s="26">
        <v>1</v>
      </c>
      <c r="H462" s="31"/>
      <c r="I462" s="27">
        <v>0</v>
      </c>
      <c r="J462" s="28">
        <f t="shared" si="13"/>
        <v>0</v>
      </c>
      <c r="K462" s="29" t="s">
        <v>50</v>
      </c>
      <c r="L462" s="29" t="s">
        <v>45</v>
      </c>
      <c r="M462" s="29" t="s">
        <v>51</v>
      </c>
      <c r="N462" s="30" t="str">
        <f>VLOOKUP(M462,[21]OPERACIONAL!$A$1:$C$12,2,FALSE)</f>
        <v>SELECIONAR</v>
      </c>
    </row>
    <row r="463" spans="2:14">
      <c r="B463" s="23" t="str">
        <f t="shared" si="14"/>
        <v>U.</v>
      </c>
      <c r="C463" s="24" t="s">
        <v>4</v>
      </c>
      <c r="D463" s="25"/>
      <c r="E463" s="25"/>
      <c r="F463" s="24" t="s">
        <v>18</v>
      </c>
      <c r="G463" s="26">
        <v>1</v>
      </c>
      <c r="H463" s="31"/>
      <c r="I463" s="27">
        <v>0</v>
      </c>
      <c r="J463" s="28">
        <f t="shared" si="13"/>
        <v>0</v>
      </c>
      <c r="K463" s="29" t="s">
        <v>50</v>
      </c>
      <c r="L463" s="29" t="s">
        <v>45</v>
      </c>
      <c r="M463" s="29" t="s">
        <v>51</v>
      </c>
      <c r="N463" s="30" t="str">
        <f>VLOOKUP(M463,[21]OPERACIONAL!$A$1:$C$12,2,FALSE)</f>
        <v>SELECIONAR</v>
      </c>
    </row>
    <row r="464" spans="2:14">
      <c r="B464" s="23" t="str">
        <f t="shared" si="14"/>
        <v>U.</v>
      </c>
      <c r="C464" s="24" t="s">
        <v>4</v>
      </c>
      <c r="D464" s="25"/>
      <c r="E464" s="25"/>
      <c r="F464" s="24" t="s">
        <v>18</v>
      </c>
      <c r="G464" s="26">
        <v>1</v>
      </c>
      <c r="H464" s="31"/>
      <c r="I464" s="27">
        <v>0</v>
      </c>
      <c r="J464" s="28">
        <f t="shared" si="13"/>
        <v>0</v>
      </c>
      <c r="K464" s="29" t="s">
        <v>50</v>
      </c>
      <c r="L464" s="29" t="s">
        <v>45</v>
      </c>
      <c r="M464" s="29" t="s">
        <v>51</v>
      </c>
      <c r="N464" s="30" t="str">
        <f>VLOOKUP(M464,[21]OPERACIONAL!$A$1:$C$12,2,FALSE)</f>
        <v>SELECIONAR</v>
      </c>
    </row>
    <row r="465" spans="2:14">
      <c r="B465" s="23" t="str">
        <f t="shared" si="14"/>
        <v>U.</v>
      </c>
      <c r="C465" s="24" t="s">
        <v>4</v>
      </c>
      <c r="D465" s="25"/>
      <c r="E465" s="25"/>
      <c r="F465" s="24" t="s">
        <v>18</v>
      </c>
      <c r="G465" s="26">
        <v>1</v>
      </c>
      <c r="H465" s="31"/>
      <c r="I465" s="27">
        <v>0</v>
      </c>
      <c r="J465" s="28">
        <f t="shared" si="13"/>
        <v>0</v>
      </c>
      <c r="K465" s="29" t="s">
        <v>50</v>
      </c>
      <c r="L465" s="29" t="s">
        <v>45</v>
      </c>
      <c r="M465" s="29" t="s">
        <v>51</v>
      </c>
      <c r="N465" s="30" t="str">
        <f>VLOOKUP(M465,[21]OPERACIONAL!$A$1:$C$12,2,FALSE)</f>
        <v>SELECIONAR</v>
      </c>
    </row>
    <row r="466" spans="2:14">
      <c r="B466" s="23" t="str">
        <f t="shared" si="14"/>
        <v>U.</v>
      </c>
      <c r="C466" s="24" t="s">
        <v>4</v>
      </c>
      <c r="D466" s="25"/>
      <c r="E466" s="25"/>
      <c r="F466" s="24" t="s">
        <v>18</v>
      </c>
      <c r="G466" s="26">
        <v>1</v>
      </c>
      <c r="H466" s="31"/>
      <c r="I466" s="27">
        <v>0</v>
      </c>
      <c r="J466" s="28">
        <f t="shared" ref="J466:J529" si="15">G466*I466</f>
        <v>0</v>
      </c>
      <c r="K466" s="29" t="s">
        <v>50</v>
      </c>
      <c r="L466" s="29" t="s">
        <v>45</v>
      </c>
      <c r="M466" s="29" t="s">
        <v>51</v>
      </c>
      <c r="N466" s="30" t="str">
        <f>VLOOKUP(M466,[21]OPERACIONAL!$A$1:$C$12,2,FALSE)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VLOOKUP(M467,[21]OPERACIONAL!$A$1:$C$12,2,FALSE)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VLOOKUP(M468,[21]OPERACIONAL!$A$1:$C$12,2,FALSE)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VLOOKUP(M469,[21]OPERACIONAL!$A$1:$C$12,2,FALSE)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VLOOKUP(M470,[21]OPERACIONAL!$A$1:$C$12,2,FALSE)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VLOOKUP(M471,[21]OPERACIONAL!$A$1:$C$12,2,FALSE)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VLOOKUP(M472,[21]OPERACIONAL!$A$1:$C$12,2,FALSE)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VLOOKUP(M473,[21]OPERACIONAL!$A$1:$C$12,2,FALSE)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VLOOKUP(M474,[21]OPERACIONAL!$A$1:$C$12,2,FALSE)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VLOOKUP(M475,[21]OPERACIONAL!$A$1:$C$12,2,FALSE)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VLOOKUP(M476,[21]OPERACIONAL!$A$1:$C$12,2,FALSE)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VLOOKUP(M477,[21]OPERACIONAL!$A$1:$C$12,2,FALSE)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VLOOKUP(M478,[21]OPERACIONAL!$A$1:$C$12,2,FALSE)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VLOOKUP(M479,[21]OPERACIONAL!$A$1:$C$12,2,FALSE)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VLOOKUP(M480,[21]OPERACIONAL!$A$1:$C$12,2,FALSE)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VLOOKUP(M481,[21]OPERACIONAL!$A$1:$C$12,2,FALSE)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VLOOKUP(M482,[21]OPERACIONAL!$A$1:$C$12,2,FALSE)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VLOOKUP(M483,[21]OPERACIONAL!$A$1:$C$12,2,FALSE)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VLOOKUP(M484,[21]OPERACIONAL!$A$1:$C$12,2,FALSE)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VLOOKUP(M485,[21]OPERACIONAL!$A$1:$C$12,2,FALSE)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VLOOKUP(M486,[21]OPERACIONAL!$A$1:$C$12,2,FALSE)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VLOOKUP(M487,[21]OPERACIONAL!$A$1:$C$12,2,FALSE)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VLOOKUP(M488,[21]OPERACIONAL!$A$1:$C$12,2,FALSE)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VLOOKUP(M489,[21]OPERACIONAL!$A$1:$C$12,2,FALSE)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VLOOKUP(M490,[21]OPERACIONAL!$A$1:$C$12,2,FALSE)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VLOOKUP(M491,[21]OPERACIONAL!$A$1:$C$12,2,FALSE)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VLOOKUP(M492,[21]OPERACIONAL!$A$1:$C$12,2,FALSE)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VLOOKUP(M493,[21]OPERACIONAL!$A$1:$C$12,2,FALSE)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VLOOKUP(M494,[21]OPERACIONAL!$A$1:$C$12,2,FALSE)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VLOOKUP(M495,[21]OPERACIONAL!$A$1:$C$12,2,FALSE)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VLOOKUP(M496,[21]OPERACIONAL!$A$1:$C$12,2,FALSE)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VLOOKUP(M497,[21]OPERACIONAL!$A$1:$C$12,2,FALSE)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VLOOKUP(M498,[21]OPERACIONAL!$A$1:$C$12,2,FALSE)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VLOOKUP(M499,[21]OPERACIONAL!$A$1:$C$12,2,FALSE)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VLOOKUP(M500,[21]OPERACIONAL!$A$1:$C$12,2,FALSE)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VLOOKUP(M501,[21]OPERACIONAL!$A$1:$C$12,2,FALSE)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VLOOKUP(M502,[21]OPERACIONAL!$A$1:$C$12,2,FALSE)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VLOOKUP(M503,[21]OPERACIONAL!$A$1:$C$12,2,FALSE)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VLOOKUP(M504,[21]OPERACIONAL!$A$1:$C$12,2,FALSE)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VLOOKUP(M505,[21]OPERACIONAL!$A$1:$C$12,2,FALSE)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VLOOKUP(M506,[21]OPERACIONAL!$A$1:$C$12,2,FALSE)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VLOOKUP(M507,[21]OPERACIONAL!$A$1:$C$12,2,FALSE)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VLOOKUP(M508,[21]OPERACIONAL!$A$1:$C$12,2,FALSE)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VLOOKUP(M509,[21]OPERACIONAL!$A$1:$C$12,2,FALSE)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VLOOKUP(M510,[21]OPERACIONAL!$A$1:$C$12,2,FALSE)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VLOOKUP(M511,[21]OPERACIONAL!$A$1:$C$12,2,FALSE)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VLOOKUP(M512,[21]OPERACIONAL!$A$1:$C$12,2,FALSE)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VLOOKUP(M513,[21]OPERACIONAL!$A$1:$C$12,2,FALSE)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VLOOKUP(M514,[21]OPERACIONAL!$A$1:$C$12,2,FALSE)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VLOOKUP(M515,[21]OPERACIONAL!$A$1:$C$12,2,FALSE)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VLOOKUP(M516,[21]OPERACIONAL!$A$1:$C$12,2,FALSE)</f>
        <v>SELECIONAR</v>
      </c>
    </row>
    <row r="517" spans="2:14">
      <c r="B517" s="23" t="str">
        <f t="shared" ref="B517:B580" si="16">MID(C517,1,2)</f>
        <v>U.</v>
      </c>
      <c r="C517" s="24" t="s">
        <v>4</v>
      </c>
      <c r="D517" s="25"/>
      <c r="E517" s="25"/>
      <c r="F517" s="24" t="s">
        <v>18</v>
      </c>
      <c r="G517" s="26">
        <v>1</v>
      </c>
      <c r="H517" s="31"/>
      <c r="I517" s="27">
        <v>0</v>
      </c>
      <c r="J517" s="28">
        <f t="shared" si="15"/>
        <v>0</v>
      </c>
      <c r="K517" s="29" t="s">
        <v>50</v>
      </c>
      <c r="L517" s="29" t="s">
        <v>45</v>
      </c>
      <c r="M517" s="29" t="s">
        <v>51</v>
      </c>
      <c r="N517" s="30" t="str">
        <f>VLOOKUP(M517,[21]OPERACIONAL!$A$1:$C$12,2,FALSE)</f>
        <v>SELECIONAR</v>
      </c>
    </row>
    <row r="518" spans="2:14">
      <c r="B518" s="23" t="str">
        <f t="shared" si="16"/>
        <v>U.</v>
      </c>
      <c r="C518" s="24" t="s">
        <v>4</v>
      </c>
      <c r="D518" s="25"/>
      <c r="E518" s="25"/>
      <c r="F518" s="24" t="s">
        <v>18</v>
      </c>
      <c r="G518" s="26">
        <v>1</v>
      </c>
      <c r="H518" s="31"/>
      <c r="I518" s="27">
        <v>0</v>
      </c>
      <c r="J518" s="28">
        <f t="shared" si="15"/>
        <v>0</v>
      </c>
      <c r="K518" s="29" t="s">
        <v>50</v>
      </c>
      <c r="L518" s="29" t="s">
        <v>45</v>
      </c>
      <c r="M518" s="29" t="s">
        <v>51</v>
      </c>
      <c r="N518" s="30" t="str">
        <f>VLOOKUP(M518,[21]OPERACIONAL!$A$1:$C$12,2,FALSE)</f>
        <v>SELECIONAR</v>
      </c>
    </row>
    <row r="519" spans="2:14">
      <c r="B519" s="23" t="str">
        <f t="shared" si="16"/>
        <v>U.</v>
      </c>
      <c r="C519" s="24" t="s">
        <v>4</v>
      </c>
      <c r="D519" s="25"/>
      <c r="E519" s="25"/>
      <c r="F519" s="24" t="s">
        <v>18</v>
      </c>
      <c r="G519" s="26">
        <v>1</v>
      </c>
      <c r="H519" s="31"/>
      <c r="I519" s="27">
        <v>0</v>
      </c>
      <c r="J519" s="28">
        <f t="shared" si="15"/>
        <v>0</v>
      </c>
      <c r="K519" s="29" t="s">
        <v>50</v>
      </c>
      <c r="L519" s="29" t="s">
        <v>45</v>
      </c>
      <c r="M519" s="29" t="s">
        <v>51</v>
      </c>
      <c r="N519" s="30" t="str">
        <f>VLOOKUP(M519,[21]OPERACIONAL!$A$1:$C$12,2,FALSE)</f>
        <v>SELECIONAR</v>
      </c>
    </row>
    <row r="520" spans="2:14">
      <c r="B520" s="23" t="str">
        <f t="shared" si="16"/>
        <v>U.</v>
      </c>
      <c r="C520" s="24" t="s">
        <v>4</v>
      </c>
      <c r="D520" s="25"/>
      <c r="E520" s="25"/>
      <c r="F520" s="24" t="s">
        <v>18</v>
      </c>
      <c r="G520" s="26">
        <v>1</v>
      </c>
      <c r="H520" s="31"/>
      <c r="I520" s="27">
        <v>0</v>
      </c>
      <c r="J520" s="28">
        <f t="shared" si="15"/>
        <v>0</v>
      </c>
      <c r="K520" s="29" t="s">
        <v>50</v>
      </c>
      <c r="L520" s="29" t="s">
        <v>45</v>
      </c>
      <c r="M520" s="29" t="s">
        <v>51</v>
      </c>
      <c r="N520" s="30" t="str">
        <f>VLOOKUP(M520,[21]OPERACIONAL!$A$1:$C$12,2,FALSE)</f>
        <v>SELECIONAR</v>
      </c>
    </row>
    <row r="521" spans="2:14">
      <c r="B521" s="23" t="str">
        <f t="shared" si="16"/>
        <v>U.</v>
      </c>
      <c r="C521" s="24" t="s">
        <v>4</v>
      </c>
      <c r="D521" s="25"/>
      <c r="E521" s="25"/>
      <c r="F521" s="24" t="s">
        <v>18</v>
      </c>
      <c r="G521" s="26">
        <v>1</v>
      </c>
      <c r="H521" s="31"/>
      <c r="I521" s="27">
        <v>0</v>
      </c>
      <c r="J521" s="28">
        <f t="shared" si="15"/>
        <v>0</v>
      </c>
      <c r="K521" s="29" t="s">
        <v>50</v>
      </c>
      <c r="L521" s="29" t="s">
        <v>45</v>
      </c>
      <c r="M521" s="29" t="s">
        <v>51</v>
      </c>
      <c r="N521" s="30" t="str">
        <f>VLOOKUP(M521,[21]OPERACIONAL!$A$1:$C$12,2,FALSE)</f>
        <v>SELECIONAR</v>
      </c>
    </row>
    <row r="522" spans="2:14">
      <c r="B522" s="23" t="str">
        <f t="shared" si="16"/>
        <v>U.</v>
      </c>
      <c r="C522" s="24" t="s">
        <v>4</v>
      </c>
      <c r="D522" s="25"/>
      <c r="E522" s="25"/>
      <c r="F522" s="24" t="s">
        <v>18</v>
      </c>
      <c r="G522" s="26">
        <v>1</v>
      </c>
      <c r="H522" s="31"/>
      <c r="I522" s="27">
        <v>0</v>
      </c>
      <c r="J522" s="28">
        <f t="shared" si="15"/>
        <v>0</v>
      </c>
      <c r="K522" s="29" t="s">
        <v>50</v>
      </c>
      <c r="L522" s="29" t="s">
        <v>45</v>
      </c>
      <c r="M522" s="29" t="s">
        <v>51</v>
      </c>
      <c r="N522" s="30" t="str">
        <f>VLOOKUP(M522,[21]OPERACIONAL!$A$1:$C$12,2,FALSE)</f>
        <v>SELECIONAR</v>
      </c>
    </row>
    <row r="523" spans="2:14">
      <c r="B523" s="23" t="str">
        <f t="shared" si="16"/>
        <v>U.</v>
      </c>
      <c r="C523" s="24" t="s">
        <v>4</v>
      </c>
      <c r="D523" s="25"/>
      <c r="E523" s="25"/>
      <c r="F523" s="24" t="s">
        <v>18</v>
      </c>
      <c r="G523" s="26">
        <v>1</v>
      </c>
      <c r="H523" s="31"/>
      <c r="I523" s="27">
        <v>0</v>
      </c>
      <c r="J523" s="28">
        <f t="shared" si="15"/>
        <v>0</v>
      </c>
      <c r="K523" s="29" t="s">
        <v>50</v>
      </c>
      <c r="L523" s="29" t="s">
        <v>45</v>
      </c>
      <c r="M523" s="29" t="s">
        <v>51</v>
      </c>
      <c r="N523" s="30" t="str">
        <f>VLOOKUP(M523,[21]OPERACIONAL!$A$1:$C$12,2,FALSE)</f>
        <v>SELECIONAR</v>
      </c>
    </row>
    <row r="524" spans="2:14">
      <c r="B524" s="23" t="str">
        <f t="shared" si="16"/>
        <v>U.</v>
      </c>
      <c r="C524" s="24" t="s">
        <v>4</v>
      </c>
      <c r="D524" s="25"/>
      <c r="E524" s="25"/>
      <c r="F524" s="24" t="s">
        <v>18</v>
      </c>
      <c r="G524" s="26">
        <v>1</v>
      </c>
      <c r="H524" s="31"/>
      <c r="I524" s="27">
        <v>0</v>
      </c>
      <c r="J524" s="28">
        <f t="shared" si="15"/>
        <v>0</v>
      </c>
      <c r="K524" s="29" t="s">
        <v>50</v>
      </c>
      <c r="L524" s="29" t="s">
        <v>45</v>
      </c>
      <c r="M524" s="29" t="s">
        <v>51</v>
      </c>
      <c r="N524" s="30" t="str">
        <f>VLOOKUP(M524,[21]OPERACIONAL!$A$1:$C$12,2,FALSE)</f>
        <v>SELECIONAR</v>
      </c>
    </row>
    <row r="525" spans="2:14">
      <c r="B525" s="23" t="str">
        <f t="shared" si="16"/>
        <v>U.</v>
      </c>
      <c r="C525" s="24" t="s">
        <v>4</v>
      </c>
      <c r="D525" s="25"/>
      <c r="E525" s="25"/>
      <c r="F525" s="24" t="s">
        <v>18</v>
      </c>
      <c r="G525" s="26">
        <v>1</v>
      </c>
      <c r="H525" s="31"/>
      <c r="I525" s="27">
        <v>0</v>
      </c>
      <c r="J525" s="28">
        <f t="shared" si="15"/>
        <v>0</v>
      </c>
      <c r="K525" s="29" t="s">
        <v>50</v>
      </c>
      <c r="L525" s="29" t="s">
        <v>45</v>
      </c>
      <c r="M525" s="29" t="s">
        <v>51</v>
      </c>
      <c r="N525" s="30" t="str">
        <f>VLOOKUP(M525,[21]OPERACIONAL!$A$1:$C$12,2,FALSE)</f>
        <v>SELECIONAR</v>
      </c>
    </row>
    <row r="526" spans="2:14">
      <c r="B526" s="23" t="str">
        <f t="shared" si="16"/>
        <v>U.</v>
      </c>
      <c r="C526" s="24" t="s">
        <v>4</v>
      </c>
      <c r="D526" s="25"/>
      <c r="E526" s="25"/>
      <c r="F526" s="24" t="s">
        <v>18</v>
      </c>
      <c r="G526" s="26">
        <v>1</v>
      </c>
      <c r="H526" s="31"/>
      <c r="I526" s="27">
        <v>0</v>
      </c>
      <c r="J526" s="28">
        <f t="shared" si="15"/>
        <v>0</v>
      </c>
      <c r="K526" s="29" t="s">
        <v>50</v>
      </c>
      <c r="L526" s="29" t="s">
        <v>45</v>
      </c>
      <c r="M526" s="29" t="s">
        <v>51</v>
      </c>
      <c r="N526" s="30" t="str">
        <f>VLOOKUP(M526,[21]OPERACIONAL!$A$1:$C$12,2,FALSE)</f>
        <v>SELECIONAR</v>
      </c>
    </row>
    <row r="527" spans="2:14">
      <c r="B527" s="23" t="str">
        <f t="shared" si="16"/>
        <v>U.</v>
      </c>
      <c r="C527" s="24" t="s">
        <v>4</v>
      </c>
      <c r="D527" s="25"/>
      <c r="E527" s="25"/>
      <c r="F527" s="24" t="s">
        <v>18</v>
      </c>
      <c r="G527" s="26">
        <v>1</v>
      </c>
      <c r="H527" s="31"/>
      <c r="I527" s="27">
        <v>0</v>
      </c>
      <c r="J527" s="28">
        <f t="shared" si="15"/>
        <v>0</v>
      </c>
      <c r="K527" s="29" t="s">
        <v>50</v>
      </c>
      <c r="L527" s="29" t="s">
        <v>45</v>
      </c>
      <c r="M527" s="29" t="s">
        <v>51</v>
      </c>
      <c r="N527" s="30" t="str">
        <f>VLOOKUP(M527,[21]OPERACIONAL!$A$1:$C$12,2,FALSE)</f>
        <v>SELECIONAR</v>
      </c>
    </row>
    <row r="528" spans="2:14">
      <c r="B528" s="23" t="str">
        <f t="shared" si="16"/>
        <v>U.</v>
      </c>
      <c r="C528" s="24" t="s">
        <v>4</v>
      </c>
      <c r="D528" s="25"/>
      <c r="E528" s="25"/>
      <c r="F528" s="24" t="s">
        <v>18</v>
      </c>
      <c r="G528" s="26">
        <v>1</v>
      </c>
      <c r="H528" s="31"/>
      <c r="I528" s="27">
        <v>0</v>
      </c>
      <c r="J528" s="28">
        <f t="shared" si="15"/>
        <v>0</v>
      </c>
      <c r="K528" s="29" t="s">
        <v>50</v>
      </c>
      <c r="L528" s="29" t="s">
        <v>45</v>
      </c>
      <c r="M528" s="29" t="s">
        <v>51</v>
      </c>
      <c r="N528" s="30" t="str">
        <f>VLOOKUP(M528,[21]OPERACIONAL!$A$1:$C$12,2,FALSE)</f>
        <v>SELECIONAR</v>
      </c>
    </row>
    <row r="529" spans="2:14">
      <c r="B529" s="23" t="str">
        <f t="shared" si="16"/>
        <v>U.</v>
      </c>
      <c r="C529" s="24" t="s">
        <v>4</v>
      </c>
      <c r="D529" s="25"/>
      <c r="E529" s="25"/>
      <c r="F529" s="24" t="s">
        <v>18</v>
      </c>
      <c r="G529" s="26">
        <v>1</v>
      </c>
      <c r="H529" s="31"/>
      <c r="I529" s="27">
        <v>0</v>
      </c>
      <c r="J529" s="28">
        <f t="shared" si="15"/>
        <v>0</v>
      </c>
      <c r="K529" s="29" t="s">
        <v>50</v>
      </c>
      <c r="L529" s="29" t="s">
        <v>45</v>
      </c>
      <c r="M529" s="29" t="s">
        <v>51</v>
      </c>
      <c r="N529" s="30" t="str">
        <f>VLOOKUP(M529,[21]OPERACIONAL!$A$1:$C$12,2,FALSE)</f>
        <v>SELECIONAR</v>
      </c>
    </row>
    <row r="530" spans="2:14">
      <c r="B530" s="23" t="str">
        <f t="shared" si="16"/>
        <v>U.</v>
      </c>
      <c r="C530" s="24" t="s">
        <v>4</v>
      </c>
      <c r="D530" s="25"/>
      <c r="E530" s="25"/>
      <c r="F530" s="24" t="s">
        <v>18</v>
      </c>
      <c r="G530" s="26">
        <v>1</v>
      </c>
      <c r="H530" s="31"/>
      <c r="I530" s="27">
        <v>0</v>
      </c>
      <c r="J530" s="28">
        <f t="shared" ref="J530:J593" si="17">G530*I530</f>
        <v>0</v>
      </c>
      <c r="K530" s="29" t="s">
        <v>50</v>
      </c>
      <c r="L530" s="29" t="s">
        <v>45</v>
      </c>
      <c r="M530" s="29" t="s">
        <v>51</v>
      </c>
      <c r="N530" s="30" t="str">
        <f>VLOOKUP(M530,[21]OPERACIONAL!$A$1:$C$12,2,FALSE)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VLOOKUP(M531,[21]OPERACIONAL!$A$1:$C$12,2,FALSE)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VLOOKUP(M532,[21]OPERACIONAL!$A$1:$C$12,2,FALSE)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VLOOKUP(M533,[21]OPERACIONAL!$A$1:$C$12,2,FALSE)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VLOOKUP(M534,[21]OPERACIONAL!$A$1:$C$12,2,FALSE)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VLOOKUP(M535,[21]OPERACIONAL!$A$1:$C$12,2,FALSE)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VLOOKUP(M536,[21]OPERACIONAL!$A$1:$C$12,2,FALSE)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VLOOKUP(M537,[21]OPERACIONAL!$A$1:$C$12,2,FALSE)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VLOOKUP(M538,[21]OPERACIONAL!$A$1:$C$12,2,FALSE)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VLOOKUP(M539,[21]OPERACIONAL!$A$1:$C$12,2,FALSE)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VLOOKUP(M540,[21]OPERACIONAL!$A$1:$C$12,2,FALSE)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VLOOKUP(M541,[21]OPERACIONAL!$A$1:$C$12,2,FALSE)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VLOOKUP(M542,[21]OPERACIONAL!$A$1:$C$12,2,FALSE)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VLOOKUP(M543,[21]OPERACIONAL!$A$1:$C$12,2,FALSE)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VLOOKUP(M544,[21]OPERACIONAL!$A$1:$C$12,2,FALSE)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VLOOKUP(M545,[21]OPERACIONAL!$A$1:$C$12,2,FALSE)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VLOOKUP(M546,[21]OPERACIONAL!$A$1:$C$12,2,FALSE)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VLOOKUP(M547,[21]OPERACIONAL!$A$1:$C$12,2,FALSE)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VLOOKUP(M548,[21]OPERACIONAL!$A$1:$C$12,2,FALSE)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VLOOKUP(M549,[21]OPERACIONAL!$A$1:$C$12,2,FALSE)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VLOOKUP(M550,[21]OPERACIONAL!$A$1:$C$12,2,FALSE)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VLOOKUP(M551,[21]OPERACIONAL!$A$1:$C$12,2,FALSE)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VLOOKUP(M552,[21]OPERACIONAL!$A$1:$C$12,2,FALSE)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VLOOKUP(M553,[21]OPERACIONAL!$A$1:$C$12,2,FALSE)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VLOOKUP(M554,[21]OPERACIONAL!$A$1:$C$12,2,FALSE)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VLOOKUP(M555,[21]OPERACIONAL!$A$1:$C$12,2,FALSE)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VLOOKUP(M556,[21]OPERACIONAL!$A$1:$C$12,2,FALSE)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VLOOKUP(M557,[21]OPERACIONAL!$A$1:$C$12,2,FALSE)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VLOOKUP(M558,[21]OPERACIONAL!$A$1:$C$12,2,FALSE)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VLOOKUP(M559,[21]OPERACIONAL!$A$1:$C$12,2,FALSE)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VLOOKUP(M560,[21]OPERACIONAL!$A$1:$C$12,2,FALSE)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VLOOKUP(M561,[21]OPERACIONAL!$A$1:$C$12,2,FALSE)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VLOOKUP(M562,[21]OPERACIONAL!$A$1:$C$12,2,FALSE)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VLOOKUP(M563,[21]OPERACIONAL!$A$1:$C$12,2,FALSE)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VLOOKUP(M564,[21]OPERACIONAL!$A$1:$C$12,2,FALSE)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VLOOKUP(M565,[21]OPERACIONAL!$A$1:$C$12,2,FALSE)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VLOOKUP(M566,[21]OPERACIONAL!$A$1:$C$12,2,FALSE)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VLOOKUP(M567,[21]OPERACIONAL!$A$1:$C$12,2,FALSE)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VLOOKUP(M568,[21]OPERACIONAL!$A$1:$C$12,2,FALSE)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VLOOKUP(M569,[21]OPERACIONAL!$A$1:$C$12,2,FALSE)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VLOOKUP(M570,[21]OPERACIONAL!$A$1:$C$12,2,FALSE)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VLOOKUP(M571,[21]OPERACIONAL!$A$1:$C$12,2,FALSE)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VLOOKUP(M572,[21]OPERACIONAL!$A$1:$C$12,2,FALSE)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VLOOKUP(M573,[21]OPERACIONAL!$A$1:$C$12,2,FALSE)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VLOOKUP(M574,[21]OPERACIONAL!$A$1:$C$12,2,FALSE)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VLOOKUP(M575,[21]OPERACIONAL!$A$1:$C$12,2,FALSE)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VLOOKUP(M576,[21]OPERACIONAL!$A$1:$C$12,2,FALSE)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VLOOKUP(M577,[21]OPERACIONAL!$A$1:$C$12,2,FALSE)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VLOOKUP(M578,[21]OPERACIONAL!$A$1:$C$12,2,FALSE)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VLOOKUP(M579,[21]OPERACIONAL!$A$1:$C$12,2,FALSE)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VLOOKUP(M580,[21]OPERACIONAL!$A$1:$C$12,2,FALSE)</f>
        <v>SELECIONAR</v>
      </c>
    </row>
    <row r="581" spans="2:14">
      <c r="B581" s="23" t="str">
        <f t="shared" ref="B581:B644" si="18">MID(C581,1,2)</f>
        <v>U.</v>
      </c>
      <c r="C581" s="24" t="s">
        <v>4</v>
      </c>
      <c r="D581" s="25"/>
      <c r="E581" s="25"/>
      <c r="F581" s="24" t="s">
        <v>18</v>
      </c>
      <c r="G581" s="26">
        <v>1</v>
      </c>
      <c r="H581" s="31"/>
      <c r="I581" s="27">
        <v>0</v>
      </c>
      <c r="J581" s="28">
        <f t="shared" si="17"/>
        <v>0</v>
      </c>
      <c r="K581" s="29" t="s">
        <v>50</v>
      </c>
      <c r="L581" s="29" t="s">
        <v>45</v>
      </c>
      <c r="M581" s="29" t="s">
        <v>51</v>
      </c>
      <c r="N581" s="30" t="str">
        <f>VLOOKUP(M581,[21]OPERACIONAL!$A$1:$C$12,2,FALSE)</f>
        <v>SELECIONAR</v>
      </c>
    </row>
    <row r="582" spans="2:14">
      <c r="B582" s="23" t="str">
        <f t="shared" si="18"/>
        <v>U.</v>
      </c>
      <c r="C582" s="24" t="s">
        <v>4</v>
      </c>
      <c r="D582" s="25"/>
      <c r="E582" s="25"/>
      <c r="F582" s="24" t="s">
        <v>18</v>
      </c>
      <c r="G582" s="26">
        <v>1</v>
      </c>
      <c r="H582" s="31"/>
      <c r="I582" s="27">
        <v>0</v>
      </c>
      <c r="J582" s="28">
        <f t="shared" si="17"/>
        <v>0</v>
      </c>
      <c r="K582" s="29" t="s">
        <v>50</v>
      </c>
      <c r="L582" s="29" t="s">
        <v>45</v>
      </c>
      <c r="M582" s="29" t="s">
        <v>51</v>
      </c>
      <c r="N582" s="30" t="str">
        <f>VLOOKUP(M582,[21]OPERACIONAL!$A$1:$C$12,2,FALSE)</f>
        <v>SELECIONAR</v>
      </c>
    </row>
    <row r="583" spans="2:14">
      <c r="B583" s="23" t="str">
        <f t="shared" si="18"/>
        <v>U.</v>
      </c>
      <c r="C583" s="24" t="s">
        <v>4</v>
      </c>
      <c r="D583" s="25"/>
      <c r="E583" s="25"/>
      <c r="F583" s="24" t="s">
        <v>18</v>
      </c>
      <c r="G583" s="26">
        <v>1</v>
      </c>
      <c r="H583" s="31"/>
      <c r="I583" s="27">
        <v>0</v>
      </c>
      <c r="J583" s="28">
        <f t="shared" si="17"/>
        <v>0</v>
      </c>
      <c r="K583" s="29" t="s">
        <v>50</v>
      </c>
      <c r="L583" s="29" t="s">
        <v>45</v>
      </c>
      <c r="M583" s="29" t="s">
        <v>51</v>
      </c>
      <c r="N583" s="30" t="str">
        <f>VLOOKUP(M583,[21]OPERACIONAL!$A$1:$C$12,2,FALSE)</f>
        <v>SELECIONAR</v>
      </c>
    </row>
    <row r="584" spans="2:14">
      <c r="B584" s="23" t="str">
        <f t="shared" si="18"/>
        <v>U.</v>
      </c>
      <c r="C584" s="24" t="s">
        <v>4</v>
      </c>
      <c r="D584" s="25"/>
      <c r="E584" s="25"/>
      <c r="F584" s="24" t="s">
        <v>18</v>
      </c>
      <c r="G584" s="26">
        <v>1</v>
      </c>
      <c r="H584" s="31"/>
      <c r="I584" s="27">
        <v>0</v>
      </c>
      <c r="J584" s="28">
        <f t="shared" si="17"/>
        <v>0</v>
      </c>
      <c r="K584" s="29" t="s">
        <v>50</v>
      </c>
      <c r="L584" s="29" t="s">
        <v>45</v>
      </c>
      <c r="M584" s="29" t="s">
        <v>51</v>
      </c>
      <c r="N584" s="30" t="str">
        <f>VLOOKUP(M584,[21]OPERACIONAL!$A$1:$C$12,2,FALSE)</f>
        <v>SELECIONAR</v>
      </c>
    </row>
    <row r="585" spans="2:14">
      <c r="B585" s="23" t="str">
        <f t="shared" si="18"/>
        <v>U.</v>
      </c>
      <c r="C585" s="24" t="s">
        <v>4</v>
      </c>
      <c r="D585" s="25"/>
      <c r="E585" s="25"/>
      <c r="F585" s="24" t="s">
        <v>18</v>
      </c>
      <c r="G585" s="26">
        <v>1</v>
      </c>
      <c r="H585" s="31"/>
      <c r="I585" s="27">
        <v>0</v>
      </c>
      <c r="J585" s="28">
        <f t="shared" si="17"/>
        <v>0</v>
      </c>
      <c r="K585" s="29" t="s">
        <v>50</v>
      </c>
      <c r="L585" s="29" t="s">
        <v>45</v>
      </c>
      <c r="M585" s="29" t="s">
        <v>51</v>
      </c>
      <c r="N585" s="30" t="str">
        <f>VLOOKUP(M585,[21]OPERACIONAL!$A$1:$C$12,2,FALSE)</f>
        <v>SELECIONAR</v>
      </c>
    </row>
    <row r="586" spans="2:14">
      <c r="B586" s="23" t="str">
        <f t="shared" si="18"/>
        <v>U.</v>
      </c>
      <c r="C586" s="24" t="s">
        <v>4</v>
      </c>
      <c r="D586" s="25"/>
      <c r="E586" s="25"/>
      <c r="F586" s="24" t="s">
        <v>18</v>
      </c>
      <c r="G586" s="26">
        <v>1</v>
      </c>
      <c r="H586" s="31"/>
      <c r="I586" s="27">
        <v>0</v>
      </c>
      <c r="J586" s="28">
        <f t="shared" si="17"/>
        <v>0</v>
      </c>
      <c r="K586" s="29" t="s">
        <v>50</v>
      </c>
      <c r="L586" s="29" t="s">
        <v>45</v>
      </c>
      <c r="M586" s="29" t="s">
        <v>51</v>
      </c>
      <c r="N586" s="30" t="str">
        <f>VLOOKUP(M586,[21]OPERACIONAL!$A$1:$C$12,2,FALSE)</f>
        <v>SELECIONAR</v>
      </c>
    </row>
    <row r="587" spans="2:14">
      <c r="B587" s="23" t="str">
        <f t="shared" si="18"/>
        <v>U.</v>
      </c>
      <c r="C587" s="24" t="s">
        <v>4</v>
      </c>
      <c r="D587" s="25"/>
      <c r="E587" s="25"/>
      <c r="F587" s="24" t="s">
        <v>18</v>
      </c>
      <c r="G587" s="26">
        <v>1</v>
      </c>
      <c r="H587" s="31"/>
      <c r="I587" s="27">
        <v>0</v>
      </c>
      <c r="J587" s="28">
        <f t="shared" si="17"/>
        <v>0</v>
      </c>
      <c r="K587" s="29" t="s">
        <v>50</v>
      </c>
      <c r="L587" s="29" t="s">
        <v>45</v>
      </c>
      <c r="M587" s="29" t="s">
        <v>51</v>
      </c>
      <c r="N587" s="30" t="str">
        <f>VLOOKUP(M587,[21]OPERACIONAL!$A$1:$C$12,2,FALSE)</f>
        <v>SELECIONAR</v>
      </c>
    </row>
    <row r="588" spans="2:14">
      <c r="B588" s="23" t="str">
        <f t="shared" si="18"/>
        <v>U.</v>
      </c>
      <c r="C588" s="24" t="s">
        <v>4</v>
      </c>
      <c r="D588" s="25"/>
      <c r="E588" s="25"/>
      <c r="F588" s="24" t="s">
        <v>18</v>
      </c>
      <c r="G588" s="26">
        <v>1</v>
      </c>
      <c r="H588" s="31"/>
      <c r="I588" s="27">
        <v>0</v>
      </c>
      <c r="J588" s="28">
        <f t="shared" si="17"/>
        <v>0</v>
      </c>
      <c r="K588" s="29" t="s">
        <v>50</v>
      </c>
      <c r="L588" s="29" t="s">
        <v>45</v>
      </c>
      <c r="M588" s="29" t="s">
        <v>51</v>
      </c>
      <c r="N588" s="30" t="str">
        <f>VLOOKUP(M588,[21]OPERACIONAL!$A$1:$C$12,2,FALSE)</f>
        <v>SELECIONAR</v>
      </c>
    </row>
    <row r="589" spans="2:14">
      <c r="B589" s="23" t="str">
        <f t="shared" si="18"/>
        <v>U.</v>
      </c>
      <c r="C589" s="24" t="s">
        <v>4</v>
      </c>
      <c r="D589" s="25"/>
      <c r="E589" s="25"/>
      <c r="F589" s="24" t="s">
        <v>18</v>
      </c>
      <c r="G589" s="26">
        <v>1</v>
      </c>
      <c r="H589" s="31"/>
      <c r="I589" s="27">
        <v>0</v>
      </c>
      <c r="J589" s="28">
        <f t="shared" si="17"/>
        <v>0</v>
      </c>
      <c r="K589" s="29" t="s">
        <v>50</v>
      </c>
      <c r="L589" s="29" t="s">
        <v>45</v>
      </c>
      <c r="M589" s="29" t="s">
        <v>51</v>
      </c>
      <c r="N589" s="30" t="str">
        <f>VLOOKUP(M589,[21]OPERACIONAL!$A$1:$C$12,2,FALSE)</f>
        <v>SELECIONAR</v>
      </c>
    </row>
    <row r="590" spans="2:14">
      <c r="B590" s="23" t="str">
        <f t="shared" si="18"/>
        <v>U.</v>
      </c>
      <c r="C590" s="24" t="s">
        <v>4</v>
      </c>
      <c r="D590" s="25"/>
      <c r="E590" s="25"/>
      <c r="F590" s="24" t="s">
        <v>18</v>
      </c>
      <c r="G590" s="26">
        <v>1</v>
      </c>
      <c r="H590" s="31"/>
      <c r="I590" s="27">
        <v>0</v>
      </c>
      <c r="J590" s="28">
        <f t="shared" si="17"/>
        <v>0</v>
      </c>
      <c r="K590" s="29" t="s">
        <v>50</v>
      </c>
      <c r="L590" s="29" t="s">
        <v>45</v>
      </c>
      <c r="M590" s="29" t="s">
        <v>51</v>
      </c>
      <c r="N590" s="30" t="str">
        <f>VLOOKUP(M590,[21]OPERACIONAL!$A$1:$C$12,2,FALSE)</f>
        <v>SELECIONAR</v>
      </c>
    </row>
    <row r="591" spans="2:14">
      <c r="B591" s="23" t="str">
        <f t="shared" si="18"/>
        <v>U.</v>
      </c>
      <c r="C591" s="24" t="s">
        <v>4</v>
      </c>
      <c r="D591" s="25"/>
      <c r="E591" s="25"/>
      <c r="F591" s="24" t="s">
        <v>18</v>
      </c>
      <c r="G591" s="26">
        <v>1</v>
      </c>
      <c r="H591" s="31"/>
      <c r="I591" s="27">
        <v>0</v>
      </c>
      <c r="J591" s="28">
        <f t="shared" si="17"/>
        <v>0</v>
      </c>
      <c r="K591" s="29" t="s">
        <v>50</v>
      </c>
      <c r="L591" s="29" t="s">
        <v>45</v>
      </c>
      <c r="M591" s="29" t="s">
        <v>51</v>
      </c>
      <c r="N591" s="30" t="str">
        <f>VLOOKUP(M591,[21]OPERACIONAL!$A$1:$C$12,2,FALSE)</f>
        <v>SELECIONAR</v>
      </c>
    </row>
    <row r="592" spans="2:14">
      <c r="B592" s="23" t="str">
        <f t="shared" si="18"/>
        <v>U.</v>
      </c>
      <c r="C592" s="24" t="s">
        <v>4</v>
      </c>
      <c r="D592" s="25"/>
      <c r="E592" s="25"/>
      <c r="F592" s="24" t="s">
        <v>18</v>
      </c>
      <c r="G592" s="26">
        <v>1</v>
      </c>
      <c r="H592" s="31"/>
      <c r="I592" s="27">
        <v>0</v>
      </c>
      <c r="J592" s="28">
        <f t="shared" si="17"/>
        <v>0</v>
      </c>
      <c r="K592" s="29" t="s">
        <v>50</v>
      </c>
      <c r="L592" s="29" t="s">
        <v>45</v>
      </c>
      <c r="M592" s="29" t="s">
        <v>51</v>
      </c>
      <c r="N592" s="30" t="str">
        <f>VLOOKUP(M592,[21]OPERACIONAL!$A$1:$C$12,2,FALSE)</f>
        <v>SELECIONAR</v>
      </c>
    </row>
    <row r="593" spans="2:14">
      <c r="B593" s="23" t="str">
        <f t="shared" si="18"/>
        <v>U.</v>
      </c>
      <c r="C593" s="24" t="s">
        <v>4</v>
      </c>
      <c r="D593" s="25"/>
      <c r="E593" s="25"/>
      <c r="F593" s="24" t="s">
        <v>18</v>
      </c>
      <c r="G593" s="26">
        <v>1</v>
      </c>
      <c r="H593" s="31"/>
      <c r="I593" s="27">
        <v>0</v>
      </c>
      <c r="J593" s="28">
        <f t="shared" si="17"/>
        <v>0</v>
      </c>
      <c r="K593" s="29" t="s">
        <v>50</v>
      </c>
      <c r="L593" s="29" t="s">
        <v>45</v>
      </c>
      <c r="M593" s="29" t="s">
        <v>51</v>
      </c>
      <c r="N593" s="30" t="str">
        <f>VLOOKUP(M593,[21]OPERACIONAL!$A$1:$C$12,2,FALSE)</f>
        <v>SELECIONAR</v>
      </c>
    </row>
    <row r="594" spans="2:14">
      <c r="B594" s="23" t="str">
        <f t="shared" si="18"/>
        <v>U.</v>
      </c>
      <c r="C594" s="24" t="s">
        <v>4</v>
      </c>
      <c r="D594" s="25"/>
      <c r="E594" s="25"/>
      <c r="F594" s="24" t="s">
        <v>18</v>
      </c>
      <c r="G594" s="26">
        <v>1</v>
      </c>
      <c r="H594" s="31"/>
      <c r="I594" s="27">
        <v>0</v>
      </c>
      <c r="J594" s="28">
        <f t="shared" ref="J594:J657" si="19">G594*I594</f>
        <v>0</v>
      </c>
      <c r="K594" s="29" t="s">
        <v>50</v>
      </c>
      <c r="L594" s="29" t="s">
        <v>45</v>
      </c>
      <c r="M594" s="29" t="s">
        <v>51</v>
      </c>
      <c r="N594" s="30" t="str">
        <f>VLOOKUP(M594,[21]OPERACIONAL!$A$1:$C$12,2,FALSE)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VLOOKUP(M595,[21]OPERACIONAL!$A$1:$C$12,2,FALSE)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VLOOKUP(M596,[21]OPERACIONAL!$A$1:$C$12,2,FALSE)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VLOOKUP(M597,[21]OPERACIONAL!$A$1:$C$12,2,FALSE)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VLOOKUP(M598,[21]OPERACIONAL!$A$1:$C$12,2,FALSE)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VLOOKUP(M599,[21]OPERACIONAL!$A$1:$C$12,2,FALSE)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VLOOKUP(M600,[21]OPERACIONAL!$A$1:$C$12,2,FALSE)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VLOOKUP(M601,[21]OPERACIONAL!$A$1:$C$12,2,FALSE)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VLOOKUP(M602,[21]OPERACIONAL!$A$1:$C$12,2,FALSE)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VLOOKUP(M603,[21]OPERACIONAL!$A$1:$C$12,2,FALSE)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VLOOKUP(M604,[21]OPERACIONAL!$A$1:$C$12,2,FALSE)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VLOOKUP(M605,[21]OPERACIONAL!$A$1:$C$12,2,FALSE)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VLOOKUP(M606,[21]OPERACIONAL!$A$1:$C$12,2,FALSE)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VLOOKUP(M607,[21]OPERACIONAL!$A$1:$C$12,2,FALSE)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VLOOKUP(M608,[21]OPERACIONAL!$A$1:$C$12,2,FALSE)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VLOOKUP(M609,[21]OPERACIONAL!$A$1:$C$12,2,FALSE)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VLOOKUP(M610,[21]OPERACIONAL!$A$1:$C$12,2,FALSE)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VLOOKUP(M611,[21]OPERACIONAL!$A$1:$C$12,2,FALSE)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VLOOKUP(M612,[21]OPERACIONAL!$A$1:$C$12,2,FALSE)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VLOOKUP(M613,[21]OPERACIONAL!$A$1:$C$12,2,FALSE)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VLOOKUP(M614,[21]OPERACIONAL!$A$1:$C$12,2,FALSE)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VLOOKUP(M615,[21]OPERACIONAL!$A$1:$C$12,2,FALSE)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VLOOKUP(M616,[21]OPERACIONAL!$A$1:$C$12,2,FALSE)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VLOOKUP(M617,[21]OPERACIONAL!$A$1:$C$12,2,FALSE)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VLOOKUP(M618,[21]OPERACIONAL!$A$1:$C$12,2,FALSE)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VLOOKUP(M619,[21]OPERACIONAL!$A$1:$C$12,2,FALSE)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VLOOKUP(M620,[21]OPERACIONAL!$A$1:$C$12,2,FALSE)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VLOOKUP(M621,[21]OPERACIONAL!$A$1:$C$12,2,FALSE)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VLOOKUP(M622,[21]OPERACIONAL!$A$1:$C$12,2,FALSE)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VLOOKUP(M623,[21]OPERACIONAL!$A$1:$C$12,2,FALSE)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VLOOKUP(M624,[21]OPERACIONAL!$A$1:$C$12,2,FALSE)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VLOOKUP(M625,[21]OPERACIONAL!$A$1:$C$12,2,FALSE)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VLOOKUP(M626,[21]OPERACIONAL!$A$1:$C$12,2,FALSE)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VLOOKUP(M627,[21]OPERACIONAL!$A$1:$C$12,2,FALSE)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VLOOKUP(M628,[21]OPERACIONAL!$A$1:$C$12,2,FALSE)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VLOOKUP(M629,[21]OPERACIONAL!$A$1:$C$12,2,FALSE)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VLOOKUP(M630,[21]OPERACIONAL!$A$1:$C$12,2,FALSE)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VLOOKUP(M631,[21]OPERACIONAL!$A$1:$C$12,2,FALSE)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VLOOKUP(M632,[21]OPERACIONAL!$A$1:$C$12,2,FALSE)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VLOOKUP(M633,[21]OPERACIONAL!$A$1:$C$12,2,FALSE)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VLOOKUP(M634,[21]OPERACIONAL!$A$1:$C$12,2,FALSE)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VLOOKUP(M635,[21]OPERACIONAL!$A$1:$C$12,2,FALSE)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VLOOKUP(M636,[21]OPERACIONAL!$A$1:$C$12,2,FALSE)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VLOOKUP(M637,[21]OPERACIONAL!$A$1:$C$12,2,FALSE)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VLOOKUP(M638,[21]OPERACIONAL!$A$1:$C$12,2,FALSE)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VLOOKUP(M639,[21]OPERACIONAL!$A$1:$C$12,2,FALSE)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VLOOKUP(M640,[21]OPERACIONAL!$A$1:$C$12,2,FALSE)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VLOOKUP(M641,[21]OPERACIONAL!$A$1:$C$12,2,FALSE)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VLOOKUP(M642,[21]OPERACIONAL!$A$1:$C$12,2,FALSE)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VLOOKUP(M643,[21]OPERACIONAL!$A$1:$C$12,2,FALSE)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VLOOKUP(M644,[21]OPERACIONAL!$A$1:$C$12,2,FALSE)</f>
        <v>SELECIONAR</v>
      </c>
    </row>
    <row r="645" spans="2:14">
      <c r="B645" s="23" t="str">
        <f t="shared" ref="B645:B708" si="20">MID(C645,1,2)</f>
        <v>U.</v>
      </c>
      <c r="C645" s="24" t="s">
        <v>4</v>
      </c>
      <c r="D645" s="25"/>
      <c r="E645" s="25"/>
      <c r="F645" s="24" t="s">
        <v>18</v>
      </c>
      <c r="G645" s="26">
        <v>1</v>
      </c>
      <c r="H645" s="31"/>
      <c r="I645" s="27">
        <v>0</v>
      </c>
      <c r="J645" s="28">
        <f t="shared" si="19"/>
        <v>0</v>
      </c>
      <c r="K645" s="29" t="s">
        <v>50</v>
      </c>
      <c r="L645" s="29" t="s">
        <v>45</v>
      </c>
      <c r="M645" s="29" t="s">
        <v>51</v>
      </c>
      <c r="N645" s="30" t="str">
        <f>VLOOKUP(M645,[21]OPERACIONAL!$A$1:$C$12,2,FALSE)</f>
        <v>SELECIONAR</v>
      </c>
    </row>
    <row r="646" spans="2:14">
      <c r="B646" s="23" t="str">
        <f t="shared" si="20"/>
        <v>U.</v>
      </c>
      <c r="C646" s="24" t="s">
        <v>4</v>
      </c>
      <c r="D646" s="25"/>
      <c r="E646" s="25"/>
      <c r="F646" s="24" t="s">
        <v>18</v>
      </c>
      <c r="G646" s="26">
        <v>1</v>
      </c>
      <c r="H646" s="31"/>
      <c r="I646" s="27">
        <v>0</v>
      </c>
      <c r="J646" s="28">
        <f t="shared" si="19"/>
        <v>0</v>
      </c>
      <c r="K646" s="29" t="s">
        <v>50</v>
      </c>
      <c r="L646" s="29" t="s">
        <v>45</v>
      </c>
      <c r="M646" s="29" t="s">
        <v>51</v>
      </c>
      <c r="N646" s="30" t="str">
        <f>VLOOKUP(M646,[21]OPERACIONAL!$A$1:$C$12,2,FALSE)</f>
        <v>SELECIONAR</v>
      </c>
    </row>
    <row r="647" spans="2:14">
      <c r="B647" s="23" t="str">
        <f t="shared" si="20"/>
        <v>U.</v>
      </c>
      <c r="C647" s="24" t="s">
        <v>4</v>
      </c>
      <c r="D647" s="25"/>
      <c r="E647" s="25"/>
      <c r="F647" s="24" t="s">
        <v>18</v>
      </c>
      <c r="G647" s="26">
        <v>1</v>
      </c>
      <c r="H647" s="31"/>
      <c r="I647" s="27">
        <v>0</v>
      </c>
      <c r="J647" s="28">
        <f t="shared" si="19"/>
        <v>0</v>
      </c>
      <c r="K647" s="29" t="s">
        <v>50</v>
      </c>
      <c r="L647" s="29" t="s">
        <v>45</v>
      </c>
      <c r="M647" s="29" t="s">
        <v>51</v>
      </c>
      <c r="N647" s="30" t="str">
        <f>VLOOKUP(M647,[21]OPERACIONAL!$A$1:$C$12,2,FALSE)</f>
        <v>SELECIONAR</v>
      </c>
    </row>
    <row r="648" spans="2:14">
      <c r="B648" s="23" t="str">
        <f t="shared" si="20"/>
        <v>U.</v>
      </c>
      <c r="C648" s="24" t="s">
        <v>4</v>
      </c>
      <c r="D648" s="25"/>
      <c r="E648" s="25"/>
      <c r="F648" s="24" t="s">
        <v>18</v>
      </c>
      <c r="G648" s="26">
        <v>1</v>
      </c>
      <c r="H648" s="31"/>
      <c r="I648" s="27">
        <v>0</v>
      </c>
      <c r="J648" s="28">
        <f t="shared" si="19"/>
        <v>0</v>
      </c>
      <c r="K648" s="29" t="s">
        <v>50</v>
      </c>
      <c r="L648" s="29" t="s">
        <v>45</v>
      </c>
      <c r="M648" s="29" t="s">
        <v>51</v>
      </c>
      <c r="N648" s="30" t="str">
        <f>VLOOKUP(M648,[21]OPERACIONAL!$A$1:$C$12,2,FALSE)</f>
        <v>SELECIONAR</v>
      </c>
    </row>
    <row r="649" spans="2:14">
      <c r="B649" s="23" t="str">
        <f t="shared" si="20"/>
        <v>U.</v>
      </c>
      <c r="C649" s="24" t="s">
        <v>4</v>
      </c>
      <c r="D649" s="25"/>
      <c r="E649" s="25"/>
      <c r="F649" s="24" t="s">
        <v>18</v>
      </c>
      <c r="G649" s="26">
        <v>1</v>
      </c>
      <c r="H649" s="31"/>
      <c r="I649" s="27">
        <v>0</v>
      </c>
      <c r="J649" s="28">
        <f t="shared" si="19"/>
        <v>0</v>
      </c>
      <c r="K649" s="29" t="s">
        <v>50</v>
      </c>
      <c r="L649" s="29" t="s">
        <v>45</v>
      </c>
      <c r="M649" s="29" t="s">
        <v>51</v>
      </c>
      <c r="N649" s="30" t="str">
        <f>VLOOKUP(M649,[21]OPERACIONAL!$A$1:$C$12,2,FALSE)</f>
        <v>SELECIONAR</v>
      </c>
    </row>
    <row r="650" spans="2:14">
      <c r="B650" s="23" t="str">
        <f t="shared" si="20"/>
        <v>U.</v>
      </c>
      <c r="C650" s="24" t="s">
        <v>4</v>
      </c>
      <c r="D650" s="25"/>
      <c r="E650" s="25"/>
      <c r="F650" s="24" t="s">
        <v>18</v>
      </c>
      <c r="G650" s="26">
        <v>1</v>
      </c>
      <c r="H650" s="31"/>
      <c r="I650" s="27">
        <v>0</v>
      </c>
      <c r="J650" s="28">
        <f t="shared" si="19"/>
        <v>0</v>
      </c>
      <c r="K650" s="29" t="s">
        <v>50</v>
      </c>
      <c r="L650" s="29" t="s">
        <v>45</v>
      </c>
      <c r="M650" s="29" t="s">
        <v>51</v>
      </c>
      <c r="N650" s="30" t="str">
        <f>VLOOKUP(M650,[21]OPERACIONAL!$A$1:$C$12,2,FALSE)</f>
        <v>SELECIONAR</v>
      </c>
    </row>
    <row r="651" spans="2:14">
      <c r="B651" s="23" t="str">
        <f t="shared" si="20"/>
        <v>U.</v>
      </c>
      <c r="C651" s="24" t="s">
        <v>4</v>
      </c>
      <c r="D651" s="25"/>
      <c r="E651" s="25"/>
      <c r="F651" s="24" t="s">
        <v>18</v>
      </c>
      <c r="G651" s="26">
        <v>1</v>
      </c>
      <c r="H651" s="31"/>
      <c r="I651" s="27">
        <v>0</v>
      </c>
      <c r="J651" s="28">
        <f t="shared" si="19"/>
        <v>0</v>
      </c>
      <c r="K651" s="29" t="s">
        <v>50</v>
      </c>
      <c r="L651" s="29" t="s">
        <v>45</v>
      </c>
      <c r="M651" s="29" t="s">
        <v>51</v>
      </c>
      <c r="N651" s="30" t="str">
        <f>VLOOKUP(M651,[21]OPERACIONAL!$A$1:$C$12,2,FALSE)</f>
        <v>SELECIONAR</v>
      </c>
    </row>
    <row r="652" spans="2:14">
      <c r="B652" s="23" t="str">
        <f t="shared" si="20"/>
        <v>U.</v>
      </c>
      <c r="C652" s="24" t="s">
        <v>4</v>
      </c>
      <c r="D652" s="25"/>
      <c r="E652" s="25"/>
      <c r="F652" s="24" t="s">
        <v>18</v>
      </c>
      <c r="G652" s="26">
        <v>1</v>
      </c>
      <c r="H652" s="31"/>
      <c r="I652" s="27">
        <v>0</v>
      </c>
      <c r="J652" s="28">
        <f t="shared" si="19"/>
        <v>0</v>
      </c>
      <c r="K652" s="29" t="s">
        <v>50</v>
      </c>
      <c r="L652" s="29" t="s">
        <v>45</v>
      </c>
      <c r="M652" s="29" t="s">
        <v>51</v>
      </c>
      <c r="N652" s="30" t="str">
        <f>VLOOKUP(M652,[21]OPERACIONAL!$A$1:$C$12,2,FALSE)</f>
        <v>SELECIONAR</v>
      </c>
    </row>
    <row r="653" spans="2:14">
      <c r="B653" s="23" t="str">
        <f t="shared" si="20"/>
        <v>U.</v>
      </c>
      <c r="C653" s="24" t="s">
        <v>4</v>
      </c>
      <c r="D653" s="25"/>
      <c r="E653" s="25"/>
      <c r="F653" s="24" t="s">
        <v>18</v>
      </c>
      <c r="G653" s="26">
        <v>1</v>
      </c>
      <c r="H653" s="31"/>
      <c r="I653" s="27">
        <v>0</v>
      </c>
      <c r="J653" s="28">
        <f t="shared" si="19"/>
        <v>0</v>
      </c>
      <c r="K653" s="29" t="s">
        <v>50</v>
      </c>
      <c r="L653" s="29" t="s">
        <v>45</v>
      </c>
      <c r="M653" s="29" t="s">
        <v>51</v>
      </c>
      <c r="N653" s="30" t="str">
        <f>VLOOKUP(M653,[21]OPERACIONAL!$A$1:$C$12,2,FALSE)</f>
        <v>SELECIONAR</v>
      </c>
    </row>
    <row r="654" spans="2:14">
      <c r="B654" s="23" t="str">
        <f t="shared" si="20"/>
        <v>U.</v>
      </c>
      <c r="C654" s="24" t="s">
        <v>4</v>
      </c>
      <c r="D654" s="25"/>
      <c r="E654" s="25"/>
      <c r="F654" s="24" t="s">
        <v>18</v>
      </c>
      <c r="G654" s="26">
        <v>1</v>
      </c>
      <c r="H654" s="31"/>
      <c r="I654" s="27">
        <v>0</v>
      </c>
      <c r="J654" s="28">
        <f t="shared" si="19"/>
        <v>0</v>
      </c>
      <c r="K654" s="29" t="s">
        <v>50</v>
      </c>
      <c r="L654" s="29" t="s">
        <v>45</v>
      </c>
      <c r="M654" s="29" t="s">
        <v>51</v>
      </c>
      <c r="N654" s="30" t="str">
        <f>VLOOKUP(M654,[21]OPERACIONAL!$A$1:$C$12,2,FALSE)</f>
        <v>SELECIONAR</v>
      </c>
    </row>
    <row r="655" spans="2:14">
      <c r="B655" s="23" t="str">
        <f t="shared" si="20"/>
        <v>U.</v>
      </c>
      <c r="C655" s="24" t="s">
        <v>4</v>
      </c>
      <c r="D655" s="25"/>
      <c r="E655" s="25"/>
      <c r="F655" s="24" t="s">
        <v>18</v>
      </c>
      <c r="G655" s="26">
        <v>1</v>
      </c>
      <c r="H655" s="31"/>
      <c r="I655" s="27">
        <v>0</v>
      </c>
      <c r="J655" s="28">
        <f t="shared" si="19"/>
        <v>0</v>
      </c>
      <c r="K655" s="29" t="s">
        <v>50</v>
      </c>
      <c r="L655" s="29" t="s">
        <v>45</v>
      </c>
      <c r="M655" s="29" t="s">
        <v>51</v>
      </c>
      <c r="N655" s="30" t="str">
        <f>VLOOKUP(M655,[21]OPERACIONAL!$A$1:$C$12,2,FALSE)</f>
        <v>SELECIONAR</v>
      </c>
    </row>
    <row r="656" spans="2:14">
      <c r="B656" s="23" t="str">
        <f t="shared" si="20"/>
        <v>U.</v>
      </c>
      <c r="C656" s="24" t="s">
        <v>4</v>
      </c>
      <c r="D656" s="25"/>
      <c r="E656" s="25"/>
      <c r="F656" s="24" t="s">
        <v>18</v>
      </c>
      <c r="G656" s="26">
        <v>1</v>
      </c>
      <c r="H656" s="31"/>
      <c r="I656" s="27">
        <v>0</v>
      </c>
      <c r="J656" s="28">
        <f t="shared" si="19"/>
        <v>0</v>
      </c>
      <c r="K656" s="29" t="s">
        <v>50</v>
      </c>
      <c r="L656" s="29" t="s">
        <v>45</v>
      </c>
      <c r="M656" s="29" t="s">
        <v>51</v>
      </c>
      <c r="N656" s="30" t="str">
        <f>VLOOKUP(M656,[21]OPERACIONAL!$A$1:$C$12,2,FALSE)</f>
        <v>SELECIONAR</v>
      </c>
    </row>
    <row r="657" spans="2:14">
      <c r="B657" s="23" t="str">
        <f t="shared" si="20"/>
        <v>U.</v>
      </c>
      <c r="C657" s="24" t="s">
        <v>4</v>
      </c>
      <c r="D657" s="25"/>
      <c r="E657" s="25"/>
      <c r="F657" s="24" t="s">
        <v>18</v>
      </c>
      <c r="G657" s="26">
        <v>1</v>
      </c>
      <c r="H657" s="31"/>
      <c r="I657" s="27">
        <v>0</v>
      </c>
      <c r="J657" s="28">
        <f t="shared" si="19"/>
        <v>0</v>
      </c>
      <c r="K657" s="29" t="s">
        <v>50</v>
      </c>
      <c r="L657" s="29" t="s">
        <v>45</v>
      </c>
      <c r="M657" s="29" t="s">
        <v>51</v>
      </c>
      <c r="N657" s="30" t="str">
        <f>VLOOKUP(M657,[21]OPERACIONAL!$A$1:$C$12,2,FALSE)</f>
        <v>SELECIONAR</v>
      </c>
    </row>
    <row r="658" spans="2:14">
      <c r="B658" s="23" t="str">
        <f t="shared" si="20"/>
        <v>U.</v>
      </c>
      <c r="C658" s="24" t="s">
        <v>4</v>
      </c>
      <c r="D658" s="25"/>
      <c r="E658" s="25"/>
      <c r="F658" s="24" t="s">
        <v>18</v>
      </c>
      <c r="G658" s="26">
        <v>1</v>
      </c>
      <c r="H658" s="31"/>
      <c r="I658" s="27">
        <v>0</v>
      </c>
      <c r="J658" s="28">
        <f t="shared" ref="J658:J721" si="21">G658*I658</f>
        <v>0</v>
      </c>
      <c r="K658" s="29" t="s">
        <v>50</v>
      </c>
      <c r="L658" s="29" t="s">
        <v>45</v>
      </c>
      <c r="M658" s="29" t="s">
        <v>51</v>
      </c>
      <c r="N658" s="30" t="str">
        <f>VLOOKUP(M658,[21]OPERACIONAL!$A$1:$C$12,2,FALSE)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VLOOKUP(M659,[21]OPERACIONAL!$A$1:$C$12,2,FALSE)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VLOOKUP(M660,[21]OPERACIONAL!$A$1:$C$12,2,FALSE)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VLOOKUP(M661,[21]OPERACIONAL!$A$1:$C$12,2,FALSE)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VLOOKUP(M662,[21]OPERACIONAL!$A$1:$C$12,2,FALSE)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VLOOKUP(M663,[21]OPERACIONAL!$A$1:$C$12,2,FALSE)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VLOOKUP(M664,[21]OPERACIONAL!$A$1:$C$12,2,FALSE)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VLOOKUP(M665,[21]OPERACIONAL!$A$1:$C$12,2,FALSE)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VLOOKUP(M666,[21]OPERACIONAL!$A$1:$C$12,2,FALSE)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VLOOKUP(M667,[21]OPERACIONAL!$A$1:$C$12,2,FALSE)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VLOOKUP(M668,[21]OPERACIONAL!$A$1:$C$12,2,FALSE)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VLOOKUP(M669,[21]OPERACIONAL!$A$1:$C$12,2,FALSE)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VLOOKUP(M670,[21]OPERACIONAL!$A$1:$C$12,2,FALSE)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VLOOKUP(M671,[21]OPERACIONAL!$A$1:$C$12,2,FALSE)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VLOOKUP(M672,[21]OPERACIONAL!$A$1:$C$12,2,FALSE)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VLOOKUP(M673,[21]OPERACIONAL!$A$1:$C$12,2,FALSE)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VLOOKUP(M674,[21]OPERACIONAL!$A$1:$C$12,2,FALSE)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VLOOKUP(M675,[21]OPERACIONAL!$A$1:$C$12,2,FALSE)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VLOOKUP(M676,[21]OPERACIONAL!$A$1:$C$12,2,FALSE)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VLOOKUP(M677,[21]OPERACIONAL!$A$1:$C$12,2,FALSE)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VLOOKUP(M678,[21]OPERACIONAL!$A$1:$C$12,2,FALSE)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VLOOKUP(M679,[21]OPERACIONAL!$A$1:$C$12,2,FALSE)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VLOOKUP(M680,[21]OPERACIONAL!$A$1:$C$12,2,FALSE)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VLOOKUP(M681,[21]OPERACIONAL!$A$1:$C$12,2,FALSE)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VLOOKUP(M682,[21]OPERACIONAL!$A$1:$C$12,2,FALSE)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VLOOKUP(M683,[21]OPERACIONAL!$A$1:$C$12,2,FALSE)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VLOOKUP(M684,[21]OPERACIONAL!$A$1:$C$12,2,FALSE)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VLOOKUP(M685,[21]OPERACIONAL!$A$1:$C$12,2,FALSE)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VLOOKUP(M686,[21]OPERACIONAL!$A$1:$C$12,2,FALSE)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VLOOKUP(M687,[21]OPERACIONAL!$A$1:$C$12,2,FALSE)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VLOOKUP(M688,[21]OPERACIONAL!$A$1:$C$12,2,FALSE)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VLOOKUP(M689,[21]OPERACIONAL!$A$1:$C$12,2,FALSE)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VLOOKUP(M690,[21]OPERACIONAL!$A$1:$C$12,2,FALSE)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VLOOKUP(M691,[21]OPERACIONAL!$A$1:$C$12,2,FALSE)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VLOOKUP(M692,[21]OPERACIONAL!$A$1:$C$12,2,FALSE)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VLOOKUP(M693,[21]OPERACIONAL!$A$1:$C$12,2,FALSE)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VLOOKUP(M694,[21]OPERACIONAL!$A$1:$C$12,2,FALSE)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VLOOKUP(M695,[21]OPERACIONAL!$A$1:$C$12,2,FALSE)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VLOOKUP(M696,[21]OPERACIONAL!$A$1:$C$12,2,FALSE)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VLOOKUP(M697,[21]OPERACIONAL!$A$1:$C$12,2,FALSE)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VLOOKUP(M698,[21]OPERACIONAL!$A$1:$C$12,2,FALSE)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VLOOKUP(M699,[21]OPERACIONAL!$A$1:$C$12,2,FALSE)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VLOOKUP(M700,[21]OPERACIONAL!$A$1:$C$12,2,FALSE)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VLOOKUP(M701,[21]OPERACIONAL!$A$1:$C$12,2,FALSE)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VLOOKUP(M702,[21]OPERACIONAL!$A$1:$C$12,2,FALSE)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VLOOKUP(M703,[21]OPERACIONAL!$A$1:$C$12,2,FALSE)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VLOOKUP(M704,[21]OPERACIONAL!$A$1:$C$12,2,FALSE)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VLOOKUP(M705,[21]OPERACIONAL!$A$1:$C$12,2,FALSE)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VLOOKUP(M706,[21]OPERACIONAL!$A$1:$C$12,2,FALSE)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VLOOKUP(M707,[21]OPERACIONAL!$A$1:$C$12,2,FALSE)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VLOOKUP(M708,[21]OPERACIONAL!$A$1:$C$12,2,FALSE)</f>
        <v>SELECIONAR</v>
      </c>
    </row>
    <row r="709" spans="2:14">
      <c r="B709" s="23" t="str">
        <f t="shared" ref="B709:B772" si="22">MID(C709,1,2)</f>
        <v>U.</v>
      </c>
      <c r="C709" s="24" t="s">
        <v>4</v>
      </c>
      <c r="D709" s="25"/>
      <c r="E709" s="25"/>
      <c r="F709" s="24" t="s">
        <v>18</v>
      </c>
      <c r="G709" s="26">
        <v>1</v>
      </c>
      <c r="H709" s="31"/>
      <c r="I709" s="27">
        <v>0</v>
      </c>
      <c r="J709" s="28">
        <f t="shared" si="21"/>
        <v>0</v>
      </c>
      <c r="K709" s="29" t="s">
        <v>50</v>
      </c>
      <c r="L709" s="29" t="s">
        <v>45</v>
      </c>
      <c r="M709" s="29" t="s">
        <v>51</v>
      </c>
      <c r="N709" s="30" t="str">
        <f>VLOOKUP(M709,[21]OPERACIONAL!$A$1:$C$12,2,FALSE)</f>
        <v>SELECIONAR</v>
      </c>
    </row>
    <row r="710" spans="2:14">
      <c r="B710" s="23" t="str">
        <f t="shared" si="22"/>
        <v>U.</v>
      </c>
      <c r="C710" s="24" t="s">
        <v>4</v>
      </c>
      <c r="D710" s="25"/>
      <c r="E710" s="25"/>
      <c r="F710" s="24" t="s">
        <v>18</v>
      </c>
      <c r="G710" s="26">
        <v>1</v>
      </c>
      <c r="H710" s="31"/>
      <c r="I710" s="27">
        <v>0</v>
      </c>
      <c r="J710" s="28">
        <f t="shared" si="21"/>
        <v>0</v>
      </c>
      <c r="K710" s="29" t="s">
        <v>50</v>
      </c>
      <c r="L710" s="29" t="s">
        <v>45</v>
      </c>
      <c r="M710" s="29" t="s">
        <v>51</v>
      </c>
      <c r="N710" s="30" t="str">
        <f>VLOOKUP(M710,[21]OPERACIONAL!$A$1:$C$12,2,FALSE)</f>
        <v>SELECIONAR</v>
      </c>
    </row>
    <row r="711" spans="2:14">
      <c r="B711" s="23" t="str">
        <f t="shared" si="22"/>
        <v>U.</v>
      </c>
      <c r="C711" s="24" t="s">
        <v>4</v>
      </c>
      <c r="D711" s="25"/>
      <c r="E711" s="25"/>
      <c r="F711" s="24" t="s">
        <v>18</v>
      </c>
      <c r="G711" s="26">
        <v>1</v>
      </c>
      <c r="H711" s="31"/>
      <c r="I711" s="27">
        <v>0</v>
      </c>
      <c r="J711" s="28">
        <f t="shared" si="21"/>
        <v>0</v>
      </c>
      <c r="K711" s="29" t="s">
        <v>50</v>
      </c>
      <c r="L711" s="29" t="s">
        <v>45</v>
      </c>
      <c r="M711" s="29" t="s">
        <v>51</v>
      </c>
      <c r="N711" s="30" t="str">
        <f>VLOOKUP(M711,[21]OPERACIONAL!$A$1:$C$12,2,FALSE)</f>
        <v>SELECIONAR</v>
      </c>
    </row>
    <row r="712" spans="2:14">
      <c r="B712" s="23" t="str">
        <f t="shared" si="22"/>
        <v>U.</v>
      </c>
      <c r="C712" s="24" t="s">
        <v>4</v>
      </c>
      <c r="D712" s="25"/>
      <c r="E712" s="25"/>
      <c r="F712" s="24" t="s">
        <v>18</v>
      </c>
      <c r="G712" s="26">
        <v>1</v>
      </c>
      <c r="H712" s="31"/>
      <c r="I712" s="27">
        <v>0</v>
      </c>
      <c r="J712" s="28">
        <f t="shared" si="21"/>
        <v>0</v>
      </c>
      <c r="K712" s="29" t="s">
        <v>50</v>
      </c>
      <c r="L712" s="29" t="s">
        <v>45</v>
      </c>
      <c r="M712" s="29" t="s">
        <v>51</v>
      </c>
      <c r="N712" s="30" t="str">
        <f>VLOOKUP(M712,[21]OPERACIONAL!$A$1:$C$12,2,FALSE)</f>
        <v>SELECIONAR</v>
      </c>
    </row>
    <row r="713" spans="2:14">
      <c r="B713" s="23" t="str">
        <f t="shared" si="22"/>
        <v>U.</v>
      </c>
      <c r="C713" s="24" t="s">
        <v>4</v>
      </c>
      <c r="D713" s="25"/>
      <c r="E713" s="25"/>
      <c r="F713" s="24" t="s">
        <v>18</v>
      </c>
      <c r="G713" s="26">
        <v>1</v>
      </c>
      <c r="H713" s="31"/>
      <c r="I713" s="27">
        <v>0</v>
      </c>
      <c r="J713" s="28">
        <f t="shared" si="21"/>
        <v>0</v>
      </c>
      <c r="K713" s="29" t="s">
        <v>50</v>
      </c>
      <c r="L713" s="29" t="s">
        <v>45</v>
      </c>
      <c r="M713" s="29" t="s">
        <v>51</v>
      </c>
      <c r="N713" s="30" t="str">
        <f>VLOOKUP(M713,[21]OPERACIONAL!$A$1:$C$12,2,FALSE)</f>
        <v>SELECIONAR</v>
      </c>
    </row>
    <row r="714" spans="2:14">
      <c r="B714" s="23" t="str">
        <f t="shared" si="22"/>
        <v>U.</v>
      </c>
      <c r="C714" s="24" t="s">
        <v>4</v>
      </c>
      <c r="D714" s="25"/>
      <c r="E714" s="25"/>
      <c r="F714" s="24" t="s">
        <v>18</v>
      </c>
      <c r="G714" s="26">
        <v>1</v>
      </c>
      <c r="H714" s="31"/>
      <c r="I714" s="27">
        <v>0</v>
      </c>
      <c r="J714" s="28">
        <f t="shared" si="21"/>
        <v>0</v>
      </c>
      <c r="K714" s="29" t="s">
        <v>50</v>
      </c>
      <c r="L714" s="29" t="s">
        <v>45</v>
      </c>
      <c r="M714" s="29" t="s">
        <v>51</v>
      </c>
      <c r="N714" s="30" t="str">
        <f>VLOOKUP(M714,[21]OPERACIONAL!$A$1:$C$12,2,FALSE)</f>
        <v>SELECIONAR</v>
      </c>
    </row>
    <row r="715" spans="2:14">
      <c r="B715" s="23" t="str">
        <f t="shared" si="22"/>
        <v>U.</v>
      </c>
      <c r="C715" s="24" t="s">
        <v>4</v>
      </c>
      <c r="D715" s="25"/>
      <c r="E715" s="25"/>
      <c r="F715" s="24" t="s">
        <v>18</v>
      </c>
      <c r="G715" s="26">
        <v>1</v>
      </c>
      <c r="H715" s="31"/>
      <c r="I715" s="27">
        <v>0</v>
      </c>
      <c r="J715" s="28">
        <f t="shared" si="21"/>
        <v>0</v>
      </c>
      <c r="K715" s="29" t="s">
        <v>50</v>
      </c>
      <c r="L715" s="29" t="s">
        <v>45</v>
      </c>
      <c r="M715" s="29" t="s">
        <v>51</v>
      </c>
      <c r="N715" s="30" t="str">
        <f>VLOOKUP(M715,[21]OPERACIONAL!$A$1:$C$12,2,FALSE)</f>
        <v>SELECIONAR</v>
      </c>
    </row>
    <row r="716" spans="2:14">
      <c r="B716" s="23" t="str">
        <f t="shared" si="22"/>
        <v>U.</v>
      </c>
      <c r="C716" s="24" t="s">
        <v>4</v>
      </c>
      <c r="D716" s="25"/>
      <c r="E716" s="25"/>
      <c r="F716" s="24" t="s">
        <v>18</v>
      </c>
      <c r="G716" s="26">
        <v>1</v>
      </c>
      <c r="H716" s="31"/>
      <c r="I716" s="27">
        <v>0</v>
      </c>
      <c r="J716" s="28">
        <f t="shared" si="21"/>
        <v>0</v>
      </c>
      <c r="K716" s="29" t="s">
        <v>50</v>
      </c>
      <c r="L716" s="29" t="s">
        <v>45</v>
      </c>
      <c r="M716" s="29" t="s">
        <v>51</v>
      </c>
      <c r="N716" s="30" t="str">
        <f>VLOOKUP(M716,[21]OPERACIONAL!$A$1:$C$12,2,FALSE)</f>
        <v>SELECIONAR</v>
      </c>
    </row>
    <row r="717" spans="2:14">
      <c r="B717" s="23" t="str">
        <f t="shared" si="22"/>
        <v>U.</v>
      </c>
      <c r="C717" s="24" t="s">
        <v>4</v>
      </c>
      <c r="D717" s="25"/>
      <c r="E717" s="25"/>
      <c r="F717" s="24" t="s">
        <v>18</v>
      </c>
      <c r="G717" s="26">
        <v>1</v>
      </c>
      <c r="H717" s="31"/>
      <c r="I717" s="27">
        <v>0</v>
      </c>
      <c r="J717" s="28">
        <f t="shared" si="21"/>
        <v>0</v>
      </c>
      <c r="K717" s="29" t="s">
        <v>50</v>
      </c>
      <c r="L717" s="29" t="s">
        <v>45</v>
      </c>
      <c r="M717" s="29" t="s">
        <v>51</v>
      </c>
      <c r="N717" s="30" t="str">
        <f>VLOOKUP(M717,[21]OPERACIONAL!$A$1:$C$12,2,FALSE)</f>
        <v>SELECIONAR</v>
      </c>
    </row>
    <row r="718" spans="2:14">
      <c r="B718" s="23" t="str">
        <f t="shared" si="22"/>
        <v>U.</v>
      </c>
      <c r="C718" s="24" t="s">
        <v>4</v>
      </c>
      <c r="D718" s="25"/>
      <c r="E718" s="25"/>
      <c r="F718" s="24" t="s">
        <v>18</v>
      </c>
      <c r="G718" s="26">
        <v>1</v>
      </c>
      <c r="H718" s="31"/>
      <c r="I718" s="27">
        <v>0</v>
      </c>
      <c r="J718" s="28">
        <f t="shared" si="21"/>
        <v>0</v>
      </c>
      <c r="K718" s="29" t="s">
        <v>50</v>
      </c>
      <c r="L718" s="29" t="s">
        <v>45</v>
      </c>
      <c r="M718" s="29" t="s">
        <v>51</v>
      </c>
      <c r="N718" s="30" t="str">
        <f>VLOOKUP(M718,[21]OPERACIONAL!$A$1:$C$12,2,FALSE)</f>
        <v>SELECIONAR</v>
      </c>
    </row>
    <row r="719" spans="2:14">
      <c r="B719" s="23" t="str">
        <f t="shared" si="22"/>
        <v>U.</v>
      </c>
      <c r="C719" s="24" t="s">
        <v>4</v>
      </c>
      <c r="D719" s="25"/>
      <c r="E719" s="25"/>
      <c r="F719" s="24" t="s">
        <v>18</v>
      </c>
      <c r="G719" s="26">
        <v>1</v>
      </c>
      <c r="H719" s="31"/>
      <c r="I719" s="27">
        <v>0</v>
      </c>
      <c r="J719" s="28">
        <f t="shared" si="21"/>
        <v>0</v>
      </c>
      <c r="K719" s="29" t="s">
        <v>50</v>
      </c>
      <c r="L719" s="29" t="s">
        <v>45</v>
      </c>
      <c r="M719" s="29" t="s">
        <v>51</v>
      </c>
      <c r="N719" s="30" t="str">
        <f>VLOOKUP(M719,[21]OPERACIONAL!$A$1:$C$12,2,FALSE)</f>
        <v>SELECIONAR</v>
      </c>
    </row>
    <row r="720" spans="2:14">
      <c r="B720" s="23" t="str">
        <f t="shared" si="22"/>
        <v>U.</v>
      </c>
      <c r="C720" s="24" t="s">
        <v>4</v>
      </c>
      <c r="D720" s="25"/>
      <c r="E720" s="25"/>
      <c r="F720" s="24" t="s">
        <v>18</v>
      </c>
      <c r="G720" s="26">
        <v>1</v>
      </c>
      <c r="H720" s="31"/>
      <c r="I720" s="27">
        <v>0</v>
      </c>
      <c r="J720" s="28">
        <f t="shared" si="21"/>
        <v>0</v>
      </c>
      <c r="K720" s="29" t="s">
        <v>50</v>
      </c>
      <c r="L720" s="29" t="s">
        <v>45</v>
      </c>
      <c r="M720" s="29" t="s">
        <v>51</v>
      </c>
      <c r="N720" s="30" t="str">
        <f>VLOOKUP(M720,[21]OPERACIONAL!$A$1:$C$12,2,FALSE)</f>
        <v>SELECIONAR</v>
      </c>
    </row>
    <row r="721" spans="2:14">
      <c r="B721" s="23" t="str">
        <f t="shared" si="22"/>
        <v>U.</v>
      </c>
      <c r="C721" s="24" t="s">
        <v>4</v>
      </c>
      <c r="D721" s="25"/>
      <c r="E721" s="25"/>
      <c r="F721" s="24" t="s">
        <v>18</v>
      </c>
      <c r="G721" s="26">
        <v>1</v>
      </c>
      <c r="H721" s="31"/>
      <c r="I721" s="27">
        <v>0</v>
      </c>
      <c r="J721" s="28">
        <f t="shared" si="21"/>
        <v>0</v>
      </c>
      <c r="K721" s="29" t="s">
        <v>50</v>
      </c>
      <c r="L721" s="29" t="s">
        <v>45</v>
      </c>
      <c r="M721" s="29" t="s">
        <v>51</v>
      </c>
      <c r="N721" s="30" t="str">
        <f>VLOOKUP(M721,[21]OPERACIONAL!$A$1:$C$12,2,FALSE)</f>
        <v>SELECIONAR</v>
      </c>
    </row>
    <row r="722" spans="2:14">
      <c r="B722" s="23" t="str">
        <f t="shared" si="22"/>
        <v>U.</v>
      </c>
      <c r="C722" s="24" t="s">
        <v>4</v>
      </c>
      <c r="D722" s="25"/>
      <c r="E722" s="25"/>
      <c r="F722" s="24" t="s">
        <v>18</v>
      </c>
      <c r="G722" s="26">
        <v>1</v>
      </c>
      <c r="H722" s="31"/>
      <c r="I722" s="27">
        <v>0</v>
      </c>
      <c r="J722" s="28">
        <f t="shared" ref="J722:J785" si="23">G722*I722</f>
        <v>0</v>
      </c>
      <c r="K722" s="29" t="s">
        <v>50</v>
      </c>
      <c r="L722" s="29" t="s">
        <v>45</v>
      </c>
      <c r="M722" s="29" t="s">
        <v>51</v>
      </c>
      <c r="N722" s="30" t="str">
        <f>VLOOKUP(M722,[21]OPERACIONAL!$A$1:$C$12,2,FALSE)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VLOOKUP(M723,[21]OPERACIONAL!$A$1:$C$12,2,FALSE)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VLOOKUP(M724,[21]OPERACIONAL!$A$1:$C$12,2,FALSE)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VLOOKUP(M725,[21]OPERACIONAL!$A$1:$C$12,2,FALSE)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VLOOKUP(M726,[21]OPERACIONAL!$A$1:$C$12,2,FALSE)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VLOOKUP(M727,[21]OPERACIONAL!$A$1:$C$12,2,FALSE)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VLOOKUP(M728,[21]OPERACIONAL!$A$1:$C$12,2,FALSE)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VLOOKUP(M729,[21]OPERACIONAL!$A$1:$C$12,2,FALSE)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VLOOKUP(M730,[21]OPERACIONAL!$A$1:$C$12,2,FALSE)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VLOOKUP(M731,[21]OPERACIONAL!$A$1:$C$12,2,FALSE)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VLOOKUP(M732,[21]OPERACIONAL!$A$1:$C$12,2,FALSE)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VLOOKUP(M733,[21]OPERACIONAL!$A$1:$C$12,2,FALSE)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VLOOKUP(M734,[21]OPERACIONAL!$A$1:$C$12,2,FALSE)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VLOOKUP(M735,[21]OPERACIONAL!$A$1:$C$12,2,FALSE)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VLOOKUP(M736,[21]OPERACIONAL!$A$1:$C$12,2,FALSE)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VLOOKUP(M737,[21]OPERACIONAL!$A$1:$C$12,2,FALSE)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VLOOKUP(M738,[21]OPERACIONAL!$A$1:$C$12,2,FALSE)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VLOOKUP(M739,[21]OPERACIONAL!$A$1:$C$12,2,FALSE)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VLOOKUP(M740,[21]OPERACIONAL!$A$1:$C$12,2,FALSE)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VLOOKUP(M741,[21]OPERACIONAL!$A$1:$C$12,2,FALSE)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VLOOKUP(M742,[21]OPERACIONAL!$A$1:$C$12,2,FALSE)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VLOOKUP(M743,[21]OPERACIONAL!$A$1:$C$12,2,FALSE)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VLOOKUP(M744,[21]OPERACIONAL!$A$1:$C$12,2,FALSE)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VLOOKUP(M745,[21]OPERACIONAL!$A$1:$C$12,2,FALSE)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VLOOKUP(M746,[21]OPERACIONAL!$A$1:$C$12,2,FALSE)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VLOOKUP(M747,[21]OPERACIONAL!$A$1:$C$12,2,FALSE)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VLOOKUP(M748,[21]OPERACIONAL!$A$1:$C$12,2,FALSE)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VLOOKUP(M749,[21]OPERACIONAL!$A$1:$C$12,2,FALSE)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VLOOKUP(M750,[21]OPERACIONAL!$A$1:$C$12,2,FALSE)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VLOOKUP(M751,[21]OPERACIONAL!$A$1:$C$12,2,FALSE)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VLOOKUP(M752,[21]OPERACIONAL!$A$1:$C$12,2,FALSE)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VLOOKUP(M753,[21]OPERACIONAL!$A$1:$C$12,2,FALSE)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VLOOKUP(M754,[21]OPERACIONAL!$A$1:$C$12,2,FALSE)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VLOOKUP(M755,[21]OPERACIONAL!$A$1:$C$12,2,FALSE)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VLOOKUP(M756,[21]OPERACIONAL!$A$1:$C$12,2,FALSE)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VLOOKUP(M757,[21]OPERACIONAL!$A$1:$C$12,2,FALSE)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VLOOKUP(M758,[21]OPERACIONAL!$A$1:$C$12,2,FALSE)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VLOOKUP(M759,[21]OPERACIONAL!$A$1:$C$12,2,FALSE)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VLOOKUP(M760,[21]OPERACIONAL!$A$1:$C$12,2,FALSE)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VLOOKUP(M761,[21]OPERACIONAL!$A$1:$C$12,2,FALSE)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VLOOKUP(M762,[21]OPERACIONAL!$A$1:$C$12,2,FALSE)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VLOOKUP(M763,[21]OPERACIONAL!$A$1:$C$12,2,FALSE)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VLOOKUP(M764,[21]OPERACIONAL!$A$1:$C$12,2,FALSE)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VLOOKUP(M765,[21]OPERACIONAL!$A$1:$C$12,2,FALSE)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VLOOKUP(M766,[21]OPERACIONAL!$A$1:$C$12,2,FALSE)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VLOOKUP(M767,[21]OPERACIONAL!$A$1:$C$12,2,FALSE)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VLOOKUP(M768,[21]OPERACIONAL!$A$1:$C$12,2,FALSE)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VLOOKUP(M769,[21]OPERACIONAL!$A$1:$C$12,2,FALSE)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VLOOKUP(M770,[21]OPERACIONAL!$A$1:$C$12,2,FALSE)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VLOOKUP(M771,[21]OPERACIONAL!$A$1:$C$12,2,FALSE)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VLOOKUP(M772,[21]OPERACIONAL!$A$1:$C$12,2,FALSE)</f>
        <v>SELECIONAR</v>
      </c>
    </row>
    <row r="773" spans="2:14">
      <c r="B773" s="23" t="str">
        <f t="shared" ref="B773:B836" si="24">MID(C773,1,2)</f>
        <v>U.</v>
      </c>
      <c r="C773" s="24" t="s">
        <v>4</v>
      </c>
      <c r="D773" s="25"/>
      <c r="E773" s="25"/>
      <c r="F773" s="24" t="s">
        <v>18</v>
      </c>
      <c r="G773" s="26">
        <v>1</v>
      </c>
      <c r="H773" s="31"/>
      <c r="I773" s="27">
        <v>0</v>
      </c>
      <c r="J773" s="28">
        <f t="shared" si="23"/>
        <v>0</v>
      </c>
      <c r="K773" s="29" t="s">
        <v>50</v>
      </c>
      <c r="L773" s="29" t="s">
        <v>45</v>
      </c>
      <c r="M773" s="29" t="s">
        <v>51</v>
      </c>
      <c r="N773" s="30" t="str">
        <f>VLOOKUP(M773,[21]OPERACIONAL!$A$1:$C$12,2,FALSE)</f>
        <v>SELECIONAR</v>
      </c>
    </row>
    <row r="774" spans="2:14">
      <c r="B774" s="23" t="str">
        <f t="shared" si="24"/>
        <v>U.</v>
      </c>
      <c r="C774" s="24" t="s">
        <v>4</v>
      </c>
      <c r="D774" s="25"/>
      <c r="E774" s="25"/>
      <c r="F774" s="24" t="s">
        <v>18</v>
      </c>
      <c r="G774" s="26">
        <v>1</v>
      </c>
      <c r="H774" s="31"/>
      <c r="I774" s="27">
        <v>0</v>
      </c>
      <c r="J774" s="28">
        <f t="shared" si="23"/>
        <v>0</v>
      </c>
      <c r="K774" s="29" t="s">
        <v>50</v>
      </c>
      <c r="L774" s="29" t="s">
        <v>45</v>
      </c>
      <c r="M774" s="29" t="s">
        <v>51</v>
      </c>
      <c r="N774" s="30" t="str">
        <f>VLOOKUP(M774,[21]OPERACIONAL!$A$1:$C$12,2,FALSE)</f>
        <v>SELECIONAR</v>
      </c>
    </row>
    <row r="775" spans="2:14">
      <c r="B775" s="23" t="str">
        <f t="shared" si="24"/>
        <v>U.</v>
      </c>
      <c r="C775" s="24" t="s">
        <v>4</v>
      </c>
      <c r="D775" s="25"/>
      <c r="E775" s="25"/>
      <c r="F775" s="24" t="s">
        <v>18</v>
      </c>
      <c r="G775" s="26">
        <v>1</v>
      </c>
      <c r="H775" s="31"/>
      <c r="I775" s="27">
        <v>0</v>
      </c>
      <c r="J775" s="28">
        <f t="shared" si="23"/>
        <v>0</v>
      </c>
      <c r="K775" s="29" t="s">
        <v>50</v>
      </c>
      <c r="L775" s="29" t="s">
        <v>45</v>
      </c>
      <c r="M775" s="29" t="s">
        <v>51</v>
      </c>
      <c r="N775" s="30" t="str">
        <f>VLOOKUP(M775,[21]OPERACIONAL!$A$1:$C$12,2,FALSE)</f>
        <v>SELECIONAR</v>
      </c>
    </row>
    <row r="776" spans="2:14">
      <c r="B776" s="23" t="str">
        <f t="shared" si="24"/>
        <v>U.</v>
      </c>
      <c r="C776" s="24" t="s">
        <v>4</v>
      </c>
      <c r="D776" s="25"/>
      <c r="E776" s="25"/>
      <c r="F776" s="24" t="s">
        <v>18</v>
      </c>
      <c r="G776" s="26">
        <v>1</v>
      </c>
      <c r="H776" s="31"/>
      <c r="I776" s="27">
        <v>0</v>
      </c>
      <c r="J776" s="28">
        <f t="shared" si="23"/>
        <v>0</v>
      </c>
      <c r="K776" s="29" t="s">
        <v>50</v>
      </c>
      <c r="L776" s="29" t="s">
        <v>45</v>
      </c>
      <c r="M776" s="29" t="s">
        <v>51</v>
      </c>
      <c r="N776" s="30" t="str">
        <f>VLOOKUP(M776,[21]OPERACIONAL!$A$1:$C$12,2,FALSE)</f>
        <v>SELECIONAR</v>
      </c>
    </row>
    <row r="777" spans="2:14">
      <c r="B777" s="23" t="str">
        <f t="shared" si="24"/>
        <v>U.</v>
      </c>
      <c r="C777" s="24" t="s">
        <v>4</v>
      </c>
      <c r="D777" s="25"/>
      <c r="E777" s="25"/>
      <c r="F777" s="24" t="s">
        <v>18</v>
      </c>
      <c r="G777" s="26">
        <v>1</v>
      </c>
      <c r="H777" s="31"/>
      <c r="I777" s="27">
        <v>0</v>
      </c>
      <c r="J777" s="28">
        <f t="shared" si="23"/>
        <v>0</v>
      </c>
      <c r="K777" s="29" t="s">
        <v>50</v>
      </c>
      <c r="L777" s="29" t="s">
        <v>45</v>
      </c>
      <c r="M777" s="29" t="s">
        <v>51</v>
      </c>
      <c r="N777" s="30" t="str">
        <f>VLOOKUP(M777,[21]OPERACIONAL!$A$1:$C$12,2,FALSE)</f>
        <v>SELECIONAR</v>
      </c>
    </row>
    <row r="778" spans="2:14">
      <c r="B778" s="23" t="str">
        <f t="shared" si="24"/>
        <v>U.</v>
      </c>
      <c r="C778" s="24" t="s">
        <v>4</v>
      </c>
      <c r="D778" s="25"/>
      <c r="E778" s="25"/>
      <c r="F778" s="24" t="s">
        <v>18</v>
      </c>
      <c r="G778" s="26">
        <v>1</v>
      </c>
      <c r="H778" s="31"/>
      <c r="I778" s="27">
        <v>0</v>
      </c>
      <c r="J778" s="28">
        <f t="shared" si="23"/>
        <v>0</v>
      </c>
      <c r="K778" s="29" t="s">
        <v>50</v>
      </c>
      <c r="L778" s="29" t="s">
        <v>45</v>
      </c>
      <c r="M778" s="29" t="s">
        <v>51</v>
      </c>
      <c r="N778" s="30" t="str">
        <f>VLOOKUP(M778,[21]OPERACIONAL!$A$1:$C$12,2,FALSE)</f>
        <v>SELECIONAR</v>
      </c>
    </row>
    <row r="779" spans="2:14">
      <c r="B779" s="23" t="str">
        <f t="shared" si="24"/>
        <v>U.</v>
      </c>
      <c r="C779" s="24" t="s">
        <v>4</v>
      </c>
      <c r="D779" s="25"/>
      <c r="E779" s="25"/>
      <c r="F779" s="24" t="s">
        <v>18</v>
      </c>
      <c r="G779" s="26">
        <v>1</v>
      </c>
      <c r="H779" s="31"/>
      <c r="I779" s="27">
        <v>0</v>
      </c>
      <c r="J779" s="28">
        <f t="shared" si="23"/>
        <v>0</v>
      </c>
      <c r="K779" s="29" t="s">
        <v>50</v>
      </c>
      <c r="L779" s="29" t="s">
        <v>45</v>
      </c>
      <c r="M779" s="29" t="s">
        <v>51</v>
      </c>
      <c r="N779" s="30" t="str">
        <f>VLOOKUP(M779,[21]OPERACIONAL!$A$1:$C$12,2,FALSE)</f>
        <v>SELECIONAR</v>
      </c>
    </row>
    <row r="780" spans="2:14">
      <c r="B780" s="23" t="str">
        <f t="shared" si="24"/>
        <v>U.</v>
      </c>
      <c r="C780" s="24" t="s">
        <v>4</v>
      </c>
      <c r="D780" s="25"/>
      <c r="E780" s="25"/>
      <c r="F780" s="24" t="s">
        <v>18</v>
      </c>
      <c r="G780" s="26">
        <v>1</v>
      </c>
      <c r="H780" s="31"/>
      <c r="I780" s="27">
        <v>0</v>
      </c>
      <c r="J780" s="28">
        <f t="shared" si="23"/>
        <v>0</v>
      </c>
      <c r="K780" s="29" t="s">
        <v>50</v>
      </c>
      <c r="L780" s="29" t="s">
        <v>45</v>
      </c>
      <c r="M780" s="29" t="s">
        <v>51</v>
      </c>
      <c r="N780" s="30" t="str">
        <f>VLOOKUP(M780,[21]OPERACIONAL!$A$1:$C$12,2,FALSE)</f>
        <v>SELECIONAR</v>
      </c>
    </row>
    <row r="781" spans="2:14">
      <c r="B781" s="23" t="str">
        <f t="shared" si="24"/>
        <v>U.</v>
      </c>
      <c r="C781" s="24" t="s">
        <v>4</v>
      </c>
      <c r="D781" s="25"/>
      <c r="E781" s="25"/>
      <c r="F781" s="24" t="s">
        <v>18</v>
      </c>
      <c r="G781" s="26">
        <v>1</v>
      </c>
      <c r="H781" s="31"/>
      <c r="I781" s="27">
        <v>0</v>
      </c>
      <c r="J781" s="28">
        <f t="shared" si="23"/>
        <v>0</v>
      </c>
      <c r="K781" s="29" t="s">
        <v>50</v>
      </c>
      <c r="L781" s="29" t="s">
        <v>45</v>
      </c>
      <c r="M781" s="29" t="s">
        <v>51</v>
      </c>
      <c r="N781" s="30" t="str">
        <f>VLOOKUP(M781,[21]OPERACIONAL!$A$1:$C$12,2,FALSE)</f>
        <v>SELECIONAR</v>
      </c>
    </row>
    <row r="782" spans="2:14">
      <c r="B782" s="23" t="str">
        <f t="shared" si="24"/>
        <v>U.</v>
      </c>
      <c r="C782" s="24" t="s">
        <v>4</v>
      </c>
      <c r="D782" s="25"/>
      <c r="E782" s="25"/>
      <c r="F782" s="24" t="s">
        <v>18</v>
      </c>
      <c r="G782" s="26">
        <v>1</v>
      </c>
      <c r="H782" s="31"/>
      <c r="I782" s="27">
        <v>0</v>
      </c>
      <c r="J782" s="28">
        <f t="shared" si="23"/>
        <v>0</v>
      </c>
      <c r="K782" s="29" t="s">
        <v>50</v>
      </c>
      <c r="L782" s="29" t="s">
        <v>45</v>
      </c>
      <c r="M782" s="29" t="s">
        <v>51</v>
      </c>
      <c r="N782" s="30" t="str">
        <f>VLOOKUP(M782,[21]OPERACIONAL!$A$1:$C$12,2,FALSE)</f>
        <v>SELECIONAR</v>
      </c>
    </row>
    <row r="783" spans="2:14">
      <c r="B783" s="23" t="str">
        <f t="shared" si="24"/>
        <v>U.</v>
      </c>
      <c r="C783" s="24" t="s">
        <v>4</v>
      </c>
      <c r="D783" s="25"/>
      <c r="E783" s="25"/>
      <c r="F783" s="24" t="s">
        <v>18</v>
      </c>
      <c r="G783" s="26">
        <v>1</v>
      </c>
      <c r="H783" s="31"/>
      <c r="I783" s="27">
        <v>0</v>
      </c>
      <c r="J783" s="28">
        <f t="shared" si="23"/>
        <v>0</v>
      </c>
      <c r="K783" s="29" t="s">
        <v>50</v>
      </c>
      <c r="L783" s="29" t="s">
        <v>45</v>
      </c>
      <c r="M783" s="29" t="s">
        <v>51</v>
      </c>
      <c r="N783" s="30" t="str">
        <f>VLOOKUP(M783,[21]OPERACIONAL!$A$1:$C$12,2,FALSE)</f>
        <v>SELECIONAR</v>
      </c>
    </row>
    <row r="784" spans="2:14">
      <c r="B784" s="23" t="str">
        <f t="shared" si="24"/>
        <v>U.</v>
      </c>
      <c r="C784" s="24" t="s">
        <v>4</v>
      </c>
      <c r="D784" s="25"/>
      <c r="E784" s="25"/>
      <c r="F784" s="24" t="s">
        <v>18</v>
      </c>
      <c r="G784" s="26">
        <v>1</v>
      </c>
      <c r="H784" s="31"/>
      <c r="I784" s="27">
        <v>0</v>
      </c>
      <c r="J784" s="28">
        <f t="shared" si="23"/>
        <v>0</v>
      </c>
      <c r="K784" s="29" t="s">
        <v>50</v>
      </c>
      <c r="L784" s="29" t="s">
        <v>45</v>
      </c>
      <c r="M784" s="29" t="s">
        <v>51</v>
      </c>
      <c r="N784" s="30" t="str">
        <f>VLOOKUP(M784,[21]OPERACIONAL!$A$1:$C$12,2,FALSE)</f>
        <v>SELECIONAR</v>
      </c>
    </row>
    <row r="785" spans="2:14">
      <c r="B785" s="23" t="str">
        <f t="shared" si="24"/>
        <v>U.</v>
      </c>
      <c r="C785" s="24" t="s">
        <v>4</v>
      </c>
      <c r="D785" s="25"/>
      <c r="E785" s="25"/>
      <c r="F785" s="24" t="s">
        <v>18</v>
      </c>
      <c r="G785" s="26">
        <v>1</v>
      </c>
      <c r="H785" s="31"/>
      <c r="I785" s="27">
        <v>0</v>
      </c>
      <c r="J785" s="28">
        <f t="shared" si="23"/>
        <v>0</v>
      </c>
      <c r="K785" s="29" t="s">
        <v>50</v>
      </c>
      <c r="L785" s="29" t="s">
        <v>45</v>
      </c>
      <c r="M785" s="29" t="s">
        <v>51</v>
      </c>
      <c r="N785" s="30" t="str">
        <f>VLOOKUP(M785,[21]OPERACIONAL!$A$1:$C$12,2,FALSE)</f>
        <v>SELECIONAR</v>
      </c>
    </row>
    <row r="786" spans="2:14">
      <c r="B786" s="23" t="str">
        <f t="shared" si="24"/>
        <v>U.</v>
      </c>
      <c r="C786" s="24" t="s">
        <v>4</v>
      </c>
      <c r="D786" s="25"/>
      <c r="E786" s="25"/>
      <c r="F786" s="24" t="s">
        <v>18</v>
      </c>
      <c r="G786" s="26">
        <v>1</v>
      </c>
      <c r="H786" s="31"/>
      <c r="I786" s="27">
        <v>0</v>
      </c>
      <c r="J786" s="28">
        <f t="shared" ref="J786:J849" si="25">G786*I786</f>
        <v>0</v>
      </c>
      <c r="K786" s="29" t="s">
        <v>50</v>
      </c>
      <c r="L786" s="29" t="s">
        <v>45</v>
      </c>
      <c r="M786" s="29" t="s">
        <v>51</v>
      </c>
      <c r="N786" s="30" t="str">
        <f>VLOOKUP(M786,[21]OPERACIONAL!$A$1:$C$12,2,FALSE)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VLOOKUP(M787,[21]OPERACIONAL!$A$1:$C$12,2,FALSE)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VLOOKUP(M788,[21]OPERACIONAL!$A$1:$C$12,2,FALSE)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VLOOKUP(M789,[21]OPERACIONAL!$A$1:$C$12,2,FALSE)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VLOOKUP(M790,[21]OPERACIONAL!$A$1:$C$12,2,FALSE)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VLOOKUP(M791,[21]OPERACIONAL!$A$1:$C$12,2,FALSE)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VLOOKUP(M792,[21]OPERACIONAL!$A$1:$C$12,2,FALSE)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VLOOKUP(M793,[21]OPERACIONAL!$A$1:$C$12,2,FALSE)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VLOOKUP(M794,[21]OPERACIONAL!$A$1:$C$12,2,FALSE)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VLOOKUP(M795,[21]OPERACIONAL!$A$1:$C$12,2,FALSE)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VLOOKUP(M796,[21]OPERACIONAL!$A$1:$C$12,2,FALSE)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VLOOKUP(M797,[21]OPERACIONAL!$A$1:$C$12,2,FALSE)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VLOOKUP(M798,[21]OPERACIONAL!$A$1:$C$12,2,FALSE)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VLOOKUP(M799,[21]OPERACIONAL!$A$1:$C$12,2,FALSE)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VLOOKUP(M800,[21]OPERACIONAL!$A$1:$C$12,2,FALSE)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VLOOKUP(M801,[21]OPERACIONAL!$A$1:$C$12,2,FALSE)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VLOOKUP(M802,[21]OPERACIONAL!$A$1:$C$12,2,FALSE)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VLOOKUP(M803,[21]OPERACIONAL!$A$1:$C$12,2,FALSE)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VLOOKUP(M804,[21]OPERACIONAL!$A$1:$C$12,2,FALSE)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VLOOKUP(M805,[21]OPERACIONAL!$A$1:$C$12,2,FALSE)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VLOOKUP(M806,[21]OPERACIONAL!$A$1:$C$12,2,FALSE)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VLOOKUP(M807,[21]OPERACIONAL!$A$1:$C$12,2,FALSE)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VLOOKUP(M808,[21]OPERACIONAL!$A$1:$C$12,2,FALSE)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VLOOKUP(M809,[21]OPERACIONAL!$A$1:$C$12,2,FALSE)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VLOOKUP(M810,[21]OPERACIONAL!$A$1:$C$12,2,FALSE)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VLOOKUP(M811,[21]OPERACIONAL!$A$1:$C$12,2,FALSE)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VLOOKUP(M812,[21]OPERACIONAL!$A$1:$C$12,2,FALSE)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VLOOKUP(M813,[21]OPERACIONAL!$A$1:$C$12,2,FALSE)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VLOOKUP(M814,[21]OPERACIONAL!$A$1:$C$12,2,FALSE)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VLOOKUP(M815,[21]OPERACIONAL!$A$1:$C$12,2,FALSE)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VLOOKUP(M816,[21]OPERACIONAL!$A$1:$C$12,2,FALSE)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VLOOKUP(M817,[21]OPERACIONAL!$A$1:$C$12,2,FALSE)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VLOOKUP(M818,[21]OPERACIONAL!$A$1:$C$12,2,FALSE)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VLOOKUP(M819,[21]OPERACIONAL!$A$1:$C$12,2,FALSE)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VLOOKUP(M820,[21]OPERACIONAL!$A$1:$C$12,2,FALSE)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VLOOKUP(M821,[21]OPERACIONAL!$A$1:$C$12,2,FALSE)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VLOOKUP(M822,[21]OPERACIONAL!$A$1:$C$12,2,FALSE)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VLOOKUP(M823,[21]OPERACIONAL!$A$1:$C$12,2,FALSE)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VLOOKUP(M824,[21]OPERACIONAL!$A$1:$C$12,2,FALSE)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VLOOKUP(M825,[21]OPERACIONAL!$A$1:$C$12,2,FALSE)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VLOOKUP(M826,[21]OPERACIONAL!$A$1:$C$12,2,FALSE)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VLOOKUP(M827,[21]OPERACIONAL!$A$1:$C$12,2,FALSE)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VLOOKUP(M828,[21]OPERACIONAL!$A$1:$C$12,2,FALSE)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VLOOKUP(M829,[21]OPERACIONAL!$A$1:$C$12,2,FALSE)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VLOOKUP(M830,[21]OPERACIONAL!$A$1:$C$12,2,FALSE)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VLOOKUP(M831,[21]OPERACIONAL!$A$1:$C$12,2,FALSE)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VLOOKUP(M832,[21]OPERACIONAL!$A$1:$C$12,2,FALSE)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VLOOKUP(M833,[21]OPERACIONAL!$A$1:$C$12,2,FALSE)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VLOOKUP(M834,[21]OPERACIONAL!$A$1:$C$12,2,FALSE)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VLOOKUP(M835,[21]OPERACIONAL!$A$1:$C$12,2,FALSE)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VLOOKUP(M836,[21]OPERACIONAL!$A$1:$C$12,2,FALSE)</f>
        <v>SELECIONAR</v>
      </c>
    </row>
    <row r="837" spans="2:14">
      <c r="B837" s="23" t="str">
        <f t="shared" ref="B837:B900" si="26">MID(C837,1,2)</f>
        <v>U.</v>
      </c>
      <c r="C837" s="24" t="s">
        <v>4</v>
      </c>
      <c r="D837" s="25"/>
      <c r="E837" s="25"/>
      <c r="F837" s="24" t="s">
        <v>18</v>
      </c>
      <c r="G837" s="26">
        <v>1</v>
      </c>
      <c r="H837" s="31"/>
      <c r="I837" s="27">
        <v>0</v>
      </c>
      <c r="J837" s="28">
        <f t="shared" si="25"/>
        <v>0</v>
      </c>
      <c r="K837" s="29" t="s">
        <v>50</v>
      </c>
      <c r="L837" s="29" t="s">
        <v>45</v>
      </c>
      <c r="M837" s="29" t="s">
        <v>51</v>
      </c>
      <c r="N837" s="30" t="str">
        <f>VLOOKUP(M837,[21]OPERACIONAL!$A$1:$C$12,2,FALSE)</f>
        <v>SELECIONAR</v>
      </c>
    </row>
    <row r="838" spans="2:14">
      <c r="B838" s="23" t="str">
        <f t="shared" si="26"/>
        <v>U.</v>
      </c>
      <c r="C838" s="24" t="s">
        <v>4</v>
      </c>
      <c r="D838" s="25"/>
      <c r="E838" s="25"/>
      <c r="F838" s="24" t="s">
        <v>18</v>
      </c>
      <c r="G838" s="26">
        <v>1</v>
      </c>
      <c r="H838" s="31"/>
      <c r="I838" s="27">
        <v>0</v>
      </c>
      <c r="J838" s="28">
        <f t="shared" si="25"/>
        <v>0</v>
      </c>
      <c r="K838" s="29" t="s">
        <v>50</v>
      </c>
      <c r="L838" s="29" t="s">
        <v>45</v>
      </c>
      <c r="M838" s="29" t="s">
        <v>51</v>
      </c>
      <c r="N838" s="30" t="str">
        <f>VLOOKUP(M838,[21]OPERACIONAL!$A$1:$C$12,2,FALSE)</f>
        <v>SELECIONAR</v>
      </c>
    </row>
    <row r="839" spans="2:14">
      <c r="B839" s="23" t="str">
        <f t="shared" si="26"/>
        <v>U.</v>
      </c>
      <c r="C839" s="24" t="s">
        <v>4</v>
      </c>
      <c r="D839" s="25"/>
      <c r="E839" s="25"/>
      <c r="F839" s="24" t="s">
        <v>18</v>
      </c>
      <c r="G839" s="26">
        <v>1</v>
      </c>
      <c r="H839" s="31"/>
      <c r="I839" s="27">
        <v>0</v>
      </c>
      <c r="J839" s="28">
        <f t="shared" si="25"/>
        <v>0</v>
      </c>
      <c r="K839" s="29" t="s">
        <v>50</v>
      </c>
      <c r="L839" s="29" t="s">
        <v>45</v>
      </c>
      <c r="M839" s="29" t="s">
        <v>51</v>
      </c>
      <c r="N839" s="30" t="str">
        <f>VLOOKUP(M839,[21]OPERACIONAL!$A$1:$C$12,2,FALSE)</f>
        <v>SELECIONAR</v>
      </c>
    </row>
    <row r="840" spans="2:14">
      <c r="B840" s="23" t="str">
        <f t="shared" si="26"/>
        <v>U.</v>
      </c>
      <c r="C840" s="24" t="s">
        <v>4</v>
      </c>
      <c r="D840" s="25"/>
      <c r="E840" s="25"/>
      <c r="F840" s="24" t="s">
        <v>18</v>
      </c>
      <c r="G840" s="26">
        <v>1</v>
      </c>
      <c r="H840" s="31"/>
      <c r="I840" s="27">
        <v>0</v>
      </c>
      <c r="J840" s="28">
        <f t="shared" si="25"/>
        <v>0</v>
      </c>
      <c r="K840" s="29" t="s">
        <v>50</v>
      </c>
      <c r="L840" s="29" t="s">
        <v>45</v>
      </c>
      <c r="M840" s="29" t="s">
        <v>51</v>
      </c>
      <c r="N840" s="30" t="str">
        <f>VLOOKUP(M840,[21]OPERACIONAL!$A$1:$C$12,2,FALSE)</f>
        <v>SELECIONAR</v>
      </c>
    </row>
    <row r="841" spans="2:14">
      <c r="B841" s="23" t="str">
        <f t="shared" si="26"/>
        <v>U.</v>
      </c>
      <c r="C841" s="24" t="s">
        <v>4</v>
      </c>
      <c r="D841" s="25"/>
      <c r="E841" s="25"/>
      <c r="F841" s="24" t="s">
        <v>18</v>
      </c>
      <c r="G841" s="26">
        <v>1</v>
      </c>
      <c r="H841" s="31"/>
      <c r="I841" s="27">
        <v>0</v>
      </c>
      <c r="J841" s="28">
        <f t="shared" si="25"/>
        <v>0</v>
      </c>
      <c r="K841" s="29" t="s">
        <v>50</v>
      </c>
      <c r="L841" s="29" t="s">
        <v>45</v>
      </c>
      <c r="M841" s="29" t="s">
        <v>51</v>
      </c>
      <c r="N841" s="30" t="str">
        <f>VLOOKUP(M841,[21]OPERACIONAL!$A$1:$C$12,2,FALSE)</f>
        <v>SELECIONAR</v>
      </c>
    </row>
    <row r="842" spans="2:14">
      <c r="B842" s="23" t="str">
        <f t="shared" si="26"/>
        <v>U.</v>
      </c>
      <c r="C842" s="24" t="s">
        <v>4</v>
      </c>
      <c r="D842" s="25"/>
      <c r="E842" s="25"/>
      <c r="F842" s="24" t="s">
        <v>18</v>
      </c>
      <c r="G842" s="26">
        <v>1</v>
      </c>
      <c r="H842" s="31"/>
      <c r="I842" s="27">
        <v>0</v>
      </c>
      <c r="J842" s="28">
        <f t="shared" si="25"/>
        <v>0</v>
      </c>
      <c r="K842" s="29" t="s">
        <v>50</v>
      </c>
      <c r="L842" s="29" t="s">
        <v>45</v>
      </c>
      <c r="M842" s="29" t="s">
        <v>51</v>
      </c>
      <c r="N842" s="30" t="str">
        <f>VLOOKUP(M842,[21]OPERACIONAL!$A$1:$C$12,2,FALSE)</f>
        <v>SELECIONAR</v>
      </c>
    </row>
    <row r="843" spans="2:14">
      <c r="B843" s="23" t="str">
        <f t="shared" si="26"/>
        <v>U.</v>
      </c>
      <c r="C843" s="24" t="s">
        <v>4</v>
      </c>
      <c r="D843" s="25"/>
      <c r="E843" s="25"/>
      <c r="F843" s="24" t="s">
        <v>18</v>
      </c>
      <c r="G843" s="26">
        <v>1</v>
      </c>
      <c r="H843" s="31"/>
      <c r="I843" s="27">
        <v>0</v>
      </c>
      <c r="J843" s="28">
        <f t="shared" si="25"/>
        <v>0</v>
      </c>
      <c r="K843" s="29" t="s">
        <v>50</v>
      </c>
      <c r="L843" s="29" t="s">
        <v>45</v>
      </c>
      <c r="M843" s="29" t="s">
        <v>51</v>
      </c>
      <c r="N843" s="30" t="str">
        <f>VLOOKUP(M843,[21]OPERACIONAL!$A$1:$C$12,2,FALSE)</f>
        <v>SELECIONAR</v>
      </c>
    </row>
    <row r="844" spans="2:14">
      <c r="B844" s="23" t="str">
        <f t="shared" si="26"/>
        <v>U.</v>
      </c>
      <c r="C844" s="24" t="s">
        <v>4</v>
      </c>
      <c r="D844" s="25"/>
      <c r="E844" s="25"/>
      <c r="F844" s="24" t="s">
        <v>18</v>
      </c>
      <c r="G844" s="26">
        <v>1</v>
      </c>
      <c r="H844" s="31"/>
      <c r="I844" s="27">
        <v>0</v>
      </c>
      <c r="J844" s="28">
        <f t="shared" si="25"/>
        <v>0</v>
      </c>
      <c r="K844" s="29" t="s">
        <v>50</v>
      </c>
      <c r="L844" s="29" t="s">
        <v>45</v>
      </c>
      <c r="M844" s="29" t="s">
        <v>51</v>
      </c>
      <c r="N844" s="30" t="str">
        <f>VLOOKUP(M844,[21]OPERACIONAL!$A$1:$C$12,2,FALSE)</f>
        <v>SELECIONAR</v>
      </c>
    </row>
    <row r="845" spans="2:14">
      <c r="B845" s="23" t="str">
        <f t="shared" si="26"/>
        <v>U.</v>
      </c>
      <c r="C845" s="24" t="s">
        <v>4</v>
      </c>
      <c r="D845" s="25"/>
      <c r="E845" s="25"/>
      <c r="F845" s="24" t="s">
        <v>18</v>
      </c>
      <c r="G845" s="26">
        <v>1</v>
      </c>
      <c r="H845" s="31"/>
      <c r="I845" s="27">
        <v>0</v>
      </c>
      <c r="J845" s="28">
        <f t="shared" si="25"/>
        <v>0</v>
      </c>
      <c r="K845" s="29" t="s">
        <v>50</v>
      </c>
      <c r="L845" s="29" t="s">
        <v>45</v>
      </c>
      <c r="M845" s="29" t="s">
        <v>51</v>
      </c>
      <c r="N845" s="30" t="str">
        <f>VLOOKUP(M845,[21]OPERACIONAL!$A$1:$C$12,2,FALSE)</f>
        <v>SELECIONAR</v>
      </c>
    </row>
    <row r="846" spans="2:14">
      <c r="B846" s="23" t="str">
        <f t="shared" si="26"/>
        <v>U.</v>
      </c>
      <c r="C846" s="24" t="s">
        <v>4</v>
      </c>
      <c r="D846" s="25"/>
      <c r="E846" s="25"/>
      <c r="F846" s="24" t="s">
        <v>18</v>
      </c>
      <c r="G846" s="26">
        <v>1</v>
      </c>
      <c r="H846" s="31"/>
      <c r="I846" s="27">
        <v>0</v>
      </c>
      <c r="J846" s="28">
        <f t="shared" si="25"/>
        <v>0</v>
      </c>
      <c r="K846" s="29" t="s">
        <v>50</v>
      </c>
      <c r="L846" s="29" t="s">
        <v>45</v>
      </c>
      <c r="M846" s="29" t="s">
        <v>51</v>
      </c>
      <c r="N846" s="30" t="str">
        <f>VLOOKUP(M846,[21]OPERACIONAL!$A$1:$C$12,2,FALSE)</f>
        <v>SELECIONAR</v>
      </c>
    </row>
    <row r="847" spans="2:14">
      <c r="B847" s="23" t="str">
        <f t="shared" si="26"/>
        <v>U.</v>
      </c>
      <c r="C847" s="24" t="s">
        <v>4</v>
      </c>
      <c r="D847" s="25"/>
      <c r="E847" s="25"/>
      <c r="F847" s="24" t="s">
        <v>18</v>
      </c>
      <c r="G847" s="26">
        <v>1</v>
      </c>
      <c r="H847" s="31"/>
      <c r="I847" s="27">
        <v>0</v>
      </c>
      <c r="J847" s="28">
        <f t="shared" si="25"/>
        <v>0</v>
      </c>
      <c r="K847" s="29" t="s">
        <v>50</v>
      </c>
      <c r="L847" s="29" t="s">
        <v>45</v>
      </c>
      <c r="M847" s="29" t="s">
        <v>51</v>
      </c>
      <c r="N847" s="30" t="str">
        <f>VLOOKUP(M847,[21]OPERACIONAL!$A$1:$C$12,2,FALSE)</f>
        <v>SELECIONAR</v>
      </c>
    </row>
    <row r="848" spans="2:14">
      <c r="B848" s="23" t="str">
        <f t="shared" si="26"/>
        <v>U.</v>
      </c>
      <c r="C848" s="24" t="s">
        <v>4</v>
      </c>
      <c r="D848" s="25"/>
      <c r="E848" s="25"/>
      <c r="F848" s="24" t="s">
        <v>18</v>
      </c>
      <c r="G848" s="26">
        <v>1</v>
      </c>
      <c r="H848" s="31"/>
      <c r="I848" s="27">
        <v>0</v>
      </c>
      <c r="J848" s="28">
        <f t="shared" si="25"/>
        <v>0</v>
      </c>
      <c r="K848" s="29" t="s">
        <v>50</v>
      </c>
      <c r="L848" s="29" t="s">
        <v>45</v>
      </c>
      <c r="M848" s="29" t="s">
        <v>51</v>
      </c>
      <c r="N848" s="30" t="str">
        <f>VLOOKUP(M848,[21]OPERACIONAL!$A$1:$C$12,2,FALSE)</f>
        <v>SELECIONAR</v>
      </c>
    </row>
    <row r="849" spans="2:14">
      <c r="B849" s="23" t="str">
        <f t="shared" si="26"/>
        <v>U.</v>
      </c>
      <c r="C849" s="24" t="s">
        <v>4</v>
      </c>
      <c r="D849" s="25"/>
      <c r="E849" s="25"/>
      <c r="F849" s="24" t="s">
        <v>18</v>
      </c>
      <c r="G849" s="26">
        <v>1</v>
      </c>
      <c r="H849" s="31"/>
      <c r="I849" s="27">
        <v>0</v>
      </c>
      <c r="J849" s="28">
        <f t="shared" si="25"/>
        <v>0</v>
      </c>
      <c r="K849" s="29" t="s">
        <v>50</v>
      </c>
      <c r="L849" s="29" t="s">
        <v>45</v>
      </c>
      <c r="M849" s="29" t="s">
        <v>51</v>
      </c>
      <c r="N849" s="30" t="str">
        <f>VLOOKUP(M849,[21]OPERACIONAL!$A$1:$C$12,2,FALSE)</f>
        <v>SELECIONAR</v>
      </c>
    </row>
    <row r="850" spans="2:14">
      <c r="B850" s="23" t="str">
        <f t="shared" si="26"/>
        <v>U.</v>
      </c>
      <c r="C850" s="24" t="s">
        <v>4</v>
      </c>
      <c r="D850" s="25"/>
      <c r="E850" s="25"/>
      <c r="F850" s="24" t="s">
        <v>18</v>
      </c>
      <c r="G850" s="26">
        <v>1</v>
      </c>
      <c r="H850" s="31"/>
      <c r="I850" s="27">
        <v>0</v>
      </c>
      <c r="J850" s="28">
        <f t="shared" ref="J850:J913" si="27">G850*I850</f>
        <v>0</v>
      </c>
      <c r="K850" s="29" t="s">
        <v>50</v>
      </c>
      <c r="L850" s="29" t="s">
        <v>45</v>
      </c>
      <c r="M850" s="29" t="s">
        <v>51</v>
      </c>
      <c r="N850" s="30" t="str">
        <f>VLOOKUP(M850,[21]OPERACIONAL!$A$1:$C$12,2,FALSE)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VLOOKUP(M851,[21]OPERACIONAL!$A$1:$C$12,2,FALSE)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VLOOKUP(M852,[21]OPERACIONAL!$A$1:$C$12,2,FALSE)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VLOOKUP(M853,[21]OPERACIONAL!$A$1:$C$12,2,FALSE)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VLOOKUP(M854,[21]OPERACIONAL!$A$1:$C$12,2,FALSE)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VLOOKUP(M855,[21]OPERACIONAL!$A$1:$C$12,2,FALSE)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VLOOKUP(M856,[21]OPERACIONAL!$A$1:$C$12,2,FALSE)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VLOOKUP(M857,[21]OPERACIONAL!$A$1:$C$12,2,FALSE)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VLOOKUP(M858,[21]OPERACIONAL!$A$1:$C$12,2,FALSE)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VLOOKUP(M859,[21]OPERACIONAL!$A$1:$C$12,2,FALSE)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VLOOKUP(M860,[21]OPERACIONAL!$A$1:$C$12,2,FALSE)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VLOOKUP(M861,[21]OPERACIONAL!$A$1:$C$12,2,FALSE)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VLOOKUP(M862,[21]OPERACIONAL!$A$1:$C$12,2,FALSE)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VLOOKUP(M863,[21]OPERACIONAL!$A$1:$C$12,2,FALSE)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VLOOKUP(M864,[21]OPERACIONAL!$A$1:$C$12,2,FALSE)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VLOOKUP(M865,[21]OPERACIONAL!$A$1:$C$12,2,FALSE)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VLOOKUP(M866,[21]OPERACIONAL!$A$1:$C$12,2,FALSE)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VLOOKUP(M867,[21]OPERACIONAL!$A$1:$C$12,2,FALSE)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VLOOKUP(M868,[21]OPERACIONAL!$A$1:$C$12,2,FALSE)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VLOOKUP(M869,[21]OPERACIONAL!$A$1:$C$12,2,FALSE)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VLOOKUP(M870,[21]OPERACIONAL!$A$1:$C$12,2,FALSE)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VLOOKUP(M871,[21]OPERACIONAL!$A$1:$C$12,2,FALSE)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VLOOKUP(M872,[21]OPERACIONAL!$A$1:$C$12,2,FALSE)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VLOOKUP(M873,[21]OPERACIONAL!$A$1:$C$12,2,FALSE)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VLOOKUP(M874,[21]OPERACIONAL!$A$1:$C$12,2,FALSE)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VLOOKUP(M875,[21]OPERACIONAL!$A$1:$C$12,2,FALSE)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VLOOKUP(M876,[21]OPERACIONAL!$A$1:$C$12,2,FALSE)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VLOOKUP(M877,[21]OPERACIONAL!$A$1:$C$12,2,FALSE)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VLOOKUP(M878,[21]OPERACIONAL!$A$1:$C$12,2,FALSE)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VLOOKUP(M879,[21]OPERACIONAL!$A$1:$C$12,2,FALSE)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VLOOKUP(M880,[21]OPERACIONAL!$A$1:$C$12,2,FALSE)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VLOOKUP(M881,[21]OPERACIONAL!$A$1:$C$12,2,FALSE)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VLOOKUP(M882,[21]OPERACIONAL!$A$1:$C$12,2,FALSE)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VLOOKUP(M883,[21]OPERACIONAL!$A$1:$C$12,2,FALSE)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VLOOKUP(M884,[21]OPERACIONAL!$A$1:$C$12,2,FALSE)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VLOOKUP(M885,[21]OPERACIONAL!$A$1:$C$12,2,FALSE)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VLOOKUP(M886,[21]OPERACIONAL!$A$1:$C$12,2,FALSE)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VLOOKUP(M887,[21]OPERACIONAL!$A$1:$C$12,2,FALSE)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VLOOKUP(M888,[21]OPERACIONAL!$A$1:$C$12,2,FALSE)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VLOOKUP(M889,[21]OPERACIONAL!$A$1:$C$12,2,FALSE)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VLOOKUP(M890,[21]OPERACIONAL!$A$1:$C$12,2,FALSE)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VLOOKUP(M891,[21]OPERACIONAL!$A$1:$C$12,2,FALSE)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VLOOKUP(M892,[21]OPERACIONAL!$A$1:$C$12,2,FALSE)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VLOOKUP(M893,[21]OPERACIONAL!$A$1:$C$12,2,FALSE)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VLOOKUP(M894,[21]OPERACIONAL!$A$1:$C$12,2,FALSE)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VLOOKUP(M895,[21]OPERACIONAL!$A$1:$C$12,2,FALSE)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VLOOKUP(M896,[21]OPERACIONAL!$A$1:$C$12,2,FALSE)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VLOOKUP(M897,[21]OPERACIONAL!$A$1:$C$12,2,FALSE)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VLOOKUP(M898,[21]OPERACIONAL!$A$1:$C$12,2,FALSE)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VLOOKUP(M899,[21]OPERACIONAL!$A$1:$C$12,2,FALSE)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VLOOKUP(M900,[21]OPERACIONAL!$A$1:$C$12,2,FALSE)</f>
        <v>SELECIONAR</v>
      </c>
    </row>
    <row r="901" spans="2:14">
      <c r="B901" s="23" t="str">
        <f t="shared" ref="B901:B964" si="28">MID(C901,1,2)</f>
        <v>U.</v>
      </c>
      <c r="C901" s="24" t="s">
        <v>4</v>
      </c>
      <c r="D901" s="25"/>
      <c r="E901" s="25"/>
      <c r="F901" s="24" t="s">
        <v>18</v>
      </c>
      <c r="G901" s="26">
        <v>1</v>
      </c>
      <c r="H901" s="31"/>
      <c r="I901" s="27">
        <v>0</v>
      </c>
      <c r="J901" s="28">
        <f t="shared" si="27"/>
        <v>0</v>
      </c>
      <c r="K901" s="29" t="s">
        <v>50</v>
      </c>
      <c r="L901" s="29" t="s">
        <v>45</v>
      </c>
      <c r="M901" s="29" t="s">
        <v>51</v>
      </c>
      <c r="N901" s="30" t="str">
        <f>VLOOKUP(M901,[21]OPERACIONAL!$A$1:$C$12,2,FALSE)</f>
        <v>SELECIONAR</v>
      </c>
    </row>
    <row r="902" spans="2:14">
      <c r="B902" s="23" t="str">
        <f t="shared" si="28"/>
        <v>U.</v>
      </c>
      <c r="C902" s="24" t="s">
        <v>4</v>
      </c>
      <c r="D902" s="25"/>
      <c r="E902" s="25"/>
      <c r="F902" s="24" t="s">
        <v>18</v>
      </c>
      <c r="G902" s="26">
        <v>1</v>
      </c>
      <c r="H902" s="31"/>
      <c r="I902" s="27">
        <v>0</v>
      </c>
      <c r="J902" s="28">
        <f t="shared" si="27"/>
        <v>0</v>
      </c>
      <c r="K902" s="29" t="s">
        <v>50</v>
      </c>
      <c r="L902" s="29" t="s">
        <v>45</v>
      </c>
      <c r="M902" s="29" t="s">
        <v>51</v>
      </c>
      <c r="N902" s="30" t="str">
        <f>VLOOKUP(M902,[21]OPERACIONAL!$A$1:$C$12,2,FALSE)</f>
        <v>SELECIONAR</v>
      </c>
    </row>
    <row r="903" spans="2:14">
      <c r="B903" s="23" t="str">
        <f t="shared" si="28"/>
        <v>U.</v>
      </c>
      <c r="C903" s="24" t="s">
        <v>4</v>
      </c>
      <c r="D903" s="25"/>
      <c r="E903" s="25"/>
      <c r="F903" s="24" t="s">
        <v>18</v>
      </c>
      <c r="G903" s="26">
        <v>1</v>
      </c>
      <c r="H903" s="31"/>
      <c r="I903" s="27">
        <v>0</v>
      </c>
      <c r="J903" s="28">
        <f t="shared" si="27"/>
        <v>0</v>
      </c>
      <c r="K903" s="29" t="s">
        <v>50</v>
      </c>
      <c r="L903" s="29" t="s">
        <v>45</v>
      </c>
      <c r="M903" s="29" t="s">
        <v>51</v>
      </c>
      <c r="N903" s="30" t="str">
        <f>VLOOKUP(M903,[21]OPERACIONAL!$A$1:$C$12,2,FALSE)</f>
        <v>SELECIONAR</v>
      </c>
    </row>
    <row r="904" spans="2:14">
      <c r="B904" s="23" t="str">
        <f t="shared" si="28"/>
        <v>U.</v>
      </c>
      <c r="C904" s="24" t="s">
        <v>4</v>
      </c>
      <c r="D904" s="25"/>
      <c r="E904" s="25"/>
      <c r="F904" s="24" t="s">
        <v>18</v>
      </c>
      <c r="G904" s="26">
        <v>1</v>
      </c>
      <c r="H904" s="31"/>
      <c r="I904" s="27">
        <v>0</v>
      </c>
      <c r="J904" s="28">
        <f t="shared" si="27"/>
        <v>0</v>
      </c>
      <c r="K904" s="29" t="s">
        <v>50</v>
      </c>
      <c r="L904" s="29" t="s">
        <v>45</v>
      </c>
      <c r="M904" s="29" t="s">
        <v>51</v>
      </c>
      <c r="N904" s="30" t="str">
        <f>VLOOKUP(M904,[21]OPERACIONAL!$A$1:$C$12,2,FALSE)</f>
        <v>SELECIONAR</v>
      </c>
    </row>
    <row r="905" spans="2:14">
      <c r="B905" s="23" t="str">
        <f t="shared" si="28"/>
        <v>U.</v>
      </c>
      <c r="C905" s="24" t="s">
        <v>4</v>
      </c>
      <c r="D905" s="25"/>
      <c r="E905" s="25"/>
      <c r="F905" s="24" t="s">
        <v>18</v>
      </c>
      <c r="G905" s="26">
        <v>1</v>
      </c>
      <c r="H905" s="31"/>
      <c r="I905" s="27">
        <v>0</v>
      </c>
      <c r="J905" s="28">
        <f t="shared" si="27"/>
        <v>0</v>
      </c>
      <c r="K905" s="29" t="s">
        <v>50</v>
      </c>
      <c r="L905" s="29" t="s">
        <v>45</v>
      </c>
      <c r="M905" s="29" t="s">
        <v>51</v>
      </c>
      <c r="N905" s="30" t="str">
        <f>VLOOKUP(M905,[21]OPERACIONAL!$A$1:$C$12,2,FALSE)</f>
        <v>SELECIONAR</v>
      </c>
    </row>
    <row r="906" spans="2:14">
      <c r="B906" s="23" t="str">
        <f t="shared" si="28"/>
        <v>U.</v>
      </c>
      <c r="C906" s="24" t="s">
        <v>4</v>
      </c>
      <c r="D906" s="25"/>
      <c r="E906" s="25"/>
      <c r="F906" s="24" t="s">
        <v>18</v>
      </c>
      <c r="G906" s="26">
        <v>1</v>
      </c>
      <c r="H906" s="31"/>
      <c r="I906" s="27">
        <v>0</v>
      </c>
      <c r="J906" s="28">
        <f t="shared" si="27"/>
        <v>0</v>
      </c>
      <c r="K906" s="29" t="s">
        <v>50</v>
      </c>
      <c r="L906" s="29" t="s">
        <v>45</v>
      </c>
      <c r="M906" s="29" t="s">
        <v>51</v>
      </c>
      <c r="N906" s="30" t="str">
        <f>VLOOKUP(M906,[21]OPERACIONAL!$A$1:$C$12,2,FALSE)</f>
        <v>SELECIONAR</v>
      </c>
    </row>
    <row r="907" spans="2:14">
      <c r="B907" s="23" t="str">
        <f t="shared" si="28"/>
        <v>U.</v>
      </c>
      <c r="C907" s="24" t="s">
        <v>4</v>
      </c>
      <c r="D907" s="25"/>
      <c r="E907" s="25"/>
      <c r="F907" s="24" t="s">
        <v>18</v>
      </c>
      <c r="G907" s="26">
        <v>1</v>
      </c>
      <c r="H907" s="31"/>
      <c r="I907" s="27">
        <v>0</v>
      </c>
      <c r="J907" s="28">
        <f t="shared" si="27"/>
        <v>0</v>
      </c>
      <c r="K907" s="29" t="s">
        <v>50</v>
      </c>
      <c r="L907" s="29" t="s">
        <v>45</v>
      </c>
      <c r="M907" s="29" t="s">
        <v>51</v>
      </c>
      <c r="N907" s="30" t="str">
        <f>VLOOKUP(M907,[21]OPERACIONAL!$A$1:$C$12,2,FALSE)</f>
        <v>SELECIONAR</v>
      </c>
    </row>
    <row r="908" spans="2:14">
      <c r="B908" s="23" t="str">
        <f t="shared" si="28"/>
        <v>U.</v>
      </c>
      <c r="C908" s="24" t="s">
        <v>4</v>
      </c>
      <c r="D908" s="25"/>
      <c r="E908" s="25"/>
      <c r="F908" s="24" t="s">
        <v>18</v>
      </c>
      <c r="G908" s="26">
        <v>1</v>
      </c>
      <c r="H908" s="31"/>
      <c r="I908" s="27">
        <v>0</v>
      </c>
      <c r="J908" s="28">
        <f t="shared" si="27"/>
        <v>0</v>
      </c>
      <c r="K908" s="29" t="s">
        <v>50</v>
      </c>
      <c r="L908" s="29" t="s">
        <v>45</v>
      </c>
      <c r="M908" s="29" t="s">
        <v>51</v>
      </c>
      <c r="N908" s="30" t="str">
        <f>VLOOKUP(M908,[21]OPERACIONAL!$A$1:$C$12,2,FALSE)</f>
        <v>SELECIONAR</v>
      </c>
    </row>
    <row r="909" spans="2:14">
      <c r="B909" s="23" t="str">
        <f t="shared" si="28"/>
        <v>U.</v>
      </c>
      <c r="C909" s="24" t="s">
        <v>4</v>
      </c>
      <c r="D909" s="25"/>
      <c r="E909" s="25"/>
      <c r="F909" s="24" t="s">
        <v>18</v>
      </c>
      <c r="G909" s="26">
        <v>1</v>
      </c>
      <c r="H909" s="31"/>
      <c r="I909" s="27">
        <v>0</v>
      </c>
      <c r="J909" s="28">
        <f t="shared" si="27"/>
        <v>0</v>
      </c>
      <c r="K909" s="29" t="s">
        <v>50</v>
      </c>
      <c r="L909" s="29" t="s">
        <v>45</v>
      </c>
      <c r="M909" s="29" t="s">
        <v>51</v>
      </c>
      <c r="N909" s="30" t="str">
        <f>VLOOKUP(M909,[21]OPERACIONAL!$A$1:$C$12,2,FALSE)</f>
        <v>SELECIONAR</v>
      </c>
    </row>
    <row r="910" spans="2:14">
      <c r="B910" s="23" t="str">
        <f t="shared" si="28"/>
        <v>U.</v>
      </c>
      <c r="C910" s="24" t="s">
        <v>4</v>
      </c>
      <c r="D910" s="25"/>
      <c r="E910" s="25"/>
      <c r="F910" s="24" t="s">
        <v>18</v>
      </c>
      <c r="G910" s="26">
        <v>1</v>
      </c>
      <c r="H910" s="31"/>
      <c r="I910" s="27">
        <v>0</v>
      </c>
      <c r="J910" s="28">
        <f t="shared" si="27"/>
        <v>0</v>
      </c>
      <c r="K910" s="29" t="s">
        <v>50</v>
      </c>
      <c r="L910" s="29" t="s">
        <v>45</v>
      </c>
      <c r="M910" s="29" t="s">
        <v>51</v>
      </c>
      <c r="N910" s="30" t="str">
        <f>VLOOKUP(M910,[21]OPERACIONAL!$A$1:$C$12,2,FALSE)</f>
        <v>SELECIONAR</v>
      </c>
    </row>
    <row r="911" spans="2:14">
      <c r="B911" s="23" t="str">
        <f t="shared" si="28"/>
        <v>U.</v>
      </c>
      <c r="C911" s="24" t="s">
        <v>4</v>
      </c>
      <c r="D911" s="25"/>
      <c r="E911" s="25"/>
      <c r="F911" s="24" t="s">
        <v>18</v>
      </c>
      <c r="G911" s="26">
        <v>1</v>
      </c>
      <c r="H911" s="31"/>
      <c r="I911" s="27">
        <v>0</v>
      </c>
      <c r="J911" s="28">
        <f t="shared" si="27"/>
        <v>0</v>
      </c>
      <c r="K911" s="29" t="s">
        <v>50</v>
      </c>
      <c r="L911" s="29" t="s">
        <v>45</v>
      </c>
      <c r="M911" s="29" t="s">
        <v>51</v>
      </c>
      <c r="N911" s="30" t="str">
        <f>VLOOKUP(M911,[21]OPERACIONAL!$A$1:$C$12,2,FALSE)</f>
        <v>SELECIONAR</v>
      </c>
    </row>
    <row r="912" spans="2:14">
      <c r="B912" s="23" t="str">
        <f t="shared" si="28"/>
        <v>U.</v>
      </c>
      <c r="C912" s="24" t="s">
        <v>4</v>
      </c>
      <c r="D912" s="25"/>
      <c r="E912" s="25"/>
      <c r="F912" s="24" t="s">
        <v>18</v>
      </c>
      <c r="G912" s="26">
        <v>1</v>
      </c>
      <c r="H912" s="31"/>
      <c r="I912" s="27">
        <v>0</v>
      </c>
      <c r="J912" s="28">
        <f t="shared" si="27"/>
        <v>0</v>
      </c>
      <c r="K912" s="29" t="s">
        <v>50</v>
      </c>
      <c r="L912" s="29" t="s">
        <v>45</v>
      </c>
      <c r="M912" s="29" t="s">
        <v>51</v>
      </c>
      <c r="N912" s="30" t="str">
        <f>VLOOKUP(M912,[21]OPERACIONAL!$A$1:$C$12,2,FALSE)</f>
        <v>SELECIONAR</v>
      </c>
    </row>
    <row r="913" spans="2:14">
      <c r="B913" s="23" t="str">
        <f t="shared" si="28"/>
        <v>U.</v>
      </c>
      <c r="C913" s="24" t="s">
        <v>4</v>
      </c>
      <c r="D913" s="25"/>
      <c r="E913" s="25"/>
      <c r="F913" s="24" t="s">
        <v>18</v>
      </c>
      <c r="G913" s="26">
        <v>1</v>
      </c>
      <c r="H913" s="31"/>
      <c r="I913" s="27">
        <v>0</v>
      </c>
      <c r="J913" s="28">
        <f t="shared" si="27"/>
        <v>0</v>
      </c>
      <c r="K913" s="29" t="s">
        <v>50</v>
      </c>
      <c r="L913" s="29" t="s">
        <v>45</v>
      </c>
      <c r="M913" s="29" t="s">
        <v>51</v>
      </c>
      <c r="N913" s="30" t="str">
        <f>VLOOKUP(M913,[21]OPERACIONAL!$A$1:$C$12,2,FALSE)</f>
        <v>SELECIONAR</v>
      </c>
    </row>
    <row r="914" spans="2:14">
      <c r="B914" s="23" t="str">
        <f t="shared" si="28"/>
        <v>U.</v>
      </c>
      <c r="C914" s="24" t="s">
        <v>4</v>
      </c>
      <c r="D914" s="25"/>
      <c r="E914" s="25"/>
      <c r="F914" s="24" t="s">
        <v>18</v>
      </c>
      <c r="G914" s="26">
        <v>1</v>
      </c>
      <c r="H914" s="31"/>
      <c r="I914" s="27">
        <v>0</v>
      </c>
      <c r="J914" s="28">
        <f t="shared" ref="J914:J977" si="29">G914*I914</f>
        <v>0</v>
      </c>
      <c r="K914" s="29" t="s">
        <v>50</v>
      </c>
      <c r="L914" s="29" t="s">
        <v>45</v>
      </c>
      <c r="M914" s="29" t="s">
        <v>51</v>
      </c>
      <c r="N914" s="30" t="str">
        <f>VLOOKUP(M914,[21]OPERACIONAL!$A$1:$C$12,2,FALSE)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VLOOKUP(M915,[21]OPERACIONAL!$A$1:$C$12,2,FALSE)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VLOOKUP(M916,[21]OPERACIONAL!$A$1:$C$12,2,FALSE)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VLOOKUP(M917,[21]OPERACIONAL!$A$1:$C$12,2,FALSE)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VLOOKUP(M918,[21]OPERACIONAL!$A$1:$C$12,2,FALSE)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VLOOKUP(M919,[21]OPERACIONAL!$A$1:$C$12,2,FALSE)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VLOOKUP(M920,[21]OPERACIONAL!$A$1:$C$12,2,FALSE)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VLOOKUP(M921,[21]OPERACIONAL!$A$1:$C$12,2,FALSE)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VLOOKUP(M922,[21]OPERACIONAL!$A$1:$C$12,2,FALSE)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VLOOKUP(M923,[21]OPERACIONAL!$A$1:$C$12,2,FALSE)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VLOOKUP(M924,[21]OPERACIONAL!$A$1:$C$12,2,FALSE)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VLOOKUP(M925,[21]OPERACIONAL!$A$1:$C$12,2,FALSE)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VLOOKUP(M926,[21]OPERACIONAL!$A$1:$C$12,2,FALSE)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VLOOKUP(M927,[21]OPERACIONAL!$A$1:$C$12,2,FALSE)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VLOOKUP(M928,[21]OPERACIONAL!$A$1:$C$12,2,FALSE)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VLOOKUP(M929,[21]OPERACIONAL!$A$1:$C$12,2,FALSE)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VLOOKUP(M930,[21]OPERACIONAL!$A$1:$C$12,2,FALSE)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VLOOKUP(M931,[21]OPERACIONAL!$A$1:$C$12,2,FALSE)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VLOOKUP(M932,[21]OPERACIONAL!$A$1:$C$12,2,FALSE)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VLOOKUP(M933,[21]OPERACIONAL!$A$1:$C$12,2,FALSE)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VLOOKUP(M934,[21]OPERACIONAL!$A$1:$C$12,2,FALSE)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VLOOKUP(M935,[21]OPERACIONAL!$A$1:$C$12,2,FALSE)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VLOOKUP(M936,[21]OPERACIONAL!$A$1:$C$12,2,FALSE)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VLOOKUP(M937,[21]OPERACIONAL!$A$1:$C$12,2,FALSE)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VLOOKUP(M938,[21]OPERACIONAL!$A$1:$C$12,2,FALSE)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VLOOKUP(M939,[21]OPERACIONAL!$A$1:$C$12,2,FALSE)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VLOOKUP(M940,[21]OPERACIONAL!$A$1:$C$12,2,FALSE)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VLOOKUP(M941,[21]OPERACIONAL!$A$1:$C$12,2,FALSE)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VLOOKUP(M942,[21]OPERACIONAL!$A$1:$C$12,2,FALSE)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VLOOKUP(M943,[21]OPERACIONAL!$A$1:$C$12,2,FALSE)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VLOOKUP(M944,[21]OPERACIONAL!$A$1:$C$12,2,FALSE)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VLOOKUP(M945,[21]OPERACIONAL!$A$1:$C$12,2,FALSE)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VLOOKUP(M946,[21]OPERACIONAL!$A$1:$C$12,2,FALSE)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VLOOKUP(M947,[21]OPERACIONAL!$A$1:$C$12,2,FALSE)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VLOOKUP(M948,[21]OPERACIONAL!$A$1:$C$12,2,FALSE)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VLOOKUP(M949,[21]OPERACIONAL!$A$1:$C$12,2,FALSE)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VLOOKUP(M950,[21]OPERACIONAL!$A$1:$C$12,2,FALSE)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VLOOKUP(M951,[21]OPERACIONAL!$A$1:$C$12,2,FALSE)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VLOOKUP(M952,[21]OPERACIONAL!$A$1:$C$12,2,FALSE)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VLOOKUP(M953,[21]OPERACIONAL!$A$1:$C$12,2,FALSE)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VLOOKUP(M954,[21]OPERACIONAL!$A$1:$C$12,2,FALSE)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VLOOKUP(M955,[21]OPERACIONAL!$A$1:$C$12,2,FALSE)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VLOOKUP(M956,[21]OPERACIONAL!$A$1:$C$12,2,FALSE)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VLOOKUP(M957,[21]OPERACIONAL!$A$1:$C$12,2,FALSE)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VLOOKUP(M958,[21]OPERACIONAL!$A$1:$C$12,2,FALSE)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VLOOKUP(M959,[21]OPERACIONAL!$A$1:$C$12,2,FALSE)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VLOOKUP(M960,[21]OPERACIONAL!$A$1:$C$12,2,FALSE)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VLOOKUP(M961,[21]OPERACIONAL!$A$1:$C$12,2,FALSE)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VLOOKUP(M962,[21]OPERACIONAL!$A$1:$C$12,2,FALSE)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VLOOKUP(M963,[21]OPERACIONAL!$A$1:$C$12,2,FALSE)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VLOOKUP(M964,[21]OPERACIONAL!$A$1:$C$12,2,FALSE)</f>
        <v>SELECIONAR</v>
      </c>
    </row>
    <row r="965" spans="2:14">
      <c r="B965" s="23" t="str">
        <f t="shared" ref="B965:B1028" si="30">MID(C965,1,2)</f>
        <v>U.</v>
      </c>
      <c r="C965" s="24" t="s">
        <v>4</v>
      </c>
      <c r="D965" s="25"/>
      <c r="E965" s="25"/>
      <c r="F965" s="24" t="s">
        <v>18</v>
      </c>
      <c r="G965" s="26">
        <v>1</v>
      </c>
      <c r="H965" s="31"/>
      <c r="I965" s="27">
        <v>0</v>
      </c>
      <c r="J965" s="28">
        <f t="shared" si="29"/>
        <v>0</v>
      </c>
      <c r="K965" s="29" t="s">
        <v>50</v>
      </c>
      <c r="L965" s="29" t="s">
        <v>45</v>
      </c>
      <c r="M965" s="29" t="s">
        <v>51</v>
      </c>
      <c r="N965" s="30" t="str">
        <f>VLOOKUP(M965,[21]OPERACIONAL!$A$1:$C$12,2,FALSE)</f>
        <v>SELECIONAR</v>
      </c>
    </row>
    <row r="966" spans="2:14">
      <c r="B966" s="23" t="str">
        <f t="shared" si="30"/>
        <v>U.</v>
      </c>
      <c r="C966" s="24" t="s">
        <v>4</v>
      </c>
      <c r="D966" s="25"/>
      <c r="E966" s="25"/>
      <c r="F966" s="24" t="s">
        <v>18</v>
      </c>
      <c r="G966" s="26">
        <v>1</v>
      </c>
      <c r="H966" s="31"/>
      <c r="I966" s="27">
        <v>0</v>
      </c>
      <c r="J966" s="28">
        <f t="shared" si="29"/>
        <v>0</v>
      </c>
      <c r="K966" s="29" t="s">
        <v>50</v>
      </c>
      <c r="L966" s="29" t="s">
        <v>45</v>
      </c>
      <c r="M966" s="29" t="s">
        <v>51</v>
      </c>
      <c r="N966" s="30" t="str">
        <f>VLOOKUP(M966,[21]OPERACIONAL!$A$1:$C$12,2,FALSE)</f>
        <v>SELECIONAR</v>
      </c>
    </row>
    <row r="967" spans="2:14">
      <c r="B967" s="23" t="str">
        <f t="shared" si="30"/>
        <v>U.</v>
      </c>
      <c r="C967" s="24" t="s">
        <v>4</v>
      </c>
      <c r="D967" s="25"/>
      <c r="E967" s="25"/>
      <c r="F967" s="24" t="s">
        <v>18</v>
      </c>
      <c r="G967" s="26">
        <v>1</v>
      </c>
      <c r="H967" s="31"/>
      <c r="I967" s="27">
        <v>0</v>
      </c>
      <c r="J967" s="28">
        <f t="shared" si="29"/>
        <v>0</v>
      </c>
      <c r="K967" s="29" t="s">
        <v>50</v>
      </c>
      <c r="L967" s="29" t="s">
        <v>45</v>
      </c>
      <c r="M967" s="29" t="s">
        <v>51</v>
      </c>
      <c r="N967" s="30" t="str">
        <f>VLOOKUP(M967,[21]OPERACIONAL!$A$1:$C$12,2,FALSE)</f>
        <v>SELECIONAR</v>
      </c>
    </row>
    <row r="968" spans="2:14">
      <c r="B968" s="23" t="str">
        <f t="shared" si="30"/>
        <v>U.</v>
      </c>
      <c r="C968" s="24" t="s">
        <v>4</v>
      </c>
      <c r="D968" s="25"/>
      <c r="E968" s="25"/>
      <c r="F968" s="24" t="s">
        <v>18</v>
      </c>
      <c r="G968" s="26">
        <v>1</v>
      </c>
      <c r="H968" s="31"/>
      <c r="I968" s="27">
        <v>0</v>
      </c>
      <c r="J968" s="28">
        <f t="shared" si="29"/>
        <v>0</v>
      </c>
      <c r="K968" s="29" t="s">
        <v>50</v>
      </c>
      <c r="L968" s="29" t="s">
        <v>45</v>
      </c>
      <c r="M968" s="29" t="s">
        <v>51</v>
      </c>
      <c r="N968" s="30" t="str">
        <f>VLOOKUP(M968,[21]OPERACIONAL!$A$1:$C$12,2,FALSE)</f>
        <v>SELECIONAR</v>
      </c>
    </row>
    <row r="969" spans="2:14">
      <c r="B969" s="23" t="str">
        <f t="shared" si="30"/>
        <v>U.</v>
      </c>
      <c r="C969" s="24" t="s">
        <v>4</v>
      </c>
      <c r="D969" s="25"/>
      <c r="E969" s="25"/>
      <c r="F969" s="24" t="s">
        <v>18</v>
      </c>
      <c r="G969" s="26">
        <v>1</v>
      </c>
      <c r="H969" s="31"/>
      <c r="I969" s="27">
        <v>0</v>
      </c>
      <c r="J969" s="28">
        <f t="shared" si="29"/>
        <v>0</v>
      </c>
      <c r="K969" s="29" t="s">
        <v>50</v>
      </c>
      <c r="L969" s="29" t="s">
        <v>45</v>
      </c>
      <c r="M969" s="29" t="s">
        <v>51</v>
      </c>
      <c r="N969" s="30" t="str">
        <f>VLOOKUP(M969,[21]OPERACIONAL!$A$1:$C$12,2,FALSE)</f>
        <v>SELECIONAR</v>
      </c>
    </row>
    <row r="970" spans="2:14">
      <c r="B970" s="23" t="str">
        <f t="shared" si="30"/>
        <v>U.</v>
      </c>
      <c r="C970" s="24" t="s">
        <v>4</v>
      </c>
      <c r="D970" s="25"/>
      <c r="E970" s="25"/>
      <c r="F970" s="24" t="s">
        <v>18</v>
      </c>
      <c r="G970" s="26">
        <v>1</v>
      </c>
      <c r="H970" s="31"/>
      <c r="I970" s="27">
        <v>0</v>
      </c>
      <c r="J970" s="28">
        <f t="shared" si="29"/>
        <v>0</v>
      </c>
      <c r="K970" s="29" t="s">
        <v>50</v>
      </c>
      <c r="L970" s="29" t="s">
        <v>45</v>
      </c>
      <c r="M970" s="29" t="s">
        <v>51</v>
      </c>
      <c r="N970" s="30" t="str">
        <f>VLOOKUP(M970,[21]OPERACIONAL!$A$1:$C$12,2,FALSE)</f>
        <v>SELECIONAR</v>
      </c>
    </row>
    <row r="971" spans="2:14">
      <c r="B971" s="23" t="str">
        <f t="shared" si="30"/>
        <v>U.</v>
      </c>
      <c r="C971" s="24" t="s">
        <v>4</v>
      </c>
      <c r="D971" s="25"/>
      <c r="E971" s="25"/>
      <c r="F971" s="24" t="s">
        <v>18</v>
      </c>
      <c r="G971" s="26">
        <v>1</v>
      </c>
      <c r="H971" s="31"/>
      <c r="I971" s="27">
        <v>0</v>
      </c>
      <c r="J971" s="28">
        <f t="shared" si="29"/>
        <v>0</v>
      </c>
      <c r="K971" s="29" t="s">
        <v>50</v>
      </c>
      <c r="L971" s="29" t="s">
        <v>45</v>
      </c>
      <c r="M971" s="29" t="s">
        <v>51</v>
      </c>
      <c r="N971" s="30" t="str">
        <f>VLOOKUP(M971,[21]OPERACIONAL!$A$1:$C$12,2,FALSE)</f>
        <v>SELECIONAR</v>
      </c>
    </row>
    <row r="972" spans="2:14">
      <c r="B972" s="23" t="str">
        <f t="shared" si="30"/>
        <v>U.</v>
      </c>
      <c r="C972" s="24" t="s">
        <v>4</v>
      </c>
      <c r="D972" s="25"/>
      <c r="E972" s="25"/>
      <c r="F972" s="24" t="s">
        <v>18</v>
      </c>
      <c r="G972" s="26">
        <v>1</v>
      </c>
      <c r="H972" s="31"/>
      <c r="I972" s="27">
        <v>0</v>
      </c>
      <c r="J972" s="28">
        <f t="shared" si="29"/>
        <v>0</v>
      </c>
      <c r="K972" s="29" t="s">
        <v>50</v>
      </c>
      <c r="L972" s="29" t="s">
        <v>45</v>
      </c>
      <c r="M972" s="29" t="s">
        <v>51</v>
      </c>
      <c r="N972" s="30" t="str">
        <f>VLOOKUP(M972,[21]OPERACIONAL!$A$1:$C$12,2,FALSE)</f>
        <v>SELECIONAR</v>
      </c>
    </row>
    <row r="973" spans="2:14">
      <c r="B973" s="23" t="str">
        <f t="shared" si="30"/>
        <v>U.</v>
      </c>
      <c r="C973" s="24" t="s">
        <v>4</v>
      </c>
      <c r="D973" s="25"/>
      <c r="E973" s="25"/>
      <c r="F973" s="24" t="s">
        <v>18</v>
      </c>
      <c r="G973" s="26">
        <v>1</v>
      </c>
      <c r="H973" s="31"/>
      <c r="I973" s="27">
        <v>0</v>
      </c>
      <c r="J973" s="28">
        <f t="shared" si="29"/>
        <v>0</v>
      </c>
      <c r="K973" s="29" t="s">
        <v>50</v>
      </c>
      <c r="L973" s="29" t="s">
        <v>45</v>
      </c>
      <c r="M973" s="29" t="s">
        <v>51</v>
      </c>
      <c r="N973" s="30" t="str">
        <f>VLOOKUP(M973,[21]OPERACIONAL!$A$1:$C$12,2,FALSE)</f>
        <v>SELECIONAR</v>
      </c>
    </row>
    <row r="974" spans="2:14">
      <c r="B974" s="23" t="str">
        <f t="shared" si="30"/>
        <v>U.</v>
      </c>
      <c r="C974" s="24" t="s">
        <v>4</v>
      </c>
      <c r="D974" s="25"/>
      <c r="E974" s="25"/>
      <c r="F974" s="24" t="s">
        <v>18</v>
      </c>
      <c r="G974" s="26">
        <v>1</v>
      </c>
      <c r="H974" s="31"/>
      <c r="I974" s="27">
        <v>0</v>
      </c>
      <c r="J974" s="28">
        <f t="shared" si="29"/>
        <v>0</v>
      </c>
      <c r="K974" s="29" t="s">
        <v>50</v>
      </c>
      <c r="L974" s="29" t="s">
        <v>45</v>
      </c>
      <c r="M974" s="29" t="s">
        <v>51</v>
      </c>
      <c r="N974" s="30" t="str">
        <f>VLOOKUP(M974,[21]OPERACIONAL!$A$1:$C$12,2,FALSE)</f>
        <v>SELECIONAR</v>
      </c>
    </row>
    <row r="975" spans="2:14">
      <c r="B975" s="23" t="str">
        <f t="shared" si="30"/>
        <v>U.</v>
      </c>
      <c r="C975" s="24" t="s">
        <v>4</v>
      </c>
      <c r="D975" s="25"/>
      <c r="E975" s="25"/>
      <c r="F975" s="24" t="s">
        <v>18</v>
      </c>
      <c r="G975" s="26">
        <v>1</v>
      </c>
      <c r="H975" s="31"/>
      <c r="I975" s="27">
        <v>0</v>
      </c>
      <c r="J975" s="28">
        <f t="shared" si="29"/>
        <v>0</v>
      </c>
      <c r="K975" s="29" t="s">
        <v>50</v>
      </c>
      <c r="L975" s="29" t="s">
        <v>45</v>
      </c>
      <c r="M975" s="29" t="s">
        <v>51</v>
      </c>
      <c r="N975" s="30" t="str">
        <f>VLOOKUP(M975,[21]OPERACIONAL!$A$1:$C$12,2,FALSE)</f>
        <v>SELECIONAR</v>
      </c>
    </row>
    <row r="976" spans="2:14">
      <c r="B976" s="23" t="str">
        <f t="shared" si="30"/>
        <v>U.</v>
      </c>
      <c r="C976" s="24" t="s">
        <v>4</v>
      </c>
      <c r="D976" s="25"/>
      <c r="E976" s="25"/>
      <c r="F976" s="24" t="s">
        <v>18</v>
      </c>
      <c r="G976" s="26">
        <v>1</v>
      </c>
      <c r="H976" s="31"/>
      <c r="I976" s="27">
        <v>0</v>
      </c>
      <c r="J976" s="28">
        <f t="shared" si="29"/>
        <v>0</v>
      </c>
      <c r="K976" s="29" t="s">
        <v>50</v>
      </c>
      <c r="L976" s="29" t="s">
        <v>45</v>
      </c>
      <c r="M976" s="29" t="s">
        <v>51</v>
      </c>
      <c r="N976" s="30" t="str">
        <f>VLOOKUP(M976,[21]OPERACIONAL!$A$1:$C$12,2,FALSE)</f>
        <v>SELECIONAR</v>
      </c>
    </row>
    <row r="977" spans="2:14">
      <c r="B977" s="23" t="str">
        <f t="shared" si="30"/>
        <v>U.</v>
      </c>
      <c r="C977" s="24" t="s">
        <v>4</v>
      </c>
      <c r="D977" s="25"/>
      <c r="E977" s="25"/>
      <c r="F977" s="24" t="s">
        <v>18</v>
      </c>
      <c r="G977" s="26">
        <v>1</v>
      </c>
      <c r="H977" s="31"/>
      <c r="I977" s="27">
        <v>0</v>
      </c>
      <c r="J977" s="28">
        <f t="shared" si="29"/>
        <v>0</v>
      </c>
      <c r="K977" s="29" t="s">
        <v>50</v>
      </c>
      <c r="L977" s="29" t="s">
        <v>45</v>
      </c>
      <c r="M977" s="29" t="s">
        <v>51</v>
      </c>
      <c r="N977" s="30" t="str">
        <f>VLOOKUP(M977,[21]OPERACIONAL!$A$1:$C$12,2,FALSE)</f>
        <v>SELECIONAR</v>
      </c>
    </row>
    <row r="978" spans="2:14">
      <c r="B978" s="23" t="str">
        <f t="shared" si="30"/>
        <v>U.</v>
      </c>
      <c r="C978" s="24" t="s">
        <v>4</v>
      </c>
      <c r="D978" s="25"/>
      <c r="E978" s="25"/>
      <c r="F978" s="24" t="s">
        <v>18</v>
      </c>
      <c r="G978" s="26">
        <v>1</v>
      </c>
      <c r="H978" s="31"/>
      <c r="I978" s="27">
        <v>0</v>
      </c>
      <c r="J978" s="28">
        <f t="shared" ref="J978:J1041" si="31">G978*I978</f>
        <v>0</v>
      </c>
      <c r="K978" s="29" t="s">
        <v>50</v>
      </c>
      <c r="L978" s="29" t="s">
        <v>45</v>
      </c>
      <c r="M978" s="29" t="s">
        <v>51</v>
      </c>
      <c r="N978" s="30" t="str">
        <f>VLOOKUP(M978,[21]OPERACIONAL!$A$1:$C$12,2,FALSE)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VLOOKUP(M979,[21]OPERACIONAL!$A$1:$C$12,2,FALSE)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VLOOKUP(M980,[21]OPERACIONAL!$A$1:$C$12,2,FALSE)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VLOOKUP(M981,[21]OPERACIONAL!$A$1:$C$12,2,FALSE)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VLOOKUP(M982,[21]OPERACIONAL!$A$1:$C$12,2,FALSE)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VLOOKUP(M983,[21]OPERACIONAL!$A$1:$C$12,2,FALSE)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VLOOKUP(M984,[21]OPERACIONAL!$A$1:$C$12,2,FALSE)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VLOOKUP(M985,[21]OPERACIONAL!$A$1:$C$12,2,FALSE)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VLOOKUP(M986,[21]OPERACIONAL!$A$1:$C$12,2,FALSE)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VLOOKUP(M987,[21]OPERACIONAL!$A$1:$C$12,2,FALSE)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VLOOKUP(M988,[21]OPERACIONAL!$A$1:$C$12,2,FALSE)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VLOOKUP(M989,[21]OPERACIONAL!$A$1:$C$12,2,FALSE)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VLOOKUP(M990,[21]OPERACIONAL!$A$1:$C$12,2,FALSE)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VLOOKUP(M991,[21]OPERACIONAL!$A$1:$C$12,2,FALSE)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VLOOKUP(M992,[21]OPERACIONAL!$A$1:$C$12,2,FALSE)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VLOOKUP(M993,[21]OPERACIONAL!$A$1:$C$12,2,FALSE)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VLOOKUP(M994,[21]OPERACIONAL!$A$1:$C$12,2,FALSE)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VLOOKUP(M995,[21]OPERACIONAL!$A$1:$C$12,2,FALSE)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VLOOKUP(M996,[21]OPERACIONAL!$A$1:$C$12,2,FALSE)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VLOOKUP(M997,[21]OPERACIONAL!$A$1:$C$12,2,FALSE)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VLOOKUP(M998,[21]OPERACIONAL!$A$1:$C$12,2,FALSE)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VLOOKUP(M999,[21]OPERACIONAL!$A$1:$C$12,2,FALSE)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VLOOKUP(M1000,[21]OPERACIONAL!$A$1:$C$12,2,FALSE)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VLOOKUP(M1001,[21]OPERACIONAL!$A$1:$C$12,2,FALSE)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VLOOKUP(M1002,[21]OPERACIONAL!$A$1:$C$12,2,FALSE)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VLOOKUP(M1003,[21]OPERACIONAL!$A$1:$C$12,2,FALSE)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VLOOKUP(M1004,[21]OPERACIONAL!$A$1:$C$12,2,FALSE)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VLOOKUP(M1005,[21]OPERACIONAL!$A$1:$C$12,2,FALSE)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VLOOKUP(M1006,[21]OPERACIONAL!$A$1:$C$12,2,FALSE)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VLOOKUP(M1007,[21]OPERACIONAL!$A$1:$C$12,2,FALSE)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VLOOKUP(M1008,[21]OPERACIONAL!$A$1:$C$12,2,FALSE)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VLOOKUP(M1009,[21]OPERACIONAL!$A$1:$C$12,2,FALSE)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VLOOKUP(M1010,[21]OPERACIONAL!$A$1:$C$12,2,FALSE)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VLOOKUP(M1011,[21]OPERACIONAL!$A$1:$C$12,2,FALSE)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VLOOKUP(M1012,[21]OPERACIONAL!$A$1:$C$12,2,FALSE)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VLOOKUP(M1013,[21]OPERACIONAL!$A$1:$C$12,2,FALSE)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VLOOKUP(M1014,[21]OPERACIONAL!$A$1:$C$12,2,FALSE)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VLOOKUP(M1015,[21]OPERACIONAL!$A$1:$C$12,2,FALSE)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VLOOKUP(M1016,[21]OPERACIONAL!$A$1:$C$12,2,FALSE)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VLOOKUP(M1017,[21]OPERACIONAL!$A$1:$C$12,2,FALSE)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VLOOKUP(M1018,[21]OPERACIONAL!$A$1:$C$12,2,FALSE)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VLOOKUP(M1019,[21]OPERACIONAL!$A$1:$C$12,2,FALSE)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VLOOKUP(M1020,[21]OPERACIONAL!$A$1:$C$12,2,FALSE)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VLOOKUP(M1021,[21]OPERACIONAL!$A$1:$C$12,2,FALSE)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VLOOKUP(M1022,[21]OPERACIONAL!$A$1:$C$12,2,FALSE)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VLOOKUP(M1023,[21]OPERACIONAL!$A$1:$C$12,2,FALSE)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VLOOKUP(M1024,[21]OPERACIONAL!$A$1:$C$12,2,FALSE)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VLOOKUP(M1025,[21]OPERACIONAL!$A$1:$C$12,2,FALSE)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VLOOKUP(M1026,[21]OPERACIONAL!$A$1:$C$12,2,FALSE)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VLOOKUP(M1027,[21]OPERACIONAL!$A$1:$C$12,2,FALSE)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VLOOKUP(M1028,[21]OPERACIONAL!$A$1:$C$12,2,FALSE)</f>
        <v>SELECIONAR</v>
      </c>
    </row>
    <row r="1029" spans="2:14">
      <c r="B1029" s="23" t="str">
        <f t="shared" ref="B1029:B1049" si="32">MID(C1029,1,2)</f>
        <v>U.</v>
      </c>
      <c r="C1029" s="24" t="s">
        <v>4</v>
      </c>
      <c r="D1029" s="25"/>
      <c r="E1029" s="25"/>
      <c r="F1029" s="24" t="s">
        <v>18</v>
      </c>
      <c r="G1029" s="26">
        <v>1</v>
      </c>
      <c r="H1029" s="31"/>
      <c r="I1029" s="27">
        <v>0</v>
      </c>
      <c r="J1029" s="28">
        <f t="shared" si="31"/>
        <v>0</v>
      </c>
      <c r="K1029" s="29" t="s">
        <v>50</v>
      </c>
      <c r="L1029" s="29" t="s">
        <v>45</v>
      </c>
      <c r="M1029" s="29" t="s">
        <v>51</v>
      </c>
      <c r="N1029" s="30" t="str">
        <f>VLOOKUP(M1029,[21]OPERACIONAL!$A$1:$C$12,2,FALSE)</f>
        <v>SELECIONAR</v>
      </c>
    </row>
    <row r="1030" spans="2:14">
      <c r="B1030" s="23" t="str">
        <f t="shared" si="32"/>
        <v>U.</v>
      </c>
      <c r="C1030" s="24" t="s">
        <v>4</v>
      </c>
      <c r="D1030" s="25"/>
      <c r="E1030" s="25"/>
      <c r="F1030" s="24" t="s">
        <v>18</v>
      </c>
      <c r="G1030" s="26">
        <v>1</v>
      </c>
      <c r="H1030" s="31"/>
      <c r="I1030" s="27">
        <v>0</v>
      </c>
      <c r="J1030" s="28">
        <f t="shared" si="31"/>
        <v>0</v>
      </c>
      <c r="K1030" s="29" t="s">
        <v>50</v>
      </c>
      <c r="L1030" s="29" t="s">
        <v>45</v>
      </c>
      <c r="M1030" s="29" t="s">
        <v>51</v>
      </c>
      <c r="N1030" s="30" t="str">
        <f>VLOOKUP(M1030,[21]OPERACIONAL!$A$1:$C$12,2,FALSE)</f>
        <v>SELECIONAR</v>
      </c>
    </row>
    <row r="1031" spans="2:14">
      <c r="B1031" s="23" t="str">
        <f t="shared" si="32"/>
        <v>U.</v>
      </c>
      <c r="C1031" s="24" t="s">
        <v>4</v>
      </c>
      <c r="D1031" s="25"/>
      <c r="E1031" s="25"/>
      <c r="F1031" s="24" t="s">
        <v>18</v>
      </c>
      <c r="G1031" s="26">
        <v>1</v>
      </c>
      <c r="H1031" s="31"/>
      <c r="I1031" s="27">
        <v>0</v>
      </c>
      <c r="J1031" s="28">
        <f t="shared" si="31"/>
        <v>0</v>
      </c>
      <c r="K1031" s="29" t="s">
        <v>50</v>
      </c>
      <c r="L1031" s="29" t="s">
        <v>45</v>
      </c>
      <c r="M1031" s="29" t="s">
        <v>51</v>
      </c>
      <c r="N1031" s="30" t="str">
        <f>VLOOKUP(M1031,[21]OPERACIONAL!$A$1:$C$12,2,FALSE)</f>
        <v>SELECIONAR</v>
      </c>
    </row>
    <row r="1032" spans="2:14">
      <c r="B1032" s="23" t="str">
        <f t="shared" si="32"/>
        <v>U.</v>
      </c>
      <c r="C1032" s="24" t="s">
        <v>4</v>
      </c>
      <c r="D1032" s="25"/>
      <c r="E1032" s="25"/>
      <c r="F1032" s="24" t="s">
        <v>18</v>
      </c>
      <c r="G1032" s="26">
        <v>1</v>
      </c>
      <c r="H1032" s="31"/>
      <c r="I1032" s="27">
        <v>0</v>
      </c>
      <c r="J1032" s="28">
        <f t="shared" si="31"/>
        <v>0</v>
      </c>
      <c r="K1032" s="29" t="s">
        <v>50</v>
      </c>
      <c r="L1032" s="29" t="s">
        <v>45</v>
      </c>
      <c r="M1032" s="29" t="s">
        <v>51</v>
      </c>
      <c r="N1032" s="30" t="str">
        <f>VLOOKUP(M1032,[21]OPERACIONAL!$A$1:$C$12,2,FALSE)</f>
        <v>SELECIONAR</v>
      </c>
    </row>
    <row r="1033" spans="2:14">
      <c r="B1033" s="23" t="str">
        <f t="shared" si="32"/>
        <v>U.</v>
      </c>
      <c r="C1033" s="24" t="s">
        <v>4</v>
      </c>
      <c r="D1033" s="25"/>
      <c r="E1033" s="25"/>
      <c r="F1033" s="24" t="s">
        <v>18</v>
      </c>
      <c r="G1033" s="26">
        <v>1</v>
      </c>
      <c r="H1033" s="31"/>
      <c r="I1033" s="27">
        <v>0</v>
      </c>
      <c r="J1033" s="28">
        <f t="shared" si="31"/>
        <v>0</v>
      </c>
      <c r="K1033" s="29" t="s">
        <v>50</v>
      </c>
      <c r="L1033" s="29" t="s">
        <v>45</v>
      </c>
      <c r="M1033" s="29" t="s">
        <v>51</v>
      </c>
      <c r="N1033" s="30" t="str">
        <f>VLOOKUP(M1033,[21]OPERACIONAL!$A$1:$C$12,2,FALSE)</f>
        <v>SELECIONAR</v>
      </c>
    </row>
    <row r="1034" spans="2:14">
      <c r="B1034" s="23" t="str">
        <f t="shared" si="32"/>
        <v>U.</v>
      </c>
      <c r="C1034" s="24" t="s">
        <v>4</v>
      </c>
      <c r="D1034" s="25"/>
      <c r="E1034" s="25"/>
      <c r="F1034" s="24" t="s">
        <v>18</v>
      </c>
      <c r="G1034" s="26">
        <v>1</v>
      </c>
      <c r="H1034" s="31"/>
      <c r="I1034" s="27">
        <v>0</v>
      </c>
      <c r="J1034" s="28">
        <f t="shared" si="31"/>
        <v>0</v>
      </c>
      <c r="K1034" s="29" t="s">
        <v>50</v>
      </c>
      <c r="L1034" s="29" t="s">
        <v>45</v>
      </c>
      <c r="M1034" s="29" t="s">
        <v>51</v>
      </c>
      <c r="N1034" s="30" t="str">
        <f>VLOOKUP(M1034,[21]OPERACIONAL!$A$1:$C$12,2,FALSE)</f>
        <v>SELECIONAR</v>
      </c>
    </row>
    <row r="1035" spans="2:14">
      <c r="B1035" s="23" t="str">
        <f t="shared" si="32"/>
        <v>U.</v>
      </c>
      <c r="C1035" s="24" t="s">
        <v>4</v>
      </c>
      <c r="D1035" s="25"/>
      <c r="E1035" s="25"/>
      <c r="F1035" s="24" t="s">
        <v>18</v>
      </c>
      <c r="G1035" s="26">
        <v>1</v>
      </c>
      <c r="H1035" s="31"/>
      <c r="I1035" s="27">
        <v>0</v>
      </c>
      <c r="J1035" s="28">
        <f t="shared" si="31"/>
        <v>0</v>
      </c>
      <c r="K1035" s="29" t="s">
        <v>50</v>
      </c>
      <c r="L1035" s="29" t="s">
        <v>45</v>
      </c>
      <c r="M1035" s="29" t="s">
        <v>51</v>
      </c>
      <c r="N1035" s="30" t="str">
        <f>VLOOKUP(M1035,[21]OPERACIONAL!$A$1:$C$12,2,FALSE)</f>
        <v>SELECIONAR</v>
      </c>
    </row>
    <row r="1036" spans="2:14">
      <c r="B1036" s="23" t="str">
        <f t="shared" si="32"/>
        <v>U.</v>
      </c>
      <c r="C1036" s="24" t="s">
        <v>4</v>
      </c>
      <c r="D1036" s="25"/>
      <c r="E1036" s="25"/>
      <c r="F1036" s="24" t="s">
        <v>18</v>
      </c>
      <c r="G1036" s="26">
        <v>1</v>
      </c>
      <c r="H1036" s="31"/>
      <c r="I1036" s="27">
        <v>0</v>
      </c>
      <c r="J1036" s="28">
        <f t="shared" si="31"/>
        <v>0</v>
      </c>
      <c r="K1036" s="29" t="s">
        <v>50</v>
      </c>
      <c r="L1036" s="29" t="s">
        <v>45</v>
      </c>
      <c r="M1036" s="29" t="s">
        <v>51</v>
      </c>
      <c r="N1036" s="30" t="str">
        <f>VLOOKUP(M1036,[21]OPERACIONAL!$A$1:$C$12,2,FALSE)</f>
        <v>SELECIONAR</v>
      </c>
    </row>
    <row r="1037" spans="2:14">
      <c r="B1037" s="23" t="str">
        <f t="shared" si="32"/>
        <v>U.</v>
      </c>
      <c r="C1037" s="24" t="s">
        <v>4</v>
      </c>
      <c r="D1037" s="25"/>
      <c r="E1037" s="25"/>
      <c r="F1037" s="24" t="s">
        <v>18</v>
      </c>
      <c r="G1037" s="26">
        <v>1</v>
      </c>
      <c r="H1037" s="31"/>
      <c r="I1037" s="27">
        <v>0</v>
      </c>
      <c r="J1037" s="28">
        <f t="shared" si="31"/>
        <v>0</v>
      </c>
      <c r="K1037" s="29" t="s">
        <v>50</v>
      </c>
      <c r="L1037" s="29" t="s">
        <v>45</v>
      </c>
      <c r="M1037" s="29" t="s">
        <v>51</v>
      </c>
      <c r="N1037" s="30" t="str">
        <f>VLOOKUP(M1037,[21]OPERACIONAL!$A$1:$C$12,2,FALSE)</f>
        <v>SELECIONAR</v>
      </c>
    </row>
    <row r="1038" spans="2:14">
      <c r="B1038" s="23" t="str">
        <f t="shared" si="32"/>
        <v>U.</v>
      </c>
      <c r="C1038" s="24" t="s">
        <v>4</v>
      </c>
      <c r="D1038" s="25"/>
      <c r="E1038" s="25"/>
      <c r="F1038" s="24" t="s">
        <v>18</v>
      </c>
      <c r="G1038" s="26">
        <v>1</v>
      </c>
      <c r="H1038" s="31"/>
      <c r="I1038" s="27">
        <v>0</v>
      </c>
      <c r="J1038" s="28">
        <f t="shared" si="31"/>
        <v>0</v>
      </c>
      <c r="K1038" s="29" t="s">
        <v>50</v>
      </c>
      <c r="L1038" s="29" t="s">
        <v>45</v>
      </c>
      <c r="M1038" s="29" t="s">
        <v>51</v>
      </c>
      <c r="N1038" s="30" t="str">
        <f>VLOOKUP(M1038,[21]OPERACIONAL!$A$1:$C$12,2,FALSE)</f>
        <v>SELECIONAR</v>
      </c>
    </row>
    <row r="1039" spans="2:14">
      <c r="B1039" s="23" t="str">
        <f t="shared" si="32"/>
        <v>U.</v>
      </c>
      <c r="C1039" s="24" t="s">
        <v>4</v>
      </c>
      <c r="D1039" s="25"/>
      <c r="E1039" s="25"/>
      <c r="F1039" s="24" t="s">
        <v>18</v>
      </c>
      <c r="G1039" s="26">
        <v>1</v>
      </c>
      <c r="H1039" s="31"/>
      <c r="I1039" s="27">
        <v>0</v>
      </c>
      <c r="J1039" s="28">
        <f t="shared" si="31"/>
        <v>0</v>
      </c>
      <c r="K1039" s="29" t="s">
        <v>50</v>
      </c>
      <c r="L1039" s="29" t="s">
        <v>45</v>
      </c>
      <c r="M1039" s="29" t="s">
        <v>51</v>
      </c>
      <c r="N1039" s="30" t="str">
        <f>VLOOKUP(M1039,[21]OPERACIONAL!$A$1:$C$12,2,FALSE)</f>
        <v>SELECIONAR</v>
      </c>
    </row>
    <row r="1040" spans="2:14">
      <c r="B1040" s="23" t="str">
        <f t="shared" si="32"/>
        <v>U.</v>
      </c>
      <c r="C1040" s="24" t="s">
        <v>4</v>
      </c>
      <c r="D1040" s="25"/>
      <c r="E1040" s="25"/>
      <c r="F1040" s="24" t="s">
        <v>18</v>
      </c>
      <c r="G1040" s="26">
        <v>1</v>
      </c>
      <c r="H1040" s="31"/>
      <c r="I1040" s="27">
        <v>0</v>
      </c>
      <c r="J1040" s="28">
        <f t="shared" si="31"/>
        <v>0</v>
      </c>
      <c r="K1040" s="29" t="s">
        <v>50</v>
      </c>
      <c r="L1040" s="29" t="s">
        <v>45</v>
      </c>
      <c r="M1040" s="29" t="s">
        <v>51</v>
      </c>
      <c r="N1040" s="30" t="str">
        <f>VLOOKUP(M1040,[21]OPERACIONAL!$A$1:$C$12,2,FALSE)</f>
        <v>SELECIONAR</v>
      </c>
    </row>
    <row r="1041" spans="2:14">
      <c r="B1041" s="23" t="str">
        <f t="shared" si="32"/>
        <v>U.</v>
      </c>
      <c r="C1041" s="24" t="s">
        <v>4</v>
      </c>
      <c r="D1041" s="25"/>
      <c r="E1041" s="25"/>
      <c r="F1041" s="24" t="s">
        <v>18</v>
      </c>
      <c r="G1041" s="26">
        <v>1</v>
      </c>
      <c r="H1041" s="31"/>
      <c r="I1041" s="27">
        <v>0</v>
      </c>
      <c r="J1041" s="28">
        <f t="shared" si="31"/>
        <v>0</v>
      </c>
      <c r="K1041" s="29" t="s">
        <v>50</v>
      </c>
      <c r="L1041" s="29" t="s">
        <v>45</v>
      </c>
      <c r="M1041" s="29" t="s">
        <v>51</v>
      </c>
      <c r="N1041" s="30" t="str">
        <f>VLOOKUP(M1041,[21]OPERACIONAL!$A$1:$C$12,2,FALSE)</f>
        <v>SELECIONAR</v>
      </c>
    </row>
    <row r="1042" spans="2:14">
      <c r="B1042" s="23" t="str">
        <f t="shared" si="32"/>
        <v>U.</v>
      </c>
      <c r="C1042" s="24" t="s">
        <v>4</v>
      </c>
      <c r="D1042" s="25"/>
      <c r="E1042" s="25"/>
      <c r="F1042" s="24" t="s">
        <v>18</v>
      </c>
      <c r="G1042" s="26">
        <v>1</v>
      </c>
      <c r="H1042" s="31"/>
      <c r="I1042" s="27">
        <v>0</v>
      </c>
      <c r="J1042" s="28">
        <f t="shared" ref="J1042:J1049" si="33">G1042*I1042</f>
        <v>0</v>
      </c>
      <c r="K1042" s="29" t="s">
        <v>50</v>
      </c>
      <c r="L1042" s="29" t="s">
        <v>45</v>
      </c>
      <c r="M1042" s="29" t="s">
        <v>51</v>
      </c>
      <c r="N1042" s="30" t="str">
        <f>VLOOKUP(M1042,[21]OPERACIONAL!$A$1:$C$12,2,FALSE)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VLOOKUP(M1043,[21]OPERACIONAL!$A$1:$C$12,2,FALSE)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VLOOKUP(M1044,[21]OPERACIONAL!$A$1:$C$12,2,FALSE)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VLOOKUP(M1045,[21]OPERACIONAL!$A$1:$C$12,2,FALSE)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VLOOKUP(M1046,[21]OPERACIONAL!$A$1:$C$12,2,FALSE)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VLOOKUP(M1047,[21]OPERACIONAL!$A$1:$C$12,2,FALSE)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VLOOKUP(M1048,[21]OPERACIONAL!$A$1:$C$12,2,FALSE)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VLOOKUP(M1049,[21]OPERACIONAL!$A$1:$C$12,2,FALSE)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AC00-04B3-4F12-98F9-C8B23F695C39}">
  <dimension ref="B1:N1049"/>
  <sheetViews>
    <sheetView zoomScale="85" zoomScaleNormal="85" workbookViewId="0">
      <selection activeCell="B5" sqref="B5"/>
    </sheetView>
  </sheetViews>
  <sheetFormatPr defaultRowHeight="12"/>
  <cols>
    <col min="1" max="1" width="9.140625" style="1"/>
    <col min="2" max="2" width="20.42578125" style="1" customWidth="1"/>
    <col min="3" max="3" width="6" style="1" bestFit="1" customWidth="1"/>
    <col min="4" max="4" width="20.7109375" style="2" customWidth="1"/>
    <col min="5" max="5" width="19.140625" style="2" customWidth="1"/>
    <col min="6" max="6" width="15.5703125" style="1" customWidth="1"/>
    <col min="7" max="7" width="17.5703125" style="1" customWidth="1"/>
    <col min="8" max="8" width="14.140625" style="1" customWidth="1"/>
    <col min="9" max="9" width="16.85546875" style="1" customWidth="1"/>
    <col min="10" max="10" width="19.42578125" style="1" bestFit="1" customWidth="1"/>
    <col min="11" max="11" width="16" style="2" customWidth="1"/>
    <col min="12" max="12" width="20" style="2" customWidth="1"/>
    <col min="13" max="13" width="17.140625" style="2" bestFit="1" customWidth="1"/>
    <col min="14" max="14" width="75.42578125" style="1" customWidth="1"/>
    <col min="15" max="16384" width="9.140625" style="1"/>
  </cols>
  <sheetData>
    <row r="1" spans="2:14" ht="12.75" thickBot="1">
      <c r="I1" s="3" t="s">
        <v>0</v>
      </c>
      <c r="J1" s="4">
        <f>SUBTOTAL(9,J4:J1049)</f>
        <v>3443200</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36.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36.75" thickBot="1">
      <c r="B4" s="14" t="str">
        <f>MID(C4,1,2)</f>
        <v>10</v>
      </c>
      <c r="C4" s="15" t="s">
        <v>16</v>
      </c>
      <c r="D4" s="16" t="s">
        <v>17</v>
      </c>
      <c r="E4" s="16"/>
      <c r="F4" s="15" t="s">
        <v>18</v>
      </c>
      <c r="G4" s="17">
        <v>1</v>
      </c>
      <c r="H4" s="18" t="s">
        <v>19</v>
      </c>
      <c r="I4" s="19">
        <v>1</v>
      </c>
      <c r="J4" s="20">
        <v>130000</v>
      </c>
      <c r="K4" s="21" t="s">
        <v>20</v>
      </c>
      <c r="L4" s="21" t="s">
        <v>21</v>
      </c>
      <c r="M4" s="21" t="s">
        <v>22</v>
      </c>
      <c r="N4" s="22" t="str">
        <f>VLOOKUP(M4,[1]OPERACIONAL!$A$1:$C$12,2,FALSE)</f>
        <v>EQUIPAMENTOS E MATERIAL PERMANENTE</v>
      </c>
    </row>
    <row r="5" spans="2:14" ht="84.75" thickBot="1">
      <c r="B5" s="23" t="str">
        <f t="shared" ref="B5:B68" si="0">MID(C5,1,2)</f>
        <v>10</v>
      </c>
      <c r="C5" s="24" t="s">
        <v>16</v>
      </c>
      <c r="D5" s="25" t="s">
        <v>23</v>
      </c>
      <c r="E5" s="25" t="s">
        <v>24</v>
      </c>
      <c r="F5" s="24" t="s">
        <v>18</v>
      </c>
      <c r="G5" s="26">
        <v>1</v>
      </c>
      <c r="H5" s="18" t="s">
        <v>19</v>
      </c>
      <c r="I5" s="27">
        <v>0</v>
      </c>
      <c r="J5" s="28">
        <v>75000</v>
      </c>
      <c r="K5" s="29" t="s">
        <v>20</v>
      </c>
      <c r="L5" s="29" t="s">
        <v>21</v>
      </c>
      <c r="M5" s="29" t="s">
        <v>25</v>
      </c>
      <c r="N5" s="30" t="str">
        <f>VLOOKUP(M5,[1]OPERACIONAL!$A$1:$C$12,2,FALSE)</f>
        <v>PASSAGENS E DESPESAS COM LOCOMOÇÃO</v>
      </c>
    </row>
    <row r="6" spans="2:14" ht="50.25" customHeight="1" thickBot="1">
      <c r="B6" s="23" t="str">
        <f t="shared" si="0"/>
        <v>10</v>
      </c>
      <c r="C6" s="24" t="s">
        <v>16</v>
      </c>
      <c r="D6" s="25" t="s">
        <v>26</v>
      </c>
      <c r="E6" s="25" t="s">
        <v>27</v>
      </c>
      <c r="F6" s="24" t="s">
        <v>18</v>
      </c>
      <c r="G6" s="26">
        <v>1</v>
      </c>
      <c r="H6" s="18" t="s">
        <v>19</v>
      </c>
      <c r="I6" s="27">
        <v>0</v>
      </c>
      <c r="J6" s="28">
        <v>7000</v>
      </c>
      <c r="K6" s="29" t="s">
        <v>20</v>
      </c>
      <c r="L6" s="29" t="s">
        <v>21</v>
      </c>
      <c r="M6" s="29" t="s">
        <v>28</v>
      </c>
      <c r="N6" s="30" t="str">
        <f>VLOOKUP(M6,[1]OPERACIONAL!$A$1:$C$12,2,FALSE)</f>
        <v>SERVIÇOS DE TECNOLOGIA DA INFORMAÇÃO E COMUNICAÇÃO - PESSOA JURÍDICA</v>
      </c>
    </row>
    <row r="7" spans="2:14" ht="152.25" customHeight="1" thickBot="1">
      <c r="B7" s="23" t="str">
        <f t="shared" si="0"/>
        <v>10</v>
      </c>
      <c r="C7" s="24" t="s">
        <v>16</v>
      </c>
      <c r="D7" s="25" t="s">
        <v>29</v>
      </c>
      <c r="E7" s="25" t="s">
        <v>30</v>
      </c>
      <c r="F7" s="24" t="s">
        <v>18</v>
      </c>
      <c r="G7" s="26">
        <v>1</v>
      </c>
      <c r="H7" s="18" t="s">
        <v>19</v>
      </c>
      <c r="I7" s="27"/>
      <c r="J7" s="28">
        <v>88000</v>
      </c>
      <c r="K7" s="29" t="s">
        <v>20</v>
      </c>
      <c r="L7" s="29" t="s">
        <v>21</v>
      </c>
      <c r="M7" s="29" t="s">
        <v>31</v>
      </c>
      <c r="N7" s="30" t="str">
        <f>VLOOKUP(M7,[1]OPERACIONAL!$A$1:$C$12,2,FALSE)</f>
        <v>MATERIAL DE CONSUMO</v>
      </c>
    </row>
    <row r="8" spans="2:14" ht="173.25" customHeight="1" thickBot="1">
      <c r="B8" s="23" t="str">
        <f t="shared" si="0"/>
        <v>10</v>
      </c>
      <c r="C8" s="24" t="s">
        <v>16</v>
      </c>
      <c r="D8" s="25" t="s">
        <v>32</v>
      </c>
      <c r="E8" s="25" t="s">
        <v>33</v>
      </c>
      <c r="F8" s="24" t="s">
        <v>18</v>
      </c>
      <c r="G8" s="26">
        <v>1</v>
      </c>
      <c r="H8" s="18" t="s">
        <v>19</v>
      </c>
      <c r="I8" s="27">
        <v>0</v>
      </c>
      <c r="J8" s="28">
        <v>90000</v>
      </c>
      <c r="K8" s="29" t="s">
        <v>20</v>
      </c>
      <c r="L8" s="29" t="s">
        <v>21</v>
      </c>
      <c r="M8" s="29" t="s">
        <v>34</v>
      </c>
      <c r="N8" s="30" t="str">
        <f>VLOOKUP(M8,[1]OPERACIONAL!$A$1:$C$12,2,FALSE)</f>
        <v>OUTROS SERVIÇOS DE TERCEIROS - PESSOA JURÍDICA</v>
      </c>
    </row>
    <row r="9" spans="2:14" ht="36.75" thickBot="1">
      <c r="B9" s="23" t="str">
        <f t="shared" si="0"/>
        <v>10</v>
      </c>
      <c r="C9" s="24" t="s">
        <v>16</v>
      </c>
      <c r="D9" s="25" t="s">
        <v>35</v>
      </c>
      <c r="E9" s="25" t="s">
        <v>36</v>
      </c>
      <c r="F9" s="24" t="s">
        <v>18</v>
      </c>
      <c r="G9" s="26">
        <v>1</v>
      </c>
      <c r="H9" s="18" t="s">
        <v>19</v>
      </c>
      <c r="I9" s="27">
        <v>0</v>
      </c>
      <c r="J9" s="28">
        <v>900000</v>
      </c>
      <c r="K9" s="29" t="s">
        <v>20</v>
      </c>
      <c r="L9" s="29" t="s">
        <v>21</v>
      </c>
      <c r="M9" s="29" t="s">
        <v>37</v>
      </c>
      <c r="N9" s="30" t="str">
        <f>VLOOKUP(M9,[1]OPERACIONAL!$A$1:$C$12,2,FALSE)</f>
        <v>OUTROS SERVIÇOS DE TERCEIROS - PESSOA FÍSICA</v>
      </c>
    </row>
    <row r="10" spans="2:14" ht="36.75" thickBot="1">
      <c r="B10" s="23" t="str">
        <f t="shared" si="0"/>
        <v>10</v>
      </c>
      <c r="C10" s="24" t="s">
        <v>16</v>
      </c>
      <c r="D10" s="25" t="s">
        <v>32</v>
      </c>
      <c r="E10" s="25" t="s">
        <v>38</v>
      </c>
      <c r="F10" s="24" t="s">
        <v>18</v>
      </c>
      <c r="G10" s="26">
        <v>1</v>
      </c>
      <c r="H10" s="18" t="s">
        <v>19</v>
      </c>
      <c r="I10" s="27">
        <v>0</v>
      </c>
      <c r="J10" s="28">
        <v>800000</v>
      </c>
      <c r="K10" s="29" t="s">
        <v>20</v>
      </c>
      <c r="L10" s="29" t="s">
        <v>21</v>
      </c>
      <c r="M10" s="29" t="s">
        <v>34</v>
      </c>
      <c r="N10" s="30" t="str">
        <f>VLOOKUP(M10,[1]OPERACIONAL!$A$1:$C$12,2,FALSE)</f>
        <v>OUTROS SERVIÇOS DE TERCEIROS - PESSOA JURÍDICA</v>
      </c>
    </row>
    <row r="11" spans="2:14" ht="54.75" customHeight="1" thickBot="1">
      <c r="B11" s="23" t="str">
        <f t="shared" si="0"/>
        <v>10</v>
      </c>
      <c r="C11" s="24" t="s">
        <v>16</v>
      </c>
      <c r="D11" s="25" t="s">
        <v>39</v>
      </c>
      <c r="E11" s="25" t="s">
        <v>40</v>
      </c>
      <c r="F11" s="24" t="s">
        <v>18</v>
      </c>
      <c r="G11" s="26">
        <v>1</v>
      </c>
      <c r="H11" s="18" t="s">
        <v>19</v>
      </c>
      <c r="I11" s="27">
        <v>0</v>
      </c>
      <c r="J11" s="28">
        <v>100000</v>
      </c>
      <c r="K11" s="29" t="s">
        <v>20</v>
      </c>
      <c r="L11" s="29" t="s">
        <v>21</v>
      </c>
      <c r="M11" s="29" t="s">
        <v>28</v>
      </c>
      <c r="N11" s="30" t="str">
        <f>VLOOKUP(M11,[1]OPERACIONAL!$A$1:$C$12,2,FALSE)</f>
        <v>SERVIÇOS DE TECNOLOGIA DA INFORMAÇÃO E COMUNICAÇÃO - PESSOA JURÍDICA</v>
      </c>
    </row>
    <row r="12" spans="2:14" ht="24.75" thickBot="1">
      <c r="B12" s="23" t="str">
        <f t="shared" si="0"/>
        <v>10</v>
      </c>
      <c r="C12" s="24" t="s">
        <v>41</v>
      </c>
      <c r="D12" s="25" t="s">
        <v>42</v>
      </c>
      <c r="E12" s="25"/>
      <c r="F12" s="24" t="s">
        <v>18</v>
      </c>
      <c r="G12" s="26">
        <v>1</v>
      </c>
      <c r="H12" s="18" t="s">
        <v>19</v>
      </c>
      <c r="I12" s="27">
        <v>0</v>
      </c>
      <c r="J12" s="28">
        <v>10000</v>
      </c>
      <c r="K12" s="29" t="s">
        <v>43</v>
      </c>
      <c r="L12" s="29" t="s">
        <v>21</v>
      </c>
      <c r="M12" s="29" t="s">
        <v>22</v>
      </c>
      <c r="N12" s="30" t="str">
        <f>VLOOKUP(M12,[1]OPERACIONAL!$A$1:$C$12,2,FALSE)</f>
        <v>EQUIPAMENTOS E MATERIAL PERMANENTE</v>
      </c>
    </row>
    <row r="13" spans="2:14" ht="60.75" thickBot="1">
      <c r="B13" s="23" t="str">
        <f t="shared" si="0"/>
        <v>10</v>
      </c>
      <c r="C13" s="24" t="s">
        <v>41</v>
      </c>
      <c r="D13" s="25" t="s">
        <v>29</v>
      </c>
      <c r="E13" s="25" t="s">
        <v>44</v>
      </c>
      <c r="F13" s="24" t="s">
        <v>18</v>
      </c>
      <c r="G13" s="26">
        <v>1</v>
      </c>
      <c r="H13" s="18" t="s">
        <v>19</v>
      </c>
      <c r="I13" s="27">
        <v>0</v>
      </c>
      <c r="J13" s="28">
        <v>36000</v>
      </c>
      <c r="K13" s="29" t="s">
        <v>43</v>
      </c>
      <c r="L13" s="29" t="s">
        <v>45</v>
      </c>
      <c r="M13" s="29" t="s">
        <v>31</v>
      </c>
      <c r="N13" s="30" t="str">
        <f>VLOOKUP(M13,[1]OPERACIONAL!$A$1:$C$12,2,FALSE)</f>
        <v>MATERIAL DE CONSUMO</v>
      </c>
    </row>
    <row r="14" spans="2:14" ht="72" customHeight="1" thickBot="1">
      <c r="B14" s="23" t="str">
        <f t="shared" si="0"/>
        <v>10</v>
      </c>
      <c r="C14" s="24" t="s">
        <v>41</v>
      </c>
      <c r="D14" s="25" t="s">
        <v>46</v>
      </c>
      <c r="E14" s="25" t="s">
        <v>47</v>
      </c>
      <c r="F14" s="24" t="s">
        <v>18</v>
      </c>
      <c r="G14" s="26">
        <v>1</v>
      </c>
      <c r="H14" s="18" t="s">
        <v>19</v>
      </c>
      <c r="I14" s="27">
        <v>0</v>
      </c>
      <c r="J14" s="28">
        <v>1200000</v>
      </c>
      <c r="K14" s="29" t="s">
        <v>20</v>
      </c>
      <c r="L14" s="29" t="s">
        <v>45</v>
      </c>
      <c r="M14" s="29" t="s">
        <v>48</v>
      </c>
      <c r="N14" s="30" t="str">
        <f>VLOOKUP(M14,[1]OPERACIONAL!$A$1:$C$12,2,FALSE)</f>
        <v>MATERIAL, BEM OU SERVIÇO PARA DISTRIBUIÇÃO GRATUITA</v>
      </c>
    </row>
    <row r="15" spans="2:14" ht="24">
      <c r="B15" s="23" t="str">
        <f t="shared" si="0"/>
        <v>10</v>
      </c>
      <c r="C15" s="24" t="s">
        <v>41</v>
      </c>
      <c r="D15" s="25" t="s">
        <v>49</v>
      </c>
      <c r="E15" s="25"/>
      <c r="F15" s="24" t="s">
        <v>18</v>
      </c>
      <c r="G15" s="26">
        <v>1</v>
      </c>
      <c r="H15" s="18" t="s">
        <v>19</v>
      </c>
      <c r="I15" s="27">
        <v>0</v>
      </c>
      <c r="J15" s="28">
        <v>7200</v>
      </c>
      <c r="K15" s="29" t="s">
        <v>20</v>
      </c>
      <c r="L15" s="29" t="s">
        <v>45</v>
      </c>
      <c r="M15" s="29" t="s">
        <v>34</v>
      </c>
      <c r="N15" s="30" t="str">
        <f>VLOOKUP(M15,[1]OPERACIONAL!$A$1:$C$12,2,FALSE)</f>
        <v>OUTROS SERVIÇOS DE TERCEIROS - PESSOA JURÍDICA</v>
      </c>
    </row>
    <row r="16" spans="2:14">
      <c r="B16" s="23" t="str">
        <f t="shared" si="0"/>
        <v>U.</v>
      </c>
      <c r="C16" s="24" t="s">
        <v>4</v>
      </c>
      <c r="D16" s="25"/>
      <c r="E16" s="25"/>
      <c r="F16" s="24" t="s">
        <v>18</v>
      </c>
      <c r="G16" s="26">
        <v>1</v>
      </c>
      <c r="H16" s="31"/>
      <c r="I16" s="27">
        <v>0</v>
      </c>
      <c r="J16" s="28">
        <f t="shared" ref="J16:J79" si="1">G16*I16</f>
        <v>0</v>
      </c>
      <c r="K16" s="29" t="s">
        <v>50</v>
      </c>
      <c r="L16" s="29" t="s">
        <v>45</v>
      </c>
      <c r="M16" s="29" t="s">
        <v>51</v>
      </c>
      <c r="N16" s="30" t="str">
        <f>VLOOKUP(M16,[1]OPERACIONAL!$A$1:$C$12,2,FALSE)</f>
        <v>SELECIONAR</v>
      </c>
    </row>
    <row r="17" spans="2:14">
      <c r="B17" s="23" t="str">
        <f t="shared" si="0"/>
        <v>U.</v>
      </c>
      <c r="C17" s="24" t="s">
        <v>4</v>
      </c>
      <c r="D17" s="25"/>
      <c r="E17" s="25"/>
      <c r="F17" s="24" t="s">
        <v>18</v>
      </c>
      <c r="G17" s="26">
        <v>1</v>
      </c>
      <c r="H17" s="31"/>
      <c r="I17" s="27">
        <v>0</v>
      </c>
      <c r="J17" s="28">
        <f t="shared" si="1"/>
        <v>0</v>
      </c>
      <c r="K17" s="29" t="s">
        <v>50</v>
      </c>
      <c r="L17" s="29" t="s">
        <v>45</v>
      </c>
      <c r="M17" s="29" t="s">
        <v>51</v>
      </c>
      <c r="N17" s="30" t="str">
        <f>VLOOKUP(M17,[1]OPERACIONAL!$A$1:$C$12,2,FALSE)</f>
        <v>SELECIONAR</v>
      </c>
    </row>
    <row r="18" spans="2:14">
      <c r="B18" s="23" t="str">
        <f t="shared" si="0"/>
        <v>U.</v>
      </c>
      <c r="C18" s="24" t="s">
        <v>4</v>
      </c>
      <c r="D18" s="25"/>
      <c r="E18" s="25"/>
      <c r="F18" s="24" t="s">
        <v>18</v>
      </c>
      <c r="G18" s="26">
        <v>1</v>
      </c>
      <c r="H18" s="31"/>
      <c r="I18" s="27">
        <v>0</v>
      </c>
      <c r="J18" s="28">
        <f t="shared" si="1"/>
        <v>0</v>
      </c>
      <c r="K18" s="29" t="s">
        <v>50</v>
      </c>
      <c r="L18" s="29" t="s">
        <v>45</v>
      </c>
      <c r="M18" s="29" t="s">
        <v>51</v>
      </c>
      <c r="N18" s="30" t="str">
        <f>VLOOKUP(M18,[1]OPERACIONAL!$A$1:$C$12,2,FALSE)</f>
        <v>SELECIONAR</v>
      </c>
    </row>
    <row r="19" spans="2:14">
      <c r="B19" s="23" t="str">
        <f t="shared" si="0"/>
        <v>U.</v>
      </c>
      <c r="C19" s="24" t="s">
        <v>4</v>
      </c>
      <c r="D19" s="25"/>
      <c r="E19" s="25"/>
      <c r="F19" s="24" t="s">
        <v>18</v>
      </c>
      <c r="G19" s="26">
        <v>1</v>
      </c>
      <c r="H19" s="31"/>
      <c r="I19" s="27">
        <v>0</v>
      </c>
      <c r="J19" s="28">
        <f t="shared" si="1"/>
        <v>0</v>
      </c>
      <c r="K19" s="29" t="s">
        <v>50</v>
      </c>
      <c r="L19" s="29" t="s">
        <v>45</v>
      </c>
      <c r="M19" s="29" t="s">
        <v>51</v>
      </c>
      <c r="N19" s="30" t="str">
        <f>VLOOKUP(M19,[1]OPERACIONAL!$A$1:$C$12,2,FALSE)</f>
        <v>SELECIONAR</v>
      </c>
    </row>
    <row r="20" spans="2:14">
      <c r="B20" s="23" t="str">
        <f t="shared" si="0"/>
        <v>U.</v>
      </c>
      <c r="C20" s="24" t="s">
        <v>4</v>
      </c>
      <c r="D20" s="25"/>
      <c r="E20" s="25"/>
      <c r="F20" s="24" t="s">
        <v>18</v>
      </c>
      <c r="G20" s="26">
        <v>1</v>
      </c>
      <c r="H20" s="31"/>
      <c r="I20" s="27">
        <v>0</v>
      </c>
      <c r="J20" s="28">
        <f t="shared" si="1"/>
        <v>0</v>
      </c>
      <c r="K20" s="29" t="s">
        <v>50</v>
      </c>
      <c r="L20" s="29" t="s">
        <v>45</v>
      </c>
      <c r="M20" s="29" t="s">
        <v>51</v>
      </c>
      <c r="N20" s="30" t="str">
        <f>VLOOKUP(M20,[1]OPERACIONAL!$A$1:$C$12,2,FALSE)</f>
        <v>SELECIONAR</v>
      </c>
    </row>
    <row r="21" spans="2:14">
      <c r="B21" s="23" t="str">
        <f t="shared" si="0"/>
        <v>U.</v>
      </c>
      <c r="C21" s="24" t="s">
        <v>4</v>
      </c>
      <c r="D21" s="25"/>
      <c r="E21" s="25"/>
      <c r="F21" s="24" t="s">
        <v>18</v>
      </c>
      <c r="G21" s="26">
        <v>1</v>
      </c>
      <c r="H21" s="31"/>
      <c r="I21" s="27">
        <v>0</v>
      </c>
      <c r="J21" s="28">
        <f t="shared" si="1"/>
        <v>0</v>
      </c>
      <c r="K21" s="29" t="s">
        <v>50</v>
      </c>
      <c r="L21" s="29" t="s">
        <v>45</v>
      </c>
      <c r="M21" s="29" t="s">
        <v>51</v>
      </c>
      <c r="N21" s="30" t="str">
        <f>VLOOKUP(M21,[1]OPERACIONAL!$A$1:$C$12,2,FALSE)</f>
        <v>SELECIONAR</v>
      </c>
    </row>
    <row r="22" spans="2:14">
      <c r="B22" s="23" t="str">
        <f t="shared" si="0"/>
        <v>U.</v>
      </c>
      <c r="C22" s="24" t="s">
        <v>4</v>
      </c>
      <c r="D22" s="25"/>
      <c r="E22" s="25"/>
      <c r="F22" s="24" t="s">
        <v>18</v>
      </c>
      <c r="G22" s="26">
        <v>1</v>
      </c>
      <c r="H22" s="31"/>
      <c r="I22" s="27">
        <v>0</v>
      </c>
      <c r="J22" s="28">
        <f t="shared" si="1"/>
        <v>0</v>
      </c>
      <c r="K22" s="29" t="s">
        <v>50</v>
      </c>
      <c r="L22" s="29" t="s">
        <v>45</v>
      </c>
      <c r="M22" s="29" t="s">
        <v>51</v>
      </c>
      <c r="N22" s="30" t="str">
        <f>VLOOKUP(M22,[1]OPERACIONAL!$A$1:$C$12,2,FALSE)</f>
        <v>SELECIONAR</v>
      </c>
    </row>
    <row r="23" spans="2:14">
      <c r="B23" s="23" t="str">
        <f t="shared" si="0"/>
        <v>U.</v>
      </c>
      <c r="C23" s="24" t="s">
        <v>4</v>
      </c>
      <c r="D23" s="25"/>
      <c r="E23" s="25"/>
      <c r="F23" s="24" t="s">
        <v>18</v>
      </c>
      <c r="G23" s="26">
        <v>1</v>
      </c>
      <c r="H23" s="31"/>
      <c r="I23" s="27">
        <v>0</v>
      </c>
      <c r="J23" s="28">
        <f t="shared" si="1"/>
        <v>0</v>
      </c>
      <c r="K23" s="29" t="s">
        <v>50</v>
      </c>
      <c r="L23" s="29" t="s">
        <v>45</v>
      </c>
      <c r="M23" s="29" t="s">
        <v>51</v>
      </c>
      <c r="N23" s="30" t="str">
        <f>VLOOKUP(M23,[1]OPERACIONAL!$A$1:$C$12,2,FALSE)</f>
        <v>SELECIONAR</v>
      </c>
    </row>
    <row r="24" spans="2:14">
      <c r="B24" s="23" t="str">
        <f t="shared" si="0"/>
        <v>U.</v>
      </c>
      <c r="C24" s="24" t="s">
        <v>4</v>
      </c>
      <c r="D24" s="25"/>
      <c r="E24" s="25"/>
      <c r="F24" s="24" t="s">
        <v>18</v>
      </c>
      <c r="G24" s="26">
        <v>1</v>
      </c>
      <c r="H24" s="31"/>
      <c r="I24" s="27">
        <v>0</v>
      </c>
      <c r="J24" s="28">
        <f t="shared" si="1"/>
        <v>0</v>
      </c>
      <c r="K24" s="29" t="s">
        <v>50</v>
      </c>
      <c r="L24" s="29" t="s">
        <v>45</v>
      </c>
      <c r="M24" s="29" t="s">
        <v>51</v>
      </c>
      <c r="N24" s="30" t="str">
        <f>VLOOKUP(M24,[1]OPERACIONAL!$A$1:$C$12,2,FALSE)</f>
        <v>SELECIONAR</v>
      </c>
    </row>
    <row r="25" spans="2:14">
      <c r="B25" s="23" t="str">
        <f t="shared" si="0"/>
        <v>U.</v>
      </c>
      <c r="C25" s="24" t="s">
        <v>4</v>
      </c>
      <c r="D25" s="25"/>
      <c r="E25" s="25"/>
      <c r="F25" s="24" t="s">
        <v>18</v>
      </c>
      <c r="G25" s="26">
        <v>1</v>
      </c>
      <c r="H25" s="31"/>
      <c r="I25" s="27">
        <v>0</v>
      </c>
      <c r="J25" s="28">
        <f t="shared" si="1"/>
        <v>0</v>
      </c>
      <c r="K25" s="29" t="s">
        <v>50</v>
      </c>
      <c r="L25" s="29" t="s">
        <v>45</v>
      </c>
      <c r="M25" s="29" t="s">
        <v>51</v>
      </c>
      <c r="N25" s="30" t="str">
        <f>VLOOKUP(M25,[1]OPERACIONAL!$A$1:$C$12,2,FALSE)</f>
        <v>SELECIONAR</v>
      </c>
    </row>
    <row r="26" spans="2:14">
      <c r="B26" s="23" t="str">
        <f t="shared" si="0"/>
        <v>U.</v>
      </c>
      <c r="C26" s="24" t="s">
        <v>4</v>
      </c>
      <c r="D26" s="25"/>
      <c r="E26" s="25"/>
      <c r="F26" s="24" t="s">
        <v>18</v>
      </c>
      <c r="G26" s="26">
        <v>1</v>
      </c>
      <c r="H26" s="31"/>
      <c r="I26" s="27">
        <v>0</v>
      </c>
      <c r="J26" s="28">
        <f t="shared" si="1"/>
        <v>0</v>
      </c>
      <c r="K26" s="29" t="s">
        <v>50</v>
      </c>
      <c r="L26" s="29" t="s">
        <v>45</v>
      </c>
      <c r="M26" s="29" t="s">
        <v>51</v>
      </c>
      <c r="N26" s="30" t="str">
        <f>VLOOKUP(M26,[1]OPERACIONAL!$A$1:$C$12,2,FALSE)</f>
        <v>SELECIONAR</v>
      </c>
    </row>
    <row r="27" spans="2:14">
      <c r="B27" s="23" t="str">
        <f t="shared" si="0"/>
        <v>U.</v>
      </c>
      <c r="C27" s="24" t="s">
        <v>4</v>
      </c>
      <c r="D27" s="25"/>
      <c r="E27" s="25"/>
      <c r="F27" s="24" t="s">
        <v>18</v>
      </c>
      <c r="G27" s="26">
        <v>1</v>
      </c>
      <c r="H27" s="31"/>
      <c r="I27" s="27">
        <v>0</v>
      </c>
      <c r="J27" s="28">
        <f t="shared" si="1"/>
        <v>0</v>
      </c>
      <c r="K27" s="29" t="s">
        <v>50</v>
      </c>
      <c r="L27" s="29" t="s">
        <v>45</v>
      </c>
      <c r="M27" s="29" t="s">
        <v>51</v>
      </c>
      <c r="N27" s="30" t="str">
        <f>VLOOKUP(M27,[1]OPERACIONAL!$A$1:$C$12,2,FALSE)</f>
        <v>SELECIONAR</v>
      </c>
    </row>
    <row r="28" spans="2:14">
      <c r="B28" s="23" t="str">
        <f t="shared" si="0"/>
        <v>U.</v>
      </c>
      <c r="C28" s="24" t="s">
        <v>4</v>
      </c>
      <c r="D28" s="25"/>
      <c r="E28" s="25"/>
      <c r="F28" s="24" t="s">
        <v>18</v>
      </c>
      <c r="G28" s="26">
        <v>1</v>
      </c>
      <c r="H28" s="31"/>
      <c r="I28" s="27">
        <v>0</v>
      </c>
      <c r="J28" s="28">
        <f t="shared" si="1"/>
        <v>0</v>
      </c>
      <c r="K28" s="29" t="s">
        <v>50</v>
      </c>
      <c r="L28" s="29" t="s">
        <v>45</v>
      </c>
      <c r="M28" s="29" t="s">
        <v>51</v>
      </c>
      <c r="N28" s="30" t="str">
        <f>VLOOKUP(M28,[1]OPERACIONAL!$A$1:$C$12,2,FALSE)</f>
        <v>SELECIONAR</v>
      </c>
    </row>
    <row r="29" spans="2:14">
      <c r="B29" s="23" t="str">
        <f t="shared" si="0"/>
        <v>U.</v>
      </c>
      <c r="C29" s="24" t="s">
        <v>4</v>
      </c>
      <c r="D29" s="25"/>
      <c r="E29" s="25"/>
      <c r="F29" s="24" t="s">
        <v>18</v>
      </c>
      <c r="G29" s="26">
        <v>1</v>
      </c>
      <c r="H29" s="31"/>
      <c r="I29" s="27">
        <v>0</v>
      </c>
      <c r="J29" s="28">
        <f t="shared" si="1"/>
        <v>0</v>
      </c>
      <c r="K29" s="29" t="s">
        <v>50</v>
      </c>
      <c r="L29" s="29" t="s">
        <v>45</v>
      </c>
      <c r="M29" s="29" t="s">
        <v>51</v>
      </c>
      <c r="N29" s="30" t="str">
        <f>VLOOKUP(M29,[1]OPERACIONAL!$A$1:$C$12,2,FALSE)</f>
        <v>SELECIONAR</v>
      </c>
    </row>
    <row r="30" spans="2:14">
      <c r="B30" s="23" t="str">
        <f t="shared" si="0"/>
        <v>U.</v>
      </c>
      <c r="C30" s="24" t="s">
        <v>4</v>
      </c>
      <c r="D30" s="25"/>
      <c r="E30" s="25"/>
      <c r="F30" s="24" t="s">
        <v>18</v>
      </c>
      <c r="G30" s="26">
        <v>1</v>
      </c>
      <c r="H30" s="31"/>
      <c r="I30" s="27">
        <v>0</v>
      </c>
      <c r="J30" s="28">
        <f t="shared" si="1"/>
        <v>0</v>
      </c>
      <c r="K30" s="29" t="s">
        <v>50</v>
      </c>
      <c r="L30" s="29" t="s">
        <v>45</v>
      </c>
      <c r="M30" s="29" t="s">
        <v>51</v>
      </c>
      <c r="N30" s="30" t="str">
        <f>VLOOKUP(M30,[1]OPERACIONAL!$A$1:$C$12,2,FALSE)</f>
        <v>SELECIONAR</v>
      </c>
    </row>
    <row r="31" spans="2:14">
      <c r="B31" s="23" t="str">
        <f t="shared" si="0"/>
        <v>U.</v>
      </c>
      <c r="C31" s="24" t="s">
        <v>4</v>
      </c>
      <c r="D31" s="25"/>
      <c r="E31" s="25"/>
      <c r="F31" s="24" t="s">
        <v>18</v>
      </c>
      <c r="G31" s="26">
        <v>1</v>
      </c>
      <c r="H31" s="31"/>
      <c r="I31" s="27">
        <v>0</v>
      </c>
      <c r="J31" s="28">
        <f t="shared" si="1"/>
        <v>0</v>
      </c>
      <c r="K31" s="29" t="s">
        <v>50</v>
      </c>
      <c r="L31" s="29" t="s">
        <v>45</v>
      </c>
      <c r="M31" s="29" t="s">
        <v>51</v>
      </c>
      <c r="N31" s="30" t="str">
        <f>VLOOKUP(M31,[1]OPERACIONAL!$A$1:$C$12,2,FALSE)</f>
        <v>SELECIONAR</v>
      </c>
    </row>
    <row r="32" spans="2:14">
      <c r="B32" s="23" t="str">
        <f t="shared" si="0"/>
        <v>U.</v>
      </c>
      <c r="C32" s="24" t="s">
        <v>4</v>
      </c>
      <c r="D32" s="25"/>
      <c r="E32" s="25"/>
      <c r="F32" s="24" t="s">
        <v>18</v>
      </c>
      <c r="G32" s="26">
        <v>1</v>
      </c>
      <c r="H32" s="31"/>
      <c r="I32" s="27">
        <v>0</v>
      </c>
      <c r="J32" s="28">
        <f t="shared" si="1"/>
        <v>0</v>
      </c>
      <c r="K32" s="29" t="s">
        <v>50</v>
      </c>
      <c r="L32" s="29" t="s">
        <v>45</v>
      </c>
      <c r="M32" s="29" t="s">
        <v>51</v>
      </c>
      <c r="N32" s="30" t="str">
        <f>VLOOKUP(M32,[1]OPERACIONAL!$A$1:$C$12,2,FALSE)</f>
        <v>SELECIONAR</v>
      </c>
    </row>
    <row r="33" spans="2:14">
      <c r="B33" s="23" t="str">
        <f t="shared" si="0"/>
        <v>U.</v>
      </c>
      <c r="C33" s="24" t="s">
        <v>4</v>
      </c>
      <c r="D33" s="25"/>
      <c r="E33" s="25"/>
      <c r="F33" s="24" t="s">
        <v>18</v>
      </c>
      <c r="G33" s="26">
        <v>1</v>
      </c>
      <c r="H33" s="31"/>
      <c r="I33" s="27">
        <v>0</v>
      </c>
      <c r="J33" s="28">
        <f t="shared" si="1"/>
        <v>0</v>
      </c>
      <c r="K33" s="29" t="s">
        <v>50</v>
      </c>
      <c r="L33" s="29" t="s">
        <v>45</v>
      </c>
      <c r="M33" s="29" t="s">
        <v>51</v>
      </c>
      <c r="N33" s="30" t="str">
        <f>VLOOKUP(M33,[1]OPERACIONAL!$A$1:$C$12,2,FALSE)</f>
        <v>SELECIONAR</v>
      </c>
    </row>
    <row r="34" spans="2:14">
      <c r="B34" s="23" t="str">
        <f t="shared" si="0"/>
        <v>U.</v>
      </c>
      <c r="C34" s="24" t="s">
        <v>4</v>
      </c>
      <c r="D34" s="25"/>
      <c r="E34" s="25"/>
      <c r="F34" s="24" t="s">
        <v>18</v>
      </c>
      <c r="G34" s="26">
        <v>1</v>
      </c>
      <c r="H34" s="31"/>
      <c r="I34" s="27">
        <v>0</v>
      </c>
      <c r="J34" s="28">
        <f t="shared" si="1"/>
        <v>0</v>
      </c>
      <c r="K34" s="29" t="s">
        <v>50</v>
      </c>
      <c r="L34" s="29" t="s">
        <v>45</v>
      </c>
      <c r="M34" s="29" t="s">
        <v>51</v>
      </c>
      <c r="N34" s="30" t="str">
        <f>VLOOKUP(M34,[1]OPERACIONAL!$A$1:$C$12,2,FALSE)</f>
        <v>SELECIONAR</v>
      </c>
    </row>
    <row r="35" spans="2:14">
      <c r="B35" s="23" t="str">
        <f t="shared" si="0"/>
        <v>U.</v>
      </c>
      <c r="C35" s="24" t="s">
        <v>4</v>
      </c>
      <c r="D35" s="25"/>
      <c r="E35" s="25"/>
      <c r="F35" s="24" t="s">
        <v>18</v>
      </c>
      <c r="G35" s="26">
        <v>1</v>
      </c>
      <c r="H35" s="31"/>
      <c r="I35" s="27">
        <v>0</v>
      </c>
      <c r="J35" s="28">
        <f t="shared" si="1"/>
        <v>0</v>
      </c>
      <c r="K35" s="29" t="s">
        <v>50</v>
      </c>
      <c r="L35" s="29" t="s">
        <v>45</v>
      </c>
      <c r="M35" s="29" t="s">
        <v>51</v>
      </c>
      <c r="N35" s="30" t="str">
        <f>VLOOKUP(M35,[1]OPERACIONAL!$A$1:$C$12,2,FALSE)</f>
        <v>SELECIONAR</v>
      </c>
    </row>
    <row r="36" spans="2:14">
      <c r="B36" s="23" t="str">
        <f t="shared" si="0"/>
        <v>U.</v>
      </c>
      <c r="C36" s="24" t="s">
        <v>4</v>
      </c>
      <c r="D36" s="25"/>
      <c r="E36" s="25"/>
      <c r="F36" s="24" t="s">
        <v>18</v>
      </c>
      <c r="G36" s="26">
        <v>1</v>
      </c>
      <c r="H36" s="31"/>
      <c r="I36" s="27">
        <v>0</v>
      </c>
      <c r="J36" s="28">
        <f t="shared" si="1"/>
        <v>0</v>
      </c>
      <c r="K36" s="29" t="s">
        <v>50</v>
      </c>
      <c r="L36" s="29" t="s">
        <v>45</v>
      </c>
      <c r="M36" s="29" t="s">
        <v>51</v>
      </c>
      <c r="N36" s="30" t="str">
        <f>VLOOKUP(M36,[1]OPERACIONAL!$A$1:$C$12,2,FALSE)</f>
        <v>SELECIONAR</v>
      </c>
    </row>
    <row r="37" spans="2:14">
      <c r="B37" s="23" t="str">
        <f t="shared" si="0"/>
        <v>U.</v>
      </c>
      <c r="C37" s="24" t="s">
        <v>4</v>
      </c>
      <c r="D37" s="25"/>
      <c r="E37" s="25"/>
      <c r="F37" s="24" t="s">
        <v>18</v>
      </c>
      <c r="G37" s="26">
        <v>1</v>
      </c>
      <c r="H37" s="31"/>
      <c r="I37" s="27">
        <v>0</v>
      </c>
      <c r="J37" s="28">
        <f t="shared" si="1"/>
        <v>0</v>
      </c>
      <c r="K37" s="29" t="s">
        <v>50</v>
      </c>
      <c r="L37" s="29" t="s">
        <v>45</v>
      </c>
      <c r="M37" s="29" t="s">
        <v>51</v>
      </c>
      <c r="N37" s="30" t="str">
        <f>VLOOKUP(M37,[1]OPERACIONAL!$A$1:$C$12,2,FALSE)</f>
        <v>SELECIONAR</v>
      </c>
    </row>
    <row r="38" spans="2:14">
      <c r="B38" s="23" t="str">
        <f t="shared" si="0"/>
        <v>U.</v>
      </c>
      <c r="C38" s="24" t="s">
        <v>4</v>
      </c>
      <c r="D38" s="25"/>
      <c r="E38" s="25"/>
      <c r="F38" s="24" t="s">
        <v>18</v>
      </c>
      <c r="G38" s="26">
        <v>1</v>
      </c>
      <c r="H38" s="31"/>
      <c r="I38" s="27">
        <v>0</v>
      </c>
      <c r="J38" s="28">
        <f t="shared" si="1"/>
        <v>0</v>
      </c>
      <c r="K38" s="29" t="s">
        <v>50</v>
      </c>
      <c r="L38" s="29" t="s">
        <v>45</v>
      </c>
      <c r="M38" s="29" t="s">
        <v>51</v>
      </c>
      <c r="N38" s="30" t="str">
        <f>VLOOKUP(M38,[1]OPERACIONAL!$A$1:$C$12,2,FALSE)</f>
        <v>SELECIONAR</v>
      </c>
    </row>
    <row r="39" spans="2:14">
      <c r="B39" s="23" t="str">
        <f t="shared" si="0"/>
        <v>U.</v>
      </c>
      <c r="C39" s="24" t="s">
        <v>4</v>
      </c>
      <c r="D39" s="25"/>
      <c r="E39" s="25"/>
      <c r="F39" s="24" t="s">
        <v>18</v>
      </c>
      <c r="G39" s="26">
        <v>1</v>
      </c>
      <c r="H39" s="31"/>
      <c r="I39" s="27">
        <v>0</v>
      </c>
      <c r="J39" s="28">
        <f t="shared" si="1"/>
        <v>0</v>
      </c>
      <c r="K39" s="29" t="s">
        <v>50</v>
      </c>
      <c r="L39" s="29" t="s">
        <v>45</v>
      </c>
      <c r="M39" s="29" t="s">
        <v>51</v>
      </c>
      <c r="N39" s="30" t="str">
        <f>VLOOKUP(M39,[1]OPERACIONAL!$A$1:$C$12,2,FALSE)</f>
        <v>SELECIONAR</v>
      </c>
    </row>
    <row r="40" spans="2:14">
      <c r="B40" s="23" t="str">
        <f t="shared" si="0"/>
        <v>U.</v>
      </c>
      <c r="C40" s="24" t="s">
        <v>4</v>
      </c>
      <c r="D40" s="25"/>
      <c r="E40" s="25"/>
      <c r="F40" s="24" t="s">
        <v>18</v>
      </c>
      <c r="G40" s="26">
        <v>1</v>
      </c>
      <c r="H40" s="31"/>
      <c r="I40" s="27">
        <v>0</v>
      </c>
      <c r="J40" s="28">
        <f t="shared" si="1"/>
        <v>0</v>
      </c>
      <c r="K40" s="29" t="s">
        <v>50</v>
      </c>
      <c r="L40" s="29" t="s">
        <v>45</v>
      </c>
      <c r="M40" s="29" t="s">
        <v>51</v>
      </c>
      <c r="N40" s="30" t="str">
        <f>VLOOKUP(M40,[1]OPERACIONAL!$A$1:$C$12,2,FALSE)</f>
        <v>SELECIONAR</v>
      </c>
    </row>
    <row r="41" spans="2:14">
      <c r="B41" s="23" t="str">
        <f t="shared" si="0"/>
        <v>U.</v>
      </c>
      <c r="C41" s="24" t="s">
        <v>4</v>
      </c>
      <c r="D41" s="25"/>
      <c r="E41" s="25"/>
      <c r="F41" s="24" t="s">
        <v>18</v>
      </c>
      <c r="G41" s="26">
        <v>1</v>
      </c>
      <c r="H41" s="31"/>
      <c r="I41" s="27">
        <v>0</v>
      </c>
      <c r="J41" s="28">
        <f t="shared" si="1"/>
        <v>0</v>
      </c>
      <c r="K41" s="29" t="s">
        <v>50</v>
      </c>
      <c r="L41" s="29" t="s">
        <v>45</v>
      </c>
      <c r="M41" s="29" t="s">
        <v>51</v>
      </c>
      <c r="N41" s="30" t="str">
        <f>VLOOKUP(M41,[1]OPERACIONAL!$A$1:$C$12,2,FALSE)</f>
        <v>SELECIONAR</v>
      </c>
    </row>
    <row r="42" spans="2:14">
      <c r="B42" s="23" t="str">
        <f t="shared" si="0"/>
        <v>U.</v>
      </c>
      <c r="C42" s="24" t="s">
        <v>4</v>
      </c>
      <c r="D42" s="25"/>
      <c r="E42" s="25"/>
      <c r="F42" s="24" t="s">
        <v>18</v>
      </c>
      <c r="G42" s="26">
        <v>1</v>
      </c>
      <c r="H42" s="31"/>
      <c r="I42" s="27">
        <v>0</v>
      </c>
      <c r="J42" s="28">
        <f t="shared" si="1"/>
        <v>0</v>
      </c>
      <c r="K42" s="29" t="s">
        <v>50</v>
      </c>
      <c r="L42" s="29" t="s">
        <v>45</v>
      </c>
      <c r="M42" s="29" t="s">
        <v>51</v>
      </c>
      <c r="N42" s="30" t="str">
        <f>VLOOKUP(M42,[1]OPERACIONAL!$A$1:$C$12,2,FALSE)</f>
        <v>SELECIONAR</v>
      </c>
    </row>
    <row r="43" spans="2:14">
      <c r="B43" s="23" t="str">
        <f t="shared" si="0"/>
        <v>U.</v>
      </c>
      <c r="C43" s="24" t="s">
        <v>4</v>
      </c>
      <c r="D43" s="25"/>
      <c r="E43" s="25"/>
      <c r="F43" s="24" t="s">
        <v>18</v>
      </c>
      <c r="G43" s="26">
        <v>1</v>
      </c>
      <c r="H43" s="31"/>
      <c r="I43" s="27">
        <v>0</v>
      </c>
      <c r="J43" s="28">
        <f t="shared" si="1"/>
        <v>0</v>
      </c>
      <c r="K43" s="29" t="s">
        <v>50</v>
      </c>
      <c r="L43" s="29" t="s">
        <v>45</v>
      </c>
      <c r="M43" s="29" t="s">
        <v>51</v>
      </c>
      <c r="N43" s="30" t="str">
        <f>VLOOKUP(M43,[1]OPERACIONAL!$A$1:$C$12,2,FALSE)</f>
        <v>SELECIONAR</v>
      </c>
    </row>
    <row r="44" spans="2:14">
      <c r="B44" s="23" t="str">
        <f t="shared" si="0"/>
        <v>U.</v>
      </c>
      <c r="C44" s="24" t="s">
        <v>4</v>
      </c>
      <c r="D44" s="25"/>
      <c r="E44" s="25"/>
      <c r="F44" s="24" t="s">
        <v>18</v>
      </c>
      <c r="G44" s="26">
        <v>1</v>
      </c>
      <c r="H44" s="31"/>
      <c r="I44" s="27">
        <v>0</v>
      </c>
      <c r="J44" s="28">
        <f t="shared" si="1"/>
        <v>0</v>
      </c>
      <c r="K44" s="29" t="s">
        <v>50</v>
      </c>
      <c r="L44" s="29" t="s">
        <v>45</v>
      </c>
      <c r="M44" s="29" t="s">
        <v>51</v>
      </c>
      <c r="N44" s="30" t="str">
        <f>VLOOKUP(M44,[1]OPERACIONAL!$A$1:$C$12,2,FALSE)</f>
        <v>SELECIONAR</v>
      </c>
    </row>
    <row r="45" spans="2:14">
      <c r="B45" s="23" t="str">
        <f t="shared" si="0"/>
        <v>U.</v>
      </c>
      <c r="C45" s="24" t="s">
        <v>4</v>
      </c>
      <c r="D45" s="25"/>
      <c r="E45" s="25"/>
      <c r="F45" s="24" t="s">
        <v>18</v>
      </c>
      <c r="G45" s="26">
        <v>1</v>
      </c>
      <c r="H45" s="31"/>
      <c r="I45" s="27">
        <v>0</v>
      </c>
      <c r="J45" s="28">
        <f t="shared" si="1"/>
        <v>0</v>
      </c>
      <c r="K45" s="29" t="s">
        <v>50</v>
      </c>
      <c r="L45" s="29" t="s">
        <v>45</v>
      </c>
      <c r="M45" s="29" t="s">
        <v>51</v>
      </c>
      <c r="N45" s="30" t="str">
        <f>VLOOKUP(M45,[1]OPERACIONAL!$A$1:$C$12,2,FALSE)</f>
        <v>SELECIONAR</v>
      </c>
    </row>
    <row r="46" spans="2:14">
      <c r="B46" s="23" t="str">
        <f t="shared" si="0"/>
        <v>U.</v>
      </c>
      <c r="C46" s="24" t="s">
        <v>4</v>
      </c>
      <c r="D46" s="25"/>
      <c r="E46" s="25"/>
      <c r="F46" s="24" t="s">
        <v>18</v>
      </c>
      <c r="G46" s="26">
        <v>1</v>
      </c>
      <c r="H46" s="31"/>
      <c r="I46" s="27">
        <v>0</v>
      </c>
      <c r="J46" s="28">
        <f t="shared" si="1"/>
        <v>0</v>
      </c>
      <c r="K46" s="29" t="s">
        <v>50</v>
      </c>
      <c r="L46" s="29" t="s">
        <v>45</v>
      </c>
      <c r="M46" s="29" t="s">
        <v>51</v>
      </c>
      <c r="N46" s="30" t="str">
        <f>VLOOKUP(M46,[1]OPERACIONAL!$A$1:$C$12,2,FALSE)</f>
        <v>SELECIONAR</v>
      </c>
    </row>
    <row r="47" spans="2:14">
      <c r="B47" s="23" t="str">
        <f t="shared" si="0"/>
        <v>U.</v>
      </c>
      <c r="C47" s="24" t="s">
        <v>4</v>
      </c>
      <c r="D47" s="25"/>
      <c r="E47" s="25"/>
      <c r="F47" s="24" t="s">
        <v>18</v>
      </c>
      <c r="G47" s="26">
        <v>1</v>
      </c>
      <c r="H47" s="31"/>
      <c r="I47" s="27">
        <v>0</v>
      </c>
      <c r="J47" s="28">
        <f t="shared" si="1"/>
        <v>0</v>
      </c>
      <c r="K47" s="29" t="s">
        <v>50</v>
      </c>
      <c r="L47" s="29" t="s">
        <v>45</v>
      </c>
      <c r="M47" s="29" t="s">
        <v>51</v>
      </c>
      <c r="N47" s="30" t="str">
        <f>VLOOKUP(M47,[1]OPERACIONAL!$A$1:$C$12,2,FALSE)</f>
        <v>SELECIONAR</v>
      </c>
    </row>
    <row r="48" spans="2:14">
      <c r="B48" s="23" t="str">
        <f t="shared" si="0"/>
        <v>U.</v>
      </c>
      <c r="C48" s="24" t="s">
        <v>4</v>
      </c>
      <c r="D48" s="25"/>
      <c r="E48" s="25"/>
      <c r="F48" s="24" t="s">
        <v>18</v>
      </c>
      <c r="G48" s="26">
        <v>1</v>
      </c>
      <c r="H48" s="31"/>
      <c r="I48" s="27">
        <v>0</v>
      </c>
      <c r="J48" s="28">
        <f t="shared" si="1"/>
        <v>0</v>
      </c>
      <c r="K48" s="29" t="s">
        <v>50</v>
      </c>
      <c r="L48" s="29" t="s">
        <v>45</v>
      </c>
      <c r="M48" s="29" t="s">
        <v>51</v>
      </c>
      <c r="N48" s="30" t="str">
        <f>VLOOKUP(M48,[1]OPERACIONAL!$A$1:$C$12,2,FALSE)</f>
        <v>SELECIONAR</v>
      </c>
    </row>
    <row r="49" spans="2:14">
      <c r="B49" s="23" t="str">
        <f t="shared" si="0"/>
        <v>U.</v>
      </c>
      <c r="C49" s="24" t="s">
        <v>4</v>
      </c>
      <c r="D49" s="25"/>
      <c r="E49" s="25"/>
      <c r="F49" s="24" t="s">
        <v>18</v>
      </c>
      <c r="G49" s="26">
        <v>1</v>
      </c>
      <c r="H49" s="31"/>
      <c r="I49" s="27">
        <v>0</v>
      </c>
      <c r="J49" s="28">
        <f t="shared" si="1"/>
        <v>0</v>
      </c>
      <c r="K49" s="29" t="s">
        <v>50</v>
      </c>
      <c r="L49" s="29" t="s">
        <v>45</v>
      </c>
      <c r="M49" s="29" t="s">
        <v>51</v>
      </c>
      <c r="N49" s="30" t="str">
        <f>VLOOKUP(M49,[1]OPERACIONAL!$A$1:$C$12,2,FALSE)</f>
        <v>SELECIONAR</v>
      </c>
    </row>
    <row r="50" spans="2:14">
      <c r="B50" s="23" t="str">
        <f t="shared" si="0"/>
        <v>U.</v>
      </c>
      <c r="C50" s="24" t="s">
        <v>4</v>
      </c>
      <c r="D50" s="25"/>
      <c r="E50" s="25"/>
      <c r="F50" s="24" t="s">
        <v>18</v>
      </c>
      <c r="G50" s="26">
        <v>1</v>
      </c>
      <c r="H50" s="31"/>
      <c r="I50" s="27">
        <v>0</v>
      </c>
      <c r="J50" s="28">
        <f t="shared" si="1"/>
        <v>0</v>
      </c>
      <c r="K50" s="29" t="s">
        <v>50</v>
      </c>
      <c r="L50" s="29" t="s">
        <v>45</v>
      </c>
      <c r="M50" s="29" t="s">
        <v>51</v>
      </c>
      <c r="N50" s="30" t="str">
        <f>VLOOKUP(M50,[1]OPERACIONAL!$A$1:$C$12,2,FALSE)</f>
        <v>SELECIONAR</v>
      </c>
    </row>
    <row r="51" spans="2:14">
      <c r="B51" s="23" t="str">
        <f t="shared" si="0"/>
        <v>U.</v>
      </c>
      <c r="C51" s="24" t="s">
        <v>4</v>
      </c>
      <c r="D51" s="25"/>
      <c r="E51" s="25"/>
      <c r="F51" s="24" t="s">
        <v>18</v>
      </c>
      <c r="G51" s="26">
        <v>1</v>
      </c>
      <c r="H51" s="31"/>
      <c r="I51" s="27">
        <v>0</v>
      </c>
      <c r="J51" s="28">
        <f t="shared" si="1"/>
        <v>0</v>
      </c>
      <c r="K51" s="29" t="s">
        <v>50</v>
      </c>
      <c r="L51" s="29" t="s">
        <v>45</v>
      </c>
      <c r="M51" s="29" t="s">
        <v>51</v>
      </c>
      <c r="N51" s="30" t="str">
        <f>VLOOKUP(M51,[1]OPERACIONAL!$A$1:$C$12,2,FALSE)</f>
        <v>SELECIONAR</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VLOOKUP(M52,[1]OPERACIONAL!$A$1:$C$12,2,FALSE)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VLOOKUP(M53,[1]OPERACIONAL!$A$1:$C$12,2,FALSE)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VLOOKUP(M54,[1]OPERACIONAL!$A$1:$C$12,2,FALSE)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VLOOKUP(M55,[1]OPERACIONAL!$A$1:$C$12,2,FALSE)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VLOOKUP(M56,[1]OPERACIONAL!$A$1:$C$12,2,FALSE)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VLOOKUP(M57,[1]OPERACIONAL!$A$1:$C$12,2,FALSE)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VLOOKUP(M58,[1]OPERACIONAL!$A$1:$C$12,2,FALSE)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VLOOKUP(M59,[1]OPERACIONAL!$A$1:$C$12,2,FALSE)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VLOOKUP(M60,[1]OPERACIONAL!$A$1:$C$12,2,FALSE)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VLOOKUP(M61,[1]OPERACIONAL!$A$1:$C$12,2,FALSE)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VLOOKUP(M62,[1]OPERACIONAL!$A$1:$C$12,2,FALSE)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VLOOKUP(M63,[1]OPERACIONAL!$A$1:$C$12,2,FALSE)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VLOOKUP(M64,[1]OPERACIONAL!$A$1:$C$12,2,FALSE)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VLOOKUP(M65,[1]OPERACIONAL!$A$1:$C$12,2,FALSE)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VLOOKUP(M66,[1]OPERACIONAL!$A$1:$C$12,2,FALSE)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VLOOKUP(M67,[1]OPERACIONAL!$A$1:$C$12,2,FALSE)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VLOOKUP(M68,[1]OPERACIONAL!$A$1:$C$12,2,FALSE)</f>
        <v>SELECIONAR</v>
      </c>
    </row>
    <row r="69" spans="2:14">
      <c r="B69" s="23" t="str">
        <f t="shared" ref="B69:B132" si="2">MID(C69,1,2)</f>
        <v>U.</v>
      </c>
      <c r="C69" s="24" t="s">
        <v>4</v>
      </c>
      <c r="D69" s="25"/>
      <c r="E69" s="25"/>
      <c r="F69" s="24" t="s">
        <v>18</v>
      </c>
      <c r="G69" s="26">
        <v>1</v>
      </c>
      <c r="H69" s="31"/>
      <c r="I69" s="27">
        <v>0</v>
      </c>
      <c r="J69" s="28">
        <f t="shared" si="1"/>
        <v>0</v>
      </c>
      <c r="K69" s="29" t="s">
        <v>50</v>
      </c>
      <c r="L69" s="29" t="s">
        <v>45</v>
      </c>
      <c r="M69" s="29" t="s">
        <v>51</v>
      </c>
      <c r="N69" s="30" t="str">
        <f>VLOOKUP(M69,[1]OPERACIONAL!$A$1:$C$12,2,FALSE)</f>
        <v>SELECIONAR</v>
      </c>
    </row>
    <row r="70" spans="2:14">
      <c r="B70" s="23" t="str">
        <f t="shared" si="2"/>
        <v>U.</v>
      </c>
      <c r="C70" s="24" t="s">
        <v>4</v>
      </c>
      <c r="D70" s="25"/>
      <c r="E70" s="25"/>
      <c r="F70" s="24" t="s">
        <v>18</v>
      </c>
      <c r="G70" s="26">
        <v>1</v>
      </c>
      <c r="H70" s="31"/>
      <c r="I70" s="27">
        <v>0</v>
      </c>
      <c r="J70" s="28">
        <f t="shared" si="1"/>
        <v>0</v>
      </c>
      <c r="K70" s="29" t="s">
        <v>50</v>
      </c>
      <c r="L70" s="29" t="s">
        <v>45</v>
      </c>
      <c r="M70" s="29" t="s">
        <v>51</v>
      </c>
      <c r="N70" s="30" t="str">
        <f>VLOOKUP(M70,[1]OPERACIONAL!$A$1:$C$12,2,FALSE)</f>
        <v>SELECIONAR</v>
      </c>
    </row>
    <row r="71" spans="2:14">
      <c r="B71" s="23" t="str">
        <f t="shared" si="2"/>
        <v>U.</v>
      </c>
      <c r="C71" s="24" t="s">
        <v>4</v>
      </c>
      <c r="D71" s="25"/>
      <c r="E71" s="25"/>
      <c r="F71" s="24" t="s">
        <v>18</v>
      </c>
      <c r="G71" s="26">
        <v>1</v>
      </c>
      <c r="H71" s="31"/>
      <c r="I71" s="27">
        <v>0</v>
      </c>
      <c r="J71" s="28">
        <f t="shared" si="1"/>
        <v>0</v>
      </c>
      <c r="K71" s="29" t="s">
        <v>50</v>
      </c>
      <c r="L71" s="29" t="s">
        <v>45</v>
      </c>
      <c r="M71" s="29" t="s">
        <v>51</v>
      </c>
      <c r="N71" s="30" t="str">
        <f>VLOOKUP(M71,[1]OPERACIONAL!$A$1:$C$12,2,FALSE)</f>
        <v>SELECIONAR</v>
      </c>
    </row>
    <row r="72" spans="2:14">
      <c r="B72" s="23" t="str">
        <f t="shared" si="2"/>
        <v>U.</v>
      </c>
      <c r="C72" s="24" t="s">
        <v>4</v>
      </c>
      <c r="D72" s="25"/>
      <c r="E72" s="25"/>
      <c r="F72" s="24" t="s">
        <v>18</v>
      </c>
      <c r="G72" s="26">
        <v>1</v>
      </c>
      <c r="H72" s="31"/>
      <c r="I72" s="27">
        <v>0</v>
      </c>
      <c r="J72" s="28">
        <f t="shared" si="1"/>
        <v>0</v>
      </c>
      <c r="K72" s="29" t="s">
        <v>50</v>
      </c>
      <c r="L72" s="29" t="s">
        <v>45</v>
      </c>
      <c r="M72" s="29" t="s">
        <v>51</v>
      </c>
      <c r="N72" s="30" t="str">
        <f>VLOOKUP(M72,[1]OPERACIONAL!$A$1:$C$12,2,FALSE)</f>
        <v>SELECIONAR</v>
      </c>
    </row>
    <row r="73" spans="2:14">
      <c r="B73" s="23" t="str">
        <f t="shared" si="2"/>
        <v>U.</v>
      </c>
      <c r="C73" s="24" t="s">
        <v>4</v>
      </c>
      <c r="D73" s="25"/>
      <c r="E73" s="25"/>
      <c r="F73" s="24" t="s">
        <v>18</v>
      </c>
      <c r="G73" s="26">
        <v>1</v>
      </c>
      <c r="H73" s="31"/>
      <c r="I73" s="27">
        <v>0</v>
      </c>
      <c r="J73" s="28">
        <f t="shared" si="1"/>
        <v>0</v>
      </c>
      <c r="K73" s="29" t="s">
        <v>50</v>
      </c>
      <c r="L73" s="29" t="s">
        <v>45</v>
      </c>
      <c r="M73" s="29" t="s">
        <v>51</v>
      </c>
      <c r="N73" s="30" t="str">
        <f>VLOOKUP(M73,[1]OPERACIONAL!$A$1:$C$12,2,FALSE)</f>
        <v>SELECIONAR</v>
      </c>
    </row>
    <row r="74" spans="2:14">
      <c r="B74" s="23" t="str">
        <f t="shared" si="2"/>
        <v>U.</v>
      </c>
      <c r="C74" s="24" t="s">
        <v>4</v>
      </c>
      <c r="D74" s="25"/>
      <c r="E74" s="25"/>
      <c r="F74" s="24" t="s">
        <v>18</v>
      </c>
      <c r="G74" s="26">
        <v>1</v>
      </c>
      <c r="H74" s="31"/>
      <c r="I74" s="27">
        <v>0</v>
      </c>
      <c r="J74" s="28">
        <f t="shared" si="1"/>
        <v>0</v>
      </c>
      <c r="K74" s="29" t="s">
        <v>50</v>
      </c>
      <c r="L74" s="29" t="s">
        <v>45</v>
      </c>
      <c r="M74" s="29" t="s">
        <v>51</v>
      </c>
      <c r="N74" s="30" t="str">
        <f>VLOOKUP(M74,[1]OPERACIONAL!$A$1:$C$12,2,FALSE)</f>
        <v>SELECIONAR</v>
      </c>
    </row>
    <row r="75" spans="2:14">
      <c r="B75" s="23" t="str">
        <f t="shared" si="2"/>
        <v>U.</v>
      </c>
      <c r="C75" s="24" t="s">
        <v>4</v>
      </c>
      <c r="D75" s="25"/>
      <c r="E75" s="25"/>
      <c r="F75" s="24" t="s">
        <v>18</v>
      </c>
      <c r="G75" s="26">
        <v>1</v>
      </c>
      <c r="H75" s="31"/>
      <c r="I75" s="27">
        <v>0</v>
      </c>
      <c r="J75" s="28">
        <f t="shared" si="1"/>
        <v>0</v>
      </c>
      <c r="K75" s="29" t="s">
        <v>50</v>
      </c>
      <c r="L75" s="29" t="s">
        <v>45</v>
      </c>
      <c r="M75" s="29" t="s">
        <v>51</v>
      </c>
      <c r="N75" s="30" t="str">
        <f>VLOOKUP(M75,[1]OPERACIONAL!$A$1:$C$12,2,FALSE)</f>
        <v>SELECIONAR</v>
      </c>
    </row>
    <row r="76" spans="2:14">
      <c r="B76" s="23" t="str">
        <f t="shared" si="2"/>
        <v>U.</v>
      </c>
      <c r="C76" s="24" t="s">
        <v>4</v>
      </c>
      <c r="D76" s="25"/>
      <c r="E76" s="25"/>
      <c r="F76" s="24" t="s">
        <v>18</v>
      </c>
      <c r="G76" s="26">
        <v>1</v>
      </c>
      <c r="H76" s="31"/>
      <c r="I76" s="27">
        <v>0</v>
      </c>
      <c r="J76" s="28">
        <f t="shared" si="1"/>
        <v>0</v>
      </c>
      <c r="K76" s="29" t="s">
        <v>50</v>
      </c>
      <c r="L76" s="29" t="s">
        <v>45</v>
      </c>
      <c r="M76" s="29" t="s">
        <v>51</v>
      </c>
      <c r="N76" s="30" t="str">
        <f>VLOOKUP(M76,[1]OPERACIONAL!$A$1:$C$12,2,FALSE)</f>
        <v>SELECIONAR</v>
      </c>
    </row>
    <row r="77" spans="2:14">
      <c r="B77" s="23" t="str">
        <f t="shared" si="2"/>
        <v>U.</v>
      </c>
      <c r="C77" s="24" t="s">
        <v>4</v>
      </c>
      <c r="D77" s="25"/>
      <c r="E77" s="25"/>
      <c r="F77" s="24" t="s">
        <v>18</v>
      </c>
      <c r="G77" s="26">
        <v>1</v>
      </c>
      <c r="H77" s="31"/>
      <c r="I77" s="27">
        <v>0</v>
      </c>
      <c r="J77" s="28">
        <f t="shared" si="1"/>
        <v>0</v>
      </c>
      <c r="K77" s="29" t="s">
        <v>50</v>
      </c>
      <c r="L77" s="29" t="s">
        <v>45</v>
      </c>
      <c r="M77" s="29" t="s">
        <v>51</v>
      </c>
      <c r="N77" s="30" t="str">
        <f>VLOOKUP(M77,[1]OPERACIONAL!$A$1:$C$12,2,FALSE)</f>
        <v>SELECIONAR</v>
      </c>
    </row>
    <row r="78" spans="2:14">
      <c r="B78" s="23" t="str">
        <f t="shared" si="2"/>
        <v>U.</v>
      </c>
      <c r="C78" s="24" t="s">
        <v>4</v>
      </c>
      <c r="D78" s="25"/>
      <c r="E78" s="25"/>
      <c r="F78" s="24" t="s">
        <v>18</v>
      </c>
      <c r="G78" s="26">
        <v>1</v>
      </c>
      <c r="H78" s="31"/>
      <c r="I78" s="27">
        <v>0</v>
      </c>
      <c r="J78" s="28">
        <f t="shared" si="1"/>
        <v>0</v>
      </c>
      <c r="K78" s="29" t="s">
        <v>50</v>
      </c>
      <c r="L78" s="29" t="s">
        <v>45</v>
      </c>
      <c r="M78" s="29" t="s">
        <v>51</v>
      </c>
      <c r="N78" s="30" t="str">
        <f>VLOOKUP(M78,[1]OPERACIONAL!$A$1:$C$12,2,FALSE)</f>
        <v>SELECIONAR</v>
      </c>
    </row>
    <row r="79" spans="2:14">
      <c r="B79" s="23" t="str">
        <f t="shared" si="2"/>
        <v>U.</v>
      </c>
      <c r="C79" s="24" t="s">
        <v>4</v>
      </c>
      <c r="D79" s="25"/>
      <c r="E79" s="25"/>
      <c r="F79" s="24" t="s">
        <v>18</v>
      </c>
      <c r="G79" s="26">
        <v>1</v>
      </c>
      <c r="H79" s="31"/>
      <c r="I79" s="27">
        <v>0</v>
      </c>
      <c r="J79" s="28">
        <f t="shared" si="1"/>
        <v>0</v>
      </c>
      <c r="K79" s="29" t="s">
        <v>50</v>
      </c>
      <c r="L79" s="29" t="s">
        <v>45</v>
      </c>
      <c r="M79" s="29" t="s">
        <v>51</v>
      </c>
      <c r="N79" s="30" t="str">
        <f>VLOOKUP(M79,[1]OPERACIONAL!$A$1:$C$12,2,FALSE)</f>
        <v>SELECIONAR</v>
      </c>
    </row>
    <row r="80" spans="2:14">
      <c r="B80" s="23" t="str">
        <f t="shared" si="2"/>
        <v>U.</v>
      </c>
      <c r="C80" s="24" t="s">
        <v>4</v>
      </c>
      <c r="D80" s="25"/>
      <c r="E80" s="25"/>
      <c r="F80" s="24" t="s">
        <v>18</v>
      </c>
      <c r="G80" s="26">
        <v>1</v>
      </c>
      <c r="H80" s="31"/>
      <c r="I80" s="27">
        <v>0</v>
      </c>
      <c r="J80" s="28">
        <f t="shared" ref="J80:J143" si="3">G80*I80</f>
        <v>0</v>
      </c>
      <c r="K80" s="29" t="s">
        <v>50</v>
      </c>
      <c r="L80" s="29" t="s">
        <v>45</v>
      </c>
      <c r="M80" s="29" t="s">
        <v>51</v>
      </c>
      <c r="N80" s="30" t="str">
        <f>VLOOKUP(M80,[1]OPERACIONAL!$A$1:$C$12,2,FALSE)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VLOOKUP(M81,[1]OPERACIONAL!$A$1:$C$12,2,FALSE)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VLOOKUP(M82,[1]OPERACIONAL!$A$1:$C$12,2,FALSE)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VLOOKUP(M83,[1]OPERACIONAL!$A$1:$C$12,2,FALSE)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VLOOKUP(M84,[1]OPERACIONAL!$A$1:$C$12,2,FALSE)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VLOOKUP(M85,[1]OPERACIONAL!$A$1:$C$12,2,FALSE)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VLOOKUP(M86,[1]OPERACIONAL!$A$1:$C$12,2,FALSE)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VLOOKUP(M87,[1]OPERACIONAL!$A$1:$C$12,2,FALSE)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VLOOKUP(M88,[1]OPERACIONAL!$A$1:$C$12,2,FALSE)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VLOOKUP(M89,[1]OPERACIONAL!$A$1:$C$12,2,FALSE)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VLOOKUP(M90,[1]OPERACIONAL!$A$1:$C$12,2,FALSE)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VLOOKUP(M91,[1]OPERACIONAL!$A$1:$C$12,2,FALSE)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VLOOKUP(M92,[1]OPERACIONAL!$A$1:$C$12,2,FALSE)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VLOOKUP(M93,[1]OPERACIONAL!$A$1:$C$12,2,FALSE)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VLOOKUP(M94,[1]OPERACIONAL!$A$1:$C$12,2,FALSE)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VLOOKUP(M95,[1]OPERACIONAL!$A$1:$C$12,2,FALSE)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VLOOKUP(M96,[1]OPERACIONAL!$A$1:$C$12,2,FALSE)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VLOOKUP(M97,[1]OPERACIONAL!$A$1:$C$12,2,FALSE)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VLOOKUP(M98,[1]OPERACIONAL!$A$1:$C$12,2,FALSE)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VLOOKUP(M99,[1]OPERACIONAL!$A$1:$C$12,2,FALSE)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VLOOKUP(M100,[1]OPERACIONAL!$A$1:$C$12,2,FALSE)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VLOOKUP(M101,[1]OPERACIONAL!$A$1:$C$12,2,FALSE)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VLOOKUP(M102,[1]OPERACIONAL!$A$1:$C$12,2,FALSE)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VLOOKUP(M103,[1]OPERACIONAL!$A$1:$C$12,2,FALSE)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VLOOKUP(M104,[1]OPERACIONAL!$A$1:$C$12,2,FALSE)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VLOOKUP(M105,[1]OPERACIONAL!$A$1:$C$12,2,FALSE)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VLOOKUP(M106,[1]OPERACIONAL!$A$1:$C$12,2,FALSE)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VLOOKUP(M107,[1]OPERACIONAL!$A$1:$C$12,2,FALSE)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VLOOKUP(M108,[1]OPERACIONAL!$A$1:$C$12,2,FALSE)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VLOOKUP(M109,[1]OPERACIONAL!$A$1:$C$12,2,FALSE)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VLOOKUP(M110,[1]OPERACIONAL!$A$1:$C$12,2,FALSE)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VLOOKUP(M111,[1]OPERACIONAL!$A$1:$C$12,2,FALSE)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VLOOKUP(M112,[1]OPERACIONAL!$A$1:$C$12,2,FALSE)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VLOOKUP(M113,[1]OPERACIONAL!$A$1:$C$12,2,FALSE)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VLOOKUP(M114,[1]OPERACIONAL!$A$1:$C$12,2,FALSE)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VLOOKUP(M115,[1]OPERACIONAL!$A$1:$C$12,2,FALSE)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VLOOKUP(M116,[1]OPERACIONAL!$A$1:$C$12,2,FALSE)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VLOOKUP(M117,[1]OPERACIONAL!$A$1:$C$12,2,FALSE)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VLOOKUP(M118,[1]OPERACIONAL!$A$1:$C$12,2,FALSE)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VLOOKUP(M119,[1]OPERACIONAL!$A$1:$C$12,2,FALSE)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VLOOKUP(M120,[1]OPERACIONAL!$A$1:$C$12,2,FALSE)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VLOOKUP(M121,[1]OPERACIONAL!$A$1:$C$12,2,FALSE)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VLOOKUP(M122,[1]OPERACIONAL!$A$1:$C$12,2,FALSE)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VLOOKUP(M123,[1]OPERACIONAL!$A$1:$C$12,2,FALSE)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VLOOKUP(M124,[1]OPERACIONAL!$A$1:$C$12,2,FALSE)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VLOOKUP(M125,[1]OPERACIONAL!$A$1:$C$12,2,FALSE)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VLOOKUP(M126,[1]OPERACIONAL!$A$1:$C$12,2,FALSE)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VLOOKUP(M127,[1]OPERACIONAL!$A$1:$C$12,2,FALSE)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VLOOKUP(M128,[1]OPERACIONAL!$A$1:$C$12,2,FALSE)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VLOOKUP(M129,[1]OPERACIONAL!$A$1:$C$12,2,FALSE)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VLOOKUP(M130,[1]OPERACIONAL!$A$1:$C$12,2,FALSE)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VLOOKUP(M131,[1]OPERACIONAL!$A$1:$C$12,2,FALSE)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VLOOKUP(M132,[1]OPERACIONAL!$A$1:$C$12,2,FALSE)</f>
        <v>SELECIONAR</v>
      </c>
    </row>
    <row r="133" spans="2:14">
      <c r="B133" s="23" t="str">
        <f t="shared" ref="B133:B196" si="4">MID(C133,1,2)</f>
        <v>U.</v>
      </c>
      <c r="C133" s="24" t="s">
        <v>4</v>
      </c>
      <c r="D133" s="25"/>
      <c r="E133" s="25"/>
      <c r="F133" s="24" t="s">
        <v>18</v>
      </c>
      <c r="G133" s="26">
        <v>1</v>
      </c>
      <c r="H133" s="31"/>
      <c r="I133" s="27">
        <v>0</v>
      </c>
      <c r="J133" s="28">
        <f t="shared" si="3"/>
        <v>0</v>
      </c>
      <c r="K133" s="29" t="s">
        <v>50</v>
      </c>
      <c r="L133" s="29" t="s">
        <v>45</v>
      </c>
      <c r="M133" s="29" t="s">
        <v>51</v>
      </c>
      <c r="N133" s="30" t="str">
        <f>VLOOKUP(M133,[1]OPERACIONAL!$A$1:$C$12,2,FALSE)</f>
        <v>SELECIONAR</v>
      </c>
    </row>
    <row r="134" spans="2:14">
      <c r="B134" s="23" t="str">
        <f t="shared" si="4"/>
        <v>U.</v>
      </c>
      <c r="C134" s="24" t="s">
        <v>4</v>
      </c>
      <c r="D134" s="25"/>
      <c r="E134" s="25"/>
      <c r="F134" s="24" t="s">
        <v>18</v>
      </c>
      <c r="G134" s="26">
        <v>1</v>
      </c>
      <c r="H134" s="31"/>
      <c r="I134" s="27">
        <v>0</v>
      </c>
      <c r="J134" s="28">
        <f t="shared" si="3"/>
        <v>0</v>
      </c>
      <c r="K134" s="29" t="s">
        <v>50</v>
      </c>
      <c r="L134" s="29" t="s">
        <v>45</v>
      </c>
      <c r="M134" s="29" t="s">
        <v>51</v>
      </c>
      <c r="N134" s="30" t="str">
        <f>VLOOKUP(M134,[1]OPERACIONAL!$A$1:$C$12,2,FALSE)</f>
        <v>SELECIONAR</v>
      </c>
    </row>
    <row r="135" spans="2:14">
      <c r="B135" s="23" t="str">
        <f t="shared" si="4"/>
        <v>U.</v>
      </c>
      <c r="C135" s="24" t="s">
        <v>4</v>
      </c>
      <c r="D135" s="25"/>
      <c r="E135" s="25"/>
      <c r="F135" s="24" t="s">
        <v>18</v>
      </c>
      <c r="G135" s="26">
        <v>1</v>
      </c>
      <c r="H135" s="31"/>
      <c r="I135" s="27">
        <v>0</v>
      </c>
      <c r="J135" s="28">
        <f t="shared" si="3"/>
        <v>0</v>
      </c>
      <c r="K135" s="29" t="s">
        <v>50</v>
      </c>
      <c r="L135" s="29" t="s">
        <v>45</v>
      </c>
      <c r="M135" s="29" t="s">
        <v>51</v>
      </c>
      <c r="N135" s="30" t="str">
        <f>VLOOKUP(M135,[1]OPERACIONAL!$A$1:$C$12,2,FALSE)</f>
        <v>SELECIONAR</v>
      </c>
    </row>
    <row r="136" spans="2:14">
      <c r="B136" s="23" t="str">
        <f t="shared" si="4"/>
        <v>U.</v>
      </c>
      <c r="C136" s="24" t="s">
        <v>4</v>
      </c>
      <c r="D136" s="25"/>
      <c r="E136" s="25"/>
      <c r="F136" s="24" t="s">
        <v>18</v>
      </c>
      <c r="G136" s="26">
        <v>1</v>
      </c>
      <c r="H136" s="31"/>
      <c r="I136" s="27">
        <v>0</v>
      </c>
      <c r="J136" s="28">
        <f t="shared" si="3"/>
        <v>0</v>
      </c>
      <c r="K136" s="29" t="s">
        <v>50</v>
      </c>
      <c r="L136" s="29" t="s">
        <v>45</v>
      </c>
      <c r="M136" s="29" t="s">
        <v>51</v>
      </c>
      <c r="N136" s="30" t="str">
        <f>VLOOKUP(M136,[1]OPERACIONAL!$A$1:$C$12,2,FALSE)</f>
        <v>SELECIONAR</v>
      </c>
    </row>
    <row r="137" spans="2:14">
      <c r="B137" s="23" t="str">
        <f t="shared" si="4"/>
        <v>U.</v>
      </c>
      <c r="C137" s="24" t="s">
        <v>4</v>
      </c>
      <c r="D137" s="25"/>
      <c r="E137" s="25"/>
      <c r="F137" s="24" t="s">
        <v>18</v>
      </c>
      <c r="G137" s="26">
        <v>1</v>
      </c>
      <c r="H137" s="31"/>
      <c r="I137" s="27">
        <v>0</v>
      </c>
      <c r="J137" s="28">
        <f t="shared" si="3"/>
        <v>0</v>
      </c>
      <c r="K137" s="29" t="s">
        <v>50</v>
      </c>
      <c r="L137" s="29" t="s">
        <v>45</v>
      </c>
      <c r="M137" s="29" t="s">
        <v>51</v>
      </c>
      <c r="N137" s="30" t="str">
        <f>VLOOKUP(M137,[1]OPERACIONAL!$A$1:$C$12,2,FALSE)</f>
        <v>SELECIONAR</v>
      </c>
    </row>
    <row r="138" spans="2:14">
      <c r="B138" s="23" t="str">
        <f t="shared" si="4"/>
        <v>U.</v>
      </c>
      <c r="C138" s="24" t="s">
        <v>4</v>
      </c>
      <c r="D138" s="25"/>
      <c r="E138" s="25"/>
      <c r="F138" s="24" t="s">
        <v>18</v>
      </c>
      <c r="G138" s="26">
        <v>1</v>
      </c>
      <c r="H138" s="31"/>
      <c r="I138" s="27">
        <v>0</v>
      </c>
      <c r="J138" s="28">
        <f t="shared" si="3"/>
        <v>0</v>
      </c>
      <c r="K138" s="29" t="s">
        <v>50</v>
      </c>
      <c r="L138" s="29" t="s">
        <v>45</v>
      </c>
      <c r="M138" s="29" t="s">
        <v>51</v>
      </c>
      <c r="N138" s="30" t="str">
        <f>VLOOKUP(M138,[1]OPERACIONAL!$A$1:$C$12,2,FALSE)</f>
        <v>SELECIONAR</v>
      </c>
    </row>
    <row r="139" spans="2:14">
      <c r="B139" s="23" t="str">
        <f t="shared" si="4"/>
        <v>U.</v>
      </c>
      <c r="C139" s="24" t="s">
        <v>4</v>
      </c>
      <c r="D139" s="25"/>
      <c r="E139" s="25"/>
      <c r="F139" s="24" t="s">
        <v>18</v>
      </c>
      <c r="G139" s="26">
        <v>1</v>
      </c>
      <c r="H139" s="31"/>
      <c r="I139" s="27">
        <v>0</v>
      </c>
      <c r="J139" s="28">
        <f t="shared" si="3"/>
        <v>0</v>
      </c>
      <c r="K139" s="29" t="s">
        <v>50</v>
      </c>
      <c r="L139" s="29" t="s">
        <v>45</v>
      </c>
      <c r="M139" s="29" t="s">
        <v>51</v>
      </c>
      <c r="N139" s="30" t="str">
        <f>VLOOKUP(M139,[1]OPERACIONAL!$A$1:$C$12,2,FALSE)</f>
        <v>SELECIONAR</v>
      </c>
    </row>
    <row r="140" spans="2:14">
      <c r="B140" s="23" t="str">
        <f t="shared" si="4"/>
        <v>U.</v>
      </c>
      <c r="C140" s="24" t="s">
        <v>4</v>
      </c>
      <c r="D140" s="25"/>
      <c r="E140" s="25"/>
      <c r="F140" s="24" t="s">
        <v>18</v>
      </c>
      <c r="G140" s="26">
        <v>1</v>
      </c>
      <c r="H140" s="31"/>
      <c r="I140" s="27">
        <v>0</v>
      </c>
      <c r="J140" s="28">
        <f t="shared" si="3"/>
        <v>0</v>
      </c>
      <c r="K140" s="29" t="s">
        <v>50</v>
      </c>
      <c r="L140" s="29" t="s">
        <v>45</v>
      </c>
      <c r="M140" s="29" t="s">
        <v>51</v>
      </c>
      <c r="N140" s="30" t="str">
        <f>VLOOKUP(M140,[1]OPERACIONAL!$A$1:$C$12,2,FALSE)</f>
        <v>SELECIONAR</v>
      </c>
    </row>
    <row r="141" spans="2:14">
      <c r="B141" s="23" t="str">
        <f t="shared" si="4"/>
        <v>U.</v>
      </c>
      <c r="C141" s="24" t="s">
        <v>4</v>
      </c>
      <c r="D141" s="25"/>
      <c r="E141" s="25"/>
      <c r="F141" s="24" t="s">
        <v>18</v>
      </c>
      <c r="G141" s="26">
        <v>1</v>
      </c>
      <c r="H141" s="31"/>
      <c r="I141" s="27">
        <v>0</v>
      </c>
      <c r="J141" s="28">
        <f t="shared" si="3"/>
        <v>0</v>
      </c>
      <c r="K141" s="29" t="s">
        <v>50</v>
      </c>
      <c r="L141" s="29" t="s">
        <v>45</v>
      </c>
      <c r="M141" s="29" t="s">
        <v>51</v>
      </c>
      <c r="N141" s="30" t="str">
        <f>VLOOKUP(M141,[1]OPERACIONAL!$A$1:$C$12,2,FALSE)</f>
        <v>SELECIONAR</v>
      </c>
    </row>
    <row r="142" spans="2:14">
      <c r="B142" s="23" t="str">
        <f t="shared" si="4"/>
        <v>U.</v>
      </c>
      <c r="C142" s="24" t="s">
        <v>4</v>
      </c>
      <c r="D142" s="25"/>
      <c r="E142" s="25"/>
      <c r="F142" s="24" t="s">
        <v>18</v>
      </c>
      <c r="G142" s="26">
        <v>1</v>
      </c>
      <c r="H142" s="31"/>
      <c r="I142" s="27">
        <v>0</v>
      </c>
      <c r="J142" s="28">
        <f t="shared" si="3"/>
        <v>0</v>
      </c>
      <c r="K142" s="29" t="s">
        <v>50</v>
      </c>
      <c r="L142" s="29" t="s">
        <v>45</v>
      </c>
      <c r="M142" s="29" t="s">
        <v>51</v>
      </c>
      <c r="N142" s="30" t="str">
        <f>VLOOKUP(M142,[1]OPERACIONAL!$A$1:$C$12,2,FALSE)</f>
        <v>SELECIONAR</v>
      </c>
    </row>
    <row r="143" spans="2:14">
      <c r="B143" s="23" t="str">
        <f t="shared" si="4"/>
        <v>U.</v>
      </c>
      <c r="C143" s="24" t="s">
        <v>4</v>
      </c>
      <c r="D143" s="25"/>
      <c r="E143" s="25"/>
      <c r="F143" s="24" t="s">
        <v>18</v>
      </c>
      <c r="G143" s="26">
        <v>1</v>
      </c>
      <c r="H143" s="31"/>
      <c r="I143" s="27">
        <v>0</v>
      </c>
      <c r="J143" s="28">
        <f t="shared" si="3"/>
        <v>0</v>
      </c>
      <c r="K143" s="29" t="s">
        <v>50</v>
      </c>
      <c r="L143" s="29" t="s">
        <v>45</v>
      </c>
      <c r="M143" s="29" t="s">
        <v>51</v>
      </c>
      <c r="N143" s="30" t="str">
        <f>VLOOKUP(M143,[1]OPERACIONAL!$A$1:$C$12,2,FALSE)</f>
        <v>SELECIONAR</v>
      </c>
    </row>
    <row r="144" spans="2:14">
      <c r="B144" s="23" t="str">
        <f t="shared" si="4"/>
        <v>U.</v>
      </c>
      <c r="C144" s="24" t="s">
        <v>4</v>
      </c>
      <c r="D144" s="25"/>
      <c r="E144" s="25"/>
      <c r="F144" s="24" t="s">
        <v>18</v>
      </c>
      <c r="G144" s="26">
        <v>1</v>
      </c>
      <c r="H144" s="31"/>
      <c r="I144" s="27">
        <v>0</v>
      </c>
      <c r="J144" s="28">
        <f t="shared" ref="J144:J207" si="5">G144*I144</f>
        <v>0</v>
      </c>
      <c r="K144" s="29" t="s">
        <v>50</v>
      </c>
      <c r="L144" s="29" t="s">
        <v>45</v>
      </c>
      <c r="M144" s="29" t="s">
        <v>51</v>
      </c>
      <c r="N144" s="30" t="str">
        <f>VLOOKUP(M144,[1]OPERACIONAL!$A$1:$C$12,2,FALSE)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VLOOKUP(M145,[1]OPERACIONAL!$A$1:$C$12,2,FALSE)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VLOOKUP(M146,[1]OPERACIONAL!$A$1:$C$12,2,FALSE)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VLOOKUP(M147,[1]OPERACIONAL!$A$1:$C$12,2,FALSE)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VLOOKUP(M148,[1]OPERACIONAL!$A$1:$C$12,2,FALSE)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VLOOKUP(M149,[1]OPERACIONAL!$A$1:$C$12,2,FALSE)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VLOOKUP(M150,[1]OPERACIONAL!$A$1:$C$12,2,FALSE)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VLOOKUP(M151,[1]OPERACIONAL!$A$1:$C$12,2,FALSE)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VLOOKUP(M152,[1]OPERACIONAL!$A$1:$C$12,2,FALSE)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VLOOKUP(M153,[1]OPERACIONAL!$A$1:$C$12,2,FALSE)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VLOOKUP(M154,[1]OPERACIONAL!$A$1:$C$12,2,FALSE)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VLOOKUP(M155,[1]OPERACIONAL!$A$1:$C$12,2,FALSE)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VLOOKUP(M156,[1]OPERACIONAL!$A$1:$C$12,2,FALSE)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VLOOKUP(M157,[1]OPERACIONAL!$A$1:$C$12,2,FALSE)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VLOOKUP(M158,[1]OPERACIONAL!$A$1:$C$12,2,FALSE)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VLOOKUP(M159,[1]OPERACIONAL!$A$1:$C$12,2,FALSE)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VLOOKUP(M160,[1]OPERACIONAL!$A$1:$C$12,2,FALSE)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VLOOKUP(M161,[1]OPERACIONAL!$A$1:$C$12,2,FALSE)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VLOOKUP(M162,[1]OPERACIONAL!$A$1:$C$12,2,FALSE)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VLOOKUP(M163,[1]OPERACIONAL!$A$1:$C$12,2,FALSE)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VLOOKUP(M164,[1]OPERACIONAL!$A$1:$C$12,2,FALSE)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VLOOKUP(M165,[1]OPERACIONAL!$A$1:$C$12,2,FALSE)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VLOOKUP(M166,[1]OPERACIONAL!$A$1:$C$12,2,FALSE)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VLOOKUP(M167,[1]OPERACIONAL!$A$1:$C$12,2,FALSE)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VLOOKUP(M168,[1]OPERACIONAL!$A$1:$C$12,2,FALSE)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VLOOKUP(M169,[1]OPERACIONAL!$A$1:$C$12,2,FALSE)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VLOOKUP(M170,[1]OPERACIONAL!$A$1:$C$12,2,FALSE)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VLOOKUP(M171,[1]OPERACIONAL!$A$1:$C$12,2,FALSE)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VLOOKUP(M172,[1]OPERACIONAL!$A$1:$C$12,2,FALSE)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VLOOKUP(M173,[1]OPERACIONAL!$A$1:$C$12,2,FALSE)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VLOOKUP(M174,[1]OPERACIONAL!$A$1:$C$12,2,FALSE)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VLOOKUP(M175,[1]OPERACIONAL!$A$1:$C$12,2,FALSE)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VLOOKUP(M176,[1]OPERACIONAL!$A$1:$C$12,2,FALSE)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VLOOKUP(M177,[1]OPERACIONAL!$A$1:$C$12,2,FALSE)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VLOOKUP(M178,[1]OPERACIONAL!$A$1:$C$12,2,FALSE)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VLOOKUP(M179,[1]OPERACIONAL!$A$1:$C$12,2,FALSE)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VLOOKUP(M180,[1]OPERACIONAL!$A$1:$C$12,2,FALSE)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VLOOKUP(M181,[1]OPERACIONAL!$A$1:$C$12,2,FALSE)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VLOOKUP(M182,[1]OPERACIONAL!$A$1:$C$12,2,FALSE)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VLOOKUP(M183,[1]OPERACIONAL!$A$1:$C$12,2,FALSE)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VLOOKUP(M184,[1]OPERACIONAL!$A$1:$C$12,2,FALSE)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VLOOKUP(M185,[1]OPERACIONAL!$A$1:$C$12,2,FALSE)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VLOOKUP(M186,[1]OPERACIONAL!$A$1:$C$12,2,FALSE)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VLOOKUP(M187,[1]OPERACIONAL!$A$1:$C$12,2,FALSE)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VLOOKUP(M188,[1]OPERACIONAL!$A$1:$C$12,2,FALSE)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VLOOKUP(M189,[1]OPERACIONAL!$A$1:$C$12,2,FALSE)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VLOOKUP(M190,[1]OPERACIONAL!$A$1:$C$12,2,FALSE)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VLOOKUP(M191,[1]OPERACIONAL!$A$1:$C$12,2,FALSE)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VLOOKUP(M192,[1]OPERACIONAL!$A$1:$C$12,2,FALSE)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VLOOKUP(M193,[1]OPERACIONAL!$A$1:$C$12,2,FALSE)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VLOOKUP(M194,[1]OPERACIONAL!$A$1:$C$12,2,FALSE)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VLOOKUP(M195,[1]OPERACIONAL!$A$1:$C$12,2,FALSE)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VLOOKUP(M196,[1]OPERACIONAL!$A$1:$C$12,2,FALSE)</f>
        <v>SELECIONAR</v>
      </c>
    </row>
    <row r="197" spans="2:14">
      <c r="B197" s="23" t="str">
        <f t="shared" ref="B197:B260" si="6">MID(C197,1,2)</f>
        <v>U.</v>
      </c>
      <c r="C197" s="24" t="s">
        <v>4</v>
      </c>
      <c r="D197" s="25"/>
      <c r="E197" s="25"/>
      <c r="F197" s="24" t="s">
        <v>18</v>
      </c>
      <c r="G197" s="26">
        <v>1</v>
      </c>
      <c r="H197" s="31"/>
      <c r="I197" s="27">
        <v>0</v>
      </c>
      <c r="J197" s="28">
        <f t="shared" si="5"/>
        <v>0</v>
      </c>
      <c r="K197" s="29" t="s">
        <v>50</v>
      </c>
      <c r="L197" s="29" t="s">
        <v>45</v>
      </c>
      <c r="M197" s="29" t="s">
        <v>51</v>
      </c>
      <c r="N197" s="30" t="str">
        <f>VLOOKUP(M197,[1]OPERACIONAL!$A$1:$C$12,2,FALSE)</f>
        <v>SELECIONAR</v>
      </c>
    </row>
    <row r="198" spans="2:14">
      <c r="B198" s="23" t="str">
        <f t="shared" si="6"/>
        <v>U.</v>
      </c>
      <c r="C198" s="24" t="s">
        <v>4</v>
      </c>
      <c r="D198" s="25"/>
      <c r="E198" s="25"/>
      <c r="F198" s="24" t="s">
        <v>18</v>
      </c>
      <c r="G198" s="26">
        <v>1</v>
      </c>
      <c r="H198" s="31"/>
      <c r="I198" s="27">
        <v>0</v>
      </c>
      <c r="J198" s="28">
        <f t="shared" si="5"/>
        <v>0</v>
      </c>
      <c r="K198" s="29" t="s">
        <v>50</v>
      </c>
      <c r="L198" s="29" t="s">
        <v>45</v>
      </c>
      <c r="M198" s="29" t="s">
        <v>51</v>
      </c>
      <c r="N198" s="30" t="str">
        <f>VLOOKUP(M198,[1]OPERACIONAL!$A$1:$C$12,2,FALSE)</f>
        <v>SELECIONAR</v>
      </c>
    </row>
    <row r="199" spans="2:14">
      <c r="B199" s="23" t="str">
        <f t="shared" si="6"/>
        <v>U.</v>
      </c>
      <c r="C199" s="24" t="s">
        <v>4</v>
      </c>
      <c r="D199" s="25"/>
      <c r="E199" s="25"/>
      <c r="F199" s="24" t="s">
        <v>18</v>
      </c>
      <c r="G199" s="26">
        <v>1</v>
      </c>
      <c r="H199" s="31"/>
      <c r="I199" s="27">
        <v>0</v>
      </c>
      <c r="J199" s="28">
        <f t="shared" si="5"/>
        <v>0</v>
      </c>
      <c r="K199" s="29" t="s">
        <v>50</v>
      </c>
      <c r="L199" s="29" t="s">
        <v>45</v>
      </c>
      <c r="M199" s="29" t="s">
        <v>51</v>
      </c>
      <c r="N199" s="30" t="str">
        <f>VLOOKUP(M199,[1]OPERACIONAL!$A$1:$C$12,2,FALSE)</f>
        <v>SELECIONAR</v>
      </c>
    </row>
    <row r="200" spans="2:14">
      <c r="B200" s="23" t="str">
        <f t="shared" si="6"/>
        <v>U.</v>
      </c>
      <c r="C200" s="24" t="s">
        <v>4</v>
      </c>
      <c r="D200" s="25"/>
      <c r="E200" s="25"/>
      <c r="F200" s="24" t="s">
        <v>18</v>
      </c>
      <c r="G200" s="26">
        <v>1</v>
      </c>
      <c r="H200" s="31"/>
      <c r="I200" s="27">
        <v>0</v>
      </c>
      <c r="J200" s="28">
        <f t="shared" si="5"/>
        <v>0</v>
      </c>
      <c r="K200" s="29" t="s">
        <v>50</v>
      </c>
      <c r="L200" s="29" t="s">
        <v>45</v>
      </c>
      <c r="M200" s="29" t="s">
        <v>51</v>
      </c>
      <c r="N200" s="30" t="str">
        <f>VLOOKUP(M200,[1]OPERACIONAL!$A$1:$C$12,2,FALSE)</f>
        <v>SELECIONAR</v>
      </c>
    </row>
    <row r="201" spans="2:14">
      <c r="B201" s="23" t="str">
        <f t="shared" si="6"/>
        <v>U.</v>
      </c>
      <c r="C201" s="24" t="s">
        <v>4</v>
      </c>
      <c r="D201" s="25"/>
      <c r="E201" s="25"/>
      <c r="F201" s="24" t="s">
        <v>18</v>
      </c>
      <c r="G201" s="26">
        <v>1</v>
      </c>
      <c r="H201" s="31"/>
      <c r="I201" s="27">
        <v>0</v>
      </c>
      <c r="J201" s="28">
        <f t="shared" si="5"/>
        <v>0</v>
      </c>
      <c r="K201" s="29" t="s">
        <v>50</v>
      </c>
      <c r="L201" s="29" t="s">
        <v>45</v>
      </c>
      <c r="M201" s="29" t="s">
        <v>51</v>
      </c>
      <c r="N201" s="30" t="str">
        <f>VLOOKUP(M201,[1]OPERACIONAL!$A$1:$C$12,2,FALSE)</f>
        <v>SELECIONAR</v>
      </c>
    </row>
    <row r="202" spans="2:14">
      <c r="B202" s="23" t="str">
        <f t="shared" si="6"/>
        <v>U.</v>
      </c>
      <c r="C202" s="24" t="s">
        <v>4</v>
      </c>
      <c r="D202" s="25"/>
      <c r="E202" s="25"/>
      <c r="F202" s="24" t="s">
        <v>18</v>
      </c>
      <c r="G202" s="26">
        <v>1</v>
      </c>
      <c r="H202" s="31"/>
      <c r="I202" s="27">
        <v>0</v>
      </c>
      <c r="J202" s="28">
        <f t="shared" si="5"/>
        <v>0</v>
      </c>
      <c r="K202" s="29" t="s">
        <v>50</v>
      </c>
      <c r="L202" s="29" t="s">
        <v>45</v>
      </c>
      <c r="M202" s="29" t="s">
        <v>51</v>
      </c>
      <c r="N202" s="30" t="str">
        <f>VLOOKUP(M202,[1]OPERACIONAL!$A$1:$C$12,2,FALSE)</f>
        <v>SELECIONAR</v>
      </c>
    </row>
    <row r="203" spans="2:14">
      <c r="B203" s="23" t="str">
        <f t="shared" si="6"/>
        <v>U.</v>
      </c>
      <c r="C203" s="24" t="s">
        <v>4</v>
      </c>
      <c r="D203" s="25"/>
      <c r="E203" s="25"/>
      <c r="F203" s="24" t="s">
        <v>18</v>
      </c>
      <c r="G203" s="26">
        <v>1</v>
      </c>
      <c r="H203" s="31"/>
      <c r="I203" s="27">
        <v>0</v>
      </c>
      <c r="J203" s="28">
        <f t="shared" si="5"/>
        <v>0</v>
      </c>
      <c r="K203" s="29" t="s">
        <v>50</v>
      </c>
      <c r="L203" s="29" t="s">
        <v>45</v>
      </c>
      <c r="M203" s="29" t="s">
        <v>51</v>
      </c>
      <c r="N203" s="30" t="str">
        <f>VLOOKUP(M203,[1]OPERACIONAL!$A$1:$C$12,2,FALSE)</f>
        <v>SELECIONAR</v>
      </c>
    </row>
    <row r="204" spans="2:14">
      <c r="B204" s="23" t="str">
        <f t="shared" si="6"/>
        <v>U.</v>
      </c>
      <c r="C204" s="24" t="s">
        <v>4</v>
      </c>
      <c r="D204" s="25"/>
      <c r="E204" s="25"/>
      <c r="F204" s="24" t="s">
        <v>18</v>
      </c>
      <c r="G204" s="26">
        <v>1</v>
      </c>
      <c r="H204" s="31"/>
      <c r="I204" s="27">
        <v>0</v>
      </c>
      <c r="J204" s="28">
        <f t="shared" si="5"/>
        <v>0</v>
      </c>
      <c r="K204" s="29" t="s">
        <v>50</v>
      </c>
      <c r="L204" s="29" t="s">
        <v>45</v>
      </c>
      <c r="M204" s="29" t="s">
        <v>51</v>
      </c>
      <c r="N204" s="30" t="str">
        <f>VLOOKUP(M204,[1]OPERACIONAL!$A$1:$C$12,2,FALSE)</f>
        <v>SELECIONAR</v>
      </c>
    </row>
    <row r="205" spans="2:14">
      <c r="B205" s="23" t="str">
        <f t="shared" si="6"/>
        <v>U.</v>
      </c>
      <c r="C205" s="24" t="s">
        <v>4</v>
      </c>
      <c r="D205" s="25"/>
      <c r="E205" s="25"/>
      <c r="F205" s="24" t="s">
        <v>18</v>
      </c>
      <c r="G205" s="26">
        <v>1</v>
      </c>
      <c r="H205" s="31"/>
      <c r="I205" s="27">
        <v>0</v>
      </c>
      <c r="J205" s="28">
        <f t="shared" si="5"/>
        <v>0</v>
      </c>
      <c r="K205" s="29" t="s">
        <v>50</v>
      </c>
      <c r="L205" s="29" t="s">
        <v>45</v>
      </c>
      <c r="M205" s="29" t="s">
        <v>51</v>
      </c>
      <c r="N205" s="30" t="str">
        <f>VLOOKUP(M205,[1]OPERACIONAL!$A$1:$C$12,2,FALSE)</f>
        <v>SELECIONAR</v>
      </c>
    </row>
    <row r="206" spans="2:14">
      <c r="B206" s="23" t="str">
        <f t="shared" si="6"/>
        <v>U.</v>
      </c>
      <c r="C206" s="24" t="s">
        <v>4</v>
      </c>
      <c r="D206" s="25"/>
      <c r="E206" s="25"/>
      <c r="F206" s="24" t="s">
        <v>18</v>
      </c>
      <c r="G206" s="26">
        <v>1</v>
      </c>
      <c r="H206" s="31"/>
      <c r="I206" s="27">
        <v>0</v>
      </c>
      <c r="J206" s="28">
        <f t="shared" si="5"/>
        <v>0</v>
      </c>
      <c r="K206" s="29" t="s">
        <v>50</v>
      </c>
      <c r="L206" s="29" t="s">
        <v>45</v>
      </c>
      <c r="M206" s="29" t="s">
        <v>51</v>
      </c>
      <c r="N206" s="30" t="str">
        <f>VLOOKUP(M206,[1]OPERACIONAL!$A$1:$C$12,2,FALSE)</f>
        <v>SELECIONAR</v>
      </c>
    </row>
    <row r="207" spans="2:14">
      <c r="B207" s="23" t="str">
        <f t="shared" si="6"/>
        <v>U.</v>
      </c>
      <c r="C207" s="24" t="s">
        <v>4</v>
      </c>
      <c r="D207" s="25"/>
      <c r="E207" s="25"/>
      <c r="F207" s="24" t="s">
        <v>18</v>
      </c>
      <c r="G207" s="26">
        <v>1</v>
      </c>
      <c r="H207" s="31"/>
      <c r="I207" s="27">
        <v>0</v>
      </c>
      <c r="J207" s="28">
        <f t="shared" si="5"/>
        <v>0</v>
      </c>
      <c r="K207" s="29" t="s">
        <v>50</v>
      </c>
      <c r="L207" s="29" t="s">
        <v>45</v>
      </c>
      <c r="M207" s="29" t="s">
        <v>51</v>
      </c>
      <c r="N207" s="30" t="str">
        <f>VLOOKUP(M207,[1]OPERACIONAL!$A$1:$C$12,2,FALSE)</f>
        <v>SELECIONAR</v>
      </c>
    </row>
    <row r="208" spans="2:14">
      <c r="B208" s="23" t="str">
        <f t="shared" si="6"/>
        <v>U.</v>
      </c>
      <c r="C208" s="24" t="s">
        <v>4</v>
      </c>
      <c r="D208" s="25"/>
      <c r="E208" s="25"/>
      <c r="F208" s="24" t="s">
        <v>18</v>
      </c>
      <c r="G208" s="26">
        <v>1</v>
      </c>
      <c r="H208" s="31"/>
      <c r="I208" s="27">
        <v>0</v>
      </c>
      <c r="J208" s="28">
        <f t="shared" ref="J208:J271" si="7">G208*I208</f>
        <v>0</v>
      </c>
      <c r="K208" s="29" t="s">
        <v>50</v>
      </c>
      <c r="L208" s="29" t="s">
        <v>45</v>
      </c>
      <c r="M208" s="29" t="s">
        <v>51</v>
      </c>
      <c r="N208" s="30" t="str">
        <f>VLOOKUP(M208,[1]OPERACIONAL!$A$1:$C$12,2,FALSE)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VLOOKUP(M209,[1]OPERACIONAL!$A$1:$C$12,2,FALSE)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VLOOKUP(M210,[1]OPERACIONAL!$A$1:$C$12,2,FALSE)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VLOOKUP(M211,[1]OPERACIONAL!$A$1:$C$12,2,FALSE)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VLOOKUP(M212,[1]OPERACIONAL!$A$1:$C$12,2,FALSE)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VLOOKUP(M213,[1]OPERACIONAL!$A$1:$C$12,2,FALSE)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VLOOKUP(M214,[1]OPERACIONAL!$A$1:$C$12,2,FALSE)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VLOOKUP(M215,[1]OPERACIONAL!$A$1:$C$12,2,FALSE)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VLOOKUP(M216,[1]OPERACIONAL!$A$1:$C$12,2,FALSE)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VLOOKUP(M217,[1]OPERACIONAL!$A$1:$C$12,2,FALSE)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VLOOKUP(M218,[1]OPERACIONAL!$A$1:$C$12,2,FALSE)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VLOOKUP(M219,[1]OPERACIONAL!$A$1:$C$12,2,FALSE)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VLOOKUP(M220,[1]OPERACIONAL!$A$1:$C$12,2,FALSE)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VLOOKUP(M221,[1]OPERACIONAL!$A$1:$C$12,2,FALSE)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VLOOKUP(M222,[1]OPERACIONAL!$A$1:$C$12,2,FALSE)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VLOOKUP(M223,[1]OPERACIONAL!$A$1:$C$12,2,FALSE)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VLOOKUP(M224,[1]OPERACIONAL!$A$1:$C$12,2,FALSE)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VLOOKUP(M225,[1]OPERACIONAL!$A$1:$C$12,2,FALSE)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VLOOKUP(M226,[1]OPERACIONAL!$A$1:$C$12,2,FALSE)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VLOOKUP(M227,[1]OPERACIONAL!$A$1:$C$12,2,FALSE)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VLOOKUP(M228,[1]OPERACIONAL!$A$1:$C$12,2,FALSE)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VLOOKUP(M229,[1]OPERACIONAL!$A$1:$C$12,2,FALSE)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VLOOKUP(M230,[1]OPERACIONAL!$A$1:$C$12,2,FALSE)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VLOOKUP(M231,[1]OPERACIONAL!$A$1:$C$12,2,FALSE)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VLOOKUP(M232,[1]OPERACIONAL!$A$1:$C$12,2,FALSE)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VLOOKUP(M233,[1]OPERACIONAL!$A$1:$C$12,2,FALSE)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VLOOKUP(M234,[1]OPERACIONAL!$A$1:$C$12,2,FALSE)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VLOOKUP(M235,[1]OPERACIONAL!$A$1:$C$12,2,FALSE)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VLOOKUP(M236,[1]OPERACIONAL!$A$1:$C$12,2,FALSE)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VLOOKUP(M237,[1]OPERACIONAL!$A$1:$C$12,2,FALSE)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VLOOKUP(M238,[1]OPERACIONAL!$A$1:$C$12,2,FALSE)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VLOOKUP(M239,[1]OPERACIONAL!$A$1:$C$12,2,FALSE)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VLOOKUP(M240,[1]OPERACIONAL!$A$1:$C$12,2,FALSE)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VLOOKUP(M241,[1]OPERACIONAL!$A$1:$C$12,2,FALSE)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VLOOKUP(M242,[1]OPERACIONAL!$A$1:$C$12,2,FALSE)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VLOOKUP(M243,[1]OPERACIONAL!$A$1:$C$12,2,FALSE)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VLOOKUP(M244,[1]OPERACIONAL!$A$1:$C$12,2,FALSE)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VLOOKUP(M245,[1]OPERACIONAL!$A$1:$C$12,2,FALSE)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VLOOKUP(M246,[1]OPERACIONAL!$A$1:$C$12,2,FALSE)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VLOOKUP(M247,[1]OPERACIONAL!$A$1:$C$12,2,FALSE)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VLOOKUP(M248,[1]OPERACIONAL!$A$1:$C$12,2,FALSE)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VLOOKUP(M249,[1]OPERACIONAL!$A$1:$C$12,2,FALSE)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VLOOKUP(M250,[1]OPERACIONAL!$A$1:$C$12,2,FALSE)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VLOOKUP(M251,[1]OPERACIONAL!$A$1:$C$12,2,FALSE)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VLOOKUP(M252,[1]OPERACIONAL!$A$1:$C$12,2,FALSE)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VLOOKUP(M253,[1]OPERACIONAL!$A$1:$C$12,2,FALSE)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VLOOKUP(M254,[1]OPERACIONAL!$A$1:$C$12,2,FALSE)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VLOOKUP(M255,[1]OPERACIONAL!$A$1:$C$12,2,FALSE)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VLOOKUP(M256,[1]OPERACIONAL!$A$1:$C$12,2,FALSE)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VLOOKUP(M257,[1]OPERACIONAL!$A$1:$C$12,2,FALSE)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VLOOKUP(M258,[1]OPERACIONAL!$A$1:$C$12,2,FALSE)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VLOOKUP(M259,[1]OPERACIONAL!$A$1:$C$12,2,FALSE)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VLOOKUP(M260,[1]OPERACIONAL!$A$1:$C$12,2,FALSE)</f>
        <v>SELECIONAR</v>
      </c>
    </row>
    <row r="261" spans="2:14">
      <c r="B261" s="23" t="str">
        <f t="shared" ref="B261:B324" si="8">MID(C261,1,2)</f>
        <v>U.</v>
      </c>
      <c r="C261" s="24" t="s">
        <v>4</v>
      </c>
      <c r="D261" s="25"/>
      <c r="E261" s="25"/>
      <c r="F261" s="24" t="s">
        <v>18</v>
      </c>
      <c r="G261" s="26">
        <v>1</v>
      </c>
      <c r="H261" s="31"/>
      <c r="I261" s="27">
        <v>0</v>
      </c>
      <c r="J261" s="28">
        <f t="shared" si="7"/>
        <v>0</v>
      </c>
      <c r="K261" s="29" t="s">
        <v>50</v>
      </c>
      <c r="L261" s="29" t="s">
        <v>45</v>
      </c>
      <c r="M261" s="29" t="s">
        <v>51</v>
      </c>
      <c r="N261" s="30" t="str">
        <f>VLOOKUP(M261,[1]OPERACIONAL!$A$1:$C$12,2,FALSE)</f>
        <v>SELECIONAR</v>
      </c>
    </row>
    <row r="262" spans="2:14">
      <c r="B262" s="23" t="str">
        <f t="shared" si="8"/>
        <v>U.</v>
      </c>
      <c r="C262" s="24" t="s">
        <v>4</v>
      </c>
      <c r="D262" s="25"/>
      <c r="E262" s="25"/>
      <c r="F262" s="24" t="s">
        <v>18</v>
      </c>
      <c r="G262" s="26">
        <v>1</v>
      </c>
      <c r="H262" s="31"/>
      <c r="I262" s="27">
        <v>0</v>
      </c>
      <c r="J262" s="28">
        <f t="shared" si="7"/>
        <v>0</v>
      </c>
      <c r="K262" s="29" t="s">
        <v>50</v>
      </c>
      <c r="L262" s="29" t="s">
        <v>45</v>
      </c>
      <c r="M262" s="29" t="s">
        <v>51</v>
      </c>
      <c r="N262" s="30" t="str">
        <f>VLOOKUP(M262,[1]OPERACIONAL!$A$1:$C$12,2,FALSE)</f>
        <v>SELECIONAR</v>
      </c>
    </row>
    <row r="263" spans="2:14">
      <c r="B263" s="23" t="str">
        <f t="shared" si="8"/>
        <v>U.</v>
      </c>
      <c r="C263" s="24" t="s">
        <v>4</v>
      </c>
      <c r="D263" s="25"/>
      <c r="E263" s="25"/>
      <c r="F263" s="24" t="s">
        <v>18</v>
      </c>
      <c r="G263" s="26">
        <v>1</v>
      </c>
      <c r="H263" s="31"/>
      <c r="I263" s="27">
        <v>0</v>
      </c>
      <c r="J263" s="28">
        <f t="shared" si="7"/>
        <v>0</v>
      </c>
      <c r="K263" s="29" t="s">
        <v>50</v>
      </c>
      <c r="L263" s="29" t="s">
        <v>45</v>
      </c>
      <c r="M263" s="29" t="s">
        <v>51</v>
      </c>
      <c r="N263" s="30" t="str">
        <f>VLOOKUP(M263,[1]OPERACIONAL!$A$1:$C$12,2,FALSE)</f>
        <v>SELECIONAR</v>
      </c>
    </row>
    <row r="264" spans="2:14">
      <c r="B264" s="23" t="str">
        <f t="shared" si="8"/>
        <v>U.</v>
      </c>
      <c r="C264" s="24" t="s">
        <v>4</v>
      </c>
      <c r="D264" s="25"/>
      <c r="E264" s="25"/>
      <c r="F264" s="24" t="s">
        <v>18</v>
      </c>
      <c r="G264" s="26">
        <v>1</v>
      </c>
      <c r="H264" s="31"/>
      <c r="I264" s="27">
        <v>0</v>
      </c>
      <c r="J264" s="28">
        <f t="shared" si="7"/>
        <v>0</v>
      </c>
      <c r="K264" s="29" t="s">
        <v>50</v>
      </c>
      <c r="L264" s="29" t="s">
        <v>45</v>
      </c>
      <c r="M264" s="29" t="s">
        <v>51</v>
      </c>
      <c r="N264" s="30" t="str">
        <f>VLOOKUP(M264,[1]OPERACIONAL!$A$1:$C$12,2,FALSE)</f>
        <v>SELECIONAR</v>
      </c>
    </row>
    <row r="265" spans="2:14">
      <c r="B265" s="23" t="str">
        <f t="shared" si="8"/>
        <v>U.</v>
      </c>
      <c r="C265" s="24" t="s">
        <v>4</v>
      </c>
      <c r="D265" s="25"/>
      <c r="E265" s="25"/>
      <c r="F265" s="24" t="s">
        <v>18</v>
      </c>
      <c r="G265" s="26">
        <v>1</v>
      </c>
      <c r="H265" s="31"/>
      <c r="I265" s="27">
        <v>0</v>
      </c>
      <c r="J265" s="28">
        <f t="shared" si="7"/>
        <v>0</v>
      </c>
      <c r="K265" s="29" t="s">
        <v>50</v>
      </c>
      <c r="L265" s="29" t="s">
        <v>45</v>
      </c>
      <c r="M265" s="29" t="s">
        <v>51</v>
      </c>
      <c r="N265" s="30" t="str">
        <f>VLOOKUP(M265,[1]OPERACIONAL!$A$1:$C$12,2,FALSE)</f>
        <v>SELECIONAR</v>
      </c>
    </row>
    <row r="266" spans="2:14">
      <c r="B266" s="23" t="str">
        <f t="shared" si="8"/>
        <v>U.</v>
      </c>
      <c r="C266" s="24" t="s">
        <v>4</v>
      </c>
      <c r="D266" s="25"/>
      <c r="E266" s="25"/>
      <c r="F266" s="24" t="s">
        <v>18</v>
      </c>
      <c r="G266" s="26">
        <v>1</v>
      </c>
      <c r="H266" s="31"/>
      <c r="I266" s="27">
        <v>0</v>
      </c>
      <c r="J266" s="28">
        <f t="shared" si="7"/>
        <v>0</v>
      </c>
      <c r="K266" s="29" t="s">
        <v>50</v>
      </c>
      <c r="L266" s="29" t="s">
        <v>45</v>
      </c>
      <c r="M266" s="29" t="s">
        <v>51</v>
      </c>
      <c r="N266" s="30" t="str">
        <f>VLOOKUP(M266,[1]OPERACIONAL!$A$1:$C$12,2,FALSE)</f>
        <v>SELECIONAR</v>
      </c>
    </row>
    <row r="267" spans="2:14">
      <c r="B267" s="23" t="str">
        <f t="shared" si="8"/>
        <v>U.</v>
      </c>
      <c r="C267" s="24" t="s">
        <v>4</v>
      </c>
      <c r="D267" s="25"/>
      <c r="E267" s="25"/>
      <c r="F267" s="24" t="s">
        <v>18</v>
      </c>
      <c r="G267" s="26">
        <v>1</v>
      </c>
      <c r="H267" s="31"/>
      <c r="I267" s="27">
        <v>0</v>
      </c>
      <c r="J267" s="28">
        <f t="shared" si="7"/>
        <v>0</v>
      </c>
      <c r="K267" s="29" t="s">
        <v>50</v>
      </c>
      <c r="L267" s="29" t="s">
        <v>45</v>
      </c>
      <c r="M267" s="29" t="s">
        <v>51</v>
      </c>
      <c r="N267" s="30" t="str">
        <f>VLOOKUP(M267,[1]OPERACIONAL!$A$1:$C$12,2,FALSE)</f>
        <v>SELECIONAR</v>
      </c>
    </row>
    <row r="268" spans="2:14">
      <c r="B268" s="23" t="str">
        <f t="shared" si="8"/>
        <v>U.</v>
      </c>
      <c r="C268" s="24" t="s">
        <v>4</v>
      </c>
      <c r="D268" s="25"/>
      <c r="E268" s="25"/>
      <c r="F268" s="24" t="s">
        <v>18</v>
      </c>
      <c r="G268" s="26">
        <v>1</v>
      </c>
      <c r="H268" s="31"/>
      <c r="I268" s="27">
        <v>0</v>
      </c>
      <c r="J268" s="28">
        <f t="shared" si="7"/>
        <v>0</v>
      </c>
      <c r="K268" s="29" t="s">
        <v>50</v>
      </c>
      <c r="L268" s="29" t="s">
        <v>45</v>
      </c>
      <c r="M268" s="29" t="s">
        <v>51</v>
      </c>
      <c r="N268" s="30" t="str">
        <f>VLOOKUP(M268,[1]OPERACIONAL!$A$1:$C$12,2,FALSE)</f>
        <v>SELECIONAR</v>
      </c>
    </row>
    <row r="269" spans="2:14">
      <c r="B269" s="23" t="str">
        <f t="shared" si="8"/>
        <v>U.</v>
      </c>
      <c r="C269" s="24" t="s">
        <v>4</v>
      </c>
      <c r="D269" s="25"/>
      <c r="E269" s="25"/>
      <c r="F269" s="24" t="s">
        <v>18</v>
      </c>
      <c r="G269" s="26">
        <v>1</v>
      </c>
      <c r="H269" s="31"/>
      <c r="I269" s="27">
        <v>0</v>
      </c>
      <c r="J269" s="28">
        <f t="shared" si="7"/>
        <v>0</v>
      </c>
      <c r="K269" s="29" t="s">
        <v>50</v>
      </c>
      <c r="L269" s="29" t="s">
        <v>45</v>
      </c>
      <c r="M269" s="29" t="s">
        <v>51</v>
      </c>
      <c r="N269" s="30" t="str">
        <f>VLOOKUP(M269,[1]OPERACIONAL!$A$1:$C$12,2,FALSE)</f>
        <v>SELECIONAR</v>
      </c>
    </row>
    <row r="270" spans="2:14">
      <c r="B270" s="23" t="str">
        <f t="shared" si="8"/>
        <v>U.</v>
      </c>
      <c r="C270" s="24" t="s">
        <v>4</v>
      </c>
      <c r="D270" s="25"/>
      <c r="E270" s="25"/>
      <c r="F270" s="24" t="s">
        <v>18</v>
      </c>
      <c r="G270" s="26">
        <v>1</v>
      </c>
      <c r="H270" s="31"/>
      <c r="I270" s="27">
        <v>0</v>
      </c>
      <c r="J270" s="28">
        <f t="shared" si="7"/>
        <v>0</v>
      </c>
      <c r="K270" s="29" t="s">
        <v>50</v>
      </c>
      <c r="L270" s="29" t="s">
        <v>45</v>
      </c>
      <c r="M270" s="29" t="s">
        <v>51</v>
      </c>
      <c r="N270" s="30" t="str">
        <f>VLOOKUP(M270,[1]OPERACIONAL!$A$1:$C$12,2,FALSE)</f>
        <v>SELECIONAR</v>
      </c>
    </row>
    <row r="271" spans="2:14">
      <c r="B271" s="23" t="str">
        <f t="shared" si="8"/>
        <v>U.</v>
      </c>
      <c r="C271" s="24" t="s">
        <v>4</v>
      </c>
      <c r="D271" s="25"/>
      <c r="E271" s="25"/>
      <c r="F271" s="24" t="s">
        <v>18</v>
      </c>
      <c r="G271" s="26">
        <v>1</v>
      </c>
      <c r="H271" s="31"/>
      <c r="I271" s="27">
        <v>0</v>
      </c>
      <c r="J271" s="28">
        <f t="shared" si="7"/>
        <v>0</v>
      </c>
      <c r="K271" s="29" t="s">
        <v>50</v>
      </c>
      <c r="L271" s="29" t="s">
        <v>45</v>
      </c>
      <c r="M271" s="29" t="s">
        <v>51</v>
      </c>
      <c r="N271" s="30" t="str">
        <f>VLOOKUP(M271,[1]OPERACIONAL!$A$1:$C$12,2,FALSE)</f>
        <v>SELECIONAR</v>
      </c>
    </row>
    <row r="272" spans="2:14">
      <c r="B272" s="23" t="str">
        <f t="shared" si="8"/>
        <v>U.</v>
      </c>
      <c r="C272" s="24" t="s">
        <v>4</v>
      </c>
      <c r="D272" s="25"/>
      <c r="E272" s="25"/>
      <c r="F272" s="24" t="s">
        <v>18</v>
      </c>
      <c r="G272" s="26">
        <v>1</v>
      </c>
      <c r="H272" s="31"/>
      <c r="I272" s="27">
        <v>0</v>
      </c>
      <c r="J272" s="28">
        <f t="shared" ref="J272:J335" si="9">G272*I272</f>
        <v>0</v>
      </c>
      <c r="K272" s="29" t="s">
        <v>50</v>
      </c>
      <c r="L272" s="29" t="s">
        <v>45</v>
      </c>
      <c r="M272" s="29" t="s">
        <v>51</v>
      </c>
      <c r="N272" s="30" t="str">
        <f>VLOOKUP(M272,[1]OPERACIONAL!$A$1:$C$12,2,FALSE)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VLOOKUP(M273,[1]OPERACIONAL!$A$1:$C$12,2,FALSE)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VLOOKUP(M274,[1]OPERACIONAL!$A$1:$C$12,2,FALSE)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VLOOKUP(M275,[1]OPERACIONAL!$A$1:$C$12,2,FALSE)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VLOOKUP(M276,[1]OPERACIONAL!$A$1:$C$12,2,FALSE)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VLOOKUP(M277,[1]OPERACIONAL!$A$1:$C$12,2,FALSE)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VLOOKUP(M278,[1]OPERACIONAL!$A$1:$C$12,2,FALSE)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VLOOKUP(M279,[1]OPERACIONAL!$A$1:$C$12,2,FALSE)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VLOOKUP(M280,[1]OPERACIONAL!$A$1:$C$12,2,FALSE)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VLOOKUP(M281,[1]OPERACIONAL!$A$1:$C$12,2,FALSE)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VLOOKUP(M282,[1]OPERACIONAL!$A$1:$C$12,2,FALSE)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VLOOKUP(M283,[1]OPERACIONAL!$A$1:$C$12,2,FALSE)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VLOOKUP(M284,[1]OPERACIONAL!$A$1:$C$12,2,FALSE)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VLOOKUP(M285,[1]OPERACIONAL!$A$1:$C$12,2,FALSE)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VLOOKUP(M286,[1]OPERACIONAL!$A$1:$C$12,2,FALSE)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VLOOKUP(M287,[1]OPERACIONAL!$A$1:$C$12,2,FALSE)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VLOOKUP(M288,[1]OPERACIONAL!$A$1:$C$12,2,FALSE)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VLOOKUP(M289,[1]OPERACIONAL!$A$1:$C$12,2,FALSE)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VLOOKUP(M290,[1]OPERACIONAL!$A$1:$C$12,2,FALSE)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VLOOKUP(M291,[1]OPERACIONAL!$A$1:$C$12,2,FALSE)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VLOOKUP(M292,[1]OPERACIONAL!$A$1:$C$12,2,FALSE)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VLOOKUP(M293,[1]OPERACIONAL!$A$1:$C$12,2,FALSE)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VLOOKUP(M294,[1]OPERACIONAL!$A$1:$C$12,2,FALSE)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VLOOKUP(M295,[1]OPERACIONAL!$A$1:$C$12,2,FALSE)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VLOOKUP(M296,[1]OPERACIONAL!$A$1:$C$12,2,FALSE)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VLOOKUP(M297,[1]OPERACIONAL!$A$1:$C$12,2,FALSE)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VLOOKUP(M298,[1]OPERACIONAL!$A$1:$C$12,2,FALSE)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VLOOKUP(M299,[1]OPERACIONAL!$A$1:$C$12,2,FALSE)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VLOOKUP(M300,[1]OPERACIONAL!$A$1:$C$12,2,FALSE)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VLOOKUP(M301,[1]OPERACIONAL!$A$1:$C$12,2,FALSE)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VLOOKUP(M302,[1]OPERACIONAL!$A$1:$C$12,2,FALSE)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VLOOKUP(M303,[1]OPERACIONAL!$A$1:$C$12,2,FALSE)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VLOOKUP(M304,[1]OPERACIONAL!$A$1:$C$12,2,FALSE)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VLOOKUP(M305,[1]OPERACIONAL!$A$1:$C$12,2,FALSE)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VLOOKUP(M306,[1]OPERACIONAL!$A$1:$C$12,2,FALSE)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VLOOKUP(M307,[1]OPERACIONAL!$A$1:$C$12,2,FALSE)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VLOOKUP(M308,[1]OPERACIONAL!$A$1:$C$12,2,FALSE)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VLOOKUP(M309,[1]OPERACIONAL!$A$1:$C$12,2,FALSE)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VLOOKUP(M310,[1]OPERACIONAL!$A$1:$C$12,2,FALSE)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VLOOKUP(M311,[1]OPERACIONAL!$A$1:$C$12,2,FALSE)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VLOOKUP(M312,[1]OPERACIONAL!$A$1:$C$12,2,FALSE)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VLOOKUP(M313,[1]OPERACIONAL!$A$1:$C$12,2,FALSE)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VLOOKUP(M314,[1]OPERACIONAL!$A$1:$C$12,2,FALSE)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VLOOKUP(M315,[1]OPERACIONAL!$A$1:$C$12,2,FALSE)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VLOOKUP(M316,[1]OPERACIONAL!$A$1:$C$12,2,FALSE)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VLOOKUP(M317,[1]OPERACIONAL!$A$1:$C$12,2,FALSE)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VLOOKUP(M318,[1]OPERACIONAL!$A$1:$C$12,2,FALSE)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VLOOKUP(M319,[1]OPERACIONAL!$A$1:$C$12,2,FALSE)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VLOOKUP(M320,[1]OPERACIONAL!$A$1:$C$12,2,FALSE)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VLOOKUP(M321,[1]OPERACIONAL!$A$1:$C$12,2,FALSE)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VLOOKUP(M322,[1]OPERACIONAL!$A$1:$C$12,2,FALSE)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VLOOKUP(M323,[1]OPERACIONAL!$A$1:$C$12,2,FALSE)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VLOOKUP(M324,[1]OPERACIONAL!$A$1:$C$12,2,FALSE)</f>
        <v>SELECIONAR</v>
      </c>
    </row>
    <row r="325" spans="2:14">
      <c r="B325" s="23" t="str">
        <f t="shared" ref="B325:B388" si="10">MID(C325,1,2)</f>
        <v>U.</v>
      </c>
      <c r="C325" s="24" t="s">
        <v>4</v>
      </c>
      <c r="D325" s="25"/>
      <c r="E325" s="25"/>
      <c r="F325" s="24" t="s">
        <v>18</v>
      </c>
      <c r="G325" s="26">
        <v>1</v>
      </c>
      <c r="H325" s="31"/>
      <c r="I325" s="27">
        <v>0</v>
      </c>
      <c r="J325" s="28">
        <f t="shared" si="9"/>
        <v>0</v>
      </c>
      <c r="K325" s="29" t="s">
        <v>50</v>
      </c>
      <c r="L325" s="29" t="s">
        <v>45</v>
      </c>
      <c r="M325" s="29" t="s">
        <v>51</v>
      </c>
      <c r="N325" s="30" t="str">
        <f>VLOOKUP(M325,[1]OPERACIONAL!$A$1:$C$12,2,FALSE)</f>
        <v>SELECIONAR</v>
      </c>
    </row>
    <row r="326" spans="2:14">
      <c r="B326" s="23" t="str">
        <f t="shared" si="10"/>
        <v>U.</v>
      </c>
      <c r="C326" s="24" t="s">
        <v>4</v>
      </c>
      <c r="D326" s="25"/>
      <c r="E326" s="25"/>
      <c r="F326" s="24" t="s">
        <v>18</v>
      </c>
      <c r="G326" s="26">
        <v>1</v>
      </c>
      <c r="H326" s="31"/>
      <c r="I326" s="27">
        <v>0</v>
      </c>
      <c r="J326" s="28">
        <f t="shared" si="9"/>
        <v>0</v>
      </c>
      <c r="K326" s="29" t="s">
        <v>50</v>
      </c>
      <c r="L326" s="29" t="s">
        <v>45</v>
      </c>
      <c r="M326" s="29" t="s">
        <v>51</v>
      </c>
      <c r="N326" s="30" t="str">
        <f>VLOOKUP(M326,[1]OPERACIONAL!$A$1:$C$12,2,FALSE)</f>
        <v>SELECIONAR</v>
      </c>
    </row>
    <row r="327" spans="2:14">
      <c r="B327" s="23" t="str">
        <f t="shared" si="10"/>
        <v>U.</v>
      </c>
      <c r="C327" s="24" t="s">
        <v>4</v>
      </c>
      <c r="D327" s="25"/>
      <c r="E327" s="25"/>
      <c r="F327" s="24" t="s">
        <v>18</v>
      </c>
      <c r="G327" s="26">
        <v>1</v>
      </c>
      <c r="H327" s="31"/>
      <c r="I327" s="27">
        <v>0</v>
      </c>
      <c r="J327" s="28">
        <f t="shared" si="9"/>
        <v>0</v>
      </c>
      <c r="K327" s="29" t="s">
        <v>50</v>
      </c>
      <c r="L327" s="29" t="s">
        <v>45</v>
      </c>
      <c r="M327" s="29" t="s">
        <v>51</v>
      </c>
      <c r="N327" s="30" t="str">
        <f>VLOOKUP(M327,[1]OPERACIONAL!$A$1:$C$12,2,FALSE)</f>
        <v>SELECIONAR</v>
      </c>
    </row>
    <row r="328" spans="2:14">
      <c r="B328" s="23" t="str">
        <f t="shared" si="10"/>
        <v>U.</v>
      </c>
      <c r="C328" s="24" t="s">
        <v>4</v>
      </c>
      <c r="D328" s="25"/>
      <c r="E328" s="25"/>
      <c r="F328" s="24" t="s">
        <v>18</v>
      </c>
      <c r="G328" s="26">
        <v>1</v>
      </c>
      <c r="H328" s="31"/>
      <c r="I328" s="27">
        <v>0</v>
      </c>
      <c r="J328" s="28">
        <f t="shared" si="9"/>
        <v>0</v>
      </c>
      <c r="K328" s="29" t="s">
        <v>50</v>
      </c>
      <c r="L328" s="29" t="s">
        <v>45</v>
      </c>
      <c r="M328" s="29" t="s">
        <v>51</v>
      </c>
      <c r="N328" s="30" t="str">
        <f>VLOOKUP(M328,[1]OPERACIONAL!$A$1:$C$12,2,FALSE)</f>
        <v>SELECIONAR</v>
      </c>
    </row>
    <row r="329" spans="2:14">
      <c r="B329" s="23" t="str">
        <f t="shared" si="10"/>
        <v>U.</v>
      </c>
      <c r="C329" s="24" t="s">
        <v>4</v>
      </c>
      <c r="D329" s="25"/>
      <c r="E329" s="25"/>
      <c r="F329" s="24" t="s">
        <v>18</v>
      </c>
      <c r="G329" s="26">
        <v>1</v>
      </c>
      <c r="H329" s="31"/>
      <c r="I329" s="27">
        <v>0</v>
      </c>
      <c r="J329" s="28">
        <f t="shared" si="9"/>
        <v>0</v>
      </c>
      <c r="K329" s="29" t="s">
        <v>50</v>
      </c>
      <c r="L329" s="29" t="s">
        <v>45</v>
      </c>
      <c r="M329" s="29" t="s">
        <v>51</v>
      </c>
      <c r="N329" s="30" t="str">
        <f>VLOOKUP(M329,[1]OPERACIONAL!$A$1:$C$12,2,FALSE)</f>
        <v>SELECIONAR</v>
      </c>
    </row>
    <row r="330" spans="2:14">
      <c r="B330" s="23" t="str">
        <f t="shared" si="10"/>
        <v>U.</v>
      </c>
      <c r="C330" s="24" t="s">
        <v>4</v>
      </c>
      <c r="D330" s="25"/>
      <c r="E330" s="25"/>
      <c r="F330" s="24" t="s">
        <v>18</v>
      </c>
      <c r="G330" s="26">
        <v>1</v>
      </c>
      <c r="H330" s="31"/>
      <c r="I330" s="27">
        <v>0</v>
      </c>
      <c r="J330" s="28">
        <f t="shared" si="9"/>
        <v>0</v>
      </c>
      <c r="K330" s="29" t="s">
        <v>50</v>
      </c>
      <c r="L330" s="29" t="s">
        <v>45</v>
      </c>
      <c r="M330" s="29" t="s">
        <v>51</v>
      </c>
      <c r="N330" s="30" t="str">
        <f>VLOOKUP(M330,[1]OPERACIONAL!$A$1:$C$12,2,FALSE)</f>
        <v>SELECIONAR</v>
      </c>
    </row>
    <row r="331" spans="2:14">
      <c r="B331" s="23" t="str">
        <f t="shared" si="10"/>
        <v>U.</v>
      </c>
      <c r="C331" s="24" t="s">
        <v>4</v>
      </c>
      <c r="D331" s="25"/>
      <c r="E331" s="25"/>
      <c r="F331" s="24" t="s">
        <v>18</v>
      </c>
      <c r="G331" s="26">
        <v>1</v>
      </c>
      <c r="H331" s="31"/>
      <c r="I331" s="27">
        <v>0</v>
      </c>
      <c r="J331" s="28">
        <f t="shared" si="9"/>
        <v>0</v>
      </c>
      <c r="K331" s="29" t="s">
        <v>50</v>
      </c>
      <c r="L331" s="29" t="s">
        <v>45</v>
      </c>
      <c r="M331" s="29" t="s">
        <v>51</v>
      </c>
      <c r="N331" s="30" t="str">
        <f>VLOOKUP(M331,[1]OPERACIONAL!$A$1:$C$12,2,FALSE)</f>
        <v>SELECIONAR</v>
      </c>
    </row>
    <row r="332" spans="2:14">
      <c r="B332" s="23" t="str">
        <f t="shared" si="10"/>
        <v>U.</v>
      </c>
      <c r="C332" s="24" t="s">
        <v>4</v>
      </c>
      <c r="D332" s="25"/>
      <c r="E332" s="25"/>
      <c r="F332" s="24" t="s">
        <v>18</v>
      </c>
      <c r="G332" s="26">
        <v>1</v>
      </c>
      <c r="H332" s="31"/>
      <c r="I332" s="27">
        <v>0</v>
      </c>
      <c r="J332" s="28">
        <f t="shared" si="9"/>
        <v>0</v>
      </c>
      <c r="K332" s="29" t="s">
        <v>50</v>
      </c>
      <c r="L332" s="29" t="s">
        <v>45</v>
      </c>
      <c r="M332" s="29" t="s">
        <v>51</v>
      </c>
      <c r="N332" s="30" t="str">
        <f>VLOOKUP(M332,[1]OPERACIONAL!$A$1:$C$12,2,FALSE)</f>
        <v>SELECIONAR</v>
      </c>
    </row>
    <row r="333" spans="2:14">
      <c r="B333" s="23" t="str">
        <f t="shared" si="10"/>
        <v>U.</v>
      </c>
      <c r="C333" s="24" t="s">
        <v>4</v>
      </c>
      <c r="D333" s="25"/>
      <c r="E333" s="25"/>
      <c r="F333" s="24" t="s">
        <v>18</v>
      </c>
      <c r="G333" s="26">
        <v>1</v>
      </c>
      <c r="H333" s="31"/>
      <c r="I333" s="27">
        <v>0</v>
      </c>
      <c r="J333" s="28">
        <f t="shared" si="9"/>
        <v>0</v>
      </c>
      <c r="K333" s="29" t="s">
        <v>50</v>
      </c>
      <c r="L333" s="29" t="s">
        <v>45</v>
      </c>
      <c r="M333" s="29" t="s">
        <v>51</v>
      </c>
      <c r="N333" s="30" t="str">
        <f>VLOOKUP(M333,[1]OPERACIONAL!$A$1:$C$12,2,FALSE)</f>
        <v>SELECIONAR</v>
      </c>
    </row>
    <row r="334" spans="2:14">
      <c r="B334" s="23" t="str">
        <f t="shared" si="10"/>
        <v>U.</v>
      </c>
      <c r="C334" s="24" t="s">
        <v>4</v>
      </c>
      <c r="D334" s="25"/>
      <c r="E334" s="25"/>
      <c r="F334" s="24" t="s">
        <v>18</v>
      </c>
      <c r="G334" s="26">
        <v>1</v>
      </c>
      <c r="H334" s="31"/>
      <c r="I334" s="27">
        <v>0</v>
      </c>
      <c r="J334" s="28">
        <f t="shared" si="9"/>
        <v>0</v>
      </c>
      <c r="K334" s="29" t="s">
        <v>50</v>
      </c>
      <c r="L334" s="29" t="s">
        <v>45</v>
      </c>
      <c r="M334" s="29" t="s">
        <v>51</v>
      </c>
      <c r="N334" s="30" t="str">
        <f>VLOOKUP(M334,[1]OPERACIONAL!$A$1:$C$12,2,FALSE)</f>
        <v>SELECIONAR</v>
      </c>
    </row>
    <row r="335" spans="2:14">
      <c r="B335" s="23" t="str">
        <f t="shared" si="10"/>
        <v>U.</v>
      </c>
      <c r="C335" s="24" t="s">
        <v>4</v>
      </c>
      <c r="D335" s="25"/>
      <c r="E335" s="25"/>
      <c r="F335" s="24" t="s">
        <v>18</v>
      </c>
      <c r="G335" s="26">
        <v>1</v>
      </c>
      <c r="H335" s="31"/>
      <c r="I335" s="27">
        <v>0</v>
      </c>
      <c r="J335" s="28">
        <f t="shared" si="9"/>
        <v>0</v>
      </c>
      <c r="K335" s="29" t="s">
        <v>50</v>
      </c>
      <c r="L335" s="29" t="s">
        <v>45</v>
      </c>
      <c r="M335" s="29" t="s">
        <v>51</v>
      </c>
      <c r="N335" s="30" t="str">
        <f>VLOOKUP(M335,[1]OPERACIONAL!$A$1:$C$12,2,FALSE)</f>
        <v>SELECIONAR</v>
      </c>
    </row>
    <row r="336" spans="2:14">
      <c r="B336" s="23" t="str">
        <f t="shared" si="10"/>
        <v>U.</v>
      </c>
      <c r="C336" s="24" t="s">
        <v>4</v>
      </c>
      <c r="D336" s="25"/>
      <c r="E336" s="25"/>
      <c r="F336" s="24" t="s">
        <v>18</v>
      </c>
      <c r="G336" s="26">
        <v>1</v>
      </c>
      <c r="H336" s="31"/>
      <c r="I336" s="27">
        <v>0</v>
      </c>
      <c r="J336" s="28">
        <f t="shared" ref="J336:J399" si="11">G336*I336</f>
        <v>0</v>
      </c>
      <c r="K336" s="29" t="s">
        <v>50</v>
      </c>
      <c r="L336" s="29" t="s">
        <v>45</v>
      </c>
      <c r="M336" s="29" t="s">
        <v>51</v>
      </c>
      <c r="N336" s="30" t="str">
        <f>VLOOKUP(M336,[1]OPERACIONAL!$A$1:$C$12,2,FALSE)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VLOOKUP(M337,[1]OPERACIONAL!$A$1:$C$12,2,FALSE)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VLOOKUP(M338,[1]OPERACIONAL!$A$1:$C$12,2,FALSE)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VLOOKUP(M339,[1]OPERACIONAL!$A$1:$C$12,2,FALSE)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VLOOKUP(M340,[1]OPERACIONAL!$A$1:$C$12,2,FALSE)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VLOOKUP(M341,[1]OPERACIONAL!$A$1:$C$12,2,FALSE)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VLOOKUP(M342,[1]OPERACIONAL!$A$1:$C$12,2,FALSE)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VLOOKUP(M343,[1]OPERACIONAL!$A$1:$C$12,2,FALSE)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VLOOKUP(M344,[1]OPERACIONAL!$A$1:$C$12,2,FALSE)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VLOOKUP(M345,[1]OPERACIONAL!$A$1:$C$12,2,FALSE)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VLOOKUP(M346,[1]OPERACIONAL!$A$1:$C$12,2,FALSE)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VLOOKUP(M347,[1]OPERACIONAL!$A$1:$C$12,2,FALSE)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VLOOKUP(M348,[1]OPERACIONAL!$A$1:$C$12,2,FALSE)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VLOOKUP(M349,[1]OPERACIONAL!$A$1:$C$12,2,FALSE)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VLOOKUP(M350,[1]OPERACIONAL!$A$1:$C$12,2,FALSE)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VLOOKUP(M351,[1]OPERACIONAL!$A$1:$C$12,2,FALSE)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VLOOKUP(M352,[1]OPERACIONAL!$A$1:$C$12,2,FALSE)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VLOOKUP(M353,[1]OPERACIONAL!$A$1:$C$12,2,FALSE)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VLOOKUP(M354,[1]OPERACIONAL!$A$1:$C$12,2,FALSE)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VLOOKUP(M355,[1]OPERACIONAL!$A$1:$C$12,2,FALSE)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VLOOKUP(M356,[1]OPERACIONAL!$A$1:$C$12,2,FALSE)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VLOOKUP(M357,[1]OPERACIONAL!$A$1:$C$12,2,FALSE)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VLOOKUP(M358,[1]OPERACIONAL!$A$1:$C$12,2,FALSE)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VLOOKUP(M359,[1]OPERACIONAL!$A$1:$C$12,2,FALSE)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VLOOKUP(M360,[1]OPERACIONAL!$A$1:$C$12,2,FALSE)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VLOOKUP(M361,[1]OPERACIONAL!$A$1:$C$12,2,FALSE)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VLOOKUP(M362,[1]OPERACIONAL!$A$1:$C$12,2,FALSE)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VLOOKUP(M363,[1]OPERACIONAL!$A$1:$C$12,2,FALSE)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VLOOKUP(M364,[1]OPERACIONAL!$A$1:$C$12,2,FALSE)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VLOOKUP(M365,[1]OPERACIONAL!$A$1:$C$12,2,FALSE)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VLOOKUP(M366,[1]OPERACIONAL!$A$1:$C$12,2,FALSE)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VLOOKUP(M367,[1]OPERACIONAL!$A$1:$C$12,2,FALSE)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VLOOKUP(M368,[1]OPERACIONAL!$A$1:$C$12,2,FALSE)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VLOOKUP(M369,[1]OPERACIONAL!$A$1:$C$12,2,FALSE)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VLOOKUP(M370,[1]OPERACIONAL!$A$1:$C$12,2,FALSE)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VLOOKUP(M371,[1]OPERACIONAL!$A$1:$C$12,2,FALSE)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VLOOKUP(M372,[1]OPERACIONAL!$A$1:$C$12,2,FALSE)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VLOOKUP(M373,[1]OPERACIONAL!$A$1:$C$12,2,FALSE)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VLOOKUP(M374,[1]OPERACIONAL!$A$1:$C$12,2,FALSE)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VLOOKUP(M375,[1]OPERACIONAL!$A$1:$C$12,2,FALSE)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VLOOKUP(M376,[1]OPERACIONAL!$A$1:$C$12,2,FALSE)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VLOOKUP(M377,[1]OPERACIONAL!$A$1:$C$12,2,FALSE)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VLOOKUP(M378,[1]OPERACIONAL!$A$1:$C$12,2,FALSE)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VLOOKUP(M379,[1]OPERACIONAL!$A$1:$C$12,2,FALSE)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VLOOKUP(M380,[1]OPERACIONAL!$A$1:$C$12,2,FALSE)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VLOOKUP(M381,[1]OPERACIONAL!$A$1:$C$12,2,FALSE)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VLOOKUP(M382,[1]OPERACIONAL!$A$1:$C$12,2,FALSE)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VLOOKUP(M383,[1]OPERACIONAL!$A$1:$C$12,2,FALSE)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VLOOKUP(M384,[1]OPERACIONAL!$A$1:$C$12,2,FALSE)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VLOOKUP(M385,[1]OPERACIONAL!$A$1:$C$12,2,FALSE)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VLOOKUP(M386,[1]OPERACIONAL!$A$1:$C$12,2,FALSE)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VLOOKUP(M387,[1]OPERACIONAL!$A$1:$C$12,2,FALSE)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VLOOKUP(M388,[1]OPERACIONAL!$A$1:$C$12,2,FALSE)</f>
        <v>SELECIONAR</v>
      </c>
    </row>
    <row r="389" spans="2:14">
      <c r="B389" s="23" t="str">
        <f t="shared" ref="B389:B452" si="12">MID(C389,1,2)</f>
        <v>U.</v>
      </c>
      <c r="C389" s="24" t="s">
        <v>4</v>
      </c>
      <c r="D389" s="25"/>
      <c r="E389" s="25"/>
      <c r="F389" s="24" t="s">
        <v>18</v>
      </c>
      <c r="G389" s="26">
        <v>1</v>
      </c>
      <c r="H389" s="31"/>
      <c r="I389" s="27">
        <v>0</v>
      </c>
      <c r="J389" s="28">
        <f t="shared" si="11"/>
        <v>0</v>
      </c>
      <c r="K389" s="29" t="s">
        <v>50</v>
      </c>
      <c r="L389" s="29" t="s">
        <v>45</v>
      </c>
      <c r="M389" s="29" t="s">
        <v>51</v>
      </c>
      <c r="N389" s="30" t="str">
        <f>VLOOKUP(M389,[1]OPERACIONAL!$A$1:$C$12,2,FALSE)</f>
        <v>SELECIONAR</v>
      </c>
    </row>
    <row r="390" spans="2:14">
      <c r="B390" s="23" t="str">
        <f t="shared" si="12"/>
        <v>U.</v>
      </c>
      <c r="C390" s="24" t="s">
        <v>4</v>
      </c>
      <c r="D390" s="25"/>
      <c r="E390" s="25"/>
      <c r="F390" s="24" t="s">
        <v>18</v>
      </c>
      <c r="G390" s="26">
        <v>1</v>
      </c>
      <c r="H390" s="31"/>
      <c r="I390" s="27">
        <v>0</v>
      </c>
      <c r="J390" s="28">
        <f t="shared" si="11"/>
        <v>0</v>
      </c>
      <c r="K390" s="29" t="s">
        <v>50</v>
      </c>
      <c r="L390" s="29" t="s">
        <v>45</v>
      </c>
      <c r="M390" s="29" t="s">
        <v>51</v>
      </c>
      <c r="N390" s="30" t="str">
        <f>VLOOKUP(M390,[1]OPERACIONAL!$A$1:$C$12,2,FALSE)</f>
        <v>SELECIONAR</v>
      </c>
    </row>
    <row r="391" spans="2:14">
      <c r="B391" s="23" t="str">
        <f t="shared" si="12"/>
        <v>U.</v>
      </c>
      <c r="C391" s="24" t="s">
        <v>4</v>
      </c>
      <c r="D391" s="25"/>
      <c r="E391" s="25"/>
      <c r="F391" s="24" t="s">
        <v>18</v>
      </c>
      <c r="G391" s="26">
        <v>1</v>
      </c>
      <c r="H391" s="31"/>
      <c r="I391" s="27">
        <v>0</v>
      </c>
      <c r="J391" s="28">
        <f t="shared" si="11"/>
        <v>0</v>
      </c>
      <c r="K391" s="29" t="s">
        <v>50</v>
      </c>
      <c r="L391" s="29" t="s">
        <v>45</v>
      </c>
      <c r="M391" s="29" t="s">
        <v>51</v>
      </c>
      <c r="N391" s="30" t="str">
        <f>VLOOKUP(M391,[1]OPERACIONAL!$A$1:$C$12,2,FALSE)</f>
        <v>SELECIONAR</v>
      </c>
    </row>
    <row r="392" spans="2:14">
      <c r="B392" s="23" t="str">
        <f t="shared" si="12"/>
        <v>U.</v>
      </c>
      <c r="C392" s="24" t="s">
        <v>4</v>
      </c>
      <c r="D392" s="25"/>
      <c r="E392" s="25"/>
      <c r="F392" s="24" t="s">
        <v>18</v>
      </c>
      <c r="G392" s="26">
        <v>1</v>
      </c>
      <c r="H392" s="31"/>
      <c r="I392" s="27">
        <v>0</v>
      </c>
      <c r="J392" s="28">
        <f t="shared" si="11"/>
        <v>0</v>
      </c>
      <c r="K392" s="29" t="s">
        <v>50</v>
      </c>
      <c r="L392" s="29" t="s">
        <v>45</v>
      </c>
      <c r="M392" s="29" t="s">
        <v>51</v>
      </c>
      <c r="N392" s="30" t="str">
        <f>VLOOKUP(M392,[1]OPERACIONAL!$A$1:$C$12,2,FALSE)</f>
        <v>SELECIONAR</v>
      </c>
    </row>
    <row r="393" spans="2:14">
      <c r="B393" s="23" t="str">
        <f t="shared" si="12"/>
        <v>U.</v>
      </c>
      <c r="C393" s="24" t="s">
        <v>4</v>
      </c>
      <c r="D393" s="25"/>
      <c r="E393" s="25"/>
      <c r="F393" s="24" t="s">
        <v>18</v>
      </c>
      <c r="G393" s="26">
        <v>1</v>
      </c>
      <c r="H393" s="31"/>
      <c r="I393" s="27">
        <v>0</v>
      </c>
      <c r="J393" s="28">
        <f t="shared" si="11"/>
        <v>0</v>
      </c>
      <c r="K393" s="29" t="s">
        <v>50</v>
      </c>
      <c r="L393" s="29" t="s">
        <v>45</v>
      </c>
      <c r="M393" s="29" t="s">
        <v>51</v>
      </c>
      <c r="N393" s="30" t="str">
        <f>VLOOKUP(M393,[1]OPERACIONAL!$A$1:$C$12,2,FALSE)</f>
        <v>SELECIONAR</v>
      </c>
    </row>
    <row r="394" spans="2:14">
      <c r="B394" s="23" t="str">
        <f t="shared" si="12"/>
        <v>U.</v>
      </c>
      <c r="C394" s="24" t="s">
        <v>4</v>
      </c>
      <c r="D394" s="25"/>
      <c r="E394" s="25"/>
      <c r="F394" s="24" t="s">
        <v>18</v>
      </c>
      <c r="G394" s="26">
        <v>1</v>
      </c>
      <c r="H394" s="31"/>
      <c r="I394" s="27">
        <v>0</v>
      </c>
      <c r="J394" s="28">
        <f t="shared" si="11"/>
        <v>0</v>
      </c>
      <c r="K394" s="29" t="s">
        <v>50</v>
      </c>
      <c r="L394" s="29" t="s">
        <v>45</v>
      </c>
      <c r="M394" s="29" t="s">
        <v>51</v>
      </c>
      <c r="N394" s="30" t="str">
        <f>VLOOKUP(M394,[1]OPERACIONAL!$A$1:$C$12,2,FALSE)</f>
        <v>SELECIONAR</v>
      </c>
    </row>
    <row r="395" spans="2:14">
      <c r="B395" s="23" t="str">
        <f t="shared" si="12"/>
        <v>U.</v>
      </c>
      <c r="C395" s="24" t="s">
        <v>4</v>
      </c>
      <c r="D395" s="25"/>
      <c r="E395" s="25"/>
      <c r="F395" s="24" t="s">
        <v>18</v>
      </c>
      <c r="G395" s="26">
        <v>1</v>
      </c>
      <c r="H395" s="31"/>
      <c r="I395" s="27">
        <v>0</v>
      </c>
      <c r="J395" s="28">
        <f t="shared" si="11"/>
        <v>0</v>
      </c>
      <c r="K395" s="29" t="s">
        <v>50</v>
      </c>
      <c r="L395" s="29" t="s">
        <v>45</v>
      </c>
      <c r="M395" s="29" t="s">
        <v>51</v>
      </c>
      <c r="N395" s="30" t="str">
        <f>VLOOKUP(M395,[1]OPERACIONAL!$A$1:$C$12,2,FALSE)</f>
        <v>SELECIONAR</v>
      </c>
    </row>
    <row r="396" spans="2:14">
      <c r="B396" s="23" t="str">
        <f t="shared" si="12"/>
        <v>U.</v>
      </c>
      <c r="C396" s="24" t="s">
        <v>4</v>
      </c>
      <c r="D396" s="25"/>
      <c r="E396" s="25"/>
      <c r="F396" s="24" t="s">
        <v>18</v>
      </c>
      <c r="G396" s="26">
        <v>1</v>
      </c>
      <c r="H396" s="31"/>
      <c r="I396" s="27">
        <v>0</v>
      </c>
      <c r="J396" s="28">
        <f t="shared" si="11"/>
        <v>0</v>
      </c>
      <c r="K396" s="29" t="s">
        <v>50</v>
      </c>
      <c r="L396" s="29" t="s">
        <v>45</v>
      </c>
      <c r="M396" s="29" t="s">
        <v>51</v>
      </c>
      <c r="N396" s="30" t="str">
        <f>VLOOKUP(M396,[1]OPERACIONAL!$A$1:$C$12,2,FALSE)</f>
        <v>SELECIONAR</v>
      </c>
    </row>
    <row r="397" spans="2:14">
      <c r="B397" s="23" t="str">
        <f t="shared" si="12"/>
        <v>U.</v>
      </c>
      <c r="C397" s="24" t="s">
        <v>4</v>
      </c>
      <c r="D397" s="25"/>
      <c r="E397" s="25"/>
      <c r="F397" s="24" t="s">
        <v>18</v>
      </c>
      <c r="G397" s="26">
        <v>1</v>
      </c>
      <c r="H397" s="31"/>
      <c r="I397" s="27">
        <v>0</v>
      </c>
      <c r="J397" s="28">
        <f t="shared" si="11"/>
        <v>0</v>
      </c>
      <c r="K397" s="29" t="s">
        <v>50</v>
      </c>
      <c r="L397" s="29" t="s">
        <v>45</v>
      </c>
      <c r="M397" s="29" t="s">
        <v>51</v>
      </c>
      <c r="N397" s="30" t="str">
        <f>VLOOKUP(M397,[1]OPERACIONAL!$A$1:$C$12,2,FALSE)</f>
        <v>SELECIONAR</v>
      </c>
    </row>
    <row r="398" spans="2:14">
      <c r="B398" s="23" t="str">
        <f t="shared" si="12"/>
        <v>U.</v>
      </c>
      <c r="C398" s="24" t="s">
        <v>4</v>
      </c>
      <c r="D398" s="25"/>
      <c r="E398" s="25"/>
      <c r="F398" s="24" t="s">
        <v>18</v>
      </c>
      <c r="G398" s="26">
        <v>1</v>
      </c>
      <c r="H398" s="31"/>
      <c r="I398" s="27">
        <v>0</v>
      </c>
      <c r="J398" s="28">
        <f t="shared" si="11"/>
        <v>0</v>
      </c>
      <c r="K398" s="29" t="s">
        <v>50</v>
      </c>
      <c r="L398" s="29" t="s">
        <v>45</v>
      </c>
      <c r="M398" s="29" t="s">
        <v>51</v>
      </c>
      <c r="N398" s="30" t="str">
        <f>VLOOKUP(M398,[1]OPERACIONAL!$A$1:$C$12,2,FALSE)</f>
        <v>SELECIONAR</v>
      </c>
    </row>
    <row r="399" spans="2:14">
      <c r="B399" s="23" t="str">
        <f t="shared" si="12"/>
        <v>U.</v>
      </c>
      <c r="C399" s="24" t="s">
        <v>4</v>
      </c>
      <c r="D399" s="25"/>
      <c r="E399" s="25"/>
      <c r="F399" s="24" t="s">
        <v>18</v>
      </c>
      <c r="G399" s="26">
        <v>1</v>
      </c>
      <c r="H399" s="31"/>
      <c r="I399" s="27">
        <v>0</v>
      </c>
      <c r="J399" s="28">
        <f t="shared" si="11"/>
        <v>0</v>
      </c>
      <c r="K399" s="29" t="s">
        <v>50</v>
      </c>
      <c r="L399" s="29" t="s">
        <v>45</v>
      </c>
      <c r="M399" s="29" t="s">
        <v>51</v>
      </c>
      <c r="N399" s="30" t="str">
        <f>VLOOKUP(M399,[1]OPERACIONAL!$A$1:$C$12,2,FALSE)</f>
        <v>SELECIONAR</v>
      </c>
    </row>
    <row r="400" spans="2:14">
      <c r="B400" s="23" t="str">
        <f t="shared" si="12"/>
        <v>U.</v>
      </c>
      <c r="C400" s="24" t="s">
        <v>4</v>
      </c>
      <c r="D400" s="25"/>
      <c r="E400" s="25"/>
      <c r="F400" s="24" t="s">
        <v>18</v>
      </c>
      <c r="G400" s="26">
        <v>1</v>
      </c>
      <c r="H400" s="31"/>
      <c r="I400" s="27">
        <v>0</v>
      </c>
      <c r="J400" s="28">
        <f t="shared" ref="J400:J463" si="13">G400*I400</f>
        <v>0</v>
      </c>
      <c r="K400" s="29" t="s">
        <v>50</v>
      </c>
      <c r="L400" s="29" t="s">
        <v>45</v>
      </c>
      <c r="M400" s="29" t="s">
        <v>51</v>
      </c>
      <c r="N400" s="30" t="str">
        <f>VLOOKUP(M400,[1]OPERACIONAL!$A$1:$C$12,2,FALSE)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VLOOKUP(M401,[1]OPERACIONAL!$A$1:$C$12,2,FALSE)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VLOOKUP(M402,[1]OPERACIONAL!$A$1:$C$12,2,FALSE)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VLOOKUP(M403,[1]OPERACIONAL!$A$1:$C$12,2,FALSE)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VLOOKUP(M404,[1]OPERACIONAL!$A$1:$C$12,2,FALSE)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VLOOKUP(M405,[1]OPERACIONAL!$A$1:$C$12,2,FALSE)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VLOOKUP(M406,[1]OPERACIONAL!$A$1:$C$12,2,FALSE)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VLOOKUP(M407,[1]OPERACIONAL!$A$1:$C$12,2,FALSE)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VLOOKUP(M408,[1]OPERACIONAL!$A$1:$C$12,2,FALSE)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VLOOKUP(M409,[1]OPERACIONAL!$A$1:$C$12,2,FALSE)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VLOOKUP(M410,[1]OPERACIONAL!$A$1:$C$12,2,FALSE)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VLOOKUP(M411,[1]OPERACIONAL!$A$1:$C$12,2,FALSE)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VLOOKUP(M412,[1]OPERACIONAL!$A$1:$C$12,2,FALSE)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VLOOKUP(M413,[1]OPERACIONAL!$A$1:$C$12,2,FALSE)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VLOOKUP(M414,[1]OPERACIONAL!$A$1:$C$12,2,FALSE)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VLOOKUP(M415,[1]OPERACIONAL!$A$1:$C$12,2,FALSE)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VLOOKUP(M416,[1]OPERACIONAL!$A$1:$C$12,2,FALSE)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VLOOKUP(M417,[1]OPERACIONAL!$A$1:$C$12,2,FALSE)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VLOOKUP(M418,[1]OPERACIONAL!$A$1:$C$12,2,FALSE)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VLOOKUP(M419,[1]OPERACIONAL!$A$1:$C$12,2,FALSE)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VLOOKUP(M420,[1]OPERACIONAL!$A$1:$C$12,2,FALSE)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VLOOKUP(M421,[1]OPERACIONAL!$A$1:$C$12,2,FALSE)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VLOOKUP(M422,[1]OPERACIONAL!$A$1:$C$12,2,FALSE)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VLOOKUP(M423,[1]OPERACIONAL!$A$1:$C$12,2,FALSE)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VLOOKUP(M424,[1]OPERACIONAL!$A$1:$C$12,2,FALSE)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VLOOKUP(M425,[1]OPERACIONAL!$A$1:$C$12,2,FALSE)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VLOOKUP(M426,[1]OPERACIONAL!$A$1:$C$12,2,FALSE)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VLOOKUP(M427,[1]OPERACIONAL!$A$1:$C$12,2,FALSE)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VLOOKUP(M428,[1]OPERACIONAL!$A$1:$C$12,2,FALSE)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VLOOKUP(M429,[1]OPERACIONAL!$A$1:$C$12,2,FALSE)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VLOOKUP(M430,[1]OPERACIONAL!$A$1:$C$12,2,FALSE)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VLOOKUP(M431,[1]OPERACIONAL!$A$1:$C$12,2,FALSE)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VLOOKUP(M432,[1]OPERACIONAL!$A$1:$C$12,2,FALSE)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VLOOKUP(M433,[1]OPERACIONAL!$A$1:$C$12,2,FALSE)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VLOOKUP(M434,[1]OPERACIONAL!$A$1:$C$12,2,FALSE)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VLOOKUP(M435,[1]OPERACIONAL!$A$1:$C$12,2,FALSE)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VLOOKUP(M436,[1]OPERACIONAL!$A$1:$C$12,2,FALSE)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VLOOKUP(M437,[1]OPERACIONAL!$A$1:$C$12,2,FALSE)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VLOOKUP(M438,[1]OPERACIONAL!$A$1:$C$12,2,FALSE)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VLOOKUP(M439,[1]OPERACIONAL!$A$1:$C$12,2,FALSE)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VLOOKUP(M440,[1]OPERACIONAL!$A$1:$C$12,2,FALSE)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VLOOKUP(M441,[1]OPERACIONAL!$A$1:$C$12,2,FALSE)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VLOOKUP(M442,[1]OPERACIONAL!$A$1:$C$12,2,FALSE)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VLOOKUP(M443,[1]OPERACIONAL!$A$1:$C$12,2,FALSE)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VLOOKUP(M444,[1]OPERACIONAL!$A$1:$C$12,2,FALSE)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VLOOKUP(M445,[1]OPERACIONAL!$A$1:$C$12,2,FALSE)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VLOOKUP(M446,[1]OPERACIONAL!$A$1:$C$12,2,FALSE)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VLOOKUP(M447,[1]OPERACIONAL!$A$1:$C$12,2,FALSE)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VLOOKUP(M448,[1]OPERACIONAL!$A$1:$C$12,2,FALSE)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VLOOKUP(M449,[1]OPERACIONAL!$A$1:$C$12,2,FALSE)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VLOOKUP(M450,[1]OPERACIONAL!$A$1:$C$12,2,FALSE)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VLOOKUP(M451,[1]OPERACIONAL!$A$1:$C$12,2,FALSE)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VLOOKUP(M452,[1]OPERACIONAL!$A$1:$C$12,2,FALSE)</f>
        <v>SELECIONAR</v>
      </c>
    </row>
    <row r="453" spans="2:14">
      <c r="B453" s="23" t="str">
        <f t="shared" ref="B453:B516" si="14">MID(C453,1,2)</f>
        <v>U.</v>
      </c>
      <c r="C453" s="24" t="s">
        <v>4</v>
      </c>
      <c r="D453" s="25"/>
      <c r="E453" s="25"/>
      <c r="F453" s="24" t="s">
        <v>18</v>
      </c>
      <c r="G453" s="26">
        <v>1</v>
      </c>
      <c r="H453" s="31"/>
      <c r="I453" s="27">
        <v>0</v>
      </c>
      <c r="J453" s="28">
        <f t="shared" si="13"/>
        <v>0</v>
      </c>
      <c r="K453" s="29" t="s">
        <v>50</v>
      </c>
      <c r="L453" s="29" t="s">
        <v>45</v>
      </c>
      <c r="M453" s="29" t="s">
        <v>51</v>
      </c>
      <c r="N453" s="30" t="str">
        <f>VLOOKUP(M453,[1]OPERACIONAL!$A$1:$C$12,2,FALSE)</f>
        <v>SELECIONAR</v>
      </c>
    </row>
    <row r="454" spans="2:14">
      <c r="B454" s="23" t="str">
        <f t="shared" si="14"/>
        <v>U.</v>
      </c>
      <c r="C454" s="24" t="s">
        <v>4</v>
      </c>
      <c r="D454" s="25"/>
      <c r="E454" s="25"/>
      <c r="F454" s="24" t="s">
        <v>18</v>
      </c>
      <c r="G454" s="26">
        <v>1</v>
      </c>
      <c r="H454" s="31"/>
      <c r="I454" s="27">
        <v>0</v>
      </c>
      <c r="J454" s="28">
        <f t="shared" si="13"/>
        <v>0</v>
      </c>
      <c r="K454" s="29" t="s">
        <v>50</v>
      </c>
      <c r="L454" s="29" t="s">
        <v>45</v>
      </c>
      <c r="M454" s="29" t="s">
        <v>51</v>
      </c>
      <c r="N454" s="30" t="str">
        <f>VLOOKUP(M454,[1]OPERACIONAL!$A$1:$C$12,2,FALSE)</f>
        <v>SELECIONAR</v>
      </c>
    </row>
    <row r="455" spans="2:14">
      <c r="B455" s="23" t="str">
        <f t="shared" si="14"/>
        <v>U.</v>
      </c>
      <c r="C455" s="24" t="s">
        <v>4</v>
      </c>
      <c r="D455" s="25"/>
      <c r="E455" s="25"/>
      <c r="F455" s="24" t="s">
        <v>18</v>
      </c>
      <c r="G455" s="26">
        <v>1</v>
      </c>
      <c r="H455" s="31"/>
      <c r="I455" s="27">
        <v>0</v>
      </c>
      <c r="J455" s="28">
        <f t="shared" si="13"/>
        <v>0</v>
      </c>
      <c r="K455" s="29" t="s">
        <v>50</v>
      </c>
      <c r="L455" s="29" t="s">
        <v>45</v>
      </c>
      <c r="M455" s="29" t="s">
        <v>51</v>
      </c>
      <c r="N455" s="30" t="str">
        <f>VLOOKUP(M455,[1]OPERACIONAL!$A$1:$C$12,2,FALSE)</f>
        <v>SELECIONAR</v>
      </c>
    </row>
    <row r="456" spans="2:14">
      <c r="B456" s="23" t="str">
        <f t="shared" si="14"/>
        <v>U.</v>
      </c>
      <c r="C456" s="24" t="s">
        <v>4</v>
      </c>
      <c r="D456" s="25"/>
      <c r="E456" s="25"/>
      <c r="F456" s="24" t="s">
        <v>18</v>
      </c>
      <c r="G456" s="26">
        <v>1</v>
      </c>
      <c r="H456" s="31"/>
      <c r="I456" s="27">
        <v>0</v>
      </c>
      <c r="J456" s="28">
        <f t="shared" si="13"/>
        <v>0</v>
      </c>
      <c r="K456" s="29" t="s">
        <v>50</v>
      </c>
      <c r="L456" s="29" t="s">
        <v>45</v>
      </c>
      <c r="M456" s="29" t="s">
        <v>51</v>
      </c>
      <c r="N456" s="30" t="str">
        <f>VLOOKUP(M456,[1]OPERACIONAL!$A$1:$C$12,2,FALSE)</f>
        <v>SELECIONAR</v>
      </c>
    </row>
    <row r="457" spans="2:14">
      <c r="B457" s="23" t="str">
        <f t="shared" si="14"/>
        <v>U.</v>
      </c>
      <c r="C457" s="24" t="s">
        <v>4</v>
      </c>
      <c r="D457" s="25"/>
      <c r="E457" s="25"/>
      <c r="F457" s="24" t="s">
        <v>18</v>
      </c>
      <c r="G457" s="26">
        <v>1</v>
      </c>
      <c r="H457" s="31"/>
      <c r="I457" s="27">
        <v>0</v>
      </c>
      <c r="J457" s="28">
        <f t="shared" si="13"/>
        <v>0</v>
      </c>
      <c r="K457" s="29" t="s">
        <v>50</v>
      </c>
      <c r="L457" s="29" t="s">
        <v>45</v>
      </c>
      <c r="M457" s="29" t="s">
        <v>51</v>
      </c>
      <c r="N457" s="30" t="str">
        <f>VLOOKUP(M457,[1]OPERACIONAL!$A$1:$C$12,2,FALSE)</f>
        <v>SELECIONAR</v>
      </c>
    </row>
    <row r="458" spans="2:14">
      <c r="B458" s="23" t="str">
        <f t="shared" si="14"/>
        <v>U.</v>
      </c>
      <c r="C458" s="24" t="s">
        <v>4</v>
      </c>
      <c r="D458" s="25"/>
      <c r="E458" s="25"/>
      <c r="F458" s="24" t="s">
        <v>18</v>
      </c>
      <c r="G458" s="26">
        <v>1</v>
      </c>
      <c r="H458" s="31"/>
      <c r="I458" s="27">
        <v>0</v>
      </c>
      <c r="J458" s="28">
        <f t="shared" si="13"/>
        <v>0</v>
      </c>
      <c r="K458" s="29" t="s">
        <v>50</v>
      </c>
      <c r="L458" s="29" t="s">
        <v>45</v>
      </c>
      <c r="M458" s="29" t="s">
        <v>51</v>
      </c>
      <c r="N458" s="30" t="str">
        <f>VLOOKUP(M458,[1]OPERACIONAL!$A$1:$C$12,2,FALSE)</f>
        <v>SELECIONAR</v>
      </c>
    </row>
    <row r="459" spans="2:14">
      <c r="B459" s="23" t="str">
        <f t="shared" si="14"/>
        <v>U.</v>
      </c>
      <c r="C459" s="24" t="s">
        <v>4</v>
      </c>
      <c r="D459" s="25"/>
      <c r="E459" s="25"/>
      <c r="F459" s="24" t="s">
        <v>18</v>
      </c>
      <c r="G459" s="26">
        <v>1</v>
      </c>
      <c r="H459" s="31"/>
      <c r="I459" s="27">
        <v>0</v>
      </c>
      <c r="J459" s="28">
        <f t="shared" si="13"/>
        <v>0</v>
      </c>
      <c r="K459" s="29" t="s">
        <v>50</v>
      </c>
      <c r="L459" s="29" t="s">
        <v>45</v>
      </c>
      <c r="M459" s="29" t="s">
        <v>51</v>
      </c>
      <c r="N459" s="30" t="str">
        <f>VLOOKUP(M459,[1]OPERACIONAL!$A$1:$C$12,2,FALSE)</f>
        <v>SELECIONAR</v>
      </c>
    </row>
    <row r="460" spans="2:14">
      <c r="B460" s="23" t="str">
        <f t="shared" si="14"/>
        <v>U.</v>
      </c>
      <c r="C460" s="24" t="s">
        <v>4</v>
      </c>
      <c r="D460" s="25"/>
      <c r="E460" s="25"/>
      <c r="F460" s="24" t="s">
        <v>18</v>
      </c>
      <c r="G460" s="26">
        <v>1</v>
      </c>
      <c r="H460" s="31"/>
      <c r="I460" s="27">
        <v>0</v>
      </c>
      <c r="J460" s="28">
        <f t="shared" si="13"/>
        <v>0</v>
      </c>
      <c r="K460" s="29" t="s">
        <v>50</v>
      </c>
      <c r="L460" s="29" t="s">
        <v>45</v>
      </c>
      <c r="M460" s="29" t="s">
        <v>51</v>
      </c>
      <c r="N460" s="30" t="str">
        <f>VLOOKUP(M460,[1]OPERACIONAL!$A$1:$C$12,2,FALSE)</f>
        <v>SELECIONAR</v>
      </c>
    </row>
    <row r="461" spans="2:14">
      <c r="B461" s="23" t="str">
        <f t="shared" si="14"/>
        <v>U.</v>
      </c>
      <c r="C461" s="24" t="s">
        <v>4</v>
      </c>
      <c r="D461" s="25"/>
      <c r="E461" s="25"/>
      <c r="F461" s="24" t="s">
        <v>18</v>
      </c>
      <c r="G461" s="26">
        <v>1</v>
      </c>
      <c r="H461" s="31"/>
      <c r="I461" s="27">
        <v>0</v>
      </c>
      <c r="J461" s="28">
        <f t="shared" si="13"/>
        <v>0</v>
      </c>
      <c r="K461" s="29" t="s">
        <v>50</v>
      </c>
      <c r="L461" s="29" t="s">
        <v>45</v>
      </c>
      <c r="M461" s="29" t="s">
        <v>51</v>
      </c>
      <c r="N461" s="30" t="str">
        <f>VLOOKUP(M461,[1]OPERACIONAL!$A$1:$C$12,2,FALSE)</f>
        <v>SELECIONAR</v>
      </c>
    </row>
    <row r="462" spans="2:14">
      <c r="B462" s="23" t="str">
        <f t="shared" si="14"/>
        <v>U.</v>
      </c>
      <c r="C462" s="24" t="s">
        <v>4</v>
      </c>
      <c r="D462" s="25"/>
      <c r="E462" s="25"/>
      <c r="F462" s="24" t="s">
        <v>18</v>
      </c>
      <c r="G462" s="26">
        <v>1</v>
      </c>
      <c r="H462" s="31"/>
      <c r="I462" s="27">
        <v>0</v>
      </c>
      <c r="J462" s="28">
        <f t="shared" si="13"/>
        <v>0</v>
      </c>
      <c r="K462" s="29" t="s">
        <v>50</v>
      </c>
      <c r="L462" s="29" t="s">
        <v>45</v>
      </c>
      <c r="M462" s="29" t="s">
        <v>51</v>
      </c>
      <c r="N462" s="30" t="str">
        <f>VLOOKUP(M462,[1]OPERACIONAL!$A$1:$C$12,2,FALSE)</f>
        <v>SELECIONAR</v>
      </c>
    </row>
    <row r="463" spans="2:14">
      <c r="B463" s="23" t="str">
        <f t="shared" si="14"/>
        <v>U.</v>
      </c>
      <c r="C463" s="24" t="s">
        <v>4</v>
      </c>
      <c r="D463" s="25"/>
      <c r="E463" s="25"/>
      <c r="F463" s="24" t="s">
        <v>18</v>
      </c>
      <c r="G463" s="26">
        <v>1</v>
      </c>
      <c r="H463" s="31"/>
      <c r="I463" s="27">
        <v>0</v>
      </c>
      <c r="J463" s="28">
        <f t="shared" si="13"/>
        <v>0</v>
      </c>
      <c r="K463" s="29" t="s">
        <v>50</v>
      </c>
      <c r="L463" s="29" t="s">
        <v>45</v>
      </c>
      <c r="M463" s="29" t="s">
        <v>51</v>
      </c>
      <c r="N463" s="30" t="str">
        <f>VLOOKUP(M463,[1]OPERACIONAL!$A$1:$C$12,2,FALSE)</f>
        <v>SELECIONAR</v>
      </c>
    </row>
    <row r="464" spans="2:14">
      <c r="B464" s="23" t="str">
        <f t="shared" si="14"/>
        <v>U.</v>
      </c>
      <c r="C464" s="24" t="s">
        <v>4</v>
      </c>
      <c r="D464" s="25"/>
      <c r="E464" s="25"/>
      <c r="F464" s="24" t="s">
        <v>18</v>
      </c>
      <c r="G464" s="26">
        <v>1</v>
      </c>
      <c r="H464" s="31"/>
      <c r="I464" s="27">
        <v>0</v>
      </c>
      <c r="J464" s="28">
        <f t="shared" ref="J464:J527" si="15">G464*I464</f>
        <v>0</v>
      </c>
      <c r="K464" s="29" t="s">
        <v>50</v>
      </c>
      <c r="L464" s="29" t="s">
        <v>45</v>
      </c>
      <c r="M464" s="29" t="s">
        <v>51</v>
      </c>
      <c r="N464" s="30" t="str">
        <f>VLOOKUP(M464,[1]OPERACIONAL!$A$1:$C$12,2,FALSE)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VLOOKUP(M465,[1]OPERACIONAL!$A$1:$C$12,2,FALSE)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VLOOKUP(M466,[1]OPERACIONAL!$A$1:$C$12,2,FALSE)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VLOOKUP(M467,[1]OPERACIONAL!$A$1:$C$12,2,FALSE)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VLOOKUP(M468,[1]OPERACIONAL!$A$1:$C$12,2,FALSE)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VLOOKUP(M469,[1]OPERACIONAL!$A$1:$C$12,2,FALSE)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VLOOKUP(M470,[1]OPERACIONAL!$A$1:$C$12,2,FALSE)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VLOOKUP(M471,[1]OPERACIONAL!$A$1:$C$12,2,FALSE)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VLOOKUP(M472,[1]OPERACIONAL!$A$1:$C$12,2,FALSE)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VLOOKUP(M473,[1]OPERACIONAL!$A$1:$C$12,2,FALSE)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VLOOKUP(M474,[1]OPERACIONAL!$A$1:$C$12,2,FALSE)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VLOOKUP(M475,[1]OPERACIONAL!$A$1:$C$12,2,FALSE)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VLOOKUP(M476,[1]OPERACIONAL!$A$1:$C$12,2,FALSE)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VLOOKUP(M477,[1]OPERACIONAL!$A$1:$C$12,2,FALSE)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VLOOKUP(M478,[1]OPERACIONAL!$A$1:$C$12,2,FALSE)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VLOOKUP(M479,[1]OPERACIONAL!$A$1:$C$12,2,FALSE)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VLOOKUP(M480,[1]OPERACIONAL!$A$1:$C$12,2,FALSE)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VLOOKUP(M481,[1]OPERACIONAL!$A$1:$C$12,2,FALSE)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VLOOKUP(M482,[1]OPERACIONAL!$A$1:$C$12,2,FALSE)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VLOOKUP(M483,[1]OPERACIONAL!$A$1:$C$12,2,FALSE)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VLOOKUP(M484,[1]OPERACIONAL!$A$1:$C$12,2,FALSE)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VLOOKUP(M485,[1]OPERACIONAL!$A$1:$C$12,2,FALSE)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VLOOKUP(M486,[1]OPERACIONAL!$A$1:$C$12,2,FALSE)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VLOOKUP(M487,[1]OPERACIONAL!$A$1:$C$12,2,FALSE)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VLOOKUP(M488,[1]OPERACIONAL!$A$1:$C$12,2,FALSE)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VLOOKUP(M489,[1]OPERACIONAL!$A$1:$C$12,2,FALSE)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VLOOKUP(M490,[1]OPERACIONAL!$A$1:$C$12,2,FALSE)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VLOOKUP(M491,[1]OPERACIONAL!$A$1:$C$12,2,FALSE)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VLOOKUP(M492,[1]OPERACIONAL!$A$1:$C$12,2,FALSE)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VLOOKUP(M493,[1]OPERACIONAL!$A$1:$C$12,2,FALSE)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VLOOKUP(M494,[1]OPERACIONAL!$A$1:$C$12,2,FALSE)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VLOOKUP(M495,[1]OPERACIONAL!$A$1:$C$12,2,FALSE)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VLOOKUP(M496,[1]OPERACIONAL!$A$1:$C$12,2,FALSE)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VLOOKUP(M497,[1]OPERACIONAL!$A$1:$C$12,2,FALSE)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VLOOKUP(M498,[1]OPERACIONAL!$A$1:$C$12,2,FALSE)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VLOOKUP(M499,[1]OPERACIONAL!$A$1:$C$12,2,FALSE)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VLOOKUP(M500,[1]OPERACIONAL!$A$1:$C$12,2,FALSE)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VLOOKUP(M501,[1]OPERACIONAL!$A$1:$C$12,2,FALSE)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VLOOKUP(M502,[1]OPERACIONAL!$A$1:$C$12,2,FALSE)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VLOOKUP(M503,[1]OPERACIONAL!$A$1:$C$12,2,FALSE)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VLOOKUP(M504,[1]OPERACIONAL!$A$1:$C$12,2,FALSE)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VLOOKUP(M505,[1]OPERACIONAL!$A$1:$C$12,2,FALSE)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VLOOKUP(M506,[1]OPERACIONAL!$A$1:$C$12,2,FALSE)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VLOOKUP(M507,[1]OPERACIONAL!$A$1:$C$12,2,FALSE)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VLOOKUP(M508,[1]OPERACIONAL!$A$1:$C$12,2,FALSE)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VLOOKUP(M509,[1]OPERACIONAL!$A$1:$C$12,2,FALSE)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VLOOKUP(M510,[1]OPERACIONAL!$A$1:$C$12,2,FALSE)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VLOOKUP(M511,[1]OPERACIONAL!$A$1:$C$12,2,FALSE)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VLOOKUP(M512,[1]OPERACIONAL!$A$1:$C$12,2,FALSE)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VLOOKUP(M513,[1]OPERACIONAL!$A$1:$C$12,2,FALSE)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VLOOKUP(M514,[1]OPERACIONAL!$A$1:$C$12,2,FALSE)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VLOOKUP(M515,[1]OPERACIONAL!$A$1:$C$12,2,FALSE)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VLOOKUP(M516,[1]OPERACIONAL!$A$1:$C$12,2,FALSE)</f>
        <v>SELECIONAR</v>
      </c>
    </row>
    <row r="517" spans="2:14">
      <c r="B517" s="23" t="str">
        <f t="shared" ref="B517:B580" si="16">MID(C517,1,2)</f>
        <v>U.</v>
      </c>
      <c r="C517" s="24" t="s">
        <v>4</v>
      </c>
      <c r="D517" s="25"/>
      <c r="E517" s="25"/>
      <c r="F517" s="24" t="s">
        <v>18</v>
      </c>
      <c r="G517" s="26">
        <v>1</v>
      </c>
      <c r="H517" s="31"/>
      <c r="I517" s="27">
        <v>0</v>
      </c>
      <c r="J517" s="28">
        <f t="shared" si="15"/>
        <v>0</v>
      </c>
      <c r="K517" s="29" t="s">
        <v>50</v>
      </c>
      <c r="L517" s="29" t="s">
        <v>45</v>
      </c>
      <c r="M517" s="29" t="s">
        <v>51</v>
      </c>
      <c r="N517" s="30" t="str">
        <f>VLOOKUP(M517,[1]OPERACIONAL!$A$1:$C$12,2,FALSE)</f>
        <v>SELECIONAR</v>
      </c>
    </row>
    <row r="518" spans="2:14">
      <c r="B518" s="23" t="str">
        <f t="shared" si="16"/>
        <v>U.</v>
      </c>
      <c r="C518" s="24" t="s">
        <v>4</v>
      </c>
      <c r="D518" s="25"/>
      <c r="E518" s="25"/>
      <c r="F518" s="24" t="s">
        <v>18</v>
      </c>
      <c r="G518" s="26">
        <v>1</v>
      </c>
      <c r="H518" s="31"/>
      <c r="I518" s="27">
        <v>0</v>
      </c>
      <c r="J518" s="28">
        <f t="shared" si="15"/>
        <v>0</v>
      </c>
      <c r="K518" s="29" t="s">
        <v>50</v>
      </c>
      <c r="L518" s="29" t="s">
        <v>45</v>
      </c>
      <c r="M518" s="29" t="s">
        <v>51</v>
      </c>
      <c r="N518" s="30" t="str">
        <f>VLOOKUP(M518,[1]OPERACIONAL!$A$1:$C$12,2,FALSE)</f>
        <v>SELECIONAR</v>
      </c>
    </row>
    <row r="519" spans="2:14">
      <c r="B519" s="23" t="str">
        <f t="shared" si="16"/>
        <v>U.</v>
      </c>
      <c r="C519" s="24" t="s">
        <v>4</v>
      </c>
      <c r="D519" s="25"/>
      <c r="E519" s="25"/>
      <c r="F519" s="24" t="s">
        <v>18</v>
      </c>
      <c r="G519" s="26">
        <v>1</v>
      </c>
      <c r="H519" s="31"/>
      <c r="I519" s="27">
        <v>0</v>
      </c>
      <c r="J519" s="28">
        <f t="shared" si="15"/>
        <v>0</v>
      </c>
      <c r="K519" s="29" t="s">
        <v>50</v>
      </c>
      <c r="L519" s="29" t="s">
        <v>45</v>
      </c>
      <c r="M519" s="29" t="s">
        <v>51</v>
      </c>
      <c r="N519" s="30" t="str">
        <f>VLOOKUP(M519,[1]OPERACIONAL!$A$1:$C$12,2,FALSE)</f>
        <v>SELECIONAR</v>
      </c>
    </row>
    <row r="520" spans="2:14">
      <c r="B520" s="23" t="str">
        <f t="shared" si="16"/>
        <v>U.</v>
      </c>
      <c r="C520" s="24" t="s">
        <v>4</v>
      </c>
      <c r="D520" s="25"/>
      <c r="E520" s="25"/>
      <c r="F520" s="24" t="s">
        <v>18</v>
      </c>
      <c r="G520" s="26">
        <v>1</v>
      </c>
      <c r="H520" s="31"/>
      <c r="I520" s="27">
        <v>0</v>
      </c>
      <c r="J520" s="28">
        <f t="shared" si="15"/>
        <v>0</v>
      </c>
      <c r="K520" s="29" t="s">
        <v>50</v>
      </c>
      <c r="L520" s="29" t="s">
        <v>45</v>
      </c>
      <c r="M520" s="29" t="s">
        <v>51</v>
      </c>
      <c r="N520" s="30" t="str">
        <f>VLOOKUP(M520,[1]OPERACIONAL!$A$1:$C$12,2,FALSE)</f>
        <v>SELECIONAR</v>
      </c>
    </row>
    <row r="521" spans="2:14">
      <c r="B521" s="23" t="str">
        <f t="shared" si="16"/>
        <v>U.</v>
      </c>
      <c r="C521" s="24" t="s">
        <v>4</v>
      </c>
      <c r="D521" s="25"/>
      <c r="E521" s="25"/>
      <c r="F521" s="24" t="s">
        <v>18</v>
      </c>
      <c r="G521" s="26">
        <v>1</v>
      </c>
      <c r="H521" s="31"/>
      <c r="I521" s="27">
        <v>0</v>
      </c>
      <c r="J521" s="28">
        <f t="shared" si="15"/>
        <v>0</v>
      </c>
      <c r="K521" s="29" t="s">
        <v>50</v>
      </c>
      <c r="L521" s="29" t="s">
        <v>45</v>
      </c>
      <c r="M521" s="29" t="s">
        <v>51</v>
      </c>
      <c r="N521" s="30" t="str">
        <f>VLOOKUP(M521,[1]OPERACIONAL!$A$1:$C$12,2,FALSE)</f>
        <v>SELECIONAR</v>
      </c>
    </row>
    <row r="522" spans="2:14">
      <c r="B522" s="23" t="str">
        <f t="shared" si="16"/>
        <v>U.</v>
      </c>
      <c r="C522" s="24" t="s">
        <v>4</v>
      </c>
      <c r="D522" s="25"/>
      <c r="E522" s="25"/>
      <c r="F522" s="24" t="s">
        <v>18</v>
      </c>
      <c r="G522" s="26">
        <v>1</v>
      </c>
      <c r="H522" s="31"/>
      <c r="I522" s="27">
        <v>0</v>
      </c>
      <c r="J522" s="28">
        <f t="shared" si="15"/>
        <v>0</v>
      </c>
      <c r="K522" s="29" t="s">
        <v>50</v>
      </c>
      <c r="L522" s="29" t="s">
        <v>45</v>
      </c>
      <c r="M522" s="29" t="s">
        <v>51</v>
      </c>
      <c r="N522" s="30" t="str">
        <f>VLOOKUP(M522,[1]OPERACIONAL!$A$1:$C$12,2,FALSE)</f>
        <v>SELECIONAR</v>
      </c>
    </row>
    <row r="523" spans="2:14">
      <c r="B523" s="23" t="str">
        <f t="shared" si="16"/>
        <v>U.</v>
      </c>
      <c r="C523" s="24" t="s">
        <v>4</v>
      </c>
      <c r="D523" s="25"/>
      <c r="E523" s="25"/>
      <c r="F523" s="24" t="s">
        <v>18</v>
      </c>
      <c r="G523" s="26">
        <v>1</v>
      </c>
      <c r="H523" s="31"/>
      <c r="I523" s="27">
        <v>0</v>
      </c>
      <c r="J523" s="28">
        <f t="shared" si="15"/>
        <v>0</v>
      </c>
      <c r="K523" s="29" t="s">
        <v>50</v>
      </c>
      <c r="L523" s="29" t="s">
        <v>45</v>
      </c>
      <c r="M523" s="29" t="s">
        <v>51</v>
      </c>
      <c r="N523" s="30" t="str">
        <f>VLOOKUP(M523,[1]OPERACIONAL!$A$1:$C$12,2,FALSE)</f>
        <v>SELECIONAR</v>
      </c>
    </row>
    <row r="524" spans="2:14">
      <c r="B524" s="23" t="str">
        <f t="shared" si="16"/>
        <v>U.</v>
      </c>
      <c r="C524" s="24" t="s">
        <v>4</v>
      </c>
      <c r="D524" s="25"/>
      <c r="E524" s="25"/>
      <c r="F524" s="24" t="s">
        <v>18</v>
      </c>
      <c r="G524" s="26">
        <v>1</v>
      </c>
      <c r="H524" s="31"/>
      <c r="I524" s="27">
        <v>0</v>
      </c>
      <c r="J524" s="28">
        <f t="shared" si="15"/>
        <v>0</v>
      </c>
      <c r="K524" s="29" t="s">
        <v>50</v>
      </c>
      <c r="L524" s="29" t="s">
        <v>45</v>
      </c>
      <c r="M524" s="29" t="s">
        <v>51</v>
      </c>
      <c r="N524" s="30" t="str">
        <f>VLOOKUP(M524,[1]OPERACIONAL!$A$1:$C$12,2,FALSE)</f>
        <v>SELECIONAR</v>
      </c>
    </row>
    <row r="525" spans="2:14">
      <c r="B525" s="23" t="str">
        <f t="shared" si="16"/>
        <v>U.</v>
      </c>
      <c r="C525" s="24" t="s">
        <v>4</v>
      </c>
      <c r="D525" s="25"/>
      <c r="E525" s="25"/>
      <c r="F525" s="24" t="s">
        <v>18</v>
      </c>
      <c r="G525" s="26">
        <v>1</v>
      </c>
      <c r="H525" s="31"/>
      <c r="I525" s="27">
        <v>0</v>
      </c>
      <c r="J525" s="28">
        <f t="shared" si="15"/>
        <v>0</v>
      </c>
      <c r="K525" s="29" t="s">
        <v>50</v>
      </c>
      <c r="L525" s="29" t="s">
        <v>45</v>
      </c>
      <c r="M525" s="29" t="s">
        <v>51</v>
      </c>
      <c r="N525" s="30" t="str">
        <f>VLOOKUP(M525,[1]OPERACIONAL!$A$1:$C$12,2,FALSE)</f>
        <v>SELECIONAR</v>
      </c>
    </row>
    <row r="526" spans="2:14">
      <c r="B526" s="23" t="str">
        <f t="shared" si="16"/>
        <v>U.</v>
      </c>
      <c r="C526" s="24" t="s">
        <v>4</v>
      </c>
      <c r="D526" s="25"/>
      <c r="E526" s="25"/>
      <c r="F526" s="24" t="s">
        <v>18</v>
      </c>
      <c r="G526" s="26">
        <v>1</v>
      </c>
      <c r="H526" s="31"/>
      <c r="I526" s="27">
        <v>0</v>
      </c>
      <c r="J526" s="28">
        <f t="shared" si="15"/>
        <v>0</v>
      </c>
      <c r="K526" s="29" t="s">
        <v>50</v>
      </c>
      <c r="L526" s="29" t="s">
        <v>45</v>
      </c>
      <c r="M526" s="29" t="s">
        <v>51</v>
      </c>
      <c r="N526" s="30" t="str">
        <f>VLOOKUP(M526,[1]OPERACIONAL!$A$1:$C$12,2,FALSE)</f>
        <v>SELECIONAR</v>
      </c>
    </row>
    <row r="527" spans="2:14">
      <c r="B527" s="23" t="str">
        <f t="shared" si="16"/>
        <v>U.</v>
      </c>
      <c r="C527" s="24" t="s">
        <v>4</v>
      </c>
      <c r="D527" s="25"/>
      <c r="E527" s="25"/>
      <c r="F527" s="24" t="s">
        <v>18</v>
      </c>
      <c r="G527" s="26">
        <v>1</v>
      </c>
      <c r="H527" s="31"/>
      <c r="I527" s="27">
        <v>0</v>
      </c>
      <c r="J527" s="28">
        <f t="shared" si="15"/>
        <v>0</v>
      </c>
      <c r="K527" s="29" t="s">
        <v>50</v>
      </c>
      <c r="L527" s="29" t="s">
        <v>45</v>
      </c>
      <c r="M527" s="29" t="s">
        <v>51</v>
      </c>
      <c r="N527" s="30" t="str">
        <f>VLOOKUP(M527,[1]OPERACIONAL!$A$1:$C$12,2,FALSE)</f>
        <v>SELECIONAR</v>
      </c>
    </row>
    <row r="528" spans="2:14">
      <c r="B528" s="23" t="str">
        <f t="shared" si="16"/>
        <v>U.</v>
      </c>
      <c r="C528" s="24" t="s">
        <v>4</v>
      </c>
      <c r="D528" s="25"/>
      <c r="E528" s="25"/>
      <c r="F528" s="24" t="s">
        <v>18</v>
      </c>
      <c r="G528" s="26">
        <v>1</v>
      </c>
      <c r="H528" s="31"/>
      <c r="I528" s="27">
        <v>0</v>
      </c>
      <c r="J528" s="28">
        <f t="shared" ref="J528:J591" si="17">G528*I528</f>
        <v>0</v>
      </c>
      <c r="K528" s="29" t="s">
        <v>50</v>
      </c>
      <c r="L528" s="29" t="s">
        <v>45</v>
      </c>
      <c r="M528" s="29" t="s">
        <v>51</v>
      </c>
      <c r="N528" s="30" t="str">
        <f>VLOOKUP(M528,[1]OPERACIONAL!$A$1:$C$12,2,FALSE)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VLOOKUP(M529,[1]OPERACIONAL!$A$1:$C$12,2,FALSE)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VLOOKUP(M530,[1]OPERACIONAL!$A$1:$C$12,2,FALSE)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VLOOKUP(M531,[1]OPERACIONAL!$A$1:$C$12,2,FALSE)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VLOOKUP(M532,[1]OPERACIONAL!$A$1:$C$12,2,FALSE)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VLOOKUP(M533,[1]OPERACIONAL!$A$1:$C$12,2,FALSE)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VLOOKUP(M534,[1]OPERACIONAL!$A$1:$C$12,2,FALSE)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VLOOKUP(M535,[1]OPERACIONAL!$A$1:$C$12,2,FALSE)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VLOOKUP(M536,[1]OPERACIONAL!$A$1:$C$12,2,FALSE)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VLOOKUP(M537,[1]OPERACIONAL!$A$1:$C$12,2,FALSE)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VLOOKUP(M538,[1]OPERACIONAL!$A$1:$C$12,2,FALSE)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VLOOKUP(M539,[1]OPERACIONAL!$A$1:$C$12,2,FALSE)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VLOOKUP(M540,[1]OPERACIONAL!$A$1:$C$12,2,FALSE)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VLOOKUP(M541,[1]OPERACIONAL!$A$1:$C$12,2,FALSE)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VLOOKUP(M542,[1]OPERACIONAL!$A$1:$C$12,2,FALSE)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VLOOKUP(M543,[1]OPERACIONAL!$A$1:$C$12,2,FALSE)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VLOOKUP(M544,[1]OPERACIONAL!$A$1:$C$12,2,FALSE)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VLOOKUP(M545,[1]OPERACIONAL!$A$1:$C$12,2,FALSE)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VLOOKUP(M546,[1]OPERACIONAL!$A$1:$C$12,2,FALSE)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VLOOKUP(M547,[1]OPERACIONAL!$A$1:$C$12,2,FALSE)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VLOOKUP(M548,[1]OPERACIONAL!$A$1:$C$12,2,FALSE)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VLOOKUP(M549,[1]OPERACIONAL!$A$1:$C$12,2,FALSE)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VLOOKUP(M550,[1]OPERACIONAL!$A$1:$C$12,2,FALSE)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VLOOKUP(M551,[1]OPERACIONAL!$A$1:$C$12,2,FALSE)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VLOOKUP(M552,[1]OPERACIONAL!$A$1:$C$12,2,FALSE)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VLOOKUP(M553,[1]OPERACIONAL!$A$1:$C$12,2,FALSE)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VLOOKUP(M554,[1]OPERACIONAL!$A$1:$C$12,2,FALSE)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VLOOKUP(M555,[1]OPERACIONAL!$A$1:$C$12,2,FALSE)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VLOOKUP(M556,[1]OPERACIONAL!$A$1:$C$12,2,FALSE)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VLOOKUP(M557,[1]OPERACIONAL!$A$1:$C$12,2,FALSE)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VLOOKUP(M558,[1]OPERACIONAL!$A$1:$C$12,2,FALSE)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VLOOKUP(M559,[1]OPERACIONAL!$A$1:$C$12,2,FALSE)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VLOOKUP(M560,[1]OPERACIONAL!$A$1:$C$12,2,FALSE)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VLOOKUP(M561,[1]OPERACIONAL!$A$1:$C$12,2,FALSE)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VLOOKUP(M562,[1]OPERACIONAL!$A$1:$C$12,2,FALSE)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VLOOKUP(M563,[1]OPERACIONAL!$A$1:$C$12,2,FALSE)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VLOOKUP(M564,[1]OPERACIONAL!$A$1:$C$12,2,FALSE)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VLOOKUP(M565,[1]OPERACIONAL!$A$1:$C$12,2,FALSE)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VLOOKUP(M566,[1]OPERACIONAL!$A$1:$C$12,2,FALSE)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VLOOKUP(M567,[1]OPERACIONAL!$A$1:$C$12,2,FALSE)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VLOOKUP(M568,[1]OPERACIONAL!$A$1:$C$12,2,FALSE)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VLOOKUP(M569,[1]OPERACIONAL!$A$1:$C$12,2,FALSE)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VLOOKUP(M570,[1]OPERACIONAL!$A$1:$C$12,2,FALSE)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VLOOKUP(M571,[1]OPERACIONAL!$A$1:$C$12,2,FALSE)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VLOOKUP(M572,[1]OPERACIONAL!$A$1:$C$12,2,FALSE)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VLOOKUP(M573,[1]OPERACIONAL!$A$1:$C$12,2,FALSE)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VLOOKUP(M574,[1]OPERACIONAL!$A$1:$C$12,2,FALSE)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VLOOKUP(M575,[1]OPERACIONAL!$A$1:$C$12,2,FALSE)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VLOOKUP(M576,[1]OPERACIONAL!$A$1:$C$12,2,FALSE)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VLOOKUP(M577,[1]OPERACIONAL!$A$1:$C$12,2,FALSE)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VLOOKUP(M578,[1]OPERACIONAL!$A$1:$C$12,2,FALSE)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VLOOKUP(M579,[1]OPERACIONAL!$A$1:$C$12,2,FALSE)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VLOOKUP(M580,[1]OPERACIONAL!$A$1:$C$12,2,FALSE)</f>
        <v>SELECIONAR</v>
      </c>
    </row>
    <row r="581" spans="2:14">
      <c r="B581" s="23" t="str">
        <f t="shared" ref="B581:B644" si="18">MID(C581,1,2)</f>
        <v>U.</v>
      </c>
      <c r="C581" s="24" t="s">
        <v>4</v>
      </c>
      <c r="D581" s="25"/>
      <c r="E581" s="25"/>
      <c r="F581" s="24" t="s">
        <v>18</v>
      </c>
      <c r="G581" s="26">
        <v>1</v>
      </c>
      <c r="H581" s="31"/>
      <c r="I581" s="27">
        <v>0</v>
      </c>
      <c r="J581" s="28">
        <f t="shared" si="17"/>
        <v>0</v>
      </c>
      <c r="K581" s="29" t="s">
        <v>50</v>
      </c>
      <c r="L581" s="29" t="s">
        <v>45</v>
      </c>
      <c r="M581" s="29" t="s">
        <v>51</v>
      </c>
      <c r="N581" s="30" t="str">
        <f>VLOOKUP(M581,[1]OPERACIONAL!$A$1:$C$12,2,FALSE)</f>
        <v>SELECIONAR</v>
      </c>
    </row>
    <row r="582" spans="2:14">
      <c r="B582" s="23" t="str">
        <f t="shared" si="18"/>
        <v>U.</v>
      </c>
      <c r="C582" s="24" t="s">
        <v>4</v>
      </c>
      <c r="D582" s="25"/>
      <c r="E582" s="25"/>
      <c r="F582" s="24" t="s">
        <v>18</v>
      </c>
      <c r="G582" s="26">
        <v>1</v>
      </c>
      <c r="H582" s="31"/>
      <c r="I582" s="27">
        <v>0</v>
      </c>
      <c r="J582" s="28">
        <f t="shared" si="17"/>
        <v>0</v>
      </c>
      <c r="K582" s="29" t="s">
        <v>50</v>
      </c>
      <c r="L582" s="29" t="s">
        <v>45</v>
      </c>
      <c r="M582" s="29" t="s">
        <v>51</v>
      </c>
      <c r="N582" s="30" t="str">
        <f>VLOOKUP(M582,[1]OPERACIONAL!$A$1:$C$12,2,FALSE)</f>
        <v>SELECIONAR</v>
      </c>
    </row>
    <row r="583" spans="2:14">
      <c r="B583" s="23" t="str">
        <f t="shared" si="18"/>
        <v>U.</v>
      </c>
      <c r="C583" s="24" t="s">
        <v>4</v>
      </c>
      <c r="D583" s="25"/>
      <c r="E583" s="25"/>
      <c r="F583" s="24" t="s">
        <v>18</v>
      </c>
      <c r="G583" s="26">
        <v>1</v>
      </c>
      <c r="H583" s="31"/>
      <c r="I583" s="27">
        <v>0</v>
      </c>
      <c r="J583" s="28">
        <f t="shared" si="17"/>
        <v>0</v>
      </c>
      <c r="K583" s="29" t="s">
        <v>50</v>
      </c>
      <c r="L583" s="29" t="s">
        <v>45</v>
      </c>
      <c r="M583" s="29" t="s">
        <v>51</v>
      </c>
      <c r="N583" s="30" t="str">
        <f>VLOOKUP(M583,[1]OPERACIONAL!$A$1:$C$12,2,FALSE)</f>
        <v>SELECIONAR</v>
      </c>
    </row>
    <row r="584" spans="2:14">
      <c r="B584" s="23" t="str">
        <f t="shared" si="18"/>
        <v>U.</v>
      </c>
      <c r="C584" s="24" t="s">
        <v>4</v>
      </c>
      <c r="D584" s="25"/>
      <c r="E584" s="25"/>
      <c r="F584" s="24" t="s">
        <v>18</v>
      </c>
      <c r="G584" s="26">
        <v>1</v>
      </c>
      <c r="H584" s="31"/>
      <c r="I584" s="27">
        <v>0</v>
      </c>
      <c r="J584" s="28">
        <f t="shared" si="17"/>
        <v>0</v>
      </c>
      <c r="K584" s="29" t="s">
        <v>50</v>
      </c>
      <c r="L584" s="29" t="s">
        <v>45</v>
      </c>
      <c r="M584" s="29" t="s">
        <v>51</v>
      </c>
      <c r="N584" s="30" t="str">
        <f>VLOOKUP(M584,[1]OPERACIONAL!$A$1:$C$12,2,FALSE)</f>
        <v>SELECIONAR</v>
      </c>
    </row>
    <row r="585" spans="2:14">
      <c r="B585" s="23" t="str">
        <f t="shared" si="18"/>
        <v>U.</v>
      </c>
      <c r="C585" s="24" t="s">
        <v>4</v>
      </c>
      <c r="D585" s="25"/>
      <c r="E585" s="25"/>
      <c r="F585" s="24" t="s">
        <v>18</v>
      </c>
      <c r="G585" s="26">
        <v>1</v>
      </c>
      <c r="H585" s="31"/>
      <c r="I585" s="27">
        <v>0</v>
      </c>
      <c r="J585" s="28">
        <f t="shared" si="17"/>
        <v>0</v>
      </c>
      <c r="K585" s="29" t="s">
        <v>50</v>
      </c>
      <c r="L585" s="29" t="s">
        <v>45</v>
      </c>
      <c r="M585" s="29" t="s">
        <v>51</v>
      </c>
      <c r="N585" s="30" t="str">
        <f>VLOOKUP(M585,[1]OPERACIONAL!$A$1:$C$12,2,FALSE)</f>
        <v>SELECIONAR</v>
      </c>
    </row>
    <row r="586" spans="2:14">
      <c r="B586" s="23" t="str">
        <f t="shared" si="18"/>
        <v>U.</v>
      </c>
      <c r="C586" s="24" t="s">
        <v>4</v>
      </c>
      <c r="D586" s="25"/>
      <c r="E586" s="25"/>
      <c r="F586" s="24" t="s">
        <v>18</v>
      </c>
      <c r="G586" s="26">
        <v>1</v>
      </c>
      <c r="H586" s="31"/>
      <c r="I586" s="27">
        <v>0</v>
      </c>
      <c r="J586" s="28">
        <f t="shared" si="17"/>
        <v>0</v>
      </c>
      <c r="K586" s="29" t="s">
        <v>50</v>
      </c>
      <c r="L586" s="29" t="s">
        <v>45</v>
      </c>
      <c r="M586" s="29" t="s">
        <v>51</v>
      </c>
      <c r="N586" s="30" t="str">
        <f>VLOOKUP(M586,[1]OPERACIONAL!$A$1:$C$12,2,FALSE)</f>
        <v>SELECIONAR</v>
      </c>
    </row>
    <row r="587" spans="2:14">
      <c r="B587" s="23" t="str">
        <f t="shared" si="18"/>
        <v>U.</v>
      </c>
      <c r="C587" s="24" t="s">
        <v>4</v>
      </c>
      <c r="D587" s="25"/>
      <c r="E587" s="25"/>
      <c r="F587" s="24" t="s">
        <v>18</v>
      </c>
      <c r="G587" s="26">
        <v>1</v>
      </c>
      <c r="H587" s="31"/>
      <c r="I587" s="27">
        <v>0</v>
      </c>
      <c r="J587" s="28">
        <f t="shared" si="17"/>
        <v>0</v>
      </c>
      <c r="K587" s="29" t="s">
        <v>50</v>
      </c>
      <c r="L587" s="29" t="s">
        <v>45</v>
      </c>
      <c r="M587" s="29" t="s">
        <v>51</v>
      </c>
      <c r="N587" s="30" t="str">
        <f>VLOOKUP(M587,[1]OPERACIONAL!$A$1:$C$12,2,FALSE)</f>
        <v>SELECIONAR</v>
      </c>
    </row>
    <row r="588" spans="2:14">
      <c r="B588" s="23" t="str">
        <f t="shared" si="18"/>
        <v>U.</v>
      </c>
      <c r="C588" s="24" t="s">
        <v>4</v>
      </c>
      <c r="D588" s="25"/>
      <c r="E588" s="25"/>
      <c r="F588" s="24" t="s">
        <v>18</v>
      </c>
      <c r="G588" s="26">
        <v>1</v>
      </c>
      <c r="H588" s="31"/>
      <c r="I588" s="27">
        <v>0</v>
      </c>
      <c r="J588" s="28">
        <f t="shared" si="17"/>
        <v>0</v>
      </c>
      <c r="K588" s="29" t="s">
        <v>50</v>
      </c>
      <c r="L588" s="29" t="s">
        <v>45</v>
      </c>
      <c r="M588" s="29" t="s">
        <v>51</v>
      </c>
      <c r="N588" s="30" t="str">
        <f>VLOOKUP(M588,[1]OPERACIONAL!$A$1:$C$12,2,FALSE)</f>
        <v>SELECIONAR</v>
      </c>
    </row>
    <row r="589" spans="2:14">
      <c r="B589" s="23" t="str">
        <f t="shared" si="18"/>
        <v>U.</v>
      </c>
      <c r="C589" s="24" t="s">
        <v>4</v>
      </c>
      <c r="D589" s="25"/>
      <c r="E589" s="25"/>
      <c r="F589" s="24" t="s">
        <v>18</v>
      </c>
      <c r="G589" s="26">
        <v>1</v>
      </c>
      <c r="H589" s="31"/>
      <c r="I589" s="27">
        <v>0</v>
      </c>
      <c r="J589" s="28">
        <f t="shared" si="17"/>
        <v>0</v>
      </c>
      <c r="K589" s="29" t="s">
        <v>50</v>
      </c>
      <c r="L589" s="29" t="s">
        <v>45</v>
      </c>
      <c r="M589" s="29" t="s">
        <v>51</v>
      </c>
      <c r="N589" s="30" t="str">
        <f>VLOOKUP(M589,[1]OPERACIONAL!$A$1:$C$12,2,FALSE)</f>
        <v>SELECIONAR</v>
      </c>
    </row>
    <row r="590" spans="2:14">
      <c r="B590" s="23" t="str">
        <f t="shared" si="18"/>
        <v>U.</v>
      </c>
      <c r="C590" s="24" t="s">
        <v>4</v>
      </c>
      <c r="D590" s="25"/>
      <c r="E590" s="25"/>
      <c r="F590" s="24" t="s">
        <v>18</v>
      </c>
      <c r="G590" s="26">
        <v>1</v>
      </c>
      <c r="H590" s="31"/>
      <c r="I590" s="27">
        <v>0</v>
      </c>
      <c r="J590" s="28">
        <f t="shared" si="17"/>
        <v>0</v>
      </c>
      <c r="K590" s="29" t="s">
        <v>50</v>
      </c>
      <c r="L590" s="29" t="s">
        <v>45</v>
      </c>
      <c r="M590" s="29" t="s">
        <v>51</v>
      </c>
      <c r="N590" s="30" t="str">
        <f>VLOOKUP(M590,[1]OPERACIONAL!$A$1:$C$12,2,FALSE)</f>
        <v>SELECIONAR</v>
      </c>
    </row>
    <row r="591" spans="2:14">
      <c r="B591" s="23" t="str">
        <f t="shared" si="18"/>
        <v>U.</v>
      </c>
      <c r="C591" s="24" t="s">
        <v>4</v>
      </c>
      <c r="D591" s="25"/>
      <c r="E591" s="25"/>
      <c r="F591" s="24" t="s">
        <v>18</v>
      </c>
      <c r="G591" s="26">
        <v>1</v>
      </c>
      <c r="H591" s="31"/>
      <c r="I591" s="27">
        <v>0</v>
      </c>
      <c r="J591" s="28">
        <f t="shared" si="17"/>
        <v>0</v>
      </c>
      <c r="K591" s="29" t="s">
        <v>50</v>
      </c>
      <c r="L591" s="29" t="s">
        <v>45</v>
      </c>
      <c r="M591" s="29" t="s">
        <v>51</v>
      </c>
      <c r="N591" s="30" t="str">
        <f>VLOOKUP(M591,[1]OPERACIONAL!$A$1:$C$12,2,FALSE)</f>
        <v>SELECIONAR</v>
      </c>
    </row>
    <row r="592" spans="2:14">
      <c r="B592" s="23" t="str">
        <f t="shared" si="18"/>
        <v>U.</v>
      </c>
      <c r="C592" s="24" t="s">
        <v>4</v>
      </c>
      <c r="D592" s="25"/>
      <c r="E592" s="25"/>
      <c r="F592" s="24" t="s">
        <v>18</v>
      </c>
      <c r="G592" s="26">
        <v>1</v>
      </c>
      <c r="H592" s="31"/>
      <c r="I592" s="27">
        <v>0</v>
      </c>
      <c r="J592" s="28">
        <f t="shared" ref="J592:J655" si="19">G592*I592</f>
        <v>0</v>
      </c>
      <c r="K592" s="29" t="s">
        <v>50</v>
      </c>
      <c r="L592" s="29" t="s">
        <v>45</v>
      </c>
      <c r="M592" s="29" t="s">
        <v>51</v>
      </c>
      <c r="N592" s="30" t="str">
        <f>VLOOKUP(M592,[1]OPERACIONAL!$A$1:$C$12,2,FALSE)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VLOOKUP(M593,[1]OPERACIONAL!$A$1:$C$12,2,FALSE)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VLOOKUP(M594,[1]OPERACIONAL!$A$1:$C$12,2,FALSE)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VLOOKUP(M595,[1]OPERACIONAL!$A$1:$C$12,2,FALSE)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VLOOKUP(M596,[1]OPERACIONAL!$A$1:$C$12,2,FALSE)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VLOOKUP(M597,[1]OPERACIONAL!$A$1:$C$12,2,FALSE)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VLOOKUP(M598,[1]OPERACIONAL!$A$1:$C$12,2,FALSE)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VLOOKUP(M599,[1]OPERACIONAL!$A$1:$C$12,2,FALSE)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VLOOKUP(M600,[1]OPERACIONAL!$A$1:$C$12,2,FALSE)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VLOOKUP(M601,[1]OPERACIONAL!$A$1:$C$12,2,FALSE)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VLOOKUP(M602,[1]OPERACIONAL!$A$1:$C$12,2,FALSE)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VLOOKUP(M603,[1]OPERACIONAL!$A$1:$C$12,2,FALSE)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VLOOKUP(M604,[1]OPERACIONAL!$A$1:$C$12,2,FALSE)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VLOOKUP(M605,[1]OPERACIONAL!$A$1:$C$12,2,FALSE)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VLOOKUP(M606,[1]OPERACIONAL!$A$1:$C$12,2,FALSE)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VLOOKUP(M607,[1]OPERACIONAL!$A$1:$C$12,2,FALSE)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VLOOKUP(M608,[1]OPERACIONAL!$A$1:$C$12,2,FALSE)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VLOOKUP(M609,[1]OPERACIONAL!$A$1:$C$12,2,FALSE)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VLOOKUP(M610,[1]OPERACIONAL!$A$1:$C$12,2,FALSE)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VLOOKUP(M611,[1]OPERACIONAL!$A$1:$C$12,2,FALSE)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VLOOKUP(M612,[1]OPERACIONAL!$A$1:$C$12,2,FALSE)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VLOOKUP(M613,[1]OPERACIONAL!$A$1:$C$12,2,FALSE)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VLOOKUP(M614,[1]OPERACIONAL!$A$1:$C$12,2,FALSE)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VLOOKUP(M615,[1]OPERACIONAL!$A$1:$C$12,2,FALSE)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VLOOKUP(M616,[1]OPERACIONAL!$A$1:$C$12,2,FALSE)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VLOOKUP(M617,[1]OPERACIONAL!$A$1:$C$12,2,FALSE)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VLOOKUP(M618,[1]OPERACIONAL!$A$1:$C$12,2,FALSE)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VLOOKUP(M619,[1]OPERACIONAL!$A$1:$C$12,2,FALSE)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VLOOKUP(M620,[1]OPERACIONAL!$A$1:$C$12,2,FALSE)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VLOOKUP(M621,[1]OPERACIONAL!$A$1:$C$12,2,FALSE)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VLOOKUP(M622,[1]OPERACIONAL!$A$1:$C$12,2,FALSE)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VLOOKUP(M623,[1]OPERACIONAL!$A$1:$C$12,2,FALSE)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VLOOKUP(M624,[1]OPERACIONAL!$A$1:$C$12,2,FALSE)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VLOOKUP(M625,[1]OPERACIONAL!$A$1:$C$12,2,FALSE)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VLOOKUP(M626,[1]OPERACIONAL!$A$1:$C$12,2,FALSE)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VLOOKUP(M627,[1]OPERACIONAL!$A$1:$C$12,2,FALSE)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VLOOKUP(M628,[1]OPERACIONAL!$A$1:$C$12,2,FALSE)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VLOOKUP(M629,[1]OPERACIONAL!$A$1:$C$12,2,FALSE)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VLOOKUP(M630,[1]OPERACIONAL!$A$1:$C$12,2,FALSE)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VLOOKUP(M631,[1]OPERACIONAL!$A$1:$C$12,2,FALSE)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VLOOKUP(M632,[1]OPERACIONAL!$A$1:$C$12,2,FALSE)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VLOOKUP(M633,[1]OPERACIONAL!$A$1:$C$12,2,FALSE)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VLOOKUP(M634,[1]OPERACIONAL!$A$1:$C$12,2,FALSE)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VLOOKUP(M635,[1]OPERACIONAL!$A$1:$C$12,2,FALSE)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VLOOKUP(M636,[1]OPERACIONAL!$A$1:$C$12,2,FALSE)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VLOOKUP(M637,[1]OPERACIONAL!$A$1:$C$12,2,FALSE)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VLOOKUP(M638,[1]OPERACIONAL!$A$1:$C$12,2,FALSE)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VLOOKUP(M639,[1]OPERACIONAL!$A$1:$C$12,2,FALSE)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VLOOKUP(M640,[1]OPERACIONAL!$A$1:$C$12,2,FALSE)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VLOOKUP(M641,[1]OPERACIONAL!$A$1:$C$12,2,FALSE)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VLOOKUP(M642,[1]OPERACIONAL!$A$1:$C$12,2,FALSE)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VLOOKUP(M643,[1]OPERACIONAL!$A$1:$C$12,2,FALSE)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VLOOKUP(M644,[1]OPERACIONAL!$A$1:$C$12,2,FALSE)</f>
        <v>SELECIONAR</v>
      </c>
    </row>
    <row r="645" spans="2:14">
      <c r="B645" s="23" t="str">
        <f t="shared" ref="B645:B708" si="20">MID(C645,1,2)</f>
        <v>U.</v>
      </c>
      <c r="C645" s="24" t="s">
        <v>4</v>
      </c>
      <c r="D645" s="25"/>
      <c r="E645" s="25"/>
      <c r="F645" s="24" t="s">
        <v>18</v>
      </c>
      <c r="G645" s="26">
        <v>1</v>
      </c>
      <c r="H645" s="31"/>
      <c r="I645" s="27">
        <v>0</v>
      </c>
      <c r="J645" s="28">
        <f t="shared" si="19"/>
        <v>0</v>
      </c>
      <c r="K645" s="29" t="s">
        <v>50</v>
      </c>
      <c r="L645" s="29" t="s">
        <v>45</v>
      </c>
      <c r="M645" s="29" t="s">
        <v>51</v>
      </c>
      <c r="N645" s="30" t="str">
        <f>VLOOKUP(M645,[1]OPERACIONAL!$A$1:$C$12,2,FALSE)</f>
        <v>SELECIONAR</v>
      </c>
    </row>
    <row r="646" spans="2:14">
      <c r="B646" s="23" t="str">
        <f t="shared" si="20"/>
        <v>U.</v>
      </c>
      <c r="C646" s="24" t="s">
        <v>4</v>
      </c>
      <c r="D646" s="25"/>
      <c r="E646" s="25"/>
      <c r="F646" s="24" t="s">
        <v>18</v>
      </c>
      <c r="G646" s="26">
        <v>1</v>
      </c>
      <c r="H646" s="31"/>
      <c r="I646" s="27">
        <v>0</v>
      </c>
      <c r="J646" s="28">
        <f t="shared" si="19"/>
        <v>0</v>
      </c>
      <c r="K646" s="29" t="s">
        <v>50</v>
      </c>
      <c r="L646" s="29" t="s">
        <v>45</v>
      </c>
      <c r="M646" s="29" t="s">
        <v>51</v>
      </c>
      <c r="N646" s="30" t="str">
        <f>VLOOKUP(M646,[1]OPERACIONAL!$A$1:$C$12,2,FALSE)</f>
        <v>SELECIONAR</v>
      </c>
    </row>
    <row r="647" spans="2:14">
      <c r="B647" s="23" t="str">
        <f t="shared" si="20"/>
        <v>U.</v>
      </c>
      <c r="C647" s="24" t="s">
        <v>4</v>
      </c>
      <c r="D647" s="25"/>
      <c r="E647" s="25"/>
      <c r="F647" s="24" t="s">
        <v>18</v>
      </c>
      <c r="G647" s="26">
        <v>1</v>
      </c>
      <c r="H647" s="31"/>
      <c r="I647" s="27">
        <v>0</v>
      </c>
      <c r="J647" s="28">
        <f t="shared" si="19"/>
        <v>0</v>
      </c>
      <c r="K647" s="29" t="s">
        <v>50</v>
      </c>
      <c r="L647" s="29" t="s">
        <v>45</v>
      </c>
      <c r="M647" s="29" t="s">
        <v>51</v>
      </c>
      <c r="N647" s="30" t="str">
        <f>VLOOKUP(M647,[1]OPERACIONAL!$A$1:$C$12,2,FALSE)</f>
        <v>SELECIONAR</v>
      </c>
    </row>
    <row r="648" spans="2:14">
      <c r="B648" s="23" t="str">
        <f t="shared" si="20"/>
        <v>U.</v>
      </c>
      <c r="C648" s="24" t="s">
        <v>4</v>
      </c>
      <c r="D648" s="25"/>
      <c r="E648" s="25"/>
      <c r="F648" s="24" t="s">
        <v>18</v>
      </c>
      <c r="G648" s="26">
        <v>1</v>
      </c>
      <c r="H648" s="31"/>
      <c r="I648" s="27">
        <v>0</v>
      </c>
      <c r="J648" s="28">
        <f t="shared" si="19"/>
        <v>0</v>
      </c>
      <c r="K648" s="29" t="s">
        <v>50</v>
      </c>
      <c r="L648" s="29" t="s">
        <v>45</v>
      </c>
      <c r="M648" s="29" t="s">
        <v>51</v>
      </c>
      <c r="N648" s="30" t="str">
        <f>VLOOKUP(M648,[1]OPERACIONAL!$A$1:$C$12,2,FALSE)</f>
        <v>SELECIONAR</v>
      </c>
    </row>
    <row r="649" spans="2:14">
      <c r="B649" s="23" t="str">
        <f t="shared" si="20"/>
        <v>U.</v>
      </c>
      <c r="C649" s="24" t="s">
        <v>4</v>
      </c>
      <c r="D649" s="25"/>
      <c r="E649" s="25"/>
      <c r="F649" s="24" t="s">
        <v>18</v>
      </c>
      <c r="G649" s="26">
        <v>1</v>
      </c>
      <c r="H649" s="31"/>
      <c r="I649" s="27">
        <v>0</v>
      </c>
      <c r="J649" s="28">
        <f t="shared" si="19"/>
        <v>0</v>
      </c>
      <c r="K649" s="29" t="s">
        <v>50</v>
      </c>
      <c r="L649" s="29" t="s">
        <v>45</v>
      </c>
      <c r="M649" s="29" t="s">
        <v>51</v>
      </c>
      <c r="N649" s="30" t="str">
        <f>VLOOKUP(M649,[1]OPERACIONAL!$A$1:$C$12,2,FALSE)</f>
        <v>SELECIONAR</v>
      </c>
    </row>
    <row r="650" spans="2:14">
      <c r="B650" s="23" t="str">
        <f t="shared" si="20"/>
        <v>U.</v>
      </c>
      <c r="C650" s="24" t="s">
        <v>4</v>
      </c>
      <c r="D650" s="25"/>
      <c r="E650" s="25"/>
      <c r="F650" s="24" t="s">
        <v>18</v>
      </c>
      <c r="G650" s="26">
        <v>1</v>
      </c>
      <c r="H650" s="31"/>
      <c r="I650" s="27">
        <v>0</v>
      </c>
      <c r="J650" s="28">
        <f t="shared" si="19"/>
        <v>0</v>
      </c>
      <c r="K650" s="29" t="s">
        <v>50</v>
      </c>
      <c r="L650" s="29" t="s">
        <v>45</v>
      </c>
      <c r="M650" s="29" t="s">
        <v>51</v>
      </c>
      <c r="N650" s="30" t="str">
        <f>VLOOKUP(M650,[1]OPERACIONAL!$A$1:$C$12,2,FALSE)</f>
        <v>SELECIONAR</v>
      </c>
    </row>
    <row r="651" spans="2:14">
      <c r="B651" s="23" t="str">
        <f t="shared" si="20"/>
        <v>U.</v>
      </c>
      <c r="C651" s="24" t="s">
        <v>4</v>
      </c>
      <c r="D651" s="25"/>
      <c r="E651" s="25"/>
      <c r="F651" s="24" t="s">
        <v>18</v>
      </c>
      <c r="G651" s="26">
        <v>1</v>
      </c>
      <c r="H651" s="31"/>
      <c r="I651" s="27">
        <v>0</v>
      </c>
      <c r="J651" s="28">
        <f t="shared" si="19"/>
        <v>0</v>
      </c>
      <c r="K651" s="29" t="s">
        <v>50</v>
      </c>
      <c r="L651" s="29" t="s">
        <v>45</v>
      </c>
      <c r="M651" s="29" t="s">
        <v>51</v>
      </c>
      <c r="N651" s="30" t="str">
        <f>VLOOKUP(M651,[1]OPERACIONAL!$A$1:$C$12,2,FALSE)</f>
        <v>SELECIONAR</v>
      </c>
    </row>
    <row r="652" spans="2:14">
      <c r="B652" s="23" t="str">
        <f t="shared" si="20"/>
        <v>U.</v>
      </c>
      <c r="C652" s="24" t="s">
        <v>4</v>
      </c>
      <c r="D652" s="25"/>
      <c r="E652" s="25"/>
      <c r="F652" s="24" t="s">
        <v>18</v>
      </c>
      <c r="G652" s="26">
        <v>1</v>
      </c>
      <c r="H652" s="31"/>
      <c r="I652" s="27">
        <v>0</v>
      </c>
      <c r="J652" s="28">
        <f t="shared" si="19"/>
        <v>0</v>
      </c>
      <c r="K652" s="29" t="s">
        <v>50</v>
      </c>
      <c r="L652" s="29" t="s">
        <v>45</v>
      </c>
      <c r="M652" s="29" t="s">
        <v>51</v>
      </c>
      <c r="N652" s="30" t="str">
        <f>VLOOKUP(M652,[1]OPERACIONAL!$A$1:$C$12,2,FALSE)</f>
        <v>SELECIONAR</v>
      </c>
    </row>
    <row r="653" spans="2:14">
      <c r="B653" s="23" t="str">
        <f t="shared" si="20"/>
        <v>U.</v>
      </c>
      <c r="C653" s="24" t="s">
        <v>4</v>
      </c>
      <c r="D653" s="25"/>
      <c r="E653" s="25"/>
      <c r="F653" s="24" t="s">
        <v>18</v>
      </c>
      <c r="G653" s="26">
        <v>1</v>
      </c>
      <c r="H653" s="31"/>
      <c r="I653" s="27">
        <v>0</v>
      </c>
      <c r="J653" s="28">
        <f t="shared" si="19"/>
        <v>0</v>
      </c>
      <c r="K653" s="29" t="s">
        <v>50</v>
      </c>
      <c r="L653" s="29" t="s">
        <v>45</v>
      </c>
      <c r="M653" s="29" t="s">
        <v>51</v>
      </c>
      <c r="N653" s="30" t="str">
        <f>VLOOKUP(M653,[1]OPERACIONAL!$A$1:$C$12,2,FALSE)</f>
        <v>SELECIONAR</v>
      </c>
    </row>
    <row r="654" spans="2:14">
      <c r="B654" s="23" t="str">
        <f t="shared" si="20"/>
        <v>U.</v>
      </c>
      <c r="C654" s="24" t="s">
        <v>4</v>
      </c>
      <c r="D654" s="25"/>
      <c r="E654" s="25"/>
      <c r="F654" s="24" t="s">
        <v>18</v>
      </c>
      <c r="G654" s="26">
        <v>1</v>
      </c>
      <c r="H654" s="31"/>
      <c r="I654" s="27">
        <v>0</v>
      </c>
      <c r="J654" s="28">
        <f t="shared" si="19"/>
        <v>0</v>
      </c>
      <c r="K654" s="29" t="s">
        <v>50</v>
      </c>
      <c r="L654" s="29" t="s">
        <v>45</v>
      </c>
      <c r="M654" s="29" t="s">
        <v>51</v>
      </c>
      <c r="N654" s="30" t="str">
        <f>VLOOKUP(M654,[1]OPERACIONAL!$A$1:$C$12,2,FALSE)</f>
        <v>SELECIONAR</v>
      </c>
    </row>
    <row r="655" spans="2:14">
      <c r="B655" s="23" t="str">
        <f t="shared" si="20"/>
        <v>U.</v>
      </c>
      <c r="C655" s="24" t="s">
        <v>4</v>
      </c>
      <c r="D655" s="25"/>
      <c r="E655" s="25"/>
      <c r="F655" s="24" t="s">
        <v>18</v>
      </c>
      <c r="G655" s="26">
        <v>1</v>
      </c>
      <c r="H655" s="31"/>
      <c r="I655" s="27">
        <v>0</v>
      </c>
      <c r="J655" s="28">
        <f t="shared" si="19"/>
        <v>0</v>
      </c>
      <c r="K655" s="29" t="s">
        <v>50</v>
      </c>
      <c r="L655" s="29" t="s">
        <v>45</v>
      </c>
      <c r="M655" s="29" t="s">
        <v>51</v>
      </c>
      <c r="N655" s="30" t="str">
        <f>VLOOKUP(M655,[1]OPERACIONAL!$A$1:$C$12,2,FALSE)</f>
        <v>SELECIONAR</v>
      </c>
    </row>
    <row r="656" spans="2:14">
      <c r="B656" s="23" t="str">
        <f t="shared" si="20"/>
        <v>U.</v>
      </c>
      <c r="C656" s="24" t="s">
        <v>4</v>
      </c>
      <c r="D656" s="25"/>
      <c r="E656" s="25"/>
      <c r="F656" s="24" t="s">
        <v>18</v>
      </c>
      <c r="G656" s="26">
        <v>1</v>
      </c>
      <c r="H656" s="31"/>
      <c r="I656" s="27">
        <v>0</v>
      </c>
      <c r="J656" s="28">
        <f t="shared" ref="J656:J719" si="21">G656*I656</f>
        <v>0</v>
      </c>
      <c r="K656" s="29" t="s">
        <v>50</v>
      </c>
      <c r="L656" s="29" t="s">
        <v>45</v>
      </c>
      <c r="M656" s="29" t="s">
        <v>51</v>
      </c>
      <c r="N656" s="30" t="str">
        <f>VLOOKUP(M656,[1]OPERACIONAL!$A$1:$C$12,2,FALSE)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VLOOKUP(M657,[1]OPERACIONAL!$A$1:$C$12,2,FALSE)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VLOOKUP(M658,[1]OPERACIONAL!$A$1:$C$12,2,FALSE)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VLOOKUP(M659,[1]OPERACIONAL!$A$1:$C$12,2,FALSE)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VLOOKUP(M660,[1]OPERACIONAL!$A$1:$C$12,2,FALSE)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VLOOKUP(M661,[1]OPERACIONAL!$A$1:$C$12,2,FALSE)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VLOOKUP(M662,[1]OPERACIONAL!$A$1:$C$12,2,FALSE)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VLOOKUP(M663,[1]OPERACIONAL!$A$1:$C$12,2,FALSE)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VLOOKUP(M664,[1]OPERACIONAL!$A$1:$C$12,2,FALSE)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VLOOKUP(M665,[1]OPERACIONAL!$A$1:$C$12,2,FALSE)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VLOOKUP(M666,[1]OPERACIONAL!$A$1:$C$12,2,FALSE)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VLOOKUP(M667,[1]OPERACIONAL!$A$1:$C$12,2,FALSE)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VLOOKUP(M668,[1]OPERACIONAL!$A$1:$C$12,2,FALSE)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VLOOKUP(M669,[1]OPERACIONAL!$A$1:$C$12,2,FALSE)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VLOOKUP(M670,[1]OPERACIONAL!$A$1:$C$12,2,FALSE)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VLOOKUP(M671,[1]OPERACIONAL!$A$1:$C$12,2,FALSE)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VLOOKUP(M672,[1]OPERACIONAL!$A$1:$C$12,2,FALSE)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VLOOKUP(M673,[1]OPERACIONAL!$A$1:$C$12,2,FALSE)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VLOOKUP(M674,[1]OPERACIONAL!$A$1:$C$12,2,FALSE)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VLOOKUP(M675,[1]OPERACIONAL!$A$1:$C$12,2,FALSE)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VLOOKUP(M676,[1]OPERACIONAL!$A$1:$C$12,2,FALSE)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VLOOKUP(M677,[1]OPERACIONAL!$A$1:$C$12,2,FALSE)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VLOOKUP(M678,[1]OPERACIONAL!$A$1:$C$12,2,FALSE)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VLOOKUP(M679,[1]OPERACIONAL!$A$1:$C$12,2,FALSE)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VLOOKUP(M680,[1]OPERACIONAL!$A$1:$C$12,2,FALSE)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VLOOKUP(M681,[1]OPERACIONAL!$A$1:$C$12,2,FALSE)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VLOOKUP(M682,[1]OPERACIONAL!$A$1:$C$12,2,FALSE)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VLOOKUP(M683,[1]OPERACIONAL!$A$1:$C$12,2,FALSE)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VLOOKUP(M684,[1]OPERACIONAL!$A$1:$C$12,2,FALSE)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VLOOKUP(M685,[1]OPERACIONAL!$A$1:$C$12,2,FALSE)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VLOOKUP(M686,[1]OPERACIONAL!$A$1:$C$12,2,FALSE)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VLOOKUP(M687,[1]OPERACIONAL!$A$1:$C$12,2,FALSE)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VLOOKUP(M688,[1]OPERACIONAL!$A$1:$C$12,2,FALSE)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VLOOKUP(M689,[1]OPERACIONAL!$A$1:$C$12,2,FALSE)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VLOOKUP(M690,[1]OPERACIONAL!$A$1:$C$12,2,FALSE)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VLOOKUP(M691,[1]OPERACIONAL!$A$1:$C$12,2,FALSE)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VLOOKUP(M692,[1]OPERACIONAL!$A$1:$C$12,2,FALSE)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VLOOKUP(M693,[1]OPERACIONAL!$A$1:$C$12,2,FALSE)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VLOOKUP(M694,[1]OPERACIONAL!$A$1:$C$12,2,FALSE)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VLOOKUP(M695,[1]OPERACIONAL!$A$1:$C$12,2,FALSE)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VLOOKUP(M696,[1]OPERACIONAL!$A$1:$C$12,2,FALSE)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VLOOKUP(M697,[1]OPERACIONAL!$A$1:$C$12,2,FALSE)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VLOOKUP(M698,[1]OPERACIONAL!$A$1:$C$12,2,FALSE)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VLOOKUP(M699,[1]OPERACIONAL!$A$1:$C$12,2,FALSE)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VLOOKUP(M700,[1]OPERACIONAL!$A$1:$C$12,2,FALSE)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VLOOKUP(M701,[1]OPERACIONAL!$A$1:$C$12,2,FALSE)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VLOOKUP(M702,[1]OPERACIONAL!$A$1:$C$12,2,FALSE)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VLOOKUP(M703,[1]OPERACIONAL!$A$1:$C$12,2,FALSE)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VLOOKUP(M704,[1]OPERACIONAL!$A$1:$C$12,2,FALSE)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VLOOKUP(M705,[1]OPERACIONAL!$A$1:$C$12,2,FALSE)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VLOOKUP(M706,[1]OPERACIONAL!$A$1:$C$12,2,FALSE)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VLOOKUP(M707,[1]OPERACIONAL!$A$1:$C$12,2,FALSE)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VLOOKUP(M708,[1]OPERACIONAL!$A$1:$C$12,2,FALSE)</f>
        <v>SELECIONAR</v>
      </c>
    </row>
    <row r="709" spans="2:14">
      <c r="B709" s="23" t="str">
        <f t="shared" ref="B709:B772" si="22">MID(C709,1,2)</f>
        <v>U.</v>
      </c>
      <c r="C709" s="24" t="s">
        <v>4</v>
      </c>
      <c r="D709" s="25"/>
      <c r="E709" s="25"/>
      <c r="F709" s="24" t="s">
        <v>18</v>
      </c>
      <c r="G709" s="26">
        <v>1</v>
      </c>
      <c r="H709" s="31"/>
      <c r="I709" s="27">
        <v>0</v>
      </c>
      <c r="J709" s="28">
        <f t="shared" si="21"/>
        <v>0</v>
      </c>
      <c r="K709" s="29" t="s">
        <v>50</v>
      </c>
      <c r="L709" s="29" t="s">
        <v>45</v>
      </c>
      <c r="M709" s="29" t="s">
        <v>51</v>
      </c>
      <c r="N709" s="30" t="str">
        <f>VLOOKUP(M709,[1]OPERACIONAL!$A$1:$C$12,2,FALSE)</f>
        <v>SELECIONAR</v>
      </c>
    </row>
    <row r="710" spans="2:14">
      <c r="B710" s="23" t="str">
        <f t="shared" si="22"/>
        <v>U.</v>
      </c>
      <c r="C710" s="24" t="s">
        <v>4</v>
      </c>
      <c r="D710" s="25"/>
      <c r="E710" s="25"/>
      <c r="F710" s="24" t="s">
        <v>18</v>
      </c>
      <c r="G710" s="26">
        <v>1</v>
      </c>
      <c r="H710" s="31"/>
      <c r="I710" s="27">
        <v>0</v>
      </c>
      <c r="J710" s="28">
        <f t="shared" si="21"/>
        <v>0</v>
      </c>
      <c r="K710" s="29" t="s">
        <v>50</v>
      </c>
      <c r="L710" s="29" t="s">
        <v>45</v>
      </c>
      <c r="M710" s="29" t="s">
        <v>51</v>
      </c>
      <c r="N710" s="30" t="str">
        <f>VLOOKUP(M710,[1]OPERACIONAL!$A$1:$C$12,2,FALSE)</f>
        <v>SELECIONAR</v>
      </c>
    </row>
    <row r="711" spans="2:14">
      <c r="B711" s="23" t="str">
        <f t="shared" si="22"/>
        <v>U.</v>
      </c>
      <c r="C711" s="24" t="s">
        <v>4</v>
      </c>
      <c r="D711" s="25"/>
      <c r="E711" s="25"/>
      <c r="F711" s="24" t="s">
        <v>18</v>
      </c>
      <c r="G711" s="26">
        <v>1</v>
      </c>
      <c r="H711" s="31"/>
      <c r="I711" s="27">
        <v>0</v>
      </c>
      <c r="J711" s="28">
        <f t="shared" si="21"/>
        <v>0</v>
      </c>
      <c r="K711" s="29" t="s">
        <v>50</v>
      </c>
      <c r="L711" s="29" t="s">
        <v>45</v>
      </c>
      <c r="M711" s="29" t="s">
        <v>51</v>
      </c>
      <c r="N711" s="30" t="str">
        <f>VLOOKUP(M711,[1]OPERACIONAL!$A$1:$C$12,2,FALSE)</f>
        <v>SELECIONAR</v>
      </c>
    </row>
    <row r="712" spans="2:14">
      <c r="B712" s="23" t="str">
        <f t="shared" si="22"/>
        <v>U.</v>
      </c>
      <c r="C712" s="24" t="s">
        <v>4</v>
      </c>
      <c r="D712" s="25"/>
      <c r="E712" s="25"/>
      <c r="F712" s="24" t="s">
        <v>18</v>
      </c>
      <c r="G712" s="26">
        <v>1</v>
      </c>
      <c r="H712" s="31"/>
      <c r="I712" s="27">
        <v>0</v>
      </c>
      <c r="J712" s="28">
        <f t="shared" si="21"/>
        <v>0</v>
      </c>
      <c r="K712" s="29" t="s">
        <v>50</v>
      </c>
      <c r="L712" s="29" t="s">
        <v>45</v>
      </c>
      <c r="M712" s="29" t="s">
        <v>51</v>
      </c>
      <c r="N712" s="30" t="str">
        <f>VLOOKUP(M712,[1]OPERACIONAL!$A$1:$C$12,2,FALSE)</f>
        <v>SELECIONAR</v>
      </c>
    </row>
    <row r="713" spans="2:14">
      <c r="B713" s="23" t="str">
        <f t="shared" si="22"/>
        <v>U.</v>
      </c>
      <c r="C713" s="24" t="s">
        <v>4</v>
      </c>
      <c r="D713" s="25"/>
      <c r="E713" s="25"/>
      <c r="F713" s="24" t="s">
        <v>18</v>
      </c>
      <c r="G713" s="26">
        <v>1</v>
      </c>
      <c r="H713" s="31"/>
      <c r="I713" s="27">
        <v>0</v>
      </c>
      <c r="J713" s="28">
        <f t="shared" si="21"/>
        <v>0</v>
      </c>
      <c r="K713" s="29" t="s">
        <v>50</v>
      </c>
      <c r="L713" s="29" t="s">
        <v>45</v>
      </c>
      <c r="M713" s="29" t="s">
        <v>51</v>
      </c>
      <c r="N713" s="30" t="str">
        <f>VLOOKUP(M713,[1]OPERACIONAL!$A$1:$C$12,2,FALSE)</f>
        <v>SELECIONAR</v>
      </c>
    </row>
    <row r="714" spans="2:14">
      <c r="B714" s="23" t="str">
        <f t="shared" si="22"/>
        <v>U.</v>
      </c>
      <c r="C714" s="24" t="s">
        <v>4</v>
      </c>
      <c r="D714" s="25"/>
      <c r="E714" s="25"/>
      <c r="F714" s="24" t="s">
        <v>18</v>
      </c>
      <c r="G714" s="26">
        <v>1</v>
      </c>
      <c r="H714" s="31"/>
      <c r="I714" s="27">
        <v>0</v>
      </c>
      <c r="J714" s="28">
        <f t="shared" si="21"/>
        <v>0</v>
      </c>
      <c r="K714" s="29" t="s">
        <v>50</v>
      </c>
      <c r="L714" s="29" t="s">
        <v>45</v>
      </c>
      <c r="M714" s="29" t="s">
        <v>51</v>
      </c>
      <c r="N714" s="30" t="str">
        <f>VLOOKUP(M714,[1]OPERACIONAL!$A$1:$C$12,2,FALSE)</f>
        <v>SELECIONAR</v>
      </c>
    </row>
    <row r="715" spans="2:14">
      <c r="B715" s="23" t="str">
        <f t="shared" si="22"/>
        <v>U.</v>
      </c>
      <c r="C715" s="24" t="s">
        <v>4</v>
      </c>
      <c r="D715" s="25"/>
      <c r="E715" s="25"/>
      <c r="F715" s="24" t="s">
        <v>18</v>
      </c>
      <c r="G715" s="26">
        <v>1</v>
      </c>
      <c r="H715" s="31"/>
      <c r="I715" s="27">
        <v>0</v>
      </c>
      <c r="J715" s="28">
        <f t="shared" si="21"/>
        <v>0</v>
      </c>
      <c r="K715" s="29" t="s">
        <v>50</v>
      </c>
      <c r="L715" s="29" t="s">
        <v>45</v>
      </c>
      <c r="M715" s="29" t="s">
        <v>51</v>
      </c>
      <c r="N715" s="30" t="str">
        <f>VLOOKUP(M715,[1]OPERACIONAL!$A$1:$C$12,2,FALSE)</f>
        <v>SELECIONAR</v>
      </c>
    </row>
    <row r="716" spans="2:14">
      <c r="B716" s="23" t="str">
        <f t="shared" si="22"/>
        <v>U.</v>
      </c>
      <c r="C716" s="24" t="s">
        <v>4</v>
      </c>
      <c r="D716" s="25"/>
      <c r="E716" s="25"/>
      <c r="F716" s="24" t="s">
        <v>18</v>
      </c>
      <c r="G716" s="26">
        <v>1</v>
      </c>
      <c r="H716" s="31"/>
      <c r="I716" s="27">
        <v>0</v>
      </c>
      <c r="J716" s="28">
        <f t="shared" si="21"/>
        <v>0</v>
      </c>
      <c r="K716" s="29" t="s">
        <v>50</v>
      </c>
      <c r="L716" s="29" t="s">
        <v>45</v>
      </c>
      <c r="M716" s="29" t="s">
        <v>51</v>
      </c>
      <c r="N716" s="30" t="str">
        <f>VLOOKUP(M716,[1]OPERACIONAL!$A$1:$C$12,2,FALSE)</f>
        <v>SELECIONAR</v>
      </c>
    </row>
    <row r="717" spans="2:14">
      <c r="B717" s="23" t="str">
        <f t="shared" si="22"/>
        <v>U.</v>
      </c>
      <c r="C717" s="24" t="s">
        <v>4</v>
      </c>
      <c r="D717" s="25"/>
      <c r="E717" s="25"/>
      <c r="F717" s="24" t="s">
        <v>18</v>
      </c>
      <c r="G717" s="26">
        <v>1</v>
      </c>
      <c r="H717" s="31"/>
      <c r="I717" s="27">
        <v>0</v>
      </c>
      <c r="J717" s="28">
        <f t="shared" si="21"/>
        <v>0</v>
      </c>
      <c r="K717" s="29" t="s">
        <v>50</v>
      </c>
      <c r="L717" s="29" t="s">
        <v>45</v>
      </c>
      <c r="M717" s="29" t="s">
        <v>51</v>
      </c>
      <c r="N717" s="30" t="str">
        <f>VLOOKUP(M717,[1]OPERACIONAL!$A$1:$C$12,2,FALSE)</f>
        <v>SELECIONAR</v>
      </c>
    </row>
    <row r="718" spans="2:14">
      <c r="B718" s="23" t="str">
        <f t="shared" si="22"/>
        <v>U.</v>
      </c>
      <c r="C718" s="24" t="s">
        <v>4</v>
      </c>
      <c r="D718" s="25"/>
      <c r="E718" s="25"/>
      <c r="F718" s="24" t="s">
        <v>18</v>
      </c>
      <c r="G718" s="26">
        <v>1</v>
      </c>
      <c r="H718" s="31"/>
      <c r="I718" s="27">
        <v>0</v>
      </c>
      <c r="J718" s="28">
        <f t="shared" si="21"/>
        <v>0</v>
      </c>
      <c r="K718" s="29" t="s">
        <v>50</v>
      </c>
      <c r="L718" s="29" t="s">
        <v>45</v>
      </c>
      <c r="M718" s="29" t="s">
        <v>51</v>
      </c>
      <c r="N718" s="30" t="str">
        <f>VLOOKUP(M718,[1]OPERACIONAL!$A$1:$C$12,2,FALSE)</f>
        <v>SELECIONAR</v>
      </c>
    </row>
    <row r="719" spans="2:14">
      <c r="B719" s="23" t="str">
        <f t="shared" si="22"/>
        <v>U.</v>
      </c>
      <c r="C719" s="24" t="s">
        <v>4</v>
      </c>
      <c r="D719" s="25"/>
      <c r="E719" s="25"/>
      <c r="F719" s="24" t="s">
        <v>18</v>
      </c>
      <c r="G719" s="26">
        <v>1</v>
      </c>
      <c r="H719" s="31"/>
      <c r="I719" s="27">
        <v>0</v>
      </c>
      <c r="J719" s="28">
        <f t="shared" si="21"/>
        <v>0</v>
      </c>
      <c r="K719" s="29" t="s">
        <v>50</v>
      </c>
      <c r="L719" s="29" t="s">
        <v>45</v>
      </c>
      <c r="M719" s="29" t="s">
        <v>51</v>
      </c>
      <c r="N719" s="30" t="str">
        <f>VLOOKUP(M719,[1]OPERACIONAL!$A$1:$C$12,2,FALSE)</f>
        <v>SELECIONAR</v>
      </c>
    </row>
    <row r="720" spans="2:14">
      <c r="B720" s="23" t="str">
        <f t="shared" si="22"/>
        <v>U.</v>
      </c>
      <c r="C720" s="24" t="s">
        <v>4</v>
      </c>
      <c r="D720" s="25"/>
      <c r="E720" s="25"/>
      <c r="F720" s="24" t="s">
        <v>18</v>
      </c>
      <c r="G720" s="26">
        <v>1</v>
      </c>
      <c r="H720" s="31"/>
      <c r="I720" s="27">
        <v>0</v>
      </c>
      <c r="J720" s="28">
        <f t="shared" ref="J720:J783" si="23">G720*I720</f>
        <v>0</v>
      </c>
      <c r="K720" s="29" t="s">
        <v>50</v>
      </c>
      <c r="L720" s="29" t="s">
        <v>45</v>
      </c>
      <c r="M720" s="29" t="s">
        <v>51</v>
      </c>
      <c r="N720" s="30" t="str">
        <f>VLOOKUP(M720,[1]OPERACIONAL!$A$1:$C$12,2,FALSE)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VLOOKUP(M721,[1]OPERACIONAL!$A$1:$C$12,2,FALSE)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VLOOKUP(M722,[1]OPERACIONAL!$A$1:$C$12,2,FALSE)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VLOOKUP(M723,[1]OPERACIONAL!$A$1:$C$12,2,FALSE)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VLOOKUP(M724,[1]OPERACIONAL!$A$1:$C$12,2,FALSE)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VLOOKUP(M725,[1]OPERACIONAL!$A$1:$C$12,2,FALSE)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VLOOKUP(M726,[1]OPERACIONAL!$A$1:$C$12,2,FALSE)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VLOOKUP(M727,[1]OPERACIONAL!$A$1:$C$12,2,FALSE)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VLOOKUP(M728,[1]OPERACIONAL!$A$1:$C$12,2,FALSE)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VLOOKUP(M729,[1]OPERACIONAL!$A$1:$C$12,2,FALSE)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VLOOKUP(M730,[1]OPERACIONAL!$A$1:$C$12,2,FALSE)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VLOOKUP(M731,[1]OPERACIONAL!$A$1:$C$12,2,FALSE)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VLOOKUP(M732,[1]OPERACIONAL!$A$1:$C$12,2,FALSE)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VLOOKUP(M733,[1]OPERACIONAL!$A$1:$C$12,2,FALSE)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VLOOKUP(M734,[1]OPERACIONAL!$A$1:$C$12,2,FALSE)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VLOOKUP(M735,[1]OPERACIONAL!$A$1:$C$12,2,FALSE)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VLOOKUP(M736,[1]OPERACIONAL!$A$1:$C$12,2,FALSE)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VLOOKUP(M737,[1]OPERACIONAL!$A$1:$C$12,2,FALSE)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VLOOKUP(M738,[1]OPERACIONAL!$A$1:$C$12,2,FALSE)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VLOOKUP(M739,[1]OPERACIONAL!$A$1:$C$12,2,FALSE)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VLOOKUP(M740,[1]OPERACIONAL!$A$1:$C$12,2,FALSE)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VLOOKUP(M741,[1]OPERACIONAL!$A$1:$C$12,2,FALSE)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VLOOKUP(M742,[1]OPERACIONAL!$A$1:$C$12,2,FALSE)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VLOOKUP(M743,[1]OPERACIONAL!$A$1:$C$12,2,FALSE)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VLOOKUP(M744,[1]OPERACIONAL!$A$1:$C$12,2,FALSE)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VLOOKUP(M745,[1]OPERACIONAL!$A$1:$C$12,2,FALSE)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VLOOKUP(M746,[1]OPERACIONAL!$A$1:$C$12,2,FALSE)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VLOOKUP(M747,[1]OPERACIONAL!$A$1:$C$12,2,FALSE)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VLOOKUP(M748,[1]OPERACIONAL!$A$1:$C$12,2,FALSE)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VLOOKUP(M749,[1]OPERACIONAL!$A$1:$C$12,2,FALSE)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VLOOKUP(M750,[1]OPERACIONAL!$A$1:$C$12,2,FALSE)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VLOOKUP(M751,[1]OPERACIONAL!$A$1:$C$12,2,FALSE)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VLOOKUP(M752,[1]OPERACIONAL!$A$1:$C$12,2,FALSE)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VLOOKUP(M753,[1]OPERACIONAL!$A$1:$C$12,2,FALSE)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VLOOKUP(M754,[1]OPERACIONAL!$A$1:$C$12,2,FALSE)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VLOOKUP(M755,[1]OPERACIONAL!$A$1:$C$12,2,FALSE)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VLOOKUP(M756,[1]OPERACIONAL!$A$1:$C$12,2,FALSE)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VLOOKUP(M757,[1]OPERACIONAL!$A$1:$C$12,2,FALSE)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VLOOKUP(M758,[1]OPERACIONAL!$A$1:$C$12,2,FALSE)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VLOOKUP(M759,[1]OPERACIONAL!$A$1:$C$12,2,FALSE)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VLOOKUP(M760,[1]OPERACIONAL!$A$1:$C$12,2,FALSE)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VLOOKUP(M761,[1]OPERACIONAL!$A$1:$C$12,2,FALSE)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VLOOKUP(M762,[1]OPERACIONAL!$A$1:$C$12,2,FALSE)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VLOOKUP(M763,[1]OPERACIONAL!$A$1:$C$12,2,FALSE)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VLOOKUP(M764,[1]OPERACIONAL!$A$1:$C$12,2,FALSE)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VLOOKUP(M765,[1]OPERACIONAL!$A$1:$C$12,2,FALSE)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VLOOKUP(M766,[1]OPERACIONAL!$A$1:$C$12,2,FALSE)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VLOOKUP(M767,[1]OPERACIONAL!$A$1:$C$12,2,FALSE)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VLOOKUP(M768,[1]OPERACIONAL!$A$1:$C$12,2,FALSE)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VLOOKUP(M769,[1]OPERACIONAL!$A$1:$C$12,2,FALSE)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VLOOKUP(M770,[1]OPERACIONAL!$A$1:$C$12,2,FALSE)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VLOOKUP(M771,[1]OPERACIONAL!$A$1:$C$12,2,FALSE)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VLOOKUP(M772,[1]OPERACIONAL!$A$1:$C$12,2,FALSE)</f>
        <v>SELECIONAR</v>
      </c>
    </row>
    <row r="773" spans="2:14">
      <c r="B773" s="23" t="str">
        <f t="shared" ref="B773:B836" si="24">MID(C773,1,2)</f>
        <v>U.</v>
      </c>
      <c r="C773" s="24" t="s">
        <v>4</v>
      </c>
      <c r="D773" s="25"/>
      <c r="E773" s="25"/>
      <c r="F773" s="24" t="s">
        <v>18</v>
      </c>
      <c r="G773" s="26">
        <v>1</v>
      </c>
      <c r="H773" s="31"/>
      <c r="I773" s="27">
        <v>0</v>
      </c>
      <c r="J773" s="28">
        <f t="shared" si="23"/>
        <v>0</v>
      </c>
      <c r="K773" s="29" t="s">
        <v>50</v>
      </c>
      <c r="L773" s="29" t="s">
        <v>45</v>
      </c>
      <c r="M773" s="29" t="s">
        <v>51</v>
      </c>
      <c r="N773" s="30" t="str">
        <f>VLOOKUP(M773,[1]OPERACIONAL!$A$1:$C$12,2,FALSE)</f>
        <v>SELECIONAR</v>
      </c>
    </row>
    <row r="774" spans="2:14">
      <c r="B774" s="23" t="str">
        <f t="shared" si="24"/>
        <v>U.</v>
      </c>
      <c r="C774" s="24" t="s">
        <v>4</v>
      </c>
      <c r="D774" s="25"/>
      <c r="E774" s="25"/>
      <c r="F774" s="24" t="s">
        <v>18</v>
      </c>
      <c r="G774" s="26">
        <v>1</v>
      </c>
      <c r="H774" s="31"/>
      <c r="I774" s="27">
        <v>0</v>
      </c>
      <c r="J774" s="28">
        <f t="shared" si="23"/>
        <v>0</v>
      </c>
      <c r="K774" s="29" t="s">
        <v>50</v>
      </c>
      <c r="L774" s="29" t="s">
        <v>45</v>
      </c>
      <c r="M774" s="29" t="s">
        <v>51</v>
      </c>
      <c r="N774" s="30" t="str">
        <f>VLOOKUP(M774,[1]OPERACIONAL!$A$1:$C$12,2,FALSE)</f>
        <v>SELECIONAR</v>
      </c>
    </row>
    <row r="775" spans="2:14">
      <c r="B775" s="23" t="str">
        <f t="shared" si="24"/>
        <v>U.</v>
      </c>
      <c r="C775" s="24" t="s">
        <v>4</v>
      </c>
      <c r="D775" s="25"/>
      <c r="E775" s="25"/>
      <c r="F775" s="24" t="s">
        <v>18</v>
      </c>
      <c r="G775" s="26">
        <v>1</v>
      </c>
      <c r="H775" s="31"/>
      <c r="I775" s="27">
        <v>0</v>
      </c>
      <c r="J775" s="28">
        <f t="shared" si="23"/>
        <v>0</v>
      </c>
      <c r="K775" s="29" t="s">
        <v>50</v>
      </c>
      <c r="L775" s="29" t="s">
        <v>45</v>
      </c>
      <c r="M775" s="29" t="s">
        <v>51</v>
      </c>
      <c r="N775" s="30" t="str">
        <f>VLOOKUP(M775,[1]OPERACIONAL!$A$1:$C$12,2,FALSE)</f>
        <v>SELECIONAR</v>
      </c>
    </row>
    <row r="776" spans="2:14">
      <c r="B776" s="23" t="str">
        <f t="shared" si="24"/>
        <v>U.</v>
      </c>
      <c r="C776" s="24" t="s">
        <v>4</v>
      </c>
      <c r="D776" s="25"/>
      <c r="E776" s="25"/>
      <c r="F776" s="24" t="s">
        <v>18</v>
      </c>
      <c r="G776" s="26">
        <v>1</v>
      </c>
      <c r="H776" s="31"/>
      <c r="I776" s="27">
        <v>0</v>
      </c>
      <c r="J776" s="28">
        <f t="shared" si="23"/>
        <v>0</v>
      </c>
      <c r="K776" s="29" t="s">
        <v>50</v>
      </c>
      <c r="L776" s="29" t="s">
        <v>45</v>
      </c>
      <c r="M776" s="29" t="s">
        <v>51</v>
      </c>
      <c r="N776" s="30" t="str">
        <f>VLOOKUP(M776,[1]OPERACIONAL!$A$1:$C$12,2,FALSE)</f>
        <v>SELECIONAR</v>
      </c>
    </row>
    <row r="777" spans="2:14">
      <c r="B777" s="23" t="str">
        <f t="shared" si="24"/>
        <v>U.</v>
      </c>
      <c r="C777" s="24" t="s">
        <v>4</v>
      </c>
      <c r="D777" s="25"/>
      <c r="E777" s="25"/>
      <c r="F777" s="24" t="s">
        <v>18</v>
      </c>
      <c r="G777" s="26">
        <v>1</v>
      </c>
      <c r="H777" s="31"/>
      <c r="I777" s="27">
        <v>0</v>
      </c>
      <c r="J777" s="28">
        <f t="shared" si="23"/>
        <v>0</v>
      </c>
      <c r="K777" s="29" t="s">
        <v>50</v>
      </c>
      <c r="L777" s="29" t="s">
        <v>45</v>
      </c>
      <c r="M777" s="29" t="s">
        <v>51</v>
      </c>
      <c r="N777" s="30" t="str">
        <f>VLOOKUP(M777,[1]OPERACIONAL!$A$1:$C$12,2,FALSE)</f>
        <v>SELECIONAR</v>
      </c>
    </row>
    <row r="778" spans="2:14">
      <c r="B778" s="23" t="str">
        <f t="shared" si="24"/>
        <v>U.</v>
      </c>
      <c r="C778" s="24" t="s">
        <v>4</v>
      </c>
      <c r="D778" s="25"/>
      <c r="E778" s="25"/>
      <c r="F778" s="24" t="s">
        <v>18</v>
      </c>
      <c r="G778" s="26">
        <v>1</v>
      </c>
      <c r="H778" s="31"/>
      <c r="I778" s="27">
        <v>0</v>
      </c>
      <c r="J778" s="28">
        <f t="shared" si="23"/>
        <v>0</v>
      </c>
      <c r="K778" s="29" t="s">
        <v>50</v>
      </c>
      <c r="L778" s="29" t="s">
        <v>45</v>
      </c>
      <c r="M778" s="29" t="s">
        <v>51</v>
      </c>
      <c r="N778" s="30" t="str">
        <f>VLOOKUP(M778,[1]OPERACIONAL!$A$1:$C$12,2,FALSE)</f>
        <v>SELECIONAR</v>
      </c>
    </row>
    <row r="779" spans="2:14">
      <c r="B779" s="23" t="str">
        <f t="shared" si="24"/>
        <v>U.</v>
      </c>
      <c r="C779" s="24" t="s">
        <v>4</v>
      </c>
      <c r="D779" s="25"/>
      <c r="E779" s="25"/>
      <c r="F779" s="24" t="s">
        <v>18</v>
      </c>
      <c r="G779" s="26">
        <v>1</v>
      </c>
      <c r="H779" s="31"/>
      <c r="I779" s="27">
        <v>0</v>
      </c>
      <c r="J779" s="28">
        <f t="shared" si="23"/>
        <v>0</v>
      </c>
      <c r="K779" s="29" t="s">
        <v>50</v>
      </c>
      <c r="L779" s="29" t="s">
        <v>45</v>
      </c>
      <c r="M779" s="29" t="s">
        <v>51</v>
      </c>
      <c r="N779" s="30" t="str">
        <f>VLOOKUP(M779,[1]OPERACIONAL!$A$1:$C$12,2,FALSE)</f>
        <v>SELECIONAR</v>
      </c>
    </row>
    <row r="780" spans="2:14">
      <c r="B780" s="23" t="str">
        <f t="shared" si="24"/>
        <v>U.</v>
      </c>
      <c r="C780" s="24" t="s">
        <v>4</v>
      </c>
      <c r="D780" s="25"/>
      <c r="E780" s="25"/>
      <c r="F780" s="24" t="s">
        <v>18</v>
      </c>
      <c r="G780" s="26">
        <v>1</v>
      </c>
      <c r="H780" s="31"/>
      <c r="I780" s="27">
        <v>0</v>
      </c>
      <c r="J780" s="28">
        <f t="shared" si="23"/>
        <v>0</v>
      </c>
      <c r="K780" s="29" t="s">
        <v>50</v>
      </c>
      <c r="L780" s="29" t="s">
        <v>45</v>
      </c>
      <c r="M780" s="29" t="s">
        <v>51</v>
      </c>
      <c r="N780" s="30" t="str">
        <f>VLOOKUP(M780,[1]OPERACIONAL!$A$1:$C$12,2,FALSE)</f>
        <v>SELECIONAR</v>
      </c>
    </row>
    <row r="781" spans="2:14">
      <c r="B781" s="23" t="str">
        <f t="shared" si="24"/>
        <v>U.</v>
      </c>
      <c r="C781" s="24" t="s">
        <v>4</v>
      </c>
      <c r="D781" s="25"/>
      <c r="E781" s="25"/>
      <c r="F781" s="24" t="s">
        <v>18</v>
      </c>
      <c r="G781" s="26">
        <v>1</v>
      </c>
      <c r="H781" s="31"/>
      <c r="I781" s="27">
        <v>0</v>
      </c>
      <c r="J781" s="28">
        <f t="shared" si="23"/>
        <v>0</v>
      </c>
      <c r="K781" s="29" t="s">
        <v>50</v>
      </c>
      <c r="L781" s="29" t="s">
        <v>45</v>
      </c>
      <c r="M781" s="29" t="s">
        <v>51</v>
      </c>
      <c r="N781" s="30" t="str">
        <f>VLOOKUP(M781,[1]OPERACIONAL!$A$1:$C$12,2,FALSE)</f>
        <v>SELECIONAR</v>
      </c>
    </row>
    <row r="782" spans="2:14">
      <c r="B782" s="23" t="str">
        <f t="shared" si="24"/>
        <v>U.</v>
      </c>
      <c r="C782" s="24" t="s">
        <v>4</v>
      </c>
      <c r="D782" s="25"/>
      <c r="E782" s="25"/>
      <c r="F782" s="24" t="s">
        <v>18</v>
      </c>
      <c r="G782" s="26">
        <v>1</v>
      </c>
      <c r="H782" s="31"/>
      <c r="I782" s="27">
        <v>0</v>
      </c>
      <c r="J782" s="28">
        <f t="shared" si="23"/>
        <v>0</v>
      </c>
      <c r="K782" s="29" t="s">
        <v>50</v>
      </c>
      <c r="L782" s="29" t="s">
        <v>45</v>
      </c>
      <c r="M782" s="29" t="s">
        <v>51</v>
      </c>
      <c r="N782" s="30" t="str">
        <f>VLOOKUP(M782,[1]OPERACIONAL!$A$1:$C$12,2,FALSE)</f>
        <v>SELECIONAR</v>
      </c>
    </row>
    <row r="783" spans="2:14">
      <c r="B783" s="23" t="str">
        <f t="shared" si="24"/>
        <v>U.</v>
      </c>
      <c r="C783" s="24" t="s">
        <v>4</v>
      </c>
      <c r="D783" s="25"/>
      <c r="E783" s="25"/>
      <c r="F783" s="24" t="s">
        <v>18</v>
      </c>
      <c r="G783" s="26">
        <v>1</v>
      </c>
      <c r="H783" s="31"/>
      <c r="I783" s="27">
        <v>0</v>
      </c>
      <c r="J783" s="28">
        <f t="shared" si="23"/>
        <v>0</v>
      </c>
      <c r="K783" s="29" t="s">
        <v>50</v>
      </c>
      <c r="L783" s="29" t="s">
        <v>45</v>
      </c>
      <c r="M783" s="29" t="s">
        <v>51</v>
      </c>
      <c r="N783" s="30" t="str">
        <f>VLOOKUP(M783,[1]OPERACIONAL!$A$1:$C$12,2,FALSE)</f>
        <v>SELECIONAR</v>
      </c>
    </row>
    <row r="784" spans="2:14">
      <c r="B784" s="23" t="str">
        <f t="shared" si="24"/>
        <v>U.</v>
      </c>
      <c r="C784" s="24" t="s">
        <v>4</v>
      </c>
      <c r="D784" s="25"/>
      <c r="E784" s="25"/>
      <c r="F784" s="24" t="s">
        <v>18</v>
      </c>
      <c r="G784" s="26">
        <v>1</v>
      </c>
      <c r="H784" s="31"/>
      <c r="I784" s="27">
        <v>0</v>
      </c>
      <c r="J784" s="28">
        <f t="shared" ref="J784:J847" si="25">G784*I784</f>
        <v>0</v>
      </c>
      <c r="K784" s="29" t="s">
        <v>50</v>
      </c>
      <c r="L784" s="29" t="s">
        <v>45</v>
      </c>
      <c r="M784" s="29" t="s">
        <v>51</v>
      </c>
      <c r="N784" s="30" t="str">
        <f>VLOOKUP(M784,[1]OPERACIONAL!$A$1:$C$12,2,FALSE)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VLOOKUP(M785,[1]OPERACIONAL!$A$1:$C$12,2,FALSE)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VLOOKUP(M786,[1]OPERACIONAL!$A$1:$C$12,2,FALSE)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VLOOKUP(M787,[1]OPERACIONAL!$A$1:$C$12,2,FALSE)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VLOOKUP(M788,[1]OPERACIONAL!$A$1:$C$12,2,FALSE)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VLOOKUP(M789,[1]OPERACIONAL!$A$1:$C$12,2,FALSE)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VLOOKUP(M790,[1]OPERACIONAL!$A$1:$C$12,2,FALSE)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VLOOKUP(M791,[1]OPERACIONAL!$A$1:$C$12,2,FALSE)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VLOOKUP(M792,[1]OPERACIONAL!$A$1:$C$12,2,FALSE)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VLOOKUP(M793,[1]OPERACIONAL!$A$1:$C$12,2,FALSE)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VLOOKUP(M794,[1]OPERACIONAL!$A$1:$C$12,2,FALSE)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VLOOKUP(M795,[1]OPERACIONAL!$A$1:$C$12,2,FALSE)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VLOOKUP(M796,[1]OPERACIONAL!$A$1:$C$12,2,FALSE)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VLOOKUP(M797,[1]OPERACIONAL!$A$1:$C$12,2,FALSE)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VLOOKUP(M798,[1]OPERACIONAL!$A$1:$C$12,2,FALSE)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VLOOKUP(M799,[1]OPERACIONAL!$A$1:$C$12,2,FALSE)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VLOOKUP(M800,[1]OPERACIONAL!$A$1:$C$12,2,FALSE)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VLOOKUP(M801,[1]OPERACIONAL!$A$1:$C$12,2,FALSE)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VLOOKUP(M802,[1]OPERACIONAL!$A$1:$C$12,2,FALSE)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VLOOKUP(M803,[1]OPERACIONAL!$A$1:$C$12,2,FALSE)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VLOOKUP(M804,[1]OPERACIONAL!$A$1:$C$12,2,FALSE)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VLOOKUP(M805,[1]OPERACIONAL!$A$1:$C$12,2,FALSE)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VLOOKUP(M806,[1]OPERACIONAL!$A$1:$C$12,2,FALSE)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VLOOKUP(M807,[1]OPERACIONAL!$A$1:$C$12,2,FALSE)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VLOOKUP(M808,[1]OPERACIONAL!$A$1:$C$12,2,FALSE)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VLOOKUP(M809,[1]OPERACIONAL!$A$1:$C$12,2,FALSE)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VLOOKUP(M810,[1]OPERACIONAL!$A$1:$C$12,2,FALSE)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VLOOKUP(M811,[1]OPERACIONAL!$A$1:$C$12,2,FALSE)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VLOOKUP(M812,[1]OPERACIONAL!$A$1:$C$12,2,FALSE)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VLOOKUP(M813,[1]OPERACIONAL!$A$1:$C$12,2,FALSE)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VLOOKUP(M814,[1]OPERACIONAL!$A$1:$C$12,2,FALSE)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VLOOKUP(M815,[1]OPERACIONAL!$A$1:$C$12,2,FALSE)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VLOOKUP(M816,[1]OPERACIONAL!$A$1:$C$12,2,FALSE)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VLOOKUP(M817,[1]OPERACIONAL!$A$1:$C$12,2,FALSE)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VLOOKUP(M818,[1]OPERACIONAL!$A$1:$C$12,2,FALSE)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VLOOKUP(M819,[1]OPERACIONAL!$A$1:$C$12,2,FALSE)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VLOOKUP(M820,[1]OPERACIONAL!$A$1:$C$12,2,FALSE)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VLOOKUP(M821,[1]OPERACIONAL!$A$1:$C$12,2,FALSE)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VLOOKUP(M822,[1]OPERACIONAL!$A$1:$C$12,2,FALSE)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VLOOKUP(M823,[1]OPERACIONAL!$A$1:$C$12,2,FALSE)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VLOOKUP(M824,[1]OPERACIONAL!$A$1:$C$12,2,FALSE)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VLOOKUP(M825,[1]OPERACIONAL!$A$1:$C$12,2,FALSE)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VLOOKUP(M826,[1]OPERACIONAL!$A$1:$C$12,2,FALSE)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VLOOKUP(M827,[1]OPERACIONAL!$A$1:$C$12,2,FALSE)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VLOOKUP(M828,[1]OPERACIONAL!$A$1:$C$12,2,FALSE)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VLOOKUP(M829,[1]OPERACIONAL!$A$1:$C$12,2,FALSE)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VLOOKUP(M830,[1]OPERACIONAL!$A$1:$C$12,2,FALSE)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VLOOKUP(M831,[1]OPERACIONAL!$A$1:$C$12,2,FALSE)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VLOOKUP(M832,[1]OPERACIONAL!$A$1:$C$12,2,FALSE)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VLOOKUP(M833,[1]OPERACIONAL!$A$1:$C$12,2,FALSE)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VLOOKUP(M834,[1]OPERACIONAL!$A$1:$C$12,2,FALSE)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VLOOKUP(M835,[1]OPERACIONAL!$A$1:$C$12,2,FALSE)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VLOOKUP(M836,[1]OPERACIONAL!$A$1:$C$12,2,FALSE)</f>
        <v>SELECIONAR</v>
      </c>
    </row>
    <row r="837" spans="2:14">
      <c r="B837" s="23" t="str">
        <f t="shared" ref="B837:B900" si="26">MID(C837,1,2)</f>
        <v>U.</v>
      </c>
      <c r="C837" s="24" t="s">
        <v>4</v>
      </c>
      <c r="D837" s="25"/>
      <c r="E837" s="25"/>
      <c r="F837" s="24" t="s">
        <v>18</v>
      </c>
      <c r="G837" s="26">
        <v>1</v>
      </c>
      <c r="H837" s="31"/>
      <c r="I837" s="27">
        <v>0</v>
      </c>
      <c r="J837" s="28">
        <f t="shared" si="25"/>
        <v>0</v>
      </c>
      <c r="K837" s="29" t="s">
        <v>50</v>
      </c>
      <c r="L837" s="29" t="s">
        <v>45</v>
      </c>
      <c r="M837" s="29" t="s">
        <v>51</v>
      </c>
      <c r="N837" s="30" t="str">
        <f>VLOOKUP(M837,[1]OPERACIONAL!$A$1:$C$12,2,FALSE)</f>
        <v>SELECIONAR</v>
      </c>
    </row>
    <row r="838" spans="2:14">
      <c r="B838" s="23" t="str">
        <f t="shared" si="26"/>
        <v>U.</v>
      </c>
      <c r="C838" s="24" t="s">
        <v>4</v>
      </c>
      <c r="D838" s="25"/>
      <c r="E838" s="25"/>
      <c r="F838" s="24" t="s">
        <v>18</v>
      </c>
      <c r="G838" s="26">
        <v>1</v>
      </c>
      <c r="H838" s="31"/>
      <c r="I838" s="27">
        <v>0</v>
      </c>
      <c r="J838" s="28">
        <f t="shared" si="25"/>
        <v>0</v>
      </c>
      <c r="K838" s="29" t="s">
        <v>50</v>
      </c>
      <c r="L838" s="29" t="s">
        <v>45</v>
      </c>
      <c r="M838" s="29" t="s">
        <v>51</v>
      </c>
      <c r="N838" s="30" t="str">
        <f>VLOOKUP(M838,[1]OPERACIONAL!$A$1:$C$12,2,FALSE)</f>
        <v>SELECIONAR</v>
      </c>
    </row>
    <row r="839" spans="2:14">
      <c r="B839" s="23" t="str">
        <f t="shared" si="26"/>
        <v>U.</v>
      </c>
      <c r="C839" s="24" t="s">
        <v>4</v>
      </c>
      <c r="D839" s="25"/>
      <c r="E839" s="25"/>
      <c r="F839" s="24" t="s">
        <v>18</v>
      </c>
      <c r="G839" s="26">
        <v>1</v>
      </c>
      <c r="H839" s="31"/>
      <c r="I839" s="27">
        <v>0</v>
      </c>
      <c r="J839" s="28">
        <f t="shared" si="25"/>
        <v>0</v>
      </c>
      <c r="K839" s="29" t="s">
        <v>50</v>
      </c>
      <c r="L839" s="29" t="s">
        <v>45</v>
      </c>
      <c r="M839" s="29" t="s">
        <v>51</v>
      </c>
      <c r="N839" s="30" t="str">
        <f>VLOOKUP(M839,[1]OPERACIONAL!$A$1:$C$12,2,FALSE)</f>
        <v>SELECIONAR</v>
      </c>
    </row>
    <row r="840" spans="2:14">
      <c r="B840" s="23" t="str">
        <f t="shared" si="26"/>
        <v>U.</v>
      </c>
      <c r="C840" s="24" t="s">
        <v>4</v>
      </c>
      <c r="D840" s="25"/>
      <c r="E840" s="25"/>
      <c r="F840" s="24" t="s">
        <v>18</v>
      </c>
      <c r="G840" s="26">
        <v>1</v>
      </c>
      <c r="H840" s="31"/>
      <c r="I840" s="27">
        <v>0</v>
      </c>
      <c r="J840" s="28">
        <f t="shared" si="25"/>
        <v>0</v>
      </c>
      <c r="K840" s="29" t="s">
        <v>50</v>
      </c>
      <c r="L840" s="29" t="s">
        <v>45</v>
      </c>
      <c r="M840" s="29" t="s">
        <v>51</v>
      </c>
      <c r="N840" s="30" t="str">
        <f>VLOOKUP(M840,[1]OPERACIONAL!$A$1:$C$12,2,FALSE)</f>
        <v>SELECIONAR</v>
      </c>
    </row>
    <row r="841" spans="2:14">
      <c r="B841" s="23" t="str">
        <f t="shared" si="26"/>
        <v>U.</v>
      </c>
      <c r="C841" s="24" t="s">
        <v>4</v>
      </c>
      <c r="D841" s="25"/>
      <c r="E841" s="25"/>
      <c r="F841" s="24" t="s">
        <v>18</v>
      </c>
      <c r="G841" s="26">
        <v>1</v>
      </c>
      <c r="H841" s="31"/>
      <c r="I841" s="27">
        <v>0</v>
      </c>
      <c r="J841" s="28">
        <f t="shared" si="25"/>
        <v>0</v>
      </c>
      <c r="K841" s="29" t="s">
        <v>50</v>
      </c>
      <c r="L841" s="29" t="s">
        <v>45</v>
      </c>
      <c r="M841" s="29" t="s">
        <v>51</v>
      </c>
      <c r="N841" s="30" t="str">
        <f>VLOOKUP(M841,[1]OPERACIONAL!$A$1:$C$12,2,FALSE)</f>
        <v>SELECIONAR</v>
      </c>
    </row>
    <row r="842" spans="2:14">
      <c r="B842" s="23" t="str">
        <f t="shared" si="26"/>
        <v>U.</v>
      </c>
      <c r="C842" s="24" t="s">
        <v>4</v>
      </c>
      <c r="D842" s="25"/>
      <c r="E842" s="25"/>
      <c r="F842" s="24" t="s">
        <v>18</v>
      </c>
      <c r="G842" s="26">
        <v>1</v>
      </c>
      <c r="H842" s="31"/>
      <c r="I842" s="27">
        <v>0</v>
      </c>
      <c r="J842" s="28">
        <f t="shared" si="25"/>
        <v>0</v>
      </c>
      <c r="K842" s="29" t="s">
        <v>50</v>
      </c>
      <c r="L842" s="29" t="s">
        <v>45</v>
      </c>
      <c r="M842" s="29" t="s">
        <v>51</v>
      </c>
      <c r="N842" s="30" t="str">
        <f>VLOOKUP(M842,[1]OPERACIONAL!$A$1:$C$12,2,FALSE)</f>
        <v>SELECIONAR</v>
      </c>
    </row>
    <row r="843" spans="2:14">
      <c r="B843" s="23" t="str">
        <f t="shared" si="26"/>
        <v>U.</v>
      </c>
      <c r="C843" s="24" t="s">
        <v>4</v>
      </c>
      <c r="D843" s="25"/>
      <c r="E843" s="25"/>
      <c r="F843" s="24" t="s">
        <v>18</v>
      </c>
      <c r="G843" s="26">
        <v>1</v>
      </c>
      <c r="H843" s="31"/>
      <c r="I843" s="27">
        <v>0</v>
      </c>
      <c r="J843" s="28">
        <f t="shared" si="25"/>
        <v>0</v>
      </c>
      <c r="K843" s="29" t="s">
        <v>50</v>
      </c>
      <c r="L843" s="29" t="s">
        <v>45</v>
      </c>
      <c r="M843" s="29" t="s">
        <v>51</v>
      </c>
      <c r="N843" s="30" t="str">
        <f>VLOOKUP(M843,[1]OPERACIONAL!$A$1:$C$12,2,FALSE)</f>
        <v>SELECIONAR</v>
      </c>
    </row>
    <row r="844" spans="2:14">
      <c r="B844" s="23" t="str">
        <f t="shared" si="26"/>
        <v>U.</v>
      </c>
      <c r="C844" s="24" t="s">
        <v>4</v>
      </c>
      <c r="D844" s="25"/>
      <c r="E844" s="25"/>
      <c r="F844" s="24" t="s">
        <v>18</v>
      </c>
      <c r="G844" s="26">
        <v>1</v>
      </c>
      <c r="H844" s="31"/>
      <c r="I844" s="27">
        <v>0</v>
      </c>
      <c r="J844" s="28">
        <f t="shared" si="25"/>
        <v>0</v>
      </c>
      <c r="K844" s="29" t="s">
        <v>50</v>
      </c>
      <c r="L844" s="29" t="s">
        <v>45</v>
      </c>
      <c r="M844" s="29" t="s">
        <v>51</v>
      </c>
      <c r="N844" s="30" t="str">
        <f>VLOOKUP(M844,[1]OPERACIONAL!$A$1:$C$12,2,FALSE)</f>
        <v>SELECIONAR</v>
      </c>
    </row>
    <row r="845" spans="2:14">
      <c r="B845" s="23" t="str">
        <f t="shared" si="26"/>
        <v>U.</v>
      </c>
      <c r="C845" s="24" t="s">
        <v>4</v>
      </c>
      <c r="D845" s="25"/>
      <c r="E845" s="25"/>
      <c r="F845" s="24" t="s">
        <v>18</v>
      </c>
      <c r="G845" s="26">
        <v>1</v>
      </c>
      <c r="H845" s="31"/>
      <c r="I845" s="27">
        <v>0</v>
      </c>
      <c r="J845" s="28">
        <f t="shared" si="25"/>
        <v>0</v>
      </c>
      <c r="K845" s="29" t="s">
        <v>50</v>
      </c>
      <c r="L845" s="29" t="s">
        <v>45</v>
      </c>
      <c r="M845" s="29" t="s">
        <v>51</v>
      </c>
      <c r="N845" s="30" t="str">
        <f>VLOOKUP(M845,[1]OPERACIONAL!$A$1:$C$12,2,FALSE)</f>
        <v>SELECIONAR</v>
      </c>
    </row>
    <row r="846" spans="2:14">
      <c r="B846" s="23" t="str">
        <f t="shared" si="26"/>
        <v>U.</v>
      </c>
      <c r="C846" s="24" t="s">
        <v>4</v>
      </c>
      <c r="D846" s="25"/>
      <c r="E846" s="25"/>
      <c r="F846" s="24" t="s">
        <v>18</v>
      </c>
      <c r="G846" s="26">
        <v>1</v>
      </c>
      <c r="H846" s="31"/>
      <c r="I846" s="27">
        <v>0</v>
      </c>
      <c r="J846" s="28">
        <f t="shared" si="25"/>
        <v>0</v>
      </c>
      <c r="K846" s="29" t="s">
        <v>50</v>
      </c>
      <c r="L846" s="29" t="s">
        <v>45</v>
      </c>
      <c r="M846" s="29" t="s">
        <v>51</v>
      </c>
      <c r="N846" s="30" t="str">
        <f>VLOOKUP(M846,[1]OPERACIONAL!$A$1:$C$12,2,FALSE)</f>
        <v>SELECIONAR</v>
      </c>
    </row>
    <row r="847" spans="2:14">
      <c r="B847" s="23" t="str">
        <f t="shared" si="26"/>
        <v>U.</v>
      </c>
      <c r="C847" s="24" t="s">
        <v>4</v>
      </c>
      <c r="D847" s="25"/>
      <c r="E847" s="25"/>
      <c r="F847" s="24" t="s">
        <v>18</v>
      </c>
      <c r="G847" s="26">
        <v>1</v>
      </c>
      <c r="H847" s="31"/>
      <c r="I847" s="27">
        <v>0</v>
      </c>
      <c r="J847" s="28">
        <f t="shared" si="25"/>
        <v>0</v>
      </c>
      <c r="K847" s="29" t="s">
        <v>50</v>
      </c>
      <c r="L847" s="29" t="s">
        <v>45</v>
      </c>
      <c r="M847" s="29" t="s">
        <v>51</v>
      </c>
      <c r="N847" s="30" t="str">
        <f>VLOOKUP(M847,[1]OPERACIONAL!$A$1:$C$12,2,FALSE)</f>
        <v>SELECIONAR</v>
      </c>
    </row>
    <row r="848" spans="2:14">
      <c r="B848" s="23" t="str">
        <f t="shared" si="26"/>
        <v>U.</v>
      </c>
      <c r="C848" s="24" t="s">
        <v>4</v>
      </c>
      <c r="D848" s="25"/>
      <c r="E848" s="25"/>
      <c r="F848" s="24" t="s">
        <v>18</v>
      </c>
      <c r="G848" s="26">
        <v>1</v>
      </c>
      <c r="H848" s="31"/>
      <c r="I848" s="27">
        <v>0</v>
      </c>
      <c r="J848" s="28">
        <f t="shared" ref="J848:J911" si="27">G848*I848</f>
        <v>0</v>
      </c>
      <c r="K848" s="29" t="s">
        <v>50</v>
      </c>
      <c r="L848" s="29" t="s">
        <v>45</v>
      </c>
      <c r="M848" s="29" t="s">
        <v>51</v>
      </c>
      <c r="N848" s="30" t="str">
        <f>VLOOKUP(M848,[1]OPERACIONAL!$A$1:$C$12,2,FALSE)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VLOOKUP(M849,[1]OPERACIONAL!$A$1:$C$12,2,FALSE)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VLOOKUP(M850,[1]OPERACIONAL!$A$1:$C$12,2,FALSE)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VLOOKUP(M851,[1]OPERACIONAL!$A$1:$C$12,2,FALSE)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VLOOKUP(M852,[1]OPERACIONAL!$A$1:$C$12,2,FALSE)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VLOOKUP(M853,[1]OPERACIONAL!$A$1:$C$12,2,FALSE)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VLOOKUP(M854,[1]OPERACIONAL!$A$1:$C$12,2,FALSE)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VLOOKUP(M855,[1]OPERACIONAL!$A$1:$C$12,2,FALSE)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VLOOKUP(M856,[1]OPERACIONAL!$A$1:$C$12,2,FALSE)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VLOOKUP(M857,[1]OPERACIONAL!$A$1:$C$12,2,FALSE)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VLOOKUP(M858,[1]OPERACIONAL!$A$1:$C$12,2,FALSE)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VLOOKUP(M859,[1]OPERACIONAL!$A$1:$C$12,2,FALSE)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VLOOKUP(M860,[1]OPERACIONAL!$A$1:$C$12,2,FALSE)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VLOOKUP(M861,[1]OPERACIONAL!$A$1:$C$12,2,FALSE)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VLOOKUP(M862,[1]OPERACIONAL!$A$1:$C$12,2,FALSE)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VLOOKUP(M863,[1]OPERACIONAL!$A$1:$C$12,2,FALSE)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VLOOKUP(M864,[1]OPERACIONAL!$A$1:$C$12,2,FALSE)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VLOOKUP(M865,[1]OPERACIONAL!$A$1:$C$12,2,FALSE)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VLOOKUP(M866,[1]OPERACIONAL!$A$1:$C$12,2,FALSE)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VLOOKUP(M867,[1]OPERACIONAL!$A$1:$C$12,2,FALSE)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VLOOKUP(M868,[1]OPERACIONAL!$A$1:$C$12,2,FALSE)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VLOOKUP(M869,[1]OPERACIONAL!$A$1:$C$12,2,FALSE)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VLOOKUP(M870,[1]OPERACIONAL!$A$1:$C$12,2,FALSE)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VLOOKUP(M871,[1]OPERACIONAL!$A$1:$C$12,2,FALSE)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VLOOKUP(M872,[1]OPERACIONAL!$A$1:$C$12,2,FALSE)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VLOOKUP(M873,[1]OPERACIONAL!$A$1:$C$12,2,FALSE)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VLOOKUP(M874,[1]OPERACIONAL!$A$1:$C$12,2,FALSE)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VLOOKUP(M875,[1]OPERACIONAL!$A$1:$C$12,2,FALSE)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VLOOKUP(M876,[1]OPERACIONAL!$A$1:$C$12,2,FALSE)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VLOOKUP(M877,[1]OPERACIONAL!$A$1:$C$12,2,FALSE)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VLOOKUP(M878,[1]OPERACIONAL!$A$1:$C$12,2,FALSE)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VLOOKUP(M879,[1]OPERACIONAL!$A$1:$C$12,2,FALSE)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VLOOKUP(M880,[1]OPERACIONAL!$A$1:$C$12,2,FALSE)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VLOOKUP(M881,[1]OPERACIONAL!$A$1:$C$12,2,FALSE)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VLOOKUP(M882,[1]OPERACIONAL!$A$1:$C$12,2,FALSE)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VLOOKUP(M883,[1]OPERACIONAL!$A$1:$C$12,2,FALSE)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VLOOKUP(M884,[1]OPERACIONAL!$A$1:$C$12,2,FALSE)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VLOOKUP(M885,[1]OPERACIONAL!$A$1:$C$12,2,FALSE)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VLOOKUP(M886,[1]OPERACIONAL!$A$1:$C$12,2,FALSE)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VLOOKUP(M887,[1]OPERACIONAL!$A$1:$C$12,2,FALSE)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VLOOKUP(M888,[1]OPERACIONAL!$A$1:$C$12,2,FALSE)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VLOOKUP(M889,[1]OPERACIONAL!$A$1:$C$12,2,FALSE)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VLOOKUP(M890,[1]OPERACIONAL!$A$1:$C$12,2,FALSE)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VLOOKUP(M891,[1]OPERACIONAL!$A$1:$C$12,2,FALSE)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VLOOKUP(M892,[1]OPERACIONAL!$A$1:$C$12,2,FALSE)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VLOOKUP(M893,[1]OPERACIONAL!$A$1:$C$12,2,FALSE)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VLOOKUP(M894,[1]OPERACIONAL!$A$1:$C$12,2,FALSE)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VLOOKUP(M895,[1]OPERACIONAL!$A$1:$C$12,2,FALSE)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VLOOKUP(M896,[1]OPERACIONAL!$A$1:$C$12,2,FALSE)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VLOOKUP(M897,[1]OPERACIONAL!$A$1:$C$12,2,FALSE)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VLOOKUP(M898,[1]OPERACIONAL!$A$1:$C$12,2,FALSE)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VLOOKUP(M899,[1]OPERACIONAL!$A$1:$C$12,2,FALSE)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VLOOKUP(M900,[1]OPERACIONAL!$A$1:$C$12,2,FALSE)</f>
        <v>SELECIONAR</v>
      </c>
    </row>
    <row r="901" spans="2:14">
      <c r="B901" s="23" t="str">
        <f t="shared" ref="B901:B964" si="28">MID(C901,1,2)</f>
        <v>U.</v>
      </c>
      <c r="C901" s="24" t="s">
        <v>4</v>
      </c>
      <c r="D901" s="25"/>
      <c r="E901" s="25"/>
      <c r="F901" s="24" t="s">
        <v>18</v>
      </c>
      <c r="G901" s="26">
        <v>1</v>
      </c>
      <c r="H901" s="31"/>
      <c r="I901" s="27">
        <v>0</v>
      </c>
      <c r="J901" s="28">
        <f t="shared" si="27"/>
        <v>0</v>
      </c>
      <c r="K901" s="29" t="s">
        <v>50</v>
      </c>
      <c r="L901" s="29" t="s">
        <v>45</v>
      </c>
      <c r="M901" s="29" t="s">
        <v>51</v>
      </c>
      <c r="N901" s="30" t="str">
        <f>VLOOKUP(M901,[1]OPERACIONAL!$A$1:$C$12,2,FALSE)</f>
        <v>SELECIONAR</v>
      </c>
    </row>
    <row r="902" spans="2:14">
      <c r="B902" s="23" t="str">
        <f t="shared" si="28"/>
        <v>U.</v>
      </c>
      <c r="C902" s="24" t="s">
        <v>4</v>
      </c>
      <c r="D902" s="25"/>
      <c r="E902" s="25"/>
      <c r="F902" s="24" t="s">
        <v>18</v>
      </c>
      <c r="G902" s="26">
        <v>1</v>
      </c>
      <c r="H902" s="31"/>
      <c r="I902" s="27">
        <v>0</v>
      </c>
      <c r="J902" s="28">
        <f t="shared" si="27"/>
        <v>0</v>
      </c>
      <c r="K902" s="29" t="s">
        <v>50</v>
      </c>
      <c r="L902" s="29" t="s">
        <v>45</v>
      </c>
      <c r="M902" s="29" t="s">
        <v>51</v>
      </c>
      <c r="N902" s="30" t="str">
        <f>VLOOKUP(M902,[1]OPERACIONAL!$A$1:$C$12,2,FALSE)</f>
        <v>SELECIONAR</v>
      </c>
    </row>
    <row r="903" spans="2:14">
      <c r="B903" s="23" t="str">
        <f t="shared" si="28"/>
        <v>U.</v>
      </c>
      <c r="C903" s="24" t="s">
        <v>4</v>
      </c>
      <c r="D903" s="25"/>
      <c r="E903" s="25"/>
      <c r="F903" s="24" t="s">
        <v>18</v>
      </c>
      <c r="G903" s="26">
        <v>1</v>
      </c>
      <c r="H903" s="31"/>
      <c r="I903" s="27">
        <v>0</v>
      </c>
      <c r="J903" s="28">
        <f t="shared" si="27"/>
        <v>0</v>
      </c>
      <c r="K903" s="29" t="s">
        <v>50</v>
      </c>
      <c r="L903" s="29" t="s">
        <v>45</v>
      </c>
      <c r="M903" s="29" t="s">
        <v>51</v>
      </c>
      <c r="N903" s="30" t="str">
        <f>VLOOKUP(M903,[1]OPERACIONAL!$A$1:$C$12,2,FALSE)</f>
        <v>SELECIONAR</v>
      </c>
    </row>
    <row r="904" spans="2:14">
      <c r="B904" s="23" t="str">
        <f t="shared" si="28"/>
        <v>U.</v>
      </c>
      <c r="C904" s="24" t="s">
        <v>4</v>
      </c>
      <c r="D904" s="25"/>
      <c r="E904" s="25"/>
      <c r="F904" s="24" t="s">
        <v>18</v>
      </c>
      <c r="G904" s="26">
        <v>1</v>
      </c>
      <c r="H904" s="31"/>
      <c r="I904" s="27">
        <v>0</v>
      </c>
      <c r="J904" s="28">
        <f t="shared" si="27"/>
        <v>0</v>
      </c>
      <c r="K904" s="29" t="s">
        <v>50</v>
      </c>
      <c r="L904" s="29" t="s">
        <v>45</v>
      </c>
      <c r="M904" s="29" t="s">
        <v>51</v>
      </c>
      <c r="N904" s="30" t="str">
        <f>VLOOKUP(M904,[1]OPERACIONAL!$A$1:$C$12,2,FALSE)</f>
        <v>SELECIONAR</v>
      </c>
    </row>
    <row r="905" spans="2:14">
      <c r="B905" s="23" t="str">
        <f t="shared" si="28"/>
        <v>U.</v>
      </c>
      <c r="C905" s="24" t="s">
        <v>4</v>
      </c>
      <c r="D905" s="25"/>
      <c r="E905" s="25"/>
      <c r="F905" s="24" t="s">
        <v>18</v>
      </c>
      <c r="G905" s="26">
        <v>1</v>
      </c>
      <c r="H905" s="31"/>
      <c r="I905" s="27">
        <v>0</v>
      </c>
      <c r="J905" s="28">
        <f t="shared" si="27"/>
        <v>0</v>
      </c>
      <c r="K905" s="29" t="s">
        <v>50</v>
      </c>
      <c r="L905" s="29" t="s">
        <v>45</v>
      </c>
      <c r="M905" s="29" t="s">
        <v>51</v>
      </c>
      <c r="N905" s="30" t="str">
        <f>VLOOKUP(M905,[1]OPERACIONAL!$A$1:$C$12,2,FALSE)</f>
        <v>SELECIONAR</v>
      </c>
    </row>
    <row r="906" spans="2:14">
      <c r="B906" s="23" t="str">
        <f t="shared" si="28"/>
        <v>U.</v>
      </c>
      <c r="C906" s="24" t="s">
        <v>4</v>
      </c>
      <c r="D906" s="25"/>
      <c r="E906" s="25"/>
      <c r="F906" s="24" t="s">
        <v>18</v>
      </c>
      <c r="G906" s="26">
        <v>1</v>
      </c>
      <c r="H906" s="31"/>
      <c r="I906" s="27">
        <v>0</v>
      </c>
      <c r="J906" s="28">
        <f t="shared" si="27"/>
        <v>0</v>
      </c>
      <c r="K906" s="29" t="s">
        <v>50</v>
      </c>
      <c r="L906" s="29" t="s">
        <v>45</v>
      </c>
      <c r="M906" s="29" t="s">
        <v>51</v>
      </c>
      <c r="N906" s="30" t="str">
        <f>VLOOKUP(M906,[1]OPERACIONAL!$A$1:$C$12,2,FALSE)</f>
        <v>SELECIONAR</v>
      </c>
    </row>
    <row r="907" spans="2:14">
      <c r="B907" s="23" t="str">
        <f t="shared" si="28"/>
        <v>U.</v>
      </c>
      <c r="C907" s="24" t="s">
        <v>4</v>
      </c>
      <c r="D907" s="25"/>
      <c r="E907" s="25"/>
      <c r="F907" s="24" t="s">
        <v>18</v>
      </c>
      <c r="G907" s="26">
        <v>1</v>
      </c>
      <c r="H907" s="31"/>
      <c r="I907" s="27">
        <v>0</v>
      </c>
      <c r="J907" s="28">
        <f t="shared" si="27"/>
        <v>0</v>
      </c>
      <c r="K907" s="29" t="s">
        <v>50</v>
      </c>
      <c r="L907" s="29" t="s">
        <v>45</v>
      </c>
      <c r="M907" s="29" t="s">
        <v>51</v>
      </c>
      <c r="N907" s="30" t="str">
        <f>VLOOKUP(M907,[1]OPERACIONAL!$A$1:$C$12,2,FALSE)</f>
        <v>SELECIONAR</v>
      </c>
    </row>
    <row r="908" spans="2:14">
      <c r="B908" s="23" t="str">
        <f t="shared" si="28"/>
        <v>U.</v>
      </c>
      <c r="C908" s="24" t="s">
        <v>4</v>
      </c>
      <c r="D908" s="25"/>
      <c r="E908" s="25"/>
      <c r="F908" s="24" t="s">
        <v>18</v>
      </c>
      <c r="G908" s="26">
        <v>1</v>
      </c>
      <c r="H908" s="31"/>
      <c r="I908" s="27">
        <v>0</v>
      </c>
      <c r="J908" s="28">
        <f t="shared" si="27"/>
        <v>0</v>
      </c>
      <c r="K908" s="29" t="s">
        <v>50</v>
      </c>
      <c r="L908" s="29" t="s">
        <v>45</v>
      </c>
      <c r="M908" s="29" t="s">
        <v>51</v>
      </c>
      <c r="N908" s="30" t="str">
        <f>VLOOKUP(M908,[1]OPERACIONAL!$A$1:$C$12,2,FALSE)</f>
        <v>SELECIONAR</v>
      </c>
    </row>
    <row r="909" spans="2:14">
      <c r="B909" s="23" t="str">
        <f t="shared" si="28"/>
        <v>U.</v>
      </c>
      <c r="C909" s="24" t="s">
        <v>4</v>
      </c>
      <c r="D909" s="25"/>
      <c r="E909" s="25"/>
      <c r="F909" s="24" t="s">
        <v>18</v>
      </c>
      <c r="G909" s="26">
        <v>1</v>
      </c>
      <c r="H909" s="31"/>
      <c r="I909" s="27">
        <v>0</v>
      </c>
      <c r="J909" s="28">
        <f t="shared" si="27"/>
        <v>0</v>
      </c>
      <c r="K909" s="29" t="s">
        <v>50</v>
      </c>
      <c r="L909" s="29" t="s">
        <v>45</v>
      </c>
      <c r="M909" s="29" t="s">
        <v>51</v>
      </c>
      <c r="N909" s="30" t="str">
        <f>VLOOKUP(M909,[1]OPERACIONAL!$A$1:$C$12,2,FALSE)</f>
        <v>SELECIONAR</v>
      </c>
    </row>
    <row r="910" spans="2:14">
      <c r="B910" s="23" t="str">
        <f t="shared" si="28"/>
        <v>U.</v>
      </c>
      <c r="C910" s="24" t="s">
        <v>4</v>
      </c>
      <c r="D910" s="25"/>
      <c r="E910" s="25"/>
      <c r="F910" s="24" t="s">
        <v>18</v>
      </c>
      <c r="G910" s="26">
        <v>1</v>
      </c>
      <c r="H910" s="31"/>
      <c r="I910" s="27">
        <v>0</v>
      </c>
      <c r="J910" s="28">
        <f t="shared" si="27"/>
        <v>0</v>
      </c>
      <c r="K910" s="29" t="s">
        <v>50</v>
      </c>
      <c r="L910" s="29" t="s">
        <v>45</v>
      </c>
      <c r="M910" s="29" t="s">
        <v>51</v>
      </c>
      <c r="N910" s="30" t="str">
        <f>VLOOKUP(M910,[1]OPERACIONAL!$A$1:$C$12,2,FALSE)</f>
        <v>SELECIONAR</v>
      </c>
    </row>
    <row r="911" spans="2:14">
      <c r="B911" s="23" t="str">
        <f t="shared" si="28"/>
        <v>U.</v>
      </c>
      <c r="C911" s="24" t="s">
        <v>4</v>
      </c>
      <c r="D911" s="25"/>
      <c r="E911" s="25"/>
      <c r="F911" s="24" t="s">
        <v>18</v>
      </c>
      <c r="G911" s="26">
        <v>1</v>
      </c>
      <c r="H911" s="31"/>
      <c r="I911" s="27">
        <v>0</v>
      </c>
      <c r="J911" s="28">
        <f t="shared" si="27"/>
        <v>0</v>
      </c>
      <c r="K911" s="29" t="s">
        <v>50</v>
      </c>
      <c r="L911" s="29" t="s">
        <v>45</v>
      </c>
      <c r="M911" s="29" t="s">
        <v>51</v>
      </c>
      <c r="N911" s="30" t="str">
        <f>VLOOKUP(M911,[1]OPERACIONAL!$A$1:$C$12,2,FALSE)</f>
        <v>SELECIONAR</v>
      </c>
    </row>
    <row r="912" spans="2:14">
      <c r="B912" s="23" t="str">
        <f t="shared" si="28"/>
        <v>U.</v>
      </c>
      <c r="C912" s="24" t="s">
        <v>4</v>
      </c>
      <c r="D912" s="25"/>
      <c r="E912" s="25"/>
      <c r="F912" s="24" t="s">
        <v>18</v>
      </c>
      <c r="G912" s="26">
        <v>1</v>
      </c>
      <c r="H912" s="31"/>
      <c r="I912" s="27">
        <v>0</v>
      </c>
      <c r="J912" s="28">
        <f t="shared" ref="J912:J975" si="29">G912*I912</f>
        <v>0</v>
      </c>
      <c r="K912" s="29" t="s">
        <v>50</v>
      </c>
      <c r="L912" s="29" t="s">
        <v>45</v>
      </c>
      <c r="M912" s="29" t="s">
        <v>51</v>
      </c>
      <c r="N912" s="30" t="str">
        <f>VLOOKUP(M912,[1]OPERACIONAL!$A$1:$C$12,2,FALSE)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VLOOKUP(M913,[1]OPERACIONAL!$A$1:$C$12,2,FALSE)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VLOOKUP(M914,[1]OPERACIONAL!$A$1:$C$12,2,FALSE)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VLOOKUP(M915,[1]OPERACIONAL!$A$1:$C$12,2,FALSE)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VLOOKUP(M916,[1]OPERACIONAL!$A$1:$C$12,2,FALSE)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VLOOKUP(M917,[1]OPERACIONAL!$A$1:$C$12,2,FALSE)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VLOOKUP(M918,[1]OPERACIONAL!$A$1:$C$12,2,FALSE)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VLOOKUP(M919,[1]OPERACIONAL!$A$1:$C$12,2,FALSE)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VLOOKUP(M920,[1]OPERACIONAL!$A$1:$C$12,2,FALSE)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VLOOKUP(M921,[1]OPERACIONAL!$A$1:$C$12,2,FALSE)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VLOOKUP(M922,[1]OPERACIONAL!$A$1:$C$12,2,FALSE)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VLOOKUP(M923,[1]OPERACIONAL!$A$1:$C$12,2,FALSE)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VLOOKUP(M924,[1]OPERACIONAL!$A$1:$C$12,2,FALSE)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VLOOKUP(M925,[1]OPERACIONAL!$A$1:$C$12,2,FALSE)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VLOOKUP(M926,[1]OPERACIONAL!$A$1:$C$12,2,FALSE)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VLOOKUP(M927,[1]OPERACIONAL!$A$1:$C$12,2,FALSE)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VLOOKUP(M928,[1]OPERACIONAL!$A$1:$C$12,2,FALSE)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VLOOKUP(M929,[1]OPERACIONAL!$A$1:$C$12,2,FALSE)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VLOOKUP(M930,[1]OPERACIONAL!$A$1:$C$12,2,FALSE)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VLOOKUP(M931,[1]OPERACIONAL!$A$1:$C$12,2,FALSE)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VLOOKUP(M932,[1]OPERACIONAL!$A$1:$C$12,2,FALSE)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VLOOKUP(M933,[1]OPERACIONAL!$A$1:$C$12,2,FALSE)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VLOOKUP(M934,[1]OPERACIONAL!$A$1:$C$12,2,FALSE)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VLOOKUP(M935,[1]OPERACIONAL!$A$1:$C$12,2,FALSE)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VLOOKUP(M936,[1]OPERACIONAL!$A$1:$C$12,2,FALSE)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VLOOKUP(M937,[1]OPERACIONAL!$A$1:$C$12,2,FALSE)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VLOOKUP(M938,[1]OPERACIONAL!$A$1:$C$12,2,FALSE)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VLOOKUP(M939,[1]OPERACIONAL!$A$1:$C$12,2,FALSE)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VLOOKUP(M940,[1]OPERACIONAL!$A$1:$C$12,2,FALSE)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VLOOKUP(M941,[1]OPERACIONAL!$A$1:$C$12,2,FALSE)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VLOOKUP(M942,[1]OPERACIONAL!$A$1:$C$12,2,FALSE)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VLOOKUP(M943,[1]OPERACIONAL!$A$1:$C$12,2,FALSE)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VLOOKUP(M944,[1]OPERACIONAL!$A$1:$C$12,2,FALSE)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VLOOKUP(M945,[1]OPERACIONAL!$A$1:$C$12,2,FALSE)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VLOOKUP(M946,[1]OPERACIONAL!$A$1:$C$12,2,FALSE)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VLOOKUP(M947,[1]OPERACIONAL!$A$1:$C$12,2,FALSE)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VLOOKUP(M948,[1]OPERACIONAL!$A$1:$C$12,2,FALSE)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VLOOKUP(M949,[1]OPERACIONAL!$A$1:$C$12,2,FALSE)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VLOOKUP(M950,[1]OPERACIONAL!$A$1:$C$12,2,FALSE)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VLOOKUP(M951,[1]OPERACIONAL!$A$1:$C$12,2,FALSE)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VLOOKUP(M952,[1]OPERACIONAL!$A$1:$C$12,2,FALSE)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VLOOKUP(M953,[1]OPERACIONAL!$A$1:$C$12,2,FALSE)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VLOOKUP(M954,[1]OPERACIONAL!$A$1:$C$12,2,FALSE)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VLOOKUP(M955,[1]OPERACIONAL!$A$1:$C$12,2,FALSE)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VLOOKUP(M956,[1]OPERACIONAL!$A$1:$C$12,2,FALSE)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VLOOKUP(M957,[1]OPERACIONAL!$A$1:$C$12,2,FALSE)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VLOOKUP(M958,[1]OPERACIONAL!$A$1:$C$12,2,FALSE)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VLOOKUP(M959,[1]OPERACIONAL!$A$1:$C$12,2,FALSE)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VLOOKUP(M960,[1]OPERACIONAL!$A$1:$C$12,2,FALSE)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VLOOKUP(M961,[1]OPERACIONAL!$A$1:$C$12,2,FALSE)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VLOOKUP(M962,[1]OPERACIONAL!$A$1:$C$12,2,FALSE)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VLOOKUP(M963,[1]OPERACIONAL!$A$1:$C$12,2,FALSE)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VLOOKUP(M964,[1]OPERACIONAL!$A$1:$C$12,2,FALSE)</f>
        <v>SELECIONAR</v>
      </c>
    </row>
    <row r="965" spans="2:14">
      <c r="B965" s="23" t="str">
        <f t="shared" ref="B965:B1028" si="30">MID(C965,1,2)</f>
        <v>U.</v>
      </c>
      <c r="C965" s="24" t="s">
        <v>4</v>
      </c>
      <c r="D965" s="25"/>
      <c r="E965" s="25"/>
      <c r="F965" s="24" t="s">
        <v>18</v>
      </c>
      <c r="G965" s="26">
        <v>1</v>
      </c>
      <c r="H965" s="31"/>
      <c r="I965" s="27">
        <v>0</v>
      </c>
      <c r="J965" s="28">
        <f t="shared" si="29"/>
        <v>0</v>
      </c>
      <c r="K965" s="29" t="s">
        <v>50</v>
      </c>
      <c r="L965" s="29" t="s">
        <v>45</v>
      </c>
      <c r="M965" s="29" t="s">
        <v>51</v>
      </c>
      <c r="N965" s="30" t="str">
        <f>VLOOKUP(M965,[1]OPERACIONAL!$A$1:$C$12,2,FALSE)</f>
        <v>SELECIONAR</v>
      </c>
    </row>
    <row r="966" spans="2:14">
      <c r="B966" s="23" t="str">
        <f t="shared" si="30"/>
        <v>U.</v>
      </c>
      <c r="C966" s="24" t="s">
        <v>4</v>
      </c>
      <c r="D966" s="25"/>
      <c r="E966" s="25"/>
      <c r="F966" s="24" t="s">
        <v>18</v>
      </c>
      <c r="G966" s="26">
        <v>1</v>
      </c>
      <c r="H966" s="31"/>
      <c r="I966" s="27">
        <v>0</v>
      </c>
      <c r="J966" s="28">
        <f t="shared" si="29"/>
        <v>0</v>
      </c>
      <c r="K966" s="29" t="s">
        <v>50</v>
      </c>
      <c r="L966" s="29" t="s">
        <v>45</v>
      </c>
      <c r="M966" s="29" t="s">
        <v>51</v>
      </c>
      <c r="N966" s="30" t="str">
        <f>VLOOKUP(M966,[1]OPERACIONAL!$A$1:$C$12,2,FALSE)</f>
        <v>SELECIONAR</v>
      </c>
    </row>
    <row r="967" spans="2:14">
      <c r="B967" s="23" t="str">
        <f t="shared" si="30"/>
        <v>U.</v>
      </c>
      <c r="C967" s="24" t="s">
        <v>4</v>
      </c>
      <c r="D967" s="25"/>
      <c r="E967" s="25"/>
      <c r="F967" s="24" t="s">
        <v>18</v>
      </c>
      <c r="G967" s="26">
        <v>1</v>
      </c>
      <c r="H967" s="31"/>
      <c r="I967" s="27">
        <v>0</v>
      </c>
      <c r="J967" s="28">
        <f t="shared" si="29"/>
        <v>0</v>
      </c>
      <c r="K967" s="29" t="s">
        <v>50</v>
      </c>
      <c r="L967" s="29" t="s">
        <v>45</v>
      </c>
      <c r="M967" s="29" t="s">
        <v>51</v>
      </c>
      <c r="N967" s="30" t="str">
        <f>VLOOKUP(M967,[1]OPERACIONAL!$A$1:$C$12,2,FALSE)</f>
        <v>SELECIONAR</v>
      </c>
    </row>
    <row r="968" spans="2:14">
      <c r="B968" s="23" t="str">
        <f t="shared" si="30"/>
        <v>U.</v>
      </c>
      <c r="C968" s="24" t="s">
        <v>4</v>
      </c>
      <c r="D968" s="25"/>
      <c r="E968" s="25"/>
      <c r="F968" s="24" t="s">
        <v>18</v>
      </c>
      <c r="G968" s="26">
        <v>1</v>
      </c>
      <c r="H968" s="31"/>
      <c r="I968" s="27">
        <v>0</v>
      </c>
      <c r="J968" s="28">
        <f t="shared" si="29"/>
        <v>0</v>
      </c>
      <c r="K968" s="29" t="s">
        <v>50</v>
      </c>
      <c r="L968" s="29" t="s">
        <v>45</v>
      </c>
      <c r="M968" s="29" t="s">
        <v>51</v>
      </c>
      <c r="N968" s="30" t="str">
        <f>VLOOKUP(M968,[1]OPERACIONAL!$A$1:$C$12,2,FALSE)</f>
        <v>SELECIONAR</v>
      </c>
    </row>
    <row r="969" spans="2:14">
      <c r="B969" s="23" t="str">
        <f t="shared" si="30"/>
        <v>U.</v>
      </c>
      <c r="C969" s="24" t="s">
        <v>4</v>
      </c>
      <c r="D969" s="25"/>
      <c r="E969" s="25"/>
      <c r="F969" s="24" t="s">
        <v>18</v>
      </c>
      <c r="G969" s="26">
        <v>1</v>
      </c>
      <c r="H969" s="31"/>
      <c r="I969" s="27">
        <v>0</v>
      </c>
      <c r="J969" s="28">
        <f t="shared" si="29"/>
        <v>0</v>
      </c>
      <c r="K969" s="29" t="s">
        <v>50</v>
      </c>
      <c r="L969" s="29" t="s">
        <v>45</v>
      </c>
      <c r="M969" s="29" t="s">
        <v>51</v>
      </c>
      <c r="N969" s="30" t="str">
        <f>VLOOKUP(M969,[1]OPERACIONAL!$A$1:$C$12,2,FALSE)</f>
        <v>SELECIONAR</v>
      </c>
    </row>
    <row r="970" spans="2:14">
      <c r="B970" s="23" t="str">
        <f t="shared" si="30"/>
        <v>U.</v>
      </c>
      <c r="C970" s="24" t="s">
        <v>4</v>
      </c>
      <c r="D970" s="25"/>
      <c r="E970" s="25"/>
      <c r="F970" s="24" t="s">
        <v>18</v>
      </c>
      <c r="G970" s="26">
        <v>1</v>
      </c>
      <c r="H970" s="31"/>
      <c r="I970" s="27">
        <v>0</v>
      </c>
      <c r="J970" s="28">
        <f t="shared" si="29"/>
        <v>0</v>
      </c>
      <c r="K970" s="29" t="s">
        <v>50</v>
      </c>
      <c r="L970" s="29" t="s">
        <v>45</v>
      </c>
      <c r="M970" s="29" t="s">
        <v>51</v>
      </c>
      <c r="N970" s="30" t="str">
        <f>VLOOKUP(M970,[1]OPERACIONAL!$A$1:$C$12,2,FALSE)</f>
        <v>SELECIONAR</v>
      </c>
    </row>
    <row r="971" spans="2:14">
      <c r="B971" s="23" t="str">
        <f t="shared" si="30"/>
        <v>U.</v>
      </c>
      <c r="C971" s="24" t="s">
        <v>4</v>
      </c>
      <c r="D971" s="25"/>
      <c r="E971" s="25"/>
      <c r="F971" s="24" t="s">
        <v>18</v>
      </c>
      <c r="G971" s="26">
        <v>1</v>
      </c>
      <c r="H971" s="31"/>
      <c r="I971" s="27">
        <v>0</v>
      </c>
      <c r="J971" s="28">
        <f t="shared" si="29"/>
        <v>0</v>
      </c>
      <c r="K971" s="29" t="s">
        <v>50</v>
      </c>
      <c r="L971" s="29" t="s">
        <v>45</v>
      </c>
      <c r="M971" s="29" t="s">
        <v>51</v>
      </c>
      <c r="N971" s="30" t="str">
        <f>VLOOKUP(M971,[1]OPERACIONAL!$A$1:$C$12,2,FALSE)</f>
        <v>SELECIONAR</v>
      </c>
    </row>
    <row r="972" spans="2:14">
      <c r="B972" s="23" t="str">
        <f t="shared" si="30"/>
        <v>U.</v>
      </c>
      <c r="C972" s="24" t="s">
        <v>4</v>
      </c>
      <c r="D972" s="25"/>
      <c r="E972" s="25"/>
      <c r="F972" s="24" t="s">
        <v>18</v>
      </c>
      <c r="G972" s="26">
        <v>1</v>
      </c>
      <c r="H972" s="31"/>
      <c r="I972" s="27">
        <v>0</v>
      </c>
      <c r="J972" s="28">
        <f t="shared" si="29"/>
        <v>0</v>
      </c>
      <c r="K972" s="29" t="s">
        <v>50</v>
      </c>
      <c r="L972" s="29" t="s">
        <v>45</v>
      </c>
      <c r="M972" s="29" t="s">
        <v>51</v>
      </c>
      <c r="N972" s="30" t="str">
        <f>VLOOKUP(M972,[1]OPERACIONAL!$A$1:$C$12,2,FALSE)</f>
        <v>SELECIONAR</v>
      </c>
    </row>
    <row r="973" spans="2:14">
      <c r="B973" s="23" t="str">
        <f t="shared" si="30"/>
        <v>U.</v>
      </c>
      <c r="C973" s="24" t="s">
        <v>4</v>
      </c>
      <c r="D973" s="25"/>
      <c r="E973" s="25"/>
      <c r="F973" s="24" t="s">
        <v>18</v>
      </c>
      <c r="G973" s="26">
        <v>1</v>
      </c>
      <c r="H973" s="31"/>
      <c r="I973" s="27">
        <v>0</v>
      </c>
      <c r="J973" s="28">
        <f t="shared" si="29"/>
        <v>0</v>
      </c>
      <c r="K973" s="29" t="s">
        <v>50</v>
      </c>
      <c r="L973" s="29" t="s">
        <v>45</v>
      </c>
      <c r="M973" s="29" t="s">
        <v>51</v>
      </c>
      <c r="N973" s="30" t="str">
        <f>VLOOKUP(M973,[1]OPERACIONAL!$A$1:$C$12,2,FALSE)</f>
        <v>SELECIONAR</v>
      </c>
    </row>
    <row r="974" spans="2:14">
      <c r="B974" s="23" t="str">
        <f t="shared" si="30"/>
        <v>U.</v>
      </c>
      <c r="C974" s="24" t="s">
        <v>4</v>
      </c>
      <c r="D974" s="25"/>
      <c r="E974" s="25"/>
      <c r="F974" s="24" t="s">
        <v>18</v>
      </c>
      <c r="G974" s="26">
        <v>1</v>
      </c>
      <c r="H974" s="31"/>
      <c r="I974" s="27">
        <v>0</v>
      </c>
      <c r="J974" s="28">
        <f t="shared" si="29"/>
        <v>0</v>
      </c>
      <c r="K974" s="29" t="s">
        <v>50</v>
      </c>
      <c r="L974" s="29" t="s">
        <v>45</v>
      </c>
      <c r="M974" s="29" t="s">
        <v>51</v>
      </c>
      <c r="N974" s="30" t="str">
        <f>VLOOKUP(M974,[1]OPERACIONAL!$A$1:$C$12,2,FALSE)</f>
        <v>SELECIONAR</v>
      </c>
    </row>
    <row r="975" spans="2:14">
      <c r="B975" s="23" t="str">
        <f t="shared" si="30"/>
        <v>U.</v>
      </c>
      <c r="C975" s="24" t="s">
        <v>4</v>
      </c>
      <c r="D975" s="25"/>
      <c r="E975" s="25"/>
      <c r="F975" s="24" t="s">
        <v>18</v>
      </c>
      <c r="G975" s="26">
        <v>1</v>
      </c>
      <c r="H975" s="31"/>
      <c r="I975" s="27">
        <v>0</v>
      </c>
      <c r="J975" s="28">
        <f t="shared" si="29"/>
        <v>0</v>
      </c>
      <c r="K975" s="29" t="s">
        <v>50</v>
      </c>
      <c r="L975" s="29" t="s">
        <v>45</v>
      </c>
      <c r="M975" s="29" t="s">
        <v>51</v>
      </c>
      <c r="N975" s="30" t="str">
        <f>VLOOKUP(M975,[1]OPERACIONAL!$A$1:$C$12,2,FALSE)</f>
        <v>SELECIONAR</v>
      </c>
    </row>
    <row r="976" spans="2:14">
      <c r="B976" s="23" t="str">
        <f t="shared" si="30"/>
        <v>U.</v>
      </c>
      <c r="C976" s="24" t="s">
        <v>4</v>
      </c>
      <c r="D976" s="25"/>
      <c r="E976" s="25"/>
      <c r="F976" s="24" t="s">
        <v>18</v>
      </c>
      <c r="G976" s="26">
        <v>1</v>
      </c>
      <c r="H976" s="31"/>
      <c r="I976" s="27">
        <v>0</v>
      </c>
      <c r="J976" s="28">
        <f t="shared" ref="J976:J1039" si="31">G976*I976</f>
        <v>0</v>
      </c>
      <c r="K976" s="29" t="s">
        <v>50</v>
      </c>
      <c r="L976" s="29" t="s">
        <v>45</v>
      </c>
      <c r="M976" s="29" t="s">
        <v>51</v>
      </c>
      <c r="N976" s="30" t="str">
        <f>VLOOKUP(M976,[1]OPERACIONAL!$A$1:$C$12,2,FALSE)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VLOOKUP(M977,[1]OPERACIONAL!$A$1:$C$12,2,FALSE)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VLOOKUP(M978,[1]OPERACIONAL!$A$1:$C$12,2,FALSE)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VLOOKUP(M979,[1]OPERACIONAL!$A$1:$C$12,2,FALSE)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VLOOKUP(M980,[1]OPERACIONAL!$A$1:$C$12,2,FALSE)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VLOOKUP(M981,[1]OPERACIONAL!$A$1:$C$12,2,FALSE)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VLOOKUP(M982,[1]OPERACIONAL!$A$1:$C$12,2,FALSE)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VLOOKUP(M983,[1]OPERACIONAL!$A$1:$C$12,2,FALSE)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VLOOKUP(M984,[1]OPERACIONAL!$A$1:$C$12,2,FALSE)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VLOOKUP(M985,[1]OPERACIONAL!$A$1:$C$12,2,FALSE)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VLOOKUP(M986,[1]OPERACIONAL!$A$1:$C$12,2,FALSE)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VLOOKUP(M987,[1]OPERACIONAL!$A$1:$C$12,2,FALSE)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VLOOKUP(M988,[1]OPERACIONAL!$A$1:$C$12,2,FALSE)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VLOOKUP(M989,[1]OPERACIONAL!$A$1:$C$12,2,FALSE)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VLOOKUP(M990,[1]OPERACIONAL!$A$1:$C$12,2,FALSE)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VLOOKUP(M991,[1]OPERACIONAL!$A$1:$C$12,2,FALSE)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VLOOKUP(M992,[1]OPERACIONAL!$A$1:$C$12,2,FALSE)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VLOOKUP(M993,[1]OPERACIONAL!$A$1:$C$12,2,FALSE)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VLOOKUP(M994,[1]OPERACIONAL!$A$1:$C$12,2,FALSE)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VLOOKUP(M995,[1]OPERACIONAL!$A$1:$C$12,2,FALSE)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VLOOKUP(M996,[1]OPERACIONAL!$A$1:$C$12,2,FALSE)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VLOOKUP(M997,[1]OPERACIONAL!$A$1:$C$12,2,FALSE)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VLOOKUP(M998,[1]OPERACIONAL!$A$1:$C$12,2,FALSE)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VLOOKUP(M999,[1]OPERACIONAL!$A$1:$C$12,2,FALSE)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VLOOKUP(M1000,[1]OPERACIONAL!$A$1:$C$12,2,FALSE)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VLOOKUP(M1001,[1]OPERACIONAL!$A$1:$C$12,2,FALSE)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VLOOKUP(M1002,[1]OPERACIONAL!$A$1:$C$12,2,FALSE)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VLOOKUP(M1003,[1]OPERACIONAL!$A$1:$C$12,2,FALSE)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VLOOKUP(M1004,[1]OPERACIONAL!$A$1:$C$12,2,FALSE)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VLOOKUP(M1005,[1]OPERACIONAL!$A$1:$C$12,2,FALSE)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VLOOKUP(M1006,[1]OPERACIONAL!$A$1:$C$12,2,FALSE)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VLOOKUP(M1007,[1]OPERACIONAL!$A$1:$C$12,2,FALSE)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VLOOKUP(M1008,[1]OPERACIONAL!$A$1:$C$12,2,FALSE)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VLOOKUP(M1009,[1]OPERACIONAL!$A$1:$C$12,2,FALSE)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VLOOKUP(M1010,[1]OPERACIONAL!$A$1:$C$12,2,FALSE)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VLOOKUP(M1011,[1]OPERACIONAL!$A$1:$C$12,2,FALSE)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VLOOKUP(M1012,[1]OPERACIONAL!$A$1:$C$12,2,FALSE)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VLOOKUP(M1013,[1]OPERACIONAL!$A$1:$C$12,2,FALSE)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VLOOKUP(M1014,[1]OPERACIONAL!$A$1:$C$12,2,FALSE)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VLOOKUP(M1015,[1]OPERACIONAL!$A$1:$C$12,2,FALSE)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VLOOKUP(M1016,[1]OPERACIONAL!$A$1:$C$12,2,FALSE)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VLOOKUP(M1017,[1]OPERACIONAL!$A$1:$C$12,2,FALSE)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VLOOKUP(M1018,[1]OPERACIONAL!$A$1:$C$12,2,FALSE)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VLOOKUP(M1019,[1]OPERACIONAL!$A$1:$C$12,2,FALSE)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VLOOKUP(M1020,[1]OPERACIONAL!$A$1:$C$12,2,FALSE)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VLOOKUP(M1021,[1]OPERACIONAL!$A$1:$C$12,2,FALSE)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VLOOKUP(M1022,[1]OPERACIONAL!$A$1:$C$12,2,FALSE)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VLOOKUP(M1023,[1]OPERACIONAL!$A$1:$C$12,2,FALSE)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VLOOKUP(M1024,[1]OPERACIONAL!$A$1:$C$12,2,FALSE)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VLOOKUP(M1025,[1]OPERACIONAL!$A$1:$C$12,2,FALSE)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VLOOKUP(M1026,[1]OPERACIONAL!$A$1:$C$12,2,FALSE)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VLOOKUP(M1027,[1]OPERACIONAL!$A$1:$C$12,2,FALSE)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VLOOKUP(M1028,[1]OPERACIONAL!$A$1:$C$12,2,FALSE)</f>
        <v>SELECIONAR</v>
      </c>
    </row>
    <row r="1029" spans="2:14">
      <c r="B1029" s="23" t="str">
        <f t="shared" ref="B1029:B1049" si="32">MID(C1029,1,2)</f>
        <v>U.</v>
      </c>
      <c r="C1029" s="24" t="s">
        <v>4</v>
      </c>
      <c r="D1029" s="25"/>
      <c r="E1029" s="25"/>
      <c r="F1029" s="24" t="s">
        <v>18</v>
      </c>
      <c r="G1029" s="26">
        <v>1</v>
      </c>
      <c r="H1029" s="31"/>
      <c r="I1029" s="27">
        <v>0</v>
      </c>
      <c r="J1029" s="28">
        <f t="shared" si="31"/>
        <v>0</v>
      </c>
      <c r="K1029" s="29" t="s">
        <v>50</v>
      </c>
      <c r="L1029" s="29" t="s">
        <v>45</v>
      </c>
      <c r="M1029" s="29" t="s">
        <v>51</v>
      </c>
      <c r="N1029" s="30" t="str">
        <f>VLOOKUP(M1029,[1]OPERACIONAL!$A$1:$C$12,2,FALSE)</f>
        <v>SELECIONAR</v>
      </c>
    </row>
    <row r="1030" spans="2:14">
      <c r="B1030" s="23" t="str">
        <f t="shared" si="32"/>
        <v>U.</v>
      </c>
      <c r="C1030" s="24" t="s">
        <v>4</v>
      </c>
      <c r="D1030" s="25"/>
      <c r="E1030" s="25"/>
      <c r="F1030" s="24" t="s">
        <v>18</v>
      </c>
      <c r="G1030" s="26">
        <v>1</v>
      </c>
      <c r="H1030" s="31"/>
      <c r="I1030" s="27">
        <v>0</v>
      </c>
      <c r="J1030" s="28">
        <f t="shared" si="31"/>
        <v>0</v>
      </c>
      <c r="K1030" s="29" t="s">
        <v>50</v>
      </c>
      <c r="L1030" s="29" t="s">
        <v>45</v>
      </c>
      <c r="M1030" s="29" t="s">
        <v>51</v>
      </c>
      <c r="N1030" s="30" t="str">
        <f>VLOOKUP(M1030,[1]OPERACIONAL!$A$1:$C$12,2,FALSE)</f>
        <v>SELECIONAR</v>
      </c>
    </row>
    <row r="1031" spans="2:14">
      <c r="B1031" s="23" t="str">
        <f t="shared" si="32"/>
        <v>U.</v>
      </c>
      <c r="C1031" s="24" t="s">
        <v>4</v>
      </c>
      <c r="D1031" s="25"/>
      <c r="E1031" s="25"/>
      <c r="F1031" s="24" t="s">
        <v>18</v>
      </c>
      <c r="G1031" s="26">
        <v>1</v>
      </c>
      <c r="H1031" s="31"/>
      <c r="I1031" s="27">
        <v>0</v>
      </c>
      <c r="J1031" s="28">
        <f t="shared" si="31"/>
        <v>0</v>
      </c>
      <c r="K1031" s="29" t="s">
        <v>50</v>
      </c>
      <c r="L1031" s="29" t="s">
        <v>45</v>
      </c>
      <c r="M1031" s="29" t="s">
        <v>51</v>
      </c>
      <c r="N1031" s="30" t="str">
        <f>VLOOKUP(M1031,[1]OPERACIONAL!$A$1:$C$12,2,FALSE)</f>
        <v>SELECIONAR</v>
      </c>
    </row>
    <row r="1032" spans="2:14">
      <c r="B1032" s="23" t="str">
        <f t="shared" si="32"/>
        <v>U.</v>
      </c>
      <c r="C1032" s="24" t="s">
        <v>4</v>
      </c>
      <c r="D1032" s="25"/>
      <c r="E1032" s="25"/>
      <c r="F1032" s="24" t="s">
        <v>18</v>
      </c>
      <c r="G1032" s="26">
        <v>1</v>
      </c>
      <c r="H1032" s="31"/>
      <c r="I1032" s="27">
        <v>0</v>
      </c>
      <c r="J1032" s="28">
        <f t="shared" si="31"/>
        <v>0</v>
      </c>
      <c r="K1032" s="29" t="s">
        <v>50</v>
      </c>
      <c r="L1032" s="29" t="s">
        <v>45</v>
      </c>
      <c r="M1032" s="29" t="s">
        <v>51</v>
      </c>
      <c r="N1032" s="30" t="str">
        <f>VLOOKUP(M1032,[1]OPERACIONAL!$A$1:$C$12,2,FALSE)</f>
        <v>SELECIONAR</v>
      </c>
    </row>
    <row r="1033" spans="2:14">
      <c r="B1033" s="23" t="str">
        <f t="shared" si="32"/>
        <v>U.</v>
      </c>
      <c r="C1033" s="24" t="s">
        <v>4</v>
      </c>
      <c r="D1033" s="25"/>
      <c r="E1033" s="25"/>
      <c r="F1033" s="24" t="s">
        <v>18</v>
      </c>
      <c r="G1033" s="26">
        <v>1</v>
      </c>
      <c r="H1033" s="31"/>
      <c r="I1033" s="27">
        <v>0</v>
      </c>
      <c r="J1033" s="28">
        <f t="shared" si="31"/>
        <v>0</v>
      </c>
      <c r="K1033" s="29" t="s">
        <v>50</v>
      </c>
      <c r="L1033" s="29" t="s">
        <v>45</v>
      </c>
      <c r="M1033" s="29" t="s">
        <v>51</v>
      </c>
      <c r="N1033" s="30" t="str">
        <f>VLOOKUP(M1033,[1]OPERACIONAL!$A$1:$C$12,2,FALSE)</f>
        <v>SELECIONAR</v>
      </c>
    </row>
    <row r="1034" spans="2:14">
      <c r="B1034" s="23" t="str">
        <f t="shared" si="32"/>
        <v>U.</v>
      </c>
      <c r="C1034" s="24" t="s">
        <v>4</v>
      </c>
      <c r="D1034" s="25"/>
      <c r="E1034" s="25"/>
      <c r="F1034" s="24" t="s">
        <v>18</v>
      </c>
      <c r="G1034" s="26">
        <v>1</v>
      </c>
      <c r="H1034" s="31"/>
      <c r="I1034" s="27">
        <v>0</v>
      </c>
      <c r="J1034" s="28">
        <f t="shared" si="31"/>
        <v>0</v>
      </c>
      <c r="K1034" s="29" t="s">
        <v>50</v>
      </c>
      <c r="L1034" s="29" t="s">
        <v>45</v>
      </c>
      <c r="M1034" s="29" t="s">
        <v>51</v>
      </c>
      <c r="N1034" s="30" t="str">
        <f>VLOOKUP(M1034,[1]OPERACIONAL!$A$1:$C$12,2,FALSE)</f>
        <v>SELECIONAR</v>
      </c>
    </row>
    <row r="1035" spans="2:14">
      <c r="B1035" s="23" t="str">
        <f t="shared" si="32"/>
        <v>U.</v>
      </c>
      <c r="C1035" s="24" t="s">
        <v>4</v>
      </c>
      <c r="D1035" s="25"/>
      <c r="E1035" s="25"/>
      <c r="F1035" s="24" t="s">
        <v>18</v>
      </c>
      <c r="G1035" s="26">
        <v>1</v>
      </c>
      <c r="H1035" s="31"/>
      <c r="I1035" s="27">
        <v>0</v>
      </c>
      <c r="J1035" s="28">
        <f t="shared" si="31"/>
        <v>0</v>
      </c>
      <c r="K1035" s="29" t="s">
        <v>50</v>
      </c>
      <c r="L1035" s="29" t="s">
        <v>45</v>
      </c>
      <c r="M1035" s="29" t="s">
        <v>51</v>
      </c>
      <c r="N1035" s="30" t="str">
        <f>VLOOKUP(M1035,[1]OPERACIONAL!$A$1:$C$12,2,FALSE)</f>
        <v>SELECIONAR</v>
      </c>
    </row>
    <row r="1036" spans="2:14">
      <c r="B1036" s="23" t="str">
        <f t="shared" si="32"/>
        <v>U.</v>
      </c>
      <c r="C1036" s="24" t="s">
        <v>4</v>
      </c>
      <c r="D1036" s="25"/>
      <c r="E1036" s="25"/>
      <c r="F1036" s="24" t="s">
        <v>18</v>
      </c>
      <c r="G1036" s="26">
        <v>1</v>
      </c>
      <c r="H1036" s="31"/>
      <c r="I1036" s="27">
        <v>0</v>
      </c>
      <c r="J1036" s="28">
        <f t="shared" si="31"/>
        <v>0</v>
      </c>
      <c r="K1036" s="29" t="s">
        <v>50</v>
      </c>
      <c r="L1036" s="29" t="s">
        <v>45</v>
      </c>
      <c r="M1036" s="29" t="s">
        <v>51</v>
      </c>
      <c r="N1036" s="30" t="str">
        <f>VLOOKUP(M1036,[1]OPERACIONAL!$A$1:$C$12,2,FALSE)</f>
        <v>SELECIONAR</v>
      </c>
    </row>
    <row r="1037" spans="2:14">
      <c r="B1037" s="23" t="str">
        <f t="shared" si="32"/>
        <v>U.</v>
      </c>
      <c r="C1037" s="24" t="s">
        <v>4</v>
      </c>
      <c r="D1037" s="25"/>
      <c r="E1037" s="25"/>
      <c r="F1037" s="24" t="s">
        <v>18</v>
      </c>
      <c r="G1037" s="26">
        <v>1</v>
      </c>
      <c r="H1037" s="31"/>
      <c r="I1037" s="27">
        <v>0</v>
      </c>
      <c r="J1037" s="28">
        <f t="shared" si="31"/>
        <v>0</v>
      </c>
      <c r="K1037" s="29" t="s">
        <v>50</v>
      </c>
      <c r="L1037" s="29" t="s">
        <v>45</v>
      </c>
      <c r="M1037" s="29" t="s">
        <v>51</v>
      </c>
      <c r="N1037" s="30" t="str">
        <f>VLOOKUP(M1037,[1]OPERACIONAL!$A$1:$C$12,2,FALSE)</f>
        <v>SELECIONAR</v>
      </c>
    </row>
    <row r="1038" spans="2:14">
      <c r="B1038" s="23" t="str">
        <f t="shared" si="32"/>
        <v>U.</v>
      </c>
      <c r="C1038" s="24" t="s">
        <v>4</v>
      </c>
      <c r="D1038" s="25"/>
      <c r="E1038" s="25"/>
      <c r="F1038" s="24" t="s">
        <v>18</v>
      </c>
      <c r="G1038" s="26">
        <v>1</v>
      </c>
      <c r="H1038" s="31"/>
      <c r="I1038" s="27">
        <v>0</v>
      </c>
      <c r="J1038" s="28">
        <f t="shared" si="31"/>
        <v>0</v>
      </c>
      <c r="K1038" s="29" t="s">
        <v>50</v>
      </c>
      <c r="L1038" s="29" t="s">
        <v>45</v>
      </c>
      <c r="M1038" s="29" t="s">
        <v>51</v>
      </c>
      <c r="N1038" s="30" t="str">
        <f>VLOOKUP(M1038,[1]OPERACIONAL!$A$1:$C$12,2,FALSE)</f>
        <v>SELECIONAR</v>
      </c>
    </row>
    <row r="1039" spans="2:14">
      <c r="B1039" s="23" t="str">
        <f t="shared" si="32"/>
        <v>U.</v>
      </c>
      <c r="C1039" s="24" t="s">
        <v>4</v>
      </c>
      <c r="D1039" s="25"/>
      <c r="E1039" s="25"/>
      <c r="F1039" s="24" t="s">
        <v>18</v>
      </c>
      <c r="G1039" s="26">
        <v>1</v>
      </c>
      <c r="H1039" s="31"/>
      <c r="I1039" s="27">
        <v>0</v>
      </c>
      <c r="J1039" s="28">
        <f t="shared" si="31"/>
        <v>0</v>
      </c>
      <c r="K1039" s="29" t="s">
        <v>50</v>
      </c>
      <c r="L1039" s="29" t="s">
        <v>45</v>
      </c>
      <c r="M1039" s="29" t="s">
        <v>51</v>
      </c>
      <c r="N1039" s="30" t="str">
        <f>VLOOKUP(M1039,[1]OPERACIONAL!$A$1:$C$12,2,FALSE)</f>
        <v>SELECIONAR</v>
      </c>
    </row>
    <row r="1040" spans="2:14">
      <c r="B1040" s="23" t="str">
        <f t="shared" si="32"/>
        <v>U.</v>
      </c>
      <c r="C1040" s="24" t="s">
        <v>4</v>
      </c>
      <c r="D1040" s="25"/>
      <c r="E1040" s="25"/>
      <c r="F1040" s="24" t="s">
        <v>18</v>
      </c>
      <c r="G1040" s="26">
        <v>1</v>
      </c>
      <c r="H1040" s="31"/>
      <c r="I1040" s="27">
        <v>0</v>
      </c>
      <c r="J1040" s="28">
        <f t="shared" ref="J1040:J1049" si="33">G1040*I1040</f>
        <v>0</v>
      </c>
      <c r="K1040" s="29" t="s">
        <v>50</v>
      </c>
      <c r="L1040" s="29" t="s">
        <v>45</v>
      </c>
      <c r="M1040" s="29" t="s">
        <v>51</v>
      </c>
      <c r="N1040" s="30" t="str">
        <f>VLOOKUP(M1040,[1]OPERACIONAL!$A$1:$C$12,2,FALSE)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VLOOKUP(M1041,[1]OPERACIONAL!$A$1:$C$12,2,FALSE)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VLOOKUP(M1042,[1]OPERACIONAL!$A$1:$C$12,2,FALSE)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VLOOKUP(M1043,[1]OPERACIONAL!$A$1:$C$12,2,FALSE)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VLOOKUP(M1044,[1]OPERACIONAL!$A$1:$C$12,2,FALSE)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VLOOKUP(M1045,[1]OPERACIONAL!$A$1:$C$12,2,FALSE)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VLOOKUP(M1046,[1]OPERACIONAL!$A$1:$C$12,2,FALSE)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VLOOKUP(M1047,[1]OPERACIONAL!$A$1:$C$12,2,FALSE)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VLOOKUP(M1048,[1]OPERACIONAL!$A$1:$C$12,2,FALSE)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VLOOKUP(M1049,[1]OPERACIONAL!$A$1:$C$12,2,FALSE)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5A497-4C5B-49CF-B36D-F3F26696C33C}">
  <dimension ref="B1:N183"/>
  <sheetViews>
    <sheetView topLeftCell="D163" zoomScale="130" zoomScaleNormal="130" workbookViewId="0">
      <selection activeCell="J2" sqref="J2"/>
    </sheetView>
  </sheetViews>
  <sheetFormatPr defaultRowHeight="12"/>
  <cols>
    <col min="1" max="1" width="9.140625" style="1"/>
    <col min="2" max="2" width="4.140625" style="1" bestFit="1" customWidth="1"/>
    <col min="3" max="3" width="6" style="1" bestFit="1" customWidth="1"/>
    <col min="4" max="4" width="46.42578125" style="2" customWidth="1"/>
    <col min="5" max="5" width="45.7109375" style="2" customWidth="1"/>
    <col min="6" max="6" width="12.28515625" style="1" bestFit="1" customWidth="1"/>
    <col min="7" max="7" width="9.42578125" style="1" customWidth="1"/>
    <col min="8" max="8" width="11.5703125" style="1" bestFit="1" customWidth="1"/>
    <col min="9" max="9" width="14.42578125" style="1" bestFit="1" customWidth="1"/>
    <col min="10" max="10" width="15.28515625" style="1" bestFit="1" customWidth="1"/>
    <col min="11" max="12" width="11.5703125" style="2" bestFit="1" customWidth="1"/>
    <col min="13" max="13" width="17.140625" style="2" bestFit="1" customWidth="1"/>
    <col min="14" max="14" width="42.42578125" style="1" customWidth="1"/>
    <col min="15" max="16384" width="9.140625" style="1"/>
  </cols>
  <sheetData>
    <row r="1" spans="2:14" ht="12.75" thickBot="1">
      <c r="I1" s="3" t="s">
        <v>0</v>
      </c>
      <c r="J1" s="4">
        <f>SUBTOTAL(9,J4:J1500)</f>
        <v>170440534.03339988</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24">
      <c r="B4" s="14" t="str">
        <f>MID(C4,1,2)</f>
        <v>45</v>
      </c>
      <c r="C4" s="15" t="s">
        <v>1931</v>
      </c>
      <c r="D4" s="16" t="s">
        <v>1932</v>
      </c>
      <c r="E4" s="16" t="s">
        <v>1933</v>
      </c>
      <c r="F4" s="15" t="s">
        <v>1934</v>
      </c>
      <c r="G4" s="17">
        <v>12</v>
      </c>
      <c r="H4" s="18">
        <v>45293</v>
      </c>
      <c r="I4" s="19">
        <v>153700</v>
      </c>
      <c r="J4" s="20">
        <f>G4*I4</f>
        <v>1844400</v>
      </c>
      <c r="K4" s="21" t="s">
        <v>20</v>
      </c>
      <c r="L4" s="21" t="s">
        <v>21</v>
      </c>
      <c r="M4" s="21" t="s">
        <v>34</v>
      </c>
      <c r="N4" s="22" t="str">
        <f>VLOOKUP(M4,[22]OPERACIONAL!$A$1:$C$12,2,FALSE)</f>
        <v>OUTROS SERVIÇOS DE TERCEIROS - PESSOA JURÍDICA</v>
      </c>
    </row>
    <row r="5" spans="2:14" ht="24">
      <c r="B5" s="23" t="str">
        <f t="shared" ref="B5:B74" si="0">MID(C5,1,2)</f>
        <v>45</v>
      </c>
      <c r="C5" s="24" t="s">
        <v>1931</v>
      </c>
      <c r="D5" s="25" t="s">
        <v>1935</v>
      </c>
      <c r="E5" s="25" t="s">
        <v>1936</v>
      </c>
      <c r="F5" s="24" t="s">
        <v>1934</v>
      </c>
      <c r="G5" s="26">
        <v>12</v>
      </c>
      <c r="H5" s="45">
        <v>45293</v>
      </c>
      <c r="I5" s="27">
        <v>541156.11</v>
      </c>
      <c r="J5" s="28">
        <f t="shared" ref="J5:J74" si="1">G5*I5</f>
        <v>6493873.3200000003</v>
      </c>
      <c r="K5" s="29" t="s">
        <v>20</v>
      </c>
      <c r="L5" s="29" t="s">
        <v>21</v>
      </c>
      <c r="M5" s="29" t="s">
        <v>34</v>
      </c>
      <c r="N5" s="30" t="str">
        <f>VLOOKUP(M5,[22]OPERACIONAL!$A$1:$C$12,2,FALSE)</f>
        <v>OUTROS SERVIÇOS DE TERCEIROS - PESSOA JURÍDICA</v>
      </c>
    </row>
    <row r="6" spans="2:14" ht="36">
      <c r="B6" s="23" t="str">
        <f t="shared" si="0"/>
        <v>45</v>
      </c>
      <c r="C6" s="24" t="s">
        <v>1931</v>
      </c>
      <c r="D6" s="314" t="s">
        <v>1937</v>
      </c>
      <c r="E6" s="25" t="s">
        <v>1938</v>
      </c>
      <c r="F6" s="24" t="s">
        <v>1934</v>
      </c>
      <c r="G6" s="26">
        <v>12</v>
      </c>
      <c r="H6" s="45">
        <v>45293</v>
      </c>
      <c r="I6" s="27">
        <v>2567849.23</v>
      </c>
      <c r="J6" s="28">
        <f t="shared" si="1"/>
        <v>30814190.759999998</v>
      </c>
      <c r="K6" s="29" t="s">
        <v>20</v>
      </c>
      <c r="L6" s="29" t="s">
        <v>21</v>
      </c>
      <c r="M6" s="29" t="s">
        <v>34</v>
      </c>
      <c r="N6" s="30" t="str">
        <f>VLOOKUP(M6,[22]OPERACIONAL!$A$1:$C$12,2,FALSE)</f>
        <v>OUTROS SERVIÇOS DE TERCEIROS - PESSOA JURÍDICA</v>
      </c>
    </row>
    <row r="7" spans="2:14" ht="24">
      <c r="B7" s="23" t="str">
        <f t="shared" si="0"/>
        <v>45</v>
      </c>
      <c r="C7" s="24" t="s">
        <v>1931</v>
      </c>
      <c r="D7" s="314" t="s">
        <v>1939</v>
      </c>
      <c r="E7" s="25" t="s">
        <v>1940</v>
      </c>
      <c r="F7" s="24" t="s">
        <v>1934</v>
      </c>
      <c r="G7" s="26">
        <v>12</v>
      </c>
      <c r="H7" s="45">
        <v>45293</v>
      </c>
      <c r="I7" s="27">
        <v>110321.93</v>
      </c>
      <c r="J7" s="28">
        <f t="shared" si="1"/>
        <v>1323863.1599999999</v>
      </c>
      <c r="K7" s="29" t="s">
        <v>20</v>
      </c>
      <c r="L7" s="29" t="s">
        <v>21</v>
      </c>
      <c r="M7" s="29" t="s">
        <v>34</v>
      </c>
      <c r="N7" s="30" t="str">
        <f>VLOOKUP(M7,[22]OPERACIONAL!$A$1:$C$12,2,FALSE)</f>
        <v>OUTROS SERVIÇOS DE TERCEIROS - PESSOA JURÍDICA</v>
      </c>
    </row>
    <row r="8" spans="2:14" ht="24">
      <c r="B8" s="23" t="str">
        <f t="shared" si="0"/>
        <v>45</v>
      </c>
      <c r="C8" s="24" t="s">
        <v>1931</v>
      </c>
      <c r="D8" s="314" t="s">
        <v>1941</v>
      </c>
      <c r="E8" s="25" t="s">
        <v>1942</v>
      </c>
      <c r="F8" s="24" t="s">
        <v>1934</v>
      </c>
      <c r="G8" s="26">
        <v>12</v>
      </c>
      <c r="H8" s="45">
        <v>45293</v>
      </c>
      <c r="I8" s="27">
        <v>137449.99</v>
      </c>
      <c r="J8" s="28">
        <f t="shared" si="1"/>
        <v>1649399.88</v>
      </c>
      <c r="K8" s="29" t="s">
        <v>20</v>
      </c>
      <c r="L8" s="29" t="s">
        <v>21</v>
      </c>
      <c r="M8" s="29" t="s">
        <v>34</v>
      </c>
      <c r="N8" s="30" t="str">
        <f>VLOOKUP(M8,[22]OPERACIONAL!$A$1:$C$12,2,FALSE)</f>
        <v>OUTROS SERVIÇOS DE TERCEIROS - PESSOA JURÍDICA</v>
      </c>
    </row>
    <row r="9" spans="2:14">
      <c r="B9" s="23" t="str">
        <f t="shared" si="0"/>
        <v>45</v>
      </c>
      <c r="C9" s="24" t="s">
        <v>1931</v>
      </c>
      <c r="D9" s="314" t="s">
        <v>1943</v>
      </c>
      <c r="E9" s="25" t="s">
        <v>1944</v>
      </c>
      <c r="F9" s="24" t="s">
        <v>1934</v>
      </c>
      <c r="G9" s="26">
        <v>12</v>
      </c>
      <c r="H9" s="45">
        <v>45293</v>
      </c>
      <c r="I9" s="27">
        <v>524580</v>
      </c>
      <c r="J9" s="28">
        <f t="shared" si="1"/>
        <v>6294960</v>
      </c>
      <c r="K9" s="29" t="s">
        <v>20</v>
      </c>
      <c r="L9" s="29" t="s">
        <v>21</v>
      </c>
      <c r="M9" s="29" t="s">
        <v>34</v>
      </c>
      <c r="N9" s="30" t="str">
        <f>VLOOKUP(M9,[22]OPERACIONAL!$A$1:$C$12,2,FALSE)</f>
        <v>OUTROS SERVIÇOS DE TERCEIROS - PESSOA JURÍDICA</v>
      </c>
    </row>
    <row r="10" spans="2:14">
      <c r="B10" s="23" t="str">
        <f t="shared" si="0"/>
        <v>45</v>
      </c>
      <c r="C10" s="24" t="s">
        <v>1931</v>
      </c>
      <c r="D10" s="314" t="s">
        <v>1945</v>
      </c>
      <c r="E10" s="25" t="s">
        <v>1946</v>
      </c>
      <c r="F10" s="24" t="s">
        <v>1934</v>
      </c>
      <c r="G10" s="26">
        <v>12</v>
      </c>
      <c r="H10" s="45">
        <v>45293</v>
      </c>
      <c r="I10" s="27">
        <v>123755</v>
      </c>
      <c r="J10" s="28">
        <f t="shared" si="1"/>
        <v>1485060</v>
      </c>
      <c r="K10" s="29" t="s">
        <v>20</v>
      </c>
      <c r="L10" s="29" t="s">
        <v>21</v>
      </c>
      <c r="M10" s="29" t="s">
        <v>34</v>
      </c>
      <c r="N10" s="30" t="str">
        <f>VLOOKUP(M10,[22]OPERACIONAL!$A$1:$C$12,2,FALSE)</f>
        <v>OUTROS SERVIÇOS DE TERCEIROS - PESSOA JURÍDICA</v>
      </c>
    </row>
    <row r="11" spans="2:14" ht="24">
      <c r="B11" s="23" t="str">
        <f t="shared" si="0"/>
        <v>45</v>
      </c>
      <c r="C11" s="24" t="s">
        <v>1931</v>
      </c>
      <c r="D11" s="314" t="s">
        <v>1947</v>
      </c>
      <c r="E11" s="25" t="s">
        <v>1948</v>
      </c>
      <c r="F11" s="24" t="s">
        <v>1934</v>
      </c>
      <c r="G11" s="26">
        <v>12</v>
      </c>
      <c r="H11" s="45">
        <v>45293</v>
      </c>
      <c r="I11" s="27">
        <v>18332.5</v>
      </c>
      <c r="J11" s="28">
        <f t="shared" si="1"/>
        <v>219990</v>
      </c>
      <c r="K11" s="29" t="s">
        <v>20</v>
      </c>
      <c r="L11" s="29" t="s">
        <v>21</v>
      </c>
      <c r="M11" s="29" t="s">
        <v>34</v>
      </c>
      <c r="N11" s="30" t="str">
        <f>VLOOKUP(M11,[22]OPERACIONAL!$A$1:$C$12,2,FALSE)</f>
        <v>OUTROS SERVIÇOS DE TERCEIROS - PESSOA JURÍDICA</v>
      </c>
    </row>
    <row r="12" spans="2:14">
      <c r="B12" s="23" t="str">
        <f t="shared" si="0"/>
        <v>45</v>
      </c>
      <c r="C12" s="24" t="s">
        <v>1931</v>
      </c>
      <c r="D12" s="314" t="s">
        <v>1949</v>
      </c>
      <c r="E12" s="25" t="s">
        <v>1950</v>
      </c>
      <c r="F12" s="24" t="s">
        <v>1934</v>
      </c>
      <c r="G12" s="26">
        <v>12</v>
      </c>
      <c r="H12" s="45">
        <v>45293</v>
      </c>
      <c r="I12" s="27">
        <v>7475.84</v>
      </c>
      <c r="J12" s="28">
        <f t="shared" si="1"/>
        <v>89710.080000000002</v>
      </c>
      <c r="K12" s="29" t="s">
        <v>20</v>
      </c>
      <c r="L12" s="29" t="s">
        <v>21</v>
      </c>
      <c r="M12" s="29" t="s">
        <v>34</v>
      </c>
      <c r="N12" s="30" t="str">
        <f>VLOOKUP(M12,[22]OPERACIONAL!$A$1:$C$12,2,FALSE)</f>
        <v>OUTROS SERVIÇOS DE TERCEIROS - PESSOA JURÍDICA</v>
      </c>
    </row>
    <row r="13" spans="2:14" ht="24">
      <c r="B13" s="23" t="str">
        <f t="shared" si="0"/>
        <v>45</v>
      </c>
      <c r="C13" s="24" t="s">
        <v>1931</v>
      </c>
      <c r="D13" s="314" t="s">
        <v>1951</v>
      </c>
      <c r="E13" s="25" t="s">
        <v>1952</v>
      </c>
      <c r="F13" s="24" t="s">
        <v>1934</v>
      </c>
      <c r="G13" s="26">
        <v>12</v>
      </c>
      <c r="H13" s="45">
        <v>45293</v>
      </c>
      <c r="I13" s="27">
        <v>857249.46</v>
      </c>
      <c r="J13" s="28">
        <f t="shared" si="1"/>
        <v>10286993.52</v>
      </c>
      <c r="K13" s="29" t="s">
        <v>20</v>
      </c>
      <c r="L13" s="29" t="s">
        <v>21</v>
      </c>
      <c r="M13" s="29" t="s">
        <v>34</v>
      </c>
      <c r="N13" s="30" t="str">
        <f>VLOOKUP(M13,[22]OPERACIONAL!$A$1:$C$12,2,FALSE)</f>
        <v>OUTROS SERVIÇOS DE TERCEIROS - PESSOA JURÍDICA</v>
      </c>
    </row>
    <row r="14" spans="2:14">
      <c r="B14" s="23" t="str">
        <f t="shared" si="0"/>
        <v>45</v>
      </c>
      <c r="C14" s="24" t="s">
        <v>1931</v>
      </c>
      <c r="D14" s="314" t="s">
        <v>1953</v>
      </c>
      <c r="E14" s="25" t="s">
        <v>1954</v>
      </c>
      <c r="F14" s="24" t="s">
        <v>1934</v>
      </c>
      <c r="G14" s="26">
        <v>12</v>
      </c>
      <c r="H14" s="45">
        <v>45293</v>
      </c>
      <c r="I14" s="27">
        <v>356465.2</v>
      </c>
      <c r="J14" s="28">
        <f t="shared" si="1"/>
        <v>4277582.4000000004</v>
      </c>
      <c r="K14" s="29" t="s">
        <v>20</v>
      </c>
      <c r="L14" s="29" t="s">
        <v>21</v>
      </c>
      <c r="M14" s="29" t="s">
        <v>34</v>
      </c>
      <c r="N14" s="30" t="str">
        <f>VLOOKUP(M14,[22]OPERACIONAL!$A$1:$C$12,2,FALSE)</f>
        <v>OUTROS SERVIÇOS DE TERCEIROS - PESSOA JURÍDICA</v>
      </c>
    </row>
    <row r="15" spans="2:14">
      <c r="B15" s="23" t="str">
        <f t="shared" si="0"/>
        <v>45</v>
      </c>
      <c r="C15" s="24" t="s">
        <v>1931</v>
      </c>
      <c r="D15" s="314" t="s">
        <v>1955</v>
      </c>
      <c r="E15" s="25" t="s">
        <v>1956</v>
      </c>
      <c r="F15" s="24" t="s">
        <v>1934</v>
      </c>
      <c r="G15" s="26">
        <v>12</v>
      </c>
      <c r="H15" s="45">
        <v>45293</v>
      </c>
      <c r="I15" s="27">
        <v>540000</v>
      </c>
      <c r="J15" s="28">
        <f t="shared" si="1"/>
        <v>6480000</v>
      </c>
      <c r="K15" s="29" t="s">
        <v>20</v>
      </c>
      <c r="L15" s="29" t="s">
        <v>21</v>
      </c>
      <c r="M15" s="29" t="s">
        <v>34</v>
      </c>
      <c r="N15" s="30" t="str">
        <f>VLOOKUP(M15,[22]OPERACIONAL!$A$1:$C$12,2,FALSE)</f>
        <v>OUTROS SERVIÇOS DE TERCEIROS - PESSOA JURÍDICA</v>
      </c>
    </row>
    <row r="16" spans="2:14" ht="24">
      <c r="B16" s="23" t="str">
        <f t="shared" si="0"/>
        <v>45</v>
      </c>
      <c r="C16" s="24" t="s">
        <v>1931</v>
      </c>
      <c r="D16" s="314" t="s">
        <v>1957</v>
      </c>
      <c r="E16" s="25" t="s">
        <v>1958</v>
      </c>
      <c r="F16" s="24" t="s">
        <v>1934</v>
      </c>
      <c r="G16" s="26">
        <v>12</v>
      </c>
      <c r="H16" s="45">
        <v>45293</v>
      </c>
      <c r="I16" s="27">
        <v>1707841.365</v>
      </c>
      <c r="J16" s="28">
        <f t="shared" si="1"/>
        <v>20494096.379999999</v>
      </c>
      <c r="K16" s="29" t="s">
        <v>20</v>
      </c>
      <c r="L16" s="29" t="s">
        <v>21</v>
      </c>
      <c r="M16" s="29" t="s">
        <v>34</v>
      </c>
      <c r="N16" s="30" t="str">
        <f>VLOOKUP(M16,[22]OPERACIONAL!$A$1:$C$12,2,FALSE)</f>
        <v>OUTROS SERVIÇOS DE TERCEIROS - PESSOA JURÍDICA</v>
      </c>
    </row>
    <row r="17" spans="2:14">
      <c r="B17" s="23" t="str">
        <f t="shared" si="0"/>
        <v>45</v>
      </c>
      <c r="C17" s="24" t="s">
        <v>1931</v>
      </c>
      <c r="D17" s="314" t="s">
        <v>1959</v>
      </c>
      <c r="E17" s="25" t="s">
        <v>1960</v>
      </c>
      <c r="F17" s="24" t="s">
        <v>1934</v>
      </c>
      <c r="G17" s="26">
        <v>12</v>
      </c>
      <c r="H17" s="45">
        <v>45293</v>
      </c>
      <c r="I17" s="27">
        <v>132595.32999999999</v>
      </c>
      <c r="J17" s="28">
        <f t="shared" si="1"/>
        <v>1591143.96</v>
      </c>
      <c r="K17" s="29" t="s">
        <v>20</v>
      </c>
      <c r="L17" s="29" t="s">
        <v>21</v>
      </c>
      <c r="M17" s="29" t="s">
        <v>34</v>
      </c>
      <c r="N17" s="30" t="str">
        <f>VLOOKUP(M17,[22]OPERACIONAL!$A$1:$C$12,2,FALSE)</f>
        <v>OUTROS SERVIÇOS DE TERCEIROS - PESSOA JURÍDICA</v>
      </c>
    </row>
    <row r="18" spans="2:14" ht="36">
      <c r="B18" s="23" t="str">
        <f t="shared" si="0"/>
        <v>45</v>
      </c>
      <c r="C18" s="24" t="s">
        <v>1931</v>
      </c>
      <c r="D18" s="314" t="s">
        <v>1961</v>
      </c>
      <c r="E18" s="44" t="s">
        <v>1962</v>
      </c>
      <c r="F18" s="24" t="s">
        <v>1934</v>
      </c>
      <c r="G18" s="26">
        <v>12</v>
      </c>
      <c r="H18" s="45">
        <v>45293</v>
      </c>
      <c r="I18" s="27">
        <v>850000</v>
      </c>
      <c r="J18" s="28">
        <f t="shared" si="1"/>
        <v>10200000</v>
      </c>
      <c r="K18" s="29" t="s">
        <v>20</v>
      </c>
      <c r="L18" s="29" t="s">
        <v>21</v>
      </c>
      <c r="M18" s="29" t="s">
        <v>34</v>
      </c>
      <c r="N18" s="30" t="str">
        <f>VLOOKUP(M18,[22]OPERACIONAL!$A$1:$C$12,2,FALSE)</f>
        <v>OUTROS SERVIÇOS DE TERCEIROS - PESSOA JURÍDICA</v>
      </c>
    </row>
    <row r="19" spans="2:14" ht="36">
      <c r="B19" s="23" t="str">
        <f t="shared" si="0"/>
        <v>45</v>
      </c>
      <c r="C19" s="24" t="s">
        <v>1931</v>
      </c>
      <c r="D19" s="314" t="s">
        <v>1963</v>
      </c>
      <c r="E19" s="25" t="s">
        <v>1964</v>
      </c>
      <c r="F19" s="24" t="s">
        <v>1934</v>
      </c>
      <c r="G19" s="26">
        <v>12</v>
      </c>
      <c r="H19" s="45">
        <v>45293</v>
      </c>
      <c r="I19" s="47">
        <v>316666.6666</v>
      </c>
      <c r="J19" s="28">
        <f t="shared" si="1"/>
        <v>3799999.9992</v>
      </c>
      <c r="K19" s="29" t="s">
        <v>20</v>
      </c>
      <c r="L19" s="29" t="s">
        <v>21</v>
      </c>
      <c r="M19" s="29" t="s">
        <v>34</v>
      </c>
      <c r="N19" s="30" t="str">
        <f>VLOOKUP(M19,[22]OPERACIONAL!$A$1:$C$12,2,FALSE)</f>
        <v>OUTROS SERVIÇOS DE TERCEIROS - PESSOA JURÍDICA</v>
      </c>
    </row>
    <row r="20" spans="2:14" ht="36">
      <c r="B20" s="23" t="str">
        <f t="shared" si="0"/>
        <v>45</v>
      </c>
      <c r="C20" s="24" t="s">
        <v>1931</v>
      </c>
      <c r="D20" s="314" t="s">
        <v>1965</v>
      </c>
      <c r="E20" s="25" t="s">
        <v>1966</v>
      </c>
      <c r="F20" s="24" t="s">
        <v>1934</v>
      </c>
      <c r="G20" s="26">
        <v>12</v>
      </c>
      <c r="H20" s="45">
        <v>45293</v>
      </c>
      <c r="I20" s="27">
        <v>35833.33</v>
      </c>
      <c r="J20" s="28">
        <f t="shared" si="1"/>
        <v>429999.96</v>
      </c>
      <c r="K20" s="29" t="s">
        <v>20</v>
      </c>
      <c r="L20" s="29" t="s">
        <v>21</v>
      </c>
      <c r="M20" s="29" t="s">
        <v>34</v>
      </c>
      <c r="N20" s="30" t="str">
        <f>VLOOKUP(M20,[22]OPERACIONAL!$A$1:$C$12,2,FALSE)</f>
        <v>OUTROS SERVIÇOS DE TERCEIROS - PESSOA JURÍDICA</v>
      </c>
    </row>
    <row r="21" spans="2:14">
      <c r="B21" s="23" t="str">
        <f t="shared" si="0"/>
        <v>45</v>
      </c>
      <c r="C21" s="24" t="s">
        <v>1931</v>
      </c>
      <c r="D21" s="25" t="s">
        <v>1967</v>
      </c>
      <c r="E21" s="25" t="s">
        <v>1950</v>
      </c>
      <c r="F21" s="24" t="s">
        <v>18</v>
      </c>
      <c r="G21" s="26">
        <v>10</v>
      </c>
      <c r="H21" s="45">
        <v>45352</v>
      </c>
      <c r="I21" s="27">
        <v>4000</v>
      </c>
      <c r="J21" s="28">
        <f t="shared" si="1"/>
        <v>40000</v>
      </c>
      <c r="K21" s="29" t="s">
        <v>20</v>
      </c>
      <c r="L21" s="29" t="s">
        <v>21</v>
      </c>
      <c r="M21" s="29" t="s">
        <v>22</v>
      </c>
      <c r="N21" s="30" t="str">
        <f>VLOOKUP(M21,[22]OPERACIONAL!$A$1:$C$12,2,FALSE)</f>
        <v>EQUIPAMENTOS E MATERIAL PERMANENTE</v>
      </c>
    </row>
    <row r="22" spans="2:14" ht="24">
      <c r="B22" s="23" t="str">
        <f t="shared" si="0"/>
        <v>45</v>
      </c>
      <c r="C22" s="24" t="s">
        <v>1931</v>
      </c>
      <c r="D22" s="89" t="s">
        <v>1968</v>
      </c>
      <c r="E22" s="89" t="s">
        <v>1969</v>
      </c>
      <c r="F22" s="315" t="s">
        <v>18</v>
      </c>
      <c r="G22" s="316">
        <v>1</v>
      </c>
      <c r="H22" s="317">
        <v>45293</v>
      </c>
      <c r="I22" s="91">
        <v>173000</v>
      </c>
      <c r="J22" s="28">
        <f t="shared" si="1"/>
        <v>173000</v>
      </c>
      <c r="K22" s="29" t="s">
        <v>20</v>
      </c>
      <c r="L22" s="29" t="s">
        <v>21</v>
      </c>
      <c r="M22" s="29" t="s">
        <v>22</v>
      </c>
      <c r="N22" s="30" t="str">
        <f>VLOOKUP(M22,[22]OPERACIONAL!$A$1:$C$12,2,FALSE)</f>
        <v>EQUIPAMENTOS E MATERIAL PERMANENTE</v>
      </c>
    </row>
    <row r="23" spans="2:14">
      <c r="B23" s="23" t="str">
        <f t="shared" si="0"/>
        <v>45</v>
      </c>
      <c r="C23" s="24" t="s">
        <v>1931</v>
      </c>
      <c r="D23" s="93" t="s">
        <v>1970</v>
      </c>
      <c r="E23" s="93" t="s">
        <v>1971</v>
      </c>
      <c r="F23" s="94" t="s">
        <v>18</v>
      </c>
      <c r="G23" s="95">
        <v>1</v>
      </c>
      <c r="H23" s="318">
        <v>45293</v>
      </c>
      <c r="I23" s="97">
        <v>1000000</v>
      </c>
      <c r="J23" s="28">
        <f t="shared" si="1"/>
        <v>1000000</v>
      </c>
      <c r="K23" s="29" t="s">
        <v>20</v>
      </c>
      <c r="L23" s="29" t="s">
        <v>21</v>
      </c>
      <c r="M23" s="29" t="s">
        <v>109</v>
      </c>
      <c r="N23" s="30" t="str">
        <f>VLOOKUP(M23,[22]OPERACIONAL!$A$1:$C$12,2,FALSE)</f>
        <v>OBRAS E INSTALAÇÕES</v>
      </c>
    </row>
    <row r="24" spans="2:14" ht="36">
      <c r="B24" s="23" t="str">
        <f t="shared" si="0"/>
        <v>45</v>
      </c>
      <c r="C24" s="24" t="s">
        <v>1931</v>
      </c>
      <c r="D24" s="93" t="s">
        <v>1972</v>
      </c>
      <c r="E24" s="93" t="s">
        <v>1973</v>
      </c>
      <c r="F24" s="94" t="s">
        <v>1934</v>
      </c>
      <c r="G24" s="95">
        <v>12</v>
      </c>
      <c r="H24" s="318">
        <v>45293</v>
      </c>
      <c r="I24" s="97">
        <v>60000</v>
      </c>
      <c r="J24" s="28">
        <f t="shared" si="1"/>
        <v>720000</v>
      </c>
      <c r="K24" s="29" t="s">
        <v>20</v>
      </c>
      <c r="L24" s="29" t="s">
        <v>21</v>
      </c>
      <c r="M24" s="29" t="s">
        <v>31</v>
      </c>
      <c r="N24" s="30" t="str">
        <f>VLOOKUP(M24,[22]OPERACIONAL!$A$1:$C$12,2,FALSE)</f>
        <v>MATERIAL DE CONSUMO</v>
      </c>
    </row>
    <row r="25" spans="2:14" ht="36">
      <c r="B25" s="23" t="str">
        <f t="shared" si="0"/>
        <v>45</v>
      </c>
      <c r="C25" s="24" t="s">
        <v>1931</v>
      </c>
      <c r="D25" s="71" t="s">
        <v>1974</v>
      </c>
      <c r="E25" s="71" t="s">
        <v>1975</v>
      </c>
      <c r="F25" s="24" t="s">
        <v>18</v>
      </c>
      <c r="G25" s="319">
        <v>160</v>
      </c>
      <c r="H25" s="139">
        <v>45383</v>
      </c>
      <c r="I25" s="320">
        <v>192</v>
      </c>
      <c r="J25" s="321">
        <f t="shared" si="1"/>
        <v>30720</v>
      </c>
      <c r="K25" s="157" t="s">
        <v>20</v>
      </c>
      <c r="L25" s="157" t="s">
        <v>21</v>
      </c>
      <c r="M25" s="157" t="s">
        <v>31</v>
      </c>
      <c r="N25" s="30" t="str">
        <f>VLOOKUP(M25,[22]OPERACIONAL!$A$1:$C$12,2,FALSE)</f>
        <v>MATERIAL DE CONSUMO</v>
      </c>
    </row>
    <row r="26" spans="2:14" ht="36">
      <c r="B26" s="23" t="str">
        <f t="shared" si="0"/>
        <v>45</v>
      </c>
      <c r="C26" s="24" t="s">
        <v>1931</v>
      </c>
      <c r="D26" s="25" t="s">
        <v>1976</v>
      </c>
      <c r="E26" s="25" t="s">
        <v>1977</v>
      </c>
      <c r="F26" s="24" t="s">
        <v>18</v>
      </c>
      <c r="G26" s="26">
        <v>170</v>
      </c>
      <c r="H26" s="45">
        <v>45352</v>
      </c>
      <c r="I26" s="27">
        <v>140</v>
      </c>
      <c r="J26" s="28">
        <f t="shared" si="1"/>
        <v>23800</v>
      </c>
      <c r="K26" s="29" t="s">
        <v>43</v>
      </c>
      <c r="L26" s="29" t="s">
        <v>21</v>
      </c>
      <c r="M26" s="29" t="s">
        <v>31</v>
      </c>
      <c r="N26" s="30" t="str">
        <f>VLOOKUP(M26,[22]OPERACIONAL!$A$1:$C$12,2,FALSE)</f>
        <v>MATERIAL DE CONSUMO</v>
      </c>
    </row>
    <row r="27" spans="2:14" ht="24">
      <c r="B27" s="23" t="str">
        <f t="shared" si="0"/>
        <v>45</v>
      </c>
      <c r="C27" s="24" t="s">
        <v>1931</v>
      </c>
      <c r="D27" s="25" t="s">
        <v>1978</v>
      </c>
      <c r="E27" s="25" t="s">
        <v>1979</v>
      </c>
      <c r="F27" s="24" t="s">
        <v>18</v>
      </c>
      <c r="G27" s="26">
        <v>10000</v>
      </c>
      <c r="H27" s="45">
        <v>45293</v>
      </c>
      <c r="I27" s="27">
        <v>8</v>
      </c>
      <c r="J27" s="28">
        <f t="shared" si="1"/>
        <v>80000</v>
      </c>
      <c r="K27" s="29" t="s">
        <v>20</v>
      </c>
      <c r="L27" s="29" t="s">
        <v>69</v>
      </c>
      <c r="M27" s="29" t="s">
        <v>31</v>
      </c>
      <c r="N27" s="30" t="str">
        <f>VLOOKUP(M27,[22]OPERACIONAL!$A$1:$C$12,2,FALSE)</f>
        <v>MATERIAL DE CONSUMO</v>
      </c>
    </row>
    <row r="28" spans="2:14" ht="24">
      <c r="B28" s="23" t="str">
        <f t="shared" si="0"/>
        <v>45</v>
      </c>
      <c r="C28" s="24" t="s">
        <v>1931</v>
      </c>
      <c r="D28" s="25" t="s">
        <v>1980</v>
      </c>
      <c r="E28" s="25" t="s">
        <v>1981</v>
      </c>
      <c r="F28" s="24" t="s">
        <v>18</v>
      </c>
      <c r="G28" s="26">
        <v>13000</v>
      </c>
      <c r="H28" s="45">
        <v>45293</v>
      </c>
      <c r="I28" s="27">
        <v>2.5</v>
      </c>
      <c r="J28" s="28">
        <f t="shared" si="1"/>
        <v>32500</v>
      </c>
      <c r="K28" s="29" t="s">
        <v>20</v>
      </c>
      <c r="L28" s="29" t="s">
        <v>69</v>
      </c>
      <c r="M28" s="29" t="s">
        <v>31</v>
      </c>
      <c r="N28" s="30" t="str">
        <f>VLOOKUP(M28,[22]OPERACIONAL!$A$1:$C$12,2,FALSE)</f>
        <v>MATERIAL DE CONSUMO</v>
      </c>
    </row>
    <row r="29" spans="2:14" ht="24">
      <c r="B29" s="23" t="str">
        <f t="shared" si="0"/>
        <v>45</v>
      </c>
      <c r="C29" s="24" t="s">
        <v>1931</v>
      </c>
      <c r="D29" s="25" t="s">
        <v>1982</v>
      </c>
      <c r="E29" s="25" t="s">
        <v>1983</v>
      </c>
      <c r="F29" s="24" t="s">
        <v>18</v>
      </c>
      <c r="G29" s="26">
        <v>40</v>
      </c>
      <c r="H29" s="45">
        <v>45444</v>
      </c>
      <c r="I29" s="27">
        <v>300</v>
      </c>
      <c r="J29" s="28">
        <f t="shared" si="1"/>
        <v>12000</v>
      </c>
      <c r="K29" s="29" t="s">
        <v>20</v>
      </c>
      <c r="L29" s="29" t="s">
        <v>21</v>
      </c>
      <c r="M29" s="29" t="s">
        <v>22</v>
      </c>
      <c r="N29" s="30" t="str">
        <f>VLOOKUP(M29,[22]OPERACIONAL!$A$1:$C$12,2,FALSE)</f>
        <v>EQUIPAMENTOS E MATERIAL PERMANENTE</v>
      </c>
    </row>
    <row r="30" spans="2:14" ht="24">
      <c r="B30" s="23" t="str">
        <f t="shared" si="0"/>
        <v>45</v>
      </c>
      <c r="C30" s="24" t="s">
        <v>1931</v>
      </c>
      <c r="D30" s="25" t="s">
        <v>1984</v>
      </c>
      <c r="E30" s="25" t="s">
        <v>1985</v>
      </c>
      <c r="F30" s="24" t="s">
        <v>18</v>
      </c>
      <c r="G30" s="26">
        <v>80</v>
      </c>
      <c r="H30" s="45">
        <v>45474</v>
      </c>
      <c r="I30" s="27">
        <v>470</v>
      </c>
      <c r="J30" s="28">
        <f t="shared" si="1"/>
        <v>37600</v>
      </c>
      <c r="K30" s="29" t="s">
        <v>20</v>
      </c>
      <c r="L30" s="29" t="s">
        <v>21</v>
      </c>
      <c r="M30" s="29" t="s">
        <v>31</v>
      </c>
      <c r="N30" s="30" t="str">
        <f>VLOOKUP(M30,[22]OPERACIONAL!$A$1:$C$12,2,FALSE)</f>
        <v>MATERIAL DE CONSUMO</v>
      </c>
    </row>
    <row r="31" spans="2:14">
      <c r="B31" s="23" t="str">
        <f t="shared" si="0"/>
        <v>45</v>
      </c>
      <c r="C31" s="24" t="s">
        <v>1931</v>
      </c>
      <c r="D31" s="25" t="s">
        <v>1986</v>
      </c>
      <c r="E31" s="25" t="s">
        <v>1987</v>
      </c>
      <c r="F31" s="24" t="s">
        <v>18</v>
      </c>
      <c r="G31" s="26">
        <v>160</v>
      </c>
      <c r="H31" s="45">
        <v>45293</v>
      </c>
      <c r="I31" s="27">
        <v>121</v>
      </c>
      <c r="J31" s="28">
        <f t="shared" si="1"/>
        <v>19360</v>
      </c>
      <c r="K31" s="29" t="s">
        <v>20</v>
      </c>
      <c r="L31" s="29" t="s">
        <v>21</v>
      </c>
      <c r="M31" s="29" t="s">
        <v>31</v>
      </c>
      <c r="N31" s="30" t="str">
        <f>VLOOKUP(M31,[22]OPERACIONAL!$A$1:$C$12,2,FALSE)</f>
        <v>MATERIAL DE CONSUMO</v>
      </c>
    </row>
    <row r="32" spans="2:14" ht="48">
      <c r="B32" s="23" t="str">
        <f t="shared" si="0"/>
        <v>45</v>
      </c>
      <c r="C32" s="24" t="s">
        <v>1931</v>
      </c>
      <c r="D32" s="25" t="s">
        <v>1988</v>
      </c>
      <c r="E32" s="25" t="s">
        <v>1989</v>
      </c>
      <c r="F32" s="24" t="s">
        <v>18</v>
      </c>
      <c r="G32" s="26">
        <v>40</v>
      </c>
      <c r="H32" s="45">
        <v>45323</v>
      </c>
      <c r="I32" s="27">
        <v>433</v>
      </c>
      <c r="J32" s="28">
        <f t="shared" si="1"/>
        <v>17320</v>
      </c>
      <c r="K32" s="29" t="s">
        <v>20</v>
      </c>
      <c r="L32" s="29" t="s">
        <v>21</v>
      </c>
      <c r="M32" s="29" t="s">
        <v>34</v>
      </c>
      <c r="N32" s="30" t="str">
        <f>VLOOKUP(M32,[22]OPERACIONAL!$A$1:$C$12,2,FALSE)</f>
        <v>OUTROS SERVIÇOS DE TERCEIROS - PESSOA JURÍDICA</v>
      </c>
    </row>
    <row r="33" spans="2:14">
      <c r="B33" s="23" t="str">
        <f t="shared" si="0"/>
        <v>45</v>
      </c>
      <c r="C33" s="24" t="s">
        <v>1931</v>
      </c>
      <c r="D33" s="25" t="s">
        <v>1990</v>
      </c>
      <c r="E33" s="25" t="s">
        <v>1991</v>
      </c>
      <c r="F33" s="24" t="s">
        <v>18</v>
      </c>
      <c r="G33" s="26">
        <v>45</v>
      </c>
      <c r="H33" s="45">
        <v>45444</v>
      </c>
      <c r="I33" s="27">
        <v>400</v>
      </c>
      <c r="J33" s="28">
        <f t="shared" si="1"/>
        <v>18000</v>
      </c>
      <c r="K33" s="29" t="s">
        <v>20</v>
      </c>
      <c r="L33" s="29" t="s">
        <v>21</v>
      </c>
      <c r="M33" s="29" t="s">
        <v>22</v>
      </c>
      <c r="N33" s="30" t="str">
        <f>VLOOKUP(M33,[22]OPERACIONAL!$A$1:$C$12,2,FALSE)</f>
        <v>EQUIPAMENTOS E MATERIAL PERMANENTE</v>
      </c>
    </row>
    <row r="34" spans="2:14" ht="36">
      <c r="B34" s="23" t="str">
        <f t="shared" si="0"/>
        <v>45</v>
      </c>
      <c r="C34" s="24" t="s">
        <v>1931</v>
      </c>
      <c r="D34" s="25" t="s">
        <v>1992</v>
      </c>
      <c r="E34" s="25" t="s">
        <v>1993</v>
      </c>
      <c r="F34" s="24" t="s">
        <v>18</v>
      </c>
      <c r="G34" s="26">
        <v>900</v>
      </c>
      <c r="H34" s="45">
        <v>45444</v>
      </c>
      <c r="I34" s="27">
        <v>17</v>
      </c>
      <c r="J34" s="28">
        <f t="shared" si="1"/>
        <v>15300</v>
      </c>
      <c r="K34" s="29" t="s">
        <v>20</v>
      </c>
      <c r="L34" s="29" t="s">
        <v>21</v>
      </c>
      <c r="M34" s="29" t="s">
        <v>31</v>
      </c>
      <c r="N34" s="30" t="str">
        <f>VLOOKUP(M34,[22]OPERACIONAL!$A$1:$C$12,2,FALSE)</f>
        <v>MATERIAL DE CONSUMO</v>
      </c>
    </row>
    <row r="35" spans="2:14" ht="36">
      <c r="B35" s="23" t="str">
        <f t="shared" si="0"/>
        <v>45</v>
      </c>
      <c r="C35" s="24" t="s">
        <v>1931</v>
      </c>
      <c r="D35" s="25" t="s">
        <v>1994</v>
      </c>
      <c r="E35" s="25" t="s">
        <v>1995</v>
      </c>
      <c r="F35" s="24" t="s">
        <v>18</v>
      </c>
      <c r="G35" s="26">
        <v>7940</v>
      </c>
      <c r="H35" s="45">
        <v>45323</v>
      </c>
      <c r="I35" s="27">
        <v>151</v>
      </c>
      <c r="J35" s="28">
        <f t="shared" si="1"/>
        <v>1198940</v>
      </c>
      <c r="K35" s="29" t="s">
        <v>20</v>
      </c>
      <c r="L35" s="29" t="s">
        <v>21</v>
      </c>
      <c r="M35" s="29" t="s">
        <v>31</v>
      </c>
      <c r="N35" s="30" t="str">
        <f>VLOOKUP(M35,[22]OPERACIONAL!$A$1:$C$12,2,FALSE)</f>
        <v>MATERIAL DE CONSUMO</v>
      </c>
    </row>
    <row r="36" spans="2:14" ht="24">
      <c r="B36" s="23" t="str">
        <f t="shared" si="0"/>
        <v>45</v>
      </c>
      <c r="C36" s="24" t="s">
        <v>1931</v>
      </c>
      <c r="D36" s="25" t="s">
        <v>1996</v>
      </c>
      <c r="E36" s="25" t="s">
        <v>1997</v>
      </c>
      <c r="F36" s="24" t="s">
        <v>18</v>
      </c>
      <c r="G36" s="26">
        <v>7</v>
      </c>
      <c r="H36" s="45">
        <v>45293</v>
      </c>
      <c r="I36" s="27">
        <v>5000</v>
      </c>
      <c r="J36" s="28">
        <f t="shared" si="1"/>
        <v>35000</v>
      </c>
      <c r="K36" s="29" t="s">
        <v>20</v>
      </c>
      <c r="L36" s="29" t="s">
        <v>21</v>
      </c>
      <c r="M36" s="29" t="s">
        <v>22</v>
      </c>
      <c r="N36" s="30" t="str">
        <f>VLOOKUP(M36,[22]OPERACIONAL!$A$1:$C$12,2,FALSE)</f>
        <v>EQUIPAMENTOS E MATERIAL PERMANENTE</v>
      </c>
    </row>
    <row r="37" spans="2:14" ht="24">
      <c r="B37" s="23" t="str">
        <f t="shared" si="0"/>
        <v>45</v>
      </c>
      <c r="C37" s="24" t="s">
        <v>1931</v>
      </c>
      <c r="D37" s="25" t="s">
        <v>1998</v>
      </c>
      <c r="E37" s="25" t="s">
        <v>1999</v>
      </c>
      <c r="F37" s="24" t="s">
        <v>18</v>
      </c>
      <c r="G37" s="26">
        <v>10</v>
      </c>
      <c r="H37" s="45">
        <v>45474</v>
      </c>
      <c r="I37" s="27">
        <v>130000</v>
      </c>
      <c r="J37" s="28">
        <f t="shared" si="1"/>
        <v>1300000</v>
      </c>
      <c r="K37" s="29" t="s">
        <v>20</v>
      </c>
      <c r="L37" s="29" t="s">
        <v>21</v>
      </c>
      <c r="M37" s="29" t="s">
        <v>22</v>
      </c>
      <c r="N37" s="30" t="str">
        <f>VLOOKUP(M37,[22]OPERACIONAL!$A$1:$C$12,2,FALSE)</f>
        <v>EQUIPAMENTOS E MATERIAL PERMANENTE</v>
      </c>
    </row>
    <row r="38" spans="2:14" ht="24">
      <c r="B38" s="23" t="str">
        <f t="shared" si="0"/>
        <v>45</v>
      </c>
      <c r="C38" s="24" t="s">
        <v>1931</v>
      </c>
      <c r="D38" s="25" t="s">
        <v>2000</v>
      </c>
      <c r="E38" s="25" t="s">
        <v>2001</v>
      </c>
      <c r="F38" s="24" t="s">
        <v>18</v>
      </c>
      <c r="G38" s="26">
        <v>2</v>
      </c>
      <c r="H38" s="45">
        <v>45293</v>
      </c>
      <c r="I38" s="27">
        <v>50000</v>
      </c>
      <c r="J38" s="28">
        <f t="shared" si="1"/>
        <v>100000</v>
      </c>
      <c r="K38" s="29" t="s">
        <v>20</v>
      </c>
      <c r="L38" s="29" t="s">
        <v>21</v>
      </c>
      <c r="M38" s="29" t="s">
        <v>34</v>
      </c>
      <c r="N38" s="30" t="str">
        <f>VLOOKUP(M38,[22]OPERACIONAL!$A$1:$C$12,2,FALSE)</f>
        <v>OUTROS SERVIÇOS DE TERCEIROS - PESSOA JURÍDICA</v>
      </c>
    </row>
    <row r="39" spans="2:14" ht="24">
      <c r="B39" s="23" t="str">
        <f t="shared" si="0"/>
        <v>45</v>
      </c>
      <c r="C39" s="24" t="s">
        <v>1931</v>
      </c>
      <c r="D39" s="25" t="s">
        <v>2002</v>
      </c>
      <c r="E39" s="25" t="s">
        <v>2003</v>
      </c>
      <c r="F39" s="24" t="s">
        <v>18</v>
      </c>
      <c r="G39" s="26">
        <v>3</v>
      </c>
      <c r="H39" s="45">
        <v>45474</v>
      </c>
      <c r="I39" s="27">
        <v>600000</v>
      </c>
      <c r="J39" s="28">
        <f t="shared" si="1"/>
        <v>1800000</v>
      </c>
      <c r="K39" s="29" t="s">
        <v>20</v>
      </c>
      <c r="L39" s="29" t="s">
        <v>69</v>
      </c>
      <c r="M39" s="29" t="s">
        <v>34</v>
      </c>
      <c r="N39" s="30" t="str">
        <f>VLOOKUP(M39,[22]OPERACIONAL!$A$1:$C$12,2,FALSE)</f>
        <v>OUTROS SERVIÇOS DE TERCEIROS - PESSOA JURÍDICA</v>
      </c>
    </row>
    <row r="40" spans="2:14" ht="24">
      <c r="B40" s="23" t="str">
        <f t="shared" si="0"/>
        <v>45</v>
      </c>
      <c r="C40" s="24" t="s">
        <v>1931</v>
      </c>
      <c r="D40" s="25" t="s">
        <v>2004</v>
      </c>
      <c r="E40" s="25" t="s">
        <v>2001</v>
      </c>
      <c r="F40" s="24" t="s">
        <v>18</v>
      </c>
      <c r="G40" s="26">
        <v>3</v>
      </c>
      <c r="H40" s="45">
        <v>45293</v>
      </c>
      <c r="I40" s="27">
        <v>50000</v>
      </c>
      <c r="J40" s="28">
        <f t="shared" si="1"/>
        <v>150000</v>
      </c>
      <c r="K40" s="29" t="s">
        <v>43</v>
      </c>
      <c r="L40" s="29" t="s">
        <v>69</v>
      </c>
      <c r="M40" s="29" t="s">
        <v>34</v>
      </c>
      <c r="N40" s="30" t="str">
        <f>VLOOKUP(M40,[22]OPERACIONAL!$A$1:$C$12,2,FALSE)</f>
        <v>OUTROS SERVIÇOS DE TERCEIROS - PESSOA JURÍDICA</v>
      </c>
    </row>
    <row r="41" spans="2:14" ht="24">
      <c r="B41" s="23" t="str">
        <f t="shared" si="0"/>
        <v>45</v>
      </c>
      <c r="C41" s="24" t="s">
        <v>1931</v>
      </c>
      <c r="D41" s="25" t="s">
        <v>2005</v>
      </c>
      <c r="E41" s="25" t="s">
        <v>2006</v>
      </c>
      <c r="F41" s="24" t="s">
        <v>18</v>
      </c>
      <c r="G41" s="26">
        <v>1</v>
      </c>
      <c r="H41" s="45">
        <v>45293</v>
      </c>
      <c r="I41" s="47">
        <v>600000</v>
      </c>
      <c r="J41" s="28">
        <f t="shared" si="1"/>
        <v>600000</v>
      </c>
      <c r="K41" s="29" t="s">
        <v>20</v>
      </c>
      <c r="L41" s="29" t="s">
        <v>69</v>
      </c>
      <c r="M41" s="29" t="s">
        <v>34</v>
      </c>
      <c r="N41" s="30" t="str">
        <f>VLOOKUP(M41,[22]OPERACIONAL!$A$1:$C$12,2,FALSE)</f>
        <v>OUTROS SERVIÇOS DE TERCEIROS - PESSOA JURÍDICA</v>
      </c>
    </row>
    <row r="42" spans="2:14" ht="24">
      <c r="B42" s="23" t="str">
        <f t="shared" si="0"/>
        <v>45</v>
      </c>
      <c r="C42" s="24" t="s">
        <v>1931</v>
      </c>
      <c r="D42" s="25" t="s">
        <v>2007</v>
      </c>
      <c r="E42" s="25" t="s">
        <v>2008</v>
      </c>
      <c r="F42" s="24" t="s">
        <v>18</v>
      </c>
      <c r="G42" s="26">
        <v>1</v>
      </c>
      <c r="H42" s="45">
        <v>45293</v>
      </c>
      <c r="I42" s="27">
        <v>236000</v>
      </c>
      <c r="J42" s="28">
        <f t="shared" si="1"/>
        <v>236000</v>
      </c>
      <c r="K42" s="29" t="s">
        <v>20</v>
      </c>
      <c r="L42" s="29" t="s">
        <v>69</v>
      </c>
      <c r="M42" s="29" t="s">
        <v>34</v>
      </c>
      <c r="N42" s="30" t="str">
        <f>VLOOKUP(M42,[22]OPERACIONAL!$A$1:$C$12,2,FALSE)</f>
        <v>OUTROS SERVIÇOS DE TERCEIROS - PESSOA JURÍDICA</v>
      </c>
    </row>
    <row r="43" spans="2:14" ht="24">
      <c r="B43" s="23" t="str">
        <f t="shared" si="0"/>
        <v>45</v>
      </c>
      <c r="C43" s="24" t="s">
        <v>1931</v>
      </c>
      <c r="D43" s="25" t="s">
        <v>2009</v>
      </c>
      <c r="E43" s="25" t="s">
        <v>2008</v>
      </c>
      <c r="F43" s="24" t="s">
        <v>18</v>
      </c>
      <c r="G43" s="26">
        <v>1</v>
      </c>
      <c r="H43" s="45">
        <v>45293</v>
      </c>
      <c r="I43" s="27">
        <v>200000</v>
      </c>
      <c r="J43" s="28">
        <f t="shared" si="1"/>
        <v>200000</v>
      </c>
      <c r="K43" s="29" t="s">
        <v>20</v>
      </c>
      <c r="L43" s="29" t="s">
        <v>21</v>
      </c>
      <c r="M43" s="29" t="s">
        <v>34</v>
      </c>
      <c r="N43" s="30" t="str">
        <f>VLOOKUP(M43,[22]OPERACIONAL!$A$1:$C$12,2,FALSE)</f>
        <v>OUTROS SERVIÇOS DE TERCEIROS - PESSOA JURÍDICA</v>
      </c>
    </row>
    <row r="44" spans="2:14">
      <c r="B44" s="23" t="str">
        <f t="shared" si="0"/>
        <v>45</v>
      </c>
      <c r="C44" s="24" t="s">
        <v>1931</v>
      </c>
      <c r="D44" s="25" t="s">
        <v>2010</v>
      </c>
      <c r="E44" s="25" t="s">
        <v>2011</v>
      </c>
      <c r="F44" s="24" t="s">
        <v>18</v>
      </c>
      <c r="G44" s="26">
        <v>3</v>
      </c>
      <c r="H44" s="45">
        <v>45293</v>
      </c>
      <c r="I44" s="27">
        <v>695333.33</v>
      </c>
      <c r="J44" s="28">
        <f t="shared" si="1"/>
        <v>2085999.9899999998</v>
      </c>
      <c r="K44" s="29" t="s">
        <v>20</v>
      </c>
      <c r="L44" s="29" t="s">
        <v>21</v>
      </c>
      <c r="M44" s="29" t="s">
        <v>34</v>
      </c>
      <c r="N44" s="30" t="str">
        <f>VLOOKUP(M44,[22]OPERACIONAL!$A$1:$C$12,2,FALSE)</f>
        <v>OUTROS SERVIÇOS DE TERCEIROS - PESSOA JURÍDICA</v>
      </c>
    </row>
    <row r="45" spans="2:14" ht="24">
      <c r="B45" s="23" t="str">
        <f t="shared" si="0"/>
        <v>45</v>
      </c>
      <c r="C45" s="24" t="s">
        <v>1931</v>
      </c>
      <c r="D45" s="25" t="s">
        <v>2012</v>
      </c>
      <c r="E45" s="25" t="s">
        <v>2013</v>
      </c>
      <c r="F45" s="24" t="s">
        <v>18</v>
      </c>
      <c r="G45" s="26">
        <v>3</v>
      </c>
      <c r="H45" s="45">
        <v>45293</v>
      </c>
      <c r="I45" s="27">
        <v>933333.33299999998</v>
      </c>
      <c r="J45" s="28">
        <f t="shared" si="1"/>
        <v>2799999.9989999998</v>
      </c>
      <c r="K45" s="29" t="s">
        <v>20</v>
      </c>
      <c r="L45" s="29" t="s">
        <v>21</v>
      </c>
      <c r="M45" s="29" t="s">
        <v>34</v>
      </c>
      <c r="N45" s="30" t="str">
        <f>VLOOKUP(M45,[22]OPERACIONAL!$A$1:$C$12,2,FALSE)</f>
        <v>OUTROS SERVIÇOS DE TERCEIROS - PESSOA JURÍDICA</v>
      </c>
    </row>
    <row r="46" spans="2:14" ht="24">
      <c r="B46" s="23" t="str">
        <f t="shared" si="0"/>
        <v>45</v>
      </c>
      <c r="C46" s="24" t="s">
        <v>1931</v>
      </c>
      <c r="D46" s="25" t="s">
        <v>2014</v>
      </c>
      <c r="E46" s="25" t="s">
        <v>2015</v>
      </c>
      <c r="F46" s="24" t="s">
        <v>18</v>
      </c>
      <c r="G46" s="26">
        <v>3</v>
      </c>
      <c r="H46" s="45">
        <v>45293</v>
      </c>
      <c r="I46" s="27">
        <v>1833333.3330000001</v>
      </c>
      <c r="J46" s="28">
        <f t="shared" si="1"/>
        <v>5499999.9989999998</v>
      </c>
      <c r="K46" s="29" t="s">
        <v>20</v>
      </c>
      <c r="L46" s="29" t="s">
        <v>21</v>
      </c>
      <c r="M46" s="29" t="s">
        <v>34</v>
      </c>
      <c r="N46" s="30" t="str">
        <f>VLOOKUP(M46,[22]OPERACIONAL!$A$1:$C$12,2,FALSE)</f>
        <v>OUTROS SERVIÇOS DE TERCEIROS - PESSOA JURÍDICA</v>
      </c>
    </row>
    <row r="47" spans="2:14" ht="24">
      <c r="B47" s="23" t="str">
        <f t="shared" si="0"/>
        <v>45</v>
      </c>
      <c r="C47" s="24" t="s">
        <v>1931</v>
      </c>
      <c r="D47" s="25" t="s">
        <v>2016</v>
      </c>
      <c r="E47" s="25" t="s">
        <v>2017</v>
      </c>
      <c r="F47" s="24" t="s">
        <v>18</v>
      </c>
      <c r="G47" s="26">
        <v>1</v>
      </c>
      <c r="H47" s="45">
        <v>45293</v>
      </c>
      <c r="I47" s="27">
        <v>850000</v>
      </c>
      <c r="J47" s="28">
        <f t="shared" si="1"/>
        <v>850000</v>
      </c>
      <c r="K47" s="29" t="s">
        <v>20</v>
      </c>
      <c r="L47" s="29" t="s">
        <v>69</v>
      </c>
      <c r="M47" s="29" t="s">
        <v>34</v>
      </c>
      <c r="N47" s="30" t="str">
        <f>VLOOKUP(M47,[22]OPERACIONAL!$A$1:$C$12,2,FALSE)</f>
        <v>OUTROS SERVIÇOS DE TERCEIROS - PESSOA JURÍDICA</v>
      </c>
    </row>
    <row r="48" spans="2:14" ht="24">
      <c r="B48" s="23" t="str">
        <f t="shared" si="0"/>
        <v>45</v>
      </c>
      <c r="C48" s="24" t="s">
        <v>1931</v>
      </c>
      <c r="D48" s="25" t="s">
        <v>2018</v>
      </c>
      <c r="E48" s="25" t="s">
        <v>2017</v>
      </c>
      <c r="F48" s="24" t="s">
        <v>18</v>
      </c>
      <c r="G48" s="26">
        <v>1</v>
      </c>
      <c r="H48" s="45">
        <v>45293</v>
      </c>
      <c r="I48" s="27">
        <v>1350000</v>
      </c>
      <c r="J48" s="28">
        <f t="shared" si="1"/>
        <v>1350000</v>
      </c>
      <c r="K48" s="29" t="s">
        <v>20</v>
      </c>
      <c r="L48" s="29" t="s">
        <v>69</v>
      </c>
      <c r="M48" s="29" t="s">
        <v>34</v>
      </c>
      <c r="N48" s="30" t="str">
        <f>VLOOKUP(M48,[22]OPERACIONAL!$A$1:$C$12,2,FALSE)</f>
        <v>OUTROS SERVIÇOS DE TERCEIROS - PESSOA JURÍDICA</v>
      </c>
    </row>
    <row r="49" spans="2:14" ht="24">
      <c r="B49" s="23" t="str">
        <f t="shared" si="0"/>
        <v>45</v>
      </c>
      <c r="C49" s="24" t="s">
        <v>1931</v>
      </c>
      <c r="D49" s="25" t="s">
        <v>2019</v>
      </c>
      <c r="E49" s="25" t="s">
        <v>2017</v>
      </c>
      <c r="F49" s="24" t="s">
        <v>18</v>
      </c>
      <c r="G49" s="26">
        <v>1</v>
      </c>
      <c r="H49" s="45">
        <v>45293</v>
      </c>
      <c r="I49" s="27">
        <v>1000000</v>
      </c>
      <c r="J49" s="28">
        <f t="shared" si="1"/>
        <v>1000000</v>
      </c>
      <c r="K49" s="29" t="s">
        <v>20</v>
      </c>
      <c r="L49" s="29" t="s">
        <v>69</v>
      </c>
      <c r="M49" s="29" t="s">
        <v>34</v>
      </c>
      <c r="N49" s="30" t="str">
        <f>VLOOKUP(M49,[22]OPERACIONAL!$A$1:$C$12,2,FALSE)</f>
        <v>OUTROS SERVIÇOS DE TERCEIROS - PESSOA JURÍDICA</v>
      </c>
    </row>
    <row r="50" spans="2:14" ht="36">
      <c r="B50" s="23" t="str">
        <f t="shared" si="0"/>
        <v>45</v>
      </c>
      <c r="C50" s="24" t="s">
        <v>1931</v>
      </c>
      <c r="D50" s="25" t="s">
        <v>2020</v>
      </c>
      <c r="E50" s="25" t="s">
        <v>2021</v>
      </c>
      <c r="F50" s="24" t="s">
        <v>18</v>
      </c>
      <c r="G50" s="26">
        <v>1</v>
      </c>
      <c r="H50" s="45">
        <v>45293</v>
      </c>
      <c r="I50" s="27">
        <v>800000</v>
      </c>
      <c r="J50" s="28">
        <f t="shared" si="1"/>
        <v>800000</v>
      </c>
      <c r="K50" s="29" t="s">
        <v>20</v>
      </c>
      <c r="L50" s="29" t="s">
        <v>21</v>
      </c>
      <c r="M50" s="29" t="s">
        <v>34</v>
      </c>
      <c r="N50" s="30" t="str">
        <f>VLOOKUP(M50,[22]OPERACIONAL!$A$1:$C$12,2,FALSE)</f>
        <v>OUTROS SERVIÇOS DE TERCEIROS - PESSOA JURÍDICA</v>
      </c>
    </row>
    <row r="51" spans="2:14" ht="24">
      <c r="B51" s="23" t="str">
        <f t="shared" si="0"/>
        <v>45</v>
      </c>
      <c r="C51" s="24" t="s">
        <v>1931</v>
      </c>
      <c r="D51" s="25" t="s">
        <v>2022</v>
      </c>
      <c r="E51" s="25" t="s">
        <v>2023</v>
      </c>
      <c r="F51" s="24" t="s">
        <v>18</v>
      </c>
      <c r="G51" s="26">
        <v>3</v>
      </c>
      <c r="H51" s="45">
        <v>45293</v>
      </c>
      <c r="I51" s="27">
        <v>57000</v>
      </c>
      <c r="J51" s="28">
        <f t="shared" si="1"/>
        <v>171000</v>
      </c>
      <c r="K51" s="29" t="s">
        <v>20</v>
      </c>
      <c r="L51" s="29" t="s">
        <v>69</v>
      </c>
      <c r="M51" s="29" t="s">
        <v>34</v>
      </c>
      <c r="N51" s="30" t="str">
        <f>VLOOKUP(M51,[22]OPERACIONAL!$A$1:$C$12,2,FALSE)</f>
        <v>OUTROS SERVIÇOS DE TERCEIROS - PESSOA JURÍDICA</v>
      </c>
    </row>
    <row r="52" spans="2:14" ht="24">
      <c r="B52" s="23" t="str">
        <f t="shared" si="0"/>
        <v>45</v>
      </c>
      <c r="C52" s="24" t="s">
        <v>1931</v>
      </c>
      <c r="D52" s="89" t="s">
        <v>2024</v>
      </c>
      <c r="E52" s="89" t="s">
        <v>2025</v>
      </c>
      <c r="F52" s="315" t="s">
        <v>18</v>
      </c>
      <c r="G52" s="316">
        <v>3</v>
      </c>
      <c r="H52" s="317">
        <v>45292</v>
      </c>
      <c r="I52" s="91">
        <v>9750</v>
      </c>
      <c r="J52" s="28">
        <f t="shared" si="1"/>
        <v>29250</v>
      </c>
      <c r="K52" s="322" t="s">
        <v>20</v>
      </c>
      <c r="L52" s="322" t="s">
        <v>21</v>
      </c>
      <c r="M52" s="322" t="s">
        <v>22</v>
      </c>
      <c r="N52" s="30" t="str">
        <f>VLOOKUP(M52,[22]OPERACIONAL!$A$1:$C$12,2,FALSE)</f>
        <v>EQUIPAMENTOS E MATERIAL PERMANENTE</v>
      </c>
    </row>
    <row r="53" spans="2:14" ht="24">
      <c r="B53" s="23" t="str">
        <f t="shared" si="0"/>
        <v>45</v>
      </c>
      <c r="C53" s="24" t="s">
        <v>1931</v>
      </c>
      <c r="D53" s="93" t="s">
        <v>2026</v>
      </c>
      <c r="E53" s="93" t="s">
        <v>2027</v>
      </c>
      <c r="F53" s="94" t="s">
        <v>18</v>
      </c>
      <c r="G53" s="95">
        <v>5</v>
      </c>
      <c r="H53" s="318">
        <v>45292</v>
      </c>
      <c r="I53" s="97">
        <v>5000</v>
      </c>
      <c r="J53" s="28">
        <f t="shared" si="1"/>
        <v>25000</v>
      </c>
      <c r="K53" s="323" t="s">
        <v>20</v>
      </c>
      <c r="L53" s="323" t="s">
        <v>21</v>
      </c>
      <c r="M53" s="323" t="s">
        <v>22</v>
      </c>
      <c r="N53" s="30" t="str">
        <f>VLOOKUP(M53,[22]OPERACIONAL!$A$1:$C$12,2,FALSE)</f>
        <v>EQUIPAMENTOS E MATERIAL PERMANENTE</v>
      </c>
    </row>
    <row r="54" spans="2:14">
      <c r="B54" s="23" t="str">
        <f t="shared" si="0"/>
        <v>45</v>
      </c>
      <c r="C54" s="24" t="s">
        <v>1931</v>
      </c>
      <c r="D54" s="93" t="s">
        <v>2028</v>
      </c>
      <c r="E54" s="93" t="s">
        <v>2029</v>
      </c>
      <c r="F54" s="94" t="s">
        <v>18</v>
      </c>
      <c r="G54" s="95">
        <v>4</v>
      </c>
      <c r="H54" s="318">
        <v>45292</v>
      </c>
      <c r="I54" s="97">
        <v>60000</v>
      </c>
      <c r="J54" s="28">
        <f t="shared" si="1"/>
        <v>240000</v>
      </c>
      <c r="K54" s="323" t="s">
        <v>20</v>
      </c>
      <c r="L54" s="323" t="s">
        <v>21</v>
      </c>
      <c r="M54" s="323" t="s">
        <v>109</v>
      </c>
      <c r="N54" s="30" t="str">
        <f>VLOOKUP(M54,[22]OPERACIONAL!$A$1:$C$12,2,FALSE)</f>
        <v>OBRAS E INSTALAÇÕES</v>
      </c>
    </row>
    <row r="55" spans="2:14">
      <c r="B55" s="23" t="str">
        <f t="shared" si="0"/>
        <v>45</v>
      </c>
      <c r="C55" s="24" t="s">
        <v>1931</v>
      </c>
      <c r="D55" s="93" t="s">
        <v>2030</v>
      </c>
      <c r="E55" s="93" t="s">
        <v>2031</v>
      </c>
      <c r="F55" s="94" t="s">
        <v>18</v>
      </c>
      <c r="G55" s="95">
        <v>1</v>
      </c>
      <c r="H55" s="318">
        <v>45292</v>
      </c>
      <c r="I55" s="97">
        <v>90000</v>
      </c>
      <c r="J55" s="28">
        <f t="shared" si="1"/>
        <v>90000</v>
      </c>
      <c r="K55" s="323" t="s">
        <v>20</v>
      </c>
      <c r="L55" s="323" t="s">
        <v>21</v>
      </c>
      <c r="M55" s="323" t="s">
        <v>109</v>
      </c>
      <c r="N55" s="30" t="str">
        <f>VLOOKUP(M55,[22]OPERACIONAL!$A$1:$C$12,2,FALSE)</f>
        <v>OBRAS E INSTALAÇÕES</v>
      </c>
    </row>
    <row r="56" spans="2:14" ht="24">
      <c r="B56" s="23" t="str">
        <f t="shared" si="0"/>
        <v>45</v>
      </c>
      <c r="C56" s="24" t="s">
        <v>1931</v>
      </c>
      <c r="D56" s="93" t="s">
        <v>2032</v>
      </c>
      <c r="E56" s="93" t="s">
        <v>2031</v>
      </c>
      <c r="F56" s="94" t="s">
        <v>18</v>
      </c>
      <c r="G56" s="95">
        <v>1</v>
      </c>
      <c r="H56" s="318">
        <v>45292</v>
      </c>
      <c r="I56" s="97">
        <v>65000</v>
      </c>
      <c r="J56" s="28">
        <f t="shared" si="1"/>
        <v>65000</v>
      </c>
      <c r="K56" s="323" t="s">
        <v>20</v>
      </c>
      <c r="L56" s="323" t="s">
        <v>21</v>
      </c>
      <c r="M56" s="323" t="s">
        <v>22</v>
      </c>
      <c r="N56" s="30" t="str">
        <f>VLOOKUP(M56,[22]OPERACIONAL!$A$1:$C$12,2,FALSE)</f>
        <v>EQUIPAMENTOS E MATERIAL PERMANENTE</v>
      </c>
    </row>
    <row r="57" spans="2:14" ht="24">
      <c r="B57" s="23" t="str">
        <f t="shared" si="0"/>
        <v>45</v>
      </c>
      <c r="C57" s="24" t="s">
        <v>1931</v>
      </c>
      <c r="D57" s="93" t="s">
        <v>2033</v>
      </c>
      <c r="E57" s="93" t="s">
        <v>2034</v>
      </c>
      <c r="F57" s="94" t="s">
        <v>1934</v>
      </c>
      <c r="G57" s="95">
        <v>12</v>
      </c>
      <c r="H57" s="318">
        <v>45292</v>
      </c>
      <c r="I57" s="97">
        <v>21108.97</v>
      </c>
      <c r="J57" s="28">
        <f t="shared" si="1"/>
        <v>253307.64</v>
      </c>
      <c r="K57" s="323" t="s">
        <v>20</v>
      </c>
      <c r="L57" s="323" t="s">
        <v>21</v>
      </c>
      <c r="M57" s="323" t="s">
        <v>34</v>
      </c>
      <c r="N57" s="30" t="str">
        <f>VLOOKUP(M57,[22]OPERACIONAL!$A$1:$C$12,2,FALSE)</f>
        <v>OUTROS SERVIÇOS DE TERCEIROS - PESSOA JURÍDICA</v>
      </c>
    </row>
    <row r="58" spans="2:14" ht="24">
      <c r="B58" s="23" t="str">
        <f t="shared" si="0"/>
        <v>45</v>
      </c>
      <c r="C58" s="24" t="s">
        <v>1931</v>
      </c>
      <c r="D58" s="93" t="s">
        <v>2035</v>
      </c>
      <c r="E58" s="93" t="s">
        <v>2036</v>
      </c>
      <c r="F58" s="94" t="s">
        <v>18</v>
      </c>
      <c r="G58" s="95">
        <v>1</v>
      </c>
      <c r="H58" s="318">
        <v>45292</v>
      </c>
      <c r="I58" s="97">
        <v>80000</v>
      </c>
      <c r="J58" s="28">
        <f t="shared" si="1"/>
        <v>80000</v>
      </c>
      <c r="K58" s="323" t="s">
        <v>20</v>
      </c>
      <c r="L58" s="323" t="s">
        <v>21</v>
      </c>
      <c r="M58" s="323" t="s">
        <v>22</v>
      </c>
      <c r="N58" s="30" t="str">
        <f>VLOOKUP(M58,[22]OPERACIONAL!$A$1:$C$12,2,FALSE)</f>
        <v>EQUIPAMENTOS E MATERIAL PERMANENTE</v>
      </c>
    </row>
    <row r="59" spans="2:14" ht="24">
      <c r="B59" s="23" t="str">
        <f t="shared" si="0"/>
        <v>45</v>
      </c>
      <c r="C59" s="24" t="s">
        <v>1931</v>
      </c>
      <c r="D59" s="93" t="s">
        <v>2037</v>
      </c>
      <c r="E59" s="93" t="s">
        <v>2036</v>
      </c>
      <c r="F59" s="94" t="s">
        <v>1934</v>
      </c>
      <c r="G59" s="95">
        <v>12</v>
      </c>
      <c r="H59" s="318">
        <v>45292</v>
      </c>
      <c r="I59" s="97">
        <v>3314.29</v>
      </c>
      <c r="J59" s="28">
        <f t="shared" si="1"/>
        <v>39771.479999999996</v>
      </c>
      <c r="K59" s="323" t="s">
        <v>20</v>
      </c>
      <c r="L59" s="323" t="s">
        <v>21</v>
      </c>
      <c r="M59" s="323" t="s">
        <v>34</v>
      </c>
      <c r="N59" s="30" t="str">
        <f>VLOOKUP(M59,[22]OPERACIONAL!$A$1:$C$12,2,FALSE)</f>
        <v>OUTROS SERVIÇOS DE TERCEIROS - PESSOA JURÍDICA</v>
      </c>
    </row>
    <row r="60" spans="2:14" ht="24">
      <c r="B60" s="23" t="str">
        <f t="shared" si="0"/>
        <v>45</v>
      </c>
      <c r="C60" s="24" t="s">
        <v>1931</v>
      </c>
      <c r="D60" s="93" t="s">
        <v>2038</v>
      </c>
      <c r="E60" s="93" t="s">
        <v>2036</v>
      </c>
      <c r="F60" s="94" t="s">
        <v>1934</v>
      </c>
      <c r="G60" s="95">
        <v>12</v>
      </c>
      <c r="H60" s="318">
        <v>45292</v>
      </c>
      <c r="I60" s="97">
        <v>13889.18</v>
      </c>
      <c r="J60" s="28">
        <f t="shared" si="1"/>
        <v>166670.16</v>
      </c>
      <c r="K60" s="323" t="s">
        <v>20</v>
      </c>
      <c r="L60" s="323" t="s">
        <v>21</v>
      </c>
      <c r="M60" s="323" t="s">
        <v>34</v>
      </c>
      <c r="N60" s="30" t="str">
        <f>VLOOKUP(M60,[22]OPERACIONAL!$A$1:$C$12,2,FALSE)</f>
        <v>OUTROS SERVIÇOS DE TERCEIROS - PESSOA JURÍDICA</v>
      </c>
    </row>
    <row r="61" spans="2:14" ht="24">
      <c r="B61" s="23" t="str">
        <f t="shared" si="0"/>
        <v>45</v>
      </c>
      <c r="C61" s="24" t="s">
        <v>1931</v>
      </c>
      <c r="D61" s="93" t="s">
        <v>2039</v>
      </c>
      <c r="E61" s="93" t="s">
        <v>2040</v>
      </c>
      <c r="F61" s="94" t="s">
        <v>1934</v>
      </c>
      <c r="G61" s="95">
        <v>12</v>
      </c>
      <c r="H61" s="318">
        <v>45292</v>
      </c>
      <c r="I61" s="97">
        <v>10417.67</v>
      </c>
      <c r="J61" s="28">
        <f t="shared" si="1"/>
        <v>125012.04000000001</v>
      </c>
      <c r="K61" s="323" t="s">
        <v>20</v>
      </c>
      <c r="L61" s="323" t="s">
        <v>21</v>
      </c>
      <c r="M61" s="323" t="s">
        <v>37</v>
      </c>
      <c r="N61" s="30" t="str">
        <f>VLOOKUP(M61,[22]OPERACIONAL!$A$1:$C$12,2,FALSE)</f>
        <v>OUTROS SERVIÇOS DE TERCEIROS - PESSOA FÍSICA</v>
      </c>
    </row>
    <row r="62" spans="2:14" ht="24">
      <c r="B62" s="23" t="str">
        <f t="shared" si="0"/>
        <v>45</v>
      </c>
      <c r="C62" s="24" t="s">
        <v>1931</v>
      </c>
      <c r="D62" s="93" t="s">
        <v>2041</v>
      </c>
      <c r="E62" s="93" t="s">
        <v>2042</v>
      </c>
      <c r="F62" s="94" t="s">
        <v>1934</v>
      </c>
      <c r="G62" s="95">
        <v>12</v>
      </c>
      <c r="H62" s="318">
        <v>45292</v>
      </c>
      <c r="I62" s="97">
        <v>58333.333299999998</v>
      </c>
      <c r="J62" s="28">
        <f t="shared" si="1"/>
        <v>699999.99959999998</v>
      </c>
      <c r="K62" s="323" t="s">
        <v>43</v>
      </c>
      <c r="L62" s="323" t="s">
        <v>21</v>
      </c>
      <c r="M62" s="323" t="s">
        <v>31</v>
      </c>
      <c r="N62" s="30" t="str">
        <f>VLOOKUP(M62,[22]OPERACIONAL!$A$1:$C$12,2,FALSE)</f>
        <v>MATERIAL DE CONSUMO</v>
      </c>
    </row>
    <row r="63" spans="2:14">
      <c r="B63" s="23" t="str">
        <f t="shared" si="0"/>
        <v>45</v>
      </c>
      <c r="C63" s="24" t="s">
        <v>1931</v>
      </c>
      <c r="D63" s="93" t="s">
        <v>2043</v>
      </c>
      <c r="E63" s="93" t="s">
        <v>2044</v>
      </c>
      <c r="F63" s="94" t="s">
        <v>18</v>
      </c>
      <c r="G63" s="95">
        <v>6</v>
      </c>
      <c r="H63" s="318">
        <v>45292</v>
      </c>
      <c r="I63" s="97">
        <v>10000</v>
      </c>
      <c r="J63" s="28">
        <f t="shared" si="1"/>
        <v>60000</v>
      </c>
      <c r="K63" s="323" t="s">
        <v>43</v>
      </c>
      <c r="L63" s="323" t="s">
        <v>21</v>
      </c>
      <c r="M63" s="323" t="s">
        <v>34</v>
      </c>
      <c r="N63" s="30" t="str">
        <f>VLOOKUP(M63,[22]OPERACIONAL!$A$1:$C$12,2,FALSE)</f>
        <v>OUTROS SERVIÇOS DE TERCEIROS - PESSOA JURÍDICA</v>
      </c>
    </row>
    <row r="64" spans="2:14" ht="24">
      <c r="B64" s="23" t="str">
        <f t="shared" si="0"/>
        <v>45</v>
      </c>
      <c r="C64" s="24" t="s">
        <v>1931</v>
      </c>
      <c r="D64" s="93" t="s">
        <v>2045</v>
      </c>
      <c r="E64" s="93" t="s">
        <v>2046</v>
      </c>
      <c r="F64" s="94" t="s">
        <v>1934</v>
      </c>
      <c r="G64" s="95">
        <v>12</v>
      </c>
      <c r="H64" s="318">
        <v>45292</v>
      </c>
      <c r="I64" s="97">
        <v>2000</v>
      </c>
      <c r="J64" s="28">
        <f t="shared" si="1"/>
        <v>24000</v>
      </c>
      <c r="K64" s="323" t="s">
        <v>43</v>
      </c>
      <c r="L64" s="323" t="s">
        <v>21</v>
      </c>
      <c r="M64" s="323" t="s">
        <v>31</v>
      </c>
      <c r="N64" s="30" t="str">
        <f>VLOOKUP(M64,[22]OPERACIONAL!$A$1:$C$12,2,FALSE)</f>
        <v>MATERIAL DE CONSUMO</v>
      </c>
    </row>
    <row r="65" spans="2:14" ht="60">
      <c r="B65" s="23" t="str">
        <f t="shared" si="0"/>
        <v>45</v>
      </c>
      <c r="C65" s="324" t="s">
        <v>1931</v>
      </c>
      <c r="D65" s="89" t="s">
        <v>2047</v>
      </c>
      <c r="E65" s="89" t="s">
        <v>2048</v>
      </c>
      <c r="F65" s="315" t="s">
        <v>18</v>
      </c>
      <c r="G65" s="316">
        <v>1</v>
      </c>
      <c r="H65" s="317">
        <v>45292</v>
      </c>
      <c r="I65" s="91">
        <v>350000</v>
      </c>
      <c r="J65" s="321">
        <f t="shared" si="1"/>
        <v>350000</v>
      </c>
      <c r="K65" s="322" t="s">
        <v>20</v>
      </c>
      <c r="L65" s="322" t="s">
        <v>21</v>
      </c>
      <c r="M65" s="322" t="s">
        <v>109</v>
      </c>
      <c r="N65" s="30" t="str">
        <f>VLOOKUP(M65,[22]OPERACIONAL!$A$1:$C$12,2,FALSE)</f>
        <v>OBRAS E INSTALAÇÕES</v>
      </c>
    </row>
    <row r="66" spans="2:14" ht="48">
      <c r="B66" s="23" t="str">
        <f t="shared" si="0"/>
        <v>45</v>
      </c>
      <c r="C66" s="24" t="s">
        <v>1931</v>
      </c>
      <c r="D66" s="93" t="s">
        <v>2049</v>
      </c>
      <c r="E66" s="93" t="s">
        <v>2050</v>
      </c>
      <c r="F66" s="94" t="s">
        <v>1934</v>
      </c>
      <c r="G66" s="95">
        <v>12</v>
      </c>
      <c r="H66" s="318">
        <v>45292</v>
      </c>
      <c r="I66" s="97">
        <v>11666.6666</v>
      </c>
      <c r="J66" s="321">
        <f t="shared" si="1"/>
        <v>139999.99920000002</v>
      </c>
      <c r="K66" s="323" t="s">
        <v>20</v>
      </c>
      <c r="L66" s="323" t="s">
        <v>21</v>
      </c>
      <c r="M66" s="323" t="s">
        <v>34</v>
      </c>
      <c r="N66" s="30" t="str">
        <f>VLOOKUP(M66,[22]OPERACIONAL!$A$1:$C$12,2,FALSE)</f>
        <v>OUTROS SERVIÇOS DE TERCEIROS - PESSOA JURÍDICA</v>
      </c>
    </row>
    <row r="67" spans="2:14" ht="36">
      <c r="B67" s="23" t="str">
        <f t="shared" si="0"/>
        <v>45</v>
      </c>
      <c r="C67" s="24" t="s">
        <v>1931</v>
      </c>
      <c r="D67" s="93" t="s">
        <v>2051</v>
      </c>
      <c r="E67" s="93" t="s">
        <v>2052</v>
      </c>
      <c r="F67" s="94" t="s">
        <v>1934</v>
      </c>
      <c r="G67" s="95">
        <v>12</v>
      </c>
      <c r="H67" s="318">
        <v>45292</v>
      </c>
      <c r="I67" s="97">
        <v>25000</v>
      </c>
      <c r="J67" s="321">
        <f t="shared" si="1"/>
        <v>300000</v>
      </c>
      <c r="K67" s="323" t="s">
        <v>20</v>
      </c>
      <c r="L67" s="323" t="s">
        <v>21</v>
      </c>
      <c r="M67" s="323" t="s">
        <v>22</v>
      </c>
      <c r="N67" s="30" t="str">
        <f>VLOOKUP(M67,[22]OPERACIONAL!$A$1:$C$12,2,FALSE)</f>
        <v>EQUIPAMENTOS E MATERIAL PERMANENTE</v>
      </c>
    </row>
    <row r="68" spans="2:14" ht="24">
      <c r="B68" s="23" t="str">
        <f t="shared" si="0"/>
        <v>45</v>
      </c>
      <c r="C68" s="24" t="s">
        <v>1931</v>
      </c>
      <c r="D68" s="93" t="s">
        <v>2053</v>
      </c>
      <c r="E68" s="93" t="s">
        <v>2054</v>
      </c>
      <c r="F68" s="94" t="s">
        <v>1934</v>
      </c>
      <c r="G68" s="95">
        <v>12</v>
      </c>
      <c r="H68" s="318">
        <v>45292</v>
      </c>
      <c r="I68" s="97">
        <v>333333.3333</v>
      </c>
      <c r="J68" s="321">
        <f t="shared" si="1"/>
        <v>3999999.9995999997</v>
      </c>
      <c r="K68" s="323" t="s">
        <v>20</v>
      </c>
      <c r="L68" s="323" t="s">
        <v>21</v>
      </c>
      <c r="M68" s="323" t="s">
        <v>31</v>
      </c>
      <c r="N68" s="30" t="str">
        <f>VLOOKUP(M68,[22]OPERACIONAL!$A$1:$C$12,2,FALSE)</f>
        <v>MATERIAL DE CONSUMO</v>
      </c>
    </row>
    <row r="69" spans="2:14" ht="24">
      <c r="B69" s="23" t="str">
        <f t="shared" si="0"/>
        <v>45</v>
      </c>
      <c r="C69" s="24" t="s">
        <v>1931</v>
      </c>
      <c r="D69" s="93" t="s">
        <v>2055</v>
      </c>
      <c r="E69" s="93" t="s">
        <v>2056</v>
      </c>
      <c r="F69" s="94" t="s">
        <v>18</v>
      </c>
      <c r="G69" s="95">
        <v>8</v>
      </c>
      <c r="H69" s="318">
        <v>45292</v>
      </c>
      <c r="I69" s="97">
        <v>4000</v>
      </c>
      <c r="J69" s="321">
        <f t="shared" si="1"/>
        <v>32000</v>
      </c>
      <c r="K69" s="323" t="s">
        <v>20</v>
      </c>
      <c r="L69" s="323" t="s">
        <v>21</v>
      </c>
      <c r="M69" s="323" t="s">
        <v>22</v>
      </c>
      <c r="N69" s="30" t="str">
        <f>VLOOKUP(M69,[22]OPERACIONAL!$A$1:$C$12,2,FALSE)</f>
        <v>EQUIPAMENTOS E MATERIAL PERMANENTE</v>
      </c>
    </row>
    <row r="70" spans="2:14" ht="36">
      <c r="B70" s="23" t="str">
        <f t="shared" si="0"/>
        <v>45</v>
      </c>
      <c r="C70" s="24" t="s">
        <v>1931</v>
      </c>
      <c r="D70" s="93" t="s">
        <v>2057</v>
      </c>
      <c r="E70" s="93" t="s">
        <v>2058</v>
      </c>
      <c r="F70" s="94" t="s">
        <v>18</v>
      </c>
      <c r="G70" s="95">
        <v>1</v>
      </c>
      <c r="H70" s="318">
        <v>45292</v>
      </c>
      <c r="I70" s="97">
        <v>200000</v>
      </c>
      <c r="J70" s="321">
        <f t="shared" si="1"/>
        <v>200000</v>
      </c>
      <c r="K70" s="323" t="s">
        <v>20</v>
      </c>
      <c r="L70" s="323" t="s">
        <v>21</v>
      </c>
      <c r="M70" s="323" t="s">
        <v>22</v>
      </c>
      <c r="N70" s="30" t="str">
        <f>VLOOKUP(M70,[22]OPERACIONAL!$A$1:$C$12,2,FALSE)</f>
        <v>EQUIPAMENTOS E MATERIAL PERMANENTE</v>
      </c>
    </row>
    <row r="71" spans="2:14" ht="24">
      <c r="B71" s="23" t="str">
        <f t="shared" si="0"/>
        <v>45</v>
      </c>
      <c r="C71" s="24" t="s">
        <v>1931</v>
      </c>
      <c r="D71" s="89" t="s">
        <v>2059</v>
      </c>
      <c r="E71" s="89" t="s">
        <v>2060</v>
      </c>
      <c r="F71" s="315" t="s">
        <v>1934</v>
      </c>
      <c r="G71" s="316">
        <v>12</v>
      </c>
      <c r="H71" s="317">
        <v>45292</v>
      </c>
      <c r="I71" s="91">
        <v>29938.37</v>
      </c>
      <c r="J71" s="321">
        <f t="shared" si="1"/>
        <v>359260.44</v>
      </c>
      <c r="K71" s="157" t="s">
        <v>20</v>
      </c>
      <c r="L71" s="157" t="s">
        <v>21</v>
      </c>
      <c r="M71" s="322" t="s">
        <v>34</v>
      </c>
      <c r="N71" s="30" t="str">
        <f>VLOOKUP(M71,[22]OPERACIONAL!$A$1:$C$12,2,FALSE)</f>
        <v>OUTROS SERVIÇOS DE TERCEIROS - PESSOA JURÍDICA</v>
      </c>
    </row>
    <row r="72" spans="2:14">
      <c r="B72" s="23" t="str">
        <f t="shared" si="0"/>
        <v>45</v>
      </c>
      <c r="C72" s="24" t="s">
        <v>1931</v>
      </c>
      <c r="D72" s="93" t="s">
        <v>2061</v>
      </c>
      <c r="E72" s="93" t="s">
        <v>2062</v>
      </c>
      <c r="F72" s="94" t="s">
        <v>18</v>
      </c>
      <c r="G72" s="95">
        <v>1</v>
      </c>
      <c r="H72" s="318">
        <v>45293</v>
      </c>
      <c r="I72" s="97">
        <v>80000</v>
      </c>
      <c r="J72" s="28">
        <f t="shared" si="1"/>
        <v>80000</v>
      </c>
      <c r="K72" s="29" t="s">
        <v>20</v>
      </c>
      <c r="L72" s="29" t="s">
        <v>21</v>
      </c>
      <c r="M72" s="323" t="s">
        <v>34</v>
      </c>
      <c r="N72" s="30" t="str">
        <f>VLOOKUP(M72,[22]OPERACIONAL!$A$1:$C$12,2,FALSE)</f>
        <v>OUTROS SERVIÇOS DE TERCEIROS - PESSOA JURÍDICA</v>
      </c>
    </row>
    <row r="73" spans="2:14" ht="24">
      <c r="B73" s="23" t="str">
        <f t="shared" si="0"/>
        <v>45</v>
      </c>
      <c r="C73" s="24" t="s">
        <v>1931</v>
      </c>
      <c r="D73" s="93" t="s">
        <v>2063</v>
      </c>
      <c r="E73" s="93" t="s">
        <v>2062</v>
      </c>
      <c r="F73" s="94" t="s">
        <v>18</v>
      </c>
      <c r="G73" s="95">
        <v>1</v>
      </c>
      <c r="H73" s="318">
        <v>45293</v>
      </c>
      <c r="I73" s="97">
        <v>110000</v>
      </c>
      <c r="J73" s="28">
        <f t="shared" si="1"/>
        <v>110000</v>
      </c>
      <c r="K73" s="29" t="s">
        <v>20</v>
      </c>
      <c r="L73" s="29" t="s">
        <v>21</v>
      </c>
      <c r="M73" s="323" t="s">
        <v>109</v>
      </c>
      <c r="N73" s="30" t="str">
        <f>VLOOKUP(M73,[22]OPERACIONAL!$A$1:$C$12,2,FALSE)</f>
        <v>OBRAS E INSTALAÇÕES</v>
      </c>
    </row>
    <row r="74" spans="2:14" ht="24">
      <c r="B74" s="23" t="str">
        <f t="shared" si="0"/>
        <v>45</v>
      </c>
      <c r="C74" s="24" t="s">
        <v>1931</v>
      </c>
      <c r="D74" s="93" t="s">
        <v>2064</v>
      </c>
      <c r="E74" s="93" t="s">
        <v>2062</v>
      </c>
      <c r="F74" s="94" t="s">
        <v>18</v>
      </c>
      <c r="G74" s="95">
        <v>1</v>
      </c>
      <c r="H74" s="318">
        <v>45293</v>
      </c>
      <c r="I74" s="97">
        <v>1000000</v>
      </c>
      <c r="J74" s="28">
        <f t="shared" si="1"/>
        <v>1000000</v>
      </c>
      <c r="K74" s="29" t="s">
        <v>20</v>
      </c>
      <c r="L74" s="29" t="s">
        <v>21</v>
      </c>
      <c r="M74" s="323" t="s">
        <v>109</v>
      </c>
      <c r="N74" s="30" t="str">
        <f>VLOOKUP(M74,[22]OPERACIONAL!$A$1:$C$12,2,FALSE)</f>
        <v>OBRAS E INSTALAÇÕES</v>
      </c>
    </row>
    <row r="75" spans="2:14" ht="24">
      <c r="B75" s="23" t="str">
        <f t="shared" ref="B75:B150" si="2">MID(C75,1,2)</f>
        <v>45</v>
      </c>
      <c r="C75" s="24" t="s">
        <v>1931</v>
      </c>
      <c r="D75" s="93" t="s">
        <v>2065</v>
      </c>
      <c r="E75" s="93" t="s">
        <v>2062</v>
      </c>
      <c r="F75" s="94" t="s">
        <v>18</v>
      </c>
      <c r="G75" s="95">
        <v>1</v>
      </c>
      <c r="H75" s="318">
        <v>45293</v>
      </c>
      <c r="I75" s="97">
        <v>1500000</v>
      </c>
      <c r="J75" s="28">
        <f t="shared" ref="J75:J150" si="3">G75*I75</f>
        <v>1500000</v>
      </c>
      <c r="K75" s="29" t="s">
        <v>20</v>
      </c>
      <c r="L75" s="29" t="s">
        <v>21</v>
      </c>
      <c r="M75" s="323" t="s">
        <v>22</v>
      </c>
      <c r="N75" s="30" t="str">
        <f>VLOOKUP(M75,[22]OPERACIONAL!$A$1:$C$12,2,FALSE)</f>
        <v>EQUIPAMENTOS E MATERIAL PERMANENTE</v>
      </c>
    </row>
    <row r="76" spans="2:14">
      <c r="B76" s="23" t="str">
        <f t="shared" si="2"/>
        <v>45</v>
      </c>
      <c r="C76" s="24" t="s">
        <v>1931</v>
      </c>
      <c r="D76" s="93" t="s">
        <v>2066</v>
      </c>
      <c r="E76" s="93" t="s">
        <v>2062</v>
      </c>
      <c r="F76" s="94" t="s">
        <v>18</v>
      </c>
      <c r="G76" s="95">
        <v>1</v>
      </c>
      <c r="H76" s="318">
        <v>45293</v>
      </c>
      <c r="I76" s="97">
        <v>6000000</v>
      </c>
      <c r="J76" s="28">
        <f t="shared" si="3"/>
        <v>6000000</v>
      </c>
      <c r="K76" s="29" t="s">
        <v>20</v>
      </c>
      <c r="L76" s="29" t="s">
        <v>21</v>
      </c>
      <c r="M76" s="323" t="s">
        <v>109</v>
      </c>
      <c r="N76" s="30" t="str">
        <f>VLOOKUP(M76,[22]OPERACIONAL!$A$1:$C$12,2,FALSE)</f>
        <v>OBRAS E INSTALAÇÕES</v>
      </c>
    </row>
    <row r="77" spans="2:14">
      <c r="B77" s="23" t="str">
        <f t="shared" si="2"/>
        <v>45</v>
      </c>
      <c r="C77" s="24" t="s">
        <v>1931</v>
      </c>
      <c r="D77" s="93" t="s">
        <v>2067</v>
      </c>
      <c r="E77" s="93" t="s">
        <v>2062</v>
      </c>
      <c r="F77" s="94" t="s">
        <v>18</v>
      </c>
      <c r="G77" s="95">
        <v>1</v>
      </c>
      <c r="H77" s="318">
        <v>45293</v>
      </c>
      <c r="I77" s="97">
        <v>600000</v>
      </c>
      <c r="J77" s="28">
        <f t="shared" si="3"/>
        <v>600000</v>
      </c>
      <c r="K77" s="29" t="s">
        <v>20</v>
      </c>
      <c r="L77" s="29" t="s">
        <v>21</v>
      </c>
      <c r="M77" s="323" t="s">
        <v>109</v>
      </c>
      <c r="N77" s="30" t="str">
        <f>VLOOKUP(M77,[22]OPERACIONAL!$A$1:$C$12,2,FALSE)</f>
        <v>OBRAS E INSTALAÇÕES</v>
      </c>
    </row>
    <row r="78" spans="2:14" ht="24">
      <c r="B78" s="23" t="str">
        <f t="shared" si="2"/>
        <v>45</v>
      </c>
      <c r="C78" s="24" t="s">
        <v>1931</v>
      </c>
      <c r="D78" s="93" t="s">
        <v>2068</v>
      </c>
      <c r="E78" s="93" t="s">
        <v>2069</v>
      </c>
      <c r="F78" s="94" t="s">
        <v>18</v>
      </c>
      <c r="G78" s="95">
        <v>1</v>
      </c>
      <c r="H78" s="318">
        <v>45293</v>
      </c>
      <c r="I78" s="97">
        <v>140000</v>
      </c>
      <c r="J78" s="28">
        <f t="shared" si="3"/>
        <v>140000</v>
      </c>
      <c r="K78" s="29" t="s">
        <v>20</v>
      </c>
      <c r="L78" s="29" t="s">
        <v>21</v>
      </c>
      <c r="M78" s="323" t="s">
        <v>109</v>
      </c>
      <c r="N78" s="30" t="str">
        <f>VLOOKUP(M78,[22]OPERACIONAL!$A$1:$C$12,2,FALSE)</f>
        <v>OBRAS E INSTALAÇÕES</v>
      </c>
    </row>
    <row r="79" spans="2:14" ht="24">
      <c r="B79" s="23" t="str">
        <f t="shared" si="2"/>
        <v>45</v>
      </c>
      <c r="C79" s="24" t="s">
        <v>1931</v>
      </c>
      <c r="D79" s="93" t="s">
        <v>2070</v>
      </c>
      <c r="E79" s="93" t="s">
        <v>2062</v>
      </c>
      <c r="F79" s="94" t="s">
        <v>18</v>
      </c>
      <c r="G79" s="95">
        <v>1</v>
      </c>
      <c r="H79" s="318">
        <v>45293</v>
      </c>
      <c r="I79" s="97">
        <v>180000</v>
      </c>
      <c r="J79" s="28">
        <f t="shared" si="3"/>
        <v>180000</v>
      </c>
      <c r="K79" s="29" t="s">
        <v>20</v>
      </c>
      <c r="L79" s="29" t="s">
        <v>21</v>
      </c>
      <c r="M79" s="323" t="s">
        <v>34</v>
      </c>
      <c r="N79" s="30" t="str">
        <f>VLOOKUP(M79,[22]OPERACIONAL!$A$1:$C$12,2,FALSE)</f>
        <v>OUTROS SERVIÇOS DE TERCEIROS - PESSOA JURÍDICA</v>
      </c>
    </row>
    <row r="80" spans="2:14">
      <c r="B80" s="23" t="str">
        <f t="shared" si="2"/>
        <v>45</v>
      </c>
      <c r="C80" s="24" t="s">
        <v>1931</v>
      </c>
      <c r="D80" s="93" t="s">
        <v>2071</v>
      </c>
      <c r="E80" s="93" t="s">
        <v>2072</v>
      </c>
      <c r="F80" s="94" t="s">
        <v>18</v>
      </c>
      <c r="G80" s="95">
        <v>1</v>
      </c>
      <c r="H80" s="318">
        <v>45293</v>
      </c>
      <c r="I80" s="97">
        <v>600000</v>
      </c>
      <c r="J80" s="28">
        <f t="shared" si="3"/>
        <v>600000</v>
      </c>
      <c r="K80" s="29" t="s">
        <v>20</v>
      </c>
      <c r="L80" s="29" t="s">
        <v>21</v>
      </c>
      <c r="M80" s="323" t="s">
        <v>31</v>
      </c>
      <c r="N80" s="30" t="str">
        <f>VLOOKUP(M80,[22]OPERACIONAL!$A$1:$C$12,2,FALSE)</f>
        <v>MATERIAL DE CONSUMO</v>
      </c>
    </row>
    <row r="81" spans="2:14" ht="24">
      <c r="B81" s="23" t="str">
        <f t="shared" si="2"/>
        <v>45</v>
      </c>
      <c r="C81" s="24" t="s">
        <v>1931</v>
      </c>
      <c r="D81" s="93" t="s">
        <v>2073</v>
      </c>
      <c r="E81" s="93" t="s">
        <v>2074</v>
      </c>
      <c r="F81" s="94" t="s">
        <v>18</v>
      </c>
      <c r="G81" s="95">
        <v>1</v>
      </c>
      <c r="H81" s="318">
        <v>45293</v>
      </c>
      <c r="I81" s="97">
        <v>200000</v>
      </c>
      <c r="J81" s="28">
        <f t="shared" si="3"/>
        <v>200000</v>
      </c>
      <c r="K81" s="29" t="s">
        <v>20</v>
      </c>
      <c r="L81" s="29" t="s">
        <v>21</v>
      </c>
      <c r="M81" s="323" t="s">
        <v>22</v>
      </c>
      <c r="N81" s="30" t="str">
        <f>VLOOKUP(M81,[22]OPERACIONAL!$A$1:$C$12,2,FALSE)</f>
        <v>EQUIPAMENTOS E MATERIAL PERMANENTE</v>
      </c>
    </row>
    <row r="82" spans="2:14" ht="24">
      <c r="B82" s="23" t="str">
        <f t="shared" si="2"/>
        <v>45</v>
      </c>
      <c r="C82" s="24" t="s">
        <v>1931</v>
      </c>
      <c r="D82" s="93" t="s">
        <v>2075</v>
      </c>
      <c r="E82" s="93" t="s">
        <v>2076</v>
      </c>
      <c r="F82" s="94" t="s">
        <v>18</v>
      </c>
      <c r="G82" s="95">
        <v>1</v>
      </c>
      <c r="H82" s="318">
        <v>45293</v>
      </c>
      <c r="I82" s="97">
        <v>173000</v>
      </c>
      <c r="J82" s="28">
        <f t="shared" si="3"/>
        <v>173000</v>
      </c>
      <c r="K82" s="29" t="s">
        <v>20</v>
      </c>
      <c r="L82" s="29" t="s">
        <v>21</v>
      </c>
      <c r="M82" s="323" t="s">
        <v>34</v>
      </c>
      <c r="N82" s="30" t="str">
        <f>VLOOKUP(M82,[22]OPERACIONAL!$A$1:$C$12,2,FALSE)</f>
        <v>OUTROS SERVIÇOS DE TERCEIROS - PESSOA JURÍDICA</v>
      </c>
    </row>
    <row r="83" spans="2:14" ht="36">
      <c r="B83" s="23" t="str">
        <f t="shared" si="2"/>
        <v>45</v>
      </c>
      <c r="C83" s="24" t="s">
        <v>1931</v>
      </c>
      <c r="D83" s="89" t="s">
        <v>2077</v>
      </c>
      <c r="E83" s="89" t="s">
        <v>2078</v>
      </c>
      <c r="F83" s="315" t="s">
        <v>18</v>
      </c>
      <c r="G83" s="316">
        <v>1</v>
      </c>
      <c r="H83" s="318">
        <v>45292</v>
      </c>
      <c r="I83" s="91">
        <v>60000</v>
      </c>
      <c r="J83" s="321">
        <f t="shared" si="3"/>
        <v>60000</v>
      </c>
      <c r="K83" s="322" t="s">
        <v>20</v>
      </c>
      <c r="L83" s="322" t="s">
        <v>21</v>
      </c>
      <c r="M83" s="322" t="s">
        <v>109</v>
      </c>
      <c r="N83" s="30" t="str">
        <f>VLOOKUP(M83,[22]OPERACIONAL!$A$1:$C$12,2,FALSE)</f>
        <v>OBRAS E INSTALAÇÕES</v>
      </c>
    </row>
    <row r="84" spans="2:14" ht="24">
      <c r="B84" s="23" t="str">
        <f t="shared" si="2"/>
        <v>45</v>
      </c>
      <c r="C84" s="24" t="s">
        <v>1931</v>
      </c>
      <c r="D84" s="93" t="s">
        <v>2079</v>
      </c>
      <c r="E84" s="93" t="s">
        <v>2080</v>
      </c>
      <c r="F84" s="94" t="s">
        <v>18</v>
      </c>
      <c r="G84" s="95">
        <v>1</v>
      </c>
      <c r="H84" s="318">
        <v>45292</v>
      </c>
      <c r="I84" s="325">
        <v>430000</v>
      </c>
      <c r="J84" s="321">
        <f t="shared" si="3"/>
        <v>430000</v>
      </c>
      <c r="K84" s="323" t="s">
        <v>20</v>
      </c>
      <c r="L84" s="323" t="s">
        <v>21</v>
      </c>
      <c r="M84" s="322" t="s">
        <v>109</v>
      </c>
      <c r="N84" s="30" t="str">
        <f>VLOOKUP(M84,[22]OPERACIONAL!$A$1:$C$12,2,FALSE)</f>
        <v>OBRAS E INSTALAÇÕES</v>
      </c>
    </row>
    <row r="85" spans="2:14" ht="24">
      <c r="B85" s="23" t="str">
        <f t="shared" si="2"/>
        <v>45</v>
      </c>
      <c r="C85" s="24" t="s">
        <v>1931</v>
      </c>
      <c r="D85" s="93" t="s">
        <v>2081</v>
      </c>
      <c r="E85" s="93" t="s">
        <v>2082</v>
      </c>
      <c r="F85" s="94" t="s">
        <v>18</v>
      </c>
      <c r="G85" s="95">
        <v>1</v>
      </c>
      <c r="H85" s="318">
        <v>45292</v>
      </c>
      <c r="I85" s="97">
        <v>90000</v>
      </c>
      <c r="J85" s="321">
        <f t="shared" si="3"/>
        <v>90000</v>
      </c>
      <c r="K85" s="323" t="s">
        <v>20</v>
      </c>
      <c r="L85" s="323" t="s">
        <v>69</v>
      </c>
      <c r="M85" s="323" t="s">
        <v>109</v>
      </c>
      <c r="N85" s="30" t="str">
        <f>VLOOKUP(M85,[22]OPERACIONAL!$A$1:$C$12,2,FALSE)</f>
        <v>OBRAS E INSTALAÇÕES</v>
      </c>
    </row>
    <row r="86" spans="2:14" ht="36">
      <c r="B86" s="23" t="str">
        <f t="shared" si="2"/>
        <v>45</v>
      </c>
      <c r="C86" s="24" t="s">
        <v>1931</v>
      </c>
      <c r="D86" s="93" t="s">
        <v>2083</v>
      </c>
      <c r="E86" s="93" t="s">
        <v>2031</v>
      </c>
      <c r="F86" s="94" t="s">
        <v>18</v>
      </c>
      <c r="G86" s="95">
        <v>200</v>
      </c>
      <c r="H86" s="318">
        <v>45292</v>
      </c>
      <c r="I86" s="97">
        <v>300</v>
      </c>
      <c r="J86" s="321">
        <f t="shared" si="3"/>
        <v>60000</v>
      </c>
      <c r="K86" s="323" t="s">
        <v>20</v>
      </c>
      <c r="L86" s="323" t="s">
        <v>21</v>
      </c>
      <c r="M86" s="323" t="s">
        <v>109</v>
      </c>
      <c r="N86" s="30" t="str">
        <f>VLOOKUP(M86,[22]OPERACIONAL!$A$1:$C$12,2,FALSE)</f>
        <v>OBRAS E INSTALAÇÕES</v>
      </c>
    </row>
    <row r="87" spans="2:14" ht="24">
      <c r="B87" s="23" t="str">
        <f t="shared" si="2"/>
        <v>45</v>
      </c>
      <c r="C87" s="24" t="s">
        <v>1931</v>
      </c>
      <c r="D87" s="93" t="s">
        <v>2084</v>
      </c>
      <c r="E87" s="93" t="s">
        <v>2085</v>
      </c>
      <c r="F87" s="94" t="s">
        <v>1934</v>
      </c>
      <c r="G87" s="95">
        <v>12</v>
      </c>
      <c r="H87" s="318">
        <v>45292</v>
      </c>
      <c r="I87" s="97">
        <v>50000</v>
      </c>
      <c r="J87" s="321">
        <f t="shared" si="3"/>
        <v>600000</v>
      </c>
      <c r="K87" s="323" t="s">
        <v>20</v>
      </c>
      <c r="L87" s="323" t="s">
        <v>21</v>
      </c>
      <c r="M87" s="323" t="s">
        <v>31</v>
      </c>
      <c r="N87" s="30" t="str">
        <f>VLOOKUP(M87,[22]OPERACIONAL!$A$1:$C$12,2,FALSE)</f>
        <v>MATERIAL DE CONSUMO</v>
      </c>
    </row>
    <row r="88" spans="2:14" ht="36">
      <c r="B88" s="23" t="str">
        <f t="shared" si="2"/>
        <v>45</v>
      </c>
      <c r="C88" s="24" t="s">
        <v>1931</v>
      </c>
      <c r="D88" s="326" t="s">
        <v>2086</v>
      </c>
      <c r="E88" s="25" t="s">
        <v>2087</v>
      </c>
      <c r="F88" s="24" t="s">
        <v>1934</v>
      </c>
      <c r="G88" s="26">
        <v>12</v>
      </c>
      <c r="H88" s="45">
        <v>45292</v>
      </c>
      <c r="I88" s="27">
        <v>58333.333299999998</v>
      </c>
      <c r="J88" s="321">
        <f t="shared" si="3"/>
        <v>699999.99959999998</v>
      </c>
      <c r="K88" s="323" t="s">
        <v>20</v>
      </c>
      <c r="L88" s="323" t="s">
        <v>21</v>
      </c>
      <c r="M88" s="323" t="s">
        <v>109</v>
      </c>
      <c r="N88" s="30" t="str">
        <f>VLOOKUP(M88,[22]OPERACIONAL!$A$1:$C$12,2,FALSE)</f>
        <v>OBRAS E INSTALAÇÕES</v>
      </c>
    </row>
    <row r="89" spans="2:14">
      <c r="B89" s="23" t="str">
        <f t="shared" si="2"/>
        <v>45</v>
      </c>
      <c r="C89" s="24" t="s">
        <v>1931</v>
      </c>
      <c r="D89" s="93" t="s">
        <v>2088</v>
      </c>
      <c r="E89" s="93" t="s">
        <v>2089</v>
      </c>
      <c r="F89" s="94" t="s">
        <v>18</v>
      </c>
      <c r="G89" s="95">
        <v>10</v>
      </c>
      <c r="H89" s="45">
        <v>45292</v>
      </c>
      <c r="I89" s="97">
        <v>4000</v>
      </c>
      <c r="J89" s="321">
        <f t="shared" si="3"/>
        <v>40000</v>
      </c>
      <c r="K89" s="323" t="s">
        <v>20</v>
      </c>
      <c r="L89" s="323" t="s">
        <v>21</v>
      </c>
      <c r="M89" s="323" t="s">
        <v>22</v>
      </c>
      <c r="N89" s="30" t="str">
        <f>VLOOKUP(M89,[22]OPERACIONAL!$A$1:$C$12,2,FALSE)</f>
        <v>EQUIPAMENTOS E MATERIAL PERMANENTE</v>
      </c>
    </row>
    <row r="90" spans="2:14" ht="24">
      <c r="B90" s="23" t="str">
        <f t="shared" si="2"/>
        <v>45</v>
      </c>
      <c r="C90" s="24" t="s">
        <v>1931</v>
      </c>
      <c r="D90" s="93" t="s">
        <v>2090</v>
      </c>
      <c r="E90" s="93" t="s">
        <v>2091</v>
      </c>
      <c r="F90" s="94" t="s">
        <v>18</v>
      </c>
      <c r="G90" s="95">
        <v>1</v>
      </c>
      <c r="H90" s="45">
        <v>45292</v>
      </c>
      <c r="I90" s="97">
        <v>60000</v>
      </c>
      <c r="J90" s="321">
        <f t="shared" si="3"/>
        <v>60000</v>
      </c>
      <c r="K90" s="323" t="s">
        <v>20</v>
      </c>
      <c r="L90" s="323" t="s">
        <v>21</v>
      </c>
      <c r="M90" s="323" t="s">
        <v>109</v>
      </c>
      <c r="N90" s="30" t="str">
        <f>VLOOKUP(M90,[22]OPERACIONAL!$A$1:$C$12,2,FALSE)</f>
        <v>OBRAS E INSTALAÇÕES</v>
      </c>
    </row>
    <row r="91" spans="2:14" ht="72">
      <c r="B91" s="23" t="str">
        <f t="shared" si="2"/>
        <v>45</v>
      </c>
      <c r="C91" s="24" t="s">
        <v>1931</v>
      </c>
      <c r="D91" s="93" t="s">
        <v>2092</v>
      </c>
      <c r="E91" s="93" t="s">
        <v>2093</v>
      </c>
      <c r="F91" s="94" t="s">
        <v>18</v>
      </c>
      <c r="G91" s="95">
        <v>1</v>
      </c>
      <c r="H91" s="45">
        <v>45292</v>
      </c>
      <c r="I91" s="97">
        <v>200000</v>
      </c>
      <c r="J91" s="321">
        <f t="shared" si="3"/>
        <v>200000</v>
      </c>
      <c r="K91" s="323" t="s">
        <v>20</v>
      </c>
      <c r="L91" s="323" t="s">
        <v>21</v>
      </c>
      <c r="M91" s="323" t="s">
        <v>22</v>
      </c>
      <c r="N91" s="30" t="str">
        <f>VLOOKUP(M91,[22]OPERACIONAL!$A$1:$C$12,2,FALSE)</f>
        <v>EQUIPAMENTOS E MATERIAL PERMANENTE</v>
      </c>
    </row>
    <row r="92" spans="2:14" ht="48">
      <c r="B92" s="23" t="str">
        <f t="shared" si="2"/>
        <v>45</v>
      </c>
      <c r="C92" s="24" t="s">
        <v>1931</v>
      </c>
      <c r="D92" s="25" t="s">
        <v>2094</v>
      </c>
      <c r="E92" s="25" t="s">
        <v>1989</v>
      </c>
      <c r="F92" s="24" t="s">
        <v>1934</v>
      </c>
      <c r="G92" s="26">
        <v>12</v>
      </c>
      <c r="H92" s="45">
        <v>45292</v>
      </c>
      <c r="I92" s="27">
        <v>25000</v>
      </c>
      <c r="J92" s="321">
        <f t="shared" si="3"/>
        <v>300000</v>
      </c>
      <c r="K92" s="323" t="s">
        <v>20</v>
      </c>
      <c r="L92" s="323" t="s">
        <v>21</v>
      </c>
      <c r="M92" s="323" t="s">
        <v>31</v>
      </c>
      <c r="N92" s="30" t="str">
        <f>VLOOKUP(M92,[22]OPERACIONAL!$A$1:$C$12,2,FALSE)</f>
        <v>MATERIAL DE CONSUMO</v>
      </c>
    </row>
    <row r="93" spans="2:14">
      <c r="B93" s="23" t="str">
        <f t="shared" si="2"/>
        <v>45</v>
      </c>
      <c r="C93" s="24" t="s">
        <v>1931</v>
      </c>
      <c r="D93" s="93" t="s">
        <v>2095</v>
      </c>
      <c r="E93" s="93" t="s">
        <v>2096</v>
      </c>
      <c r="F93" s="94" t="s">
        <v>18</v>
      </c>
      <c r="G93" s="95">
        <v>20</v>
      </c>
      <c r="H93" s="45">
        <v>45292</v>
      </c>
      <c r="I93" s="97">
        <v>10000</v>
      </c>
      <c r="J93" s="321">
        <f t="shared" si="3"/>
        <v>200000</v>
      </c>
      <c r="K93" s="323" t="s">
        <v>20</v>
      </c>
      <c r="L93" s="323" t="s">
        <v>21</v>
      </c>
      <c r="M93" s="323" t="s">
        <v>34</v>
      </c>
      <c r="N93" s="30" t="str">
        <f>VLOOKUP(M93,[22]OPERACIONAL!$A$1:$C$12,2,FALSE)</f>
        <v>OUTROS SERVIÇOS DE TERCEIROS - PESSOA JURÍDICA</v>
      </c>
    </row>
    <row r="94" spans="2:14" ht="24">
      <c r="B94" s="23" t="str">
        <f t="shared" si="2"/>
        <v>45</v>
      </c>
      <c r="C94" s="24" t="s">
        <v>1931</v>
      </c>
      <c r="D94" s="93" t="s">
        <v>2097</v>
      </c>
      <c r="E94" s="93" t="s">
        <v>2098</v>
      </c>
      <c r="F94" s="94" t="s">
        <v>18</v>
      </c>
      <c r="G94" s="95">
        <v>1</v>
      </c>
      <c r="H94" s="45">
        <v>45292</v>
      </c>
      <c r="I94" s="97">
        <v>360000</v>
      </c>
      <c r="J94" s="321">
        <f t="shared" si="3"/>
        <v>360000</v>
      </c>
      <c r="K94" s="323" t="s">
        <v>20</v>
      </c>
      <c r="L94" s="323" t="s">
        <v>21</v>
      </c>
      <c r="M94" s="323" t="s">
        <v>22</v>
      </c>
      <c r="N94" s="30" t="str">
        <f>VLOOKUP(M94,[22]OPERACIONAL!$A$1:$C$12,2,FALSE)</f>
        <v>EQUIPAMENTOS E MATERIAL PERMANENTE</v>
      </c>
    </row>
    <row r="95" spans="2:14" ht="24">
      <c r="B95" s="23" t="str">
        <f t="shared" si="2"/>
        <v>45</v>
      </c>
      <c r="C95" s="24" t="s">
        <v>1931</v>
      </c>
      <c r="D95" s="89" t="s">
        <v>2099</v>
      </c>
      <c r="E95" s="89" t="s">
        <v>2100</v>
      </c>
      <c r="F95" s="315" t="s">
        <v>18</v>
      </c>
      <c r="G95" s="316">
        <v>1</v>
      </c>
      <c r="H95" s="45">
        <v>45292</v>
      </c>
      <c r="I95" s="91">
        <v>20000</v>
      </c>
      <c r="J95" s="28">
        <f t="shared" si="3"/>
        <v>20000</v>
      </c>
      <c r="K95" s="322" t="s">
        <v>20</v>
      </c>
      <c r="L95" s="322" t="s">
        <v>21</v>
      </c>
      <c r="M95" s="322" t="s">
        <v>34</v>
      </c>
      <c r="N95" s="30" t="str">
        <f>VLOOKUP(M95,[22]OPERACIONAL!$A$1:$C$12,2,FALSE)</f>
        <v>OUTROS SERVIÇOS DE TERCEIROS - PESSOA JURÍDICA</v>
      </c>
    </row>
    <row r="96" spans="2:14">
      <c r="B96" s="23" t="str">
        <f t="shared" si="2"/>
        <v>45</v>
      </c>
      <c r="C96" s="24" t="s">
        <v>1931</v>
      </c>
      <c r="D96" s="93" t="s">
        <v>2101</v>
      </c>
      <c r="E96" s="93" t="s">
        <v>2102</v>
      </c>
      <c r="F96" s="94" t="s">
        <v>1934</v>
      </c>
      <c r="G96" s="95">
        <v>12</v>
      </c>
      <c r="H96" s="45">
        <v>45292</v>
      </c>
      <c r="I96" s="97">
        <v>5000</v>
      </c>
      <c r="J96" s="28">
        <f t="shared" si="3"/>
        <v>60000</v>
      </c>
      <c r="K96" s="323" t="s">
        <v>20</v>
      </c>
      <c r="L96" s="323" t="s">
        <v>21</v>
      </c>
      <c r="M96" s="322" t="s">
        <v>37</v>
      </c>
      <c r="N96" s="30" t="str">
        <f>VLOOKUP(M96,[22]OPERACIONAL!$A$1:$C$12,2,FALSE)</f>
        <v>OUTROS SERVIÇOS DE TERCEIROS - PESSOA FÍSICA</v>
      </c>
    </row>
    <row r="97" spans="2:14" ht="24">
      <c r="B97" s="23" t="str">
        <f t="shared" si="2"/>
        <v>45</v>
      </c>
      <c r="C97" s="24" t="s">
        <v>1931</v>
      </c>
      <c r="D97" s="93" t="s">
        <v>2103</v>
      </c>
      <c r="E97" s="93" t="s">
        <v>2104</v>
      </c>
      <c r="F97" s="94" t="s">
        <v>1934</v>
      </c>
      <c r="G97" s="95">
        <v>12</v>
      </c>
      <c r="H97" s="45">
        <v>45292</v>
      </c>
      <c r="I97" s="97">
        <v>4500</v>
      </c>
      <c r="J97" s="28">
        <f t="shared" si="3"/>
        <v>54000</v>
      </c>
      <c r="K97" s="323" t="s">
        <v>20</v>
      </c>
      <c r="L97" s="323" t="s">
        <v>21</v>
      </c>
      <c r="M97" s="323" t="s">
        <v>37</v>
      </c>
      <c r="N97" s="30" t="str">
        <f>VLOOKUP(M97,[22]OPERACIONAL!$A$1:$C$12,2,FALSE)</f>
        <v>OUTROS SERVIÇOS DE TERCEIROS - PESSOA FÍSICA</v>
      </c>
    </row>
    <row r="98" spans="2:14">
      <c r="B98" s="23" t="str">
        <f t="shared" si="2"/>
        <v>45</v>
      </c>
      <c r="C98" s="24" t="s">
        <v>1931</v>
      </c>
      <c r="D98" s="93" t="s">
        <v>2105</v>
      </c>
      <c r="E98" s="93" t="s">
        <v>2106</v>
      </c>
      <c r="F98" s="94" t="s">
        <v>18</v>
      </c>
      <c r="G98" s="95">
        <v>15</v>
      </c>
      <c r="H98" s="45">
        <v>45292</v>
      </c>
      <c r="I98" s="97">
        <v>1000</v>
      </c>
      <c r="J98" s="28">
        <f t="shared" si="3"/>
        <v>15000</v>
      </c>
      <c r="K98" s="323" t="s">
        <v>20</v>
      </c>
      <c r="L98" s="323" t="s">
        <v>21</v>
      </c>
      <c r="M98" s="323" t="s">
        <v>34</v>
      </c>
      <c r="N98" s="30" t="str">
        <f>VLOOKUP(M98,[22]OPERACIONAL!$A$1:$C$12,2,FALSE)</f>
        <v>OUTROS SERVIÇOS DE TERCEIROS - PESSOA JURÍDICA</v>
      </c>
    </row>
    <row r="99" spans="2:14" ht="24">
      <c r="B99" s="23" t="str">
        <f t="shared" si="2"/>
        <v>45</v>
      </c>
      <c r="C99" s="24" t="s">
        <v>1931</v>
      </c>
      <c r="D99" s="93" t="s">
        <v>2107</v>
      </c>
      <c r="E99" s="93" t="s">
        <v>2108</v>
      </c>
      <c r="F99" s="94" t="s">
        <v>18</v>
      </c>
      <c r="G99" s="95">
        <v>1</v>
      </c>
      <c r="H99" s="45">
        <v>45292</v>
      </c>
      <c r="I99" s="97">
        <v>100000</v>
      </c>
      <c r="J99" s="28">
        <f t="shared" si="3"/>
        <v>100000</v>
      </c>
      <c r="K99" s="323" t="s">
        <v>20</v>
      </c>
      <c r="L99" s="323" t="s">
        <v>21</v>
      </c>
      <c r="M99" s="323" t="s">
        <v>31</v>
      </c>
      <c r="N99" s="30" t="str">
        <f>VLOOKUP(M99,[22]OPERACIONAL!$A$1:$C$12,2,FALSE)</f>
        <v>MATERIAL DE CONSUMO</v>
      </c>
    </row>
    <row r="100" spans="2:14" ht="24">
      <c r="B100" s="23" t="str">
        <f t="shared" si="2"/>
        <v>45</v>
      </c>
      <c r="C100" s="24" t="s">
        <v>1931</v>
      </c>
      <c r="D100" s="93" t="s">
        <v>2109</v>
      </c>
      <c r="E100" s="93" t="s">
        <v>2108</v>
      </c>
      <c r="F100" s="94" t="s">
        <v>1934</v>
      </c>
      <c r="G100" s="95">
        <v>12</v>
      </c>
      <c r="H100" s="45">
        <v>45292</v>
      </c>
      <c r="I100" s="97">
        <v>10000</v>
      </c>
      <c r="J100" s="28">
        <f t="shared" si="3"/>
        <v>120000</v>
      </c>
      <c r="K100" s="323" t="s">
        <v>20</v>
      </c>
      <c r="L100" s="323" t="s">
        <v>21</v>
      </c>
      <c r="M100" s="323" t="s">
        <v>31</v>
      </c>
      <c r="N100" s="30" t="str">
        <f>VLOOKUP(M100,[22]OPERACIONAL!$A$1:$C$12,2,FALSE)</f>
        <v>MATERIAL DE CONSUMO</v>
      </c>
    </row>
    <row r="101" spans="2:14" ht="24">
      <c r="B101" s="23" t="str">
        <f t="shared" si="2"/>
        <v>45</v>
      </c>
      <c r="C101" s="24" t="s">
        <v>1931</v>
      </c>
      <c r="D101" s="93" t="s">
        <v>2110</v>
      </c>
      <c r="E101" s="93" t="s">
        <v>2111</v>
      </c>
      <c r="F101" s="94" t="s">
        <v>1934</v>
      </c>
      <c r="G101" s="95">
        <v>12</v>
      </c>
      <c r="H101" s="45">
        <v>45292</v>
      </c>
      <c r="I101" s="97">
        <v>1250</v>
      </c>
      <c r="J101" s="28">
        <f t="shared" si="3"/>
        <v>15000</v>
      </c>
      <c r="K101" s="323" t="s">
        <v>20</v>
      </c>
      <c r="L101" s="323" t="s">
        <v>21</v>
      </c>
      <c r="M101" s="323" t="s">
        <v>31</v>
      </c>
      <c r="N101" s="30" t="str">
        <f>VLOOKUP(M101,[22]OPERACIONAL!$A$1:$C$12,2,FALSE)</f>
        <v>MATERIAL DE CONSUMO</v>
      </c>
    </row>
    <row r="102" spans="2:14" ht="24">
      <c r="B102" s="23" t="str">
        <f t="shared" si="2"/>
        <v>45</v>
      </c>
      <c r="C102" s="24" t="s">
        <v>1931</v>
      </c>
      <c r="D102" s="93" t="s">
        <v>2112</v>
      </c>
      <c r="E102" s="93" t="s">
        <v>2113</v>
      </c>
      <c r="F102" s="94" t="s">
        <v>1934</v>
      </c>
      <c r="G102" s="95">
        <v>12</v>
      </c>
      <c r="H102" s="45">
        <v>45292</v>
      </c>
      <c r="I102" s="97">
        <v>5000</v>
      </c>
      <c r="J102" s="28">
        <f t="shared" si="3"/>
        <v>60000</v>
      </c>
      <c r="K102" s="323" t="s">
        <v>20</v>
      </c>
      <c r="L102" s="323" t="s">
        <v>21</v>
      </c>
      <c r="M102" s="323" t="s">
        <v>31</v>
      </c>
      <c r="N102" s="30" t="str">
        <f>VLOOKUP(M102,[22]OPERACIONAL!$A$1:$C$12,2,FALSE)</f>
        <v>MATERIAL DE CONSUMO</v>
      </c>
    </row>
    <row r="103" spans="2:14" ht="24">
      <c r="B103" s="23" t="str">
        <f t="shared" si="2"/>
        <v>45</v>
      </c>
      <c r="C103" s="24" t="s">
        <v>1931</v>
      </c>
      <c r="D103" s="93" t="s">
        <v>2114</v>
      </c>
      <c r="E103" s="93" t="s">
        <v>2108</v>
      </c>
      <c r="F103" s="94" t="s">
        <v>1934</v>
      </c>
      <c r="G103" s="95">
        <v>12</v>
      </c>
      <c r="H103" s="45">
        <v>45292</v>
      </c>
      <c r="I103" s="97">
        <v>12500</v>
      </c>
      <c r="J103" s="28">
        <f t="shared" si="3"/>
        <v>150000</v>
      </c>
      <c r="K103" s="323" t="s">
        <v>20</v>
      </c>
      <c r="L103" s="323" t="s">
        <v>21</v>
      </c>
      <c r="M103" s="323" t="s">
        <v>31</v>
      </c>
      <c r="N103" s="30" t="str">
        <f>VLOOKUP(M103,[22]OPERACIONAL!$A$1:$C$12,2,FALSE)</f>
        <v>MATERIAL DE CONSUMO</v>
      </c>
    </row>
    <row r="104" spans="2:14" ht="24">
      <c r="B104" s="23" t="str">
        <f t="shared" si="2"/>
        <v>45</v>
      </c>
      <c r="C104" s="24" t="s">
        <v>1931</v>
      </c>
      <c r="D104" s="93" t="s">
        <v>2115</v>
      </c>
      <c r="E104" s="93" t="s">
        <v>2108</v>
      </c>
      <c r="F104" s="94" t="s">
        <v>1934</v>
      </c>
      <c r="G104" s="95">
        <v>12</v>
      </c>
      <c r="H104" s="45">
        <v>45292</v>
      </c>
      <c r="I104" s="97">
        <v>15000</v>
      </c>
      <c r="J104" s="28">
        <f t="shared" si="3"/>
        <v>180000</v>
      </c>
      <c r="K104" s="323" t="s">
        <v>20</v>
      </c>
      <c r="L104" s="323" t="s">
        <v>21</v>
      </c>
      <c r="M104" s="323" t="s">
        <v>31</v>
      </c>
      <c r="N104" s="30" t="str">
        <f>VLOOKUP(M104,[22]OPERACIONAL!$A$1:$C$12,2,FALSE)</f>
        <v>MATERIAL DE CONSUMO</v>
      </c>
    </row>
    <row r="105" spans="2:14" ht="24">
      <c r="B105" s="23" t="str">
        <f t="shared" si="2"/>
        <v>45</v>
      </c>
      <c r="C105" s="24" t="s">
        <v>1931</v>
      </c>
      <c r="D105" s="93" t="s">
        <v>2116</v>
      </c>
      <c r="E105" s="93" t="s">
        <v>2117</v>
      </c>
      <c r="F105" s="94" t="s">
        <v>1934</v>
      </c>
      <c r="G105" s="95">
        <v>12</v>
      </c>
      <c r="H105" s="45">
        <v>45292</v>
      </c>
      <c r="I105" s="97">
        <v>8333.3330000000005</v>
      </c>
      <c r="J105" s="28">
        <f t="shared" si="3"/>
        <v>99999.996000000014</v>
      </c>
      <c r="K105" s="323" t="s">
        <v>20</v>
      </c>
      <c r="L105" s="323" t="s">
        <v>21</v>
      </c>
      <c r="M105" s="323" t="s">
        <v>31</v>
      </c>
      <c r="N105" s="30" t="str">
        <f>VLOOKUP(M105,[22]OPERACIONAL!$A$1:$C$12,2,FALSE)</f>
        <v>MATERIAL DE CONSUMO</v>
      </c>
    </row>
    <row r="106" spans="2:14" ht="24">
      <c r="B106" s="23" t="str">
        <f t="shared" si="2"/>
        <v>45</v>
      </c>
      <c r="C106" s="24" t="s">
        <v>1931</v>
      </c>
      <c r="D106" s="93" t="s">
        <v>2118</v>
      </c>
      <c r="E106" s="93" t="s">
        <v>2108</v>
      </c>
      <c r="F106" s="94" t="s">
        <v>1934</v>
      </c>
      <c r="G106" s="95">
        <v>12</v>
      </c>
      <c r="H106" s="45">
        <v>45292</v>
      </c>
      <c r="I106" s="97">
        <v>8333.3330000000005</v>
      </c>
      <c r="J106" s="28">
        <f t="shared" si="3"/>
        <v>99999.996000000014</v>
      </c>
      <c r="K106" s="323" t="s">
        <v>20</v>
      </c>
      <c r="L106" s="323" t="s">
        <v>21</v>
      </c>
      <c r="M106" s="323" t="s">
        <v>31</v>
      </c>
      <c r="N106" s="30" t="str">
        <f>VLOOKUP(M106,[22]OPERACIONAL!$A$1:$C$12,2,FALSE)</f>
        <v>MATERIAL DE CONSUMO</v>
      </c>
    </row>
    <row r="107" spans="2:14" ht="24">
      <c r="B107" s="23" t="str">
        <f t="shared" si="2"/>
        <v>45</v>
      </c>
      <c r="C107" s="24" t="s">
        <v>1931</v>
      </c>
      <c r="D107" s="93" t="s">
        <v>2119</v>
      </c>
      <c r="E107" s="93" t="s">
        <v>2108</v>
      </c>
      <c r="F107" s="94" t="s">
        <v>1934</v>
      </c>
      <c r="G107" s="95">
        <v>12</v>
      </c>
      <c r="H107" s="45">
        <v>45292</v>
      </c>
      <c r="I107" s="97">
        <v>6666.6665999999996</v>
      </c>
      <c r="J107" s="28">
        <f t="shared" si="3"/>
        <v>79999.999199999991</v>
      </c>
      <c r="K107" s="323" t="s">
        <v>20</v>
      </c>
      <c r="L107" s="323" t="s">
        <v>21</v>
      </c>
      <c r="M107" s="323" t="s">
        <v>31</v>
      </c>
      <c r="N107" s="30" t="str">
        <f>VLOOKUP(M107,[22]OPERACIONAL!$A$1:$C$12,2,FALSE)</f>
        <v>MATERIAL DE CONSUMO</v>
      </c>
    </row>
    <row r="108" spans="2:14" ht="36">
      <c r="B108" s="23" t="str">
        <f t="shared" si="2"/>
        <v>45</v>
      </c>
      <c r="C108" s="24" t="s">
        <v>1931</v>
      </c>
      <c r="D108" s="93" t="s">
        <v>2120</v>
      </c>
      <c r="E108" s="93" t="s">
        <v>2121</v>
      </c>
      <c r="F108" s="94" t="s">
        <v>18</v>
      </c>
      <c r="G108" s="95">
        <v>24</v>
      </c>
      <c r="H108" s="45">
        <v>45292</v>
      </c>
      <c r="I108" s="97">
        <v>20833.333299999998</v>
      </c>
      <c r="J108" s="28">
        <f t="shared" si="3"/>
        <v>499999.99919999996</v>
      </c>
      <c r="K108" s="323" t="s">
        <v>20</v>
      </c>
      <c r="L108" s="323" t="s">
        <v>21</v>
      </c>
      <c r="M108" s="323" t="s">
        <v>34</v>
      </c>
      <c r="N108" s="30" t="str">
        <f>VLOOKUP(M108,[22]OPERACIONAL!$A$1:$C$12,2,FALSE)</f>
        <v>OUTROS SERVIÇOS DE TERCEIROS - PESSOA JURÍDICA</v>
      </c>
    </row>
    <row r="109" spans="2:14" ht="24">
      <c r="B109" s="23" t="str">
        <f t="shared" si="2"/>
        <v>45</v>
      </c>
      <c r="C109" s="24" t="s">
        <v>1931</v>
      </c>
      <c r="D109" s="71" t="s">
        <v>2122</v>
      </c>
      <c r="E109" s="71" t="s">
        <v>2123</v>
      </c>
      <c r="F109" s="324" t="s">
        <v>1934</v>
      </c>
      <c r="G109" s="319">
        <v>12</v>
      </c>
      <c r="H109" s="139">
        <v>45292</v>
      </c>
      <c r="I109" s="320">
        <v>31392.5</v>
      </c>
      <c r="J109" s="321">
        <f t="shared" si="3"/>
        <v>376710</v>
      </c>
      <c r="K109" s="157" t="s">
        <v>20</v>
      </c>
      <c r="L109" s="157" t="s">
        <v>21</v>
      </c>
      <c r="M109" s="157" t="s">
        <v>34</v>
      </c>
      <c r="N109" s="30" t="str">
        <f>VLOOKUP(M109,[22]OPERACIONAL!$A$1:$C$12,2,FALSE)</f>
        <v>OUTROS SERVIÇOS DE TERCEIROS - PESSOA JURÍDICA</v>
      </c>
    </row>
    <row r="110" spans="2:14" ht="48">
      <c r="B110" s="23" t="str">
        <f t="shared" si="2"/>
        <v>45</v>
      </c>
      <c r="C110" s="24" t="s">
        <v>1931</v>
      </c>
      <c r="D110" s="25" t="s">
        <v>2124</v>
      </c>
      <c r="E110" s="25" t="s">
        <v>2125</v>
      </c>
      <c r="F110" s="24" t="s">
        <v>1934</v>
      </c>
      <c r="G110" s="26">
        <v>20</v>
      </c>
      <c r="H110" s="31" t="s">
        <v>2126</v>
      </c>
      <c r="I110" s="27">
        <v>25000</v>
      </c>
      <c r="J110" s="28">
        <f t="shared" si="3"/>
        <v>500000</v>
      </c>
      <c r="K110" s="29" t="s">
        <v>20</v>
      </c>
      <c r="L110" s="29" t="s">
        <v>21</v>
      </c>
      <c r="M110" s="29" t="s">
        <v>34</v>
      </c>
      <c r="N110" s="30" t="str">
        <f>VLOOKUP(M110,[22]OPERACIONAL!$A$1:$C$12,2,FALSE)</f>
        <v>OUTROS SERVIÇOS DE TERCEIROS - PESSOA JURÍDICA</v>
      </c>
    </row>
    <row r="111" spans="2:14" ht="36">
      <c r="B111" s="23" t="str">
        <f t="shared" si="2"/>
        <v>45</v>
      </c>
      <c r="C111" s="24" t="s">
        <v>1931</v>
      </c>
      <c r="D111" s="25" t="s">
        <v>2127</v>
      </c>
      <c r="E111" s="25" t="s">
        <v>2128</v>
      </c>
      <c r="F111" s="24" t="s">
        <v>1934</v>
      </c>
      <c r="G111" s="26">
        <v>12</v>
      </c>
      <c r="H111" s="45">
        <v>45292</v>
      </c>
      <c r="I111" s="27">
        <v>166666.6666</v>
      </c>
      <c r="J111" s="28">
        <f t="shared" si="3"/>
        <v>1999999.9992</v>
      </c>
      <c r="K111" s="29" t="s">
        <v>20</v>
      </c>
      <c r="L111" s="29" t="s">
        <v>21</v>
      </c>
      <c r="M111" s="29" t="s">
        <v>31</v>
      </c>
      <c r="N111" s="30" t="str">
        <f>VLOOKUP(M111,[22]OPERACIONAL!$A$1:$C$12,2,FALSE)</f>
        <v>MATERIAL DE CONSUMO</v>
      </c>
    </row>
    <row r="112" spans="2:14">
      <c r="B112" s="23" t="str">
        <f t="shared" si="2"/>
        <v>45</v>
      </c>
      <c r="C112" s="24" t="s">
        <v>1931</v>
      </c>
      <c r="D112" s="25" t="s">
        <v>2129</v>
      </c>
      <c r="E112" s="25" t="s">
        <v>2130</v>
      </c>
      <c r="F112" s="24" t="s">
        <v>1934</v>
      </c>
      <c r="G112" s="26">
        <v>12</v>
      </c>
      <c r="H112" s="45">
        <v>45292</v>
      </c>
      <c r="I112" s="27">
        <v>500</v>
      </c>
      <c r="J112" s="28">
        <f t="shared" si="3"/>
        <v>6000</v>
      </c>
      <c r="K112" s="29" t="s">
        <v>20</v>
      </c>
      <c r="L112" s="29" t="s">
        <v>21</v>
      </c>
      <c r="M112" s="29" t="s">
        <v>34</v>
      </c>
      <c r="N112" s="30" t="str">
        <f>VLOOKUP(M112,[22]OPERACIONAL!$A$1:$C$12,2,FALSE)</f>
        <v>OUTROS SERVIÇOS DE TERCEIROS - PESSOA JURÍDICA</v>
      </c>
    </row>
    <row r="113" spans="2:14">
      <c r="B113" s="23" t="str">
        <f t="shared" si="2"/>
        <v>45</v>
      </c>
      <c r="C113" s="24" t="s">
        <v>1931</v>
      </c>
      <c r="D113" s="25" t="s">
        <v>2129</v>
      </c>
      <c r="E113" s="25" t="s">
        <v>2130</v>
      </c>
      <c r="F113" s="24" t="s">
        <v>1934</v>
      </c>
      <c r="G113" s="26">
        <v>12</v>
      </c>
      <c r="H113" s="45">
        <v>45292</v>
      </c>
      <c r="I113" s="27">
        <v>1000</v>
      </c>
      <c r="J113" s="28">
        <f t="shared" si="3"/>
        <v>12000</v>
      </c>
      <c r="K113" s="29" t="s">
        <v>20</v>
      </c>
      <c r="L113" s="29" t="s">
        <v>21</v>
      </c>
      <c r="M113" s="29" t="s">
        <v>31</v>
      </c>
      <c r="N113" s="30" t="str">
        <f>VLOOKUP(M113,[22]OPERACIONAL!$A$1:$C$12,2,FALSE)</f>
        <v>MATERIAL DE CONSUMO</v>
      </c>
    </row>
    <row r="114" spans="2:14" ht="24">
      <c r="B114" s="23" t="str">
        <f t="shared" si="2"/>
        <v>45</v>
      </c>
      <c r="C114" s="24" t="s">
        <v>1931</v>
      </c>
      <c r="D114" s="25" t="s">
        <v>2131</v>
      </c>
      <c r="E114" s="25" t="s">
        <v>2132</v>
      </c>
      <c r="F114" s="24" t="s">
        <v>1934</v>
      </c>
      <c r="G114" s="26">
        <v>12</v>
      </c>
      <c r="H114" s="45">
        <v>45292</v>
      </c>
      <c r="I114" s="27">
        <v>8333.3333000000002</v>
      </c>
      <c r="J114" s="28">
        <f t="shared" si="3"/>
        <v>99999.99960000001</v>
      </c>
      <c r="K114" s="29" t="s">
        <v>20</v>
      </c>
      <c r="L114" s="29" t="s">
        <v>21</v>
      </c>
      <c r="M114" s="29" t="s">
        <v>22</v>
      </c>
      <c r="N114" s="30" t="str">
        <f>VLOOKUP(M114,[22]OPERACIONAL!$A$1:$C$12,2,FALSE)</f>
        <v>EQUIPAMENTOS E MATERIAL PERMANENTE</v>
      </c>
    </row>
    <row r="115" spans="2:14" ht="24">
      <c r="B115" s="23" t="str">
        <f t="shared" si="2"/>
        <v>45</v>
      </c>
      <c r="C115" s="24" t="s">
        <v>1931</v>
      </c>
      <c r="D115" s="25" t="s">
        <v>2133</v>
      </c>
      <c r="E115" s="25" t="s">
        <v>2134</v>
      </c>
      <c r="F115" s="24" t="s">
        <v>18</v>
      </c>
      <c r="G115" s="26">
        <v>1</v>
      </c>
      <c r="H115" s="45">
        <v>45292</v>
      </c>
      <c r="I115" s="27">
        <v>350000</v>
      </c>
      <c r="J115" s="28">
        <f t="shared" si="3"/>
        <v>350000</v>
      </c>
      <c r="K115" s="29" t="s">
        <v>20</v>
      </c>
      <c r="L115" s="29" t="s">
        <v>21</v>
      </c>
      <c r="M115" s="29" t="s">
        <v>109</v>
      </c>
      <c r="N115" s="30" t="str">
        <f>VLOOKUP(M115,[22]OPERACIONAL!$A$1:$C$12,2,FALSE)</f>
        <v>OBRAS E INSTALAÇÕES</v>
      </c>
    </row>
    <row r="116" spans="2:14" ht="24">
      <c r="B116" s="23" t="str">
        <f t="shared" si="2"/>
        <v>45</v>
      </c>
      <c r="C116" s="24" t="s">
        <v>1931</v>
      </c>
      <c r="D116" s="25" t="s">
        <v>2135</v>
      </c>
      <c r="E116" s="25" t="s">
        <v>2136</v>
      </c>
      <c r="F116" s="24" t="s">
        <v>18</v>
      </c>
      <c r="G116" s="26">
        <v>1</v>
      </c>
      <c r="H116" s="45">
        <v>45292</v>
      </c>
      <c r="I116" s="27">
        <v>240000</v>
      </c>
      <c r="J116" s="28">
        <f t="shared" si="3"/>
        <v>240000</v>
      </c>
      <c r="K116" s="29" t="s">
        <v>20</v>
      </c>
      <c r="L116" s="29" t="s">
        <v>21</v>
      </c>
      <c r="M116" s="29" t="s">
        <v>109</v>
      </c>
      <c r="N116" s="30" t="str">
        <f>VLOOKUP(M116,[22]OPERACIONAL!$A$1:$C$12,2,FALSE)</f>
        <v>OBRAS E INSTALAÇÕES</v>
      </c>
    </row>
    <row r="117" spans="2:14" ht="24">
      <c r="B117" s="23" t="str">
        <f t="shared" si="2"/>
        <v>45</v>
      </c>
      <c r="C117" s="24" t="s">
        <v>1931</v>
      </c>
      <c r="D117" s="25" t="s">
        <v>2137</v>
      </c>
      <c r="E117" s="25" t="s">
        <v>2136</v>
      </c>
      <c r="F117" s="24" t="s">
        <v>18</v>
      </c>
      <c r="G117" s="26">
        <v>1</v>
      </c>
      <c r="H117" s="45">
        <v>45292</v>
      </c>
      <c r="I117" s="27">
        <v>180000</v>
      </c>
      <c r="J117" s="28">
        <f t="shared" si="3"/>
        <v>180000</v>
      </c>
      <c r="K117" s="29" t="s">
        <v>20</v>
      </c>
      <c r="L117" s="29" t="s">
        <v>21</v>
      </c>
      <c r="M117" s="29" t="s">
        <v>109</v>
      </c>
      <c r="N117" s="30" t="str">
        <f>VLOOKUP(M117,[22]OPERACIONAL!$A$1:$C$12,2,FALSE)</f>
        <v>OBRAS E INSTALAÇÕES</v>
      </c>
    </row>
    <row r="118" spans="2:14" ht="24">
      <c r="B118" s="23" t="str">
        <f t="shared" si="2"/>
        <v>45</v>
      </c>
      <c r="C118" s="24" t="s">
        <v>1931</v>
      </c>
      <c r="D118" s="25" t="s">
        <v>2138</v>
      </c>
      <c r="E118" s="25" t="s">
        <v>2139</v>
      </c>
      <c r="F118" s="24" t="s">
        <v>18</v>
      </c>
      <c r="G118" s="26">
        <v>1</v>
      </c>
      <c r="H118" s="45">
        <v>45292</v>
      </c>
      <c r="I118" s="27">
        <v>220000</v>
      </c>
      <c r="J118" s="28">
        <f t="shared" si="3"/>
        <v>220000</v>
      </c>
      <c r="K118" s="29" t="s">
        <v>20</v>
      </c>
      <c r="L118" s="29" t="s">
        <v>21</v>
      </c>
      <c r="M118" s="29" t="s">
        <v>109</v>
      </c>
      <c r="N118" s="30" t="str">
        <f>VLOOKUP(M118,[22]OPERACIONAL!$A$1:$C$12,2,FALSE)</f>
        <v>OBRAS E INSTALAÇÕES</v>
      </c>
    </row>
    <row r="119" spans="2:14" ht="24">
      <c r="B119" s="23" t="str">
        <f t="shared" si="2"/>
        <v>45</v>
      </c>
      <c r="C119" s="24" t="s">
        <v>1931</v>
      </c>
      <c r="D119" s="25" t="s">
        <v>2140</v>
      </c>
      <c r="E119" s="25" t="s">
        <v>2136</v>
      </c>
      <c r="F119" s="24" t="s">
        <v>18</v>
      </c>
      <c r="G119" s="26">
        <v>1</v>
      </c>
      <c r="H119" s="45">
        <v>45292</v>
      </c>
      <c r="I119" s="27">
        <v>260000</v>
      </c>
      <c r="J119" s="28">
        <f t="shared" si="3"/>
        <v>260000</v>
      </c>
      <c r="K119" s="29" t="s">
        <v>20</v>
      </c>
      <c r="L119" s="29" t="s">
        <v>21</v>
      </c>
      <c r="M119" s="29" t="s">
        <v>109</v>
      </c>
      <c r="N119" s="30" t="str">
        <f>VLOOKUP(M119,[22]OPERACIONAL!$A$1:$C$12,2,FALSE)</f>
        <v>OBRAS E INSTALAÇÕES</v>
      </c>
    </row>
    <row r="120" spans="2:14" ht="24">
      <c r="B120" s="23" t="str">
        <f t="shared" si="2"/>
        <v>45</v>
      </c>
      <c r="C120" s="24" t="s">
        <v>1931</v>
      </c>
      <c r="D120" s="327" t="s">
        <v>2141</v>
      </c>
      <c r="E120" s="25" t="s">
        <v>2087</v>
      </c>
      <c r="F120" s="24" t="s">
        <v>18</v>
      </c>
      <c r="G120" s="26">
        <v>1</v>
      </c>
      <c r="H120" s="45">
        <v>45292</v>
      </c>
      <c r="I120" s="27">
        <v>250000</v>
      </c>
      <c r="J120" s="28">
        <f t="shared" si="3"/>
        <v>250000</v>
      </c>
      <c r="K120" s="29" t="s">
        <v>20</v>
      </c>
      <c r="L120" s="29" t="s">
        <v>21</v>
      </c>
      <c r="M120" s="29" t="s">
        <v>109</v>
      </c>
      <c r="N120" s="30" t="str">
        <f>VLOOKUP(M120,[22]OPERACIONAL!$A$1:$C$12,2,FALSE)</f>
        <v>OBRAS E INSTALAÇÕES</v>
      </c>
    </row>
    <row r="121" spans="2:14">
      <c r="B121" s="23" t="str">
        <f t="shared" si="2"/>
        <v>45</v>
      </c>
      <c r="C121" s="24" t="s">
        <v>1931</v>
      </c>
      <c r="D121" s="157" t="s">
        <v>2142</v>
      </c>
      <c r="E121" s="71" t="s">
        <v>2143</v>
      </c>
      <c r="F121" s="324" t="s">
        <v>1934</v>
      </c>
      <c r="G121" s="319">
        <v>12</v>
      </c>
      <c r="H121" s="139">
        <v>45323</v>
      </c>
      <c r="I121" s="320">
        <v>15945.74</v>
      </c>
      <c r="J121" s="321">
        <f t="shared" si="3"/>
        <v>191348.88</v>
      </c>
      <c r="K121" s="157" t="s">
        <v>20</v>
      </c>
      <c r="L121" s="157" t="s">
        <v>21</v>
      </c>
      <c r="M121" s="322" t="s">
        <v>34</v>
      </c>
      <c r="N121" s="30" t="str">
        <f>VLOOKUP(M121,[22]OPERACIONAL!$A$1:$C$12,2,FALSE)</f>
        <v>OUTROS SERVIÇOS DE TERCEIROS - PESSOA JURÍDICA</v>
      </c>
    </row>
    <row r="122" spans="2:14">
      <c r="B122" s="23" t="str">
        <f t="shared" si="2"/>
        <v>45</v>
      </c>
      <c r="C122" s="24" t="s">
        <v>1931</v>
      </c>
      <c r="D122" s="157" t="s">
        <v>2144</v>
      </c>
      <c r="E122" s="71" t="s">
        <v>2145</v>
      </c>
      <c r="F122" s="324" t="s">
        <v>1934</v>
      </c>
      <c r="G122" s="319">
        <v>12</v>
      </c>
      <c r="H122" s="139">
        <v>45323</v>
      </c>
      <c r="I122" s="320">
        <v>7900</v>
      </c>
      <c r="J122" s="28">
        <f t="shared" si="3"/>
        <v>94800</v>
      </c>
      <c r="K122" s="157" t="s">
        <v>20</v>
      </c>
      <c r="L122" s="157" t="s">
        <v>21</v>
      </c>
      <c r="M122" s="322" t="s">
        <v>34</v>
      </c>
      <c r="N122" s="30" t="str">
        <f>VLOOKUP(M122,[22]OPERACIONAL!$A$1:$C$12,2,FALSE)</f>
        <v>OUTROS SERVIÇOS DE TERCEIROS - PESSOA JURÍDICA</v>
      </c>
    </row>
    <row r="123" spans="2:14">
      <c r="B123" s="23" t="str">
        <f t="shared" si="2"/>
        <v>45</v>
      </c>
      <c r="C123" s="24" t="s">
        <v>1931</v>
      </c>
      <c r="D123" s="157" t="s">
        <v>2146</v>
      </c>
      <c r="E123" s="71" t="s">
        <v>2147</v>
      </c>
      <c r="F123" s="324" t="s">
        <v>18</v>
      </c>
      <c r="G123" s="319">
        <v>1</v>
      </c>
      <c r="H123" s="139">
        <v>45323</v>
      </c>
      <c r="I123" s="320">
        <v>195000</v>
      </c>
      <c r="J123" s="28">
        <f t="shared" si="3"/>
        <v>195000</v>
      </c>
      <c r="K123" s="157" t="s">
        <v>20</v>
      </c>
      <c r="L123" s="157" t="s">
        <v>21</v>
      </c>
      <c r="M123" s="323" t="s">
        <v>109</v>
      </c>
      <c r="N123" s="30" t="str">
        <f>VLOOKUP(M123,[22]OPERACIONAL!$A$1:$C$12,2,FALSE)</f>
        <v>OBRAS E INSTALAÇÕES</v>
      </c>
    </row>
    <row r="124" spans="2:14" ht="24">
      <c r="B124" s="23" t="str">
        <f t="shared" si="2"/>
        <v>45</v>
      </c>
      <c r="C124" s="24" t="s">
        <v>1931</v>
      </c>
      <c r="D124" s="29" t="s">
        <v>2148</v>
      </c>
      <c r="E124" s="25" t="s">
        <v>2147</v>
      </c>
      <c r="F124" s="24" t="s">
        <v>18</v>
      </c>
      <c r="G124" s="26">
        <v>1</v>
      </c>
      <c r="H124" s="45">
        <v>45323</v>
      </c>
      <c r="I124" s="27">
        <v>320000</v>
      </c>
      <c r="J124" s="28">
        <f t="shared" si="3"/>
        <v>320000</v>
      </c>
      <c r="K124" s="323" t="s">
        <v>20</v>
      </c>
      <c r="L124" s="323" t="s">
        <v>21</v>
      </c>
      <c r="M124" s="323" t="s">
        <v>109</v>
      </c>
      <c r="N124" s="30" t="str">
        <f>VLOOKUP(M124,[22]OPERACIONAL!$A$1:$C$12,2,FALSE)</f>
        <v>OBRAS E INSTALAÇÕES</v>
      </c>
    </row>
    <row r="125" spans="2:14">
      <c r="B125" s="23" t="str">
        <f t="shared" si="2"/>
        <v>45</v>
      </c>
      <c r="C125" s="24" t="s">
        <v>1931</v>
      </c>
      <c r="D125" s="29" t="s">
        <v>2149</v>
      </c>
      <c r="E125" s="25" t="s">
        <v>2147</v>
      </c>
      <c r="F125" s="24" t="s">
        <v>18</v>
      </c>
      <c r="G125" s="26">
        <v>1</v>
      </c>
      <c r="H125" s="45">
        <v>45323</v>
      </c>
      <c r="I125" s="27">
        <v>180000</v>
      </c>
      <c r="J125" s="28">
        <f t="shared" si="3"/>
        <v>180000</v>
      </c>
      <c r="K125" s="323" t="s">
        <v>20</v>
      </c>
      <c r="L125" s="323" t="s">
        <v>21</v>
      </c>
      <c r="M125" s="323" t="s">
        <v>109</v>
      </c>
      <c r="N125" s="30" t="str">
        <f>VLOOKUP(M125,[22]OPERACIONAL!$A$1:$C$12,2,FALSE)</f>
        <v>OBRAS E INSTALAÇÕES</v>
      </c>
    </row>
    <row r="126" spans="2:14" ht="24">
      <c r="B126" s="23" t="str">
        <f t="shared" si="2"/>
        <v>45</v>
      </c>
      <c r="C126" s="24" t="s">
        <v>1931</v>
      </c>
      <c r="D126" s="29" t="s">
        <v>2150</v>
      </c>
      <c r="E126" s="25" t="s">
        <v>2147</v>
      </c>
      <c r="F126" s="24" t="s">
        <v>18</v>
      </c>
      <c r="G126" s="26">
        <v>1</v>
      </c>
      <c r="H126" s="45">
        <v>45412</v>
      </c>
      <c r="I126" s="27">
        <v>60000</v>
      </c>
      <c r="J126" s="28">
        <f t="shared" si="3"/>
        <v>60000</v>
      </c>
      <c r="K126" s="323" t="s">
        <v>20</v>
      </c>
      <c r="L126" s="323" t="s">
        <v>21</v>
      </c>
      <c r="M126" s="323" t="s">
        <v>109</v>
      </c>
      <c r="N126" s="30" t="str">
        <f>VLOOKUP(M126,[22]OPERACIONAL!$A$1:$C$12,2,FALSE)</f>
        <v>OBRAS E INSTALAÇÕES</v>
      </c>
    </row>
    <row r="127" spans="2:14" ht="24">
      <c r="B127" s="23" t="str">
        <f t="shared" si="2"/>
        <v>45</v>
      </c>
      <c r="C127" s="24" t="s">
        <v>1931</v>
      </c>
      <c r="D127" s="29" t="s">
        <v>2151</v>
      </c>
      <c r="E127" s="25" t="s">
        <v>2147</v>
      </c>
      <c r="F127" s="24" t="s">
        <v>18</v>
      </c>
      <c r="G127" s="26">
        <v>1</v>
      </c>
      <c r="H127" s="45">
        <v>45412</v>
      </c>
      <c r="I127" s="27">
        <v>80000</v>
      </c>
      <c r="J127" s="28">
        <f t="shared" si="3"/>
        <v>80000</v>
      </c>
      <c r="K127" s="323" t="s">
        <v>20</v>
      </c>
      <c r="L127" s="323" t="s">
        <v>21</v>
      </c>
      <c r="M127" s="323" t="s">
        <v>109</v>
      </c>
      <c r="N127" s="30" t="str">
        <f>VLOOKUP(M127,[22]OPERACIONAL!$A$1:$C$12,2,FALSE)</f>
        <v>OBRAS E INSTALAÇÕES</v>
      </c>
    </row>
    <row r="128" spans="2:14">
      <c r="B128" s="23" t="str">
        <f t="shared" si="2"/>
        <v>45</v>
      </c>
      <c r="C128" s="24" t="s">
        <v>1931</v>
      </c>
      <c r="D128" s="29" t="s">
        <v>2152</v>
      </c>
      <c r="E128" s="25" t="s">
        <v>2147</v>
      </c>
      <c r="F128" s="24" t="s">
        <v>18</v>
      </c>
      <c r="G128" s="26">
        <v>1</v>
      </c>
      <c r="H128" s="45">
        <v>45412</v>
      </c>
      <c r="I128" s="27">
        <v>50000</v>
      </c>
      <c r="J128" s="28">
        <f t="shared" si="3"/>
        <v>50000</v>
      </c>
      <c r="K128" s="323" t="s">
        <v>20</v>
      </c>
      <c r="L128" s="323" t="s">
        <v>21</v>
      </c>
      <c r="M128" s="323" t="s">
        <v>109</v>
      </c>
      <c r="N128" s="30" t="str">
        <f>VLOOKUP(M128,[22]OPERACIONAL!$A$1:$C$12,2,FALSE)</f>
        <v>OBRAS E INSTALAÇÕES</v>
      </c>
    </row>
    <row r="129" spans="2:14" ht="24">
      <c r="B129" s="23" t="str">
        <f t="shared" si="2"/>
        <v>45</v>
      </c>
      <c r="C129" s="24" t="s">
        <v>1931</v>
      </c>
      <c r="D129" s="29" t="s">
        <v>2153</v>
      </c>
      <c r="E129" s="25" t="s">
        <v>2147</v>
      </c>
      <c r="F129" s="24" t="s">
        <v>18</v>
      </c>
      <c r="G129" s="26">
        <v>1</v>
      </c>
      <c r="H129" s="45">
        <v>45412</v>
      </c>
      <c r="I129" s="27">
        <v>60000</v>
      </c>
      <c r="J129" s="28">
        <f t="shared" si="3"/>
        <v>60000</v>
      </c>
      <c r="K129" s="323" t="s">
        <v>20</v>
      </c>
      <c r="L129" s="323" t="s">
        <v>21</v>
      </c>
      <c r="M129" s="323" t="s">
        <v>109</v>
      </c>
      <c r="N129" s="30" t="str">
        <f>VLOOKUP(M129,[22]OPERACIONAL!$A$1:$C$12,2,FALSE)</f>
        <v>OBRAS E INSTALAÇÕES</v>
      </c>
    </row>
    <row r="130" spans="2:14" ht="24">
      <c r="B130" s="23" t="str">
        <f t="shared" si="2"/>
        <v>45</v>
      </c>
      <c r="C130" s="24" t="s">
        <v>1931</v>
      </c>
      <c r="D130" s="29" t="s">
        <v>2154</v>
      </c>
      <c r="E130" s="25" t="s">
        <v>2147</v>
      </c>
      <c r="F130" s="24" t="s">
        <v>18</v>
      </c>
      <c r="G130" s="26">
        <v>1</v>
      </c>
      <c r="H130" s="45">
        <v>45474</v>
      </c>
      <c r="I130" s="27">
        <v>200000</v>
      </c>
      <c r="J130" s="28">
        <f t="shared" si="3"/>
        <v>200000</v>
      </c>
      <c r="K130" s="323" t="s">
        <v>20</v>
      </c>
      <c r="L130" s="323" t="s">
        <v>21</v>
      </c>
      <c r="M130" s="323" t="s">
        <v>109</v>
      </c>
      <c r="N130" s="30" t="str">
        <f>VLOOKUP(M130,[22]OPERACIONAL!$A$1:$C$12,2,FALSE)</f>
        <v>OBRAS E INSTALAÇÕES</v>
      </c>
    </row>
    <row r="131" spans="2:14" ht="24">
      <c r="B131" s="23" t="str">
        <f t="shared" si="2"/>
        <v>45</v>
      </c>
      <c r="C131" s="24" t="s">
        <v>1931</v>
      </c>
      <c r="D131" s="29" t="s">
        <v>2155</v>
      </c>
      <c r="E131" s="25" t="s">
        <v>2147</v>
      </c>
      <c r="F131" s="24" t="s">
        <v>18</v>
      </c>
      <c r="G131" s="26">
        <v>1</v>
      </c>
      <c r="H131" s="45">
        <v>45474</v>
      </c>
      <c r="I131" s="27">
        <v>80000</v>
      </c>
      <c r="J131" s="28">
        <f t="shared" si="3"/>
        <v>80000</v>
      </c>
      <c r="K131" s="323" t="s">
        <v>20</v>
      </c>
      <c r="L131" s="323" t="s">
        <v>21</v>
      </c>
      <c r="M131" s="323" t="s">
        <v>109</v>
      </c>
      <c r="N131" s="30" t="str">
        <f>VLOOKUP(M131,[22]OPERACIONAL!$A$1:$C$12,2,FALSE)</f>
        <v>OBRAS E INSTALAÇÕES</v>
      </c>
    </row>
    <row r="132" spans="2:14">
      <c r="B132" s="23" t="str">
        <f t="shared" si="2"/>
        <v>45</v>
      </c>
      <c r="C132" s="24" t="s">
        <v>1931</v>
      </c>
      <c r="D132" s="29" t="s">
        <v>2156</v>
      </c>
      <c r="E132" s="25" t="s">
        <v>2147</v>
      </c>
      <c r="F132" s="24" t="s">
        <v>18</v>
      </c>
      <c r="G132" s="26">
        <v>1</v>
      </c>
      <c r="H132" s="45">
        <v>45474</v>
      </c>
      <c r="I132" s="27">
        <v>80000</v>
      </c>
      <c r="J132" s="28">
        <f t="shared" si="3"/>
        <v>80000</v>
      </c>
      <c r="K132" s="323" t="s">
        <v>20</v>
      </c>
      <c r="L132" s="323" t="s">
        <v>21</v>
      </c>
      <c r="M132" s="323" t="s">
        <v>109</v>
      </c>
      <c r="N132" s="30" t="str">
        <f>VLOOKUP(M132,[22]OPERACIONAL!$A$1:$C$12,2,FALSE)</f>
        <v>OBRAS E INSTALAÇÕES</v>
      </c>
    </row>
    <row r="133" spans="2:14" ht="24">
      <c r="B133" s="23" t="str">
        <f t="shared" si="2"/>
        <v>45</v>
      </c>
      <c r="C133" s="24" t="s">
        <v>1931</v>
      </c>
      <c r="D133" s="29" t="s">
        <v>2157</v>
      </c>
      <c r="E133" s="25" t="s">
        <v>2147</v>
      </c>
      <c r="F133" s="24" t="s">
        <v>18</v>
      </c>
      <c r="G133" s="26">
        <v>1</v>
      </c>
      <c r="H133" s="45">
        <v>45536</v>
      </c>
      <c r="I133" s="27">
        <v>100000</v>
      </c>
      <c r="J133" s="28">
        <f t="shared" si="3"/>
        <v>100000</v>
      </c>
      <c r="K133" s="323" t="s">
        <v>20</v>
      </c>
      <c r="L133" s="323" t="s">
        <v>21</v>
      </c>
      <c r="M133" s="323" t="s">
        <v>109</v>
      </c>
      <c r="N133" s="30" t="str">
        <f>VLOOKUP(M133,[22]OPERACIONAL!$A$1:$C$12,2,FALSE)</f>
        <v>OBRAS E INSTALAÇÕES</v>
      </c>
    </row>
    <row r="134" spans="2:14">
      <c r="B134" s="23" t="str">
        <f t="shared" si="2"/>
        <v>45</v>
      </c>
      <c r="C134" s="24" t="s">
        <v>1931</v>
      </c>
      <c r="D134" s="29" t="s">
        <v>2158</v>
      </c>
      <c r="E134" s="25" t="s">
        <v>2147</v>
      </c>
      <c r="F134" s="24" t="s">
        <v>18</v>
      </c>
      <c r="G134" s="26">
        <v>1</v>
      </c>
      <c r="H134" s="45">
        <v>45536</v>
      </c>
      <c r="I134" s="27">
        <v>200000</v>
      </c>
      <c r="J134" s="28">
        <f t="shared" si="3"/>
        <v>200000</v>
      </c>
      <c r="K134" s="323" t="s">
        <v>20</v>
      </c>
      <c r="L134" s="323" t="s">
        <v>21</v>
      </c>
      <c r="M134" s="323" t="s">
        <v>109</v>
      </c>
      <c r="N134" s="30" t="str">
        <f>VLOOKUP(M134,[22]OPERACIONAL!$A$1:$C$12,2,FALSE)</f>
        <v>OBRAS E INSTALAÇÕES</v>
      </c>
    </row>
    <row r="135" spans="2:14" ht="24">
      <c r="B135" s="23" t="str">
        <f t="shared" si="2"/>
        <v>45</v>
      </c>
      <c r="C135" s="24" t="s">
        <v>1931</v>
      </c>
      <c r="D135" s="29" t="s">
        <v>2159</v>
      </c>
      <c r="E135" s="25" t="s">
        <v>2147</v>
      </c>
      <c r="F135" s="24" t="s">
        <v>18</v>
      </c>
      <c r="G135" s="26">
        <v>1</v>
      </c>
      <c r="H135" s="45">
        <v>45536</v>
      </c>
      <c r="I135" s="27">
        <v>100000</v>
      </c>
      <c r="J135" s="28">
        <f t="shared" si="3"/>
        <v>100000</v>
      </c>
      <c r="K135" s="323" t="s">
        <v>20</v>
      </c>
      <c r="L135" s="323" t="s">
        <v>21</v>
      </c>
      <c r="M135" s="323" t="s">
        <v>109</v>
      </c>
      <c r="N135" s="30" t="str">
        <f>VLOOKUP(M135,[22]OPERACIONAL!$A$1:$C$12,2,FALSE)</f>
        <v>OBRAS E INSTALAÇÕES</v>
      </c>
    </row>
    <row r="136" spans="2:14" ht="24">
      <c r="B136" s="23" t="str">
        <f t="shared" si="2"/>
        <v>45</v>
      </c>
      <c r="C136" s="24" t="s">
        <v>1931</v>
      </c>
      <c r="D136" s="29" t="s">
        <v>2160</v>
      </c>
      <c r="E136" s="25" t="s">
        <v>2147</v>
      </c>
      <c r="F136" s="24" t="s">
        <v>18</v>
      </c>
      <c r="G136" s="26">
        <v>1</v>
      </c>
      <c r="H136" s="45">
        <v>45597</v>
      </c>
      <c r="I136" s="27">
        <v>180000</v>
      </c>
      <c r="J136" s="28">
        <f t="shared" si="3"/>
        <v>180000</v>
      </c>
      <c r="K136" s="323" t="s">
        <v>20</v>
      </c>
      <c r="L136" s="323" t="s">
        <v>21</v>
      </c>
      <c r="M136" s="323" t="s">
        <v>109</v>
      </c>
      <c r="N136" s="30" t="str">
        <f>VLOOKUP(M136,[22]OPERACIONAL!$A$1:$C$12,2,FALSE)</f>
        <v>OBRAS E INSTALAÇÕES</v>
      </c>
    </row>
    <row r="137" spans="2:14" ht="24">
      <c r="B137" s="23" t="str">
        <f t="shared" si="2"/>
        <v>45</v>
      </c>
      <c r="C137" s="24" t="s">
        <v>1931</v>
      </c>
      <c r="D137" s="29" t="s">
        <v>2161</v>
      </c>
      <c r="E137" s="25" t="s">
        <v>2162</v>
      </c>
      <c r="F137" s="24" t="s">
        <v>18</v>
      </c>
      <c r="G137" s="26">
        <v>1</v>
      </c>
      <c r="H137" s="45">
        <v>45323</v>
      </c>
      <c r="I137" s="27">
        <v>210000</v>
      </c>
      <c r="J137" s="28">
        <f t="shared" si="3"/>
        <v>210000</v>
      </c>
      <c r="K137" s="323" t="s">
        <v>20</v>
      </c>
      <c r="L137" s="323" t="s">
        <v>21</v>
      </c>
      <c r="M137" s="323" t="s">
        <v>109</v>
      </c>
      <c r="N137" s="30" t="str">
        <f>VLOOKUP(M137,[22]OPERACIONAL!$A$1:$C$12,2,FALSE)</f>
        <v>OBRAS E INSTALAÇÕES</v>
      </c>
    </row>
    <row r="138" spans="2:14" ht="24">
      <c r="B138" s="23" t="str">
        <f t="shared" si="2"/>
        <v>45</v>
      </c>
      <c r="C138" s="24" t="s">
        <v>1931</v>
      </c>
      <c r="D138" s="29" t="s">
        <v>2163</v>
      </c>
      <c r="E138" s="25" t="s">
        <v>2162</v>
      </c>
      <c r="F138" s="24" t="s">
        <v>18</v>
      </c>
      <c r="G138" s="26">
        <v>1</v>
      </c>
      <c r="H138" s="45">
        <v>45323</v>
      </c>
      <c r="I138" s="27">
        <v>218000</v>
      </c>
      <c r="J138" s="28">
        <f t="shared" si="3"/>
        <v>218000</v>
      </c>
      <c r="K138" s="323" t="s">
        <v>20</v>
      </c>
      <c r="L138" s="323" t="s">
        <v>21</v>
      </c>
      <c r="M138" s="323" t="s">
        <v>109</v>
      </c>
      <c r="N138" s="30" t="str">
        <f>VLOOKUP(M138,[22]OPERACIONAL!$A$1:$C$12,2,FALSE)</f>
        <v>OBRAS E INSTALAÇÕES</v>
      </c>
    </row>
    <row r="139" spans="2:14" ht="24">
      <c r="B139" s="23" t="str">
        <f t="shared" si="2"/>
        <v>45</v>
      </c>
      <c r="C139" s="24" t="s">
        <v>1931</v>
      </c>
      <c r="D139" s="29" t="s">
        <v>2164</v>
      </c>
      <c r="E139" s="25" t="s">
        <v>2162</v>
      </c>
      <c r="F139" s="24" t="s">
        <v>18</v>
      </c>
      <c r="G139" s="26">
        <v>1</v>
      </c>
      <c r="H139" s="45">
        <v>45323</v>
      </c>
      <c r="I139" s="27">
        <v>195000</v>
      </c>
      <c r="J139" s="28">
        <f t="shared" si="3"/>
        <v>195000</v>
      </c>
      <c r="K139" s="323" t="s">
        <v>20</v>
      </c>
      <c r="L139" s="323" t="s">
        <v>21</v>
      </c>
      <c r="M139" s="323" t="s">
        <v>109</v>
      </c>
      <c r="N139" s="30" t="str">
        <f>VLOOKUP(M139,[22]OPERACIONAL!$A$1:$C$12,2,FALSE)</f>
        <v>OBRAS E INSTALAÇÕES</v>
      </c>
    </row>
    <row r="140" spans="2:14" ht="24">
      <c r="B140" s="23" t="str">
        <f t="shared" si="2"/>
        <v>45</v>
      </c>
      <c r="C140" s="24" t="s">
        <v>1931</v>
      </c>
      <c r="D140" s="29" t="s">
        <v>2165</v>
      </c>
      <c r="E140" s="25" t="s">
        <v>2162</v>
      </c>
      <c r="F140" s="24" t="s">
        <v>18</v>
      </c>
      <c r="G140" s="26">
        <v>1</v>
      </c>
      <c r="H140" s="45">
        <v>45397</v>
      </c>
      <c r="I140" s="27">
        <v>130000</v>
      </c>
      <c r="J140" s="28">
        <f t="shared" si="3"/>
        <v>130000</v>
      </c>
      <c r="K140" s="323" t="s">
        <v>20</v>
      </c>
      <c r="L140" s="323" t="s">
        <v>21</v>
      </c>
      <c r="M140" s="323" t="s">
        <v>109</v>
      </c>
      <c r="N140" s="30" t="str">
        <f>VLOOKUP(M140,[22]OPERACIONAL!$A$1:$C$12,2,FALSE)</f>
        <v>OBRAS E INSTALAÇÕES</v>
      </c>
    </row>
    <row r="141" spans="2:14" ht="24">
      <c r="B141" s="23" t="str">
        <f t="shared" si="2"/>
        <v>45</v>
      </c>
      <c r="C141" s="24" t="s">
        <v>1931</v>
      </c>
      <c r="D141" s="29" t="s">
        <v>2166</v>
      </c>
      <c r="E141" s="25" t="s">
        <v>2162</v>
      </c>
      <c r="F141" s="24" t="s">
        <v>18</v>
      </c>
      <c r="G141" s="26">
        <v>1</v>
      </c>
      <c r="H141" s="45">
        <v>45397</v>
      </c>
      <c r="I141" s="27">
        <v>120000</v>
      </c>
      <c r="J141" s="28">
        <f t="shared" si="3"/>
        <v>120000</v>
      </c>
      <c r="K141" s="323" t="s">
        <v>20</v>
      </c>
      <c r="L141" s="323" t="s">
        <v>21</v>
      </c>
      <c r="M141" s="323" t="s">
        <v>109</v>
      </c>
      <c r="N141" s="30" t="str">
        <f>VLOOKUP(M141,[22]OPERACIONAL!$A$1:$C$12,2,FALSE)</f>
        <v>OBRAS E INSTALAÇÕES</v>
      </c>
    </row>
    <row r="142" spans="2:14">
      <c r="B142" s="23" t="str">
        <f t="shared" si="2"/>
        <v>45</v>
      </c>
      <c r="C142" s="24" t="s">
        <v>1931</v>
      </c>
      <c r="D142" s="29" t="s">
        <v>2167</v>
      </c>
      <c r="E142" s="25" t="s">
        <v>2162</v>
      </c>
      <c r="F142" s="24" t="s">
        <v>18</v>
      </c>
      <c r="G142" s="26">
        <v>1</v>
      </c>
      <c r="H142" s="45">
        <v>45397</v>
      </c>
      <c r="I142" s="27">
        <v>140000</v>
      </c>
      <c r="J142" s="28">
        <f t="shared" si="3"/>
        <v>140000</v>
      </c>
      <c r="K142" s="323" t="s">
        <v>20</v>
      </c>
      <c r="L142" s="323" t="s">
        <v>21</v>
      </c>
      <c r="M142" s="323" t="s">
        <v>109</v>
      </c>
      <c r="N142" s="30" t="str">
        <f>VLOOKUP(M142,[22]OPERACIONAL!$A$1:$C$12,2,FALSE)</f>
        <v>OBRAS E INSTALAÇÕES</v>
      </c>
    </row>
    <row r="143" spans="2:14">
      <c r="B143" s="23" t="str">
        <f t="shared" si="2"/>
        <v>45</v>
      </c>
      <c r="C143" s="24" t="s">
        <v>1931</v>
      </c>
      <c r="D143" s="29" t="s">
        <v>2168</v>
      </c>
      <c r="E143" s="25" t="s">
        <v>2162</v>
      </c>
      <c r="F143" s="24" t="s">
        <v>18</v>
      </c>
      <c r="G143" s="26">
        <v>1</v>
      </c>
      <c r="H143" s="45">
        <v>45397</v>
      </c>
      <c r="I143" s="27">
        <v>170000</v>
      </c>
      <c r="J143" s="28">
        <f t="shared" si="3"/>
        <v>170000</v>
      </c>
      <c r="K143" s="323" t="s">
        <v>20</v>
      </c>
      <c r="L143" s="323" t="s">
        <v>21</v>
      </c>
      <c r="M143" s="323" t="s">
        <v>109</v>
      </c>
      <c r="N143" s="30" t="str">
        <f>VLOOKUP(M143,[22]OPERACIONAL!$A$1:$C$12,2,FALSE)</f>
        <v>OBRAS E INSTALAÇÕES</v>
      </c>
    </row>
    <row r="144" spans="2:14" ht="24">
      <c r="B144" s="23" t="str">
        <f t="shared" si="2"/>
        <v>45</v>
      </c>
      <c r="C144" s="24" t="s">
        <v>1931</v>
      </c>
      <c r="D144" s="29" t="s">
        <v>2169</v>
      </c>
      <c r="E144" s="25" t="s">
        <v>2162</v>
      </c>
      <c r="F144" s="24" t="s">
        <v>18</v>
      </c>
      <c r="G144" s="26">
        <v>1</v>
      </c>
      <c r="H144" s="45">
        <v>45474</v>
      </c>
      <c r="I144" s="27">
        <v>95000</v>
      </c>
      <c r="J144" s="28">
        <f t="shared" si="3"/>
        <v>95000</v>
      </c>
      <c r="K144" s="323" t="s">
        <v>20</v>
      </c>
      <c r="L144" s="323" t="s">
        <v>21</v>
      </c>
      <c r="M144" s="323" t="s">
        <v>109</v>
      </c>
      <c r="N144" s="30" t="str">
        <f>VLOOKUP(M144,[22]OPERACIONAL!$A$1:$C$12,2,FALSE)</f>
        <v>OBRAS E INSTALAÇÕES</v>
      </c>
    </row>
    <row r="145" spans="2:14">
      <c r="B145" s="23" t="str">
        <f t="shared" si="2"/>
        <v>45</v>
      </c>
      <c r="C145" s="24" t="s">
        <v>1931</v>
      </c>
      <c r="D145" s="29" t="s">
        <v>2170</v>
      </c>
      <c r="E145" s="25" t="s">
        <v>2162</v>
      </c>
      <c r="F145" s="24" t="s">
        <v>18</v>
      </c>
      <c r="G145" s="26">
        <v>1</v>
      </c>
      <c r="H145" s="45">
        <v>45474</v>
      </c>
      <c r="I145" s="27">
        <v>215000</v>
      </c>
      <c r="J145" s="28">
        <f t="shared" si="3"/>
        <v>215000</v>
      </c>
      <c r="K145" s="323" t="s">
        <v>20</v>
      </c>
      <c r="L145" s="323" t="s">
        <v>21</v>
      </c>
      <c r="M145" s="323" t="s">
        <v>109</v>
      </c>
      <c r="N145" s="30" t="str">
        <f>VLOOKUP(M145,[22]OPERACIONAL!$A$1:$C$12,2,FALSE)</f>
        <v>OBRAS E INSTALAÇÕES</v>
      </c>
    </row>
    <row r="146" spans="2:14">
      <c r="B146" s="23" t="str">
        <f t="shared" si="2"/>
        <v>45</v>
      </c>
      <c r="C146" s="24" t="s">
        <v>1931</v>
      </c>
      <c r="D146" s="29" t="s">
        <v>2171</v>
      </c>
      <c r="E146" s="25" t="s">
        <v>2162</v>
      </c>
      <c r="F146" s="24" t="s">
        <v>18</v>
      </c>
      <c r="G146" s="26">
        <v>1</v>
      </c>
      <c r="H146" s="45">
        <v>45474</v>
      </c>
      <c r="I146" s="27">
        <v>180000</v>
      </c>
      <c r="J146" s="28">
        <f t="shared" si="3"/>
        <v>180000</v>
      </c>
      <c r="K146" s="323" t="s">
        <v>20</v>
      </c>
      <c r="L146" s="323" t="s">
        <v>21</v>
      </c>
      <c r="M146" s="323" t="s">
        <v>109</v>
      </c>
      <c r="N146" s="30" t="str">
        <f>VLOOKUP(M146,[22]OPERACIONAL!$A$1:$C$12,2,FALSE)</f>
        <v>OBRAS E INSTALAÇÕES</v>
      </c>
    </row>
    <row r="147" spans="2:14" ht="24">
      <c r="B147" s="23" t="str">
        <f t="shared" si="2"/>
        <v>45</v>
      </c>
      <c r="C147" s="24" t="s">
        <v>1931</v>
      </c>
      <c r="D147" s="29" t="s">
        <v>2172</v>
      </c>
      <c r="E147" s="25" t="s">
        <v>2162</v>
      </c>
      <c r="F147" s="24" t="s">
        <v>18</v>
      </c>
      <c r="G147" s="26">
        <v>1</v>
      </c>
      <c r="H147" s="45">
        <v>45474</v>
      </c>
      <c r="I147" s="27">
        <v>208000</v>
      </c>
      <c r="J147" s="28">
        <f t="shared" si="3"/>
        <v>208000</v>
      </c>
      <c r="K147" s="323" t="s">
        <v>20</v>
      </c>
      <c r="L147" s="323" t="s">
        <v>21</v>
      </c>
      <c r="M147" s="323" t="s">
        <v>109</v>
      </c>
      <c r="N147" s="30" t="str">
        <f>VLOOKUP(M147,[22]OPERACIONAL!$A$1:$C$12,2,FALSE)</f>
        <v>OBRAS E INSTALAÇÕES</v>
      </c>
    </row>
    <row r="148" spans="2:14" ht="24">
      <c r="B148" s="23" t="str">
        <f t="shared" si="2"/>
        <v>45</v>
      </c>
      <c r="C148" s="24" t="s">
        <v>1931</v>
      </c>
      <c r="D148" s="29" t="s">
        <v>2173</v>
      </c>
      <c r="E148" s="25" t="s">
        <v>2162</v>
      </c>
      <c r="F148" s="24" t="s">
        <v>18</v>
      </c>
      <c r="G148" s="26">
        <v>1</v>
      </c>
      <c r="H148" s="45">
        <v>45550</v>
      </c>
      <c r="I148" s="27">
        <v>140000</v>
      </c>
      <c r="J148" s="28">
        <f t="shared" si="3"/>
        <v>140000</v>
      </c>
      <c r="K148" s="323" t="s">
        <v>20</v>
      </c>
      <c r="L148" s="323" t="s">
        <v>21</v>
      </c>
      <c r="M148" s="323" t="s">
        <v>109</v>
      </c>
      <c r="N148" s="30" t="str">
        <f>VLOOKUP(M148,[22]OPERACIONAL!$A$1:$C$12,2,FALSE)</f>
        <v>OBRAS E INSTALAÇÕES</v>
      </c>
    </row>
    <row r="149" spans="2:14">
      <c r="B149" s="23" t="str">
        <f t="shared" si="2"/>
        <v>45</v>
      </c>
      <c r="C149" s="24" t="s">
        <v>1931</v>
      </c>
      <c r="D149" s="29" t="s">
        <v>2174</v>
      </c>
      <c r="E149" s="25" t="s">
        <v>2162</v>
      </c>
      <c r="F149" s="24" t="s">
        <v>18</v>
      </c>
      <c r="G149" s="26">
        <v>1</v>
      </c>
      <c r="H149" s="45">
        <v>45550</v>
      </c>
      <c r="I149" s="27">
        <v>200000</v>
      </c>
      <c r="J149" s="28">
        <f t="shared" si="3"/>
        <v>200000</v>
      </c>
      <c r="K149" s="323" t="s">
        <v>20</v>
      </c>
      <c r="L149" s="323" t="s">
        <v>21</v>
      </c>
      <c r="M149" s="323" t="s">
        <v>109</v>
      </c>
      <c r="N149" s="30" t="str">
        <f>VLOOKUP(M149,[22]OPERACIONAL!$A$1:$C$12,2,FALSE)</f>
        <v>OBRAS E INSTALAÇÕES</v>
      </c>
    </row>
    <row r="150" spans="2:14">
      <c r="B150" s="23" t="str">
        <f t="shared" si="2"/>
        <v>45</v>
      </c>
      <c r="C150" s="24" t="s">
        <v>1931</v>
      </c>
      <c r="D150" s="29" t="s">
        <v>2175</v>
      </c>
      <c r="E150" s="25" t="s">
        <v>2162</v>
      </c>
      <c r="F150" s="24" t="s">
        <v>18</v>
      </c>
      <c r="G150" s="26">
        <v>1</v>
      </c>
      <c r="H150" s="45">
        <v>45550</v>
      </c>
      <c r="I150" s="27">
        <v>320000</v>
      </c>
      <c r="J150" s="28">
        <f t="shared" si="3"/>
        <v>320000</v>
      </c>
      <c r="K150" s="323" t="s">
        <v>20</v>
      </c>
      <c r="L150" s="323" t="s">
        <v>21</v>
      </c>
      <c r="M150" s="323" t="s">
        <v>109</v>
      </c>
      <c r="N150" s="30" t="str">
        <f>VLOOKUP(M150,[22]OPERACIONAL!$A$1:$C$12,2,FALSE)</f>
        <v>OBRAS E INSTALAÇÕES</v>
      </c>
    </row>
    <row r="151" spans="2:14">
      <c r="B151" s="23" t="str">
        <f t="shared" ref="B151:B183" si="4">MID(C151,1,2)</f>
        <v>45</v>
      </c>
      <c r="C151" s="24" t="s">
        <v>1931</v>
      </c>
      <c r="D151" s="29" t="s">
        <v>2176</v>
      </c>
      <c r="E151" s="25" t="s">
        <v>2162</v>
      </c>
      <c r="F151" s="24" t="s">
        <v>18</v>
      </c>
      <c r="G151" s="26">
        <v>1</v>
      </c>
      <c r="H151" s="45">
        <v>45550</v>
      </c>
      <c r="I151" s="27">
        <v>480000</v>
      </c>
      <c r="J151" s="28">
        <f t="shared" ref="J151:J183" si="5">G151*I151</f>
        <v>480000</v>
      </c>
      <c r="K151" s="323" t="s">
        <v>20</v>
      </c>
      <c r="L151" s="323" t="s">
        <v>21</v>
      </c>
      <c r="M151" s="323" t="s">
        <v>109</v>
      </c>
      <c r="N151" s="30" t="str">
        <f>VLOOKUP(M151,[22]OPERACIONAL!$A$1:$C$12,2,FALSE)</f>
        <v>OBRAS E INSTALAÇÕES</v>
      </c>
    </row>
    <row r="152" spans="2:14">
      <c r="B152" s="23" t="str">
        <f t="shared" si="4"/>
        <v>45</v>
      </c>
      <c r="C152" s="24" t="s">
        <v>1931</v>
      </c>
      <c r="D152" s="29" t="s">
        <v>2177</v>
      </c>
      <c r="E152" s="25" t="s">
        <v>2178</v>
      </c>
      <c r="F152" s="24" t="s">
        <v>18</v>
      </c>
      <c r="G152" s="26">
        <v>1</v>
      </c>
      <c r="H152" s="45">
        <v>45293</v>
      </c>
      <c r="I152" s="27">
        <v>200000</v>
      </c>
      <c r="J152" s="28">
        <f t="shared" si="5"/>
        <v>200000</v>
      </c>
      <c r="K152" s="323" t="s">
        <v>20</v>
      </c>
      <c r="L152" s="323" t="s">
        <v>21</v>
      </c>
      <c r="M152" s="323" t="s">
        <v>109</v>
      </c>
      <c r="N152" s="30" t="str">
        <f>VLOOKUP(M152,[22]OPERACIONAL!$A$1:$C$12,2,FALSE)</f>
        <v>OBRAS E INSTALAÇÕES</v>
      </c>
    </row>
    <row r="153" spans="2:14">
      <c r="B153" s="23" t="str">
        <f t="shared" si="4"/>
        <v>45</v>
      </c>
      <c r="C153" s="24" t="s">
        <v>1931</v>
      </c>
      <c r="D153" s="29" t="s">
        <v>2179</v>
      </c>
      <c r="E153" s="25" t="s">
        <v>2180</v>
      </c>
      <c r="F153" s="24" t="s">
        <v>18</v>
      </c>
      <c r="G153" s="26">
        <v>1</v>
      </c>
      <c r="H153" s="45">
        <v>45611</v>
      </c>
      <c r="I153" s="27">
        <v>48000</v>
      </c>
      <c r="J153" s="28">
        <f t="shared" si="5"/>
        <v>48000</v>
      </c>
      <c r="K153" s="323" t="s">
        <v>20</v>
      </c>
      <c r="L153" s="323" t="s">
        <v>21</v>
      </c>
      <c r="M153" s="323" t="s">
        <v>109</v>
      </c>
      <c r="N153" s="30" t="str">
        <f>VLOOKUP(M153,[22]OPERACIONAL!$A$1:$C$12,2,FALSE)</f>
        <v>OBRAS E INSTALAÇÕES</v>
      </c>
    </row>
    <row r="154" spans="2:14">
      <c r="B154" s="23" t="str">
        <f t="shared" si="4"/>
        <v>45</v>
      </c>
      <c r="C154" s="24" t="s">
        <v>1931</v>
      </c>
      <c r="D154" s="29" t="s">
        <v>2181</v>
      </c>
      <c r="E154" s="25" t="s">
        <v>2162</v>
      </c>
      <c r="F154" s="24" t="s">
        <v>18</v>
      </c>
      <c r="G154" s="26">
        <v>1</v>
      </c>
      <c r="H154" s="45">
        <v>45611</v>
      </c>
      <c r="I154" s="27">
        <v>50000</v>
      </c>
      <c r="J154" s="28">
        <f t="shared" si="5"/>
        <v>50000</v>
      </c>
      <c r="K154" s="323" t="s">
        <v>20</v>
      </c>
      <c r="L154" s="323" t="s">
        <v>21</v>
      </c>
      <c r="M154" s="323" t="s">
        <v>109</v>
      </c>
      <c r="N154" s="30" t="str">
        <f>VLOOKUP(M154,[22]OPERACIONAL!$A$1:$C$12,2,FALSE)</f>
        <v>OBRAS E INSTALAÇÕES</v>
      </c>
    </row>
    <row r="155" spans="2:14" ht="24">
      <c r="B155" s="23" t="str">
        <f t="shared" si="4"/>
        <v>45</v>
      </c>
      <c r="C155" s="24" t="s">
        <v>1931</v>
      </c>
      <c r="D155" s="29" t="s">
        <v>2182</v>
      </c>
      <c r="E155" s="25" t="s">
        <v>2162</v>
      </c>
      <c r="F155" s="24" t="s">
        <v>18</v>
      </c>
      <c r="G155" s="26">
        <v>1</v>
      </c>
      <c r="H155" s="45">
        <v>45611</v>
      </c>
      <c r="I155" s="27">
        <v>85000</v>
      </c>
      <c r="J155" s="28">
        <f t="shared" si="5"/>
        <v>85000</v>
      </c>
      <c r="K155" s="323" t="s">
        <v>20</v>
      </c>
      <c r="L155" s="323" t="s">
        <v>21</v>
      </c>
      <c r="M155" s="323" t="s">
        <v>109</v>
      </c>
      <c r="N155" s="30" t="str">
        <f>VLOOKUP(M155,[22]OPERACIONAL!$A$1:$C$12,2,FALSE)</f>
        <v>OBRAS E INSTALAÇÕES</v>
      </c>
    </row>
    <row r="156" spans="2:14" ht="24">
      <c r="B156" s="23" t="str">
        <f t="shared" si="4"/>
        <v>45</v>
      </c>
      <c r="C156" s="24" t="s">
        <v>1931</v>
      </c>
      <c r="D156" s="29" t="s">
        <v>2183</v>
      </c>
      <c r="E156" s="25" t="s">
        <v>2184</v>
      </c>
      <c r="F156" s="24" t="s">
        <v>18</v>
      </c>
      <c r="G156" s="26">
        <v>1</v>
      </c>
      <c r="H156" s="45">
        <v>45611</v>
      </c>
      <c r="I156" s="27">
        <v>48000</v>
      </c>
      <c r="J156" s="28">
        <f t="shared" si="5"/>
        <v>48000</v>
      </c>
      <c r="K156" s="323" t="s">
        <v>20</v>
      </c>
      <c r="L156" s="323" t="s">
        <v>21</v>
      </c>
      <c r="M156" s="323" t="s">
        <v>109</v>
      </c>
      <c r="N156" s="30" t="str">
        <f>VLOOKUP(M156,[22]OPERACIONAL!$A$1:$C$12,2,FALSE)</f>
        <v>OBRAS E INSTALAÇÕES</v>
      </c>
    </row>
    <row r="157" spans="2:14" ht="60">
      <c r="B157" s="23" t="str">
        <f t="shared" si="4"/>
        <v>45</v>
      </c>
      <c r="C157" s="24" t="s">
        <v>1931</v>
      </c>
      <c r="D157" s="328" t="s">
        <v>2185</v>
      </c>
      <c r="E157" s="25" t="s">
        <v>2186</v>
      </c>
      <c r="F157" s="24" t="s">
        <v>1934</v>
      </c>
      <c r="G157" s="26">
        <v>12</v>
      </c>
      <c r="H157" s="45">
        <v>45292</v>
      </c>
      <c r="I157" s="27">
        <v>66666.666599999997</v>
      </c>
      <c r="J157" s="28">
        <f t="shared" si="5"/>
        <v>799999.99919999996</v>
      </c>
      <c r="K157" s="323" t="s">
        <v>20</v>
      </c>
      <c r="L157" s="323" t="s">
        <v>21</v>
      </c>
      <c r="M157" s="323" t="s">
        <v>31</v>
      </c>
      <c r="N157" s="30" t="str">
        <f>VLOOKUP(M157,[22]OPERACIONAL!$A$1:$C$12,2,FALSE)</f>
        <v>MATERIAL DE CONSUMO</v>
      </c>
    </row>
    <row r="158" spans="2:14" ht="25.5">
      <c r="B158" s="23" t="str">
        <f t="shared" si="4"/>
        <v>45</v>
      </c>
      <c r="C158" s="24" t="s">
        <v>1931</v>
      </c>
      <c r="D158" s="328" t="s">
        <v>2187</v>
      </c>
      <c r="E158" s="25" t="s">
        <v>2188</v>
      </c>
      <c r="F158" s="24" t="s">
        <v>18</v>
      </c>
      <c r="G158" s="26">
        <v>20</v>
      </c>
      <c r="H158" s="45">
        <v>45292</v>
      </c>
      <c r="I158" s="27">
        <v>20000</v>
      </c>
      <c r="J158" s="28">
        <f t="shared" si="5"/>
        <v>400000</v>
      </c>
      <c r="K158" s="323" t="s">
        <v>20</v>
      </c>
      <c r="L158" s="323" t="s">
        <v>21</v>
      </c>
      <c r="M158" s="323" t="s">
        <v>34</v>
      </c>
      <c r="N158" s="30" t="str">
        <f>VLOOKUP(M158,[22]OPERACIONAL!$A$1:$C$12,2,FALSE)</f>
        <v>OUTROS SERVIÇOS DE TERCEIROS - PESSOA JURÍDICA</v>
      </c>
    </row>
    <row r="159" spans="2:14" ht="25.5">
      <c r="B159" s="23" t="str">
        <f t="shared" si="4"/>
        <v>45</v>
      </c>
      <c r="C159" s="24" t="s">
        <v>1931</v>
      </c>
      <c r="D159" s="328" t="s">
        <v>2189</v>
      </c>
      <c r="E159" s="25" t="s">
        <v>2190</v>
      </c>
      <c r="F159" s="24" t="s">
        <v>18</v>
      </c>
      <c r="G159" s="26">
        <v>8</v>
      </c>
      <c r="H159" s="45">
        <v>45292</v>
      </c>
      <c r="I159" s="27">
        <v>17600</v>
      </c>
      <c r="J159" s="28">
        <f t="shared" si="5"/>
        <v>140800</v>
      </c>
      <c r="K159" s="323" t="s">
        <v>20</v>
      </c>
      <c r="L159" s="323" t="s">
        <v>21</v>
      </c>
      <c r="M159" s="323" t="s">
        <v>34</v>
      </c>
      <c r="N159" s="30" t="str">
        <f>VLOOKUP(M159,[22]OPERACIONAL!$A$1:$C$12,2,FALSE)</f>
        <v>OUTROS SERVIÇOS DE TERCEIROS - PESSOA JURÍDICA</v>
      </c>
    </row>
    <row r="160" spans="2:14" ht="25.5">
      <c r="B160" s="23" t="str">
        <f t="shared" si="4"/>
        <v>45</v>
      </c>
      <c r="C160" s="24" t="s">
        <v>1931</v>
      </c>
      <c r="D160" s="328" t="s">
        <v>2191</v>
      </c>
      <c r="E160" s="25" t="s">
        <v>2192</v>
      </c>
      <c r="F160" s="24" t="s">
        <v>18</v>
      </c>
      <c r="G160" s="26">
        <v>8</v>
      </c>
      <c r="H160" s="45">
        <v>45292</v>
      </c>
      <c r="I160" s="27">
        <v>6000</v>
      </c>
      <c r="J160" s="28">
        <f t="shared" si="5"/>
        <v>48000</v>
      </c>
      <c r="K160" s="323" t="s">
        <v>20</v>
      </c>
      <c r="L160" s="323" t="s">
        <v>21</v>
      </c>
      <c r="M160" s="323" t="s">
        <v>34</v>
      </c>
      <c r="N160" s="30" t="str">
        <f>VLOOKUP(M160,[22]OPERACIONAL!$A$1:$C$12,2,FALSE)</f>
        <v>OUTROS SERVIÇOS DE TERCEIROS - PESSOA JURÍDICA</v>
      </c>
    </row>
    <row r="161" spans="2:14" ht="25.5">
      <c r="B161" s="23" t="str">
        <f t="shared" si="4"/>
        <v>45</v>
      </c>
      <c r="C161" s="24" t="s">
        <v>1931</v>
      </c>
      <c r="D161" s="328" t="s">
        <v>2193</v>
      </c>
      <c r="E161" s="25" t="s">
        <v>2194</v>
      </c>
      <c r="F161" s="24" t="s">
        <v>18</v>
      </c>
      <c r="G161" s="26">
        <v>12</v>
      </c>
      <c r="H161" s="45">
        <v>45292</v>
      </c>
      <c r="I161" s="27">
        <v>6000</v>
      </c>
      <c r="J161" s="28">
        <f t="shared" si="5"/>
        <v>72000</v>
      </c>
      <c r="K161" s="323" t="s">
        <v>20</v>
      </c>
      <c r="L161" s="323" t="s">
        <v>21</v>
      </c>
      <c r="M161" s="323" t="s">
        <v>34</v>
      </c>
      <c r="N161" s="30" t="str">
        <f>VLOOKUP(M161,[22]OPERACIONAL!$A$1:$C$12,2,FALSE)</f>
        <v>OUTROS SERVIÇOS DE TERCEIROS - PESSOA JURÍDICA</v>
      </c>
    </row>
    <row r="162" spans="2:14" ht="25.5">
      <c r="B162" s="23" t="str">
        <f t="shared" si="4"/>
        <v>45</v>
      </c>
      <c r="C162" s="24" t="s">
        <v>1931</v>
      </c>
      <c r="D162" s="328" t="s">
        <v>2195</v>
      </c>
      <c r="E162" s="25" t="s">
        <v>2196</v>
      </c>
      <c r="F162" s="24" t="s">
        <v>18</v>
      </c>
      <c r="G162" s="26">
        <v>8</v>
      </c>
      <c r="H162" s="45">
        <v>45292</v>
      </c>
      <c r="I162" s="27">
        <v>4000</v>
      </c>
      <c r="J162" s="28">
        <f t="shared" si="5"/>
        <v>32000</v>
      </c>
      <c r="K162" s="323" t="s">
        <v>20</v>
      </c>
      <c r="L162" s="323" t="s">
        <v>21</v>
      </c>
      <c r="M162" s="323" t="s">
        <v>22</v>
      </c>
      <c r="N162" s="30" t="str">
        <f>VLOOKUP(M162,[22]OPERACIONAL!$A$1:$C$12,2,FALSE)</f>
        <v>EQUIPAMENTOS E MATERIAL PERMANENTE</v>
      </c>
    </row>
    <row r="163" spans="2:14" ht="24">
      <c r="B163" s="23" t="str">
        <f t="shared" si="4"/>
        <v>45</v>
      </c>
      <c r="C163" s="24" t="s">
        <v>1931</v>
      </c>
      <c r="D163" s="157" t="s">
        <v>2197</v>
      </c>
      <c r="E163" s="71" t="s">
        <v>2198</v>
      </c>
      <c r="F163" s="324" t="s">
        <v>18</v>
      </c>
      <c r="G163" s="319">
        <v>1</v>
      </c>
      <c r="H163" s="139">
        <v>45292</v>
      </c>
      <c r="I163" s="320">
        <v>450000</v>
      </c>
      <c r="J163" s="28">
        <f t="shared" si="5"/>
        <v>450000</v>
      </c>
      <c r="K163" s="157" t="s">
        <v>20</v>
      </c>
      <c r="L163" s="157" t="s">
        <v>21</v>
      </c>
      <c r="M163" s="157" t="s">
        <v>109</v>
      </c>
      <c r="N163" s="30" t="str">
        <f>VLOOKUP(M163,[22]OPERACIONAL!$A$1:$C$12,2,FALSE)</f>
        <v>OBRAS E INSTALAÇÕES</v>
      </c>
    </row>
    <row r="164" spans="2:14" ht="24">
      <c r="B164" s="23" t="str">
        <f t="shared" si="4"/>
        <v>45</v>
      </c>
      <c r="C164" s="24" t="s">
        <v>1931</v>
      </c>
      <c r="D164" s="29" t="s">
        <v>2199</v>
      </c>
      <c r="E164" s="25" t="s">
        <v>2200</v>
      </c>
      <c r="F164" s="24" t="s">
        <v>18</v>
      </c>
      <c r="G164" s="26">
        <v>1</v>
      </c>
      <c r="H164" s="45">
        <v>45292</v>
      </c>
      <c r="I164" s="27">
        <v>40000</v>
      </c>
      <c r="J164" s="28">
        <f t="shared" si="5"/>
        <v>40000</v>
      </c>
      <c r="K164" s="29" t="s">
        <v>20</v>
      </c>
      <c r="L164" s="29" t="s">
        <v>21</v>
      </c>
      <c r="M164" s="29" t="s">
        <v>31</v>
      </c>
      <c r="N164" s="30" t="str">
        <f>VLOOKUP(M164,[22]OPERACIONAL!$A$1:$C$12,2,FALSE)</f>
        <v>MATERIAL DE CONSUMO</v>
      </c>
    </row>
    <row r="165" spans="2:14" ht="24">
      <c r="B165" s="23" t="str">
        <f t="shared" si="4"/>
        <v>45</v>
      </c>
      <c r="C165" s="24" t="s">
        <v>1931</v>
      </c>
      <c r="D165" s="29" t="s">
        <v>2201</v>
      </c>
      <c r="E165" s="25" t="s">
        <v>2147</v>
      </c>
      <c r="F165" s="24" t="s">
        <v>18</v>
      </c>
      <c r="G165" s="26">
        <v>1</v>
      </c>
      <c r="H165" s="45">
        <v>45292</v>
      </c>
      <c r="I165" s="27">
        <v>800000</v>
      </c>
      <c r="J165" s="28">
        <f t="shared" si="5"/>
        <v>800000</v>
      </c>
      <c r="K165" s="29" t="s">
        <v>20</v>
      </c>
      <c r="L165" s="29" t="s">
        <v>21</v>
      </c>
      <c r="M165" s="29" t="s">
        <v>109</v>
      </c>
      <c r="N165" s="30" t="str">
        <f>VLOOKUP(M165,[22]OPERACIONAL!$A$1:$C$12,2,FALSE)</f>
        <v>OBRAS E INSTALAÇÕES</v>
      </c>
    </row>
    <row r="166" spans="2:14" ht="24">
      <c r="B166" s="23" t="str">
        <f t="shared" si="4"/>
        <v>45</v>
      </c>
      <c r="C166" s="24" t="s">
        <v>1931</v>
      </c>
      <c r="D166" s="29" t="s">
        <v>2202</v>
      </c>
      <c r="E166" s="25" t="s">
        <v>2203</v>
      </c>
      <c r="F166" s="24" t="s">
        <v>18</v>
      </c>
      <c r="G166" s="26">
        <v>14</v>
      </c>
      <c r="H166" s="45">
        <v>45292</v>
      </c>
      <c r="I166" s="27">
        <v>185714.28570000001</v>
      </c>
      <c r="J166" s="28">
        <f t="shared" si="5"/>
        <v>2599999.9998000003</v>
      </c>
      <c r="K166" s="29" t="s">
        <v>20</v>
      </c>
      <c r="L166" s="29" t="s">
        <v>21</v>
      </c>
      <c r="M166" s="29" t="s">
        <v>22</v>
      </c>
      <c r="N166" s="30" t="str">
        <f>VLOOKUP(M166,[22]OPERACIONAL!$A$1:$C$12,2,FALSE)</f>
        <v>EQUIPAMENTOS E MATERIAL PERMANENTE</v>
      </c>
    </row>
    <row r="167" spans="2:14" ht="24">
      <c r="B167" s="23" t="str">
        <f t="shared" si="4"/>
        <v>45</v>
      </c>
      <c r="C167" s="24" t="s">
        <v>1931</v>
      </c>
      <c r="D167" s="29" t="s">
        <v>2204</v>
      </c>
      <c r="E167" s="25" t="s">
        <v>2205</v>
      </c>
      <c r="F167" s="24" t="s">
        <v>18</v>
      </c>
      <c r="G167" s="26">
        <v>1</v>
      </c>
      <c r="H167" s="45">
        <v>45352</v>
      </c>
      <c r="I167" s="27">
        <v>150000</v>
      </c>
      <c r="J167" s="28">
        <f t="shared" si="5"/>
        <v>150000</v>
      </c>
      <c r="K167" s="29" t="s">
        <v>20</v>
      </c>
      <c r="L167" s="29" t="s">
        <v>21</v>
      </c>
      <c r="M167" s="29" t="s">
        <v>109</v>
      </c>
      <c r="N167" s="30" t="str">
        <f>VLOOKUP(M167,[22]OPERACIONAL!$A$1:$C$12,2,FALSE)</f>
        <v>OBRAS E INSTALAÇÕES</v>
      </c>
    </row>
    <row r="168" spans="2:14" ht="24">
      <c r="B168" s="23" t="str">
        <f t="shared" si="4"/>
        <v>45</v>
      </c>
      <c r="C168" s="24" t="s">
        <v>1931</v>
      </c>
      <c r="D168" s="29" t="s">
        <v>2206</v>
      </c>
      <c r="E168" s="25" t="s">
        <v>2207</v>
      </c>
      <c r="F168" s="24" t="s">
        <v>18</v>
      </c>
      <c r="G168" s="26">
        <v>1</v>
      </c>
      <c r="H168" s="45">
        <v>45383</v>
      </c>
      <c r="I168" s="27">
        <v>750000</v>
      </c>
      <c r="J168" s="28">
        <f t="shared" si="5"/>
        <v>750000</v>
      </c>
      <c r="K168" s="29" t="s">
        <v>20</v>
      </c>
      <c r="L168" s="29" t="s">
        <v>21</v>
      </c>
      <c r="M168" s="29" t="s">
        <v>109</v>
      </c>
      <c r="N168" s="30" t="str">
        <f>VLOOKUP(M168,[22]OPERACIONAL!$A$1:$C$12,2,FALSE)</f>
        <v>OBRAS E INSTALAÇÕES</v>
      </c>
    </row>
    <row r="169" spans="2:14" ht="24">
      <c r="B169" s="23" t="str">
        <f t="shared" si="4"/>
        <v>45</v>
      </c>
      <c r="C169" s="24" t="s">
        <v>1931</v>
      </c>
      <c r="D169" s="29" t="s">
        <v>2208</v>
      </c>
      <c r="E169" s="25" t="s">
        <v>2209</v>
      </c>
      <c r="F169" s="24" t="s">
        <v>18</v>
      </c>
      <c r="G169" s="26">
        <v>1</v>
      </c>
      <c r="H169" s="45">
        <v>45474</v>
      </c>
      <c r="I169" s="27">
        <v>70000</v>
      </c>
      <c r="J169" s="28">
        <f t="shared" si="5"/>
        <v>70000</v>
      </c>
      <c r="K169" s="29" t="s">
        <v>20</v>
      </c>
      <c r="L169" s="29" t="s">
        <v>21</v>
      </c>
      <c r="M169" s="29" t="s">
        <v>109</v>
      </c>
      <c r="N169" s="30" t="str">
        <f>VLOOKUP(M169,[22]OPERACIONAL!$A$1:$C$12,2,FALSE)</f>
        <v>OBRAS E INSTALAÇÕES</v>
      </c>
    </row>
    <row r="170" spans="2:14" ht="24">
      <c r="B170" s="23" t="str">
        <f t="shared" si="4"/>
        <v>45</v>
      </c>
      <c r="C170" s="24" t="s">
        <v>1931</v>
      </c>
      <c r="D170" s="29" t="s">
        <v>2210</v>
      </c>
      <c r="E170" s="25" t="s">
        <v>2147</v>
      </c>
      <c r="F170" s="24" t="s">
        <v>18</v>
      </c>
      <c r="G170" s="26">
        <v>1</v>
      </c>
      <c r="H170" s="45">
        <v>45474</v>
      </c>
      <c r="I170" s="27">
        <v>65000</v>
      </c>
      <c r="J170" s="28">
        <f t="shared" si="5"/>
        <v>65000</v>
      </c>
      <c r="K170" s="29" t="s">
        <v>20</v>
      </c>
      <c r="L170" s="29" t="s">
        <v>21</v>
      </c>
      <c r="M170" s="29" t="s">
        <v>109</v>
      </c>
      <c r="N170" s="30" t="str">
        <f>VLOOKUP(M170,[22]OPERACIONAL!$A$1:$C$12,2,FALSE)</f>
        <v>OBRAS E INSTALAÇÕES</v>
      </c>
    </row>
    <row r="171" spans="2:14" ht="24">
      <c r="B171" s="23" t="str">
        <f t="shared" si="4"/>
        <v>45</v>
      </c>
      <c r="C171" s="24" t="s">
        <v>1931</v>
      </c>
      <c r="D171" s="29" t="s">
        <v>2211</v>
      </c>
      <c r="E171" s="25" t="s">
        <v>2212</v>
      </c>
      <c r="F171" s="24" t="s">
        <v>18</v>
      </c>
      <c r="G171" s="26">
        <v>1</v>
      </c>
      <c r="H171" s="45">
        <v>45292</v>
      </c>
      <c r="I171" s="27">
        <v>450000</v>
      </c>
      <c r="J171" s="28">
        <f t="shared" si="5"/>
        <v>450000</v>
      </c>
      <c r="K171" s="29" t="s">
        <v>20</v>
      </c>
      <c r="L171" s="29" t="s">
        <v>21</v>
      </c>
      <c r="M171" s="29" t="s">
        <v>109</v>
      </c>
      <c r="N171" s="30" t="str">
        <f>VLOOKUP(M171,[22]OPERACIONAL!$A$1:$C$12,2,FALSE)</f>
        <v>OBRAS E INSTALAÇÕES</v>
      </c>
    </row>
    <row r="172" spans="2:14">
      <c r="B172" s="23" t="str">
        <f t="shared" si="4"/>
        <v>45</v>
      </c>
      <c r="C172" s="24" t="s">
        <v>1931</v>
      </c>
      <c r="D172" s="29" t="s">
        <v>2213</v>
      </c>
      <c r="E172" s="25" t="s">
        <v>2214</v>
      </c>
      <c r="F172" s="24" t="s">
        <v>1934</v>
      </c>
      <c r="G172" s="26">
        <v>12</v>
      </c>
      <c r="H172" s="45">
        <v>45323</v>
      </c>
      <c r="I172" s="27">
        <v>12500</v>
      </c>
      <c r="J172" s="28">
        <f t="shared" si="5"/>
        <v>150000</v>
      </c>
      <c r="K172" s="29" t="s">
        <v>20</v>
      </c>
      <c r="L172" s="29" t="s">
        <v>21</v>
      </c>
      <c r="M172" s="29" t="s">
        <v>34</v>
      </c>
      <c r="N172" s="30" t="str">
        <f>VLOOKUP(M172,[22]OPERACIONAL!$A$1:$C$12,2,FALSE)</f>
        <v>OUTROS SERVIÇOS DE TERCEIROS - PESSOA JURÍDICA</v>
      </c>
    </row>
    <row r="173" spans="2:14" ht="12.75">
      <c r="B173" s="23" t="str">
        <f t="shared" si="4"/>
        <v>45</v>
      </c>
      <c r="C173" s="24" t="s">
        <v>1931</v>
      </c>
      <c r="D173" s="328" t="s">
        <v>2215</v>
      </c>
      <c r="E173" s="25" t="s">
        <v>2196</v>
      </c>
      <c r="F173" s="24" t="s">
        <v>18</v>
      </c>
      <c r="G173" s="26">
        <v>4</v>
      </c>
      <c r="H173" s="45">
        <v>45292</v>
      </c>
      <c r="I173" s="27">
        <v>4000</v>
      </c>
      <c r="J173" s="28">
        <f t="shared" si="5"/>
        <v>16000</v>
      </c>
      <c r="K173" s="29" t="s">
        <v>20</v>
      </c>
      <c r="L173" s="29" t="s">
        <v>21</v>
      </c>
      <c r="M173" s="157" t="s">
        <v>22</v>
      </c>
      <c r="N173" s="30" t="str">
        <f>VLOOKUP(M173,[22]OPERACIONAL!$A$1:$C$12,2,FALSE)</f>
        <v>EQUIPAMENTOS E MATERIAL PERMANENTE</v>
      </c>
    </row>
    <row r="174" spans="2:14" ht="25.5">
      <c r="B174" s="23" t="str">
        <f t="shared" si="4"/>
        <v>45</v>
      </c>
      <c r="C174" s="24" t="s">
        <v>1931</v>
      </c>
      <c r="D174" s="328" t="s">
        <v>2216</v>
      </c>
      <c r="E174" s="25" t="s">
        <v>2192</v>
      </c>
      <c r="F174" s="24" t="s">
        <v>18</v>
      </c>
      <c r="G174" s="26">
        <v>4</v>
      </c>
      <c r="H174" s="45">
        <v>45292</v>
      </c>
      <c r="I174" s="27">
        <v>6000</v>
      </c>
      <c r="J174" s="28">
        <f t="shared" si="5"/>
        <v>24000</v>
      </c>
      <c r="K174" s="29" t="s">
        <v>20</v>
      </c>
      <c r="L174" s="29" t="s">
        <v>21</v>
      </c>
      <c r="M174" s="29" t="s">
        <v>34</v>
      </c>
      <c r="N174" s="30" t="str">
        <f>VLOOKUP(M174,[22]OPERACIONAL!$A$1:$C$12,2,FALSE)</f>
        <v>OUTROS SERVIÇOS DE TERCEIROS - PESSOA JURÍDICA</v>
      </c>
    </row>
    <row r="175" spans="2:14" ht="38.25">
      <c r="B175" s="23" t="str">
        <f t="shared" si="4"/>
        <v>45</v>
      </c>
      <c r="C175" s="24" t="s">
        <v>1931</v>
      </c>
      <c r="D175" s="328" t="s">
        <v>2217</v>
      </c>
      <c r="E175" s="25" t="s">
        <v>2194</v>
      </c>
      <c r="F175" s="24" t="s">
        <v>18</v>
      </c>
      <c r="G175" s="26">
        <v>6</v>
      </c>
      <c r="H175" s="45">
        <v>45292</v>
      </c>
      <c r="I175" s="27">
        <v>6000</v>
      </c>
      <c r="J175" s="28">
        <f t="shared" si="5"/>
        <v>36000</v>
      </c>
      <c r="K175" s="29" t="s">
        <v>20</v>
      </c>
      <c r="L175" s="29" t="s">
        <v>21</v>
      </c>
      <c r="M175" s="157" t="s">
        <v>34</v>
      </c>
      <c r="N175" s="30" t="str">
        <f>VLOOKUP(M175,[22]OPERACIONAL!$A$1:$C$12,2,FALSE)</f>
        <v>OUTROS SERVIÇOS DE TERCEIROS - PESSOA JURÍDICA</v>
      </c>
    </row>
    <row r="176" spans="2:14" ht="24">
      <c r="B176" s="23" t="str">
        <f t="shared" si="4"/>
        <v>45</v>
      </c>
      <c r="C176" s="24" t="s">
        <v>1931</v>
      </c>
      <c r="D176" s="328" t="s">
        <v>2218</v>
      </c>
      <c r="E176" s="25" t="s">
        <v>2219</v>
      </c>
      <c r="F176" s="24" t="s">
        <v>18</v>
      </c>
      <c r="G176" s="26">
        <v>20</v>
      </c>
      <c r="H176" s="45">
        <v>45292</v>
      </c>
      <c r="I176" s="27">
        <v>20000</v>
      </c>
      <c r="J176" s="28">
        <f t="shared" si="5"/>
        <v>400000</v>
      </c>
      <c r="K176" s="29" t="s">
        <v>20</v>
      </c>
      <c r="L176" s="29" t="s">
        <v>21</v>
      </c>
      <c r="M176" s="29" t="s">
        <v>34</v>
      </c>
      <c r="N176" s="30" t="str">
        <f>VLOOKUP(M176,[22]OPERACIONAL!$A$1:$C$12,2,FALSE)</f>
        <v>OUTROS SERVIÇOS DE TERCEIROS - PESSOA JURÍDICA</v>
      </c>
    </row>
    <row r="177" spans="2:14" ht="25.5">
      <c r="B177" s="23" t="str">
        <f t="shared" si="4"/>
        <v>45</v>
      </c>
      <c r="C177" s="24" t="s">
        <v>1931</v>
      </c>
      <c r="D177" s="328" t="s">
        <v>2220</v>
      </c>
      <c r="E177" s="25" t="s">
        <v>2190</v>
      </c>
      <c r="F177" s="24" t="s">
        <v>18</v>
      </c>
      <c r="G177" s="26">
        <v>8</v>
      </c>
      <c r="H177" s="45">
        <v>45292</v>
      </c>
      <c r="I177" s="27">
        <v>17600</v>
      </c>
      <c r="J177" s="28">
        <f t="shared" si="5"/>
        <v>140800</v>
      </c>
      <c r="K177" s="29" t="s">
        <v>20</v>
      </c>
      <c r="L177" s="29" t="s">
        <v>21</v>
      </c>
      <c r="M177" s="29" t="s">
        <v>34</v>
      </c>
      <c r="N177" s="30" t="str">
        <f>VLOOKUP(M177,[22]OPERACIONAL!$A$1:$C$12,2,FALSE)</f>
        <v>OUTROS SERVIÇOS DE TERCEIROS - PESSOA JURÍDICA</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VLOOKUP(M178,[22]OPERACIONAL!$A$1:$C$12,2,FALSE)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VLOOKUP(M179,[22]OPERACIONAL!$A$1:$C$12,2,FALSE)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VLOOKUP(M180,[22]OPERACIONAL!$A$1:$C$12,2,FALSE)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VLOOKUP(M181,[22]OPERACIONAL!$A$1:$C$12,2,FALSE)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VLOOKUP(M182,[22]OPERACIONAL!$A$1:$C$12,2,FALSE)</f>
        <v>SELECIONAR</v>
      </c>
    </row>
    <row r="183" spans="2:14" ht="12.75" thickBot="1">
      <c r="B183" s="32" t="str">
        <f t="shared" si="4"/>
        <v>U.</v>
      </c>
      <c r="C183" s="33" t="s">
        <v>4</v>
      </c>
      <c r="D183" s="34"/>
      <c r="E183" s="34"/>
      <c r="F183" s="33" t="s">
        <v>18</v>
      </c>
      <c r="G183" s="35">
        <v>1</v>
      </c>
      <c r="H183" s="36"/>
      <c r="I183" s="37">
        <v>0</v>
      </c>
      <c r="J183" s="38">
        <f t="shared" si="5"/>
        <v>0</v>
      </c>
      <c r="K183" s="39" t="s">
        <v>50</v>
      </c>
      <c r="L183" s="39" t="s">
        <v>45</v>
      </c>
      <c r="M183" s="39" t="s">
        <v>51</v>
      </c>
      <c r="N183" s="40" t="str">
        <f>VLOOKUP(M183,[22]OPERACIONAL!$A$1:$C$12,2,FALSE)</f>
        <v>SELECIONAR</v>
      </c>
    </row>
  </sheetData>
  <autoFilter ref="B3:N18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B7F60-F4D0-4BDF-B7D4-DD46A9E5B423}">
  <dimension ref="B1:O1049"/>
  <sheetViews>
    <sheetView zoomScale="98" zoomScaleNormal="98" workbookViewId="0">
      <selection activeCell="H9" sqref="H9"/>
    </sheetView>
  </sheetViews>
  <sheetFormatPr defaultRowHeight="12"/>
  <cols>
    <col min="1" max="1" width="9.140625" style="1"/>
    <col min="2" max="2" width="4.140625" style="1" bestFit="1" customWidth="1"/>
    <col min="3" max="3" width="6" style="41" bestFit="1" customWidth="1"/>
    <col min="4" max="4" width="25.5703125" style="2" customWidth="1"/>
    <col min="5" max="5" width="25.42578125" style="2" customWidth="1"/>
    <col min="6" max="6" width="9" style="1" customWidth="1"/>
    <col min="7" max="7" width="9.42578125" style="1" customWidth="1"/>
    <col min="8" max="8" width="11.140625" style="1" customWidth="1"/>
    <col min="9" max="9" width="15" style="1" customWidth="1"/>
    <col min="10" max="10" width="16" style="1" customWidth="1"/>
    <col min="11" max="11" width="11.140625" style="2" customWidth="1"/>
    <col min="12" max="12" width="11.28515625" style="2" customWidth="1"/>
    <col min="13" max="13" width="11.42578125" style="2" customWidth="1"/>
    <col min="14" max="14" width="28.42578125" style="1" customWidth="1"/>
    <col min="15" max="16384" width="9.140625" style="1"/>
  </cols>
  <sheetData>
    <row r="1" spans="2:15" ht="12.75" thickBot="1">
      <c r="I1" s="3" t="s">
        <v>0</v>
      </c>
      <c r="J1" s="4">
        <f>SUBTOTAL(9,J4:J1049)</f>
        <v>146136089</v>
      </c>
    </row>
    <row r="2" spans="2:15" ht="24.75" thickBot="1">
      <c r="B2" s="5" t="s">
        <v>1</v>
      </c>
      <c r="C2" s="42" t="s">
        <v>1</v>
      </c>
      <c r="D2" s="7" t="s">
        <v>2</v>
      </c>
      <c r="E2" s="7" t="s">
        <v>2</v>
      </c>
      <c r="F2" s="6" t="s">
        <v>1</v>
      </c>
      <c r="G2" s="6" t="s">
        <v>1</v>
      </c>
      <c r="H2" s="8" t="s">
        <v>2</v>
      </c>
      <c r="I2" s="6" t="s">
        <v>1</v>
      </c>
      <c r="J2" s="8" t="s">
        <v>2</v>
      </c>
      <c r="K2" s="7" t="s">
        <v>2</v>
      </c>
      <c r="L2" s="7" t="s">
        <v>2</v>
      </c>
      <c r="M2" s="7" t="s">
        <v>2</v>
      </c>
      <c r="N2" s="9" t="s">
        <v>1</v>
      </c>
    </row>
    <row r="3" spans="2:15" ht="48">
      <c r="B3" s="10" t="s">
        <v>3</v>
      </c>
      <c r="C3" s="11" t="s">
        <v>4</v>
      </c>
      <c r="D3" s="12" t="s">
        <v>5</v>
      </c>
      <c r="E3" s="12" t="s">
        <v>6</v>
      </c>
      <c r="F3" s="12" t="s">
        <v>7</v>
      </c>
      <c r="G3" s="12" t="s">
        <v>8</v>
      </c>
      <c r="H3" s="12" t="s">
        <v>9</v>
      </c>
      <c r="I3" s="12" t="s">
        <v>10</v>
      </c>
      <c r="J3" s="12" t="s">
        <v>11</v>
      </c>
      <c r="K3" s="12" t="s">
        <v>12</v>
      </c>
      <c r="L3" s="12" t="s">
        <v>13</v>
      </c>
      <c r="M3" s="12" t="s">
        <v>14</v>
      </c>
      <c r="N3" s="13" t="s">
        <v>15</v>
      </c>
    </row>
    <row r="4" spans="2:15" ht="24">
      <c r="B4" s="23" t="str">
        <f t="shared" ref="B4:B46" si="0">MID(C4,1,2)</f>
        <v>12</v>
      </c>
      <c r="C4" s="43" t="s">
        <v>52</v>
      </c>
      <c r="D4" s="44" t="s">
        <v>53</v>
      </c>
      <c r="E4" s="25" t="s">
        <v>54</v>
      </c>
      <c r="F4" s="24" t="s">
        <v>55</v>
      </c>
      <c r="G4" s="26">
        <v>12</v>
      </c>
      <c r="H4" s="45" t="s">
        <v>19</v>
      </c>
      <c r="I4" s="27">
        <v>13924</v>
      </c>
      <c r="J4" s="28">
        <f t="shared" ref="J4:J67" si="1">G4*I4</f>
        <v>167088</v>
      </c>
      <c r="K4" s="29" t="s">
        <v>20</v>
      </c>
      <c r="L4" s="29" t="s">
        <v>21</v>
      </c>
      <c r="M4" s="29" t="s">
        <v>34</v>
      </c>
      <c r="N4" s="30" t="str">
        <f>VLOOKUP(M4,[2]OPERACIONAL!$A$1:$C$12,2,FALSE)</f>
        <v>OUTROS SERVIÇOS DE TERCEIROS - PESSOA JURÍDICA</v>
      </c>
    </row>
    <row r="5" spans="2:15" ht="24">
      <c r="B5" s="23" t="str">
        <f t="shared" si="0"/>
        <v>12</v>
      </c>
      <c r="C5" s="43" t="s">
        <v>52</v>
      </c>
      <c r="D5" s="44" t="s">
        <v>56</v>
      </c>
      <c r="E5" s="25" t="s">
        <v>54</v>
      </c>
      <c r="F5" s="24" t="s">
        <v>55</v>
      </c>
      <c r="G5" s="26">
        <v>12</v>
      </c>
      <c r="H5" s="45" t="s">
        <v>19</v>
      </c>
      <c r="I5" s="27">
        <v>2270</v>
      </c>
      <c r="J5" s="28">
        <f t="shared" si="1"/>
        <v>27240</v>
      </c>
      <c r="K5" s="29" t="s">
        <v>20</v>
      </c>
      <c r="L5" s="29" t="s">
        <v>21</v>
      </c>
      <c r="M5" s="29" t="s">
        <v>34</v>
      </c>
      <c r="N5" s="30" t="str">
        <f>VLOOKUP(M5,[2]OPERACIONAL!$A$1:$C$12,2,FALSE)</f>
        <v>OUTROS SERVIÇOS DE TERCEIROS - PESSOA JURÍDICA</v>
      </c>
    </row>
    <row r="6" spans="2:15" ht="24">
      <c r="B6" s="23" t="str">
        <f t="shared" si="0"/>
        <v>12</v>
      </c>
      <c r="C6" s="43" t="s">
        <v>52</v>
      </c>
      <c r="D6" s="44" t="s">
        <v>57</v>
      </c>
      <c r="E6" s="25" t="s">
        <v>54</v>
      </c>
      <c r="F6" s="24" t="s">
        <v>55</v>
      </c>
      <c r="G6" s="26">
        <v>12</v>
      </c>
      <c r="H6" s="45" t="s">
        <v>19</v>
      </c>
      <c r="I6" s="27">
        <v>7275</v>
      </c>
      <c r="J6" s="28">
        <f t="shared" si="1"/>
        <v>87300</v>
      </c>
      <c r="K6" s="29" t="s">
        <v>20</v>
      </c>
      <c r="L6" s="29" t="s">
        <v>21</v>
      </c>
      <c r="M6" s="29" t="s">
        <v>34</v>
      </c>
      <c r="N6" s="30" t="str">
        <f>VLOOKUP(M6,[2]OPERACIONAL!$A$1:$C$12,2,FALSE)</f>
        <v>OUTROS SERVIÇOS DE TERCEIROS - PESSOA JURÍDICA</v>
      </c>
      <c r="O6" s="46"/>
    </row>
    <row r="7" spans="2:15" ht="24">
      <c r="B7" s="23" t="str">
        <f t="shared" si="0"/>
        <v>12</v>
      </c>
      <c r="C7" s="43" t="s">
        <v>52</v>
      </c>
      <c r="D7" s="44" t="s">
        <v>58</v>
      </c>
      <c r="E7" s="25" t="s">
        <v>54</v>
      </c>
      <c r="F7" s="24" t="s">
        <v>59</v>
      </c>
      <c r="G7" s="26">
        <v>12</v>
      </c>
      <c r="H7" s="45" t="s">
        <v>19</v>
      </c>
      <c r="I7" s="27">
        <v>1329</v>
      </c>
      <c r="J7" s="28">
        <f t="shared" si="1"/>
        <v>15948</v>
      </c>
      <c r="K7" s="29" t="s">
        <v>20</v>
      </c>
      <c r="L7" s="29" t="s">
        <v>21</v>
      </c>
      <c r="M7" s="29" t="s">
        <v>34</v>
      </c>
      <c r="N7" s="30" t="str">
        <f>VLOOKUP(M7,[3]OPERACIONAL!$A$1:$C$12,2,FALSE)</f>
        <v>OUTROS SERVIÇOS DE TERCEIROS - PESSOA JURÍDICA</v>
      </c>
    </row>
    <row r="8" spans="2:15" ht="24">
      <c r="B8" s="23" t="str">
        <f t="shared" si="0"/>
        <v>12</v>
      </c>
      <c r="C8" s="43" t="s">
        <v>52</v>
      </c>
      <c r="D8" s="44" t="s">
        <v>60</v>
      </c>
      <c r="E8" s="25" t="s">
        <v>61</v>
      </c>
      <c r="F8" s="24" t="s">
        <v>59</v>
      </c>
      <c r="G8" s="26">
        <v>12</v>
      </c>
      <c r="H8" s="45" t="s">
        <v>19</v>
      </c>
      <c r="I8" s="47">
        <v>250000</v>
      </c>
      <c r="J8" s="28">
        <f t="shared" si="1"/>
        <v>3000000</v>
      </c>
      <c r="K8" s="29" t="s">
        <v>20</v>
      </c>
      <c r="L8" s="29" t="s">
        <v>21</v>
      </c>
      <c r="M8" s="29" t="s">
        <v>34</v>
      </c>
      <c r="N8" s="30" t="str">
        <f>VLOOKUP(M8,[2]OPERACIONAL!$A$1:$C$12,2,FALSE)</f>
        <v>OUTROS SERVIÇOS DE TERCEIROS - PESSOA JURÍDICA</v>
      </c>
    </row>
    <row r="9" spans="2:15" ht="24">
      <c r="B9" s="23" t="str">
        <f t="shared" si="0"/>
        <v>12</v>
      </c>
      <c r="C9" s="43" t="s">
        <v>52</v>
      </c>
      <c r="D9" s="44" t="s">
        <v>62</v>
      </c>
      <c r="E9" s="25" t="s">
        <v>54</v>
      </c>
      <c r="F9" s="24" t="s">
        <v>59</v>
      </c>
      <c r="G9" s="26">
        <v>12</v>
      </c>
      <c r="H9" s="45" t="s">
        <v>19</v>
      </c>
      <c r="I9" s="47">
        <v>15575</v>
      </c>
      <c r="J9" s="28">
        <f t="shared" si="1"/>
        <v>186900</v>
      </c>
      <c r="K9" s="29" t="s">
        <v>20</v>
      </c>
      <c r="L9" s="29" t="s">
        <v>21</v>
      </c>
      <c r="M9" s="29" t="s">
        <v>34</v>
      </c>
      <c r="N9" s="30" t="str">
        <f>VLOOKUP(M9,[2]OPERACIONAL!$A$1:$C$12,2,FALSE)</f>
        <v>OUTROS SERVIÇOS DE TERCEIROS - PESSOA JURÍDICA</v>
      </c>
    </row>
    <row r="10" spans="2:15" ht="24">
      <c r="B10" s="23" t="str">
        <f t="shared" si="0"/>
        <v>12</v>
      </c>
      <c r="C10" s="43" t="s">
        <v>52</v>
      </c>
      <c r="D10" s="44" t="s">
        <v>63</v>
      </c>
      <c r="E10" s="25" t="s">
        <v>54</v>
      </c>
      <c r="F10" s="24" t="s">
        <v>59</v>
      </c>
      <c r="G10" s="26">
        <v>12</v>
      </c>
      <c r="H10" s="45" t="s">
        <v>19</v>
      </c>
      <c r="I10" s="47">
        <v>1071</v>
      </c>
      <c r="J10" s="28">
        <f t="shared" si="1"/>
        <v>12852</v>
      </c>
      <c r="K10" s="29" t="s">
        <v>20</v>
      </c>
      <c r="L10" s="29" t="s">
        <v>21</v>
      </c>
      <c r="M10" s="29" t="s">
        <v>34</v>
      </c>
      <c r="N10" s="30" t="str">
        <f>VLOOKUP(M10,[2]OPERACIONAL!$A$1:$C$12,2,FALSE)</f>
        <v>OUTROS SERVIÇOS DE TERCEIROS - PESSOA JURÍDICA</v>
      </c>
    </row>
    <row r="11" spans="2:15" ht="24">
      <c r="B11" s="23" t="str">
        <f t="shared" si="0"/>
        <v>12</v>
      </c>
      <c r="C11" s="43" t="s">
        <v>52</v>
      </c>
      <c r="D11" s="44" t="s">
        <v>64</v>
      </c>
      <c r="E11" s="25" t="s">
        <v>54</v>
      </c>
      <c r="F11" s="24" t="s">
        <v>59</v>
      </c>
      <c r="G11" s="26">
        <v>12</v>
      </c>
      <c r="H11" s="45" t="s">
        <v>19</v>
      </c>
      <c r="I11" s="47">
        <v>3000</v>
      </c>
      <c r="J11" s="28">
        <f t="shared" si="1"/>
        <v>36000</v>
      </c>
      <c r="K11" s="29" t="s">
        <v>20</v>
      </c>
      <c r="L11" s="29" t="s">
        <v>21</v>
      </c>
      <c r="M11" s="29" t="s">
        <v>34</v>
      </c>
      <c r="N11" s="30" t="str">
        <f>VLOOKUP(M11,[2]OPERACIONAL!$A$1:$C$12,2,FALSE)</f>
        <v>OUTROS SERVIÇOS DE TERCEIROS - PESSOA JURÍDICA</v>
      </c>
    </row>
    <row r="12" spans="2:15" ht="36">
      <c r="B12" s="23" t="str">
        <f t="shared" si="0"/>
        <v>12</v>
      </c>
      <c r="C12" s="43" t="s">
        <v>52</v>
      </c>
      <c r="D12" s="44" t="s">
        <v>65</v>
      </c>
      <c r="E12" s="25" t="s">
        <v>66</v>
      </c>
      <c r="F12" s="24" t="s">
        <v>59</v>
      </c>
      <c r="G12" s="26">
        <v>12</v>
      </c>
      <c r="H12" s="45" t="s">
        <v>19</v>
      </c>
      <c r="I12" s="47">
        <v>340000</v>
      </c>
      <c r="J12" s="28">
        <f t="shared" si="1"/>
        <v>4080000</v>
      </c>
      <c r="K12" s="29" t="s">
        <v>20</v>
      </c>
      <c r="L12" s="29" t="s">
        <v>21</v>
      </c>
      <c r="M12" s="29" t="s">
        <v>28</v>
      </c>
      <c r="N12" s="30" t="str">
        <f>VLOOKUP(M12,[2]OPERACIONAL!$A$1:$C$12,2,FALSE)</f>
        <v>SERVIÇOS DE TECNOLOGIA DA INFORMAÇÃO E COMUNICAÇÃO - PESSOA JURÍDICA</v>
      </c>
    </row>
    <row r="13" spans="2:15" ht="48">
      <c r="B13" s="23" t="str">
        <f t="shared" si="0"/>
        <v>12</v>
      </c>
      <c r="C13" s="43" t="s">
        <v>52</v>
      </c>
      <c r="D13" s="44" t="s">
        <v>67</v>
      </c>
      <c r="E13" s="48" t="s">
        <v>68</v>
      </c>
      <c r="F13" s="24" t="s">
        <v>59</v>
      </c>
      <c r="G13" s="26">
        <v>12</v>
      </c>
      <c r="H13" s="45" t="s">
        <v>19</v>
      </c>
      <c r="I13" s="49">
        <v>350000</v>
      </c>
      <c r="J13" s="50">
        <f>G13*I13</f>
        <v>4200000</v>
      </c>
      <c r="K13" s="29" t="s">
        <v>20</v>
      </c>
      <c r="L13" s="51" t="s">
        <v>69</v>
      </c>
      <c r="M13" s="29" t="s">
        <v>28</v>
      </c>
      <c r="N13" s="30" t="str">
        <f>VLOOKUP(M13,[2]OPERACIONAL!$A$1:$C$12,2,FALSE)</f>
        <v>SERVIÇOS DE TECNOLOGIA DA INFORMAÇÃO E COMUNICAÇÃO - PESSOA JURÍDICA</v>
      </c>
    </row>
    <row r="14" spans="2:15" ht="36">
      <c r="B14" s="23" t="str">
        <f t="shared" si="0"/>
        <v>12</v>
      </c>
      <c r="C14" s="43" t="s">
        <v>52</v>
      </c>
      <c r="D14" s="44" t="s">
        <v>70</v>
      </c>
      <c r="E14" s="25" t="s">
        <v>71</v>
      </c>
      <c r="F14" s="24" t="s">
        <v>72</v>
      </c>
      <c r="G14" s="52">
        <v>1</v>
      </c>
      <c r="H14" s="45" t="s">
        <v>19</v>
      </c>
      <c r="I14" s="49">
        <v>15000</v>
      </c>
      <c r="J14" s="50">
        <f>G14*I14</f>
        <v>15000</v>
      </c>
      <c r="K14" s="29" t="s">
        <v>20</v>
      </c>
      <c r="L14" s="29" t="s">
        <v>21</v>
      </c>
      <c r="M14" s="29" t="s">
        <v>34</v>
      </c>
      <c r="N14" s="30" t="str">
        <f>VLOOKUP(M14,[2]OPERACIONAL!$A$1:$C$12,2,FALSE)</f>
        <v>OUTROS SERVIÇOS DE TERCEIROS - PESSOA JURÍDICA</v>
      </c>
    </row>
    <row r="15" spans="2:15" ht="24">
      <c r="B15" s="23" t="str">
        <f t="shared" si="0"/>
        <v>12</v>
      </c>
      <c r="C15" s="43" t="s">
        <v>52</v>
      </c>
      <c r="D15" s="44" t="s">
        <v>73</v>
      </c>
      <c r="E15" s="25" t="s">
        <v>74</v>
      </c>
      <c r="F15" s="24" t="s">
        <v>72</v>
      </c>
      <c r="G15" s="52">
        <v>1</v>
      </c>
      <c r="H15" s="45" t="s">
        <v>19</v>
      </c>
      <c r="I15" s="49">
        <v>5000</v>
      </c>
      <c r="J15" s="50">
        <f>G15*I15</f>
        <v>5000</v>
      </c>
      <c r="K15" s="29" t="s">
        <v>20</v>
      </c>
      <c r="L15" s="29" t="s">
        <v>21</v>
      </c>
      <c r="M15" s="29" t="s">
        <v>34</v>
      </c>
      <c r="N15" s="30" t="str">
        <f>VLOOKUP(M15,[2]OPERACIONAL!$A$1:$C$12,2,FALSE)</f>
        <v>OUTROS SERVIÇOS DE TERCEIROS - PESSOA JURÍDICA</v>
      </c>
    </row>
    <row r="16" spans="2:15" ht="24">
      <c r="B16" s="23" t="str">
        <f t="shared" si="0"/>
        <v>12</v>
      </c>
      <c r="C16" s="43" t="s">
        <v>52</v>
      </c>
      <c r="D16" s="44" t="s">
        <v>75</v>
      </c>
      <c r="E16" s="25" t="s">
        <v>76</v>
      </c>
      <c r="F16" s="24" t="s">
        <v>72</v>
      </c>
      <c r="G16" s="52">
        <v>1</v>
      </c>
      <c r="H16" s="45" t="s">
        <v>19</v>
      </c>
      <c r="I16" s="47">
        <v>49592</v>
      </c>
      <c r="J16" s="28">
        <f t="shared" si="1"/>
        <v>49592</v>
      </c>
      <c r="K16" s="29" t="s">
        <v>20</v>
      </c>
      <c r="L16" s="29" t="s">
        <v>21</v>
      </c>
      <c r="M16" s="29" t="s">
        <v>34</v>
      </c>
      <c r="N16" s="30" t="str">
        <f>VLOOKUP(M16,[2]OPERACIONAL!$A$1:$C$12,2,FALSE)</f>
        <v>OUTROS SERVIÇOS DE TERCEIROS - PESSOA JURÍDICA</v>
      </c>
    </row>
    <row r="17" spans="2:14" ht="36">
      <c r="B17" s="23" t="str">
        <f t="shared" si="0"/>
        <v>12</v>
      </c>
      <c r="C17" s="43" t="s">
        <v>52</v>
      </c>
      <c r="D17" s="44" t="s">
        <v>77</v>
      </c>
      <c r="E17" s="48" t="s">
        <v>78</v>
      </c>
      <c r="F17" s="24" t="s">
        <v>72</v>
      </c>
      <c r="G17" s="52">
        <v>1</v>
      </c>
      <c r="H17" s="45" t="s">
        <v>19</v>
      </c>
      <c r="I17" s="49">
        <v>200000</v>
      </c>
      <c r="J17" s="28">
        <f t="shared" si="1"/>
        <v>200000</v>
      </c>
      <c r="K17" s="29" t="s">
        <v>20</v>
      </c>
      <c r="L17" s="29" t="s">
        <v>21</v>
      </c>
      <c r="M17" s="29" t="s">
        <v>28</v>
      </c>
      <c r="N17" s="30" t="str">
        <f>VLOOKUP(M17,[2]OPERACIONAL!$A$1:$C$12,2,FALSE)</f>
        <v>SERVIÇOS DE TECNOLOGIA DA INFORMAÇÃO E COMUNICAÇÃO - PESSOA JURÍDICA</v>
      </c>
    </row>
    <row r="18" spans="2:14" ht="48">
      <c r="B18" s="23" t="str">
        <f t="shared" si="0"/>
        <v>12</v>
      </c>
      <c r="C18" s="43" t="s">
        <v>52</v>
      </c>
      <c r="D18" s="44" t="s">
        <v>79</v>
      </c>
      <c r="E18" s="48" t="s">
        <v>80</v>
      </c>
      <c r="F18" s="24" t="s">
        <v>72</v>
      </c>
      <c r="G18" s="52">
        <v>1</v>
      </c>
      <c r="H18" s="45" t="s">
        <v>19</v>
      </c>
      <c r="I18" s="49">
        <v>602000</v>
      </c>
      <c r="J18" s="28">
        <f t="shared" si="1"/>
        <v>602000</v>
      </c>
      <c r="K18" s="29" t="s">
        <v>20</v>
      </c>
      <c r="L18" s="29" t="s">
        <v>21</v>
      </c>
      <c r="M18" s="29" t="s">
        <v>28</v>
      </c>
      <c r="N18" s="30" t="str">
        <f>VLOOKUP(M18,[2]OPERACIONAL!$A$1:$C$12,2,FALSE)</f>
        <v>SERVIÇOS DE TECNOLOGIA DA INFORMAÇÃO E COMUNICAÇÃO - PESSOA JURÍDICA</v>
      </c>
    </row>
    <row r="19" spans="2:14" ht="36">
      <c r="B19" s="23" t="str">
        <f t="shared" si="0"/>
        <v>12</v>
      </c>
      <c r="C19" s="43" t="s">
        <v>52</v>
      </c>
      <c r="D19" s="53" t="s">
        <v>81</v>
      </c>
      <c r="E19" s="54" t="s">
        <v>82</v>
      </c>
      <c r="F19" s="55" t="s">
        <v>59</v>
      </c>
      <c r="G19" s="56">
        <v>12</v>
      </c>
      <c r="H19" s="45" t="s">
        <v>19</v>
      </c>
      <c r="I19" s="57">
        <v>9000</v>
      </c>
      <c r="J19" s="28">
        <f t="shared" si="1"/>
        <v>108000</v>
      </c>
      <c r="K19" s="29" t="s">
        <v>20</v>
      </c>
      <c r="L19" s="29" t="s">
        <v>21</v>
      </c>
      <c r="M19" s="29" t="s">
        <v>34</v>
      </c>
      <c r="N19" s="30" t="str">
        <f>VLOOKUP(M19,[2]OPERACIONAL!$A$1:$C$12,2,FALSE)</f>
        <v>OUTROS SERVIÇOS DE TERCEIROS - PESSOA JURÍDICA</v>
      </c>
    </row>
    <row r="20" spans="2:14" ht="24">
      <c r="B20" s="23" t="str">
        <f t="shared" si="0"/>
        <v>12</v>
      </c>
      <c r="C20" s="43" t="s">
        <v>52</v>
      </c>
      <c r="D20" s="44" t="s">
        <v>83</v>
      </c>
      <c r="E20" s="25" t="s">
        <v>84</v>
      </c>
      <c r="F20" s="55" t="s">
        <v>59</v>
      </c>
      <c r="G20" s="56">
        <v>12</v>
      </c>
      <c r="H20" s="45" t="s">
        <v>19</v>
      </c>
      <c r="I20" s="47">
        <v>21100</v>
      </c>
      <c r="J20" s="28">
        <f t="shared" si="1"/>
        <v>253200</v>
      </c>
      <c r="K20" s="29" t="s">
        <v>20</v>
      </c>
      <c r="L20" s="29" t="s">
        <v>21</v>
      </c>
      <c r="M20" s="29" t="s">
        <v>34</v>
      </c>
      <c r="N20" s="30" t="str">
        <f>VLOOKUP(M20,[2]OPERACIONAL!$A$1:$C$12,2,FALSE)</f>
        <v>OUTROS SERVIÇOS DE TERCEIROS - PESSOA JURÍDICA</v>
      </c>
    </row>
    <row r="21" spans="2:14" ht="24">
      <c r="B21" s="23">
        <v>12</v>
      </c>
      <c r="C21" s="43" t="s">
        <v>52</v>
      </c>
      <c r="D21" s="44" t="s">
        <v>85</v>
      </c>
      <c r="E21" s="25" t="s">
        <v>86</v>
      </c>
      <c r="F21" s="55" t="s">
        <v>59</v>
      </c>
      <c r="G21" s="56">
        <v>12</v>
      </c>
      <c r="H21" s="45" t="s">
        <v>19</v>
      </c>
      <c r="I21" s="47">
        <v>86500</v>
      </c>
      <c r="J21" s="28">
        <f>G21*I21</f>
        <v>1038000</v>
      </c>
      <c r="K21" s="29" t="s">
        <v>20</v>
      </c>
      <c r="L21" s="29" t="s">
        <v>21</v>
      </c>
      <c r="M21" s="29" t="s">
        <v>34</v>
      </c>
      <c r="N21" s="30" t="str">
        <f>VLOOKUP(M21,[2]OPERACIONAL!$A$1:$C$12,2,FALSE)</f>
        <v>OUTROS SERVIÇOS DE TERCEIROS - PESSOA JURÍDICA</v>
      </c>
    </row>
    <row r="22" spans="2:14" ht="24">
      <c r="B22" s="23" t="str">
        <f t="shared" si="0"/>
        <v>12</v>
      </c>
      <c r="C22" s="43" t="s">
        <v>52</v>
      </c>
      <c r="D22" s="44" t="s">
        <v>87</v>
      </c>
      <c r="E22" s="25" t="s">
        <v>88</v>
      </c>
      <c r="F22" s="55" t="s">
        <v>59</v>
      </c>
      <c r="G22" s="56">
        <v>12</v>
      </c>
      <c r="H22" s="45" t="s">
        <v>19</v>
      </c>
      <c r="I22" s="47">
        <v>18790</v>
      </c>
      <c r="J22" s="28">
        <f>G22*I22</f>
        <v>225480</v>
      </c>
      <c r="K22" s="29" t="s">
        <v>20</v>
      </c>
      <c r="L22" s="29" t="s">
        <v>69</v>
      </c>
      <c r="M22" s="29" t="s">
        <v>34</v>
      </c>
      <c r="N22" s="30" t="str">
        <f>VLOOKUP(M22,[2]OPERACIONAL!$A$1:$C$12,2,FALSE)</f>
        <v>OUTROS SERVIÇOS DE TERCEIROS - PESSOA JURÍDICA</v>
      </c>
    </row>
    <row r="23" spans="2:14" ht="24">
      <c r="B23" s="23" t="str">
        <f t="shared" si="0"/>
        <v>12</v>
      </c>
      <c r="C23" s="43" t="s">
        <v>52</v>
      </c>
      <c r="D23" s="44" t="s">
        <v>89</v>
      </c>
      <c r="E23" s="25" t="s">
        <v>88</v>
      </c>
      <c r="F23" s="55" t="s">
        <v>59</v>
      </c>
      <c r="G23" s="56">
        <v>12</v>
      </c>
      <c r="H23" s="45" t="s">
        <v>19</v>
      </c>
      <c r="I23" s="47">
        <v>18888</v>
      </c>
      <c r="J23" s="28">
        <f t="shared" ref="J23:J24" si="2">G23*I23</f>
        <v>226656</v>
      </c>
      <c r="K23" s="29" t="s">
        <v>20</v>
      </c>
      <c r="L23" s="29" t="s">
        <v>69</v>
      </c>
      <c r="M23" s="29" t="s">
        <v>34</v>
      </c>
      <c r="N23" s="30" t="str">
        <f>VLOOKUP(M23,[2]OPERACIONAL!$A$1:$C$12,2,FALSE)</f>
        <v>OUTROS SERVIÇOS DE TERCEIROS - PESSOA JURÍDICA</v>
      </c>
    </row>
    <row r="24" spans="2:14" ht="24">
      <c r="B24" s="23" t="str">
        <f t="shared" si="0"/>
        <v>12</v>
      </c>
      <c r="C24" s="43" t="s">
        <v>52</v>
      </c>
      <c r="D24" s="44" t="s">
        <v>90</v>
      </c>
      <c r="E24" s="25" t="s">
        <v>88</v>
      </c>
      <c r="F24" s="55" t="s">
        <v>59</v>
      </c>
      <c r="G24" s="56">
        <v>12</v>
      </c>
      <c r="H24" s="45" t="s">
        <v>19</v>
      </c>
      <c r="I24" s="47">
        <v>7312</v>
      </c>
      <c r="J24" s="28">
        <f t="shared" si="2"/>
        <v>87744</v>
      </c>
      <c r="K24" s="29" t="s">
        <v>20</v>
      </c>
      <c r="L24" s="29" t="s">
        <v>69</v>
      </c>
      <c r="M24" s="29" t="s">
        <v>37</v>
      </c>
      <c r="N24" s="30" t="str">
        <f>VLOOKUP(M24,[2]OPERACIONAL!$A$1:$C$12,2,FALSE)</f>
        <v>OUTROS SERVIÇOS DE TERCEIROS - PESSOA FÍSICA</v>
      </c>
    </row>
    <row r="25" spans="2:14" ht="72">
      <c r="B25" s="23" t="str">
        <f t="shared" si="0"/>
        <v>12</v>
      </c>
      <c r="C25" s="43" t="s">
        <v>52</v>
      </c>
      <c r="D25" s="44" t="s">
        <v>91</v>
      </c>
      <c r="E25" s="25" t="s">
        <v>92</v>
      </c>
      <c r="F25" s="24" t="s">
        <v>93</v>
      </c>
      <c r="G25" s="26">
        <v>1</v>
      </c>
      <c r="H25" s="45" t="s">
        <v>19</v>
      </c>
      <c r="I25" s="47">
        <f>6850+15000+40000+18000+10000+10000+400+300+600+7500+37500+1500+12000+15000+512+540</f>
        <v>175702</v>
      </c>
      <c r="J25" s="28">
        <f t="shared" si="1"/>
        <v>175702</v>
      </c>
      <c r="K25" s="29" t="s">
        <v>43</v>
      </c>
      <c r="L25" s="29" t="s">
        <v>21</v>
      </c>
      <c r="M25" s="29" t="s">
        <v>34</v>
      </c>
      <c r="N25" s="30" t="str">
        <f>VLOOKUP(M25,[2]OPERACIONAL!$A$1:$C$12,2,FALSE)</f>
        <v>OUTROS SERVIÇOS DE TERCEIROS - PESSOA JURÍDICA</v>
      </c>
    </row>
    <row r="26" spans="2:14" ht="36">
      <c r="B26" s="23" t="str">
        <f t="shared" si="0"/>
        <v>12</v>
      </c>
      <c r="C26" s="43" t="s">
        <v>52</v>
      </c>
      <c r="D26" s="44" t="s">
        <v>94</v>
      </c>
      <c r="E26" s="25" t="s">
        <v>95</v>
      </c>
      <c r="F26" s="24" t="s">
        <v>93</v>
      </c>
      <c r="G26" s="26">
        <v>1</v>
      </c>
      <c r="H26" s="45" t="s">
        <v>19</v>
      </c>
      <c r="I26" s="47">
        <f>4000+22500+30000</f>
        <v>56500</v>
      </c>
      <c r="J26" s="28">
        <f t="shared" si="1"/>
        <v>56500</v>
      </c>
      <c r="K26" s="29" t="s">
        <v>43</v>
      </c>
      <c r="L26" s="29" t="s">
        <v>21</v>
      </c>
      <c r="M26" s="29" t="s">
        <v>34</v>
      </c>
      <c r="N26" s="30" t="str">
        <f>VLOOKUP(M26,[2]OPERACIONAL!$A$1:$C$12,2,FALSE)</f>
        <v>OUTROS SERVIÇOS DE TERCEIROS - PESSOA JURÍDICA</v>
      </c>
    </row>
    <row r="27" spans="2:14" ht="24">
      <c r="B27" s="23" t="str">
        <f t="shared" si="0"/>
        <v>12</v>
      </c>
      <c r="C27" s="43" t="s">
        <v>52</v>
      </c>
      <c r="D27" s="44" t="s">
        <v>96</v>
      </c>
      <c r="E27" s="25" t="s">
        <v>97</v>
      </c>
      <c r="F27" s="24" t="s">
        <v>93</v>
      </c>
      <c r="G27" s="26">
        <v>1</v>
      </c>
      <c r="H27" s="45" t="s">
        <v>19</v>
      </c>
      <c r="I27" s="47">
        <f>3000+8000+8000+10000</f>
        <v>29000</v>
      </c>
      <c r="J27" s="28">
        <f t="shared" si="1"/>
        <v>29000</v>
      </c>
      <c r="K27" s="29" t="s">
        <v>43</v>
      </c>
      <c r="L27" s="29" t="s">
        <v>21</v>
      </c>
      <c r="M27" s="29" t="s">
        <v>34</v>
      </c>
      <c r="N27" s="30" t="str">
        <f>VLOOKUP(M27,[2]OPERACIONAL!$A$1:$C$12,2,FALSE)</f>
        <v>OUTROS SERVIÇOS DE TERCEIROS - PESSOA JURÍDICA</v>
      </c>
    </row>
    <row r="28" spans="2:14" ht="36">
      <c r="B28" s="23" t="str">
        <f t="shared" si="0"/>
        <v>12</v>
      </c>
      <c r="C28" s="43" t="s">
        <v>52</v>
      </c>
      <c r="D28" s="44" t="s">
        <v>98</v>
      </c>
      <c r="E28" s="25" t="s">
        <v>99</v>
      </c>
      <c r="F28" s="24" t="s">
        <v>93</v>
      </c>
      <c r="G28" s="26">
        <v>1</v>
      </c>
      <c r="H28" s="45" t="s">
        <v>19</v>
      </c>
      <c r="I28" s="47">
        <v>200000</v>
      </c>
      <c r="J28" s="28">
        <f t="shared" si="1"/>
        <v>200000</v>
      </c>
      <c r="K28" s="29" t="s">
        <v>43</v>
      </c>
      <c r="L28" s="29" t="s">
        <v>21</v>
      </c>
      <c r="M28" s="29" t="s">
        <v>22</v>
      </c>
      <c r="N28" s="30" t="str">
        <f>VLOOKUP(M28,[2]OPERACIONAL!$A$1:$C$12,2,FALSE)</f>
        <v>EQUIPAMENTOS E MATERIAL PERMANENTE</v>
      </c>
    </row>
    <row r="29" spans="2:14" ht="24">
      <c r="B29" s="23" t="str">
        <f t="shared" si="0"/>
        <v>12</v>
      </c>
      <c r="C29" s="43" t="s">
        <v>52</v>
      </c>
      <c r="D29" s="44" t="s">
        <v>100</v>
      </c>
      <c r="E29" s="25" t="s">
        <v>101</v>
      </c>
      <c r="F29" s="24" t="s">
        <v>93</v>
      </c>
      <c r="G29" s="26">
        <v>1</v>
      </c>
      <c r="H29" s="45" t="s">
        <v>19</v>
      </c>
      <c r="I29" s="47">
        <f>2800+2400+2400+2400+900+2400+2400+2600+4200+1900+288+240+900+375+2000+800+1600+2400+2400+2000+6000+2400+2400+2400+2400+2400+2400+2400+12000+12000+9600+200+49440</f>
        <v>143443</v>
      </c>
      <c r="J29" s="28">
        <f t="shared" si="1"/>
        <v>143443</v>
      </c>
      <c r="K29" s="29" t="s">
        <v>43</v>
      </c>
      <c r="L29" s="29" t="s">
        <v>21</v>
      </c>
      <c r="M29" s="29" t="s">
        <v>31</v>
      </c>
      <c r="N29" s="30" t="str">
        <f>VLOOKUP(M29,[2]OPERACIONAL!$A$1:$C$12,2,FALSE)</f>
        <v>MATERIAL DE CONSUMO</v>
      </c>
    </row>
    <row r="30" spans="2:14" ht="24">
      <c r="B30" s="23" t="str">
        <f t="shared" si="0"/>
        <v>12</v>
      </c>
      <c r="C30" s="43" t="s">
        <v>52</v>
      </c>
      <c r="D30" s="44" t="s">
        <v>102</v>
      </c>
      <c r="E30" s="25" t="s">
        <v>101</v>
      </c>
      <c r="F30" s="24" t="s">
        <v>93</v>
      </c>
      <c r="G30" s="26">
        <v>1</v>
      </c>
      <c r="H30" s="45" t="s">
        <v>19</v>
      </c>
      <c r="I30" s="47">
        <f>3000+3500+3000+12000</f>
        <v>21500</v>
      </c>
      <c r="J30" s="28">
        <f t="shared" si="1"/>
        <v>21500</v>
      </c>
      <c r="K30" s="29" t="s">
        <v>43</v>
      </c>
      <c r="L30" s="29" t="s">
        <v>21</v>
      </c>
      <c r="M30" s="29" t="s">
        <v>34</v>
      </c>
      <c r="N30" s="30" t="str">
        <f>VLOOKUP(M30,[2]OPERACIONAL!$A$1:$C$12,2,FALSE)</f>
        <v>OUTROS SERVIÇOS DE TERCEIROS - PESSOA JURÍDICA</v>
      </c>
    </row>
    <row r="31" spans="2:14" ht="36">
      <c r="B31" s="23" t="str">
        <f t="shared" si="0"/>
        <v>12</v>
      </c>
      <c r="C31" s="43" t="s">
        <v>52</v>
      </c>
      <c r="D31" s="44" t="s">
        <v>103</v>
      </c>
      <c r="E31" s="25" t="s">
        <v>104</v>
      </c>
      <c r="F31" s="24" t="s">
        <v>93</v>
      </c>
      <c r="G31" s="26">
        <v>1</v>
      </c>
      <c r="H31" s="45" t="s">
        <v>19</v>
      </c>
      <c r="I31" s="47">
        <v>900000</v>
      </c>
      <c r="J31" s="28">
        <f t="shared" si="1"/>
        <v>900000</v>
      </c>
      <c r="K31" s="29" t="s">
        <v>20</v>
      </c>
      <c r="L31" s="29" t="s">
        <v>21</v>
      </c>
      <c r="M31" s="29" t="s">
        <v>34</v>
      </c>
      <c r="N31" s="30" t="str">
        <f>VLOOKUP(M31,[2]OPERACIONAL!$A$1:$C$12,2,FALSE)</f>
        <v>OUTROS SERVIÇOS DE TERCEIROS - PESSOA JURÍDICA</v>
      </c>
    </row>
    <row r="32" spans="2:14" ht="24">
      <c r="B32" s="23" t="str">
        <f t="shared" si="0"/>
        <v>12</v>
      </c>
      <c r="C32" s="43" t="s">
        <v>52</v>
      </c>
      <c r="D32" s="44" t="s">
        <v>105</v>
      </c>
      <c r="E32" s="25" t="s">
        <v>106</v>
      </c>
      <c r="F32" s="24" t="s">
        <v>93</v>
      </c>
      <c r="G32" s="26">
        <v>1</v>
      </c>
      <c r="H32" s="45" t="s">
        <v>19</v>
      </c>
      <c r="I32" s="47">
        <v>300000</v>
      </c>
      <c r="J32" s="28">
        <f t="shared" si="1"/>
        <v>300000</v>
      </c>
      <c r="K32" s="29" t="s">
        <v>20</v>
      </c>
      <c r="L32" s="29" t="s">
        <v>21</v>
      </c>
      <c r="M32" s="29" t="s">
        <v>34</v>
      </c>
      <c r="N32" s="30" t="str">
        <f>VLOOKUP(M32,[2]OPERACIONAL!$A$1:$C$12,2,FALSE)</f>
        <v>OUTROS SERVIÇOS DE TERCEIROS - PESSOA JURÍDICA</v>
      </c>
    </row>
    <row r="33" spans="2:14" ht="23.25" customHeight="1">
      <c r="B33" s="23" t="str">
        <f t="shared" si="0"/>
        <v>12</v>
      </c>
      <c r="C33" s="43" t="s">
        <v>52</v>
      </c>
      <c r="D33" s="44" t="s">
        <v>107</v>
      </c>
      <c r="E33" s="25" t="s">
        <v>108</v>
      </c>
      <c r="F33" s="24" t="s">
        <v>93</v>
      </c>
      <c r="G33" s="26">
        <v>1</v>
      </c>
      <c r="H33" s="45" t="s">
        <v>19</v>
      </c>
      <c r="I33" s="47">
        <v>500000</v>
      </c>
      <c r="J33" s="28">
        <f t="shared" si="1"/>
        <v>500000</v>
      </c>
      <c r="K33" s="29" t="s">
        <v>43</v>
      </c>
      <c r="L33" s="29" t="s">
        <v>21</v>
      </c>
      <c r="M33" s="29" t="s">
        <v>109</v>
      </c>
      <c r="N33" s="30" t="str">
        <f>VLOOKUP(M33,[2]OPERACIONAL!$A$1:$C$12,2,FALSE)</f>
        <v>OBRAS E INSTALAÇÕES</v>
      </c>
    </row>
    <row r="34" spans="2:14" ht="24">
      <c r="B34" s="23" t="str">
        <f t="shared" si="0"/>
        <v>49</v>
      </c>
      <c r="C34" s="43" t="s">
        <v>110</v>
      </c>
      <c r="D34" s="25" t="s">
        <v>111</v>
      </c>
      <c r="E34" s="25" t="s">
        <v>112</v>
      </c>
      <c r="F34" s="24" t="s">
        <v>59</v>
      </c>
      <c r="G34" s="26">
        <v>12</v>
      </c>
      <c r="H34" s="45" t="s">
        <v>19</v>
      </c>
      <c r="I34" s="47">
        <v>500000</v>
      </c>
      <c r="J34" s="28">
        <f t="shared" si="1"/>
        <v>6000000</v>
      </c>
      <c r="K34" s="29" t="s">
        <v>20</v>
      </c>
      <c r="L34" s="29" t="s">
        <v>21</v>
      </c>
      <c r="M34" s="29" t="s">
        <v>34</v>
      </c>
      <c r="N34" s="30" t="str">
        <f>VLOOKUP(M34,[2]OPERACIONAL!$A$1:$C$12,2,FALSE)</f>
        <v>OUTROS SERVIÇOS DE TERCEIROS - PESSOA JURÍDICA</v>
      </c>
    </row>
    <row r="35" spans="2:14" ht="24">
      <c r="B35" s="23" t="str">
        <f t="shared" si="0"/>
        <v>49</v>
      </c>
      <c r="C35" s="43" t="s">
        <v>110</v>
      </c>
      <c r="D35" s="25" t="s">
        <v>113</v>
      </c>
      <c r="E35" s="25" t="s">
        <v>113</v>
      </c>
      <c r="F35" s="24" t="s">
        <v>59</v>
      </c>
      <c r="G35" s="26">
        <v>12</v>
      </c>
      <c r="H35" s="45" t="s">
        <v>19</v>
      </c>
      <c r="I35" s="47">
        <v>404000</v>
      </c>
      <c r="J35" s="28">
        <f t="shared" si="1"/>
        <v>4848000</v>
      </c>
      <c r="K35" s="29" t="s">
        <v>20</v>
      </c>
      <c r="L35" s="29" t="s">
        <v>21</v>
      </c>
      <c r="M35" s="29" t="s">
        <v>34</v>
      </c>
      <c r="N35" s="30" t="str">
        <f>VLOOKUP(M35,[2]OPERACIONAL!$A$1:$C$12,2,FALSE)</f>
        <v>OUTROS SERVIÇOS DE TERCEIROS - PESSOA JURÍDICA</v>
      </c>
    </row>
    <row r="36" spans="2:14" ht="36">
      <c r="B36" s="23" t="str">
        <f t="shared" si="0"/>
        <v>49</v>
      </c>
      <c r="C36" s="43" t="s">
        <v>110</v>
      </c>
      <c r="D36" s="25" t="s">
        <v>114</v>
      </c>
      <c r="E36" s="25" t="s">
        <v>115</v>
      </c>
      <c r="F36" s="24" t="s">
        <v>59</v>
      </c>
      <c r="G36" s="26">
        <v>12</v>
      </c>
      <c r="H36" s="45" t="s">
        <v>19</v>
      </c>
      <c r="I36" s="47">
        <v>71904</v>
      </c>
      <c r="J36" s="28">
        <f t="shared" si="1"/>
        <v>862848</v>
      </c>
      <c r="K36" s="29" t="s">
        <v>20</v>
      </c>
      <c r="L36" s="29" t="s">
        <v>21</v>
      </c>
      <c r="M36" s="29" t="s">
        <v>28</v>
      </c>
      <c r="N36" s="30" t="str">
        <f>VLOOKUP(M36,[2]OPERACIONAL!$A$1:$C$12,2,FALSE)</f>
        <v>SERVIÇOS DE TECNOLOGIA DA INFORMAÇÃO E COMUNICAÇÃO - PESSOA JURÍDICA</v>
      </c>
    </row>
    <row r="37" spans="2:14" ht="36">
      <c r="B37" s="23" t="str">
        <f t="shared" si="0"/>
        <v>49</v>
      </c>
      <c r="C37" s="43" t="s">
        <v>110</v>
      </c>
      <c r="D37" s="25" t="s">
        <v>116</v>
      </c>
      <c r="E37" s="25" t="s">
        <v>115</v>
      </c>
      <c r="F37" s="24" t="s">
        <v>59</v>
      </c>
      <c r="G37" s="26">
        <v>12</v>
      </c>
      <c r="H37" s="45" t="s">
        <v>19</v>
      </c>
      <c r="I37" s="47">
        <v>10000</v>
      </c>
      <c r="J37" s="28">
        <f t="shared" si="1"/>
        <v>120000</v>
      </c>
      <c r="K37" s="29" t="s">
        <v>20</v>
      </c>
      <c r="L37" s="29" t="s">
        <v>21</v>
      </c>
      <c r="M37" s="29" t="s">
        <v>28</v>
      </c>
      <c r="N37" s="30" t="str">
        <f>VLOOKUP(M37,[2]OPERACIONAL!$A$1:$C$12,2,FALSE)</f>
        <v>SERVIÇOS DE TECNOLOGIA DA INFORMAÇÃO E COMUNICAÇÃO - PESSOA JURÍDICA</v>
      </c>
    </row>
    <row r="38" spans="2:14" ht="24">
      <c r="B38" s="23" t="str">
        <f t="shared" si="0"/>
        <v>49</v>
      </c>
      <c r="C38" s="43" t="s">
        <v>110</v>
      </c>
      <c r="D38" s="25" t="s">
        <v>117</v>
      </c>
      <c r="E38" s="25" t="s">
        <v>118</v>
      </c>
      <c r="F38" s="24" t="s">
        <v>59</v>
      </c>
      <c r="G38" s="26">
        <v>12</v>
      </c>
      <c r="H38" s="45" t="s">
        <v>19</v>
      </c>
      <c r="I38" s="47">
        <v>120000</v>
      </c>
      <c r="J38" s="28">
        <f t="shared" si="1"/>
        <v>1440000</v>
      </c>
      <c r="K38" s="29" t="s">
        <v>20</v>
      </c>
      <c r="L38" s="29" t="s">
        <v>21</v>
      </c>
      <c r="M38" s="29" t="s">
        <v>34</v>
      </c>
      <c r="N38" s="30" t="str">
        <f>VLOOKUP(M38,[2]OPERACIONAL!$A$1:$C$12,2,FALSE)</f>
        <v>OUTROS SERVIÇOS DE TERCEIROS - PESSOA JURÍDICA</v>
      </c>
    </row>
    <row r="39" spans="2:14" ht="36">
      <c r="B39" s="23" t="str">
        <f t="shared" si="0"/>
        <v>49</v>
      </c>
      <c r="C39" s="43" t="s">
        <v>110</v>
      </c>
      <c r="D39" s="25" t="s">
        <v>119</v>
      </c>
      <c r="E39" s="25" t="s">
        <v>115</v>
      </c>
      <c r="F39" s="24" t="s">
        <v>59</v>
      </c>
      <c r="G39" s="26">
        <v>12</v>
      </c>
      <c r="H39" s="45" t="s">
        <v>19</v>
      </c>
      <c r="I39" s="47">
        <v>300</v>
      </c>
      <c r="J39" s="28">
        <f t="shared" si="1"/>
        <v>3600</v>
      </c>
      <c r="K39" s="29" t="s">
        <v>20</v>
      </c>
      <c r="L39" s="29" t="s">
        <v>21</v>
      </c>
      <c r="M39" s="29" t="s">
        <v>28</v>
      </c>
      <c r="N39" s="30" t="str">
        <f>VLOOKUP(M39,[2]OPERACIONAL!$A$1:$C$12,2,FALSE)</f>
        <v>SERVIÇOS DE TECNOLOGIA DA INFORMAÇÃO E COMUNICAÇÃO - PESSOA JURÍDICA</v>
      </c>
    </row>
    <row r="40" spans="2:14" ht="24">
      <c r="B40" s="23" t="str">
        <f t="shared" si="0"/>
        <v>49</v>
      </c>
      <c r="C40" s="43" t="s">
        <v>110</v>
      </c>
      <c r="D40" s="25" t="s">
        <v>120</v>
      </c>
      <c r="E40" s="25" t="s">
        <v>121</v>
      </c>
      <c r="F40" s="24" t="s">
        <v>59</v>
      </c>
      <c r="G40" s="26">
        <v>12</v>
      </c>
      <c r="H40" s="45" t="s">
        <v>19</v>
      </c>
      <c r="I40" s="47">
        <v>300</v>
      </c>
      <c r="J40" s="28">
        <f t="shared" si="1"/>
        <v>3600</v>
      </c>
      <c r="K40" s="29" t="s">
        <v>20</v>
      </c>
      <c r="L40" s="29" t="s">
        <v>21</v>
      </c>
      <c r="M40" s="29" t="s">
        <v>34</v>
      </c>
      <c r="N40" s="30" t="str">
        <f>VLOOKUP(M40,[2]OPERACIONAL!$A$1:$C$12,2,FALSE)</f>
        <v>OUTROS SERVIÇOS DE TERCEIROS - PESSOA JURÍDICA</v>
      </c>
    </row>
    <row r="41" spans="2:14" ht="24">
      <c r="B41" s="23" t="str">
        <f t="shared" si="0"/>
        <v>49</v>
      </c>
      <c r="C41" s="43" t="s">
        <v>110</v>
      </c>
      <c r="D41" s="25" t="s">
        <v>122</v>
      </c>
      <c r="E41" s="25" t="s">
        <v>123</v>
      </c>
      <c r="F41" s="24" t="s">
        <v>55</v>
      </c>
      <c r="G41" s="26">
        <v>12</v>
      </c>
      <c r="H41" s="45" t="s">
        <v>19</v>
      </c>
      <c r="I41" s="47">
        <v>18000</v>
      </c>
      <c r="J41" s="28">
        <f t="shared" si="1"/>
        <v>216000</v>
      </c>
      <c r="K41" s="29" t="s">
        <v>43</v>
      </c>
      <c r="L41" s="29" t="s">
        <v>21</v>
      </c>
      <c r="M41" s="29" t="s">
        <v>34</v>
      </c>
      <c r="N41" s="30" t="str">
        <f>VLOOKUP(M41,[2]OPERACIONAL!$A$1:$C$12,2,FALSE)</f>
        <v>OUTROS SERVIÇOS DE TERCEIROS - PESSOA JURÍDICA</v>
      </c>
    </row>
    <row r="42" spans="2:14" ht="24">
      <c r="B42" s="23" t="str">
        <f t="shared" si="0"/>
        <v>49</v>
      </c>
      <c r="C42" s="43" t="s">
        <v>124</v>
      </c>
      <c r="D42" s="25" t="s">
        <v>125</v>
      </c>
      <c r="E42" s="25" t="s">
        <v>126</v>
      </c>
      <c r="F42" s="24" t="s">
        <v>93</v>
      </c>
      <c r="G42" s="26">
        <v>1</v>
      </c>
      <c r="H42" s="45" t="s">
        <v>19</v>
      </c>
      <c r="I42" s="47">
        <v>550000</v>
      </c>
      <c r="J42" s="28">
        <f t="shared" si="1"/>
        <v>550000</v>
      </c>
      <c r="K42" s="29" t="s">
        <v>20</v>
      </c>
      <c r="L42" s="29" t="s">
        <v>21</v>
      </c>
      <c r="M42" s="29" t="s">
        <v>34</v>
      </c>
      <c r="N42" s="30" t="str">
        <f>VLOOKUP(M42,[2]OPERACIONAL!$A$1:$C$12,2,FALSE)</f>
        <v>OUTROS SERVIÇOS DE TERCEIROS - PESSOA JURÍDICA</v>
      </c>
    </row>
    <row r="43" spans="2:14" ht="24">
      <c r="B43" s="23" t="str">
        <f t="shared" si="0"/>
        <v>49</v>
      </c>
      <c r="C43" s="43" t="s">
        <v>124</v>
      </c>
      <c r="D43" s="25" t="s">
        <v>127</v>
      </c>
      <c r="E43" s="25" t="s">
        <v>128</v>
      </c>
      <c r="F43" s="24" t="s">
        <v>93</v>
      </c>
      <c r="G43" s="26">
        <v>1</v>
      </c>
      <c r="H43" s="45" t="s">
        <v>19</v>
      </c>
      <c r="I43" s="47">
        <v>5650000</v>
      </c>
      <c r="J43" s="28">
        <f t="shared" si="1"/>
        <v>5650000</v>
      </c>
      <c r="K43" s="29" t="s">
        <v>20</v>
      </c>
      <c r="L43" s="29" t="s">
        <v>21</v>
      </c>
      <c r="M43" s="29" t="s">
        <v>34</v>
      </c>
      <c r="N43" s="30" t="str">
        <f>VLOOKUP(M43,[2]OPERACIONAL!$A$1:$C$12,2,FALSE)</f>
        <v>OUTROS SERVIÇOS DE TERCEIROS - PESSOA JURÍDICA</v>
      </c>
    </row>
    <row r="44" spans="2:14" ht="24">
      <c r="B44" s="23" t="str">
        <f t="shared" si="0"/>
        <v>49</v>
      </c>
      <c r="C44" s="43" t="s">
        <v>110</v>
      </c>
      <c r="D44" s="25" t="s">
        <v>129</v>
      </c>
      <c r="E44" s="25" t="s">
        <v>130</v>
      </c>
      <c r="F44" s="24" t="s">
        <v>18</v>
      </c>
      <c r="G44" s="58">
        <v>177</v>
      </c>
      <c r="H44" s="45" t="s">
        <v>19</v>
      </c>
      <c r="I44" s="47">
        <v>36871</v>
      </c>
      <c r="J44" s="28">
        <f t="shared" si="1"/>
        <v>6526167</v>
      </c>
      <c r="K44" s="29" t="s">
        <v>20</v>
      </c>
      <c r="L44" s="29" t="s">
        <v>21</v>
      </c>
      <c r="M44" s="29" t="s">
        <v>34</v>
      </c>
      <c r="N44" s="30" t="str">
        <f>VLOOKUP(M44,[2]OPERACIONAL!$A$1:$C$12,2,FALSE)</f>
        <v>OUTROS SERVIÇOS DE TERCEIROS - PESSOA JURÍDICA</v>
      </c>
    </row>
    <row r="45" spans="2:14" ht="36">
      <c r="B45" s="23" t="str">
        <f t="shared" si="0"/>
        <v>49</v>
      </c>
      <c r="C45" s="43" t="s">
        <v>110</v>
      </c>
      <c r="D45" s="25" t="s">
        <v>131</v>
      </c>
      <c r="E45" s="25" t="s">
        <v>132</v>
      </c>
      <c r="F45" s="24" t="s">
        <v>93</v>
      </c>
      <c r="G45" s="26">
        <v>1</v>
      </c>
      <c r="H45" s="45" t="s">
        <v>19</v>
      </c>
      <c r="I45" s="47">
        <v>152000</v>
      </c>
      <c r="J45" s="28">
        <f t="shared" si="1"/>
        <v>152000</v>
      </c>
      <c r="K45" s="29" t="s">
        <v>20</v>
      </c>
      <c r="L45" s="29" t="s">
        <v>21</v>
      </c>
      <c r="M45" s="29" t="s">
        <v>34</v>
      </c>
      <c r="N45" s="30" t="str">
        <f>VLOOKUP(M45,[2]OPERACIONAL!$A$1:$C$12,2,FALSE)</f>
        <v>OUTROS SERVIÇOS DE TERCEIROS - PESSOA JURÍDICA</v>
      </c>
    </row>
    <row r="46" spans="2:14" ht="36">
      <c r="B46" s="23" t="str">
        <f t="shared" si="0"/>
        <v>49</v>
      </c>
      <c r="C46" s="43" t="s">
        <v>110</v>
      </c>
      <c r="D46" s="25" t="s">
        <v>133</v>
      </c>
      <c r="E46" s="25" t="s">
        <v>134</v>
      </c>
      <c r="F46" s="24" t="s">
        <v>18</v>
      </c>
      <c r="G46" s="26">
        <v>14000</v>
      </c>
      <c r="H46" s="45" t="s">
        <v>19</v>
      </c>
      <c r="I46" s="47">
        <v>5196</v>
      </c>
      <c r="J46" s="28">
        <f t="shared" si="1"/>
        <v>72744000</v>
      </c>
      <c r="K46" s="29" t="s">
        <v>20</v>
      </c>
      <c r="L46" s="29" t="s">
        <v>21</v>
      </c>
      <c r="M46" s="29" t="s">
        <v>34</v>
      </c>
      <c r="N46" s="30" t="str">
        <f>VLOOKUP(M46,[2]OPERACIONAL!$A$1:$C$12,2,FALSE)</f>
        <v>OUTROS SERVIÇOS DE TERCEIROS - PESSOA JURÍDICA</v>
      </c>
    </row>
    <row r="47" spans="2:14" ht="36">
      <c r="B47" s="23" t="str">
        <f>MID(C47,1,2)</f>
        <v>49</v>
      </c>
      <c r="C47" s="43" t="s">
        <v>110</v>
      </c>
      <c r="D47" s="59" t="s">
        <v>135</v>
      </c>
      <c r="E47" s="25" t="s">
        <v>136</v>
      </c>
      <c r="F47" s="24" t="s">
        <v>18</v>
      </c>
      <c r="G47" s="26">
        <v>1</v>
      </c>
      <c r="H47" s="45" t="s">
        <v>19</v>
      </c>
      <c r="I47" s="47">
        <v>221729</v>
      </c>
      <c r="J47" s="28">
        <f t="shared" si="1"/>
        <v>221729</v>
      </c>
      <c r="K47" s="29" t="s">
        <v>20</v>
      </c>
      <c r="L47" s="29" t="s">
        <v>21</v>
      </c>
      <c r="M47" s="29" t="s">
        <v>34</v>
      </c>
      <c r="N47" s="30" t="str">
        <f>VLOOKUP(M47,[2]OPERACIONAL!$A$1:$C$12,2,FALSE)</f>
        <v>OUTROS SERVIÇOS DE TERCEIROS - PESSOA JURÍDICA</v>
      </c>
    </row>
    <row r="48" spans="2:14" ht="24">
      <c r="B48" s="23" t="str">
        <f>MID(C48,1,2)</f>
        <v>49</v>
      </c>
      <c r="C48" s="43" t="s">
        <v>110</v>
      </c>
      <c r="D48" s="25" t="s">
        <v>137</v>
      </c>
      <c r="E48" s="60" t="s">
        <v>138</v>
      </c>
      <c r="F48" s="25" t="s">
        <v>18</v>
      </c>
      <c r="G48" s="61">
        <v>1</v>
      </c>
      <c r="H48" s="45" t="s">
        <v>19</v>
      </c>
      <c r="I48" s="47">
        <v>19115114</v>
      </c>
      <c r="J48" s="28">
        <f t="shared" si="1"/>
        <v>19115114</v>
      </c>
      <c r="K48" s="29" t="s">
        <v>20</v>
      </c>
      <c r="L48" s="29" t="s">
        <v>21</v>
      </c>
      <c r="M48" s="29" t="s">
        <v>34</v>
      </c>
      <c r="N48" s="30" t="str">
        <f>VLOOKUP(M48,[2]OPERACIONAL!$A$1:$C$12,2,FALSE)</f>
        <v>OUTROS SERVIÇOS DE TERCEIROS - PESSOA JURÍDICA</v>
      </c>
    </row>
    <row r="49" spans="2:14" ht="24">
      <c r="B49" s="23" t="str">
        <f>MID(C49,1,2)</f>
        <v>49</v>
      </c>
      <c r="C49" s="43" t="s">
        <v>110</v>
      </c>
      <c r="D49" s="60" t="s">
        <v>139</v>
      </c>
      <c r="E49" s="25" t="s">
        <v>140</v>
      </c>
      <c r="F49" s="24" t="s">
        <v>18</v>
      </c>
      <c r="G49" s="26">
        <v>1</v>
      </c>
      <c r="H49" s="45" t="s">
        <v>19</v>
      </c>
      <c r="I49" s="47">
        <v>1500000</v>
      </c>
      <c r="J49" s="28">
        <f t="shared" si="1"/>
        <v>1500000</v>
      </c>
      <c r="K49" s="29" t="s">
        <v>20</v>
      </c>
      <c r="L49" s="29" t="s">
        <v>21</v>
      </c>
      <c r="M49" s="29" t="s">
        <v>34</v>
      </c>
      <c r="N49" s="30" t="str">
        <f>VLOOKUP(M49,[2]OPERACIONAL!$A$1:$C$12,2,FALSE)</f>
        <v>OUTROS SERVIÇOS DE TERCEIROS - PESSOA JURÍDICA</v>
      </c>
    </row>
    <row r="50" spans="2:14" ht="24">
      <c r="B50" s="23" t="str">
        <f>MID(C50,1,2)</f>
        <v>49</v>
      </c>
      <c r="C50" s="43" t="s">
        <v>110</v>
      </c>
      <c r="D50" s="59" t="s">
        <v>139</v>
      </c>
      <c r="E50" s="25" t="s">
        <v>141</v>
      </c>
      <c r="F50" s="24" t="s">
        <v>18</v>
      </c>
      <c r="G50" s="26">
        <v>1</v>
      </c>
      <c r="H50" s="45" t="s">
        <v>19</v>
      </c>
      <c r="I50" s="47">
        <v>3500000</v>
      </c>
      <c r="J50" s="28">
        <f t="shared" si="1"/>
        <v>3500000</v>
      </c>
      <c r="K50" s="29" t="s">
        <v>20</v>
      </c>
      <c r="L50" s="29" t="s">
        <v>21</v>
      </c>
      <c r="M50" s="29" t="s">
        <v>34</v>
      </c>
      <c r="N50" s="30" t="str">
        <f>VLOOKUP(M50,[2]OPERACIONAL!$A$1:$C$12,2,FALSE)</f>
        <v>OUTROS SERVIÇOS DE TERCEIROS - PESSOA JURÍDICA</v>
      </c>
    </row>
    <row r="51" spans="2:14" ht="24">
      <c r="B51" s="23" t="str">
        <f>MID(C51,1,2)</f>
        <v>49</v>
      </c>
      <c r="C51" s="43" t="s">
        <v>110</v>
      </c>
      <c r="D51" s="59" t="s">
        <v>139</v>
      </c>
      <c r="E51" s="25" t="s">
        <v>142</v>
      </c>
      <c r="F51" s="24" t="s">
        <v>18</v>
      </c>
      <c r="G51" s="26">
        <v>1</v>
      </c>
      <c r="H51" s="45" t="s">
        <v>19</v>
      </c>
      <c r="I51" s="47">
        <v>1500000</v>
      </c>
      <c r="J51" s="28">
        <f t="shared" si="1"/>
        <v>1500000</v>
      </c>
      <c r="K51" s="29" t="s">
        <v>20</v>
      </c>
      <c r="L51" s="29" t="s">
        <v>21</v>
      </c>
      <c r="M51" s="29" t="s">
        <v>34</v>
      </c>
      <c r="N51" s="30" t="str">
        <f>VLOOKUP(M51,[2]OPERACIONAL!$A$1:$C$12,2,FALSE)</f>
        <v>OUTROS SERVIÇOS DE TERCEIROS - PESSOA JURÍDICA</v>
      </c>
    </row>
    <row r="52" spans="2:14" ht="24">
      <c r="B52" s="23" t="str">
        <f t="shared" ref="B52" si="3">MID(C52,1,2)</f>
        <v>49</v>
      </c>
      <c r="C52" s="43" t="s">
        <v>110</v>
      </c>
      <c r="D52" s="25" t="s">
        <v>143</v>
      </c>
      <c r="E52" s="25" t="s">
        <v>144</v>
      </c>
      <c r="F52" s="24" t="s">
        <v>18</v>
      </c>
      <c r="G52" s="26">
        <v>1</v>
      </c>
      <c r="H52" s="45" t="s">
        <v>19</v>
      </c>
      <c r="I52" s="47">
        <v>732886</v>
      </c>
      <c r="J52" s="28">
        <f t="shared" si="1"/>
        <v>732886</v>
      </c>
      <c r="K52" s="29" t="s">
        <v>20</v>
      </c>
      <c r="L52" s="29" t="s">
        <v>21</v>
      </c>
      <c r="M52" s="29" t="s">
        <v>31</v>
      </c>
      <c r="N52" s="30" t="str">
        <f>VLOOKUP(M52,[2]OPERACIONAL!$A$1:$C$12,2,FALSE)</f>
        <v>MATERIAL DE CONSUMO</v>
      </c>
    </row>
    <row r="53" spans="2:14" ht="36">
      <c r="B53" s="23" t="str">
        <f>MID(C53,1,2)</f>
        <v>49</v>
      </c>
      <c r="C53" s="43" t="s">
        <v>110</v>
      </c>
      <c r="D53" s="25" t="s">
        <v>145</v>
      </c>
      <c r="E53" s="25" t="s">
        <v>146</v>
      </c>
      <c r="F53" s="24" t="s">
        <v>93</v>
      </c>
      <c r="G53" s="26">
        <v>1</v>
      </c>
      <c r="H53" s="45" t="s">
        <v>19</v>
      </c>
      <c r="I53" s="47">
        <v>2500000</v>
      </c>
      <c r="J53" s="28">
        <f t="shared" si="1"/>
        <v>2500000</v>
      </c>
      <c r="K53" s="29" t="s">
        <v>43</v>
      </c>
      <c r="L53" s="29" t="s">
        <v>21</v>
      </c>
      <c r="M53" s="29" t="s">
        <v>31</v>
      </c>
      <c r="N53" s="30" t="str">
        <f>VLOOKUP(M53,[2]OPERACIONAL!$A$1:$C$12,2,FALSE)</f>
        <v>MATERIAL DE CONSUMO</v>
      </c>
    </row>
    <row r="54" spans="2:14" ht="24">
      <c r="B54" s="23" t="str">
        <f>MID(C54,1,2)</f>
        <v>49</v>
      </c>
      <c r="C54" s="43" t="s">
        <v>110</v>
      </c>
      <c r="D54" s="25" t="s">
        <v>147</v>
      </c>
      <c r="E54" s="25" t="s">
        <v>148</v>
      </c>
      <c r="F54" s="24" t="s">
        <v>93</v>
      </c>
      <c r="G54" s="26">
        <v>1</v>
      </c>
      <c r="H54" s="45" t="s">
        <v>19</v>
      </c>
      <c r="I54" s="47">
        <v>1000000</v>
      </c>
      <c r="J54" s="28">
        <f t="shared" si="1"/>
        <v>1000000</v>
      </c>
      <c r="K54" s="29" t="s">
        <v>20</v>
      </c>
      <c r="L54" s="29" t="s">
        <v>21</v>
      </c>
      <c r="M54" s="29" t="s">
        <v>31</v>
      </c>
      <c r="N54" s="30" t="str">
        <f>VLOOKUP(M54,[2]OPERACIONAL!$A$1:$C$12,2,FALSE)</f>
        <v>MATERIAL DE CONSUMO</v>
      </c>
    </row>
    <row r="55" spans="2:14">
      <c r="B55" s="23" t="str">
        <f t="shared" ref="B55:B118" si="4">MID(C55,1,2)</f>
        <v>U.</v>
      </c>
      <c r="C55" s="43" t="s">
        <v>4</v>
      </c>
      <c r="D55" s="25"/>
      <c r="E55" s="25"/>
      <c r="F55" s="24" t="s">
        <v>18</v>
      </c>
      <c r="G55" s="26">
        <v>1</v>
      </c>
      <c r="H55" s="31"/>
      <c r="I55" s="27">
        <v>0</v>
      </c>
      <c r="J55" s="28">
        <f t="shared" si="1"/>
        <v>0</v>
      </c>
      <c r="K55" s="29" t="s">
        <v>50</v>
      </c>
      <c r="L55" s="29" t="s">
        <v>45</v>
      </c>
      <c r="M55" s="29" t="s">
        <v>51</v>
      </c>
      <c r="N55" s="30" t="str">
        <f>VLOOKUP(M55,[4]OPERACIONAL!$A$1:$C$12,2,FALSE)</f>
        <v>SELECIONAR</v>
      </c>
    </row>
    <row r="56" spans="2:14">
      <c r="B56" s="23" t="str">
        <f t="shared" si="4"/>
        <v>U.</v>
      </c>
      <c r="C56" s="43" t="s">
        <v>4</v>
      </c>
      <c r="D56" s="25"/>
      <c r="E56" s="25"/>
      <c r="F56" s="24" t="s">
        <v>18</v>
      </c>
      <c r="G56" s="26">
        <v>1</v>
      </c>
      <c r="H56" s="31"/>
      <c r="I56" s="27">
        <v>0</v>
      </c>
      <c r="J56" s="28">
        <f t="shared" si="1"/>
        <v>0</v>
      </c>
      <c r="K56" s="29" t="s">
        <v>50</v>
      </c>
      <c r="L56" s="29" t="s">
        <v>45</v>
      </c>
      <c r="M56" s="29" t="s">
        <v>51</v>
      </c>
      <c r="N56" s="30" t="str">
        <f>VLOOKUP(M56,[4]OPERACIONAL!$A$1:$C$12,2,FALSE)</f>
        <v>SELECIONAR</v>
      </c>
    </row>
    <row r="57" spans="2:14">
      <c r="B57" s="23" t="str">
        <f t="shared" si="4"/>
        <v>U.</v>
      </c>
      <c r="C57" s="43" t="s">
        <v>4</v>
      </c>
      <c r="D57" s="25"/>
      <c r="E57" s="25"/>
      <c r="F57" s="24" t="s">
        <v>18</v>
      </c>
      <c r="G57" s="26">
        <v>1</v>
      </c>
      <c r="H57" s="31"/>
      <c r="I57" s="27">
        <v>0</v>
      </c>
      <c r="J57" s="28">
        <f t="shared" si="1"/>
        <v>0</v>
      </c>
      <c r="K57" s="29" t="s">
        <v>50</v>
      </c>
      <c r="L57" s="29" t="s">
        <v>45</v>
      </c>
      <c r="M57" s="29" t="s">
        <v>51</v>
      </c>
      <c r="N57" s="30" t="str">
        <f>VLOOKUP(M57,[4]OPERACIONAL!$A$1:$C$12,2,FALSE)</f>
        <v>SELECIONAR</v>
      </c>
    </row>
    <row r="58" spans="2:14">
      <c r="B58" s="23" t="str">
        <f t="shared" si="4"/>
        <v>U.</v>
      </c>
      <c r="C58" s="43" t="s">
        <v>4</v>
      </c>
      <c r="D58" s="25"/>
      <c r="E58" s="25"/>
      <c r="F58" s="24" t="s">
        <v>18</v>
      </c>
      <c r="G58" s="26">
        <v>1</v>
      </c>
      <c r="H58" s="31"/>
      <c r="I58" s="27">
        <v>0</v>
      </c>
      <c r="J58" s="28">
        <f t="shared" si="1"/>
        <v>0</v>
      </c>
      <c r="K58" s="29" t="s">
        <v>50</v>
      </c>
      <c r="L58" s="29" t="s">
        <v>45</v>
      </c>
      <c r="M58" s="29" t="s">
        <v>51</v>
      </c>
      <c r="N58" s="30" t="str">
        <f>VLOOKUP(M58,[4]OPERACIONAL!$A$1:$C$12,2,FALSE)</f>
        <v>SELECIONAR</v>
      </c>
    </row>
    <row r="59" spans="2:14">
      <c r="B59" s="23" t="str">
        <f t="shared" si="4"/>
        <v>U.</v>
      </c>
      <c r="C59" s="43" t="s">
        <v>4</v>
      </c>
      <c r="D59" s="25"/>
      <c r="E59" s="25"/>
      <c r="F59" s="24" t="s">
        <v>18</v>
      </c>
      <c r="G59" s="26">
        <v>1</v>
      </c>
      <c r="H59" s="31"/>
      <c r="I59" s="27">
        <v>0</v>
      </c>
      <c r="J59" s="28">
        <f t="shared" si="1"/>
        <v>0</v>
      </c>
      <c r="K59" s="29" t="s">
        <v>50</v>
      </c>
      <c r="L59" s="29" t="s">
        <v>45</v>
      </c>
      <c r="M59" s="29" t="s">
        <v>51</v>
      </c>
      <c r="N59" s="30" t="str">
        <f>VLOOKUP(M59,[4]OPERACIONAL!$A$1:$C$12,2,FALSE)</f>
        <v>SELECIONAR</v>
      </c>
    </row>
    <row r="60" spans="2:14">
      <c r="B60" s="23" t="str">
        <f t="shared" si="4"/>
        <v>U.</v>
      </c>
      <c r="C60" s="43" t="s">
        <v>4</v>
      </c>
      <c r="D60" s="25"/>
      <c r="E60" s="25"/>
      <c r="F60" s="24" t="s">
        <v>18</v>
      </c>
      <c r="G60" s="26">
        <v>1</v>
      </c>
      <c r="H60" s="31"/>
      <c r="I60" s="27">
        <v>0</v>
      </c>
      <c r="J60" s="28">
        <f t="shared" si="1"/>
        <v>0</v>
      </c>
      <c r="K60" s="29" t="s">
        <v>50</v>
      </c>
      <c r="L60" s="29" t="s">
        <v>45</v>
      </c>
      <c r="M60" s="29" t="s">
        <v>51</v>
      </c>
      <c r="N60" s="30" t="str">
        <f>VLOOKUP(M60,[4]OPERACIONAL!$A$1:$C$12,2,FALSE)</f>
        <v>SELECIONAR</v>
      </c>
    </row>
    <row r="61" spans="2:14">
      <c r="B61" s="23" t="str">
        <f t="shared" si="4"/>
        <v>U.</v>
      </c>
      <c r="C61" s="43" t="s">
        <v>4</v>
      </c>
      <c r="D61" s="25"/>
      <c r="E61" s="25"/>
      <c r="F61" s="24" t="s">
        <v>18</v>
      </c>
      <c r="G61" s="26">
        <v>1</v>
      </c>
      <c r="H61" s="31"/>
      <c r="I61" s="27">
        <v>0</v>
      </c>
      <c r="J61" s="28">
        <f t="shared" si="1"/>
        <v>0</v>
      </c>
      <c r="K61" s="29" t="s">
        <v>50</v>
      </c>
      <c r="L61" s="29" t="s">
        <v>45</v>
      </c>
      <c r="M61" s="29" t="s">
        <v>51</v>
      </c>
      <c r="N61" s="30" t="str">
        <f>VLOOKUP(M61,[4]OPERACIONAL!$A$1:$C$12,2,FALSE)</f>
        <v>SELECIONAR</v>
      </c>
    </row>
    <row r="62" spans="2:14">
      <c r="B62" s="23" t="str">
        <f t="shared" si="4"/>
        <v>U.</v>
      </c>
      <c r="C62" s="43" t="s">
        <v>4</v>
      </c>
      <c r="D62" s="25"/>
      <c r="E62" s="25"/>
      <c r="F62" s="24" t="s">
        <v>18</v>
      </c>
      <c r="G62" s="26">
        <v>1</v>
      </c>
      <c r="H62" s="31"/>
      <c r="I62" s="27">
        <v>0</v>
      </c>
      <c r="J62" s="28">
        <f t="shared" si="1"/>
        <v>0</v>
      </c>
      <c r="K62" s="29" t="s">
        <v>50</v>
      </c>
      <c r="L62" s="29" t="s">
        <v>45</v>
      </c>
      <c r="M62" s="29" t="s">
        <v>51</v>
      </c>
      <c r="N62" s="30" t="str">
        <f>VLOOKUP(M62,[4]OPERACIONAL!$A$1:$C$12,2,FALSE)</f>
        <v>SELECIONAR</v>
      </c>
    </row>
    <row r="63" spans="2:14">
      <c r="B63" s="23" t="str">
        <f t="shared" si="4"/>
        <v>U.</v>
      </c>
      <c r="C63" s="43" t="s">
        <v>4</v>
      </c>
      <c r="D63" s="25"/>
      <c r="E63" s="25"/>
      <c r="F63" s="24" t="s">
        <v>18</v>
      </c>
      <c r="G63" s="26">
        <v>1</v>
      </c>
      <c r="H63" s="31"/>
      <c r="I63" s="27">
        <v>0</v>
      </c>
      <c r="J63" s="28">
        <f t="shared" si="1"/>
        <v>0</v>
      </c>
      <c r="K63" s="29" t="s">
        <v>50</v>
      </c>
      <c r="L63" s="29" t="s">
        <v>45</v>
      </c>
      <c r="M63" s="29" t="s">
        <v>51</v>
      </c>
      <c r="N63" s="30" t="str">
        <f>VLOOKUP(M63,[4]OPERACIONAL!$A$1:$C$12,2,FALSE)</f>
        <v>SELECIONAR</v>
      </c>
    </row>
    <row r="64" spans="2:14">
      <c r="B64" s="23" t="str">
        <f t="shared" si="4"/>
        <v>U.</v>
      </c>
      <c r="C64" s="43" t="s">
        <v>4</v>
      </c>
      <c r="D64" s="25"/>
      <c r="E64" s="25"/>
      <c r="F64" s="24" t="s">
        <v>18</v>
      </c>
      <c r="G64" s="26">
        <v>1</v>
      </c>
      <c r="H64" s="31"/>
      <c r="I64" s="27">
        <v>0</v>
      </c>
      <c r="J64" s="28">
        <f t="shared" si="1"/>
        <v>0</v>
      </c>
      <c r="K64" s="29" t="s">
        <v>50</v>
      </c>
      <c r="L64" s="29" t="s">
        <v>45</v>
      </c>
      <c r="M64" s="29" t="s">
        <v>51</v>
      </c>
      <c r="N64" s="30" t="str">
        <f>VLOOKUP(M64,[4]OPERACIONAL!$A$1:$C$12,2,FALSE)</f>
        <v>SELECIONAR</v>
      </c>
    </row>
    <row r="65" spans="2:14">
      <c r="B65" s="23" t="str">
        <f t="shared" si="4"/>
        <v>U.</v>
      </c>
      <c r="C65" s="43" t="s">
        <v>4</v>
      </c>
      <c r="D65" s="25"/>
      <c r="E65" s="25"/>
      <c r="F65" s="24" t="s">
        <v>18</v>
      </c>
      <c r="G65" s="26">
        <v>1</v>
      </c>
      <c r="H65" s="31"/>
      <c r="I65" s="27">
        <v>0</v>
      </c>
      <c r="J65" s="28">
        <f t="shared" si="1"/>
        <v>0</v>
      </c>
      <c r="K65" s="29" t="s">
        <v>50</v>
      </c>
      <c r="L65" s="29" t="s">
        <v>45</v>
      </c>
      <c r="M65" s="29" t="s">
        <v>51</v>
      </c>
      <c r="N65" s="30" t="str">
        <f>VLOOKUP(M65,[4]OPERACIONAL!$A$1:$C$12,2,FALSE)</f>
        <v>SELECIONAR</v>
      </c>
    </row>
    <row r="66" spans="2:14">
      <c r="B66" s="23" t="str">
        <f t="shared" si="4"/>
        <v>U.</v>
      </c>
      <c r="C66" s="43" t="s">
        <v>4</v>
      </c>
      <c r="D66" s="25"/>
      <c r="E66" s="25"/>
      <c r="F66" s="24" t="s">
        <v>18</v>
      </c>
      <c r="G66" s="26">
        <v>1</v>
      </c>
      <c r="H66" s="31"/>
      <c r="I66" s="27">
        <v>0</v>
      </c>
      <c r="J66" s="28">
        <f t="shared" si="1"/>
        <v>0</v>
      </c>
      <c r="K66" s="29" t="s">
        <v>50</v>
      </c>
      <c r="L66" s="29" t="s">
        <v>45</v>
      </c>
      <c r="M66" s="29" t="s">
        <v>51</v>
      </c>
      <c r="N66" s="30" t="str">
        <f>VLOOKUP(M66,[4]OPERACIONAL!$A$1:$C$12,2,FALSE)</f>
        <v>SELECIONAR</v>
      </c>
    </row>
    <row r="67" spans="2:14">
      <c r="B67" s="23" t="str">
        <f t="shared" si="4"/>
        <v>U.</v>
      </c>
      <c r="C67" s="43" t="s">
        <v>4</v>
      </c>
      <c r="D67" s="25"/>
      <c r="E67" s="25"/>
      <c r="F67" s="24" t="s">
        <v>18</v>
      </c>
      <c r="G67" s="26">
        <v>1</v>
      </c>
      <c r="H67" s="31"/>
      <c r="I67" s="27">
        <v>0</v>
      </c>
      <c r="J67" s="28">
        <f t="shared" si="1"/>
        <v>0</v>
      </c>
      <c r="K67" s="29" t="s">
        <v>50</v>
      </c>
      <c r="L67" s="29" t="s">
        <v>45</v>
      </c>
      <c r="M67" s="29" t="s">
        <v>51</v>
      </c>
      <c r="N67" s="30" t="str">
        <f>VLOOKUP(M67,[4]OPERACIONAL!$A$1:$C$12,2,FALSE)</f>
        <v>SELECIONAR</v>
      </c>
    </row>
    <row r="68" spans="2:14">
      <c r="B68" s="23" t="str">
        <f t="shared" si="4"/>
        <v>U.</v>
      </c>
      <c r="C68" s="43" t="s">
        <v>4</v>
      </c>
      <c r="D68" s="25"/>
      <c r="E68" s="25"/>
      <c r="F68" s="24" t="s">
        <v>18</v>
      </c>
      <c r="G68" s="26">
        <v>1</v>
      </c>
      <c r="H68" s="31"/>
      <c r="I68" s="27">
        <v>0</v>
      </c>
      <c r="J68" s="28">
        <f t="shared" ref="J68:J131" si="5">G68*I68</f>
        <v>0</v>
      </c>
      <c r="K68" s="29" t="s">
        <v>50</v>
      </c>
      <c r="L68" s="29" t="s">
        <v>45</v>
      </c>
      <c r="M68" s="29" t="s">
        <v>51</v>
      </c>
      <c r="N68" s="30" t="str">
        <f>VLOOKUP(M68,[4]OPERACIONAL!$A$1:$C$12,2,FALSE)</f>
        <v>SELECIONAR</v>
      </c>
    </row>
    <row r="69" spans="2:14">
      <c r="B69" s="23" t="str">
        <f t="shared" si="4"/>
        <v>U.</v>
      </c>
      <c r="C69" s="43" t="s">
        <v>4</v>
      </c>
      <c r="D69" s="25"/>
      <c r="E69" s="25"/>
      <c r="F69" s="24" t="s">
        <v>18</v>
      </c>
      <c r="G69" s="26">
        <v>1</v>
      </c>
      <c r="H69" s="31"/>
      <c r="I69" s="27">
        <v>0</v>
      </c>
      <c r="J69" s="28">
        <f t="shared" si="5"/>
        <v>0</v>
      </c>
      <c r="K69" s="29" t="s">
        <v>50</v>
      </c>
      <c r="L69" s="29" t="s">
        <v>45</v>
      </c>
      <c r="M69" s="29" t="s">
        <v>51</v>
      </c>
      <c r="N69" s="30" t="str">
        <f>VLOOKUP(M69,[4]OPERACIONAL!$A$1:$C$12,2,FALSE)</f>
        <v>SELECIONAR</v>
      </c>
    </row>
    <row r="70" spans="2:14">
      <c r="B70" s="23" t="str">
        <f t="shared" si="4"/>
        <v>U.</v>
      </c>
      <c r="C70" s="43" t="s">
        <v>4</v>
      </c>
      <c r="D70" s="25"/>
      <c r="E70" s="25"/>
      <c r="F70" s="24" t="s">
        <v>18</v>
      </c>
      <c r="G70" s="26">
        <v>1</v>
      </c>
      <c r="H70" s="31"/>
      <c r="I70" s="27">
        <v>0</v>
      </c>
      <c r="J70" s="28">
        <f t="shared" si="5"/>
        <v>0</v>
      </c>
      <c r="K70" s="29" t="s">
        <v>50</v>
      </c>
      <c r="L70" s="29" t="s">
        <v>45</v>
      </c>
      <c r="M70" s="29" t="s">
        <v>51</v>
      </c>
      <c r="N70" s="30" t="str">
        <f>VLOOKUP(M70,[4]OPERACIONAL!$A$1:$C$12,2,FALSE)</f>
        <v>SELECIONAR</v>
      </c>
    </row>
    <row r="71" spans="2:14">
      <c r="B71" s="23" t="str">
        <f t="shared" si="4"/>
        <v>U.</v>
      </c>
      <c r="C71" s="43" t="s">
        <v>4</v>
      </c>
      <c r="D71" s="25"/>
      <c r="E71" s="25"/>
      <c r="F71" s="24" t="s">
        <v>18</v>
      </c>
      <c r="G71" s="26">
        <v>1</v>
      </c>
      <c r="H71" s="31"/>
      <c r="I71" s="27">
        <v>0</v>
      </c>
      <c r="J71" s="28">
        <f t="shared" si="5"/>
        <v>0</v>
      </c>
      <c r="K71" s="29" t="s">
        <v>50</v>
      </c>
      <c r="L71" s="29" t="s">
        <v>45</v>
      </c>
      <c r="M71" s="29" t="s">
        <v>51</v>
      </c>
      <c r="N71" s="30" t="str">
        <f>VLOOKUP(M71,[4]OPERACIONAL!$A$1:$C$12,2,FALSE)</f>
        <v>SELECIONAR</v>
      </c>
    </row>
    <row r="72" spans="2:14">
      <c r="B72" s="23" t="str">
        <f t="shared" si="4"/>
        <v>U.</v>
      </c>
      <c r="C72" s="43" t="s">
        <v>4</v>
      </c>
      <c r="D72" s="25"/>
      <c r="E72" s="25"/>
      <c r="F72" s="24" t="s">
        <v>18</v>
      </c>
      <c r="G72" s="26">
        <v>1</v>
      </c>
      <c r="H72" s="31"/>
      <c r="I72" s="27">
        <v>0</v>
      </c>
      <c r="J72" s="28">
        <f t="shared" si="5"/>
        <v>0</v>
      </c>
      <c r="K72" s="29" t="s">
        <v>50</v>
      </c>
      <c r="L72" s="29" t="s">
        <v>45</v>
      </c>
      <c r="M72" s="29" t="s">
        <v>51</v>
      </c>
      <c r="N72" s="30" t="str">
        <f>VLOOKUP(M72,[4]OPERACIONAL!$A$1:$C$12,2,FALSE)</f>
        <v>SELECIONAR</v>
      </c>
    </row>
    <row r="73" spans="2:14">
      <c r="B73" s="23" t="str">
        <f t="shared" si="4"/>
        <v>U.</v>
      </c>
      <c r="C73" s="43" t="s">
        <v>4</v>
      </c>
      <c r="D73" s="25"/>
      <c r="E73" s="25"/>
      <c r="F73" s="24" t="s">
        <v>18</v>
      </c>
      <c r="G73" s="26">
        <v>1</v>
      </c>
      <c r="H73" s="31"/>
      <c r="I73" s="27">
        <v>0</v>
      </c>
      <c r="J73" s="28">
        <f t="shared" si="5"/>
        <v>0</v>
      </c>
      <c r="K73" s="29" t="s">
        <v>50</v>
      </c>
      <c r="L73" s="29" t="s">
        <v>45</v>
      </c>
      <c r="M73" s="29" t="s">
        <v>51</v>
      </c>
      <c r="N73" s="30" t="str">
        <f>VLOOKUP(M73,[4]OPERACIONAL!$A$1:$C$12,2,FALSE)</f>
        <v>SELECIONAR</v>
      </c>
    </row>
    <row r="74" spans="2:14">
      <c r="B74" s="23" t="str">
        <f t="shared" si="4"/>
        <v>U.</v>
      </c>
      <c r="C74" s="43" t="s">
        <v>4</v>
      </c>
      <c r="D74" s="25"/>
      <c r="E74" s="25"/>
      <c r="F74" s="24" t="s">
        <v>18</v>
      </c>
      <c r="G74" s="26">
        <v>1</v>
      </c>
      <c r="H74" s="31"/>
      <c r="I74" s="27">
        <v>0</v>
      </c>
      <c r="J74" s="28">
        <f t="shared" si="5"/>
        <v>0</v>
      </c>
      <c r="K74" s="29" t="s">
        <v>50</v>
      </c>
      <c r="L74" s="29" t="s">
        <v>45</v>
      </c>
      <c r="M74" s="29" t="s">
        <v>51</v>
      </c>
      <c r="N74" s="30" t="str">
        <f>VLOOKUP(M74,[4]OPERACIONAL!$A$1:$C$12,2,FALSE)</f>
        <v>SELECIONAR</v>
      </c>
    </row>
    <row r="75" spans="2:14">
      <c r="B75" s="23" t="str">
        <f t="shared" si="4"/>
        <v>U.</v>
      </c>
      <c r="C75" s="43" t="s">
        <v>4</v>
      </c>
      <c r="D75" s="25"/>
      <c r="E75" s="25"/>
      <c r="F75" s="24" t="s">
        <v>18</v>
      </c>
      <c r="G75" s="26">
        <v>1</v>
      </c>
      <c r="H75" s="31"/>
      <c r="I75" s="27">
        <v>0</v>
      </c>
      <c r="J75" s="28">
        <f t="shared" si="5"/>
        <v>0</v>
      </c>
      <c r="K75" s="29" t="s">
        <v>50</v>
      </c>
      <c r="L75" s="29" t="s">
        <v>45</v>
      </c>
      <c r="M75" s="29" t="s">
        <v>51</v>
      </c>
      <c r="N75" s="30" t="str">
        <f>VLOOKUP(M75,[4]OPERACIONAL!$A$1:$C$12,2,FALSE)</f>
        <v>SELECIONAR</v>
      </c>
    </row>
    <row r="76" spans="2:14">
      <c r="B76" s="23" t="str">
        <f t="shared" si="4"/>
        <v>U.</v>
      </c>
      <c r="C76" s="43" t="s">
        <v>4</v>
      </c>
      <c r="D76" s="25"/>
      <c r="E76" s="25"/>
      <c r="F76" s="24" t="s">
        <v>18</v>
      </c>
      <c r="G76" s="26">
        <v>1</v>
      </c>
      <c r="H76" s="31"/>
      <c r="I76" s="27">
        <v>0</v>
      </c>
      <c r="J76" s="28">
        <f t="shared" si="5"/>
        <v>0</v>
      </c>
      <c r="K76" s="29" t="s">
        <v>50</v>
      </c>
      <c r="L76" s="29" t="s">
        <v>45</v>
      </c>
      <c r="M76" s="29" t="s">
        <v>51</v>
      </c>
      <c r="N76" s="30" t="str">
        <f>VLOOKUP(M76,[4]OPERACIONAL!$A$1:$C$12,2,FALSE)</f>
        <v>SELECIONAR</v>
      </c>
    </row>
    <row r="77" spans="2:14">
      <c r="B77" s="23" t="str">
        <f t="shared" si="4"/>
        <v>U.</v>
      </c>
      <c r="C77" s="43" t="s">
        <v>4</v>
      </c>
      <c r="D77" s="25"/>
      <c r="E77" s="25"/>
      <c r="F77" s="24" t="s">
        <v>18</v>
      </c>
      <c r="G77" s="26">
        <v>1</v>
      </c>
      <c r="H77" s="31"/>
      <c r="I77" s="27">
        <v>0</v>
      </c>
      <c r="J77" s="28">
        <f t="shared" si="5"/>
        <v>0</v>
      </c>
      <c r="K77" s="29" t="s">
        <v>50</v>
      </c>
      <c r="L77" s="29" t="s">
        <v>45</v>
      </c>
      <c r="M77" s="29" t="s">
        <v>51</v>
      </c>
      <c r="N77" s="30" t="str">
        <f>VLOOKUP(M77,[4]OPERACIONAL!$A$1:$C$12,2,FALSE)</f>
        <v>SELECIONAR</v>
      </c>
    </row>
    <row r="78" spans="2:14">
      <c r="B78" s="23" t="str">
        <f t="shared" si="4"/>
        <v>U.</v>
      </c>
      <c r="C78" s="43" t="s">
        <v>4</v>
      </c>
      <c r="D78" s="25"/>
      <c r="E78" s="25"/>
      <c r="F78" s="24" t="s">
        <v>18</v>
      </c>
      <c r="G78" s="26">
        <v>1</v>
      </c>
      <c r="H78" s="31"/>
      <c r="I78" s="27">
        <v>0</v>
      </c>
      <c r="J78" s="28">
        <f t="shared" si="5"/>
        <v>0</v>
      </c>
      <c r="K78" s="29" t="s">
        <v>50</v>
      </c>
      <c r="L78" s="29" t="s">
        <v>45</v>
      </c>
      <c r="M78" s="29" t="s">
        <v>51</v>
      </c>
      <c r="N78" s="30" t="str">
        <f>VLOOKUP(M78,[4]OPERACIONAL!$A$1:$C$12,2,FALSE)</f>
        <v>SELECIONAR</v>
      </c>
    </row>
    <row r="79" spans="2:14">
      <c r="B79" s="23" t="str">
        <f t="shared" si="4"/>
        <v>U.</v>
      </c>
      <c r="C79" s="43" t="s">
        <v>4</v>
      </c>
      <c r="D79" s="25"/>
      <c r="E79" s="25"/>
      <c r="F79" s="24" t="s">
        <v>18</v>
      </c>
      <c r="G79" s="26">
        <v>1</v>
      </c>
      <c r="H79" s="31"/>
      <c r="I79" s="27">
        <v>0</v>
      </c>
      <c r="J79" s="28">
        <f t="shared" si="5"/>
        <v>0</v>
      </c>
      <c r="K79" s="29" t="s">
        <v>50</v>
      </c>
      <c r="L79" s="29" t="s">
        <v>45</v>
      </c>
      <c r="M79" s="29" t="s">
        <v>51</v>
      </c>
      <c r="N79" s="30" t="str">
        <f>VLOOKUP(M79,[4]OPERACIONAL!$A$1:$C$12,2,FALSE)</f>
        <v>SELECIONAR</v>
      </c>
    </row>
    <row r="80" spans="2:14">
      <c r="B80" s="23" t="str">
        <f t="shared" si="4"/>
        <v>U.</v>
      </c>
      <c r="C80" s="43" t="s">
        <v>4</v>
      </c>
      <c r="D80" s="25"/>
      <c r="E80" s="25"/>
      <c r="F80" s="24" t="s">
        <v>18</v>
      </c>
      <c r="G80" s="26">
        <v>1</v>
      </c>
      <c r="H80" s="31"/>
      <c r="I80" s="27">
        <v>0</v>
      </c>
      <c r="J80" s="28">
        <f t="shared" si="5"/>
        <v>0</v>
      </c>
      <c r="K80" s="29" t="s">
        <v>50</v>
      </c>
      <c r="L80" s="29" t="s">
        <v>45</v>
      </c>
      <c r="M80" s="29" t="s">
        <v>51</v>
      </c>
      <c r="N80" s="30" t="str">
        <f>VLOOKUP(M80,[4]OPERACIONAL!$A$1:$C$12,2,FALSE)</f>
        <v>SELECIONAR</v>
      </c>
    </row>
    <row r="81" spans="2:14">
      <c r="B81" s="23" t="str">
        <f t="shared" si="4"/>
        <v>U.</v>
      </c>
      <c r="C81" s="43" t="s">
        <v>4</v>
      </c>
      <c r="D81" s="25"/>
      <c r="E81" s="25"/>
      <c r="F81" s="24" t="s">
        <v>18</v>
      </c>
      <c r="G81" s="26">
        <v>1</v>
      </c>
      <c r="H81" s="31"/>
      <c r="I81" s="27">
        <v>0</v>
      </c>
      <c r="J81" s="28">
        <f t="shared" si="5"/>
        <v>0</v>
      </c>
      <c r="K81" s="29" t="s">
        <v>50</v>
      </c>
      <c r="L81" s="29" t="s">
        <v>45</v>
      </c>
      <c r="M81" s="29" t="s">
        <v>51</v>
      </c>
      <c r="N81" s="30" t="str">
        <f>VLOOKUP(M81,[4]OPERACIONAL!$A$1:$C$12,2,FALSE)</f>
        <v>SELECIONAR</v>
      </c>
    </row>
    <row r="82" spans="2:14">
      <c r="B82" s="23" t="str">
        <f t="shared" si="4"/>
        <v>U.</v>
      </c>
      <c r="C82" s="43" t="s">
        <v>4</v>
      </c>
      <c r="D82" s="25"/>
      <c r="E82" s="25"/>
      <c r="F82" s="24" t="s">
        <v>18</v>
      </c>
      <c r="G82" s="26">
        <v>1</v>
      </c>
      <c r="H82" s="31"/>
      <c r="I82" s="27">
        <v>0</v>
      </c>
      <c r="J82" s="28">
        <f t="shared" si="5"/>
        <v>0</v>
      </c>
      <c r="K82" s="29" t="s">
        <v>50</v>
      </c>
      <c r="L82" s="29" t="s">
        <v>45</v>
      </c>
      <c r="M82" s="29" t="s">
        <v>51</v>
      </c>
      <c r="N82" s="30" t="str">
        <f>VLOOKUP(M82,[4]OPERACIONAL!$A$1:$C$12,2,FALSE)</f>
        <v>SELECIONAR</v>
      </c>
    </row>
    <row r="83" spans="2:14">
      <c r="B83" s="23" t="str">
        <f t="shared" si="4"/>
        <v>U.</v>
      </c>
      <c r="C83" s="43" t="s">
        <v>4</v>
      </c>
      <c r="D83" s="25"/>
      <c r="E83" s="25"/>
      <c r="F83" s="24" t="s">
        <v>18</v>
      </c>
      <c r="G83" s="26">
        <v>1</v>
      </c>
      <c r="H83" s="31"/>
      <c r="I83" s="27">
        <v>0</v>
      </c>
      <c r="J83" s="28">
        <f t="shared" si="5"/>
        <v>0</v>
      </c>
      <c r="K83" s="29" t="s">
        <v>50</v>
      </c>
      <c r="L83" s="29" t="s">
        <v>45</v>
      </c>
      <c r="M83" s="29" t="s">
        <v>51</v>
      </c>
      <c r="N83" s="30" t="str">
        <f>VLOOKUP(M83,[4]OPERACIONAL!$A$1:$C$12,2,FALSE)</f>
        <v>SELECIONAR</v>
      </c>
    </row>
    <row r="84" spans="2:14">
      <c r="B84" s="23" t="str">
        <f t="shared" si="4"/>
        <v>U.</v>
      </c>
      <c r="C84" s="43" t="s">
        <v>4</v>
      </c>
      <c r="D84" s="25"/>
      <c r="E84" s="25"/>
      <c r="F84" s="24" t="s">
        <v>18</v>
      </c>
      <c r="G84" s="26">
        <v>1</v>
      </c>
      <c r="H84" s="31"/>
      <c r="I84" s="27">
        <v>0</v>
      </c>
      <c r="J84" s="28">
        <f t="shared" si="5"/>
        <v>0</v>
      </c>
      <c r="K84" s="29" t="s">
        <v>50</v>
      </c>
      <c r="L84" s="29" t="s">
        <v>45</v>
      </c>
      <c r="M84" s="29" t="s">
        <v>51</v>
      </c>
      <c r="N84" s="30" t="str">
        <f>VLOOKUP(M84,[4]OPERACIONAL!$A$1:$C$12,2,FALSE)</f>
        <v>SELECIONAR</v>
      </c>
    </row>
    <row r="85" spans="2:14">
      <c r="B85" s="23" t="str">
        <f t="shared" si="4"/>
        <v>U.</v>
      </c>
      <c r="C85" s="43" t="s">
        <v>4</v>
      </c>
      <c r="D85" s="25"/>
      <c r="E85" s="25"/>
      <c r="F85" s="24" t="s">
        <v>18</v>
      </c>
      <c r="G85" s="26">
        <v>1</v>
      </c>
      <c r="H85" s="31"/>
      <c r="I85" s="27">
        <v>0</v>
      </c>
      <c r="J85" s="28">
        <f t="shared" si="5"/>
        <v>0</v>
      </c>
      <c r="K85" s="29" t="s">
        <v>50</v>
      </c>
      <c r="L85" s="29" t="s">
        <v>45</v>
      </c>
      <c r="M85" s="29" t="s">
        <v>51</v>
      </c>
      <c r="N85" s="30" t="str">
        <f>VLOOKUP(M85,[4]OPERACIONAL!$A$1:$C$12,2,FALSE)</f>
        <v>SELECIONAR</v>
      </c>
    </row>
    <row r="86" spans="2:14">
      <c r="B86" s="23" t="str">
        <f t="shared" si="4"/>
        <v>U.</v>
      </c>
      <c r="C86" s="43" t="s">
        <v>4</v>
      </c>
      <c r="D86" s="25"/>
      <c r="E86" s="25"/>
      <c r="F86" s="24" t="s">
        <v>18</v>
      </c>
      <c r="G86" s="26">
        <v>1</v>
      </c>
      <c r="H86" s="31"/>
      <c r="I86" s="27">
        <v>0</v>
      </c>
      <c r="J86" s="28">
        <f t="shared" si="5"/>
        <v>0</v>
      </c>
      <c r="K86" s="29" t="s">
        <v>50</v>
      </c>
      <c r="L86" s="29" t="s">
        <v>45</v>
      </c>
      <c r="M86" s="29" t="s">
        <v>51</v>
      </c>
      <c r="N86" s="30" t="str">
        <f>VLOOKUP(M86,[4]OPERACIONAL!$A$1:$C$12,2,FALSE)</f>
        <v>SELECIONAR</v>
      </c>
    </row>
    <row r="87" spans="2:14">
      <c r="B87" s="23" t="str">
        <f t="shared" si="4"/>
        <v>U.</v>
      </c>
      <c r="C87" s="43" t="s">
        <v>4</v>
      </c>
      <c r="D87" s="25"/>
      <c r="E87" s="25"/>
      <c r="F87" s="24" t="s">
        <v>18</v>
      </c>
      <c r="G87" s="26">
        <v>1</v>
      </c>
      <c r="H87" s="31"/>
      <c r="I87" s="27">
        <v>0</v>
      </c>
      <c r="J87" s="28">
        <f t="shared" si="5"/>
        <v>0</v>
      </c>
      <c r="K87" s="29" t="s">
        <v>50</v>
      </c>
      <c r="L87" s="29" t="s">
        <v>45</v>
      </c>
      <c r="M87" s="29" t="s">
        <v>51</v>
      </c>
      <c r="N87" s="30" t="str">
        <f>VLOOKUP(M87,[4]OPERACIONAL!$A$1:$C$12,2,FALSE)</f>
        <v>SELECIONAR</v>
      </c>
    </row>
    <row r="88" spans="2:14">
      <c r="B88" s="23" t="str">
        <f t="shared" si="4"/>
        <v>U.</v>
      </c>
      <c r="C88" s="43" t="s">
        <v>4</v>
      </c>
      <c r="D88" s="25"/>
      <c r="E88" s="25"/>
      <c r="F88" s="24" t="s">
        <v>18</v>
      </c>
      <c r="G88" s="26">
        <v>1</v>
      </c>
      <c r="H88" s="31"/>
      <c r="I88" s="27">
        <v>0</v>
      </c>
      <c r="J88" s="28">
        <f t="shared" si="5"/>
        <v>0</v>
      </c>
      <c r="K88" s="29" t="s">
        <v>50</v>
      </c>
      <c r="L88" s="29" t="s">
        <v>45</v>
      </c>
      <c r="M88" s="29" t="s">
        <v>51</v>
      </c>
      <c r="N88" s="30" t="str">
        <f>VLOOKUP(M88,[4]OPERACIONAL!$A$1:$C$12,2,FALSE)</f>
        <v>SELECIONAR</v>
      </c>
    </row>
    <row r="89" spans="2:14">
      <c r="B89" s="23" t="str">
        <f t="shared" si="4"/>
        <v>U.</v>
      </c>
      <c r="C89" s="43" t="s">
        <v>4</v>
      </c>
      <c r="D89" s="25"/>
      <c r="E89" s="25"/>
      <c r="F89" s="24" t="s">
        <v>18</v>
      </c>
      <c r="G89" s="26">
        <v>1</v>
      </c>
      <c r="H89" s="31"/>
      <c r="I89" s="27">
        <v>0</v>
      </c>
      <c r="J89" s="28">
        <f t="shared" si="5"/>
        <v>0</v>
      </c>
      <c r="K89" s="29" t="s">
        <v>50</v>
      </c>
      <c r="L89" s="29" t="s">
        <v>45</v>
      </c>
      <c r="M89" s="29" t="s">
        <v>51</v>
      </c>
      <c r="N89" s="30" t="str">
        <f>VLOOKUP(M89,[4]OPERACIONAL!$A$1:$C$12,2,FALSE)</f>
        <v>SELECIONAR</v>
      </c>
    </row>
    <row r="90" spans="2:14">
      <c r="B90" s="23" t="str">
        <f t="shared" si="4"/>
        <v>U.</v>
      </c>
      <c r="C90" s="43" t="s">
        <v>4</v>
      </c>
      <c r="D90" s="25"/>
      <c r="E90" s="25"/>
      <c r="F90" s="24" t="s">
        <v>18</v>
      </c>
      <c r="G90" s="26">
        <v>1</v>
      </c>
      <c r="H90" s="31"/>
      <c r="I90" s="27">
        <v>0</v>
      </c>
      <c r="J90" s="28">
        <f t="shared" si="5"/>
        <v>0</v>
      </c>
      <c r="K90" s="29" t="s">
        <v>50</v>
      </c>
      <c r="L90" s="29" t="s">
        <v>45</v>
      </c>
      <c r="M90" s="29" t="s">
        <v>51</v>
      </c>
      <c r="N90" s="30" t="str">
        <f>VLOOKUP(M90,[4]OPERACIONAL!$A$1:$C$12,2,FALSE)</f>
        <v>SELECIONAR</v>
      </c>
    </row>
    <row r="91" spans="2:14">
      <c r="B91" s="23" t="str">
        <f t="shared" si="4"/>
        <v>U.</v>
      </c>
      <c r="C91" s="43" t="s">
        <v>4</v>
      </c>
      <c r="D91" s="25"/>
      <c r="E91" s="25"/>
      <c r="F91" s="24" t="s">
        <v>18</v>
      </c>
      <c r="G91" s="26">
        <v>1</v>
      </c>
      <c r="H91" s="31"/>
      <c r="I91" s="27">
        <v>0</v>
      </c>
      <c r="J91" s="28">
        <f t="shared" si="5"/>
        <v>0</v>
      </c>
      <c r="K91" s="29" t="s">
        <v>50</v>
      </c>
      <c r="L91" s="29" t="s">
        <v>45</v>
      </c>
      <c r="M91" s="29" t="s">
        <v>51</v>
      </c>
      <c r="N91" s="30" t="str">
        <f>VLOOKUP(M91,[4]OPERACIONAL!$A$1:$C$12,2,FALSE)</f>
        <v>SELECIONAR</v>
      </c>
    </row>
    <row r="92" spans="2:14">
      <c r="B92" s="23" t="str">
        <f t="shared" si="4"/>
        <v>U.</v>
      </c>
      <c r="C92" s="43" t="s">
        <v>4</v>
      </c>
      <c r="D92" s="25"/>
      <c r="E92" s="25"/>
      <c r="F92" s="24" t="s">
        <v>18</v>
      </c>
      <c r="G92" s="26">
        <v>1</v>
      </c>
      <c r="H92" s="31"/>
      <c r="I92" s="27">
        <v>0</v>
      </c>
      <c r="J92" s="28">
        <f t="shared" si="5"/>
        <v>0</v>
      </c>
      <c r="K92" s="29" t="s">
        <v>50</v>
      </c>
      <c r="L92" s="29" t="s">
        <v>45</v>
      </c>
      <c r="M92" s="29" t="s">
        <v>51</v>
      </c>
      <c r="N92" s="30" t="str">
        <f>VLOOKUP(M92,[4]OPERACIONAL!$A$1:$C$12,2,FALSE)</f>
        <v>SELECIONAR</v>
      </c>
    </row>
    <row r="93" spans="2:14">
      <c r="B93" s="23" t="str">
        <f t="shared" si="4"/>
        <v>U.</v>
      </c>
      <c r="C93" s="43" t="s">
        <v>4</v>
      </c>
      <c r="D93" s="25"/>
      <c r="E93" s="25"/>
      <c r="F93" s="24" t="s">
        <v>18</v>
      </c>
      <c r="G93" s="26">
        <v>1</v>
      </c>
      <c r="H93" s="31"/>
      <c r="I93" s="27">
        <v>0</v>
      </c>
      <c r="J93" s="28">
        <f t="shared" si="5"/>
        <v>0</v>
      </c>
      <c r="K93" s="29" t="s">
        <v>50</v>
      </c>
      <c r="L93" s="29" t="s">
        <v>45</v>
      </c>
      <c r="M93" s="29" t="s">
        <v>51</v>
      </c>
      <c r="N93" s="30" t="str">
        <f>VLOOKUP(M93,[4]OPERACIONAL!$A$1:$C$12,2,FALSE)</f>
        <v>SELECIONAR</v>
      </c>
    </row>
    <row r="94" spans="2:14">
      <c r="B94" s="23" t="str">
        <f t="shared" si="4"/>
        <v>U.</v>
      </c>
      <c r="C94" s="43" t="s">
        <v>4</v>
      </c>
      <c r="D94" s="25"/>
      <c r="E94" s="25"/>
      <c r="F94" s="24" t="s">
        <v>18</v>
      </c>
      <c r="G94" s="26">
        <v>1</v>
      </c>
      <c r="H94" s="31"/>
      <c r="I94" s="27">
        <v>0</v>
      </c>
      <c r="J94" s="28">
        <f t="shared" si="5"/>
        <v>0</v>
      </c>
      <c r="K94" s="29" t="s">
        <v>50</v>
      </c>
      <c r="L94" s="29" t="s">
        <v>45</v>
      </c>
      <c r="M94" s="29" t="s">
        <v>51</v>
      </c>
      <c r="N94" s="30" t="str">
        <f>VLOOKUP(M94,[4]OPERACIONAL!$A$1:$C$12,2,FALSE)</f>
        <v>SELECIONAR</v>
      </c>
    </row>
    <row r="95" spans="2:14">
      <c r="B95" s="23" t="str">
        <f t="shared" si="4"/>
        <v>U.</v>
      </c>
      <c r="C95" s="43" t="s">
        <v>4</v>
      </c>
      <c r="D95" s="25"/>
      <c r="E95" s="25"/>
      <c r="F95" s="24" t="s">
        <v>18</v>
      </c>
      <c r="G95" s="26">
        <v>1</v>
      </c>
      <c r="H95" s="31"/>
      <c r="I95" s="27">
        <v>0</v>
      </c>
      <c r="J95" s="28">
        <f t="shared" si="5"/>
        <v>0</v>
      </c>
      <c r="K95" s="29" t="s">
        <v>50</v>
      </c>
      <c r="L95" s="29" t="s">
        <v>45</v>
      </c>
      <c r="M95" s="29" t="s">
        <v>51</v>
      </c>
      <c r="N95" s="30" t="str">
        <f>VLOOKUP(M95,[4]OPERACIONAL!$A$1:$C$12,2,FALSE)</f>
        <v>SELECIONAR</v>
      </c>
    </row>
    <row r="96" spans="2:14">
      <c r="B96" s="23" t="str">
        <f t="shared" si="4"/>
        <v>U.</v>
      </c>
      <c r="C96" s="43" t="s">
        <v>4</v>
      </c>
      <c r="D96" s="25"/>
      <c r="E96" s="25"/>
      <c r="F96" s="24" t="s">
        <v>18</v>
      </c>
      <c r="G96" s="26">
        <v>1</v>
      </c>
      <c r="H96" s="31"/>
      <c r="I96" s="27">
        <v>0</v>
      </c>
      <c r="J96" s="28">
        <f t="shared" si="5"/>
        <v>0</v>
      </c>
      <c r="K96" s="29" t="s">
        <v>50</v>
      </c>
      <c r="L96" s="29" t="s">
        <v>45</v>
      </c>
      <c r="M96" s="29" t="s">
        <v>51</v>
      </c>
      <c r="N96" s="30" t="str">
        <f>VLOOKUP(M96,[4]OPERACIONAL!$A$1:$C$12,2,FALSE)</f>
        <v>SELECIONAR</v>
      </c>
    </row>
    <row r="97" spans="2:14">
      <c r="B97" s="23" t="str">
        <f t="shared" si="4"/>
        <v>U.</v>
      </c>
      <c r="C97" s="43" t="s">
        <v>4</v>
      </c>
      <c r="D97" s="25"/>
      <c r="E97" s="25"/>
      <c r="F97" s="24" t="s">
        <v>18</v>
      </c>
      <c r="G97" s="26">
        <v>1</v>
      </c>
      <c r="H97" s="31"/>
      <c r="I97" s="27">
        <v>0</v>
      </c>
      <c r="J97" s="28">
        <f t="shared" si="5"/>
        <v>0</v>
      </c>
      <c r="K97" s="29" t="s">
        <v>50</v>
      </c>
      <c r="L97" s="29" t="s">
        <v>45</v>
      </c>
      <c r="M97" s="29" t="s">
        <v>51</v>
      </c>
      <c r="N97" s="30" t="str">
        <f>VLOOKUP(M97,[4]OPERACIONAL!$A$1:$C$12,2,FALSE)</f>
        <v>SELECIONAR</v>
      </c>
    </row>
    <row r="98" spans="2:14">
      <c r="B98" s="23" t="str">
        <f t="shared" si="4"/>
        <v>U.</v>
      </c>
      <c r="C98" s="43" t="s">
        <v>4</v>
      </c>
      <c r="D98" s="25"/>
      <c r="E98" s="25"/>
      <c r="F98" s="24" t="s">
        <v>18</v>
      </c>
      <c r="G98" s="26">
        <v>1</v>
      </c>
      <c r="H98" s="31"/>
      <c r="I98" s="27">
        <v>0</v>
      </c>
      <c r="J98" s="28">
        <f t="shared" si="5"/>
        <v>0</v>
      </c>
      <c r="K98" s="29" t="s">
        <v>50</v>
      </c>
      <c r="L98" s="29" t="s">
        <v>45</v>
      </c>
      <c r="M98" s="29" t="s">
        <v>51</v>
      </c>
      <c r="N98" s="30" t="str">
        <f>VLOOKUP(M98,[4]OPERACIONAL!$A$1:$C$12,2,FALSE)</f>
        <v>SELECIONAR</v>
      </c>
    </row>
    <row r="99" spans="2:14">
      <c r="B99" s="23" t="str">
        <f t="shared" si="4"/>
        <v>U.</v>
      </c>
      <c r="C99" s="43" t="s">
        <v>4</v>
      </c>
      <c r="D99" s="25"/>
      <c r="E99" s="25"/>
      <c r="F99" s="24" t="s">
        <v>18</v>
      </c>
      <c r="G99" s="26">
        <v>1</v>
      </c>
      <c r="H99" s="31"/>
      <c r="I99" s="27">
        <v>0</v>
      </c>
      <c r="J99" s="28">
        <f t="shared" si="5"/>
        <v>0</v>
      </c>
      <c r="K99" s="29" t="s">
        <v>50</v>
      </c>
      <c r="L99" s="29" t="s">
        <v>45</v>
      </c>
      <c r="M99" s="29" t="s">
        <v>51</v>
      </c>
      <c r="N99" s="30" t="str">
        <f>VLOOKUP(M99,[4]OPERACIONAL!$A$1:$C$12,2,FALSE)</f>
        <v>SELECIONAR</v>
      </c>
    </row>
    <row r="100" spans="2:14">
      <c r="B100" s="23" t="str">
        <f t="shared" si="4"/>
        <v>U.</v>
      </c>
      <c r="C100" s="43" t="s">
        <v>4</v>
      </c>
      <c r="D100" s="25"/>
      <c r="E100" s="25"/>
      <c r="F100" s="24" t="s">
        <v>18</v>
      </c>
      <c r="G100" s="26">
        <v>1</v>
      </c>
      <c r="H100" s="31"/>
      <c r="I100" s="27">
        <v>0</v>
      </c>
      <c r="J100" s="28">
        <f t="shared" si="5"/>
        <v>0</v>
      </c>
      <c r="K100" s="29" t="s">
        <v>50</v>
      </c>
      <c r="L100" s="29" t="s">
        <v>45</v>
      </c>
      <c r="M100" s="29" t="s">
        <v>51</v>
      </c>
      <c r="N100" s="30" t="str">
        <f>VLOOKUP(M100,[4]OPERACIONAL!$A$1:$C$12,2,FALSE)</f>
        <v>SELECIONAR</v>
      </c>
    </row>
    <row r="101" spans="2:14">
      <c r="B101" s="23" t="str">
        <f t="shared" si="4"/>
        <v>U.</v>
      </c>
      <c r="C101" s="43" t="s">
        <v>4</v>
      </c>
      <c r="D101" s="25"/>
      <c r="E101" s="25"/>
      <c r="F101" s="24" t="s">
        <v>18</v>
      </c>
      <c r="G101" s="26">
        <v>1</v>
      </c>
      <c r="H101" s="31"/>
      <c r="I101" s="27">
        <v>0</v>
      </c>
      <c r="J101" s="28">
        <f t="shared" si="5"/>
        <v>0</v>
      </c>
      <c r="K101" s="29" t="s">
        <v>50</v>
      </c>
      <c r="L101" s="29" t="s">
        <v>45</v>
      </c>
      <c r="M101" s="29" t="s">
        <v>51</v>
      </c>
      <c r="N101" s="30" t="str">
        <f>VLOOKUP(M101,[4]OPERACIONAL!$A$1:$C$12,2,FALSE)</f>
        <v>SELECIONAR</v>
      </c>
    </row>
    <row r="102" spans="2:14">
      <c r="B102" s="23" t="str">
        <f t="shared" si="4"/>
        <v>U.</v>
      </c>
      <c r="C102" s="43" t="s">
        <v>4</v>
      </c>
      <c r="D102" s="25"/>
      <c r="E102" s="25"/>
      <c r="F102" s="24" t="s">
        <v>18</v>
      </c>
      <c r="G102" s="26">
        <v>1</v>
      </c>
      <c r="H102" s="31"/>
      <c r="I102" s="27">
        <v>0</v>
      </c>
      <c r="J102" s="28">
        <f t="shared" si="5"/>
        <v>0</v>
      </c>
      <c r="K102" s="29" t="s">
        <v>50</v>
      </c>
      <c r="L102" s="29" t="s">
        <v>45</v>
      </c>
      <c r="M102" s="29" t="s">
        <v>51</v>
      </c>
      <c r="N102" s="30" t="str">
        <f>VLOOKUP(M102,[4]OPERACIONAL!$A$1:$C$12,2,FALSE)</f>
        <v>SELECIONAR</v>
      </c>
    </row>
    <row r="103" spans="2:14">
      <c r="B103" s="23" t="str">
        <f t="shared" si="4"/>
        <v>U.</v>
      </c>
      <c r="C103" s="43" t="s">
        <v>4</v>
      </c>
      <c r="D103" s="25"/>
      <c r="E103" s="25"/>
      <c r="F103" s="24" t="s">
        <v>18</v>
      </c>
      <c r="G103" s="26">
        <v>1</v>
      </c>
      <c r="H103" s="31"/>
      <c r="I103" s="27">
        <v>0</v>
      </c>
      <c r="J103" s="28">
        <f t="shared" si="5"/>
        <v>0</v>
      </c>
      <c r="K103" s="29" t="s">
        <v>50</v>
      </c>
      <c r="L103" s="29" t="s">
        <v>45</v>
      </c>
      <c r="M103" s="29" t="s">
        <v>51</v>
      </c>
      <c r="N103" s="30" t="str">
        <f>VLOOKUP(M103,[4]OPERACIONAL!$A$1:$C$12,2,FALSE)</f>
        <v>SELECIONAR</v>
      </c>
    </row>
    <row r="104" spans="2:14">
      <c r="B104" s="23" t="str">
        <f t="shared" si="4"/>
        <v>U.</v>
      </c>
      <c r="C104" s="43" t="s">
        <v>4</v>
      </c>
      <c r="D104" s="25"/>
      <c r="E104" s="25"/>
      <c r="F104" s="24" t="s">
        <v>18</v>
      </c>
      <c r="G104" s="26">
        <v>1</v>
      </c>
      <c r="H104" s="31"/>
      <c r="I104" s="27">
        <v>0</v>
      </c>
      <c r="J104" s="28">
        <f t="shared" si="5"/>
        <v>0</v>
      </c>
      <c r="K104" s="29" t="s">
        <v>50</v>
      </c>
      <c r="L104" s="29" t="s">
        <v>45</v>
      </c>
      <c r="M104" s="29" t="s">
        <v>51</v>
      </c>
      <c r="N104" s="30" t="str">
        <f>VLOOKUP(M104,[4]OPERACIONAL!$A$1:$C$12,2,FALSE)</f>
        <v>SELECIONAR</v>
      </c>
    </row>
    <row r="105" spans="2:14">
      <c r="B105" s="23" t="str">
        <f t="shared" si="4"/>
        <v>U.</v>
      </c>
      <c r="C105" s="43" t="s">
        <v>4</v>
      </c>
      <c r="D105" s="25"/>
      <c r="E105" s="25"/>
      <c r="F105" s="24" t="s">
        <v>18</v>
      </c>
      <c r="G105" s="26">
        <v>1</v>
      </c>
      <c r="H105" s="31"/>
      <c r="I105" s="27">
        <v>0</v>
      </c>
      <c r="J105" s="28">
        <f t="shared" si="5"/>
        <v>0</v>
      </c>
      <c r="K105" s="29" t="s">
        <v>50</v>
      </c>
      <c r="L105" s="29" t="s">
        <v>45</v>
      </c>
      <c r="M105" s="29" t="s">
        <v>51</v>
      </c>
      <c r="N105" s="30" t="str">
        <f>VLOOKUP(M105,[4]OPERACIONAL!$A$1:$C$12,2,FALSE)</f>
        <v>SELECIONAR</v>
      </c>
    </row>
    <row r="106" spans="2:14">
      <c r="B106" s="23" t="str">
        <f t="shared" si="4"/>
        <v>U.</v>
      </c>
      <c r="C106" s="43" t="s">
        <v>4</v>
      </c>
      <c r="D106" s="25"/>
      <c r="E106" s="25"/>
      <c r="F106" s="24" t="s">
        <v>18</v>
      </c>
      <c r="G106" s="26">
        <v>1</v>
      </c>
      <c r="H106" s="31"/>
      <c r="I106" s="27">
        <v>0</v>
      </c>
      <c r="J106" s="28">
        <f t="shared" si="5"/>
        <v>0</v>
      </c>
      <c r="K106" s="29" t="s">
        <v>50</v>
      </c>
      <c r="L106" s="29" t="s">
        <v>45</v>
      </c>
      <c r="M106" s="29" t="s">
        <v>51</v>
      </c>
      <c r="N106" s="30" t="str">
        <f>VLOOKUP(M106,[4]OPERACIONAL!$A$1:$C$12,2,FALSE)</f>
        <v>SELECIONAR</v>
      </c>
    </row>
    <row r="107" spans="2:14">
      <c r="B107" s="23" t="str">
        <f t="shared" si="4"/>
        <v>U.</v>
      </c>
      <c r="C107" s="43" t="s">
        <v>4</v>
      </c>
      <c r="D107" s="25"/>
      <c r="E107" s="25"/>
      <c r="F107" s="24" t="s">
        <v>18</v>
      </c>
      <c r="G107" s="26">
        <v>1</v>
      </c>
      <c r="H107" s="31"/>
      <c r="I107" s="27">
        <v>0</v>
      </c>
      <c r="J107" s="28">
        <f t="shared" si="5"/>
        <v>0</v>
      </c>
      <c r="K107" s="29" t="s">
        <v>50</v>
      </c>
      <c r="L107" s="29" t="s">
        <v>45</v>
      </c>
      <c r="M107" s="29" t="s">
        <v>51</v>
      </c>
      <c r="N107" s="30" t="str">
        <f>VLOOKUP(M107,[4]OPERACIONAL!$A$1:$C$12,2,FALSE)</f>
        <v>SELECIONAR</v>
      </c>
    </row>
    <row r="108" spans="2:14">
      <c r="B108" s="23" t="str">
        <f t="shared" si="4"/>
        <v>U.</v>
      </c>
      <c r="C108" s="43" t="s">
        <v>4</v>
      </c>
      <c r="D108" s="25"/>
      <c r="E108" s="25"/>
      <c r="F108" s="24" t="s">
        <v>18</v>
      </c>
      <c r="G108" s="26">
        <v>1</v>
      </c>
      <c r="H108" s="31"/>
      <c r="I108" s="27">
        <v>0</v>
      </c>
      <c r="J108" s="28">
        <f t="shared" si="5"/>
        <v>0</v>
      </c>
      <c r="K108" s="29" t="s">
        <v>50</v>
      </c>
      <c r="L108" s="29" t="s">
        <v>45</v>
      </c>
      <c r="M108" s="29" t="s">
        <v>51</v>
      </c>
      <c r="N108" s="30" t="str">
        <f>VLOOKUP(M108,[4]OPERACIONAL!$A$1:$C$12,2,FALSE)</f>
        <v>SELECIONAR</v>
      </c>
    </row>
    <row r="109" spans="2:14">
      <c r="B109" s="23" t="str">
        <f t="shared" si="4"/>
        <v>U.</v>
      </c>
      <c r="C109" s="43" t="s">
        <v>4</v>
      </c>
      <c r="D109" s="25"/>
      <c r="E109" s="25"/>
      <c r="F109" s="24" t="s">
        <v>18</v>
      </c>
      <c r="G109" s="26">
        <v>1</v>
      </c>
      <c r="H109" s="31"/>
      <c r="I109" s="27">
        <v>0</v>
      </c>
      <c r="J109" s="28">
        <f t="shared" si="5"/>
        <v>0</v>
      </c>
      <c r="K109" s="29" t="s">
        <v>50</v>
      </c>
      <c r="L109" s="29" t="s">
        <v>45</v>
      </c>
      <c r="M109" s="29" t="s">
        <v>51</v>
      </c>
      <c r="N109" s="30" t="str">
        <f>VLOOKUP(M109,[4]OPERACIONAL!$A$1:$C$12,2,FALSE)</f>
        <v>SELECIONAR</v>
      </c>
    </row>
    <row r="110" spans="2:14">
      <c r="B110" s="23" t="str">
        <f t="shared" si="4"/>
        <v>U.</v>
      </c>
      <c r="C110" s="43" t="s">
        <v>4</v>
      </c>
      <c r="D110" s="25"/>
      <c r="E110" s="25"/>
      <c r="F110" s="24" t="s">
        <v>18</v>
      </c>
      <c r="G110" s="26">
        <v>1</v>
      </c>
      <c r="H110" s="31"/>
      <c r="I110" s="27">
        <v>0</v>
      </c>
      <c r="J110" s="28">
        <f t="shared" si="5"/>
        <v>0</v>
      </c>
      <c r="K110" s="29" t="s">
        <v>50</v>
      </c>
      <c r="L110" s="29" t="s">
        <v>45</v>
      </c>
      <c r="M110" s="29" t="s">
        <v>51</v>
      </c>
      <c r="N110" s="30" t="str">
        <f>VLOOKUP(M110,[4]OPERACIONAL!$A$1:$C$12,2,FALSE)</f>
        <v>SELECIONAR</v>
      </c>
    </row>
    <row r="111" spans="2:14">
      <c r="B111" s="23" t="str">
        <f t="shared" si="4"/>
        <v>U.</v>
      </c>
      <c r="C111" s="43" t="s">
        <v>4</v>
      </c>
      <c r="D111" s="25"/>
      <c r="E111" s="25"/>
      <c r="F111" s="24" t="s">
        <v>18</v>
      </c>
      <c r="G111" s="26">
        <v>1</v>
      </c>
      <c r="H111" s="31"/>
      <c r="I111" s="27">
        <v>0</v>
      </c>
      <c r="J111" s="28">
        <f t="shared" si="5"/>
        <v>0</v>
      </c>
      <c r="K111" s="29" t="s">
        <v>50</v>
      </c>
      <c r="L111" s="29" t="s">
        <v>45</v>
      </c>
      <c r="M111" s="29" t="s">
        <v>51</v>
      </c>
      <c r="N111" s="30" t="str">
        <f>VLOOKUP(M111,[4]OPERACIONAL!$A$1:$C$12,2,FALSE)</f>
        <v>SELECIONAR</v>
      </c>
    </row>
    <row r="112" spans="2:14">
      <c r="B112" s="23" t="str">
        <f t="shared" si="4"/>
        <v>U.</v>
      </c>
      <c r="C112" s="43" t="s">
        <v>4</v>
      </c>
      <c r="D112" s="25"/>
      <c r="E112" s="25"/>
      <c r="F112" s="24" t="s">
        <v>18</v>
      </c>
      <c r="G112" s="26">
        <v>1</v>
      </c>
      <c r="H112" s="31"/>
      <c r="I112" s="27">
        <v>0</v>
      </c>
      <c r="J112" s="28">
        <f t="shared" si="5"/>
        <v>0</v>
      </c>
      <c r="K112" s="29" t="s">
        <v>50</v>
      </c>
      <c r="L112" s="29" t="s">
        <v>45</v>
      </c>
      <c r="M112" s="29" t="s">
        <v>51</v>
      </c>
      <c r="N112" s="30" t="str">
        <f>VLOOKUP(M112,[4]OPERACIONAL!$A$1:$C$12,2,FALSE)</f>
        <v>SELECIONAR</v>
      </c>
    </row>
    <row r="113" spans="2:14">
      <c r="B113" s="23" t="str">
        <f t="shared" si="4"/>
        <v>U.</v>
      </c>
      <c r="C113" s="43" t="s">
        <v>4</v>
      </c>
      <c r="D113" s="25"/>
      <c r="E113" s="25"/>
      <c r="F113" s="24" t="s">
        <v>18</v>
      </c>
      <c r="G113" s="26">
        <v>1</v>
      </c>
      <c r="H113" s="31"/>
      <c r="I113" s="27">
        <v>0</v>
      </c>
      <c r="J113" s="28">
        <f t="shared" si="5"/>
        <v>0</v>
      </c>
      <c r="K113" s="29" t="s">
        <v>50</v>
      </c>
      <c r="L113" s="29" t="s">
        <v>45</v>
      </c>
      <c r="M113" s="29" t="s">
        <v>51</v>
      </c>
      <c r="N113" s="30" t="str">
        <f>VLOOKUP(M113,[4]OPERACIONAL!$A$1:$C$12,2,FALSE)</f>
        <v>SELECIONAR</v>
      </c>
    </row>
    <row r="114" spans="2:14">
      <c r="B114" s="23" t="str">
        <f t="shared" si="4"/>
        <v>U.</v>
      </c>
      <c r="C114" s="43" t="s">
        <v>4</v>
      </c>
      <c r="D114" s="25"/>
      <c r="E114" s="25"/>
      <c r="F114" s="24" t="s">
        <v>18</v>
      </c>
      <c r="G114" s="26">
        <v>1</v>
      </c>
      <c r="H114" s="31"/>
      <c r="I114" s="27">
        <v>0</v>
      </c>
      <c r="J114" s="28">
        <f t="shared" si="5"/>
        <v>0</v>
      </c>
      <c r="K114" s="29" t="s">
        <v>50</v>
      </c>
      <c r="L114" s="29" t="s">
        <v>45</v>
      </c>
      <c r="M114" s="29" t="s">
        <v>51</v>
      </c>
      <c r="N114" s="30" t="str">
        <f>VLOOKUP(M114,[4]OPERACIONAL!$A$1:$C$12,2,FALSE)</f>
        <v>SELECIONAR</v>
      </c>
    </row>
    <row r="115" spans="2:14">
      <c r="B115" s="23" t="str">
        <f t="shared" si="4"/>
        <v>U.</v>
      </c>
      <c r="C115" s="43" t="s">
        <v>4</v>
      </c>
      <c r="D115" s="25"/>
      <c r="E115" s="25"/>
      <c r="F115" s="24" t="s">
        <v>18</v>
      </c>
      <c r="G115" s="26">
        <v>1</v>
      </c>
      <c r="H115" s="31"/>
      <c r="I115" s="27">
        <v>0</v>
      </c>
      <c r="J115" s="28">
        <f t="shared" si="5"/>
        <v>0</v>
      </c>
      <c r="K115" s="29" t="s">
        <v>50</v>
      </c>
      <c r="L115" s="29" t="s">
        <v>45</v>
      </c>
      <c r="M115" s="29" t="s">
        <v>51</v>
      </c>
      <c r="N115" s="30" t="str">
        <f>VLOOKUP(M115,[4]OPERACIONAL!$A$1:$C$12,2,FALSE)</f>
        <v>SELECIONAR</v>
      </c>
    </row>
    <row r="116" spans="2:14">
      <c r="B116" s="23" t="str">
        <f t="shared" si="4"/>
        <v>U.</v>
      </c>
      <c r="C116" s="43" t="s">
        <v>4</v>
      </c>
      <c r="D116" s="25"/>
      <c r="E116" s="25"/>
      <c r="F116" s="24" t="s">
        <v>18</v>
      </c>
      <c r="G116" s="26">
        <v>1</v>
      </c>
      <c r="H116" s="31"/>
      <c r="I116" s="27">
        <v>0</v>
      </c>
      <c r="J116" s="28">
        <f t="shared" si="5"/>
        <v>0</v>
      </c>
      <c r="K116" s="29" t="s">
        <v>50</v>
      </c>
      <c r="L116" s="29" t="s">
        <v>45</v>
      </c>
      <c r="M116" s="29" t="s">
        <v>51</v>
      </c>
      <c r="N116" s="30" t="str">
        <f>VLOOKUP(M116,[4]OPERACIONAL!$A$1:$C$12,2,FALSE)</f>
        <v>SELECIONAR</v>
      </c>
    </row>
    <row r="117" spans="2:14">
      <c r="B117" s="23" t="str">
        <f t="shared" si="4"/>
        <v>U.</v>
      </c>
      <c r="C117" s="43" t="s">
        <v>4</v>
      </c>
      <c r="D117" s="25"/>
      <c r="E117" s="25"/>
      <c r="F117" s="24" t="s">
        <v>18</v>
      </c>
      <c r="G117" s="26">
        <v>1</v>
      </c>
      <c r="H117" s="31"/>
      <c r="I117" s="27">
        <v>0</v>
      </c>
      <c r="J117" s="28">
        <f t="shared" si="5"/>
        <v>0</v>
      </c>
      <c r="K117" s="29" t="s">
        <v>50</v>
      </c>
      <c r="L117" s="29" t="s">
        <v>45</v>
      </c>
      <c r="M117" s="29" t="s">
        <v>51</v>
      </c>
      <c r="N117" s="30" t="str">
        <f>VLOOKUP(M117,[4]OPERACIONAL!$A$1:$C$12,2,FALSE)</f>
        <v>SELECIONAR</v>
      </c>
    </row>
    <row r="118" spans="2:14">
      <c r="B118" s="23" t="str">
        <f t="shared" si="4"/>
        <v>U.</v>
      </c>
      <c r="C118" s="43" t="s">
        <v>4</v>
      </c>
      <c r="D118" s="25"/>
      <c r="E118" s="25"/>
      <c r="F118" s="24" t="s">
        <v>18</v>
      </c>
      <c r="G118" s="26">
        <v>1</v>
      </c>
      <c r="H118" s="31"/>
      <c r="I118" s="27">
        <v>0</v>
      </c>
      <c r="J118" s="28">
        <f t="shared" si="5"/>
        <v>0</v>
      </c>
      <c r="K118" s="29" t="s">
        <v>50</v>
      </c>
      <c r="L118" s="29" t="s">
        <v>45</v>
      </c>
      <c r="M118" s="29" t="s">
        <v>51</v>
      </c>
      <c r="N118" s="30" t="str">
        <f>VLOOKUP(M118,[4]OPERACIONAL!$A$1:$C$12,2,FALSE)</f>
        <v>SELECIONAR</v>
      </c>
    </row>
    <row r="119" spans="2:14">
      <c r="B119" s="23" t="str">
        <f t="shared" ref="B119:B182" si="6">MID(C119,1,2)</f>
        <v>U.</v>
      </c>
      <c r="C119" s="43" t="s">
        <v>4</v>
      </c>
      <c r="D119" s="25"/>
      <c r="E119" s="25"/>
      <c r="F119" s="24" t="s">
        <v>18</v>
      </c>
      <c r="G119" s="26">
        <v>1</v>
      </c>
      <c r="H119" s="31"/>
      <c r="I119" s="27">
        <v>0</v>
      </c>
      <c r="J119" s="28">
        <f t="shared" si="5"/>
        <v>0</v>
      </c>
      <c r="K119" s="29" t="s">
        <v>50</v>
      </c>
      <c r="L119" s="29" t="s">
        <v>45</v>
      </c>
      <c r="M119" s="29" t="s">
        <v>51</v>
      </c>
      <c r="N119" s="30" t="str">
        <f>VLOOKUP(M119,[4]OPERACIONAL!$A$1:$C$12,2,FALSE)</f>
        <v>SELECIONAR</v>
      </c>
    </row>
    <row r="120" spans="2:14">
      <c r="B120" s="23" t="str">
        <f t="shared" si="6"/>
        <v>U.</v>
      </c>
      <c r="C120" s="43" t="s">
        <v>4</v>
      </c>
      <c r="D120" s="25"/>
      <c r="E120" s="25"/>
      <c r="F120" s="24" t="s">
        <v>18</v>
      </c>
      <c r="G120" s="26">
        <v>1</v>
      </c>
      <c r="H120" s="31"/>
      <c r="I120" s="27">
        <v>0</v>
      </c>
      <c r="J120" s="28">
        <f t="shared" si="5"/>
        <v>0</v>
      </c>
      <c r="K120" s="29" t="s">
        <v>50</v>
      </c>
      <c r="L120" s="29" t="s">
        <v>45</v>
      </c>
      <c r="M120" s="29" t="s">
        <v>51</v>
      </c>
      <c r="N120" s="30" t="str">
        <f>VLOOKUP(M120,[4]OPERACIONAL!$A$1:$C$12,2,FALSE)</f>
        <v>SELECIONAR</v>
      </c>
    </row>
    <row r="121" spans="2:14">
      <c r="B121" s="23" t="str">
        <f t="shared" si="6"/>
        <v>U.</v>
      </c>
      <c r="C121" s="43" t="s">
        <v>4</v>
      </c>
      <c r="D121" s="25"/>
      <c r="E121" s="25"/>
      <c r="F121" s="24" t="s">
        <v>18</v>
      </c>
      <c r="G121" s="26">
        <v>1</v>
      </c>
      <c r="H121" s="31"/>
      <c r="I121" s="27">
        <v>0</v>
      </c>
      <c r="J121" s="28">
        <f t="shared" si="5"/>
        <v>0</v>
      </c>
      <c r="K121" s="29" t="s">
        <v>50</v>
      </c>
      <c r="L121" s="29" t="s">
        <v>45</v>
      </c>
      <c r="M121" s="29" t="s">
        <v>51</v>
      </c>
      <c r="N121" s="30" t="str">
        <f>VLOOKUP(M121,[4]OPERACIONAL!$A$1:$C$12,2,FALSE)</f>
        <v>SELECIONAR</v>
      </c>
    </row>
    <row r="122" spans="2:14">
      <c r="B122" s="23" t="str">
        <f t="shared" si="6"/>
        <v>U.</v>
      </c>
      <c r="C122" s="43" t="s">
        <v>4</v>
      </c>
      <c r="D122" s="25"/>
      <c r="E122" s="25"/>
      <c r="F122" s="24" t="s">
        <v>18</v>
      </c>
      <c r="G122" s="26">
        <v>1</v>
      </c>
      <c r="H122" s="31"/>
      <c r="I122" s="27">
        <v>0</v>
      </c>
      <c r="J122" s="28">
        <f t="shared" si="5"/>
        <v>0</v>
      </c>
      <c r="K122" s="29" t="s">
        <v>50</v>
      </c>
      <c r="L122" s="29" t="s">
        <v>45</v>
      </c>
      <c r="M122" s="29" t="s">
        <v>51</v>
      </c>
      <c r="N122" s="30" t="str">
        <f>VLOOKUP(M122,[4]OPERACIONAL!$A$1:$C$12,2,FALSE)</f>
        <v>SELECIONAR</v>
      </c>
    </row>
    <row r="123" spans="2:14">
      <c r="B123" s="23" t="str">
        <f t="shared" si="6"/>
        <v>U.</v>
      </c>
      <c r="C123" s="43" t="s">
        <v>4</v>
      </c>
      <c r="D123" s="25"/>
      <c r="E123" s="25"/>
      <c r="F123" s="24" t="s">
        <v>18</v>
      </c>
      <c r="G123" s="26">
        <v>1</v>
      </c>
      <c r="H123" s="31"/>
      <c r="I123" s="27">
        <v>0</v>
      </c>
      <c r="J123" s="28">
        <f t="shared" si="5"/>
        <v>0</v>
      </c>
      <c r="K123" s="29" t="s">
        <v>50</v>
      </c>
      <c r="L123" s="29" t="s">
        <v>45</v>
      </c>
      <c r="M123" s="29" t="s">
        <v>51</v>
      </c>
      <c r="N123" s="30" t="str">
        <f>VLOOKUP(M123,[4]OPERACIONAL!$A$1:$C$12,2,FALSE)</f>
        <v>SELECIONAR</v>
      </c>
    </row>
    <row r="124" spans="2:14">
      <c r="B124" s="23" t="str">
        <f t="shared" si="6"/>
        <v>U.</v>
      </c>
      <c r="C124" s="43" t="s">
        <v>4</v>
      </c>
      <c r="D124" s="25"/>
      <c r="E124" s="25"/>
      <c r="F124" s="24" t="s">
        <v>18</v>
      </c>
      <c r="G124" s="26">
        <v>1</v>
      </c>
      <c r="H124" s="31"/>
      <c r="I124" s="27">
        <v>0</v>
      </c>
      <c r="J124" s="28">
        <f t="shared" si="5"/>
        <v>0</v>
      </c>
      <c r="K124" s="29" t="s">
        <v>50</v>
      </c>
      <c r="L124" s="29" t="s">
        <v>45</v>
      </c>
      <c r="M124" s="29" t="s">
        <v>51</v>
      </c>
      <c r="N124" s="30" t="str">
        <f>VLOOKUP(M124,[4]OPERACIONAL!$A$1:$C$12,2,FALSE)</f>
        <v>SELECIONAR</v>
      </c>
    </row>
    <row r="125" spans="2:14">
      <c r="B125" s="23" t="str">
        <f t="shared" si="6"/>
        <v>U.</v>
      </c>
      <c r="C125" s="43" t="s">
        <v>4</v>
      </c>
      <c r="D125" s="25"/>
      <c r="E125" s="25"/>
      <c r="F125" s="24" t="s">
        <v>18</v>
      </c>
      <c r="G125" s="26">
        <v>1</v>
      </c>
      <c r="H125" s="31"/>
      <c r="I125" s="27">
        <v>0</v>
      </c>
      <c r="J125" s="28">
        <f t="shared" si="5"/>
        <v>0</v>
      </c>
      <c r="K125" s="29" t="s">
        <v>50</v>
      </c>
      <c r="L125" s="29" t="s">
        <v>45</v>
      </c>
      <c r="M125" s="29" t="s">
        <v>51</v>
      </c>
      <c r="N125" s="30" t="str">
        <f>VLOOKUP(M125,[4]OPERACIONAL!$A$1:$C$12,2,FALSE)</f>
        <v>SELECIONAR</v>
      </c>
    </row>
    <row r="126" spans="2:14">
      <c r="B126" s="23" t="str">
        <f t="shared" si="6"/>
        <v>U.</v>
      </c>
      <c r="C126" s="43" t="s">
        <v>4</v>
      </c>
      <c r="D126" s="25"/>
      <c r="E126" s="25"/>
      <c r="F126" s="24" t="s">
        <v>18</v>
      </c>
      <c r="G126" s="26">
        <v>1</v>
      </c>
      <c r="H126" s="31"/>
      <c r="I126" s="27">
        <v>0</v>
      </c>
      <c r="J126" s="28">
        <f t="shared" si="5"/>
        <v>0</v>
      </c>
      <c r="K126" s="29" t="s">
        <v>50</v>
      </c>
      <c r="L126" s="29" t="s">
        <v>45</v>
      </c>
      <c r="M126" s="29" t="s">
        <v>51</v>
      </c>
      <c r="N126" s="30" t="str">
        <f>VLOOKUP(M126,[4]OPERACIONAL!$A$1:$C$12,2,FALSE)</f>
        <v>SELECIONAR</v>
      </c>
    </row>
    <row r="127" spans="2:14">
      <c r="B127" s="23" t="str">
        <f t="shared" si="6"/>
        <v>U.</v>
      </c>
      <c r="C127" s="43" t="s">
        <v>4</v>
      </c>
      <c r="D127" s="25"/>
      <c r="E127" s="25"/>
      <c r="F127" s="24" t="s">
        <v>18</v>
      </c>
      <c r="G127" s="26">
        <v>1</v>
      </c>
      <c r="H127" s="31"/>
      <c r="I127" s="27">
        <v>0</v>
      </c>
      <c r="J127" s="28">
        <f t="shared" si="5"/>
        <v>0</v>
      </c>
      <c r="K127" s="29" t="s">
        <v>50</v>
      </c>
      <c r="L127" s="29" t="s">
        <v>45</v>
      </c>
      <c r="M127" s="29" t="s">
        <v>51</v>
      </c>
      <c r="N127" s="30" t="str">
        <f>VLOOKUP(M127,[4]OPERACIONAL!$A$1:$C$12,2,FALSE)</f>
        <v>SELECIONAR</v>
      </c>
    </row>
    <row r="128" spans="2:14">
      <c r="B128" s="23" t="str">
        <f t="shared" si="6"/>
        <v>U.</v>
      </c>
      <c r="C128" s="43" t="s">
        <v>4</v>
      </c>
      <c r="D128" s="25"/>
      <c r="E128" s="25"/>
      <c r="F128" s="24" t="s">
        <v>18</v>
      </c>
      <c r="G128" s="26">
        <v>1</v>
      </c>
      <c r="H128" s="31"/>
      <c r="I128" s="27">
        <v>0</v>
      </c>
      <c r="J128" s="28">
        <f t="shared" si="5"/>
        <v>0</v>
      </c>
      <c r="K128" s="29" t="s">
        <v>50</v>
      </c>
      <c r="L128" s="29" t="s">
        <v>45</v>
      </c>
      <c r="M128" s="29" t="s">
        <v>51</v>
      </c>
      <c r="N128" s="30" t="str">
        <f>VLOOKUP(M128,[4]OPERACIONAL!$A$1:$C$12,2,FALSE)</f>
        <v>SELECIONAR</v>
      </c>
    </row>
    <row r="129" spans="2:14">
      <c r="B129" s="23" t="str">
        <f t="shared" si="6"/>
        <v>U.</v>
      </c>
      <c r="C129" s="43" t="s">
        <v>4</v>
      </c>
      <c r="D129" s="25"/>
      <c r="E129" s="25"/>
      <c r="F129" s="24" t="s">
        <v>18</v>
      </c>
      <c r="G129" s="26">
        <v>1</v>
      </c>
      <c r="H129" s="31"/>
      <c r="I129" s="27">
        <v>0</v>
      </c>
      <c r="J129" s="28">
        <f t="shared" si="5"/>
        <v>0</v>
      </c>
      <c r="K129" s="29" t="s">
        <v>50</v>
      </c>
      <c r="L129" s="29" t="s">
        <v>45</v>
      </c>
      <c r="M129" s="29" t="s">
        <v>51</v>
      </c>
      <c r="N129" s="30" t="str">
        <f>VLOOKUP(M129,[4]OPERACIONAL!$A$1:$C$12,2,FALSE)</f>
        <v>SELECIONAR</v>
      </c>
    </row>
    <row r="130" spans="2:14">
      <c r="B130" s="23" t="str">
        <f t="shared" si="6"/>
        <v>U.</v>
      </c>
      <c r="C130" s="43" t="s">
        <v>4</v>
      </c>
      <c r="D130" s="25"/>
      <c r="E130" s="25"/>
      <c r="F130" s="24" t="s">
        <v>18</v>
      </c>
      <c r="G130" s="26">
        <v>1</v>
      </c>
      <c r="H130" s="31"/>
      <c r="I130" s="27">
        <v>0</v>
      </c>
      <c r="J130" s="28">
        <f t="shared" si="5"/>
        <v>0</v>
      </c>
      <c r="K130" s="29" t="s">
        <v>50</v>
      </c>
      <c r="L130" s="29" t="s">
        <v>45</v>
      </c>
      <c r="M130" s="29" t="s">
        <v>51</v>
      </c>
      <c r="N130" s="30" t="str">
        <f>VLOOKUP(M130,[4]OPERACIONAL!$A$1:$C$12,2,FALSE)</f>
        <v>SELECIONAR</v>
      </c>
    </row>
    <row r="131" spans="2:14">
      <c r="B131" s="23" t="str">
        <f t="shared" si="6"/>
        <v>U.</v>
      </c>
      <c r="C131" s="43" t="s">
        <v>4</v>
      </c>
      <c r="D131" s="25"/>
      <c r="E131" s="25"/>
      <c r="F131" s="24" t="s">
        <v>18</v>
      </c>
      <c r="G131" s="26">
        <v>1</v>
      </c>
      <c r="H131" s="31"/>
      <c r="I131" s="27">
        <v>0</v>
      </c>
      <c r="J131" s="28">
        <f t="shared" si="5"/>
        <v>0</v>
      </c>
      <c r="K131" s="29" t="s">
        <v>50</v>
      </c>
      <c r="L131" s="29" t="s">
        <v>45</v>
      </c>
      <c r="M131" s="29" t="s">
        <v>51</v>
      </c>
      <c r="N131" s="30" t="str">
        <f>VLOOKUP(M131,[4]OPERACIONAL!$A$1:$C$12,2,FALSE)</f>
        <v>SELECIONAR</v>
      </c>
    </row>
    <row r="132" spans="2:14">
      <c r="B132" s="23" t="str">
        <f t="shared" si="6"/>
        <v>U.</v>
      </c>
      <c r="C132" s="43" t="s">
        <v>4</v>
      </c>
      <c r="D132" s="25"/>
      <c r="E132" s="25"/>
      <c r="F132" s="24" t="s">
        <v>18</v>
      </c>
      <c r="G132" s="26">
        <v>1</v>
      </c>
      <c r="H132" s="31"/>
      <c r="I132" s="27">
        <v>0</v>
      </c>
      <c r="J132" s="28">
        <f t="shared" ref="J132:J195" si="7">G132*I132</f>
        <v>0</v>
      </c>
      <c r="K132" s="29" t="s">
        <v>50</v>
      </c>
      <c r="L132" s="29" t="s">
        <v>45</v>
      </c>
      <c r="M132" s="29" t="s">
        <v>51</v>
      </c>
      <c r="N132" s="30" t="str">
        <f>VLOOKUP(M132,[4]OPERACIONAL!$A$1:$C$12,2,FALSE)</f>
        <v>SELECIONAR</v>
      </c>
    </row>
    <row r="133" spans="2:14">
      <c r="B133" s="23" t="str">
        <f t="shared" si="6"/>
        <v>U.</v>
      </c>
      <c r="C133" s="43" t="s">
        <v>4</v>
      </c>
      <c r="D133" s="25"/>
      <c r="E133" s="25"/>
      <c r="F133" s="24" t="s">
        <v>18</v>
      </c>
      <c r="G133" s="26">
        <v>1</v>
      </c>
      <c r="H133" s="31"/>
      <c r="I133" s="27">
        <v>0</v>
      </c>
      <c r="J133" s="28">
        <f t="shared" si="7"/>
        <v>0</v>
      </c>
      <c r="K133" s="29" t="s">
        <v>50</v>
      </c>
      <c r="L133" s="29" t="s">
        <v>45</v>
      </c>
      <c r="M133" s="29" t="s">
        <v>51</v>
      </c>
      <c r="N133" s="30" t="str">
        <f>VLOOKUP(M133,[4]OPERACIONAL!$A$1:$C$12,2,FALSE)</f>
        <v>SELECIONAR</v>
      </c>
    </row>
    <row r="134" spans="2:14">
      <c r="B134" s="23" t="str">
        <f t="shared" si="6"/>
        <v>U.</v>
      </c>
      <c r="C134" s="43" t="s">
        <v>4</v>
      </c>
      <c r="D134" s="25"/>
      <c r="E134" s="25"/>
      <c r="F134" s="24" t="s">
        <v>18</v>
      </c>
      <c r="G134" s="26">
        <v>1</v>
      </c>
      <c r="H134" s="31"/>
      <c r="I134" s="27">
        <v>0</v>
      </c>
      <c r="J134" s="28">
        <f t="shared" si="7"/>
        <v>0</v>
      </c>
      <c r="K134" s="29" t="s">
        <v>50</v>
      </c>
      <c r="L134" s="29" t="s">
        <v>45</v>
      </c>
      <c r="M134" s="29" t="s">
        <v>51</v>
      </c>
      <c r="N134" s="30" t="str">
        <f>VLOOKUP(M134,[4]OPERACIONAL!$A$1:$C$12,2,FALSE)</f>
        <v>SELECIONAR</v>
      </c>
    </row>
    <row r="135" spans="2:14">
      <c r="B135" s="23" t="str">
        <f t="shared" si="6"/>
        <v>U.</v>
      </c>
      <c r="C135" s="43" t="s">
        <v>4</v>
      </c>
      <c r="D135" s="25"/>
      <c r="E135" s="25"/>
      <c r="F135" s="24" t="s">
        <v>18</v>
      </c>
      <c r="G135" s="26">
        <v>1</v>
      </c>
      <c r="H135" s="31"/>
      <c r="I135" s="27">
        <v>0</v>
      </c>
      <c r="J135" s="28">
        <f t="shared" si="7"/>
        <v>0</v>
      </c>
      <c r="K135" s="29" t="s">
        <v>50</v>
      </c>
      <c r="L135" s="29" t="s">
        <v>45</v>
      </c>
      <c r="M135" s="29" t="s">
        <v>51</v>
      </c>
      <c r="N135" s="30" t="str">
        <f>VLOOKUP(M135,[4]OPERACIONAL!$A$1:$C$12,2,FALSE)</f>
        <v>SELECIONAR</v>
      </c>
    </row>
    <row r="136" spans="2:14">
      <c r="B136" s="23" t="str">
        <f t="shared" si="6"/>
        <v>U.</v>
      </c>
      <c r="C136" s="43" t="s">
        <v>4</v>
      </c>
      <c r="D136" s="25"/>
      <c r="E136" s="25"/>
      <c r="F136" s="24" t="s">
        <v>18</v>
      </c>
      <c r="G136" s="26">
        <v>1</v>
      </c>
      <c r="H136" s="31"/>
      <c r="I136" s="27">
        <v>0</v>
      </c>
      <c r="J136" s="28">
        <f t="shared" si="7"/>
        <v>0</v>
      </c>
      <c r="K136" s="29" t="s">
        <v>50</v>
      </c>
      <c r="L136" s="29" t="s">
        <v>45</v>
      </c>
      <c r="M136" s="29" t="s">
        <v>51</v>
      </c>
      <c r="N136" s="30" t="str">
        <f>VLOOKUP(M136,[4]OPERACIONAL!$A$1:$C$12,2,FALSE)</f>
        <v>SELECIONAR</v>
      </c>
    </row>
    <row r="137" spans="2:14">
      <c r="B137" s="23" t="str">
        <f t="shared" si="6"/>
        <v>U.</v>
      </c>
      <c r="C137" s="43" t="s">
        <v>4</v>
      </c>
      <c r="D137" s="25"/>
      <c r="E137" s="25"/>
      <c r="F137" s="24" t="s">
        <v>18</v>
      </c>
      <c r="G137" s="26">
        <v>1</v>
      </c>
      <c r="H137" s="31"/>
      <c r="I137" s="27">
        <v>0</v>
      </c>
      <c r="J137" s="28">
        <f t="shared" si="7"/>
        <v>0</v>
      </c>
      <c r="K137" s="29" t="s">
        <v>50</v>
      </c>
      <c r="L137" s="29" t="s">
        <v>45</v>
      </c>
      <c r="M137" s="29" t="s">
        <v>51</v>
      </c>
      <c r="N137" s="30" t="str">
        <f>VLOOKUP(M137,[4]OPERACIONAL!$A$1:$C$12,2,FALSE)</f>
        <v>SELECIONAR</v>
      </c>
    </row>
    <row r="138" spans="2:14">
      <c r="B138" s="23" t="str">
        <f t="shared" si="6"/>
        <v>U.</v>
      </c>
      <c r="C138" s="43" t="s">
        <v>4</v>
      </c>
      <c r="D138" s="25"/>
      <c r="E138" s="25"/>
      <c r="F138" s="24" t="s">
        <v>18</v>
      </c>
      <c r="G138" s="26">
        <v>1</v>
      </c>
      <c r="H138" s="31"/>
      <c r="I138" s="27">
        <v>0</v>
      </c>
      <c r="J138" s="28">
        <f t="shared" si="7"/>
        <v>0</v>
      </c>
      <c r="K138" s="29" t="s">
        <v>50</v>
      </c>
      <c r="L138" s="29" t="s">
        <v>45</v>
      </c>
      <c r="M138" s="29" t="s">
        <v>51</v>
      </c>
      <c r="N138" s="30" t="str">
        <f>VLOOKUP(M138,[4]OPERACIONAL!$A$1:$C$12,2,FALSE)</f>
        <v>SELECIONAR</v>
      </c>
    </row>
    <row r="139" spans="2:14">
      <c r="B139" s="23" t="str">
        <f t="shared" si="6"/>
        <v>U.</v>
      </c>
      <c r="C139" s="43" t="s">
        <v>4</v>
      </c>
      <c r="D139" s="25"/>
      <c r="E139" s="25"/>
      <c r="F139" s="24" t="s">
        <v>18</v>
      </c>
      <c r="G139" s="26">
        <v>1</v>
      </c>
      <c r="H139" s="31"/>
      <c r="I139" s="27">
        <v>0</v>
      </c>
      <c r="J139" s="28">
        <f t="shared" si="7"/>
        <v>0</v>
      </c>
      <c r="K139" s="29" t="s">
        <v>50</v>
      </c>
      <c r="L139" s="29" t="s">
        <v>45</v>
      </c>
      <c r="M139" s="29" t="s">
        <v>51</v>
      </c>
      <c r="N139" s="30" t="str">
        <f>VLOOKUP(M139,[4]OPERACIONAL!$A$1:$C$12,2,FALSE)</f>
        <v>SELECIONAR</v>
      </c>
    </row>
    <row r="140" spans="2:14">
      <c r="B140" s="23" t="str">
        <f t="shared" si="6"/>
        <v>U.</v>
      </c>
      <c r="C140" s="43" t="s">
        <v>4</v>
      </c>
      <c r="D140" s="25"/>
      <c r="E140" s="25"/>
      <c r="F140" s="24" t="s">
        <v>18</v>
      </c>
      <c r="G140" s="26">
        <v>1</v>
      </c>
      <c r="H140" s="31"/>
      <c r="I140" s="27">
        <v>0</v>
      </c>
      <c r="J140" s="28">
        <f t="shared" si="7"/>
        <v>0</v>
      </c>
      <c r="K140" s="29" t="s">
        <v>50</v>
      </c>
      <c r="L140" s="29" t="s">
        <v>45</v>
      </c>
      <c r="M140" s="29" t="s">
        <v>51</v>
      </c>
      <c r="N140" s="30" t="str">
        <f>VLOOKUP(M140,[4]OPERACIONAL!$A$1:$C$12,2,FALSE)</f>
        <v>SELECIONAR</v>
      </c>
    </row>
    <row r="141" spans="2:14">
      <c r="B141" s="23" t="str">
        <f t="shared" si="6"/>
        <v>U.</v>
      </c>
      <c r="C141" s="43" t="s">
        <v>4</v>
      </c>
      <c r="D141" s="25"/>
      <c r="E141" s="25"/>
      <c r="F141" s="24" t="s">
        <v>18</v>
      </c>
      <c r="G141" s="26">
        <v>1</v>
      </c>
      <c r="H141" s="31"/>
      <c r="I141" s="27">
        <v>0</v>
      </c>
      <c r="J141" s="28">
        <f t="shared" si="7"/>
        <v>0</v>
      </c>
      <c r="K141" s="29" t="s">
        <v>50</v>
      </c>
      <c r="L141" s="29" t="s">
        <v>45</v>
      </c>
      <c r="M141" s="29" t="s">
        <v>51</v>
      </c>
      <c r="N141" s="30" t="str">
        <f>VLOOKUP(M141,[4]OPERACIONAL!$A$1:$C$12,2,FALSE)</f>
        <v>SELECIONAR</v>
      </c>
    </row>
    <row r="142" spans="2:14">
      <c r="B142" s="23" t="str">
        <f t="shared" si="6"/>
        <v>U.</v>
      </c>
      <c r="C142" s="43" t="s">
        <v>4</v>
      </c>
      <c r="D142" s="25"/>
      <c r="E142" s="25"/>
      <c r="F142" s="24" t="s">
        <v>18</v>
      </c>
      <c r="G142" s="26">
        <v>1</v>
      </c>
      <c r="H142" s="31"/>
      <c r="I142" s="27">
        <v>0</v>
      </c>
      <c r="J142" s="28">
        <f t="shared" si="7"/>
        <v>0</v>
      </c>
      <c r="K142" s="29" t="s">
        <v>50</v>
      </c>
      <c r="L142" s="29" t="s">
        <v>45</v>
      </c>
      <c r="M142" s="29" t="s">
        <v>51</v>
      </c>
      <c r="N142" s="30" t="str">
        <f>VLOOKUP(M142,[4]OPERACIONAL!$A$1:$C$12,2,FALSE)</f>
        <v>SELECIONAR</v>
      </c>
    </row>
    <row r="143" spans="2:14">
      <c r="B143" s="23" t="str">
        <f t="shared" si="6"/>
        <v>U.</v>
      </c>
      <c r="C143" s="43" t="s">
        <v>4</v>
      </c>
      <c r="D143" s="25"/>
      <c r="E143" s="25"/>
      <c r="F143" s="24" t="s">
        <v>18</v>
      </c>
      <c r="G143" s="26">
        <v>1</v>
      </c>
      <c r="H143" s="31"/>
      <c r="I143" s="27">
        <v>0</v>
      </c>
      <c r="J143" s="28">
        <f t="shared" si="7"/>
        <v>0</v>
      </c>
      <c r="K143" s="29" t="s">
        <v>50</v>
      </c>
      <c r="L143" s="29" t="s">
        <v>45</v>
      </c>
      <c r="M143" s="29" t="s">
        <v>51</v>
      </c>
      <c r="N143" s="30" t="str">
        <f>VLOOKUP(M143,[4]OPERACIONAL!$A$1:$C$12,2,FALSE)</f>
        <v>SELECIONAR</v>
      </c>
    </row>
    <row r="144" spans="2:14">
      <c r="B144" s="23" t="str">
        <f t="shared" si="6"/>
        <v>U.</v>
      </c>
      <c r="C144" s="43" t="s">
        <v>4</v>
      </c>
      <c r="D144" s="25"/>
      <c r="E144" s="25"/>
      <c r="F144" s="24" t="s">
        <v>18</v>
      </c>
      <c r="G144" s="26">
        <v>1</v>
      </c>
      <c r="H144" s="31"/>
      <c r="I144" s="27">
        <v>0</v>
      </c>
      <c r="J144" s="28">
        <f t="shared" si="7"/>
        <v>0</v>
      </c>
      <c r="K144" s="29" t="s">
        <v>50</v>
      </c>
      <c r="L144" s="29" t="s">
        <v>45</v>
      </c>
      <c r="M144" s="29" t="s">
        <v>51</v>
      </c>
      <c r="N144" s="30" t="str">
        <f>VLOOKUP(M144,[4]OPERACIONAL!$A$1:$C$12,2,FALSE)</f>
        <v>SELECIONAR</v>
      </c>
    </row>
    <row r="145" spans="2:14">
      <c r="B145" s="23" t="str">
        <f t="shared" si="6"/>
        <v>U.</v>
      </c>
      <c r="C145" s="43" t="s">
        <v>4</v>
      </c>
      <c r="D145" s="25"/>
      <c r="E145" s="25"/>
      <c r="F145" s="24" t="s">
        <v>18</v>
      </c>
      <c r="G145" s="26">
        <v>1</v>
      </c>
      <c r="H145" s="31"/>
      <c r="I145" s="27">
        <v>0</v>
      </c>
      <c r="J145" s="28">
        <f t="shared" si="7"/>
        <v>0</v>
      </c>
      <c r="K145" s="29" t="s">
        <v>50</v>
      </c>
      <c r="L145" s="29" t="s">
        <v>45</v>
      </c>
      <c r="M145" s="29" t="s">
        <v>51</v>
      </c>
      <c r="N145" s="30" t="str">
        <f>VLOOKUP(M145,[4]OPERACIONAL!$A$1:$C$12,2,FALSE)</f>
        <v>SELECIONAR</v>
      </c>
    </row>
    <row r="146" spans="2:14">
      <c r="B146" s="23" t="str">
        <f t="shared" si="6"/>
        <v>U.</v>
      </c>
      <c r="C146" s="43" t="s">
        <v>4</v>
      </c>
      <c r="D146" s="25"/>
      <c r="E146" s="25"/>
      <c r="F146" s="24" t="s">
        <v>18</v>
      </c>
      <c r="G146" s="26">
        <v>1</v>
      </c>
      <c r="H146" s="31"/>
      <c r="I146" s="27">
        <v>0</v>
      </c>
      <c r="J146" s="28">
        <f t="shared" si="7"/>
        <v>0</v>
      </c>
      <c r="K146" s="29" t="s">
        <v>50</v>
      </c>
      <c r="L146" s="29" t="s">
        <v>45</v>
      </c>
      <c r="M146" s="29" t="s">
        <v>51</v>
      </c>
      <c r="N146" s="30" t="str">
        <f>VLOOKUP(M146,[4]OPERACIONAL!$A$1:$C$12,2,FALSE)</f>
        <v>SELECIONAR</v>
      </c>
    </row>
    <row r="147" spans="2:14">
      <c r="B147" s="23" t="str">
        <f t="shared" si="6"/>
        <v>U.</v>
      </c>
      <c r="C147" s="43" t="s">
        <v>4</v>
      </c>
      <c r="D147" s="25"/>
      <c r="E147" s="25"/>
      <c r="F147" s="24" t="s">
        <v>18</v>
      </c>
      <c r="G147" s="26">
        <v>1</v>
      </c>
      <c r="H147" s="31"/>
      <c r="I147" s="27">
        <v>0</v>
      </c>
      <c r="J147" s="28">
        <f t="shared" si="7"/>
        <v>0</v>
      </c>
      <c r="K147" s="29" t="s">
        <v>50</v>
      </c>
      <c r="L147" s="29" t="s">
        <v>45</v>
      </c>
      <c r="M147" s="29" t="s">
        <v>51</v>
      </c>
      <c r="N147" s="30" t="str">
        <f>VLOOKUP(M147,[4]OPERACIONAL!$A$1:$C$12,2,FALSE)</f>
        <v>SELECIONAR</v>
      </c>
    </row>
    <row r="148" spans="2:14">
      <c r="B148" s="23" t="str">
        <f t="shared" si="6"/>
        <v>U.</v>
      </c>
      <c r="C148" s="43" t="s">
        <v>4</v>
      </c>
      <c r="D148" s="25"/>
      <c r="E148" s="25"/>
      <c r="F148" s="24" t="s">
        <v>18</v>
      </c>
      <c r="G148" s="26">
        <v>1</v>
      </c>
      <c r="H148" s="31"/>
      <c r="I148" s="27">
        <v>0</v>
      </c>
      <c r="J148" s="28">
        <f t="shared" si="7"/>
        <v>0</v>
      </c>
      <c r="K148" s="29" t="s">
        <v>50</v>
      </c>
      <c r="L148" s="29" t="s">
        <v>45</v>
      </c>
      <c r="M148" s="29" t="s">
        <v>51</v>
      </c>
      <c r="N148" s="30" t="str">
        <f>VLOOKUP(M148,[4]OPERACIONAL!$A$1:$C$12,2,FALSE)</f>
        <v>SELECIONAR</v>
      </c>
    </row>
    <row r="149" spans="2:14">
      <c r="B149" s="23" t="str">
        <f t="shared" si="6"/>
        <v>U.</v>
      </c>
      <c r="C149" s="43" t="s">
        <v>4</v>
      </c>
      <c r="D149" s="25"/>
      <c r="E149" s="25"/>
      <c r="F149" s="24" t="s">
        <v>18</v>
      </c>
      <c r="G149" s="26">
        <v>1</v>
      </c>
      <c r="H149" s="31"/>
      <c r="I149" s="27">
        <v>0</v>
      </c>
      <c r="J149" s="28">
        <f t="shared" si="7"/>
        <v>0</v>
      </c>
      <c r="K149" s="29" t="s">
        <v>50</v>
      </c>
      <c r="L149" s="29" t="s">
        <v>45</v>
      </c>
      <c r="M149" s="29" t="s">
        <v>51</v>
      </c>
      <c r="N149" s="30" t="str">
        <f>VLOOKUP(M149,[4]OPERACIONAL!$A$1:$C$12,2,FALSE)</f>
        <v>SELECIONAR</v>
      </c>
    </row>
    <row r="150" spans="2:14">
      <c r="B150" s="23" t="str">
        <f t="shared" si="6"/>
        <v>U.</v>
      </c>
      <c r="C150" s="43" t="s">
        <v>4</v>
      </c>
      <c r="D150" s="25"/>
      <c r="E150" s="25"/>
      <c r="F150" s="24" t="s">
        <v>18</v>
      </c>
      <c r="G150" s="26">
        <v>1</v>
      </c>
      <c r="H150" s="31"/>
      <c r="I150" s="27">
        <v>0</v>
      </c>
      <c r="J150" s="28">
        <f t="shared" si="7"/>
        <v>0</v>
      </c>
      <c r="K150" s="29" t="s">
        <v>50</v>
      </c>
      <c r="L150" s="29" t="s">
        <v>45</v>
      </c>
      <c r="M150" s="29" t="s">
        <v>51</v>
      </c>
      <c r="N150" s="30" t="str">
        <f>VLOOKUP(M150,[4]OPERACIONAL!$A$1:$C$12,2,FALSE)</f>
        <v>SELECIONAR</v>
      </c>
    </row>
    <row r="151" spans="2:14">
      <c r="B151" s="23" t="str">
        <f t="shared" si="6"/>
        <v>U.</v>
      </c>
      <c r="C151" s="43" t="s">
        <v>4</v>
      </c>
      <c r="D151" s="25"/>
      <c r="E151" s="25"/>
      <c r="F151" s="24" t="s">
        <v>18</v>
      </c>
      <c r="G151" s="26">
        <v>1</v>
      </c>
      <c r="H151" s="31"/>
      <c r="I151" s="27">
        <v>0</v>
      </c>
      <c r="J151" s="28">
        <f t="shared" si="7"/>
        <v>0</v>
      </c>
      <c r="K151" s="29" t="s">
        <v>50</v>
      </c>
      <c r="L151" s="29" t="s">
        <v>45</v>
      </c>
      <c r="M151" s="29" t="s">
        <v>51</v>
      </c>
      <c r="N151" s="30" t="str">
        <f>VLOOKUP(M151,[4]OPERACIONAL!$A$1:$C$12,2,FALSE)</f>
        <v>SELECIONAR</v>
      </c>
    </row>
    <row r="152" spans="2:14">
      <c r="B152" s="23" t="str">
        <f t="shared" si="6"/>
        <v>U.</v>
      </c>
      <c r="C152" s="43" t="s">
        <v>4</v>
      </c>
      <c r="D152" s="25"/>
      <c r="E152" s="25"/>
      <c r="F152" s="24" t="s">
        <v>18</v>
      </c>
      <c r="G152" s="26">
        <v>1</v>
      </c>
      <c r="H152" s="31"/>
      <c r="I152" s="27">
        <v>0</v>
      </c>
      <c r="J152" s="28">
        <f t="shared" si="7"/>
        <v>0</v>
      </c>
      <c r="K152" s="29" t="s">
        <v>50</v>
      </c>
      <c r="L152" s="29" t="s">
        <v>45</v>
      </c>
      <c r="M152" s="29" t="s">
        <v>51</v>
      </c>
      <c r="N152" s="30" t="str">
        <f>VLOOKUP(M152,[4]OPERACIONAL!$A$1:$C$12,2,FALSE)</f>
        <v>SELECIONAR</v>
      </c>
    </row>
    <row r="153" spans="2:14">
      <c r="B153" s="23" t="str">
        <f t="shared" si="6"/>
        <v>U.</v>
      </c>
      <c r="C153" s="43" t="s">
        <v>4</v>
      </c>
      <c r="D153" s="25"/>
      <c r="E153" s="25"/>
      <c r="F153" s="24" t="s">
        <v>18</v>
      </c>
      <c r="G153" s="26">
        <v>1</v>
      </c>
      <c r="H153" s="31"/>
      <c r="I153" s="27">
        <v>0</v>
      </c>
      <c r="J153" s="28">
        <f t="shared" si="7"/>
        <v>0</v>
      </c>
      <c r="K153" s="29" t="s">
        <v>50</v>
      </c>
      <c r="L153" s="29" t="s">
        <v>45</v>
      </c>
      <c r="M153" s="29" t="s">
        <v>51</v>
      </c>
      <c r="N153" s="30" t="str">
        <f>VLOOKUP(M153,[4]OPERACIONAL!$A$1:$C$12,2,FALSE)</f>
        <v>SELECIONAR</v>
      </c>
    </row>
    <row r="154" spans="2:14">
      <c r="B154" s="23" t="str">
        <f t="shared" si="6"/>
        <v>U.</v>
      </c>
      <c r="C154" s="43" t="s">
        <v>4</v>
      </c>
      <c r="D154" s="25"/>
      <c r="E154" s="25"/>
      <c r="F154" s="24" t="s">
        <v>18</v>
      </c>
      <c r="G154" s="26">
        <v>1</v>
      </c>
      <c r="H154" s="31"/>
      <c r="I154" s="27">
        <v>0</v>
      </c>
      <c r="J154" s="28">
        <f t="shared" si="7"/>
        <v>0</v>
      </c>
      <c r="K154" s="29" t="s">
        <v>50</v>
      </c>
      <c r="L154" s="29" t="s">
        <v>45</v>
      </c>
      <c r="M154" s="29" t="s">
        <v>51</v>
      </c>
      <c r="N154" s="30" t="str">
        <f>VLOOKUP(M154,[4]OPERACIONAL!$A$1:$C$12,2,FALSE)</f>
        <v>SELECIONAR</v>
      </c>
    </row>
    <row r="155" spans="2:14">
      <c r="B155" s="23" t="str">
        <f t="shared" si="6"/>
        <v>U.</v>
      </c>
      <c r="C155" s="43" t="s">
        <v>4</v>
      </c>
      <c r="D155" s="25"/>
      <c r="E155" s="25"/>
      <c r="F155" s="24" t="s">
        <v>18</v>
      </c>
      <c r="G155" s="26">
        <v>1</v>
      </c>
      <c r="H155" s="31"/>
      <c r="I155" s="27">
        <v>0</v>
      </c>
      <c r="J155" s="28">
        <f t="shared" si="7"/>
        <v>0</v>
      </c>
      <c r="K155" s="29" t="s">
        <v>50</v>
      </c>
      <c r="L155" s="29" t="s">
        <v>45</v>
      </c>
      <c r="M155" s="29" t="s">
        <v>51</v>
      </c>
      <c r="N155" s="30" t="str">
        <f>VLOOKUP(M155,[4]OPERACIONAL!$A$1:$C$12,2,FALSE)</f>
        <v>SELECIONAR</v>
      </c>
    </row>
    <row r="156" spans="2:14">
      <c r="B156" s="23" t="str">
        <f t="shared" si="6"/>
        <v>U.</v>
      </c>
      <c r="C156" s="43" t="s">
        <v>4</v>
      </c>
      <c r="D156" s="25"/>
      <c r="E156" s="25"/>
      <c r="F156" s="24" t="s">
        <v>18</v>
      </c>
      <c r="G156" s="26">
        <v>1</v>
      </c>
      <c r="H156" s="31"/>
      <c r="I156" s="27">
        <v>0</v>
      </c>
      <c r="J156" s="28">
        <f t="shared" si="7"/>
        <v>0</v>
      </c>
      <c r="K156" s="29" t="s">
        <v>50</v>
      </c>
      <c r="L156" s="29" t="s">
        <v>45</v>
      </c>
      <c r="M156" s="29" t="s">
        <v>51</v>
      </c>
      <c r="N156" s="30" t="str">
        <f>VLOOKUP(M156,[4]OPERACIONAL!$A$1:$C$12,2,FALSE)</f>
        <v>SELECIONAR</v>
      </c>
    </row>
    <row r="157" spans="2:14">
      <c r="B157" s="23" t="str">
        <f t="shared" si="6"/>
        <v>U.</v>
      </c>
      <c r="C157" s="43" t="s">
        <v>4</v>
      </c>
      <c r="D157" s="25"/>
      <c r="E157" s="25"/>
      <c r="F157" s="24" t="s">
        <v>18</v>
      </c>
      <c r="G157" s="26">
        <v>1</v>
      </c>
      <c r="H157" s="31"/>
      <c r="I157" s="27">
        <v>0</v>
      </c>
      <c r="J157" s="28">
        <f t="shared" si="7"/>
        <v>0</v>
      </c>
      <c r="K157" s="29" t="s">
        <v>50</v>
      </c>
      <c r="L157" s="29" t="s">
        <v>45</v>
      </c>
      <c r="M157" s="29" t="s">
        <v>51</v>
      </c>
      <c r="N157" s="30" t="str">
        <f>VLOOKUP(M157,[4]OPERACIONAL!$A$1:$C$12,2,FALSE)</f>
        <v>SELECIONAR</v>
      </c>
    </row>
    <row r="158" spans="2:14">
      <c r="B158" s="23" t="str">
        <f t="shared" si="6"/>
        <v>U.</v>
      </c>
      <c r="C158" s="43" t="s">
        <v>4</v>
      </c>
      <c r="D158" s="25"/>
      <c r="E158" s="25"/>
      <c r="F158" s="24" t="s">
        <v>18</v>
      </c>
      <c r="G158" s="26">
        <v>1</v>
      </c>
      <c r="H158" s="31"/>
      <c r="I158" s="27">
        <v>0</v>
      </c>
      <c r="J158" s="28">
        <f t="shared" si="7"/>
        <v>0</v>
      </c>
      <c r="K158" s="29" t="s">
        <v>50</v>
      </c>
      <c r="L158" s="29" t="s">
        <v>45</v>
      </c>
      <c r="M158" s="29" t="s">
        <v>51</v>
      </c>
      <c r="N158" s="30" t="str">
        <f>VLOOKUP(M158,[4]OPERACIONAL!$A$1:$C$12,2,FALSE)</f>
        <v>SELECIONAR</v>
      </c>
    </row>
    <row r="159" spans="2:14">
      <c r="B159" s="23" t="str">
        <f t="shared" si="6"/>
        <v>U.</v>
      </c>
      <c r="C159" s="43" t="s">
        <v>4</v>
      </c>
      <c r="D159" s="25"/>
      <c r="E159" s="25"/>
      <c r="F159" s="24" t="s">
        <v>18</v>
      </c>
      <c r="G159" s="26">
        <v>1</v>
      </c>
      <c r="H159" s="31"/>
      <c r="I159" s="27">
        <v>0</v>
      </c>
      <c r="J159" s="28">
        <f t="shared" si="7"/>
        <v>0</v>
      </c>
      <c r="K159" s="29" t="s">
        <v>50</v>
      </c>
      <c r="L159" s="29" t="s">
        <v>45</v>
      </c>
      <c r="M159" s="29" t="s">
        <v>51</v>
      </c>
      <c r="N159" s="30" t="str">
        <f>VLOOKUP(M159,[4]OPERACIONAL!$A$1:$C$12,2,FALSE)</f>
        <v>SELECIONAR</v>
      </c>
    </row>
    <row r="160" spans="2:14">
      <c r="B160" s="23" t="str">
        <f t="shared" si="6"/>
        <v>U.</v>
      </c>
      <c r="C160" s="43" t="s">
        <v>4</v>
      </c>
      <c r="D160" s="25"/>
      <c r="E160" s="25"/>
      <c r="F160" s="24" t="s">
        <v>18</v>
      </c>
      <c r="G160" s="26">
        <v>1</v>
      </c>
      <c r="H160" s="31"/>
      <c r="I160" s="27">
        <v>0</v>
      </c>
      <c r="J160" s="28">
        <f t="shared" si="7"/>
        <v>0</v>
      </c>
      <c r="K160" s="29" t="s">
        <v>50</v>
      </c>
      <c r="L160" s="29" t="s">
        <v>45</v>
      </c>
      <c r="M160" s="29" t="s">
        <v>51</v>
      </c>
      <c r="N160" s="30" t="str">
        <f>VLOOKUP(M160,[4]OPERACIONAL!$A$1:$C$12,2,FALSE)</f>
        <v>SELECIONAR</v>
      </c>
    </row>
    <row r="161" spans="2:14">
      <c r="B161" s="23" t="str">
        <f t="shared" si="6"/>
        <v>U.</v>
      </c>
      <c r="C161" s="43" t="s">
        <v>4</v>
      </c>
      <c r="D161" s="25"/>
      <c r="E161" s="25"/>
      <c r="F161" s="24" t="s">
        <v>18</v>
      </c>
      <c r="G161" s="26">
        <v>1</v>
      </c>
      <c r="H161" s="31"/>
      <c r="I161" s="27">
        <v>0</v>
      </c>
      <c r="J161" s="28">
        <f t="shared" si="7"/>
        <v>0</v>
      </c>
      <c r="K161" s="29" t="s">
        <v>50</v>
      </c>
      <c r="L161" s="29" t="s">
        <v>45</v>
      </c>
      <c r="M161" s="29" t="s">
        <v>51</v>
      </c>
      <c r="N161" s="30" t="str">
        <f>VLOOKUP(M161,[4]OPERACIONAL!$A$1:$C$12,2,FALSE)</f>
        <v>SELECIONAR</v>
      </c>
    </row>
    <row r="162" spans="2:14">
      <c r="B162" s="23" t="str">
        <f t="shared" si="6"/>
        <v>U.</v>
      </c>
      <c r="C162" s="43" t="s">
        <v>4</v>
      </c>
      <c r="D162" s="25"/>
      <c r="E162" s="25"/>
      <c r="F162" s="24" t="s">
        <v>18</v>
      </c>
      <c r="G162" s="26">
        <v>1</v>
      </c>
      <c r="H162" s="31"/>
      <c r="I162" s="27">
        <v>0</v>
      </c>
      <c r="J162" s="28">
        <f t="shared" si="7"/>
        <v>0</v>
      </c>
      <c r="K162" s="29" t="s">
        <v>50</v>
      </c>
      <c r="L162" s="29" t="s">
        <v>45</v>
      </c>
      <c r="M162" s="29" t="s">
        <v>51</v>
      </c>
      <c r="N162" s="30" t="str">
        <f>VLOOKUP(M162,[4]OPERACIONAL!$A$1:$C$12,2,FALSE)</f>
        <v>SELECIONAR</v>
      </c>
    </row>
    <row r="163" spans="2:14">
      <c r="B163" s="23" t="str">
        <f t="shared" si="6"/>
        <v>U.</v>
      </c>
      <c r="C163" s="43" t="s">
        <v>4</v>
      </c>
      <c r="D163" s="25"/>
      <c r="E163" s="25"/>
      <c r="F163" s="24" t="s">
        <v>18</v>
      </c>
      <c r="G163" s="26">
        <v>1</v>
      </c>
      <c r="H163" s="31"/>
      <c r="I163" s="27">
        <v>0</v>
      </c>
      <c r="J163" s="28">
        <f t="shared" si="7"/>
        <v>0</v>
      </c>
      <c r="K163" s="29" t="s">
        <v>50</v>
      </c>
      <c r="L163" s="29" t="s">
        <v>45</v>
      </c>
      <c r="M163" s="29" t="s">
        <v>51</v>
      </c>
      <c r="N163" s="30" t="str">
        <f>VLOOKUP(M163,[4]OPERACIONAL!$A$1:$C$12,2,FALSE)</f>
        <v>SELECIONAR</v>
      </c>
    </row>
    <row r="164" spans="2:14">
      <c r="B164" s="23" t="str">
        <f t="shared" si="6"/>
        <v>U.</v>
      </c>
      <c r="C164" s="43" t="s">
        <v>4</v>
      </c>
      <c r="D164" s="25"/>
      <c r="E164" s="25"/>
      <c r="F164" s="24" t="s">
        <v>18</v>
      </c>
      <c r="G164" s="26">
        <v>1</v>
      </c>
      <c r="H164" s="31"/>
      <c r="I164" s="27">
        <v>0</v>
      </c>
      <c r="J164" s="28">
        <f t="shared" si="7"/>
        <v>0</v>
      </c>
      <c r="K164" s="29" t="s">
        <v>50</v>
      </c>
      <c r="L164" s="29" t="s">
        <v>45</v>
      </c>
      <c r="M164" s="29" t="s">
        <v>51</v>
      </c>
      <c r="N164" s="30" t="str">
        <f>VLOOKUP(M164,[4]OPERACIONAL!$A$1:$C$12,2,FALSE)</f>
        <v>SELECIONAR</v>
      </c>
    </row>
    <row r="165" spans="2:14">
      <c r="B165" s="23" t="str">
        <f t="shared" si="6"/>
        <v>U.</v>
      </c>
      <c r="C165" s="43" t="s">
        <v>4</v>
      </c>
      <c r="D165" s="25"/>
      <c r="E165" s="25"/>
      <c r="F165" s="24" t="s">
        <v>18</v>
      </c>
      <c r="G165" s="26">
        <v>1</v>
      </c>
      <c r="H165" s="31"/>
      <c r="I165" s="27">
        <v>0</v>
      </c>
      <c r="J165" s="28">
        <f t="shared" si="7"/>
        <v>0</v>
      </c>
      <c r="K165" s="29" t="s">
        <v>50</v>
      </c>
      <c r="L165" s="29" t="s">
        <v>45</v>
      </c>
      <c r="M165" s="29" t="s">
        <v>51</v>
      </c>
      <c r="N165" s="30" t="str">
        <f>VLOOKUP(M165,[4]OPERACIONAL!$A$1:$C$12,2,FALSE)</f>
        <v>SELECIONAR</v>
      </c>
    </row>
    <row r="166" spans="2:14">
      <c r="B166" s="23" t="str">
        <f t="shared" si="6"/>
        <v>U.</v>
      </c>
      <c r="C166" s="43" t="s">
        <v>4</v>
      </c>
      <c r="D166" s="25"/>
      <c r="E166" s="25"/>
      <c r="F166" s="24" t="s">
        <v>18</v>
      </c>
      <c r="G166" s="26">
        <v>1</v>
      </c>
      <c r="H166" s="31"/>
      <c r="I166" s="27">
        <v>0</v>
      </c>
      <c r="J166" s="28">
        <f t="shared" si="7"/>
        <v>0</v>
      </c>
      <c r="K166" s="29" t="s">
        <v>50</v>
      </c>
      <c r="L166" s="29" t="s">
        <v>45</v>
      </c>
      <c r="M166" s="29" t="s">
        <v>51</v>
      </c>
      <c r="N166" s="30" t="str">
        <f>VLOOKUP(M166,[4]OPERACIONAL!$A$1:$C$12,2,FALSE)</f>
        <v>SELECIONAR</v>
      </c>
    </row>
    <row r="167" spans="2:14">
      <c r="B167" s="23" t="str">
        <f t="shared" si="6"/>
        <v>U.</v>
      </c>
      <c r="C167" s="43" t="s">
        <v>4</v>
      </c>
      <c r="D167" s="25"/>
      <c r="E167" s="25"/>
      <c r="F167" s="24" t="s">
        <v>18</v>
      </c>
      <c r="G167" s="26">
        <v>1</v>
      </c>
      <c r="H167" s="31"/>
      <c r="I167" s="27">
        <v>0</v>
      </c>
      <c r="J167" s="28">
        <f t="shared" si="7"/>
        <v>0</v>
      </c>
      <c r="K167" s="29" t="s">
        <v>50</v>
      </c>
      <c r="L167" s="29" t="s">
        <v>45</v>
      </c>
      <c r="M167" s="29" t="s">
        <v>51</v>
      </c>
      <c r="N167" s="30" t="str">
        <f>VLOOKUP(M167,[4]OPERACIONAL!$A$1:$C$12,2,FALSE)</f>
        <v>SELECIONAR</v>
      </c>
    </row>
    <row r="168" spans="2:14">
      <c r="B168" s="23" t="str">
        <f t="shared" si="6"/>
        <v>U.</v>
      </c>
      <c r="C168" s="43" t="s">
        <v>4</v>
      </c>
      <c r="D168" s="25"/>
      <c r="E168" s="25"/>
      <c r="F168" s="24" t="s">
        <v>18</v>
      </c>
      <c r="G168" s="26">
        <v>1</v>
      </c>
      <c r="H168" s="31"/>
      <c r="I168" s="27">
        <v>0</v>
      </c>
      <c r="J168" s="28">
        <f t="shared" si="7"/>
        <v>0</v>
      </c>
      <c r="K168" s="29" t="s">
        <v>50</v>
      </c>
      <c r="L168" s="29" t="s">
        <v>45</v>
      </c>
      <c r="M168" s="29" t="s">
        <v>51</v>
      </c>
      <c r="N168" s="30" t="str">
        <f>VLOOKUP(M168,[4]OPERACIONAL!$A$1:$C$12,2,FALSE)</f>
        <v>SELECIONAR</v>
      </c>
    </row>
    <row r="169" spans="2:14">
      <c r="B169" s="23" t="str">
        <f t="shared" si="6"/>
        <v>U.</v>
      </c>
      <c r="C169" s="43" t="s">
        <v>4</v>
      </c>
      <c r="D169" s="25"/>
      <c r="E169" s="25"/>
      <c r="F169" s="24" t="s">
        <v>18</v>
      </c>
      <c r="G169" s="26">
        <v>1</v>
      </c>
      <c r="H169" s="31"/>
      <c r="I169" s="27">
        <v>0</v>
      </c>
      <c r="J169" s="28">
        <f t="shared" si="7"/>
        <v>0</v>
      </c>
      <c r="K169" s="29" t="s">
        <v>50</v>
      </c>
      <c r="L169" s="29" t="s">
        <v>45</v>
      </c>
      <c r="M169" s="29" t="s">
        <v>51</v>
      </c>
      <c r="N169" s="30" t="str">
        <f>VLOOKUP(M169,[4]OPERACIONAL!$A$1:$C$12,2,FALSE)</f>
        <v>SELECIONAR</v>
      </c>
    </row>
    <row r="170" spans="2:14">
      <c r="B170" s="23" t="str">
        <f t="shared" si="6"/>
        <v>U.</v>
      </c>
      <c r="C170" s="43" t="s">
        <v>4</v>
      </c>
      <c r="D170" s="25"/>
      <c r="E170" s="25"/>
      <c r="F170" s="24" t="s">
        <v>18</v>
      </c>
      <c r="G170" s="26">
        <v>1</v>
      </c>
      <c r="H170" s="31"/>
      <c r="I170" s="27">
        <v>0</v>
      </c>
      <c r="J170" s="28">
        <f t="shared" si="7"/>
        <v>0</v>
      </c>
      <c r="K170" s="29" t="s">
        <v>50</v>
      </c>
      <c r="L170" s="29" t="s">
        <v>45</v>
      </c>
      <c r="M170" s="29" t="s">
        <v>51</v>
      </c>
      <c r="N170" s="30" t="str">
        <f>VLOOKUP(M170,[4]OPERACIONAL!$A$1:$C$12,2,FALSE)</f>
        <v>SELECIONAR</v>
      </c>
    </row>
    <row r="171" spans="2:14">
      <c r="B171" s="23" t="str">
        <f t="shared" si="6"/>
        <v>U.</v>
      </c>
      <c r="C171" s="43" t="s">
        <v>4</v>
      </c>
      <c r="D171" s="25"/>
      <c r="E171" s="25"/>
      <c r="F171" s="24" t="s">
        <v>18</v>
      </c>
      <c r="G171" s="26">
        <v>1</v>
      </c>
      <c r="H171" s="31"/>
      <c r="I171" s="27">
        <v>0</v>
      </c>
      <c r="J171" s="28">
        <f t="shared" si="7"/>
        <v>0</v>
      </c>
      <c r="K171" s="29" t="s">
        <v>50</v>
      </c>
      <c r="L171" s="29" t="s">
        <v>45</v>
      </c>
      <c r="M171" s="29" t="s">
        <v>51</v>
      </c>
      <c r="N171" s="30" t="str">
        <f>VLOOKUP(M171,[4]OPERACIONAL!$A$1:$C$12,2,FALSE)</f>
        <v>SELECIONAR</v>
      </c>
    </row>
    <row r="172" spans="2:14">
      <c r="B172" s="23" t="str">
        <f t="shared" si="6"/>
        <v>U.</v>
      </c>
      <c r="C172" s="43" t="s">
        <v>4</v>
      </c>
      <c r="D172" s="25"/>
      <c r="E172" s="25"/>
      <c r="F172" s="24" t="s">
        <v>18</v>
      </c>
      <c r="G172" s="26">
        <v>1</v>
      </c>
      <c r="H172" s="31"/>
      <c r="I172" s="27">
        <v>0</v>
      </c>
      <c r="J172" s="28">
        <f t="shared" si="7"/>
        <v>0</v>
      </c>
      <c r="K172" s="29" t="s">
        <v>50</v>
      </c>
      <c r="L172" s="29" t="s">
        <v>45</v>
      </c>
      <c r="M172" s="29" t="s">
        <v>51</v>
      </c>
      <c r="N172" s="30" t="str">
        <f>VLOOKUP(M172,[4]OPERACIONAL!$A$1:$C$12,2,FALSE)</f>
        <v>SELECIONAR</v>
      </c>
    </row>
    <row r="173" spans="2:14">
      <c r="B173" s="23" t="str">
        <f t="shared" si="6"/>
        <v>U.</v>
      </c>
      <c r="C173" s="43" t="s">
        <v>4</v>
      </c>
      <c r="D173" s="25"/>
      <c r="E173" s="25"/>
      <c r="F173" s="24" t="s">
        <v>18</v>
      </c>
      <c r="G173" s="26">
        <v>1</v>
      </c>
      <c r="H173" s="31"/>
      <c r="I173" s="27">
        <v>0</v>
      </c>
      <c r="J173" s="28">
        <f t="shared" si="7"/>
        <v>0</v>
      </c>
      <c r="K173" s="29" t="s">
        <v>50</v>
      </c>
      <c r="L173" s="29" t="s">
        <v>45</v>
      </c>
      <c r="M173" s="29" t="s">
        <v>51</v>
      </c>
      <c r="N173" s="30" t="str">
        <f>VLOOKUP(M173,[4]OPERACIONAL!$A$1:$C$12,2,FALSE)</f>
        <v>SELECIONAR</v>
      </c>
    </row>
    <row r="174" spans="2:14">
      <c r="B174" s="23" t="str">
        <f t="shared" si="6"/>
        <v>U.</v>
      </c>
      <c r="C174" s="43" t="s">
        <v>4</v>
      </c>
      <c r="D174" s="25"/>
      <c r="E174" s="25"/>
      <c r="F174" s="24" t="s">
        <v>18</v>
      </c>
      <c r="G174" s="26">
        <v>1</v>
      </c>
      <c r="H174" s="31"/>
      <c r="I174" s="27">
        <v>0</v>
      </c>
      <c r="J174" s="28">
        <f t="shared" si="7"/>
        <v>0</v>
      </c>
      <c r="K174" s="29" t="s">
        <v>50</v>
      </c>
      <c r="L174" s="29" t="s">
        <v>45</v>
      </c>
      <c r="M174" s="29" t="s">
        <v>51</v>
      </c>
      <c r="N174" s="30" t="str">
        <f>VLOOKUP(M174,[4]OPERACIONAL!$A$1:$C$12,2,FALSE)</f>
        <v>SELECIONAR</v>
      </c>
    </row>
    <row r="175" spans="2:14">
      <c r="B175" s="23" t="str">
        <f t="shared" si="6"/>
        <v>U.</v>
      </c>
      <c r="C175" s="43" t="s">
        <v>4</v>
      </c>
      <c r="D175" s="25"/>
      <c r="E175" s="25"/>
      <c r="F175" s="24" t="s">
        <v>18</v>
      </c>
      <c r="G175" s="26">
        <v>1</v>
      </c>
      <c r="H175" s="31"/>
      <c r="I175" s="27">
        <v>0</v>
      </c>
      <c r="J175" s="28">
        <f t="shared" si="7"/>
        <v>0</v>
      </c>
      <c r="K175" s="29" t="s">
        <v>50</v>
      </c>
      <c r="L175" s="29" t="s">
        <v>45</v>
      </c>
      <c r="M175" s="29" t="s">
        <v>51</v>
      </c>
      <c r="N175" s="30" t="str">
        <f>VLOOKUP(M175,[4]OPERACIONAL!$A$1:$C$12,2,FALSE)</f>
        <v>SELECIONAR</v>
      </c>
    </row>
    <row r="176" spans="2:14">
      <c r="B176" s="23" t="str">
        <f t="shared" si="6"/>
        <v>U.</v>
      </c>
      <c r="C176" s="43" t="s">
        <v>4</v>
      </c>
      <c r="D176" s="25"/>
      <c r="E176" s="25"/>
      <c r="F176" s="24" t="s">
        <v>18</v>
      </c>
      <c r="G176" s="26">
        <v>1</v>
      </c>
      <c r="H176" s="31"/>
      <c r="I176" s="27">
        <v>0</v>
      </c>
      <c r="J176" s="28">
        <f t="shared" si="7"/>
        <v>0</v>
      </c>
      <c r="K176" s="29" t="s">
        <v>50</v>
      </c>
      <c r="L176" s="29" t="s">
        <v>45</v>
      </c>
      <c r="M176" s="29" t="s">
        <v>51</v>
      </c>
      <c r="N176" s="30" t="str">
        <f>VLOOKUP(M176,[4]OPERACIONAL!$A$1:$C$12,2,FALSE)</f>
        <v>SELECIONAR</v>
      </c>
    </row>
    <row r="177" spans="2:14">
      <c r="B177" s="23" t="str">
        <f t="shared" si="6"/>
        <v>U.</v>
      </c>
      <c r="C177" s="43" t="s">
        <v>4</v>
      </c>
      <c r="D177" s="25"/>
      <c r="E177" s="25"/>
      <c r="F177" s="24" t="s">
        <v>18</v>
      </c>
      <c r="G177" s="26">
        <v>1</v>
      </c>
      <c r="H177" s="31"/>
      <c r="I177" s="27">
        <v>0</v>
      </c>
      <c r="J177" s="28">
        <f t="shared" si="7"/>
        <v>0</v>
      </c>
      <c r="K177" s="29" t="s">
        <v>50</v>
      </c>
      <c r="L177" s="29" t="s">
        <v>45</v>
      </c>
      <c r="M177" s="29" t="s">
        <v>51</v>
      </c>
      <c r="N177" s="30" t="str">
        <f>VLOOKUP(M177,[4]OPERACIONAL!$A$1:$C$12,2,FALSE)</f>
        <v>SELECIONAR</v>
      </c>
    </row>
    <row r="178" spans="2:14">
      <c r="B178" s="23" t="str">
        <f t="shared" si="6"/>
        <v>U.</v>
      </c>
      <c r="C178" s="43" t="s">
        <v>4</v>
      </c>
      <c r="D178" s="25"/>
      <c r="E178" s="25"/>
      <c r="F178" s="24" t="s">
        <v>18</v>
      </c>
      <c r="G178" s="26">
        <v>1</v>
      </c>
      <c r="H178" s="31"/>
      <c r="I178" s="27">
        <v>0</v>
      </c>
      <c r="J178" s="28">
        <f t="shared" si="7"/>
        <v>0</v>
      </c>
      <c r="K178" s="29" t="s">
        <v>50</v>
      </c>
      <c r="L178" s="29" t="s">
        <v>45</v>
      </c>
      <c r="M178" s="29" t="s">
        <v>51</v>
      </c>
      <c r="N178" s="30" t="str">
        <f>VLOOKUP(M178,[4]OPERACIONAL!$A$1:$C$12,2,FALSE)</f>
        <v>SELECIONAR</v>
      </c>
    </row>
    <row r="179" spans="2:14">
      <c r="B179" s="23" t="str">
        <f t="shared" si="6"/>
        <v>U.</v>
      </c>
      <c r="C179" s="43" t="s">
        <v>4</v>
      </c>
      <c r="D179" s="25"/>
      <c r="E179" s="25"/>
      <c r="F179" s="24" t="s">
        <v>18</v>
      </c>
      <c r="G179" s="26">
        <v>1</v>
      </c>
      <c r="H179" s="31"/>
      <c r="I179" s="27">
        <v>0</v>
      </c>
      <c r="J179" s="28">
        <f t="shared" si="7"/>
        <v>0</v>
      </c>
      <c r="K179" s="29" t="s">
        <v>50</v>
      </c>
      <c r="L179" s="29" t="s">
        <v>45</v>
      </c>
      <c r="M179" s="29" t="s">
        <v>51</v>
      </c>
      <c r="N179" s="30" t="str">
        <f>VLOOKUP(M179,[4]OPERACIONAL!$A$1:$C$12,2,FALSE)</f>
        <v>SELECIONAR</v>
      </c>
    </row>
    <row r="180" spans="2:14">
      <c r="B180" s="23" t="str">
        <f t="shared" si="6"/>
        <v>U.</v>
      </c>
      <c r="C180" s="43" t="s">
        <v>4</v>
      </c>
      <c r="D180" s="25"/>
      <c r="E180" s="25"/>
      <c r="F180" s="24" t="s">
        <v>18</v>
      </c>
      <c r="G180" s="26">
        <v>1</v>
      </c>
      <c r="H180" s="31"/>
      <c r="I180" s="27">
        <v>0</v>
      </c>
      <c r="J180" s="28">
        <f t="shared" si="7"/>
        <v>0</v>
      </c>
      <c r="K180" s="29" t="s">
        <v>50</v>
      </c>
      <c r="L180" s="29" t="s">
        <v>45</v>
      </c>
      <c r="M180" s="29" t="s">
        <v>51</v>
      </c>
      <c r="N180" s="30" t="str">
        <f>VLOOKUP(M180,[4]OPERACIONAL!$A$1:$C$12,2,FALSE)</f>
        <v>SELECIONAR</v>
      </c>
    </row>
    <row r="181" spans="2:14">
      <c r="B181" s="23" t="str">
        <f t="shared" si="6"/>
        <v>U.</v>
      </c>
      <c r="C181" s="43" t="s">
        <v>4</v>
      </c>
      <c r="D181" s="25"/>
      <c r="E181" s="25"/>
      <c r="F181" s="24" t="s">
        <v>18</v>
      </c>
      <c r="G181" s="26">
        <v>1</v>
      </c>
      <c r="H181" s="31"/>
      <c r="I181" s="27">
        <v>0</v>
      </c>
      <c r="J181" s="28">
        <f t="shared" si="7"/>
        <v>0</v>
      </c>
      <c r="K181" s="29" t="s">
        <v>50</v>
      </c>
      <c r="L181" s="29" t="s">
        <v>45</v>
      </c>
      <c r="M181" s="29" t="s">
        <v>51</v>
      </c>
      <c r="N181" s="30" t="str">
        <f>VLOOKUP(M181,[4]OPERACIONAL!$A$1:$C$12,2,FALSE)</f>
        <v>SELECIONAR</v>
      </c>
    </row>
    <row r="182" spans="2:14">
      <c r="B182" s="23" t="str">
        <f t="shared" si="6"/>
        <v>U.</v>
      </c>
      <c r="C182" s="43" t="s">
        <v>4</v>
      </c>
      <c r="D182" s="25"/>
      <c r="E182" s="25"/>
      <c r="F182" s="24" t="s">
        <v>18</v>
      </c>
      <c r="G182" s="26">
        <v>1</v>
      </c>
      <c r="H182" s="31"/>
      <c r="I182" s="27">
        <v>0</v>
      </c>
      <c r="J182" s="28">
        <f t="shared" si="7"/>
        <v>0</v>
      </c>
      <c r="K182" s="29" t="s">
        <v>50</v>
      </c>
      <c r="L182" s="29" t="s">
        <v>45</v>
      </c>
      <c r="M182" s="29" t="s">
        <v>51</v>
      </c>
      <c r="N182" s="30" t="str">
        <f>VLOOKUP(M182,[4]OPERACIONAL!$A$1:$C$12,2,FALSE)</f>
        <v>SELECIONAR</v>
      </c>
    </row>
    <row r="183" spans="2:14">
      <c r="B183" s="23" t="str">
        <f t="shared" ref="B183:B246" si="8">MID(C183,1,2)</f>
        <v>U.</v>
      </c>
      <c r="C183" s="43" t="s">
        <v>4</v>
      </c>
      <c r="D183" s="25"/>
      <c r="E183" s="25"/>
      <c r="F183" s="24" t="s">
        <v>18</v>
      </c>
      <c r="G183" s="26">
        <v>1</v>
      </c>
      <c r="H183" s="31"/>
      <c r="I183" s="27">
        <v>0</v>
      </c>
      <c r="J183" s="28">
        <f t="shared" si="7"/>
        <v>0</v>
      </c>
      <c r="K183" s="29" t="s">
        <v>50</v>
      </c>
      <c r="L183" s="29" t="s">
        <v>45</v>
      </c>
      <c r="M183" s="29" t="s">
        <v>51</v>
      </c>
      <c r="N183" s="30" t="str">
        <f>VLOOKUP(M183,[4]OPERACIONAL!$A$1:$C$12,2,FALSE)</f>
        <v>SELECIONAR</v>
      </c>
    </row>
    <row r="184" spans="2:14">
      <c r="B184" s="23" t="str">
        <f t="shared" si="8"/>
        <v>U.</v>
      </c>
      <c r="C184" s="43" t="s">
        <v>4</v>
      </c>
      <c r="D184" s="25"/>
      <c r="E184" s="25"/>
      <c r="F184" s="24" t="s">
        <v>18</v>
      </c>
      <c r="G184" s="26">
        <v>1</v>
      </c>
      <c r="H184" s="31"/>
      <c r="I184" s="27">
        <v>0</v>
      </c>
      <c r="J184" s="28">
        <f t="shared" si="7"/>
        <v>0</v>
      </c>
      <c r="K184" s="29" t="s">
        <v>50</v>
      </c>
      <c r="L184" s="29" t="s">
        <v>45</v>
      </c>
      <c r="M184" s="29" t="s">
        <v>51</v>
      </c>
      <c r="N184" s="30" t="str">
        <f>VLOOKUP(M184,[4]OPERACIONAL!$A$1:$C$12,2,FALSE)</f>
        <v>SELECIONAR</v>
      </c>
    </row>
    <row r="185" spans="2:14">
      <c r="B185" s="23" t="str">
        <f t="shared" si="8"/>
        <v>U.</v>
      </c>
      <c r="C185" s="43" t="s">
        <v>4</v>
      </c>
      <c r="D185" s="25"/>
      <c r="E185" s="25"/>
      <c r="F185" s="24" t="s">
        <v>18</v>
      </c>
      <c r="G185" s="26">
        <v>1</v>
      </c>
      <c r="H185" s="31"/>
      <c r="I185" s="27">
        <v>0</v>
      </c>
      <c r="J185" s="28">
        <f t="shared" si="7"/>
        <v>0</v>
      </c>
      <c r="K185" s="29" t="s">
        <v>50</v>
      </c>
      <c r="L185" s="29" t="s">
        <v>45</v>
      </c>
      <c r="M185" s="29" t="s">
        <v>51</v>
      </c>
      <c r="N185" s="30" t="str">
        <f>VLOOKUP(M185,[4]OPERACIONAL!$A$1:$C$12,2,FALSE)</f>
        <v>SELECIONAR</v>
      </c>
    </row>
    <row r="186" spans="2:14">
      <c r="B186" s="23" t="str">
        <f t="shared" si="8"/>
        <v>U.</v>
      </c>
      <c r="C186" s="43" t="s">
        <v>4</v>
      </c>
      <c r="D186" s="25"/>
      <c r="E186" s="25"/>
      <c r="F186" s="24" t="s">
        <v>18</v>
      </c>
      <c r="G186" s="26">
        <v>1</v>
      </c>
      <c r="H186" s="31"/>
      <c r="I186" s="27">
        <v>0</v>
      </c>
      <c r="J186" s="28">
        <f t="shared" si="7"/>
        <v>0</v>
      </c>
      <c r="K186" s="29" t="s">
        <v>50</v>
      </c>
      <c r="L186" s="29" t="s">
        <v>45</v>
      </c>
      <c r="M186" s="29" t="s">
        <v>51</v>
      </c>
      <c r="N186" s="30" t="str">
        <f>VLOOKUP(M186,[4]OPERACIONAL!$A$1:$C$12,2,FALSE)</f>
        <v>SELECIONAR</v>
      </c>
    </row>
    <row r="187" spans="2:14">
      <c r="B187" s="23" t="str">
        <f t="shared" si="8"/>
        <v>U.</v>
      </c>
      <c r="C187" s="43" t="s">
        <v>4</v>
      </c>
      <c r="D187" s="25"/>
      <c r="E187" s="25"/>
      <c r="F187" s="24" t="s">
        <v>18</v>
      </c>
      <c r="G187" s="26">
        <v>1</v>
      </c>
      <c r="H187" s="31"/>
      <c r="I187" s="27">
        <v>0</v>
      </c>
      <c r="J187" s="28">
        <f t="shared" si="7"/>
        <v>0</v>
      </c>
      <c r="K187" s="29" t="s">
        <v>50</v>
      </c>
      <c r="L187" s="29" t="s">
        <v>45</v>
      </c>
      <c r="M187" s="29" t="s">
        <v>51</v>
      </c>
      <c r="N187" s="30" t="str">
        <f>VLOOKUP(M187,[4]OPERACIONAL!$A$1:$C$12,2,FALSE)</f>
        <v>SELECIONAR</v>
      </c>
    </row>
    <row r="188" spans="2:14">
      <c r="B188" s="23" t="str">
        <f t="shared" si="8"/>
        <v>U.</v>
      </c>
      <c r="C188" s="43" t="s">
        <v>4</v>
      </c>
      <c r="D188" s="25"/>
      <c r="E188" s="25"/>
      <c r="F188" s="24" t="s">
        <v>18</v>
      </c>
      <c r="G188" s="26">
        <v>1</v>
      </c>
      <c r="H188" s="31"/>
      <c r="I188" s="27">
        <v>0</v>
      </c>
      <c r="J188" s="28">
        <f t="shared" si="7"/>
        <v>0</v>
      </c>
      <c r="K188" s="29" t="s">
        <v>50</v>
      </c>
      <c r="L188" s="29" t="s">
        <v>45</v>
      </c>
      <c r="M188" s="29" t="s">
        <v>51</v>
      </c>
      <c r="N188" s="30" t="str">
        <f>VLOOKUP(M188,[4]OPERACIONAL!$A$1:$C$12,2,FALSE)</f>
        <v>SELECIONAR</v>
      </c>
    </row>
    <row r="189" spans="2:14">
      <c r="B189" s="23" t="str">
        <f t="shared" si="8"/>
        <v>U.</v>
      </c>
      <c r="C189" s="43" t="s">
        <v>4</v>
      </c>
      <c r="D189" s="25"/>
      <c r="E189" s="25"/>
      <c r="F189" s="24" t="s">
        <v>18</v>
      </c>
      <c r="G189" s="26">
        <v>1</v>
      </c>
      <c r="H189" s="31"/>
      <c r="I189" s="27">
        <v>0</v>
      </c>
      <c r="J189" s="28">
        <f t="shared" si="7"/>
        <v>0</v>
      </c>
      <c r="K189" s="29" t="s">
        <v>50</v>
      </c>
      <c r="L189" s="29" t="s">
        <v>45</v>
      </c>
      <c r="M189" s="29" t="s">
        <v>51</v>
      </c>
      <c r="N189" s="30" t="str">
        <f>VLOOKUP(M189,[4]OPERACIONAL!$A$1:$C$12,2,FALSE)</f>
        <v>SELECIONAR</v>
      </c>
    </row>
    <row r="190" spans="2:14">
      <c r="B190" s="23" t="str">
        <f t="shared" si="8"/>
        <v>U.</v>
      </c>
      <c r="C190" s="43" t="s">
        <v>4</v>
      </c>
      <c r="D190" s="25"/>
      <c r="E190" s="25"/>
      <c r="F190" s="24" t="s">
        <v>18</v>
      </c>
      <c r="G190" s="26">
        <v>1</v>
      </c>
      <c r="H190" s="31"/>
      <c r="I190" s="27">
        <v>0</v>
      </c>
      <c r="J190" s="28">
        <f t="shared" si="7"/>
        <v>0</v>
      </c>
      <c r="K190" s="29" t="s">
        <v>50</v>
      </c>
      <c r="L190" s="29" t="s">
        <v>45</v>
      </c>
      <c r="M190" s="29" t="s">
        <v>51</v>
      </c>
      <c r="N190" s="30" t="str">
        <f>VLOOKUP(M190,[4]OPERACIONAL!$A$1:$C$12,2,FALSE)</f>
        <v>SELECIONAR</v>
      </c>
    </row>
    <row r="191" spans="2:14">
      <c r="B191" s="23" t="str">
        <f t="shared" si="8"/>
        <v>U.</v>
      </c>
      <c r="C191" s="43" t="s">
        <v>4</v>
      </c>
      <c r="D191" s="25"/>
      <c r="E191" s="25"/>
      <c r="F191" s="24" t="s">
        <v>18</v>
      </c>
      <c r="G191" s="26">
        <v>1</v>
      </c>
      <c r="H191" s="31"/>
      <c r="I191" s="27">
        <v>0</v>
      </c>
      <c r="J191" s="28">
        <f t="shared" si="7"/>
        <v>0</v>
      </c>
      <c r="K191" s="29" t="s">
        <v>50</v>
      </c>
      <c r="L191" s="29" t="s">
        <v>45</v>
      </c>
      <c r="M191" s="29" t="s">
        <v>51</v>
      </c>
      <c r="N191" s="30" t="str">
        <f>VLOOKUP(M191,[4]OPERACIONAL!$A$1:$C$12,2,FALSE)</f>
        <v>SELECIONAR</v>
      </c>
    </row>
    <row r="192" spans="2:14">
      <c r="B192" s="23" t="str">
        <f t="shared" si="8"/>
        <v>U.</v>
      </c>
      <c r="C192" s="43" t="s">
        <v>4</v>
      </c>
      <c r="D192" s="25"/>
      <c r="E192" s="25"/>
      <c r="F192" s="24" t="s">
        <v>18</v>
      </c>
      <c r="G192" s="26">
        <v>1</v>
      </c>
      <c r="H192" s="31"/>
      <c r="I192" s="27">
        <v>0</v>
      </c>
      <c r="J192" s="28">
        <f t="shared" si="7"/>
        <v>0</v>
      </c>
      <c r="K192" s="29" t="s">
        <v>50</v>
      </c>
      <c r="L192" s="29" t="s">
        <v>45</v>
      </c>
      <c r="M192" s="29" t="s">
        <v>51</v>
      </c>
      <c r="N192" s="30" t="str">
        <f>VLOOKUP(M192,[4]OPERACIONAL!$A$1:$C$12,2,FALSE)</f>
        <v>SELECIONAR</v>
      </c>
    </row>
    <row r="193" spans="2:14">
      <c r="B193" s="23" t="str">
        <f t="shared" si="8"/>
        <v>U.</v>
      </c>
      <c r="C193" s="43" t="s">
        <v>4</v>
      </c>
      <c r="D193" s="25"/>
      <c r="E193" s="25"/>
      <c r="F193" s="24" t="s">
        <v>18</v>
      </c>
      <c r="G193" s="26">
        <v>1</v>
      </c>
      <c r="H193" s="31"/>
      <c r="I193" s="27">
        <v>0</v>
      </c>
      <c r="J193" s="28">
        <f t="shared" si="7"/>
        <v>0</v>
      </c>
      <c r="K193" s="29" t="s">
        <v>50</v>
      </c>
      <c r="L193" s="29" t="s">
        <v>45</v>
      </c>
      <c r="M193" s="29" t="s">
        <v>51</v>
      </c>
      <c r="N193" s="30" t="str">
        <f>VLOOKUP(M193,[4]OPERACIONAL!$A$1:$C$12,2,FALSE)</f>
        <v>SELECIONAR</v>
      </c>
    </row>
    <row r="194" spans="2:14">
      <c r="B194" s="23" t="str">
        <f t="shared" si="8"/>
        <v>U.</v>
      </c>
      <c r="C194" s="43" t="s">
        <v>4</v>
      </c>
      <c r="D194" s="25"/>
      <c r="E194" s="25"/>
      <c r="F194" s="24" t="s">
        <v>18</v>
      </c>
      <c r="G194" s="26">
        <v>1</v>
      </c>
      <c r="H194" s="31"/>
      <c r="I194" s="27">
        <v>0</v>
      </c>
      <c r="J194" s="28">
        <f t="shared" si="7"/>
        <v>0</v>
      </c>
      <c r="K194" s="29" t="s">
        <v>50</v>
      </c>
      <c r="L194" s="29" t="s">
        <v>45</v>
      </c>
      <c r="M194" s="29" t="s">
        <v>51</v>
      </c>
      <c r="N194" s="30" t="str">
        <f>VLOOKUP(M194,[4]OPERACIONAL!$A$1:$C$12,2,FALSE)</f>
        <v>SELECIONAR</v>
      </c>
    </row>
    <row r="195" spans="2:14">
      <c r="B195" s="23" t="str">
        <f t="shared" si="8"/>
        <v>U.</v>
      </c>
      <c r="C195" s="43" t="s">
        <v>4</v>
      </c>
      <c r="D195" s="25"/>
      <c r="E195" s="25"/>
      <c r="F195" s="24" t="s">
        <v>18</v>
      </c>
      <c r="G195" s="26">
        <v>1</v>
      </c>
      <c r="H195" s="31"/>
      <c r="I195" s="27">
        <v>0</v>
      </c>
      <c r="J195" s="28">
        <f t="shared" si="7"/>
        <v>0</v>
      </c>
      <c r="K195" s="29" t="s">
        <v>50</v>
      </c>
      <c r="L195" s="29" t="s">
        <v>45</v>
      </c>
      <c r="M195" s="29" t="s">
        <v>51</v>
      </c>
      <c r="N195" s="30" t="str">
        <f>VLOOKUP(M195,[4]OPERACIONAL!$A$1:$C$12,2,FALSE)</f>
        <v>SELECIONAR</v>
      </c>
    </row>
    <row r="196" spans="2:14">
      <c r="B196" s="23" t="str">
        <f t="shared" si="8"/>
        <v>U.</v>
      </c>
      <c r="C196" s="43" t="s">
        <v>4</v>
      </c>
      <c r="D196" s="25"/>
      <c r="E196" s="25"/>
      <c r="F196" s="24" t="s">
        <v>18</v>
      </c>
      <c r="G196" s="26">
        <v>1</v>
      </c>
      <c r="H196" s="31"/>
      <c r="I196" s="27">
        <v>0</v>
      </c>
      <c r="J196" s="28">
        <f t="shared" ref="J196:J259" si="9">G196*I196</f>
        <v>0</v>
      </c>
      <c r="K196" s="29" t="s">
        <v>50</v>
      </c>
      <c r="L196" s="29" t="s">
        <v>45</v>
      </c>
      <c r="M196" s="29" t="s">
        <v>51</v>
      </c>
      <c r="N196" s="30" t="str">
        <f>VLOOKUP(M196,[4]OPERACIONAL!$A$1:$C$12,2,FALSE)</f>
        <v>SELECIONAR</v>
      </c>
    </row>
    <row r="197" spans="2:14">
      <c r="B197" s="23" t="str">
        <f t="shared" si="8"/>
        <v>U.</v>
      </c>
      <c r="C197" s="43" t="s">
        <v>4</v>
      </c>
      <c r="D197" s="25"/>
      <c r="E197" s="25"/>
      <c r="F197" s="24" t="s">
        <v>18</v>
      </c>
      <c r="G197" s="26">
        <v>1</v>
      </c>
      <c r="H197" s="31"/>
      <c r="I197" s="27">
        <v>0</v>
      </c>
      <c r="J197" s="28">
        <f t="shared" si="9"/>
        <v>0</v>
      </c>
      <c r="K197" s="29" t="s">
        <v>50</v>
      </c>
      <c r="L197" s="29" t="s">
        <v>45</v>
      </c>
      <c r="M197" s="29" t="s">
        <v>51</v>
      </c>
      <c r="N197" s="30" t="str">
        <f>VLOOKUP(M197,[4]OPERACIONAL!$A$1:$C$12,2,FALSE)</f>
        <v>SELECIONAR</v>
      </c>
    </row>
    <row r="198" spans="2:14">
      <c r="B198" s="23" t="str">
        <f t="shared" si="8"/>
        <v>U.</v>
      </c>
      <c r="C198" s="43" t="s">
        <v>4</v>
      </c>
      <c r="D198" s="25"/>
      <c r="E198" s="25"/>
      <c r="F198" s="24" t="s">
        <v>18</v>
      </c>
      <c r="G198" s="26">
        <v>1</v>
      </c>
      <c r="H198" s="31"/>
      <c r="I198" s="27">
        <v>0</v>
      </c>
      <c r="J198" s="28">
        <f t="shared" si="9"/>
        <v>0</v>
      </c>
      <c r="K198" s="29" t="s">
        <v>50</v>
      </c>
      <c r="L198" s="29" t="s">
        <v>45</v>
      </c>
      <c r="M198" s="29" t="s">
        <v>51</v>
      </c>
      <c r="N198" s="30" t="str">
        <f>VLOOKUP(M198,[4]OPERACIONAL!$A$1:$C$12,2,FALSE)</f>
        <v>SELECIONAR</v>
      </c>
    </row>
    <row r="199" spans="2:14">
      <c r="B199" s="23" t="str">
        <f t="shared" si="8"/>
        <v>U.</v>
      </c>
      <c r="C199" s="43" t="s">
        <v>4</v>
      </c>
      <c r="D199" s="25"/>
      <c r="E199" s="25"/>
      <c r="F199" s="24" t="s">
        <v>18</v>
      </c>
      <c r="G199" s="26">
        <v>1</v>
      </c>
      <c r="H199" s="31"/>
      <c r="I199" s="27">
        <v>0</v>
      </c>
      <c r="J199" s="28">
        <f t="shared" si="9"/>
        <v>0</v>
      </c>
      <c r="K199" s="29" t="s">
        <v>50</v>
      </c>
      <c r="L199" s="29" t="s">
        <v>45</v>
      </c>
      <c r="M199" s="29" t="s">
        <v>51</v>
      </c>
      <c r="N199" s="30" t="str">
        <f>VLOOKUP(M199,[4]OPERACIONAL!$A$1:$C$12,2,FALSE)</f>
        <v>SELECIONAR</v>
      </c>
    </row>
    <row r="200" spans="2:14">
      <c r="B200" s="23" t="str">
        <f t="shared" si="8"/>
        <v>U.</v>
      </c>
      <c r="C200" s="43" t="s">
        <v>4</v>
      </c>
      <c r="D200" s="25"/>
      <c r="E200" s="25"/>
      <c r="F200" s="24" t="s">
        <v>18</v>
      </c>
      <c r="G200" s="26">
        <v>1</v>
      </c>
      <c r="H200" s="31"/>
      <c r="I200" s="27">
        <v>0</v>
      </c>
      <c r="J200" s="28">
        <f t="shared" si="9"/>
        <v>0</v>
      </c>
      <c r="K200" s="29" t="s">
        <v>50</v>
      </c>
      <c r="L200" s="29" t="s">
        <v>45</v>
      </c>
      <c r="M200" s="29" t="s">
        <v>51</v>
      </c>
      <c r="N200" s="30" t="str">
        <f>VLOOKUP(M200,[4]OPERACIONAL!$A$1:$C$12,2,FALSE)</f>
        <v>SELECIONAR</v>
      </c>
    </row>
    <row r="201" spans="2:14">
      <c r="B201" s="23" t="str">
        <f t="shared" si="8"/>
        <v>U.</v>
      </c>
      <c r="C201" s="43" t="s">
        <v>4</v>
      </c>
      <c r="D201" s="25"/>
      <c r="E201" s="25"/>
      <c r="F201" s="24" t="s">
        <v>18</v>
      </c>
      <c r="G201" s="26">
        <v>1</v>
      </c>
      <c r="H201" s="31"/>
      <c r="I201" s="27">
        <v>0</v>
      </c>
      <c r="J201" s="28">
        <f t="shared" si="9"/>
        <v>0</v>
      </c>
      <c r="K201" s="29" t="s">
        <v>50</v>
      </c>
      <c r="L201" s="29" t="s">
        <v>45</v>
      </c>
      <c r="M201" s="29" t="s">
        <v>51</v>
      </c>
      <c r="N201" s="30" t="str">
        <f>VLOOKUP(M201,[4]OPERACIONAL!$A$1:$C$12,2,FALSE)</f>
        <v>SELECIONAR</v>
      </c>
    </row>
    <row r="202" spans="2:14">
      <c r="B202" s="23" t="str">
        <f t="shared" si="8"/>
        <v>U.</v>
      </c>
      <c r="C202" s="43" t="s">
        <v>4</v>
      </c>
      <c r="D202" s="25"/>
      <c r="E202" s="25"/>
      <c r="F202" s="24" t="s">
        <v>18</v>
      </c>
      <c r="G202" s="26">
        <v>1</v>
      </c>
      <c r="H202" s="31"/>
      <c r="I202" s="27">
        <v>0</v>
      </c>
      <c r="J202" s="28">
        <f t="shared" si="9"/>
        <v>0</v>
      </c>
      <c r="K202" s="29" t="s">
        <v>50</v>
      </c>
      <c r="L202" s="29" t="s">
        <v>45</v>
      </c>
      <c r="M202" s="29" t="s">
        <v>51</v>
      </c>
      <c r="N202" s="30" t="str">
        <f>VLOOKUP(M202,[4]OPERACIONAL!$A$1:$C$12,2,FALSE)</f>
        <v>SELECIONAR</v>
      </c>
    </row>
    <row r="203" spans="2:14">
      <c r="B203" s="23" t="str">
        <f t="shared" si="8"/>
        <v>U.</v>
      </c>
      <c r="C203" s="43" t="s">
        <v>4</v>
      </c>
      <c r="D203" s="25"/>
      <c r="E203" s="25"/>
      <c r="F203" s="24" t="s">
        <v>18</v>
      </c>
      <c r="G203" s="26">
        <v>1</v>
      </c>
      <c r="H203" s="31"/>
      <c r="I203" s="27">
        <v>0</v>
      </c>
      <c r="J203" s="28">
        <f t="shared" si="9"/>
        <v>0</v>
      </c>
      <c r="K203" s="29" t="s">
        <v>50</v>
      </c>
      <c r="L203" s="29" t="s">
        <v>45</v>
      </c>
      <c r="M203" s="29" t="s">
        <v>51</v>
      </c>
      <c r="N203" s="30" t="str">
        <f>VLOOKUP(M203,[4]OPERACIONAL!$A$1:$C$12,2,FALSE)</f>
        <v>SELECIONAR</v>
      </c>
    </row>
    <row r="204" spans="2:14">
      <c r="B204" s="23" t="str">
        <f t="shared" si="8"/>
        <v>U.</v>
      </c>
      <c r="C204" s="43" t="s">
        <v>4</v>
      </c>
      <c r="D204" s="25"/>
      <c r="E204" s="25"/>
      <c r="F204" s="24" t="s">
        <v>18</v>
      </c>
      <c r="G204" s="26">
        <v>1</v>
      </c>
      <c r="H204" s="31"/>
      <c r="I204" s="27">
        <v>0</v>
      </c>
      <c r="J204" s="28">
        <f t="shared" si="9"/>
        <v>0</v>
      </c>
      <c r="K204" s="29" t="s">
        <v>50</v>
      </c>
      <c r="L204" s="29" t="s">
        <v>45</v>
      </c>
      <c r="M204" s="29" t="s">
        <v>51</v>
      </c>
      <c r="N204" s="30" t="str">
        <f>VLOOKUP(M204,[4]OPERACIONAL!$A$1:$C$12,2,FALSE)</f>
        <v>SELECIONAR</v>
      </c>
    </row>
    <row r="205" spans="2:14">
      <c r="B205" s="23" t="str">
        <f t="shared" si="8"/>
        <v>U.</v>
      </c>
      <c r="C205" s="43" t="s">
        <v>4</v>
      </c>
      <c r="D205" s="25"/>
      <c r="E205" s="25"/>
      <c r="F205" s="24" t="s">
        <v>18</v>
      </c>
      <c r="G205" s="26">
        <v>1</v>
      </c>
      <c r="H205" s="31"/>
      <c r="I205" s="27">
        <v>0</v>
      </c>
      <c r="J205" s="28">
        <f t="shared" si="9"/>
        <v>0</v>
      </c>
      <c r="K205" s="29" t="s">
        <v>50</v>
      </c>
      <c r="L205" s="29" t="s">
        <v>45</v>
      </c>
      <c r="M205" s="29" t="s">
        <v>51</v>
      </c>
      <c r="N205" s="30" t="str">
        <f>VLOOKUP(M205,[4]OPERACIONAL!$A$1:$C$12,2,FALSE)</f>
        <v>SELECIONAR</v>
      </c>
    </row>
    <row r="206" spans="2:14">
      <c r="B206" s="23" t="str">
        <f t="shared" si="8"/>
        <v>U.</v>
      </c>
      <c r="C206" s="43" t="s">
        <v>4</v>
      </c>
      <c r="D206" s="25"/>
      <c r="E206" s="25"/>
      <c r="F206" s="24" t="s">
        <v>18</v>
      </c>
      <c r="G206" s="26">
        <v>1</v>
      </c>
      <c r="H206" s="31"/>
      <c r="I206" s="27">
        <v>0</v>
      </c>
      <c r="J206" s="28">
        <f t="shared" si="9"/>
        <v>0</v>
      </c>
      <c r="K206" s="29" t="s">
        <v>50</v>
      </c>
      <c r="L206" s="29" t="s">
        <v>45</v>
      </c>
      <c r="M206" s="29" t="s">
        <v>51</v>
      </c>
      <c r="N206" s="30" t="str">
        <f>VLOOKUP(M206,[4]OPERACIONAL!$A$1:$C$12,2,FALSE)</f>
        <v>SELECIONAR</v>
      </c>
    </row>
    <row r="207" spans="2:14">
      <c r="B207" s="23" t="str">
        <f t="shared" si="8"/>
        <v>U.</v>
      </c>
      <c r="C207" s="43" t="s">
        <v>4</v>
      </c>
      <c r="D207" s="25"/>
      <c r="E207" s="25"/>
      <c r="F207" s="24" t="s">
        <v>18</v>
      </c>
      <c r="G207" s="26">
        <v>1</v>
      </c>
      <c r="H207" s="31"/>
      <c r="I207" s="27">
        <v>0</v>
      </c>
      <c r="J207" s="28">
        <f t="shared" si="9"/>
        <v>0</v>
      </c>
      <c r="K207" s="29" t="s">
        <v>50</v>
      </c>
      <c r="L207" s="29" t="s">
        <v>45</v>
      </c>
      <c r="M207" s="29" t="s">
        <v>51</v>
      </c>
      <c r="N207" s="30" t="str">
        <f>VLOOKUP(M207,[4]OPERACIONAL!$A$1:$C$12,2,FALSE)</f>
        <v>SELECIONAR</v>
      </c>
    </row>
    <row r="208" spans="2:14">
      <c r="B208" s="23" t="str">
        <f t="shared" si="8"/>
        <v>U.</v>
      </c>
      <c r="C208" s="43" t="s">
        <v>4</v>
      </c>
      <c r="D208" s="25"/>
      <c r="E208" s="25"/>
      <c r="F208" s="24" t="s">
        <v>18</v>
      </c>
      <c r="G208" s="26">
        <v>1</v>
      </c>
      <c r="H208" s="31"/>
      <c r="I208" s="27">
        <v>0</v>
      </c>
      <c r="J208" s="28">
        <f t="shared" si="9"/>
        <v>0</v>
      </c>
      <c r="K208" s="29" t="s">
        <v>50</v>
      </c>
      <c r="L208" s="29" t="s">
        <v>45</v>
      </c>
      <c r="M208" s="29" t="s">
        <v>51</v>
      </c>
      <c r="N208" s="30" t="str">
        <f>VLOOKUP(M208,[4]OPERACIONAL!$A$1:$C$12,2,FALSE)</f>
        <v>SELECIONAR</v>
      </c>
    </row>
    <row r="209" spans="2:14">
      <c r="B209" s="23" t="str">
        <f t="shared" si="8"/>
        <v>U.</v>
      </c>
      <c r="C209" s="43" t="s">
        <v>4</v>
      </c>
      <c r="D209" s="25"/>
      <c r="E209" s="25"/>
      <c r="F209" s="24" t="s">
        <v>18</v>
      </c>
      <c r="G209" s="26">
        <v>1</v>
      </c>
      <c r="H209" s="31"/>
      <c r="I209" s="27">
        <v>0</v>
      </c>
      <c r="J209" s="28">
        <f t="shared" si="9"/>
        <v>0</v>
      </c>
      <c r="K209" s="29" t="s">
        <v>50</v>
      </c>
      <c r="L209" s="29" t="s">
        <v>45</v>
      </c>
      <c r="M209" s="29" t="s">
        <v>51</v>
      </c>
      <c r="N209" s="30" t="str">
        <f>VLOOKUP(M209,[4]OPERACIONAL!$A$1:$C$12,2,FALSE)</f>
        <v>SELECIONAR</v>
      </c>
    </row>
    <row r="210" spans="2:14">
      <c r="B210" s="23" t="str">
        <f t="shared" si="8"/>
        <v>U.</v>
      </c>
      <c r="C210" s="43" t="s">
        <v>4</v>
      </c>
      <c r="D210" s="25"/>
      <c r="E210" s="25"/>
      <c r="F210" s="24" t="s">
        <v>18</v>
      </c>
      <c r="G210" s="26">
        <v>1</v>
      </c>
      <c r="H210" s="31"/>
      <c r="I210" s="27">
        <v>0</v>
      </c>
      <c r="J210" s="28">
        <f t="shared" si="9"/>
        <v>0</v>
      </c>
      <c r="K210" s="29" t="s">
        <v>50</v>
      </c>
      <c r="L210" s="29" t="s">
        <v>45</v>
      </c>
      <c r="M210" s="29" t="s">
        <v>51</v>
      </c>
      <c r="N210" s="30" t="str">
        <f>VLOOKUP(M210,[4]OPERACIONAL!$A$1:$C$12,2,FALSE)</f>
        <v>SELECIONAR</v>
      </c>
    </row>
    <row r="211" spans="2:14">
      <c r="B211" s="23" t="str">
        <f t="shared" si="8"/>
        <v>U.</v>
      </c>
      <c r="C211" s="43" t="s">
        <v>4</v>
      </c>
      <c r="D211" s="25"/>
      <c r="E211" s="25"/>
      <c r="F211" s="24" t="s">
        <v>18</v>
      </c>
      <c r="G211" s="26">
        <v>1</v>
      </c>
      <c r="H211" s="31"/>
      <c r="I211" s="27">
        <v>0</v>
      </c>
      <c r="J211" s="28">
        <f t="shared" si="9"/>
        <v>0</v>
      </c>
      <c r="K211" s="29" t="s">
        <v>50</v>
      </c>
      <c r="L211" s="29" t="s">
        <v>45</v>
      </c>
      <c r="M211" s="29" t="s">
        <v>51</v>
      </c>
      <c r="N211" s="30" t="str">
        <f>VLOOKUP(M211,[4]OPERACIONAL!$A$1:$C$12,2,FALSE)</f>
        <v>SELECIONAR</v>
      </c>
    </row>
    <row r="212" spans="2:14">
      <c r="B212" s="23" t="str">
        <f t="shared" si="8"/>
        <v>U.</v>
      </c>
      <c r="C212" s="43" t="s">
        <v>4</v>
      </c>
      <c r="D212" s="25"/>
      <c r="E212" s="25"/>
      <c r="F212" s="24" t="s">
        <v>18</v>
      </c>
      <c r="G212" s="26">
        <v>1</v>
      </c>
      <c r="H212" s="31"/>
      <c r="I212" s="27">
        <v>0</v>
      </c>
      <c r="J212" s="28">
        <f t="shared" si="9"/>
        <v>0</v>
      </c>
      <c r="K212" s="29" t="s">
        <v>50</v>
      </c>
      <c r="L212" s="29" t="s">
        <v>45</v>
      </c>
      <c r="M212" s="29" t="s">
        <v>51</v>
      </c>
      <c r="N212" s="30" t="str">
        <f>VLOOKUP(M212,[4]OPERACIONAL!$A$1:$C$12,2,FALSE)</f>
        <v>SELECIONAR</v>
      </c>
    </row>
    <row r="213" spans="2:14">
      <c r="B213" s="23" t="str">
        <f t="shared" si="8"/>
        <v>U.</v>
      </c>
      <c r="C213" s="43" t="s">
        <v>4</v>
      </c>
      <c r="D213" s="25"/>
      <c r="E213" s="25"/>
      <c r="F213" s="24" t="s">
        <v>18</v>
      </c>
      <c r="G213" s="26">
        <v>1</v>
      </c>
      <c r="H213" s="31"/>
      <c r="I213" s="27">
        <v>0</v>
      </c>
      <c r="J213" s="28">
        <f t="shared" si="9"/>
        <v>0</v>
      </c>
      <c r="K213" s="29" t="s">
        <v>50</v>
      </c>
      <c r="L213" s="29" t="s">
        <v>45</v>
      </c>
      <c r="M213" s="29" t="s">
        <v>51</v>
      </c>
      <c r="N213" s="30" t="str">
        <f>VLOOKUP(M213,[4]OPERACIONAL!$A$1:$C$12,2,FALSE)</f>
        <v>SELECIONAR</v>
      </c>
    </row>
    <row r="214" spans="2:14">
      <c r="B214" s="23" t="str">
        <f t="shared" si="8"/>
        <v>U.</v>
      </c>
      <c r="C214" s="43" t="s">
        <v>4</v>
      </c>
      <c r="D214" s="25"/>
      <c r="E214" s="25"/>
      <c r="F214" s="24" t="s">
        <v>18</v>
      </c>
      <c r="G214" s="26">
        <v>1</v>
      </c>
      <c r="H214" s="31"/>
      <c r="I214" s="27">
        <v>0</v>
      </c>
      <c r="J214" s="28">
        <f t="shared" si="9"/>
        <v>0</v>
      </c>
      <c r="K214" s="29" t="s">
        <v>50</v>
      </c>
      <c r="L214" s="29" t="s">
        <v>45</v>
      </c>
      <c r="M214" s="29" t="s">
        <v>51</v>
      </c>
      <c r="N214" s="30" t="str">
        <f>VLOOKUP(M214,[4]OPERACIONAL!$A$1:$C$12,2,FALSE)</f>
        <v>SELECIONAR</v>
      </c>
    </row>
    <row r="215" spans="2:14">
      <c r="B215" s="23" t="str">
        <f t="shared" si="8"/>
        <v>U.</v>
      </c>
      <c r="C215" s="43" t="s">
        <v>4</v>
      </c>
      <c r="D215" s="25"/>
      <c r="E215" s="25"/>
      <c r="F215" s="24" t="s">
        <v>18</v>
      </c>
      <c r="G215" s="26">
        <v>1</v>
      </c>
      <c r="H215" s="31"/>
      <c r="I215" s="27">
        <v>0</v>
      </c>
      <c r="J215" s="28">
        <f t="shared" si="9"/>
        <v>0</v>
      </c>
      <c r="K215" s="29" t="s">
        <v>50</v>
      </c>
      <c r="L215" s="29" t="s">
        <v>45</v>
      </c>
      <c r="M215" s="29" t="s">
        <v>51</v>
      </c>
      <c r="N215" s="30" t="str">
        <f>VLOOKUP(M215,[4]OPERACIONAL!$A$1:$C$12,2,FALSE)</f>
        <v>SELECIONAR</v>
      </c>
    </row>
    <row r="216" spans="2:14">
      <c r="B216" s="23" t="str">
        <f t="shared" si="8"/>
        <v>U.</v>
      </c>
      <c r="C216" s="43" t="s">
        <v>4</v>
      </c>
      <c r="D216" s="25"/>
      <c r="E216" s="25"/>
      <c r="F216" s="24" t="s">
        <v>18</v>
      </c>
      <c r="G216" s="26">
        <v>1</v>
      </c>
      <c r="H216" s="31"/>
      <c r="I216" s="27">
        <v>0</v>
      </c>
      <c r="J216" s="28">
        <f t="shared" si="9"/>
        <v>0</v>
      </c>
      <c r="K216" s="29" t="s">
        <v>50</v>
      </c>
      <c r="L216" s="29" t="s">
        <v>45</v>
      </c>
      <c r="M216" s="29" t="s">
        <v>51</v>
      </c>
      <c r="N216" s="30" t="str">
        <f>VLOOKUP(M216,[4]OPERACIONAL!$A$1:$C$12,2,FALSE)</f>
        <v>SELECIONAR</v>
      </c>
    </row>
    <row r="217" spans="2:14">
      <c r="B217" s="23" t="str">
        <f t="shared" si="8"/>
        <v>U.</v>
      </c>
      <c r="C217" s="43" t="s">
        <v>4</v>
      </c>
      <c r="D217" s="25"/>
      <c r="E217" s="25"/>
      <c r="F217" s="24" t="s">
        <v>18</v>
      </c>
      <c r="G217" s="26">
        <v>1</v>
      </c>
      <c r="H217" s="31"/>
      <c r="I217" s="27">
        <v>0</v>
      </c>
      <c r="J217" s="28">
        <f t="shared" si="9"/>
        <v>0</v>
      </c>
      <c r="K217" s="29" t="s">
        <v>50</v>
      </c>
      <c r="L217" s="29" t="s">
        <v>45</v>
      </c>
      <c r="M217" s="29" t="s">
        <v>51</v>
      </c>
      <c r="N217" s="30" t="str">
        <f>VLOOKUP(M217,[4]OPERACIONAL!$A$1:$C$12,2,FALSE)</f>
        <v>SELECIONAR</v>
      </c>
    </row>
    <row r="218" spans="2:14">
      <c r="B218" s="23" t="str">
        <f t="shared" si="8"/>
        <v>U.</v>
      </c>
      <c r="C218" s="43" t="s">
        <v>4</v>
      </c>
      <c r="D218" s="25"/>
      <c r="E218" s="25"/>
      <c r="F218" s="24" t="s">
        <v>18</v>
      </c>
      <c r="G218" s="26">
        <v>1</v>
      </c>
      <c r="H218" s="31"/>
      <c r="I218" s="27">
        <v>0</v>
      </c>
      <c r="J218" s="28">
        <f t="shared" si="9"/>
        <v>0</v>
      </c>
      <c r="K218" s="29" t="s">
        <v>50</v>
      </c>
      <c r="L218" s="29" t="s">
        <v>45</v>
      </c>
      <c r="M218" s="29" t="s">
        <v>51</v>
      </c>
      <c r="N218" s="30" t="str">
        <f>VLOOKUP(M218,[4]OPERACIONAL!$A$1:$C$12,2,FALSE)</f>
        <v>SELECIONAR</v>
      </c>
    </row>
    <row r="219" spans="2:14">
      <c r="B219" s="23" t="str">
        <f t="shared" si="8"/>
        <v>U.</v>
      </c>
      <c r="C219" s="43" t="s">
        <v>4</v>
      </c>
      <c r="D219" s="25"/>
      <c r="E219" s="25"/>
      <c r="F219" s="24" t="s">
        <v>18</v>
      </c>
      <c r="G219" s="26">
        <v>1</v>
      </c>
      <c r="H219" s="31"/>
      <c r="I219" s="27">
        <v>0</v>
      </c>
      <c r="J219" s="28">
        <f t="shared" si="9"/>
        <v>0</v>
      </c>
      <c r="K219" s="29" t="s">
        <v>50</v>
      </c>
      <c r="L219" s="29" t="s">
        <v>45</v>
      </c>
      <c r="M219" s="29" t="s">
        <v>51</v>
      </c>
      <c r="N219" s="30" t="str">
        <f>VLOOKUP(M219,[4]OPERACIONAL!$A$1:$C$12,2,FALSE)</f>
        <v>SELECIONAR</v>
      </c>
    </row>
    <row r="220" spans="2:14">
      <c r="B220" s="23" t="str">
        <f t="shared" si="8"/>
        <v>U.</v>
      </c>
      <c r="C220" s="43" t="s">
        <v>4</v>
      </c>
      <c r="D220" s="25"/>
      <c r="E220" s="25"/>
      <c r="F220" s="24" t="s">
        <v>18</v>
      </c>
      <c r="G220" s="26">
        <v>1</v>
      </c>
      <c r="H220" s="31"/>
      <c r="I220" s="27">
        <v>0</v>
      </c>
      <c r="J220" s="28">
        <f t="shared" si="9"/>
        <v>0</v>
      </c>
      <c r="K220" s="29" t="s">
        <v>50</v>
      </c>
      <c r="L220" s="29" t="s">
        <v>45</v>
      </c>
      <c r="M220" s="29" t="s">
        <v>51</v>
      </c>
      <c r="N220" s="30" t="str">
        <f>VLOOKUP(M220,[4]OPERACIONAL!$A$1:$C$12,2,FALSE)</f>
        <v>SELECIONAR</v>
      </c>
    </row>
    <row r="221" spans="2:14">
      <c r="B221" s="23" t="str">
        <f t="shared" si="8"/>
        <v>U.</v>
      </c>
      <c r="C221" s="43" t="s">
        <v>4</v>
      </c>
      <c r="D221" s="25"/>
      <c r="E221" s="25"/>
      <c r="F221" s="24" t="s">
        <v>18</v>
      </c>
      <c r="G221" s="26">
        <v>1</v>
      </c>
      <c r="H221" s="31"/>
      <c r="I221" s="27">
        <v>0</v>
      </c>
      <c r="J221" s="28">
        <f t="shared" si="9"/>
        <v>0</v>
      </c>
      <c r="K221" s="29" t="s">
        <v>50</v>
      </c>
      <c r="L221" s="29" t="s">
        <v>45</v>
      </c>
      <c r="M221" s="29" t="s">
        <v>51</v>
      </c>
      <c r="N221" s="30" t="str">
        <f>VLOOKUP(M221,[4]OPERACIONAL!$A$1:$C$12,2,FALSE)</f>
        <v>SELECIONAR</v>
      </c>
    </row>
    <row r="222" spans="2:14">
      <c r="B222" s="23" t="str">
        <f t="shared" si="8"/>
        <v>U.</v>
      </c>
      <c r="C222" s="43" t="s">
        <v>4</v>
      </c>
      <c r="D222" s="25"/>
      <c r="E222" s="25"/>
      <c r="F222" s="24" t="s">
        <v>18</v>
      </c>
      <c r="G222" s="26">
        <v>1</v>
      </c>
      <c r="H222" s="31"/>
      <c r="I222" s="27">
        <v>0</v>
      </c>
      <c r="J222" s="28">
        <f t="shared" si="9"/>
        <v>0</v>
      </c>
      <c r="K222" s="29" t="s">
        <v>50</v>
      </c>
      <c r="L222" s="29" t="s">
        <v>45</v>
      </c>
      <c r="M222" s="29" t="s">
        <v>51</v>
      </c>
      <c r="N222" s="30" t="str">
        <f>VLOOKUP(M222,[4]OPERACIONAL!$A$1:$C$12,2,FALSE)</f>
        <v>SELECIONAR</v>
      </c>
    </row>
    <row r="223" spans="2:14">
      <c r="B223" s="23" t="str">
        <f t="shared" si="8"/>
        <v>U.</v>
      </c>
      <c r="C223" s="43" t="s">
        <v>4</v>
      </c>
      <c r="D223" s="25"/>
      <c r="E223" s="25"/>
      <c r="F223" s="24" t="s">
        <v>18</v>
      </c>
      <c r="G223" s="26">
        <v>1</v>
      </c>
      <c r="H223" s="31"/>
      <c r="I223" s="27">
        <v>0</v>
      </c>
      <c r="J223" s="28">
        <f t="shared" si="9"/>
        <v>0</v>
      </c>
      <c r="K223" s="29" t="s">
        <v>50</v>
      </c>
      <c r="L223" s="29" t="s">
        <v>45</v>
      </c>
      <c r="M223" s="29" t="s">
        <v>51</v>
      </c>
      <c r="N223" s="30" t="str">
        <f>VLOOKUP(M223,[4]OPERACIONAL!$A$1:$C$12,2,FALSE)</f>
        <v>SELECIONAR</v>
      </c>
    </row>
    <row r="224" spans="2:14">
      <c r="B224" s="23" t="str">
        <f t="shared" si="8"/>
        <v>U.</v>
      </c>
      <c r="C224" s="43" t="s">
        <v>4</v>
      </c>
      <c r="D224" s="25"/>
      <c r="E224" s="25"/>
      <c r="F224" s="24" t="s">
        <v>18</v>
      </c>
      <c r="G224" s="26">
        <v>1</v>
      </c>
      <c r="H224" s="31"/>
      <c r="I224" s="27">
        <v>0</v>
      </c>
      <c r="J224" s="28">
        <f t="shared" si="9"/>
        <v>0</v>
      </c>
      <c r="K224" s="29" t="s">
        <v>50</v>
      </c>
      <c r="L224" s="29" t="s">
        <v>45</v>
      </c>
      <c r="M224" s="29" t="s">
        <v>51</v>
      </c>
      <c r="N224" s="30" t="str">
        <f>VLOOKUP(M224,[4]OPERACIONAL!$A$1:$C$12,2,FALSE)</f>
        <v>SELECIONAR</v>
      </c>
    </row>
    <row r="225" spans="2:14">
      <c r="B225" s="23" t="str">
        <f t="shared" si="8"/>
        <v>U.</v>
      </c>
      <c r="C225" s="43" t="s">
        <v>4</v>
      </c>
      <c r="D225" s="25"/>
      <c r="E225" s="25"/>
      <c r="F225" s="24" t="s">
        <v>18</v>
      </c>
      <c r="G225" s="26">
        <v>1</v>
      </c>
      <c r="H225" s="31"/>
      <c r="I225" s="27">
        <v>0</v>
      </c>
      <c r="J225" s="28">
        <f t="shared" si="9"/>
        <v>0</v>
      </c>
      <c r="K225" s="29" t="s">
        <v>50</v>
      </c>
      <c r="L225" s="29" t="s">
        <v>45</v>
      </c>
      <c r="M225" s="29" t="s">
        <v>51</v>
      </c>
      <c r="N225" s="30" t="str">
        <f>VLOOKUP(M225,[4]OPERACIONAL!$A$1:$C$12,2,FALSE)</f>
        <v>SELECIONAR</v>
      </c>
    </row>
    <row r="226" spans="2:14">
      <c r="B226" s="23" t="str">
        <f t="shared" si="8"/>
        <v>U.</v>
      </c>
      <c r="C226" s="43" t="s">
        <v>4</v>
      </c>
      <c r="D226" s="25"/>
      <c r="E226" s="25"/>
      <c r="F226" s="24" t="s">
        <v>18</v>
      </c>
      <c r="G226" s="26">
        <v>1</v>
      </c>
      <c r="H226" s="31"/>
      <c r="I226" s="27">
        <v>0</v>
      </c>
      <c r="J226" s="28">
        <f t="shared" si="9"/>
        <v>0</v>
      </c>
      <c r="K226" s="29" t="s">
        <v>50</v>
      </c>
      <c r="L226" s="29" t="s">
        <v>45</v>
      </c>
      <c r="M226" s="29" t="s">
        <v>51</v>
      </c>
      <c r="N226" s="30" t="str">
        <f>VLOOKUP(M226,[4]OPERACIONAL!$A$1:$C$12,2,FALSE)</f>
        <v>SELECIONAR</v>
      </c>
    </row>
    <row r="227" spans="2:14">
      <c r="B227" s="23" t="str">
        <f t="shared" si="8"/>
        <v>U.</v>
      </c>
      <c r="C227" s="43" t="s">
        <v>4</v>
      </c>
      <c r="D227" s="25"/>
      <c r="E227" s="25"/>
      <c r="F227" s="24" t="s">
        <v>18</v>
      </c>
      <c r="G227" s="26">
        <v>1</v>
      </c>
      <c r="H227" s="31"/>
      <c r="I227" s="27">
        <v>0</v>
      </c>
      <c r="J227" s="28">
        <f t="shared" si="9"/>
        <v>0</v>
      </c>
      <c r="K227" s="29" t="s">
        <v>50</v>
      </c>
      <c r="L227" s="29" t="s">
        <v>45</v>
      </c>
      <c r="M227" s="29" t="s">
        <v>51</v>
      </c>
      <c r="N227" s="30" t="str">
        <f>VLOOKUP(M227,[4]OPERACIONAL!$A$1:$C$12,2,FALSE)</f>
        <v>SELECIONAR</v>
      </c>
    </row>
    <row r="228" spans="2:14">
      <c r="B228" s="23" t="str">
        <f t="shared" si="8"/>
        <v>U.</v>
      </c>
      <c r="C228" s="43" t="s">
        <v>4</v>
      </c>
      <c r="D228" s="25"/>
      <c r="E228" s="25"/>
      <c r="F228" s="24" t="s">
        <v>18</v>
      </c>
      <c r="G228" s="26">
        <v>1</v>
      </c>
      <c r="H228" s="31"/>
      <c r="I228" s="27">
        <v>0</v>
      </c>
      <c r="J228" s="28">
        <f t="shared" si="9"/>
        <v>0</v>
      </c>
      <c r="K228" s="29" t="s">
        <v>50</v>
      </c>
      <c r="L228" s="29" t="s">
        <v>45</v>
      </c>
      <c r="M228" s="29" t="s">
        <v>51</v>
      </c>
      <c r="N228" s="30" t="str">
        <f>VLOOKUP(M228,[4]OPERACIONAL!$A$1:$C$12,2,FALSE)</f>
        <v>SELECIONAR</v>
      </c>
    </row>
    <row r="229" spans="2:14">
      <c r="B229" s="23" t="str">
        <f t="shared" si="8"/>
        <v>U.</v>
      </c>
      <c r="C229" s="43" t="s">
        <v>4</v>
      </c>
      <c r="D229" s="25"/>
      <c r="E229" s="25"/>
      <c r="F229" s="24" t="s">
        <v>18</v>
      </c>
      <c r="G229" s="26">
        <v>1</v>
      </c>
      <c r="H229" s="31"/>
      <c r="I229" s="27">
        <v>0</v>
      </c>
      <c r="J229" s="28">
        <f t="shared" si="9"/>
        <v>0</v>
      </c>
      <c r="K229" s="29" t="s">
        <v>50</v>
      </c>
      <c r="L229" s="29" t="s">
        <v>45</v>
      </c>
      <c r="M229" s="29" t="s">
        <v>51</v>
      </c>
      <c r="N229" s="30" t="str">
        <f>VLOOKUP(M229,[4]OPERACIONAL!$A$1:$C$12,2,FALSE)</f>
        <v>SELECIONAR</v>
      </c>
    </row>
    <row r="230" spans="2:14">
      <c r="B230" s="23" t="str">
        <f t="shared" si="8"/>
        <v>U.</v>
      </c>
      <c r="C230" s="43" t="s">
        <v>4</v>
      </c>
      <c r="D230" s="25"/>
      <c r="E230" s="25"/>
      <c r="F230" s="24" t="s">
        <v>18</v>
      </c>
      <c r="G230" s="26">
        <v>1</v>
      </c>
      <c r="H230" s="31"/>
      <c r="I230" s="27">
        <v>0</v>
      </c>
      <c r="J230" s="28">
        <f t="shared" si="9"/>
        <v>0</v>
      </c>
      <c r="K230" s="29" t="s">
        <v>50</v>
      </c>
      <c r="L230" s="29" t="s">
        <v>45</v>
      </c>
      <c r="M230" s="29" t="s">
        <v>51</v>
      </c>
      <c r="N230" s="30" t="str">
        <f>VLOOKUP(M230,[4]OPERACIONAL!$A$1:$C$12,2,FALSE)</f>
        <v>SELECIONAR</v>
      </c>
    </row>
    <row r="231" spans="2:14">
      <c r="B231" s="23" t="str">
        <f t="shared" si="8"/>
        <v>U.</v>
      </c>
      <c r="C231" s="43" t="s">
        <v>4</v>
      </c>
      <c r="D231" s="25"/>
      <c r="E231" s="25"/>
      <c r="F231" s="24" t="s">
        <v>18</v>
      </c>
      <c r="G231" s="26">
        <v>1</v>
      </c>
      <c r="H231" s="31"/>
      <c r="I231" s="27">
        <v>0</v>
      </c>
      <c r="J231" s="28">
        <f t="shared" si="9"/>
        <v>0</v>
      </c>
      <c r="K231" s="29" t="s">
        <v>50</v>
      </c>
      <c r="L231" s="29" t="s">
        <v>45</v>
      </c>
      <c r="M231" s="29" t="s">
        <v>51</v>
      </c>
      <c r="N231" s="30" t="str">
        <f>VLOOKUP(M231,[4]OPERACIONAL!$A$1:$C$12,2,FALSE)</f>
        <v>SELECIONAR</v>
      </c>
    </row>
    <row r="232" spans="2:14">
      <c r="B232" s="23" t="str">
        <f t="shared" si="8"/>
        <v>U.</v>
      </c>
      <c r="C232" s="43" t="s">
        <v>4</v>
      </c>
      <c r="D232" s="25"/>
      <c r="E232" s="25"/>
      <c r="F232" s="24" t="s">
        <v>18</v>
      </c>
      <c r="G232" s="26">
        <v>1</v>
      </c>
      <c r="H232" s="31"/>
      <c r="I232" s="27">
        <v>0</v>
      </c>
      <c r="J232" s="28">
        <f t="shared" si="9"/>
        <v>0</v>
      </c>
      <c r="K232" s="29" t="s">
        <v>50</v>
      </c>
      <c r="L232" s="29" t="s">
        <v>45</v>
      </c>
      <c r="M232" s="29" t="s">
        <v>51</v>
      </c>
      <c r="N232" s="30" t="str">
        <f>VLOOKUP(M232,[4]OPERACIONAL!$A$1:$C$12,2,FALSE)</f>
        <v>SELECIONAR</v>
      </c>
    </row>
    <row r="233" spans="2:14">
      <c r="B233" s="23" t="str">
        <f t="shared" si="8"/>
        <v>U.</v>
      </c>
      <c r="C233" s="43" t="s">
        <v>4</v>
      </c>
      <c r="D233" s="25"/>
      <c r="E233" s="25"/>
      <c r="F233" s="24" t="s">
        <v>18</v>
      </c>
      <c r="G233" s="26">
        <v>1</v>
      </c>
      <c r="H233" s="31"/>
      <c r="I233" s="27">
        <v>0</v>
      </c>
      <c r="J233" s="28">
        <f t="shared" si="9"/>
        <v>0</v>
      </c>
      <c r="K233" s="29" t="s">
        <v>50</v>
      </c>
      <c r="L233" s="29" t="s">
        <v>45</v>
      </c>
      <c r="M233" s="29" t="s">
        <v>51</v>
      </c>
      <c r="N233" s="30" t="str">
        <f>VLOOKUP(M233,[4]OPERACIONAL!$A$1:$C$12,2,FALSE)</f>
        <v>SELECIONAR</v>
      </c>
    </row>
    <row r="234" spans="2:14">
      <c r="B234" s="23" t="str">
        <f t="shared" si="8"/>
        <v>U.</v>
      </c>
      <c r="C234" s="43" t="s">
        <v>4</v>
      </c>
      <c r="D234" s="25"/>
      <c r="E234" s="25"/>
      <c r="F234" s="24" t="s">
        <v>18</v>
      </c>
      <c r="G234" s="26">
        <v>1</v>
      </c>
      <c r="H234" s="31"/>
      <c r="I234" s="27">
        <v>0</v>
      </c>
      <c r="J234" s="28">
        <f t="shared" si="9"/>
        <v>0</v>
      </c>
      <c r="K234" s="29" t="s">
        <v>50</v>
      </c>
      <c r="L234" s="29" t="s">
        <v>45</v>
      </c>
      <c r="M234" s="29" t="s">
        <v>51</v>
      </c>
      <c r="N234" s="30" t="str">
        <f>VLOOKUP(M234,[4]OPERACIONAL!$A$1:$C$12,2,FALSE)</f>
        <v>SELECIONAR</v>
      </c>
    </row>
    <row r="235" spans="2:14">
      <c r="B235" s="23" t="str">
        <f t="shared" si="8"/>
        <v>U.</v>
      </c>
      <c r="C235" s="43" t="s">
        <v>4</v>
      </c>
      <c r="D235" s="25"/>
      <c r="E235" s="25"/>
      <c r="F235" s="24" t="s">
        <v>18</v>
      </c>
      <c r="G235" s="26">
        <v>1</v>
      </c>
      <c r="H235" s="31"/>
      <c r="I235" s="27">
        <v>0</v>
      </c>
      <c r="J235" s="28">
        <f t="shared" si="9"/>
        <v>0</v>
      </c>
      <c r="K235" s="29" t="s">
        <v>50</v>
      </c>
      <c r="L235" s="29" t="s">
        <v>45</v>
      </c>
      <c r="M235" s="29" t="s">
        <v>51</v>
      </c>
      <c r="N235" s="30" t="str">
        <f>VLOOKUP(M235,[4]OPERACIONAL!$A$1:$C$12,2,FALSE)</f>
        <v>SELECIONAR</v>
      </c>
    </row>
    <row r="236" spans="2:14">
      <c r="B236" s="23" t="str">
        <f t="shared" si="8"/>
        <v>U.</v>
      </c>
      <c r="C236" s="43" t="s">
        <v>4</v>
      </c>
      <c r="D236" s="25"/>
      <c r="E236" s="25"/>
      <c r="F236" s="24" t="s">
        <v>18</v>
      </c>
      <c r="G236" s="26">
        <v>1</v>
      </c>
      <c r="H236" s="31"/>
      <c r="I236" s="27">
        <v>0</v>
      </c>
      <c r="J236" s="28">
        <f t="shared" si="9"/>
        <v>0</v>
      </c>
      <c r="K236" s="29" t="s">
        <v>50</v>
      </c>
      <c r="L236" s="29" t="s">
        <v>45</v>
      </c>
      <c r="M236" s="29" t="s">
        <v>51</v>
      </c>
      <c r="N236" s="30" t="str">
        <f>VLOOKUP(M236,[4]OPERACIONAL!$A$1:$C$12,2,FALSE)</f>
        <v>SELECIONAR</v>
      </c>
    </row>
    <row r="237" spans="2:14">
      <c r="B237" s="23" t="str">
        <f t="shared" si="8"/>
        <v>U.</v>
      </c>
      <c r="C237" s="43" t="s">
        <v>4</v>
      </c>
      <c r="D237" s="25"/>
      <c r="E237" s="25"/>
      <c r="F237" s="24" t="s">
        <v>18</v>
      </c>
      <c r="G237" s="26">
        <v>1</v>
      </c>
      <c r="H237" s="31"/>
      <c r="I237" s="27">
        <v>0</v>
      </c>
      <c r="J237" s="28">
        <f t="shared" si="9"/>
        <v>0</v>
      </c>
      <c r="K237" s="29" t="s">
        <v>50</v>
      </c>
      <c r="L237" s="29" t="s">
        <v>45</v>
      </c>
      <c r="M237" s="29" t="s">
        <v>51</v>
      </c>
      <c r="N237" s="30" t="str">
        <f>VLOOKUP(M237,[4]OPERACIONAL!$A$1:$C$12,2,FALSE)</f>
        <v>SELECIONAR</v>
      </c>
    </row>
    <row r="238" spans="2:14">
      <c r="B238" s="23" t="str">
        <f t="shared" si="8"/>
        <v>U.</v>
      </c>
      <c r="C238" s="43" t="s">
        <v>4</v>
      </c>
      <c r="D238" s="25"/>
      <c r="E238" s="25"/>
      <c r="F238" s="24" t="s">
        <v>18</v>
      </c>
      <c r="G238" s="26">
        <v>1</v>
      </c>
      <c r="H238" s="31"/>
      <c r="I238" s="27">
        <v>0</v>
      </c>
      <c r="J238" s="28">
        <f t="shared" si="9"/>
        <v>0</v>
      </c>
      <c r="K238" s="29" t="s">
        <v>50</v>
      </c>
      <c r="L238" s="29" t="s">
        <v>45</v>
      </c>
      <c r="M238" s="29" t="s">
        <v>51</v>
      </c>
      <c r="N238" s="30" t="str">
        <f>VLOOKUP(M238,[4]OPERACIONAL!$A$1:$C$12,2,FALSE)</f>
        <v>SELECIONAR</v>
      </c>
    </row>
    <row r="239" spans="2:14">
      <c r="B239" s="23" t="str">
        <f t="shared" si="8"/>
        <v>U.</v>
      </c>
      <c r="C239" s="43" t="s">
        <v>4</v>
      </c>
      <c r="D239" s="25"/>
      <c r="E239" s="25"/>
      <c r="F239" s="24" t="s">
        <v>18</v>
      </c>
      <c r="G239" s="26">
        <v>1</v>
      </c>
      <c r="H239" s="31"/>
      <c r="I239" s="27">
        <v>0</v>
      </c>
      <c r="J239" s="28">
        <f t="shared" si="9"/>
        <v>0</v>
      </c>
      <c r="K239" s="29" t="s">
        <v>50</v>
      </c>
      <c r="L239" s="29" t="s">
        <v>45</v>
      </c>
      <c r="M239" s="29" t="s">
        <v>51</v>
      </c>
      <c r="N239" s="30" t="str">
        <f>VLOOKUP(M239,[4]OPERACIONAL!$A$1:$C$12,2,FALSE)</f>
        <v>SELECIONAR</v>
      </c>
    </row>
    <row r="240" spans="2:14">
      <c r="B240" s="23" t="str">
        <f t="shared" si="8"/>
        <v>U.</v>
      </c>
      <c r="C240" s="43" t="s">
        <v>4</v>
      </c>
      <c r="D240" s="25"/>
      <c r="E240" s="25"/>
      <c r="F240" s="24" t="s">
        <v>18</v>
      </c>
      <c r="G240" s="26">
        <v>1</v>
      </c>
      <c r="H240" s="31"/>
      <c r="I240" s="27">
        <v>0</v>
      </c>
      <c r="J240" s="28">
        <f t="shared" si="9"/>
        <v>0</v>
      </c>
      <c r="K240" s="29" t="s">
        <v>50</v>
      </c>
      <c r="L240" s="29" t="s">
        <v>45</v>
      </c>
      <c r="M240" s="29" t="s">
        <v>51</v>
      </c>
      <c r="N240" s="30" t="str">
        <f>VLOOKUP(M240,[4]OPERACIONAL!$A$1:$C$12,2,FALSE)</f>
        <v>SELECIONAR</v>
      </c>
    </row>
    <row r="241" spans="2:14">
      <c r="B241" s="23" t="str">
        <f t="shared" si="8"/>
        <v>U.</v>
      </c>
      <c r="C241" s="43" t="s">
        <v>4</v>
      </c>
      <c r="D241" s="25"/>
      <c r="E241" s="25"/>
      <c r="F241" s="24" t="s">
        <v>18</v>
      </c>
      <c r="G241" s="26">
        <v>1</v>
      </c>
      <c r="H241" s="31"/>
      <c r="I241" s="27">
        <v>0</v>
      </c>
      <c r="J241" s="28">
        <f t="shared" si="9"/>
        <v>0</v>
      </c>
      <c r="K241" s="29" t="s">
        <v>50</v>
      </c>
      <c r="L241" s="29" t="s">
        <v>45</v>
      </c>
      <c r="M241" s="29" t="s">
        <v>51</v>
      </c>
      <c r="N241" s="30" t="str">
        <f>VLOOKUP(M241,[4]OPERACIONAL!$A$1:$C$12,2,FALSE)</f>
        <v>SELECIONAR</v>
      </c>
    </row>
    <row r="242" spans="2:14">
      <c r="B242" s="23" t="str">
        <f t="shared" si="8"/>
        <v>U.</v>
      </c>
      <c r="C242" s="43" t="s">
        <v>4</v>
      </c>
      <c r="D242" s="25"/>
      <c r="E242" s="25"/>
      <c r="F242" s="24" t="s">
        <v>18</v>
      </c>
      <c r="G242" s="26">
        <v>1</v>
      </c>
      <c r="H242" s="31"/>
      <c r="I242" s="27">
        <v>0</v>
      </c>
      <c r="J242" s="28">
        <f t="shared" si="9"/>
        <v>0</v>
      </c>
      <c r="K242" s="29" t="s">
        <v>50</v>
      </c>
      <c r="L242" s="29" t="s">
        <v>45</v>
      </c>
      <c r="M242" s="29" t="s">
        <v>51</v>
      </c>
      <c r="N242" s="30" t="str">
        <f>VLOOKUP(M242,[4]OPERACIONAL!$A$1:$C$12,2,FALSE)</f>
        <v>SELECIONAR</v>
      </c>
    </row>
    <row r="243" spans="2:14">
      <c r="B243" s="23" t="str">
        <f t="shared" si="8"/>
        <v>U.</v>
      </c>
      <c r="C243" s="43" t="s">
        <v>4</v>
      </c>
      <c r="D243" s="25"/>
      <c r="E243" s="25"/>
      <c r="F243" s="24" t="s">
        <v>18</v>
      </c>
      <c r="G243" s="26">
        <v>1</v>
      </c>
      <c r="H243" s="31"/>
      <c r="I243" s="27">
        <v>0</v>
      </c>
      <c r="J243" s="28">
        <f t="shared" si="9"/>
        <v>0</v>
      </c>
      <c r="K243" s="29" t="s">
        <v>50</v>
      </c>
      <c r="L243" s="29" t="s">
        <v>45</v>
      </c>
      <c r="M243" s="29" t="s">
        <v>51</v>
      </c>
      <c r="N243" s="30" t="str">
        <f>VLOOKUP(M243,[4]OPERACIONAL!$A$1:$C$12,2,FALSE)</f>
        <v>SELECIONAR</v>
      </c>
    </row>
    <row r="244" spans="2:14">
      <c r="B244" s="23" t="str">
        <f t="shared" si="8"/>
        <v>U.</v>
      </c>
      <c r="C244" s="43" t="s">
        <v>4</v>
      </c>
      <c r="D244" s="25"/>
      <c r="E244" s="25"/>
      <c r="F244" s="24" t="s">
        <v>18</v>
      </c>
      <c r="G244" s="26">
        <v>1</v>
      </c>
      <c r="H244" s="31"/>
      <c r="I244" s="27">
        <v>0</v>
      </c>
      <c r="J244" s="28">
        <f t="shared" si="9"/>
        <v>0</v>
      </c>
      <c r="K244" s="29" t="s">
        <v>50</v>
      </c>
      <c r="L244" s="29" t="s">
        <v>45</v>
      </c>
      <c r="M244" s="29" t="s">
        <v>51</v>
      </c>
      <c r="N244" s="30" t="str">
        <f>VLOOKUP(M244,[4]OPERACIONAL!$A$1:$C$12,2,FALSE)</f>
        <v>SELECIONAR</v>
      </c>
    </row>
    <row r="245" spans="2:14">
      <c r="B245" s="23" t="str">
        <f t="shared" si="8"/>
        <v>U.</v>
      </c>
      <c r="C245" s="43" t="s">
        <v>4</v>
      </c>
      <c r="D245" s="25"/>
      <c r="E245" s="25"/>
      <c r="F245" s="24" t="s">
        <v>18</v>
      </c>
      <c r="G245" s="26">
        <v>1</v>
      </c>
      <c r="H245" s="31"/>
      <c r="I245" s="27">
        <v>0</v>
      </c>
      <c r="J245" s="28">
        <f t="shared" si="9"/>
        <v>0</v>
      </c>
      <c r="K245" s="29" t="s">
        <v>50</v>
      </c>
      <c r="L245" s="29" t="s">
        <v>45</v>
      </c>
      <c r="M245" s="29" t="s">
        <v>51</v>
      </c>
      <c r="N245" s="30" t="str">
        <f>VLOOKUP(M245,[4]OPERACIONAL!$A$1:$C$12,2,FALSE)</f>
        <v>SELECIONAR</v>
      </c>
    </row>
    <row r="246" spans="2:14">
      <c r="B246" s="23" t="str">
        <f t="shared" si="8"/>
        <v>U.</v>
      </c>
      <c r="C246" s="43" t="s">
        <v>4</v>
      </c>
      <c r="D246" s="25"/>
      <c r="E246" s="25"/>
      <c r="F246" s="24" t="s">
        <v>18</v>
      </c>
      <c r="G246" s="26">
        <v>1</v>
      </c>
      <c r="H246" s="31"/>
      <c r="I246" s="27">
        <v>0</v>
      </c>
      <c r="J246" s="28">
        <f t="shared" si="9"/>
        <v>0</v>
      </c>
      <c r="K246" s="29" t="s">
        <v>50</v>
      </c>
      <c r="L246" s="29" t="s">
        <v>45</v>
      </c>
      <c r="M246" s="29" t="s">
        <v>51</v>
      </c>
      <c r="N246" s="30" t="str">
        <f>VLOOKUP(M246,[4]OPERACIONAL!$A$1:$C$12,2,FALSE)</f>
        <v>SELECIONAR</v>
      </c>
    </row>
    <row r="247" spans="2:14">
      <c r="B247" s="23" t="str">
        <f t="shared" ref="B247:B310" si="10">MID(C247,1,2)</f>
        <v>U.</v>
      </c>
      <c r="C247" s="43" t="s">
        <v>4</v>
      </c>
      <c r="D247" s="25"/>
      <c r="E247" s="25"/>
      <c r="F247" s="24" t="s">
        <v>18</v>
      </c>
      <c r="G247" s="26">
        <v>1</v>
      </c>
      <c r="H247" s="31"/>
      <c r="I247" s="27">
        <v>0</v>
      </c>
      <c r="J247" s="28">
        <f t="shared" si="9"/>
        <v>0</v>
      </c>
      <c r="K247" s="29" t="s">
        <v>50</v>
      </c>
      <c r="L247" s="29" t="s">
        <v>45</v>
      </c>
      <c r="M247" s="29" t="s">
        <v>51</v>
      </c>
      <c r="N247" s="30" t="str">
        <f>VLOOKUP(M247,[4]OPERACIONAL!$A$1:$C$12,2,FALSE)</f>
        <v>SELECIONAR</v>
      </c>
    </row>
    <row r="248" spans="2:14">
      <c r="B248" s="23" t="str">
        <f t="shared" si="10"/>
        <v>U.</v>
      </c>
      <c r="C248" s="43" t="s">
        <v>4</v>
      </c>
      <c r="D248" s="25"/>
      <c r="E248" s="25"/>
      <c r="F248" s="24" t="s">
        <v>18</v>
      </c>
      <c r="G248" s="26">
        <v>1</v>
      </c>
      <c r="H248" s="31"/>
      <c r="I248" s="27">
        <v>0</v>
      </c>
      <c r="J248" s="28">
        <f t="shared" si="9"/>
        <v>0</v>
      </c>
      <c r="K248" s="29" t="s">
        <v>50</v>
      </c>
      <c r="L248" s="29" t="s">
        <v>45</v>
      </c>
      <c r="M248" s="29" t="s">
        <v>51</v>
      </c>
      <c r="N248" s="30" t="str">
        <f>VLOOKUP(M248,[4]OPERACIONAL!$A$1:$C$12,2,FALSE)</f>
        <v>SELECIONAR</v>
      </c>
    </row>
    <row r="249" spans="2:14">
      <c r="B249" s="23" t="str">
        <f t="shared" si="10"/>
        <v>U.</v>
      </c>
      <c r="C249" s="43" t="s">
        <v>4</v>
      </c>
      <c r="D249" s="25"/>
      <c r="E249" s="25"/>
      <c r="F249" s="24" t="s">
        <v>18</v>
      </c>
      <c r="G249" s="26">
        <v>1</v>
      </c>
      <c r="H249" s="31"/>
      <c r="I249" s="27">
        <v>0</v>
      </c>
      <c r="J249" s="28">
        <f t="shared" si="9"/>
        <v>0</v>
      </c>
      <c r="K249" s="29" t="s">
        <v>50</v>
      </c>
      <c r="L249" s="29" t="s">
        <v>45</v>
      </c>
      <c r="M249" s="29" t="s">
        <v>51</v>
      </c>
      <c r="N249" s="30" t="str">
        <f>VLOOKUP(M249,[4]OPERACIONAL!$A$1:$C$12,2,FALSE)</f>
        <v>SELECIONAR</v>
      </c>
    </row>
    <row r="250" spans="2:14">
      <c r="B250" s="23" t="str">
        <f t="shared" si="10"/>
        <v>U.</v>
      </c>
      <c r="C250" s="43" t="s">
        <v>4</v>
      </c>
      <c r="D250" s="25"/>
      <c r="E250" s="25"/>
      <c r="F250" s="24" t="s">
        <v>18</v>
      </c>
      <c r="G250" s="26">
        <v>1</v>
      </c>
      <c r="H250" s="31"/>
      <c r="I250" s="27">
        <v>0</v>
      </c>
      <c r="J250" s="28">
        <f t="shared" si="9"/>
        <v>0</v>
      </c>
      <c r="K250" s="29" t="s">
        <v>50</v>
      </c>
      <c r="L250" s="29" t="s">
        <v>45</v>
      </c>
      <c r="M250" s="29" t="s">
        <v>51</v>
      </c>
      <c r="N250" s="30" t="str">
        <f>VLOOKUP(M250,[4]OPERACIONAL!$A$1:$C$12,2,FALSE)</f>
        <v>SELECIONAR</v>
      </c>
    </row>
    <row r="251" spans="2:14">
      <c r="B251" s="23" t="str">
        <f t="shared" si="10"/>
        <v>U.</v>
      </c>
      <c r="C251" s="43" t="s">
        <v>4</v>
      </c>
      <c r="D251" s="25"/>
      <c r="E251" s="25"/>
      <c r="F251" s="24" t="s">
        <v>18</v>
      </c>
      <c r="G251" s="26">
        <v>1</v>
      </c>
      <c r="H251" s="31"/>
      <c r="I251" s="27">
        <v>0</v>
      </c>
      <c r="J251" s="28">
        <f t="shared" si="9"/>
        <v>0</v>
      </c>
      <c r="K251" s="29" t="s">
        <v>50</v>
      </c>
      <c r="L251" s="29" t="s">
        <v>45</v>
      </c>
      <c r="M251" s="29" t="s">
        <v>51</v>
      </c>
      <c r="N251" s="30" t="str">
        <f>VLOOKUP(M251,[4]OPERACIONAL!$A$1:$C$12,2,FALSE)</f>
        <v>SELECIONAR</v>
      </c>
    </row>
    <row r="252" spans="2:14">
      <c r="B252" s="23" t="str">
        <f t="shared" si="10"/>
        <v>U.</v>
      </c>
      <c r="C252" s="43" t="s">
        <v>4</v>
      </c>
      <c r="D252" s="25"/>
      <c r="E252" s="25"/>
      <c r="F252" s="24" t="s">
        <v>18</v>
      </c>
      <c r="G252" s="26">
        <v>1</v>
      </c>
      <c r="H252" s="31"/>
      <c r="I252" s="27">
        <v>0</v>
      </c>
      <c r="J252" s="28">
        <f t="shared" si="9"/>
        <v>0</v>
      </c>
      <c r="K252" s="29" t="s">
        <v>50</v>
      </c>
      <c r="L252" s="29" t="s">
        <v>45</v>
      </c>
      <c r="M252" s="29" t="s">
        <v>51</v>
      </c>
      <c r="N252" s="30" t="str">
        <f>VLOOKUP(M252,[4]OPERACIONAL!$A$1:$C$12,2,FALSE)</f>
        <v>SELECIONAR</v>
      </c>
    </row>
    <row r="253" spans="2:14">
      <c r="B253" s="23" t="str">
        <f t="shared" si="10"/>
        <v>U.</v>
      </c>
      <c r="C253" s="43" t="s">
        <v>4</v>
      </c>
      <c r="D253" s="25"/>
      <c r="E253" s="25"/>
      <c r="F253" s="24" t="s">
        <v>18</v>
      </c>
      <c r="G253" s="26">
        <v>1</v>
      </c>
      <c r="H253" s="31"/>
      <c r="I253" s="27">
        <v>0</v>
      </c>
      <c r="J253" s="28">
        <f t="shared" si="9"/>
        <v>0</v>
      </c>
      <c r="K253" s="29" t="s">
        <v>50</v>
      </c>
      <c r="L253" s="29" t="s">
        <v>45</v>
      </c>
      <c r="M253" s="29" t="s">
        <v>51</v>
      </c>
      <c r="N253" s="30" t="str">
        <f>VLOOKUP(M253,[4]OPERACIONAL!$A$1:$C$12,2,FALSE)</f>
        <v>SELECIONAR</v>
      </c>
    </row>
    <row r="254" spans="2:14">
      <c r="B254" s="23" t="str">
        <f t="shared" si="10"/>
        <v>U.</v>
      </c>
      <c r="C254" s="43" t="s">
        <v>4</v>
      </c>
      <c r="D254" s="25"/>
      <c r="E254" s="25"/>
      <c r="F254" s="24" t="s">
        <v>18</v>
      </c>
      <c r="G254" s="26">
        <v>1</v>
      </c>
      <c r="H254" s="31"/>
      <c r="I254" s="27">
        <v>0</v>
      </c>
      <c r="J254" s="28">
        <f t="shared" si="9"/>
        <v>0</v>
      </c>
      <c r="K254" s="29" t="s">
        <v>50</v>
      </c>
      <c r="L254" s="29" t="s">
        <v>45</v>
      </c>
      <c r="M254" s="29" t="s">
        <v>51</v>
      </c>
      <c r="N254" s="30" t="str">
        <f>VLOOKUP(M254,[4]OPERACIONAL!$A$1:$C$12,2,FALSE)</f>
        <v>SELECIONAR</v>
      </c>
    </row>
    <row r="255" spans="2:14">
      <c r="B255" s="23" t="str">
        <f t="shared" si="10"/>
        <v>U.</v>
      </c>
      <c r="C255" s="43" t="s">
        <v>4</v>
      </c>
      <c r="D255" s="25"/>
      <c r="E255" s="25"/>
      <c r="F255" s="24" t="s">
        <v>18</v>
      </c>
      <c r="G255" s="26">
        <v>1</v>
      </c>
      <c r="H255" s="31"/>
      <c r="I255" s="27">
        <v>0</v>
      </c>
      <c r="J255" s="28">
        <f t="shared" si="9"/>
        <v>0</v>
      </c>
      <c r="K255" s="29" t="s">
        <v>50</v>
      </c>
      <c r="L255" s="29" t="s">
        <v>45</v>
      </c>
      <c r="M255" s="29" t="s">
        <v>51</v>
      </c>
      <c r="N255" s="30" t="str">
        <f>VLOOKUP(M255,[4]OPERACIONAL!$A$1:$C$12,2,FALSE)</f>
        <v>SELECIONAR</v>
      </c>
    </row>
    <row r="256" spans="2:14">
      <c r="B256" s="23" t="str">
        <f t="shared" si="10"/>
        <v>U.</v>
      </c>
      <c r="C256" s="43" t="s">
        <v>4</v>
      </c>
      <c r="D256" s="25"/>
      <c r="E256" s="25"/>
      <c r="F256" s="24" t="s">
        <v>18</v>
      </c>
      <c r="G256" s="26">
        <v>1</v>
      </c>
      <c r="H256" s="31"/>
      <c r="I256" s="27">
        <v>0</v>
      </c>
      <c r="J256" s="28">
        <f t="shared" si="9"/>
        <v>0</v>
      </c>
      <c r="K256" s="29" t="s">
        <v>50</v>
      </c>
      <c r="L256" s="29" t="s">
        <v>45</v>
      </c>
      <c r="M256" s="29" t="s">
        <v>51</v>
      </c>
      <c r="N256" s="30" t="str">
        <f>VLOOKUP(M256,[4]OPERACIONAL!$A$1:$C$12,2,FALSE)</f>
        <v>SELECIONAR</v>
      </c>
    </row>
    <row r="257" spans="2:14">
      <c r="B257" s="23" t="str">
        <f t="shared" si="10"/>
        <v>U.</v>
      </c>
      <c r="C257" s="43" t="s">
        <v>4</v>
      </c>
      <c r="D257" s="25"/>
      <c r="E257" s="25"/>
      <c r="F257" s="24" t="s">
        <v>18</v>
      </c>
      <c r="G257" s="26">
        <v>1</v>
      </c>
      <c r="H257" s="31"/>
      <c r="I257" s="27">
        <v>0</v>
      </c>
      <c r="J257" s="28">
        <f t="shared" si="9"/>
        <v>0</v>
      </c>
      <c r="K257" s="29" t="s">
        <v>50</v>
      </c>
      <c r="L257" s="29" t="s">
        <v>45</v>
      </c>
      <c r="M257" s="29" t="s">
        <v>51</v>
      </c>
      <c r="N257" s="30" t="str">
        <f>VLOOKUP(M257,[4]OPERACIONAL!$A$1:$C$12,2,FALSE)</f>
        <v>SELECIONAR</v>
      </c>
    </row>
    <row r="258" spans="2:14">
      <c r="B258" s="23" t="str">
        <f t="shared" si="10"/>
        <v>U.</v>
      </c>
      <c r="C258" s="43" t="s">
        <v>4</v>
      </c>
      <c r="D258" s="25"/>
      <c r="E258" s="25"/>
      <c r="F258" s="24" t="s">
        <v>18</v>
      </c>
      <c r="G258" s="26">
        <v>1</v>
      </c>
      <c r="H258" s="31"/>
      <c r="I258" s="27">
        <v>0</v>
      </c>
      <c r="J258" s="28">
        <f t="shared" si="9"/>
        <v>0</v>
      </c>
      <c r="K258" s="29" t="s">
        <v>50</v>
      </c>
      <c r="L258" s="29" t="s">
        <v>45</v>
      </c>
      <c r="M258" s="29" t="s">
        <v>51</v>
      </c>
      <c r="N258" s="30" t="str">
        <f>VLOOKUP(M258,[4]OPERACIONAL!$A$1:$C$12,2,FALSE)</f>
        <v>SELECIONAR</v>
      </c>
    </row>
    <row r="259" spans="2:14">
      <c r="B259" s="23" t="str">
        <f t="shared" si="10"/>
        <v>U.</v>
      </c>
      <c r="C259" s="43" t="s">
        <v>4</v>
      </c>
      <c r="D259" s="25"/>
      <c r="E259" s="25"/>
      <c r="F259" s="24" t="s">
        <v>18</v>
      </c>
      <c r="G259" s="26">
        <v>1</v>
      </c>
      <c r="H259" s="31"/>
      <c r="I259" s="27">
        <v>0</v>
      </c>
      <c r="J259" s="28">
        <f t="shared" si="9"/>
        <v>0</v>
      </c>
      <c r="K259" s="29" t="s">
        <v>50</v>
      </c>
      <c r="L259" s="29" t="s">
        <v>45</v>
      </c>
      <c r="M259" s="29" t="s">
        <v>51</v>
      </c>
      <c r="N259" s="30" t="str">
        <f>VLOOKUP(M259,[4]OPERACIONAL!$A$1:$C$12,2,FALSE)</f>
        <v>SELECIONAR</v>
      </c>
    </row>
    <row r="260" spans="2:14">
      <c r="B260" s="23" t="str">
        <f t="shared" si="10"/>
        <v>U.</v>
      </c>
      <c r="C260" s="43" t="s">
        <v>4</v>
      </c>
      <c r="D260" s="25"/>
      <c r="E260" s="25"/>
      <c r="F260" s="24" t="s">
        <v>18</v>
      </c>
      <c r="G260" s="26">
        <v>1</v>
      </c>
      <c r="H260" s="31"/>
      <c r="I260" s="27">
        <v>0</v>
      </c>
      <c r="J260" s="28">
        <f t="shared" ref="J260:J323" si="11">G260*I260</f>
        <v>0</v>
      </c>
      <c r="K260" s="29" t="s">
        <v>50</v>
      </c>
      <c r="L260" s="29" t="s">
        <v>45</v>
      </c>
      <c r="M260" s="29" t="s">
        <v>51</v>
      </c>
      <c r="N260" s="30" t="str">
        <f>VLOOKUP(M260,[4]OPERACIONAL!$A$1:$C$12,2,FALSE)</f>
        <v>SELECIONAR</v>
      </c>
    </row>
    <row r="261" spans="2:14">
      <c r="B261" s="23" t="str">
        <f t="shared" si="10"/>
        <v>U.</v>
      </c>
      <c r="C261" s="43" t="s">
        <v>4</v>
      </c>
      <c r="D261" s="25"/>
      <c r="E261" s="25"/>
      <c r="F261" s="24" t="s">
        <v>18</v>
      </c>
      <c r="G261" s="26">
        <v>1</v>
      </c>
      <c r="H261" s="31"/>
      <c r="I261" s="27">
        <v>0</v>
      </c>
      <c r="J261" s="28">
        <f t="shared" si="11"/>
        <v>0</v>
      </c>
      <c r="K261" s="29" t="s">
        <v>50</v>
      </c>
      <c r="L261" s="29" t="s">
        <v>45</v>
      </c>
      <c r="M261" s="29" t="s">
        <v>51</v>
      </c>
      <c r="N261" s="30" t="str">
        <f>VLOOKUP(M261,[4]OPERACIONAL!$A$1:$C$12,2,FALSE)</f>
        <v>SELECIONAR</v>
      </c>
    </row>
    <row r="262" spans="2:14">
      <c r="B262" s="23" t="str">
        <f t="shared" si="10"/>
        <v>U.</v>
      </c>
      <c r="C262" s="43" t="s">
        <v>4</v>
      </c>
      <c r="D262" s="25"/>
      <c r="E262" s="25"/>
      <c r="F262" s="24" t="s">
        <v>18</v>
      </c>
      <c r="G262" s="26">
        <v>1</v>
      </c>
      <c r="H262" s="31"/>
      <c r="I262" s="27">
        <v>0</v>
      </c>
      <c r="J262" s="28">
        <f t="shared" si="11"/>
        <v>0</v>
      </c>
      <c r="K262" s="29" t="s">
        <v>50</v>
      </c>
      <c r="L262" s="29" t="s">
        <v>45</v>
      </c>
      <c r="M262" s="29" t="s">
        <v>51</v>
      </c>
      <c r="N262" s="30" t="str">
        <f>VLOOKUP(M262,[4]OPERACIONAL!$A$1:$C$12,2,FALSE)</f>
        <v>SELECIONAR</v>
      </c>
    </row>
    <row r="263" spans="2:14">
      <c r="B263" s="23" t="str">
        <f t="shared" si="10"/>
        <v>U.</v>
      </c>
      <c r="C263" s="43" t="s">
        <v>4</v>
      </c>
      <c r="D263" s="25"/>
      <c r="E263" s="25"/>
      <c r="F263" s="24" t="s">
        <v>18</v>
      </c>
      <c r="G263" s="26">
        <v>1</v>
      </c>
      <c r="H263" s="31"/>
      <c r="I263" s="27">
        <v>0</v>
      </c>
      <c r="J263" s="28">
        <f t="shared" si="11"/>
        <v>0</v>
      </c>
      <c r="K263" s="29" t="s">
        <v>50</v>
      </c>
      <c r="L263" s="29" t="s">
        <v>45</v>
      </c>
      <c r="M263" s="29" t="s">
        <v>51</v>
      </c>
      <c r="N263" s="30" t="str">
        <f>VLOOKUP(M263,[4]OPERACIONAL!$A$1:$C$12,2,FALSE)</f>
        <v>SELECIONAR</v>
      </c>
    </row>
    <row r="264" spans="2:14">
      <c r="B264" s="23" t="str">
        <f t="shared" si="10"/>
        <v>U.</v>
      </c>
      <c r="C264" s="43" t="s">
        <v>4</v>
      </c>
      <c r="D264" s="25"/>
      <c r="E264" s="25"/>
      <c r="F264" s="24" t="s">
        <v>18</v>
      </c>
      <c r="G264" s="26">
        <v>1</v>
      </c>
      <c r="H264" s="31"/>
      <c r="I264" s="27">
        <v>0</v>
      </c>
      <c r="J264" s="28">
        <f t="shared" si="11"/>
        <v>0</v>
      </c>
      <c r="K264" s="29" t="s">
        <v>50</v>
      </c>
      <c r="L264" s="29" t="s">
        <v>45</v>
      </c>
      <c r="M264" s="29" t="s">
        <v>51</v>
      </c>
      <c r="N264" s="30" t="str">
        <f>VLOOKUP(M264,[4]OPERACIONAL!$A$1:$C$12,2,FALSE)</f>
        <v>SELECIONAR</v>
      </c>
    </row>
    <row r="265" spans="2:14">
      <c r="B265" s="23" t="str">
        <f t="shared" si="10"/>
        <v>U.</v>
      </c>
      <c r="C265" s="43" t="s">
        <v>4</v>
      </c>
      <c r="D265" s="25"/>
      <c r="E265" s="25"/>
      <c r="F265" s="24" t="s">
        <v>18</v>
      </c>
      <c r="G265" s="26">
        <v>1</v>
      </c>
      <c r="H265" s="31"/>
      <c r="I265" s="27">
        <v>0</v>
      </c>
      <c r="J265" s="28">
        <f t="shared" si="11"/>
        <v>0</v>
      </c>
      <c r="K265" s="29" t="s">
        <v>50</v>
      </c>
      <c r="L265" s="29" t="s">
        <v>45</v>
      </c>
      <c r="M265" s="29" t="s">
        <v>51</v>
      </c>
      <c r="N265" s="30" t="str">
        <f>VLOOKUP(M265,[4]OPERACIONAL!$A$1:$C$12,2,FALSE)</f>
        <v>SELECIONAR</v>
      </c>
    </row>
    <row r="266" spans="2:14">
      <c r="B266" s="23" t="str">
        <f t="shared" si="10"/>
        <v>U.</v>
      </c>
      <c r="C266" s="43" t="s">
        <v>4</v>
      </c>
      <c r="D266" s="25"/>
      <c r="E266" s="25"/>
      <c r="F266" s="24" t="s">
        <v>18</v>
      </c>
      <c r="G266" s="26">
        <v>1</v>
      </c>
      <c r="H266" s="31"/>
      <c r="I266" s="27">
        <v>0</v>
      </c>
      <c r="J266" s="28">
        <f t="shared" si="11"/>
        <v>0</v>
      </c>
      <c r="K266" s="29" t="s">
        <v>50</v>
      </c>
      <c r="L266" s="29" t="s">
        <v>45</v>
      </c>
      <c r="M266" s="29" t="s">
        <v>51</v>
      </c>
      <c r="N266" s="30" t="str">
        <f>VLOOKUP(M266,[4]OPERACIONAL!$A$1:$C$12,2,FALSE)</f>
        <v>SELECIONAR</v>
      </c>
    </row>
    <row r="267" spans="2:14">
      <c r="B267" s="23" t="str">
        <f t="shared" si="10"/>
        <v>U.</v>
      </c>
      <c r="C267" s="43" t="s">
        <v>4</v>
      </c>
      <c r="D267" s="25"/>
      <c r="E267" s="25"/>
      <c r="F267" s="24" t="s">
        <v>18</v>
      </c>
      <c r="G267" s="26">
        <v>1</v>
      </c>
      <c r="H267" s="31"/>
      <c r="I267" s="27">
        <v>0</v>
      </c>
      <c r="J267" s="28">
        <f t="shared" si="11"/>
        <v>0</v>
      </c>
      <c r="K267" s="29" t="s">
        <v>50</v>
      </c>
      <c r="L267" s="29" t="s">
        <v>45</v>
      </c>
      <c r="M267" s="29" t="s">
        <v>51</v>
      </c>
      <c r="N267" s="30" t="str">
        <f>VLOOKUP(M267,[4]OPERACIONAL!$A$1:$C$12,2,FALSE)</f>
        <v>SELECIONAR</v>
      </c>
    </row>
    <row r="268" spans="2:14">
      <c r="B268" s="23" t="str">
        <f t="shared" si="10"/>
        <v>U.</v>
      </c>
      <c r="C268" s="43" t="s">
        <v>4</v>
      </c>
      <c r="D268" s="25"/>
      <c r="E268" s="25"/>
      <c r="F268" s="24" t="s">
        <v>18</v>
      </c>
      <c r="G268" s="26">
        <v>1</v>
      </c>
      <c r="H268" s="31"/>
      <c r="I268" s="27">
        <v>0</v>
      </c>
      <c r="J268" s="28">
        <f t="shared" si="11"/>
        <v>0</v>
      </c>
      <c r="K268" s="29" t="s">
        <v>50</v>
      </c>
      <c r="L268" s="29" t="s">
        <v>45</v>
      </c>
      <c r="M268" s="29" t="s">
        <v>51</v>
      </c>
      <c r="N268" s="30" t="str">
        <f>VLOOKUP(M268,[4]OPERACIONAL!$A$1:$C$12,2,FALSE)</f>
        <v>SELECIONAR</v>
      </c>
    </row>
    <row r="269" spans="2:14">
      <c r="B269" s="23" t="str">
        <f t="shared" si="10"/>
        <v>U.</v>
      </c>
      <c r="C269" s="43" t="s">
        <v>4</v>
      </c>
      <c r="D269" s="25"/>
      <c r="E269" s="25"/>
      <c r="F269" s="24" t="s">
        <v>18</v>
      </c>
      <c r="G269" s="26">
        <v>1</v>
      </c>
      <c r="H269" s="31"/>
      <c r="I269" s="27">
        <v>0</v>
      </c>
      <c r="J269" s="28">
        <f t="shared" si="11"/>
        <v>0</v>
      </c>
      <c r="K269" s="29" t="s">
        <v>50</v>
      </c>
      <c r="L269" s="29" t="s">
        <v>45</v>
      </c>
      <c r="M269" s="29" t="s">
        <v>51</v>
      </c>
      <c r="N269" s="30" t="str">
        <f>VLOOKUP(M269,[4]OPERACIONAL!$A$1:$C$12,2,FALSE)</f>
        <v>SELECIONAR</v>
      </c>
    </row>
    <row r="270" spans="2:14">
      <c r="B270" s="23" t="str">
        <f t="shared" si="10"/>
        <v>U.</v>
      </c>
      <c r="C270" s="43" t="s">
        <v>4</v>
      </c>
      <c r="D270" s="25"/>
      <c r="E270" s="25"/>
      <c r="F270" s="24" t="s">
        <v>18</v>
      </c>
      <c r="G270" s="26">
        <v>1</v>
      </c>
      <c r="H270" s="31"/>
      <c r="I270" s="27">
        <v>0</v>
      </c>
      <c r="J270" s="28">
        <f t="shared" si="11"/>
        <v>0</v>
      </c>
      <c r="K270" s="29" t="s">
        <v>50</v>
      </c>
      <c r="L270" s="29" t="s">
        <v>45</v>
      </c>
      <c r="M270" s="29" t="s">
        <v>51</v>
      </c>
      <c r="N270" s="30" t="str">
        <f>VLOOKUP(M270,[4]OPERACIONAL!$A$1:$C$12,2,FALSE)</f>
        <v>SELECIONAR</v>
      </c>
    </row>
    <row r="271" spans="2:14">
      <c r="B271" s="23" t="str">
        <f t="shared" si="10"/>
        <v>U.</v>
      </c>
      <c r="C271" s="43" t="s">
        <v>4</v>
      </c>
      <c r="D271" s="25"/>
      <c r="E271" s="25"/>
      <c r="F271" s="24" t="s">
        <v>18</v>
      </c>
      <c r="G271" s="26">
        <v>1</v>
      </c>
      <c r="H271" s="31"/>
      <c r="I271" s="27">
        <v>0</v>
      </c>
      <c r="J271" s="28">
        <f t="shared" si="11"/>
        <v>0</v>
      </c>
      <c r="K271" s="29" t="s">
        <v>50</v>
      </c>
      <c r="L271" s="29" t="s">
        <v>45</v>
      </c>
      <c r="M271" s="29" t="s">
        <v>51</v>
      </c>
      <c r="N271" s="30" t="str">
        <f>VLOOKUP(M271,[4]OPERACIONAL!$A$1:$C$12,2,FALSE)</f>
        <v>SELECIONAR</v>
      </c>
    </row>
    <row r="272" spans="2:14">
      <c r="B272" s="23" t="str">
        <f t="shared" si="10"/>
        <v>U.</v>
      </c>
      <c r="C272" s="43" t="s">
        <v>4</v>
      </c>
      <c r="D272" s="25"/>
      <c r="E272" s="25"/>
      <c r="F272" s="24" t="s">
        <v>18</v>
      </c>
      <c r="G272" s="26">
        <v>1</v>
      </c>
      <c r="H272" s="31"/>
      <c r="I272" s="27">
        <v>0</v>
      </c>
      <c r="J272" s="28">
        <f t="shared" si="11"/>
        <v>0</v>
      </c>
      <c r="K272" s="29" t="s">
        <v>50</v>
      </c>
      <c r="L272" s="29" t="s">
        <v>45</v>
      </c>
      <c r="M272" s="29" t="s">
        <v>51</v>
      </c>
      <c r="N272" s="30" t="str">
        <f>VLOOKUP(M272,[4]OPERACIONAL!$A$1:$C$12,2,FALSE)</f>
        <v>SELECIONAR</v>
      </c>
    </row>
    <row r="273" spans="2:14">
      <c r="B273" s="23" t="str">
        <f t="shared" si="10"/>
        <v>U.</v>
      </c>
      <c r="C273" s="43" t="s">
        <v>4</v>
      </c>
      <c r="D273" s="25"/>
      <c r="E273" s="25"/>
      <c r="F273" s="24" t="s">
        <v>18</v>
      </c>
      <c r="G273" s="26">
        <v>1</v>
      </c>
      <c r="H273" s="31"/>
      <c r="I273" s="27">
        <v>0</v>
      </c>
      <c r="J273" s="28">
        <f t="shared" si="11"/>
        <v>0</v>
      </c>
      <c r="K273" s="29" t="s">
        <v>50</v>
      </c>
      <c r="L273" s="29" t="s">
        <v>45</v>
      </c>
      <c r="M273" s="29" t="s">
        <v>51</v>
      </c>
      <c r="N273" s="30" t="str">
        <f>VLOOKUP(M273,[4]OPERACIONAL!$A$1:$C$12,2,FALSE)</f>
        <v>SELECIONAR</v>
      </c>
    </row>
    <row r="274" spans="2:14">
      <c r="B274" s="23" t="str">
        <f t="shared" si="10"/>
        <v>U.</v>
      </c>
      <c r="C274" s="43" t="s">
        <v>4</v>
      </c>
      <c r="D274" s="25"/>
      <c r="E274" s="25"/>
      <c r="F274" s="24" t="s">
        <v>18</v>
      </c>
      <c r="G274" s="26">
        <v>1</v>
      </c>
      <c r="H274" s="31"/>
      <c r="I274" s="27">
        <v>0</v>
      </c>
      <c r="J274" s="28">
        <f t="shared" si="11"/>
        <v>0</v>
      </c>
      <c r="K274" s="29" t="s">
        <v>50</v>
      </c>
      <c r="L274" s="29" t="s">
        <v>45</v>
      </c>
      <c r="M274" s="29" t="s">
        <v>51</v>
      </c>
      <c r="N274" s="30" t="str">
        <f>VLOOKUP(M274,[4]OPERACIONAL!$A$1:$C$12,2,FALSE)</f>
        <v>SELECIONAR</v>
      </c>
    </row>
    <row r="275" spans="2:14">
      <c r="B275" s="23" t="str">
        <f t="shared" si="10"/>
        <v>U.</v>
      </c>
      <c r="C275" s="43" t="s">
        <v>4</v>
      </c>
      <c r="D275" s="25"/>
      <c r="E275" s="25"/>
      <c r="F275" s="24" t="s">
        <v>18</v>
      </c>
      <c r="G275" s="26">
        <v>1</v>
      </c>
      <c r="H275" s="31"/>
      <c r="I275" s="27">
        <v>0</v>
      </c>
      <c r="J275" s="28">
        <f t="shared" si="11"/>
        <v>0</v>
      </c>
      <c r="K275" s="29" t="s">
        <v>50</v>
      </c>
      <c r="L275" s="29" t="s">
        <v>45</v>
      </c>
      <c r="M275" s="29" t="s">
        <v>51</v>
      </c>
      <c r="N275" s="30" t="str">
        <f>VLOOKUP(M275,[4]OPERACIONAL!$A$1:$C$12,2,FALSE)</f>
        <v>SELECIONAR</v>
      </c>
    </row>
    <row r="276" spans="2:14">
      <c r="B276" s="23" t="str">
        <f t="shared" si="10"/>
        <v>U.</v>
      </c>
      <c r="C276" s="43" t="s">
        <v>4</v>
      </c>
      <c r="D276" s="25"/>
      <c r="E276" s="25"/>
      <c r="F276" s="24" t="s">
        <v>18</v>
      </c>
      <c r="G276" s="26">
        <v>1</v>
      </c>
      <c r="H276" s="31"/>
      <c r="I276" s="27">
        <v>0</v>
      </c>
      <c r="J276" s="28">
        <f t="shared" si="11"/>
        <v>0</v>
      </c>
      <c r="K276" s="29" t="s">
        <v>50</v>
      </c>
      <c r="L276" s="29" t="s">
        <v>45</v>
      </c>
      <c r="M276" s="29" t="s">
        <v>51</v>
      </c>
      <c r="N276" s="30" t="str">
        <f>VLOOKUP(M276,[4]OPERACIONAL!$A$1:$C$12,2,FALSE)</f>
        <v>SELECIONAR</v>
      </c>
    </row>
    <row r="277" spans="2:14">
      <c r="B277" s="23" t="str">
        <f t="shared" si="10"/>
        <v>U.</v>
      </c>
      <c r="C277" s="43" t="s">
        <v>4</v>
      </c>
      <c r="D277" s="25"/>
      <c r="E277" s="25"/>
      <c r="F277" s="24" t="s">
        <v>18</v>
      </c>
      <c r="G277" s="26">
        <v>1</v>
      </c>
      <c r="H277" s="31"/>
      <c r="I277" s="27">
        <v>0</v>
      </c>
      <c r="J277" s="28">
        <f t="shared" si="11"/>
        <v>0</v>
      </c>
      <c r="K277" s="29" t="s">
        <v>50</v>
      </c>
      <c r="L277" s="29" t="s">
        <v>45</v>
      </c>
      <c r="M277" s="29" t="s">
        <v>51</v>
      </c>
      <c r="N277" s="30" t="str">
        <f>VLOOKUP(M277,[4]OPERACIONAL!$A$1:$C$12,2,FALSE)</f>
        <v>SELECIONAR</v>
      </c>
    </row>
    <row r="278" spans="2:14">
      <c r="B278" s="23" t="str">
        <f t="shared" si="10"/>
        <v>U.</v>
      </c>
      <c r="C278" s="43" t="s">
        <v>4</v>
      </c>
      <c r="D278" s="25"/>
      <c r="E278" s="25"/>
      <c r="F278" s="24" t="s">
        <v>18</v>
      </c>
      <c r="G278" s="26">
        <v>1</v>
      </c>
      <c r="H278" s="31"/>
      <c r="I278" s="27">
        <v>0</v>
      </c>
      <c r="J278" s="28">
        <f t="shared" si="11"/>
        <v>0</v>
      </c>
      <c r="K278" s="29" t="s">
        <v>50</v>
      </c>
      <c r="L278" s="29" t="s">
        <v>45</v>
      </c>
      <c r="M278" s="29" t="s">
        <v>51</v>
      </c>
      <c r="N278" s="30" t="str">
        <f>VLOOKUP(M278,[4]OPERACIONAL!$A$1:$C$12,2,FALSE)</f>
        <v>SELECIONAR</v>
      </c>
    </row>
    <row r="279" spans="2:14">
      <c r="B279" s="23" t="str">
        <f t="shared" si="10"/>
        <v>U.</v>
      </c>
      <c r="C279" s="43" t="s">
        <v>4</v>
      </c>
      <c r="D279" s="25"/>
      <c r="E279" s="25"/>
      <c r="F279" s="24" t="s">
        <v>18</v>
      </c>
      <c r="G279" s="26">
        <v>1</v>
      </c>
      <c r="H279" s="31"/>
      <c r="I279" s="27">
        <v>0</v>
      </c>
      <c r="J279" s="28">
        <f t="shared" si="11"/>
        <v>0</v>
      </c>
      <c r="K279" s="29" t="s">
        <v>50</v>
      </c>
      <c r="L279" s="29" t="s">
        <v>45</v>
      </c>
      <c r="M279" s="29" t="s">
        <v>51</v>
      </c>
      <c r="N279" s="30" t="str">
        <f>VLOOKUP(M279,[4]OPERACIONAL!$A$1:$C$12,2,FALSE)</f>
        <v>SELECIONAR</v>
      </c>
    </row>
    <row r="280" spans="2:14">
      <c r="B280" s="23" t="str">
        <f t="shared" si="10"/>
        <v>U.</v>
      </c>
      <c r="C280" s="43" t="s">
        <v>4</v>
      </c>
      <c r="D280" s="25"/>
      <c r="E280" s="25"/>
      <c r="F280" s="24" t="s">
        <v>18</v>
      </c>
      <c r="G280" s="26">
        <v>1</v>
      </c>
      <c r="H280" s="31"/>
      <c r="I280" s="27">
        <v>0</v>
      </c>
      <c r="J280" s="28">
        <f t="shared" si="11"/>
        <v>0</v>
      </c>
      <c r="K280" s="29" t="s">
        <v>50</v>
      </c>
      <c r="L280" s="29" t="s">
        <v>45</v>
      </c>
      <c r="M280" s="29" t="s">
        <v>51</v>
      </c>
      <c r="N280" s="30" t="str">
        <f>VLOOKUP(M280,[4]OPERACIONAL!$A$1:$C$12,2,FALSE)</f>
        <v>SELECIONAR</v>
      </c>
    </row>
    <row r="281" spans="2:14">
      <c r="B281" s="23" t="str">
        <f t="shared" si="10"/>
        <v>U.</v>
      </c>
      <c r="C281" s="43" t="s">
        <v>4</v>
      </c>
      <c r="D281" s="25"/>
      <c r="E281" s="25"/>
      <c r="F281" s="24" t="s">
        <v>18</v>
      </c>
      <c r="G281" s="26">
        <v>1</v>
      </c>
      <c r="H281" s="31"/>
      <c r="I281" s="27">
        <v>0</v>
      </c>
      <c r="J281" s="28">
        <f t="shared" si="11"/>
        <v>0</v>
      </c>
      <c r="K281" s="29" t="s">
        <v>50</v>
      </c>
      <c r="L281" s="29" t="s">
        <v>45</v>
      </c>
      <c r="M281" s="29" t="s">
        <v>51</v>
      </c>
      <c r="N281" s="30" t="str">
        <f>VLOOKUP(M281,[4]OPERACIONAL!$A$1:$C$12,2,FALSE)</f>
        <v>SELECIONAR</v>
      </c>
    </row>
    <row r="282" spans="2:14">
      <c r="B282" s="23" t="str">
        <f t="shared" si="10"/>
        <v>U.</v>
      </c>
      <c r="C282" s="43" t="s">
        <v>4</v>
      </c>
      <c r="D282" s="25"/>
      <c r="E282" s="25"/>
      <c r="F282" s="24" t="s">
        <v>18</v>
      </c>
      <c r="G282" s="26">
        <v>1</v>
      </c>
      <c r="H282" s="31"/>
      <c r="I282" s="27">
        <v>0</v>
      </c>
      <c r="J282" s="28">
        <f t="shared" si="11"/>
        <v>0</v>
      </c>
      <c r="K282" s="29" t="s">
        <v>50</v>
      </c>
      <c r="L282" s="29" t="s">
        <v>45</v>
      </c>
      <c r="M282" s="29" t="s">
        <v>51</v>
      </c>
      <c r="N282" s="30" t="str">
        <f>VLOOKUP(M282,[4]OPERACIONAL!$A$1:$C$12,2,FALSE)</f>
        <v>SELECIONAR</v>
      </c>
    </row>
    <row r="283" spans="2:14">
      <c r="B283" s="23" t="str">
        <f t="shared" si="10"/>
        <v>U.</v>
      </c>
      <c r="C283" s="43" t="s">
        <v>4</v>
      </c>
      <c r="D283" s="25"/>
      <c r="E283" s="25"/>
      <c r="F283" s="24" t="s">
        <v>18</v>
      </c>
      <c r="G283" s="26">
        <v>1</v>
      </c>
      <c r="H283" s="31"/>
      <c r="I283" s="27">
        <v>0</v>
      </c>
      <c r="J283" s="28">
        <f t="shared" si="11"/>
        <v>0</v>
      </c>
      <c r="K283" s="29" t="s">
        <v>50</v>
      </c>
      <c r="L283" s="29" t="s">
        <v>45</v>
      </c>
      <c r="M283" s="29" t="s">
        <v>51</v>
      </c>
      <c r="N283" s="30" t="str">
        <f>VLOOKUP(M283,[4]OPERACIONAL!$A$1:$C$12,2,FALSE)</f>
        <v>SELECIONAR</v>
      </c>
    </row>
    <row r="284" spans="2:14">
      <c r="B284" s="23" t="str">
        <f t="shared" si="10"/>
        <v>U.</v>
      </c>
      <c r="C284" s="43" t="s">
        <v>4</v>
      </c>
      <c r="D284" s="25"/>
      <c r="E284" s="25"/>
      <c r="F284" s="24" t="s">
        <v>18</v>
      </c>
      <c r="G284" s="26">
        <v>1</v>
      </c>
      <c r="H284" s="31"/>
      <c r="I284" s="27">
        <v>0</v>
      </c>
      <c r="J284" s="28">
        <f t="shared" si="11"/>
        <v>0</v>
      </c>
      <c r="K284" s="29" t="s">
        <v>50</v>
      </c>
      <c r="L284" s="29" t="s">
        <v>45</v>
      </c>
      <c r="M284" s="29" t="s">
        <v>51</v>
      </c>
      <c r="N284" s="30" t="str">
        <f>VLOOKUP(M284,[4]OPERACIONAL!$A$1:$C$12,2,FALSE)</f>
        <v>SELECIONAR</v>
      </c>
    </row>
    <row r="285" spans="2:14">
      <c r="B285" s="23" t="str">
        <f t="shared" si="10"/>
        <v>U.</v>
      </c>
      <c r="C285" s="43" t="s">
        <v>4</v>
      </c>
      <c r="D285" s="25"/>
      <c r="E285" s="25"/>
      <c r="F285" s="24" t="s">
        <v>18</v>
      </c>
      <c r="G285" s="26">
        <v>1</v>
      </c>
      <c r="H285" s="31"/>
      <c r="I285" s="27">
        <v>0</v>
      </c>
      <c r="J285" s="28">
        <f t="shared" si="11"/>
        <v>0</v>
      </c>
      <c r="K285" s="29" t="s">
        <v>50</v>
      </c>
      <c r="L285" s="29" t="s">
        <v>45</v>
      </c>
      <c r="M285" s="29" t="s">
        <v>51</v>
      </c>
      <c r="N285" s="30" t="str">
        <f>VLOOKUP(M285,[4]OPERACIONAL!$A$1:$C$12,2,FALSE)</f>
        <v>SELECIONAR</v>
      </c>
    </row>
    <row r="286" spans="2:14">
      <c r="B286" s="23" t="str">
        <f t="shared" si="10"/>
        <v>U.</v>
      </c>
      <c r="C286" s="43" t="s">
        <v>4</v>
      </c>
      <c r="D286" s="25"/>
      <c r="E286" s="25"/>
      <c r="F286" s="24" t="s">
        <v>18</v>
      </c>
      <c r="G286" s="26">
        <v>1</v>
      </c>
      <c r="H286" s="31"/>
      <c r="I286" s="27">
        <v>0</v>
      </c>
      <c r="J286" s="28">
        <f t="shared" si="11"/>
        <v>0</v>
      </c>
      <c r="K286" s="29" t="s">
        <v>50</v>
      </c>
      <c r="L286" s="29" t="s">
        <v>45</v>
      </c>
      <c r="M286" s="29" t="s">
        <v>51</v>
      </c>
      <c r="N286" s="30" t="str">
        <f>VLOOKUP(M286,[4]OPERACIONAL!$A$1:$C$12,2,FALSE)</f>
        <v>SELECIONAR</v>
      </c>
    </row>
    <row r="287" spans="2:14">
      <c r="B287" s="23" t="str">
        <f t="shared" si="10"/>
        <v>U.</v>
      </c>
      <c r="C287" s="43" t="s">
        <v>4</v>
      </c>
      <c r="D287" s="25"/>
      <c r="E287" s="25"/>
      <c r="F287" s="24" t="s">
        <v>18</v>
      </c>
      <c r="G287" s="26">
        <v>1</v>
      </c>
      <c r="H287" s="31"/>
      <c r="I287" s="27">
        <v>0</v>
      </c>
      <c r="J287" s="28">
        <f t="shared" si="11"/>
        <v>0</v>
      </c>
      <c r="K287" s="29" t="s">
        <v>50</v>
      </c>
      <c r="L287" s="29" t="s">
        <v>45</v>
      </c>
      <c r="M287" s="29" t="s">
        <v>51</v>
      </c>
      <c r="N287" s="30" t="str">
        <f>VLOOKUP(M287,[4]OPERACIONAL!$A$1:$C$12,2,FALSE)</f>
        <v>SELECIONAR</v>
      </c>
    </row>
    <row r="288" spans="2:14">
      <c r="B288" s="23" t="str">
        <f t="shared" si="10"/>
        <v>U.</v>
      </c>
      <c r="C288" s="43" t="s">
        <v>4</v>
      </c>
      <c r="D288" s="25"/>
      <c r="E288" s="25"/>
      <c r="F288" s="24" t="s">
        <v>18</v>
      </c>
      <c r="G288" s="26">
        <v>1</v>
      </c>
      <c r="H288" s="31"/>
      <c r="I288" s="27">
        <v>0</v>
      </c>
      <c r="J288" s="28">
        <f t="shared" si="11"/>
        <v>0</v>
      </c>
      <c r="K288" s="29" t="s">
        <v>50</v>
      </c>
      <c r="L288" s="29" t="s">
        <v>45</v>
      </c>
      <c r="M288" s="29" t="s">
        <v>51</v>
      </c>
      <c r="N288" s="30" t="str">
        <f>VLOOKUP(M288,[4]OPERACIONAL!$A$1:$C$12,2,FALSE)</f>
        <v>SELECIONAR</v>
      </c>
    </row>
    <row r="289" spans="2:14">
      <c r="B289" s="23" t="str">
        <f t="shared" si="10"/>
        <v>U.</v>
      </c>
      <c r="C289" s="43" t="s">
        <v>4</v>
      </c>
      <c r="D289" s="25"/>
      <c r="E289" s="25"/>
      <c r="F289" s="24" t="s">
        <v>18</v>
      </c>
      <c r="G289" s="26">
        <v>1</v>
      </c>
      <c r="H289" s="31"/>
      <c r="I289" s="27">
        <v>0</v>
      </c>
      <c r="J289" s="28">
        <f t="shared" si="11"/>
        <v>0</v>
      </c>
      <c r="K289" s="29" t="s">
        <v>50</v>
      </c>
      <c r="L289" s="29" t="s">
        <v>45</v>
      </c>
      <c r="M289" s="29" t="s">
        <v>51</v>
      </c>
      <c r="N289" s="30" t="str">
        <f>VLOOKUP(M289,[4]OPERACIONAL!$A$1:$C$12,2,FALSE)</f>
        <v>SELECIONAR</v>
      </c>
    </row>
    <row r="290" spans="2:14">
      <c r="B290" s="23" t="str">
        <f t="shared" si="10"/>
        <v>U.</v>
      </c>
      <c r="C290" s="43" t="s">
        <v>4</v>
      </c>
      <c r="D290" s="25"/>
      <c r="E290" s="25"/>
      <c r="F290" s="24" t="s">
        <v>18</v>
      </c>
      <c r="G290" s="26">
        <v>1</v>
      </c>
      <c r="H290" s="31"/>
      <c r="I290" s="27">
        <v>0</v>
      </c>
      <c r="J290" s="28">
        <f t="shared" si="11"/>
        <v>0</v>
      </c>
      <c r="K290" s="29" t="s">
        <v>50</v>
      </c>
      <c r="L290" s="29" t="s">
        <v>45</v>
      </c>
      <c r="M290" s="29" t="s">
        <v>51</v>
      </c>
      <c r="N290" s="30" t="str">
        <f>VLOOKUP(M290,[4]OPERACIONAL!$A$1:$C$12,2,FALSE)</f>
        <v>SELECIONAR</v>
      </c>
    </row>
    <row r="291" spans="2:14">
      <c r="B291" s="23" t="str">
        <f t="shared" si="10"/>
        <v>U.</v>
      </c>
      <c r="C291" s="43" t="s">
        <v>4</v>
      </c>
      <c r="D291" s="25"/>
      <c r="E291" s="25"/>
      <c r="F291" s="24" t="s">
        <v>18</v>
      </c>
      <c r="G291" s="26">
        <v>1</v>
      </c>
      <c r="H291" s="31"/>
      <c r="I291" s="27">
        <v>0</v>
      </c>
      <c r="J291" s="28">
        <f t="shared" si="11"/>
        <v>0</v>
      </c>
      <c r="K291" s="29" t="s">
        <v>50</v>
      </c>
      <c r="L291" s="29" t="s">
        <v>45</v>
      </c>
      <c r="M291" s="29" t="s">
        <v>51</v>
      </c>
      <c r="N291" s="30" t="str">
        <f>VLOOKUP(M291,[4]OPERACIONAL!$A$1:$C$12,2,FALSE)</f>
        <v>SELECIONAR</v>
      </c>
    </row>
    <row r="292" spans="2:14">
      <c r="B292" s="23" t="str">
        <f t="shared" si="10"/>
        <v>U.</v>
      </c>
      <c r="C292" s="43" t="s">
        <v>4</v>
      </c>
      <c r="D292" s="25"/>
      <c r="E292" s="25"/>
      <c r="F292" s="24" t="s">
        <v>18</v>
      </c>
      <c r="G292" s="26">
        <v>1</v>
      </c>
      <c r="H292" s="31"/>
      <c r="I292" s="27">
        <v>0</v>
      </c>
      <c r="J292" s="28">
        <f t="shared" si="11"/>
        <v>0</v>
      </c>
      <c r="K292" s="29" t="s">
        <v>50</v>
      </c>
      <c r="L292" s="29" t="s">
        <v>45</v>
      </c>
      <c r="M292" s="29" t="s">
        <v>51</v>
      </c>
      <c r="N292" s="30" t="str">
        <f>VLOOKUP(M292,[4]OPERACIONAL!$A$1:$C$12,2,FALSE)</f>
        <v>SELECIONAR</v>
      </c>
    </row>
    <row r="293" spans="2:14">
      <c r="B293" s="23" t="str">
        <f t="shared" si="10"/>
        <v>U.</v>
      </c>
      <c r="C293" s="43" t="s">
        <v>4</v>
      </c>
      <c r="D293" s="25"/>
      <c r="E293" s="25"/>
      <c r="F293" s="24" t="s">
        <v>18</v>
      </c>
      <c r="G293" s="26">
        <v>1</v>
      </c>
      <c r="H293" s="31"/>
      <c r="I293" s="27">
        <v>0</v>
      </c>
      <c r="J293" s="28">
        <f t="shared" si="11"/>
        <v>0</v>
      </c>
      <c r="K293" s="29" t="s">
        <v>50</v>
      </c>
      <c r="L293" s="29" t="s">
        <v>45</v>
      </c>
      <c r="M293" s="29" t="s">
        <v>51</v>
      </c>
      <c r="N293" s="30" t="str">
        <f>VLOOKUP(M293,[4]OPERACIONAL!$A$1:$C$12,2,FALSE)</f>
        <v>SELECIONAR</v>
      </c>
    </row>
    <row r="294" spans="2:14">
      <c r="B294" s="23" t="str">
        <f t="shared" si="10"/>
        <v>U.</v>
      </c>
      <c r="C294" s="43" t="s">
        <v>4</v>
      </c>
      <c r="D294" s="25"/>
      <c r="E294" s="25"/>
      <c r="F294" s="24" t="s">
        <v>18</v>
      </c>
      <c r="G294" s="26">
        <v>1</v>
      </c>
      <c r="H294" s="31"/>
      <c r="I294" s="27">
        <v>0</v>
      </c>
      <c r="J294" s="28">
        <f t="shared" si="11"/>
        <v>0</v>
      </c>
      <c r="K294" s="29" t="s">
        <v>50</v>
      </c>
      <c r="L294" s="29" t="s">
        <v>45</v>
      </c>
      <c r="M294" s="29" t="s">
        <v>51</v>
      </c>
      <c r="N294" s="30" t="str">
        <f>VLOOKUP(M294,[4]OPERACIONAL!$A$1:$C$12,2,FALSE)</f>
        <v>SELECIONAR</v>
      </c>
    </row>
    <row r="295" spans="2:14">
      <c r="B295" s="23" t="str">
        <f t="shared" si="10"/>
        <v>U.</v>
      </c>
      <c r="C295" s="43" t="s">
        <v>4</v>
      </c>
      <c r="D295" s="25"/>
      <c r="E295" s="25"/>
      <c r="F295" s="24" t="s">
        <v>18</v>
      </c>
      <c r="G295" s="26">
        <v>1</v>
      </c>
      <c r="H295" s="31"/>
      <c r="I295" s="27">
        <v>0</v>
      </c>
      <c r="J295" s="28">
        <f t="shared" si="11"/>
        <v>0</v>
      </c>
      <c r="K295" s="29" t="s">
        <v>50</v>
      </c>
      <c r="L295" s="29" t="s">
        <v>45</v>
      </c>
      <c r="M295" s="29" t="s">
        <v>51</v>
      </c>
      <c r="N295" s="30" t="str">
        <f>VLOOKUP(M295,[4]OPERACIONAL!$A$1:$C$12,2,FALSE)</f>
        <v>SELECIONAR</v>
      </c>
    </row>
    <row r="296" spans="2:14">
      <c r="B296" s="23" t="str">
        <f t="shared" si="10"/>
        <v>U.</v>
      </c>
      <c r="C296" s="43" t="s">
        <v>4</v>
      </c>
      <c r="D296" s="25"/>
      <c r="E296" s="25"/>
      <c r="F296" s="24" t="s">
        <v>18</v>
      </c>
      <c r="G296" s="26">
        <v>1</v>
      </c>
      <c r="H296" s="31"/>
      <c r="I296" s="27">
        <v>0</v>
      </c>
      <c r="J296" s="28">
        <f t="shared" si="11"/>
        <v>0</v>
      </c>
      <c r="K296" s="29" t="s">
        <v>50</v>
      </c>
      <c r="L296" s="29" t="s">
        <v>45</v>
      </c>
      <c r="M296" s="29" t="s">
        <v>51</v>
      </c>
      <c r="N296" s="30" t="str">
        <f>VLOOKUP(M296,[4]OPERACIONAL!$A$1:$C$12,2,FALSE)</f>
        <v>SELECIONAR</v>
      </c>
    </row>
    <row r="297" spans="2:14">
      <c r="B297" s="23" t="str">
        <f t="shared" si="10"/>
        <v>U.</v>
      </c>
      <c r="C297" s="43" t="s">
        <v>4</v>
      </c>
      <c r="D297" s="25"/>
      <c r="E297" s="25"/>
      <c r="F297" s="24" t="s">
        <v>18</v>
      </c>
      <c r="G297" s="26">
        <v>1</v>
      </c>
      <c r="H297" s="31"/>
      <c r="I297" s="27">
        <v>0</v>
      </c>
      <c r="J297" s="28">
        <f t="shared" si="11"/>
        <v>0</v>
      </c>
      <c r="K297" s="29" t="s">
        <v>50</v>
      </c>
      <c r="L297" s="29" t="s">
        <v>45</v>
      </c>
      <c r="M297" s="29" t="s">
        <v>51</v>
      </c>
      <c r="N297" s="30" t="str">
        <f>VLOOKUP(M297,[4]OPERACIONAL!$A$1:$C$12,2,FALSE)</f>
        <v>SELECIONAR</v>
      </c>
    </row>
    <row r="298" spans="2:14">
      <c r="B298" s="23" t="str">
        <f t="shared" si="10"/>
        <v>U.</v>
      </c>
      <c r="C298" s="43" t="s">
        <v>4</v>
      </c>
      <c r="D298" s="25"/>
      <c r="E298" s="25"/>
      <c r="F298" s="24" t="s">
        <v>18</v>
      </c>
      <c r="G298" s="26">
        <v>1</v>
      </c>
      <c r="H298" s="31"/>
      <c r="I298" s="27">
        <v>0</v>
      </c>
      <c r="J298" s="28">
        <f t="shared" si="11"/>
        <v>0</v>
      </c>
      <c r="K298" s="29" t="s">
        <v>50</v>
      </c>
      <c r="L298" s="29" t="s">
        <v>45</v>
      </c>
      <c r="M298" s="29" t="s">
        <v>51</v>
      </c>
      <c r="N298" s="30" t="str">
        <f>VLOOKUP(M298,[4]OPERACIONAL!$A$1:$C$12,2,FALSE)</f>
        <v>SELECIONAR</v>
      </c>
    </row>
    <row r="299" spans="2:14">
      <c r="B299" s="23" t="str">
        <f t="shared" si="10"/>
        <v>U.</v>
      </c>
      <c r="C299" s="43" t="s">
        <v>4</v>
      </c>
      <c r="D299" s="25"/>
      <c r="E299" s="25"/>
      <c r="F299" s="24" t="s">
        <v>18</v>
      </c>
      <c r="G299" s="26">
        <v>1</v>
      </c>
      <c r="H299" s="31"/>
      <c r="I299" s="27">
        <v>0</v>
      </c>
      <c r="J299" s="28">
        <f t="shared" si="11"/>
        <v>0</v>
      </c>
      <c r="K299" s="29" t="s">
        <v>50</v>
      </c>
      <c r="L299" s="29" t="s">
        <v>45</v>
      </c>
      <c r="M299" s="29" t="s">
        <v>51</v>
      </c>
      <c r="N299" s="30" t="str">
        <f>VLOOKUP(M299,[4]OPERACIONAL!$A$1:$C$12,2,FALSE)</f>
        <v>SELECIONAR</v>
      </c>
    </row>
    <row r="300" spans="2:14">
      <c r="B300" s="23" t="str">
        <f t="shared" si="10"/>
        <v>U.</v>
      </c>
      <c r="C300" s="43" t="s">
        <v>4</v>
      </c>
      <c r="D300" s="25"/>
      <c r="E300" s="25"/>
      <c r="F300" s="24" t="s">
        <v>18</v>
      </c>
      <c r="G300" s="26">
        <v>1</v>
      </c>
      <c r="H300" s="31"/>
      <c r="I300" s="27">
        <v>0</v>
      </c>
      <c r="J300" s="28">
        <f t="shared" si="11"/>
        <v>0</v>
      </c>
      <c r="K300" s="29" t="s">
        <v>50</v>
      </c>
      <c r="L300" s="29" t="s">
        <v>45</v>
      </c>
      <c r="M300" s="29" t="s">
        <v>51</v>
      </c>
      <c r="N300" s="30" t="str">
        <f>VLOOKUP(M300,[4]OPERACIONAL!$A$1:$C$12,2,FALSE)</f>
        <v>SELECIONAR</v>
      </c>
    </row>
    <row r="301" spans="2:14">
      <c r="B301" s="23" t="str">
        <f t="shared" si="10"/>
        <v>U.</v>
      </c>
      <c r="C301" s="43" t="s">
        <v>4</v>
      </c>
      <c r="D301" s="25"/>
      <c r="E301" s="25"/>
      <c r="F301" s="24" t="s">
        <v>18</v>
      </c>
      <c r="G301" s="26">
        <v>1</v>
      </c>
      <c r="H301" s="31"/>
      <c r="I301" s="27">
        <v>0</v>
      </c>
      <c r="J301" s="28">
        <f t="shared" si="11"/>
        <v>0</v>
      </c>
      <c r="K301" s="29" t="s">
        <v>50</v>
      </c>
      <c r="L301" s="29" t="s">
        <v>45</v>
      </c>
      <c r="M301" s="29" t="s">
        <v>51</v>
      </c>
      <c r="N301" s="30" t="str">
        <f>VLOOKUP(M301,[4]OPERACIONAL!$A$1:$C$12,2,FALSE)</f>
        <v>SELECIONAR</v>
      </c>
    </row>
    <row r="302" spans="2:14">
      <c r="B302" s="23" t="str">
        <f t="shared" si="10"/>
        <v>U.</v>
      </c>
      <c r="C302" s="43" t="s">
        <v>4</v>
      </c>
      <c r="D302" s="25"/>
      <c r="E302" s="25"/>
      <c r="F302" s="24" t="s">
        <v>18</v>
      </c>
      <c r="G302" s="26">
        <v>1</v>
      </c>
      <c r="H302" s="31"/>
      <c r="I302" s="27">
        <v>0</v>
      </c>
      <c r="J302" s="28">
        <f t="shared" si="11"/>
        <v>0</v>
      </c>
      <c r="K302" s="29" t="s">
        <v>50</v>
      </c>
      <c r="L302" s="29" t="s">
        <v>45</v>
      </c>
      <c r="M302" s="29" t="s">
        <v>51</v>
      </c>
      <c r="N302" s="30" t="str">
        <f>VLOOKUP(M302,[4]OPERACIONAL!$A$1:$C$12,2,FALSE)</f>
        <v>SELECIONAR</v>
      </c>
    </row>
    <row r="303" spans="2:14">
      <c r="B303" s="23" t="str">
        <f t="shared" si="10"/>
        <v>U.</v>
      </c>
      <c r="C303" s="43" t="s">
        <v>4</v>
      </c>
      <c r="D303" s="25"/>
      <c r="E303" s="25"/>
      <c r="F303" s="24" t="s">
        <v>18</v>
      </c>
      <c r="G303" s="26">
        <v>1</v>
      </c>
      <c r="H303" s="31"/>
      <c r="I303" s="27">
        <v>0</v>
      </c>
      <c r="J303" s="28">
        <f t="shared" si="11"/>
        <v>0</v>
      </c>
      <c r="K303" s="29" t="s">
        <v>50</v>
      </c>
      <c r="L303" s="29" t="s">
        <v>45</v>
      </c>
      <c r="M303" s="29" t="s">
        <v>51</v>
      </c>
      <c r="N303" s="30" t="str">
        <f>VLOOKUP(M303,[4]OPERACIONAL!$A$1:$C$12,2,FALSE)</f>
        <v>SELECIONAR</v>
      </c>
    </row>
    <row r="304" spans="2:14">
      <c r="B304" s="23" t="str">
        <f t="shared" si="10"/>
        <v>U.</v>
      </c>
      <c r="C304" s="43" t="s">
        <v>4</v>
      </c>
      <c r="D304" s="25"/>
      <c r="E304" s="25"/>
      <c r="F304" s="24" t="s">
        <v>18</v>
      </c>
      <c r="G304" s="26">
        <v>1</v>
      </c>
      <c r="H304" s="31"/>
      <c r="I304" s="27">
        <v>0</v>
      </c>
      <c r="J304" s="28">
        <f t="shared" si="11"/>
        <v>0</v>
      </c>
      <c r="K304" s="29" t="s">
        <v>50</v>
      </c>
      <c r="L304" s="29" t="s">
        <v>45</v>
      </c>
      <c r="M304" s="29" t="s">
        <v>51</v>
      </c>
      <c r="N304" s="30" t="str">
        <f>VLOOKUP(M304,[4]OPERACIONAL!$A$1:$C$12,2,FALSE)</f>
        <v>SELECIONAR</v>
      </c>
    </row>
    <row r="305" spans="2:14">
      <c r="B305" s="23" t="str">
        <f t="shared" si="10"/>
        <v>U.</v>
      </c>
      <c r="C305" s="43" t="s">
        <v>4</v>
      </c>
      <c r="D305" s="25"/>
      <c r="E305" s="25"/>
      <c r="F305" s="24" t="s">
        <v>18</v>
      </c>
      <c r="G305" s="26">
        <v>1</v>
      </c>
      <c r="H305" s="31"/>
      <c r="I305" s="27">
        <v>0</v>
      </c>
      <c r="J305" s="28">
        <f t="shared" si="11"/>
        <v>0</v>
      </c>
      <c r="K305" s="29" t="s">
        <v>50</v>
      </c>
      <c r="L305" s="29" t="s">
        <v>45</v>
      </c>
      <c r="M305" s="29" t="s">
        <v>51</v>
      </c>
      <c r="N305" s="30" t="str">
        <f>VLOOKUP(M305,[4]OPERACIONAL!$A$1:$C$12,2,FALSE)</f>
        <v>SELECIONAR</v>
      </c>
    </row>
    <row r="306" spans="2:14">
      <c r="B306" s="23" t="str">
        <f t="shared" si="10"/>
        <v>U.</v>
      </c>
      <c r="C306" s="43" t="s">
        <v>4</v>
      </c>
      <c r="D306" s="25"/>
      <c r="E306" s="25"/>
      <c r="F306" s="24" t="s">
        <v>18</v>
      </c>
      <c r="G306" s="26">
        <v>1</v>
      </c>
      <c r="H306" s="31"/>
      <c r="I306" s="27">
        <v>0</v>
      </c>
      <c r="J306" s="28">
        <f t="shared" si="11"/>
        <v>0</v>
      </c>
      <c r="K306" s="29" t="s">
        <v>50</v>
      </c>
      <c r="L306" s="29" t="s">
        <v>45</v>
      </c>
      <c r="M306" s="29" t="s">
        <v>51</v>
      </c>
      <c r="N306" s="30" t="str">
        <f>VLOOKUP(M306,[4]OPERACIONAL!$A$1:$C$12,2,FALSE)</f>
        <v>SELECIONAR</v>
      </c>
    </row>
    <row r="307" spans="2:14">
      <c r="B307" s="23" t="str">
        <f t="shared" si="10"/>
        <v>U.</v>
      </c>
      <c r="C307" s="43" t="s">
        <v>4</v>
      </c>
      <c r="D307" s="25"/>
      <c r="E307" s="25"/>
      <c r="F307" s="24" t="s">
        <v>18</v>
      </c>
      <c r="G307" s="26">
        <v>1</v>
      </c>
      <c r="H307" s="31"/>
      <c r="I307" s="27">
        <v>0</v>
      </c>
      <c r="J307" s="28">
        <f t="shared" si="11"/>
        <v>0</v>
      </c>
      <c r="K307" s="29" t="s">
        <v>50</v>
      </c>
      <c r="L307" s="29" t="s">
        <v>45</v>
      </c>
      <c r="M307" s="29" t="s">
        <v>51</v>
      </c>
      <c r="N307" s="30" t="str">
        <f>VLOOKUP(M307,[4]OPERACIONAL!$A$1:$C$12,2,FALSE)</f>
        <v>SELECIONAR</v>
      </c>
    </row>
    <row r="308" spans="2:14">
      <c r="B308" s="23" t="str">
        <f t="shared" si="10"/>
        <v>U.</v>
      </c>
      <c r="C308" s="43" t="s">
        <v>4</v>
      </c>
      <c r="D308" s="25"/>
      <c r="E308" s="25"/>
      <c r="F308" s="24" t="s">
        <v>18</v>
      </c>
      <c r="G308" s="26">
        <v>1</v>
      </c>
      <c r="H308" s="31"/>
      <c r="I308" s="27">
        <v>0</v>
      </c>
      <c r="J308" s="28">
        <f t="shared" si="11"/>
        <v>0</v>
      </c>
      <c r="K308" s="29" t="s">
        <v>50</v>
      </c>
      <c r="L308" s="29" t="s">
        <v>45</v>
      </c>
      <c r="M308" s="29" t="s">
        <v>51</v>
      </c>
      <c r="N308" s="30" t="str">
        <f>VLOOKUP(M308,[4]OPERACIONAL!$A$1:$C$12,2,FALSE)</f>
        <v>SELECIONAR</v>
      </c>
    </row>
    <row r="309" spans="2:14">
      <c r="B309" s="23" t="str">
        <f t="shared" si="10"/>
        <v>U.</v>
      </c>
      <c r="C309" s="43" t="s">
        <v>4</v>
      </c>
      <c r="D309" s="25"/>
      <c r="E309" s="25"/>
      <c r="F309" s="24" t="s">
        <v>18</v>
      </c>
      <c r="G309" s="26">
        <v>1</v>
      </c>
      <c r="H309" s="31"/>
      <c r="I309" s="27">
        <v>0</v>
      </c>
      <c r="J309" s="28">
        <f t="shared" si="11"/>
        <v>0</v>
      </c>
      <c r="K309" s="29" t="s">
        <v>50</v>
      </c>
      <c r="L309" s="29" t="s">
        <v>45</v>
      </c>
      <c r="M309" s="29" t="s">
        <v>51</v>
      </c>
      <c r="N309" s="30" t="str">
        <f>VLOOKUP(M309,[4]OPERACIONAL!$A$1:$C$12,2,FALSE)</f>
        <v>SELECIONAR</v>
      </c>
    </row>
    <row r="310" spans="2:14">
      <c r="B310" s="23" t="str">
        <f t="shared" si="10"/>
        <v>U.</v>
      </c>
      <c r="C310" s="43" t="s">
        <v>4</v>
      </c>
      <c r="D310" s="25"/>
      <c r="E310" s="25"/>
      <c r="F310" s="24" t="s">
        <v>18</v>
      </c>
      <c r="G310" s="26">
        <v>1</v>
      </c>
      <c r="H310" s="31"/>
      <c r="I310" s="27">
        <v>0</v>
      </c>
      <c r="J310" s="28">
        <f t="shared" si="11"/>
        <v>0</v>
      </c>
      <c r="K310" s="29" t="s">
        <v>50</v>
      </c>
      <c r="L310" s="29" t="s">
        <v>45</v>
      </c>
      <c r="M310" s="29" t="s">
        <v>51</v>
      </c>
      <c r="N310" s="30" t="str">
        <f>VLOOKUP(M310,[4]OPERACIONAL!$A$1:$C$12,2,FALSE)</f>
        <v>SELECIONAR</v>
      </c>
    </row>
    <row r="311" spans="2:14">
      <c r="B311" s="23" t="str">
        <f t="shared" ref="B311:B374" si="12">MID(C311,1,2)</f>
        <v>U.</v>
      </c>
      <c r="C311" s="43" t="s">
        <v>4</v>
      </c>
      <c r="D311" s="25"/>
      <c r="E311" s="25"/>
      <c r="F311" s="24" t="s">
        <v>18</v>
      </c>
      <c r="G311" s="26">
        <v>1</v>
      </c>
      <c r="H311" s="31"/>
      <c r="I311" s="27">
        <v>0</v>
      </c>
      <c r="J311" s="28">
        <f t="shared" si="11"/>
        <v>0</v>
      </c>
      <c r="K311" s="29" t="s">
        <v>50</v>
      </c>
      <c r="L311" s="29" t="s">
        <v>45</v>
      </c>
      <c r="M311" s="29" t="s">
        <v>51</v>
      </c>
      <c r="N311" s="30" t="str">
        <f>VLOOKUP(M311,[4]OPERACIONAL!$A$1:$C$12,2,FALSE)</f>
        <v>SELECIONAR</v>
      </c>
    </row>
    <row r="312" spans="2:14">
      <c r="B312" s="23" t="str">
        <f t="shared" si="12"/>
        <v>U.</v>
      </c>
      <c r="C312" s="43" t="s">
        <v>4</v>
      </c>
      <c r="D312" s="25"/>
      <c r="E312" s="25"/>
      <c r="F312" s="24" t="s">
        <v>18</v>
      </c>
      <c r="G312" s="26">
        <v>1</v>
      </c>
      <c r="H312" s="31"/>
      <c r="I312" s="27">
        <v>0</v>
      </c>
      <c r="J312" s="28">
        <f t="shared" si="11"/>
        <v>0</v>
      </c>
      <c r="K312" s="29" t="s">
        <v>50</v>
      </c>
      <c r="L312" s="29" t="s">
        <v>45</v>
      </c>
      <c r="M312" s="29" t="s">
        <v>51</v>
      </c>
      <c r="N312" s="30" t="str">
        <f>VLOOKUP(M312,[4]OPERACIONAL!$A$1:$C$12,2,FALSE)</f>
        <v>SELECIONAR</v>
      </c>
    </row>
    <row r="313" spans="2:14">
      <c r="B313" s="23" t="str">
        <f t="shared" si="12"/>
        <v>U.</v>
      </c>
      <c r="C313" s="43" t="s">
        <v>4</v>
      </c>
      <c r="D313" s="25"/>
      <c r="E313" s="25"/>
      <c r="F313" s="24" t="s">
        <v>18</v>
      </c>
      <c r="G313" s="26">
        <v>1</v>
      </c>
      <c r="H313" s="31"/>
      <c r="I313" s="27">
        <v>0</v>
      </c>
      <c r="J313" s="28">
        <f t="shared" si="11"/>
        <v>0</v>
      </c>
      <c r="K313" s="29" t="s">
        <v>50</v>
      </c>
      <c r="L313" s="29" t="s">
        <v>45</v>
      </c>
      <c r="M313" s="29" t="s">
        <v>51</v>
      </c>
      <c r="N313" s="30" t="str">
        <f>VLOOKUP(M313,[4]OPERACIONAL!$A$1:$C$12,2,FALSE)</f>
        <v>SELECIONAR</v>
      </c>
    </row>
    <row r="314" spans="2:14">
      <c r="B314" s="23" t="str">
        <f t="shared" si="12"/>
        <v>U.</v>
      </c>
      <c r="C314" s="43" t="s">
        <v>4</v>
      </c>
      <c r="D314" s="25"/>
      <c r="E314" s="25"/>
      <c r="F314" s="24" t="s">
        <v>18</v>
      </c>
      <c r="G314" s="26">
        <v>1</v>
      </c>
      <c r="H314" s="31"/>
      <c r="I314" s="27">
        <v>0</v>
      </c>
      <c r="J314" s="28">
        <f t="shared" si="11"/>
        <v>0</v>
      </c>
      <c r="K314" s="29" t="s">
        <v>50</v>
      </c>
      <c r="L314" s="29" t="s">
        <v>45</v>
      </c>
      <c r="M314" s="29" t="s">
        <v>51</v>
      </c>
      <c r="N314" s="30" t="str">
        <f>VLOOKUP(M314,[4]OPERACIONAL!$A$1:$C$12,2,FALSE)</f>
        <v>SELECIONAR</v>
      </c>
    </row>
    <row r="315" spans="2:14">
      <c r="B315" s="23" t="str">
        <f t="shared" si="12"/>
        <v>U.</v>
      </c>
      <c r="C315" s="43" t="s">
        <v>4</v>
      </c>
      <c r="D315" s="25"/>
      <c r="E315" s="25"/>
      <c r="F315" s="24" t="s">
        <v>18</v>
      </c>
      <c r="G315" s="26">
        <v>1</v>
      </c>
      <c r="H315" s="31"/>
      <c r="I315" s="27">
        <v>0</v>
      </c>
      <c r="J315" s="28">
        <f t="shared" si="11"/>
        <v>0</v>
      </c>
      <c r="K315" s="29" t="s">
        <v>50</v>
      </c>
      <c r="L315" s="29" t="s">
        <v>45</v>
      </c>
      <c r="M315" s="29" t="s">
        <v>51</v>
      </c>
      <c r="N315" s="30" t="str">
        <f>VLOOKUP(M315,[4]OPERACIONAL!$A$1:$C$12,2,FALSE)</f>
        <v>SELECIONAR</v>
      </c>
    </row>
    <row r="316" spans="2:14">
      <c r="B316" s="23" t="str">
        <f t="shared" si="12"/>
        <v>U.</v>
      </c>
      <c r="C316" s="43" t="s">
        <v>4</v>
      </c>
      <c r="D316" s="25"/>
      <c r="E316" s="25"/>
      <c r="F316" s="24" t="s">
        <v>18</v>
      </c>
      <c r="G316" s="26">
        <v>1</v>
      </c>
      <c r="H316" s="31"/>
      <c r="I316" s="27">
        <v>0</v>
      </c>
      <c r="J316" s="28">
        <f t="shared" si="11"/>
        <v>0</v>
      </c>
      <c r="K316" s="29" t="s">
        <v>50</v>
      </c>
      <c r="L316" s="29" t="s">
        <v>45</v>
      </c>
      <c r="M316" s="29" t="s">
        <v>51</v>
      </c>
      <c r="N316" s="30" t="str">
        <f>VLOOKUP(M316,[4]OPERACIONAL!$A$1:$C$12,2,FALSE)</f>
        <v>SELECIONAR</v>
      </c>
    </row>
    <row r="317" spans="2:14">
      <c r="B317" s="23" t="str">
        <f t="shared" si="12"/>
        <v>U.</v>
      </c>
      <c r="C317" s="43" t="s">
        <v>4</v>
      </c>
      <c r="D317" s="25"/>
      <c r="E317" s="25"/>
      <c r="F317" s="24" t="s">
        <v>18</v>
      </c>
      <c r="G317" s="26">
        <v>1</v>
      </c>
      <c r="H317" s="31"/>
      <c r="I317" s="27">
        <v>0</v>
      </c>
      <c r="J317" s="28">
        <f t="shared" si="11"/>
        <v>0</v>
      </c>
      <c r="K317" s="29" t="s">
        <v>50</v>
      </c>
      <c r="L317" s="29" t="s">
        <v>45</v>
      </c>
      <c r="M317" s="29" t="s">
        <v>51</v>
      </c>
      <c r="N317" s="30" t="str">
        <f>VLOOKUP(M317,[4]OPERACIONAL!$A$1:$C$12,2,FALSE)</f>
        <v>SELECIONAR</v>
      </c>
    </row>
    <row r="318" spans="2:14">
      <c r="B318" s="23" t="str">
        <f t="shared" si="12"/>
        <v>U.</v>
      </c>
      <c r="C318" s="43" t="s">
        <v>4</v>
      </c>
      <c r="D318" s="25"/>
      <c r="E318" s="25"/>
      <c r="F318" s="24" t="s">
        <v>18</v>
      </c>
      <c r="G318" s="26">
        <v>1</v>
      </c>
      <c r="H318" s="31"/>
      <c r="I318" s="27">
        <v>0</v>
      </c>
      <c r="J318" s="28">
        <f t="shared" si="11"/>
        <v>0</v>
      </c>
      <c r="K318" s="29" t="s">
        <v>50</v>
      </c>
      <c r="L318" s="29" t="s">
        <v>45</v>
      </c>
      <c r="M318" s="29" t="s">
        <v>51</v>
      </c>
      <c r="N318" s="30" t="str">
        <f>VLOOKUP(M318,[4]OPERACIONAL!$A$1:$C$12,2,FALSE)</f>
        <v>SELECIONAR</v>
      </c>
    </row>
    <row r="319" spans="2:14">
      <c r="B319" s="23" t="str">
        <f t="shared" si="12"/>
        <v>U.</v>
      </c>
      <c r="C319" s="43" t="s">
        <v>4</v>
      </c>
      <c r="D319" s="25"/>
      <c r="E319" s="25"/>
      <c r="F319" s="24" t="s">
        <v>18</v>
      </c>
      <c r="G319" s="26">
        <v>1</v>
      </c>
      <c r="H319" s="31"/>
      <c r="I319" s="27">
        <v>0</v>
      </c>
      <c r="J319" s="28">
        <f t="shared" si="11"/>
        <v>0</v>
      </c>
      <c r="K319" s="29" t="s">
        <v>50</v>
      </c>
      <c r="L319" s="29" t="s">
        <v>45</v>
      </c>
      <c r="M319" s="29" t="s">
        <v>51</v>
      </c>
      <c r="N319" s="30" t="str">
        <f>VLOOKUP(M319,[4]OPERACIONAL!$A$1:$C$12,2,FALSE)</f>
        <v>SELECIONAR</v>
      </c>
    </row>
    <row r="320" spans="2:14">
      <c r="B320" s="23" t="str">
        <f t="shared" si="12"/>
        <v>U.</v>
      </c>
      <c r="C320" s="43" t="s">
        <v>4</v>
      </c>
      <c r="D320" s="25"/>
      <c r="E320" s="25"/>
      <c r="F320" s="24" t="s">
        <v>18</v>
      </c>
      <c r="G320" s="26">
        <v>1</v>
      </c>
      <c r="H320" s="31"/>
      <c r="I320" s="27">
        <v>0</v>
      </c>
      <c r="J320" s="28">
        <f t="shared" si="11"/>
        <v>0</v>
      </c>
      <c r="K320" s="29" t="s">
        <v>50</v>
      </c>
      <c r="L320" s="29" t="s">
        <v>45</v>
      </c>
      <c r="M320" s="29" t="s">
        <v>51</v>
      </c>
      <c r="N320" s="30" t="str">
        <f>VLOOKUP(M320,[4]OPERACIONAL!$A$1:$C$12,2,FALSE)</f>
        <v>SELECIONAR</v>
      </c>
    </row>
    <row r="321" spans="2:14">
      <c r="B321" s="23" t="str">
        <f t="shared" si="12"/>
        <v>U.</v>
      </c>
      <c r="C321" s="43" t="s">
        <v>4</v>
      </c>
      <c r="D321" s="25"/>
      <c r="E321" s="25"/>
      <c r="F321" s="24" t="s">
        <v>18</v>
      </c>
      <c r="G321" s="26">
        <v>1</v>
      </c>
      <c r="H321" s="31"/>
      <c r="I321" s="27">
        <v>0</v>
      </c>
      <c r="J321" s="28">
        <f t="shared" si="11"/>
        <v>0</v>
      </c>
      <c r="K321" s="29" t="s">
        <v>50</v>
      </c>
      <c r="L321" s="29" t="s">
        <v>45</v>
      </c>
      <c r="M321" s="29" t="s">
        <v>51</v>
      </c>
      <c r="N321" s="30" t="str">
        <f>VLOOKUP(M321,[4]OPERACIONAL!$A$1:$C$12,2,FALSE)</f>
        <v>SELECIONAR</v>
      </c>
    </row>
    <row r="322" spans="2:14">
      <c r="B322" s="23" t="str">
        <f t="shared" si="12"/>
        <v>U.</v>
      </c>
      <c r="C322" s="43" t="s">
        <v>4</v>
      </c>
      <c r="D322" s="25"/>
      <c r="E322" s="25"/>
      <c r="F322" s="24" t="s">
        <v>18</v>
      </c>
      <c r="G322" s="26">
        <v>1</v>
      </c>
      <c r="H322" s="31"/>
      <c r="I322" s="27">
        <v>0</v>
      </c>
      <c r="J322" s="28">
        <f t="shared" si="11"/>
        <v>0</v>
      </c>
      <c r="K322" s="29" t="s">
        <v>50</v>
      </c>
      <c r="L322" s="29" t="s">
        <v>45</v>
      </c>
      <c r="M322" s="29" t="s">
        <v>51</v>
      </c>
      <c r="N322" s="30" t="str">
        <f>VLOOKUP(M322,[4]OPERACIONAL!$A$1:$C$12,2,FALSE)</f>
        <v>SELECIONAR</v>
      </c>
    </row>
    <row r="323" spans="2:14">
      <c r="B323" s="23" t="str">
        <f t="shared" si="12"/>
        <v>U.</v>
      </c>
      <c r="C323" s="43" t="s">
        <v>4</v>
      </c>
      <c r="D323" s="25"/>
      <c r="E323" s="25"/>
      <c r="F323" s="24" t="s">
        <v>18</v>
      </c>
      <c r="G323" s="26">
        <v>1</v>
      </c>
      <c r="H323" s="31"/>
      <c r="I323" s="27">
        <v>0</v>
      </c>
      <c r="J323" s="28">
        <f t="shared" si="11"/>
        <v>0</v>
      </c>
      <c r="K323" s="29" t="s">
        <v>50</v>
      </c>
      <c r="L323" s="29" t="s">
        <v>45</v>
      </c>
      <c r="M323" s="29" t="s">
        <v>51</v>
      </c>
      <c r="N323" s="30" t="str">
        <f>VLOOKUP(M323,[4]OPERACIONAL!$A$1:$C$12,2,FALSE)</f>
        <v>SELECIONAR</v>
      </c>
    </row>
    <row r="324" spans="2:14">
      <c r="B324" s="23" t="str">
        <f t="shared" si="12"/>
        <v>U.</v>
      </c>
      <c r="C324" s="43" t="s">
        <v>4</v>
      </c>
      <c r="D324" s="25"/>
      <c r="E324" s="25"/>
      <c r="F324" s="24" t="s">
        <v>18</v>
      </c>
      <c r="G324" s="26">
        <v>1</v>
      </c>
      <c r="H324" s="31"/>
      <c r="I324" s="27">
        <v>0</v>
      </c>
      <c r="J324" s="28">
        <f t="shared" ref="J324:J387" si="13">G324*I324</f>
        <v>0</v>
      </c>
      <c r="K324" s="29" t="s">
        <v>50</v>
      </c>
      <c r="L324" s="29" t="s">
        <v>45</v>
      </c>
      <c r="M324" s="29" t="s">
        <v>51</v>
      </c>
      <c r="N324" s="30" t="str">
        <f>VLOOKUP(M324,[4]OPERACIONAL!$A$1:$C$12,2,FALSE)</f>
        <v>SELECIONAR</v>
      </c>
    </row>
    <row r="325" spans="2:14">
      <c r="B325" s="23" t="str">
        <f t="shared" si="12"/>
        <v>U.</v>
      </c>
      <c r="C325" s="43" t="s">
        <v>4</v>
      </c>
      <c r="D325" s="25"/>
      <c r="E325" s="25"/>
      <c r="F325" s="24" t="s">
        <v>18</v>
      </c>
      <c r="G325" s="26">
        <v>1</v>
      </c>
      <c r="H325" s="31"/>
      <c r="I325" s="27">
        <v>0</v>
      </c>
      <c r="J325" s="28">
        <f t="shared" si="13"/>
        <v>0</v>
      </c>
      <c r="K325" s="29" t="s">
        <v>50</v>
      </c>
      <c r="L325" s="29" t="s">
        <v>45</v>
      </c>
      <c r="M325" s="29" t="s">
        <v>51</v>
      </c>
      <c r="N325" s="30" t="str">
        <f>VLOOKUP(M325,[4]OPERACIONAL!$A$1:$C$12,2,FALSE)</f>
        <v>SELECIONAR</v>
      </c>
    </row>
    <row r="326" spans="2:14">
      <c r="B326" s="23" t="str">
        <f t="shared" si="12"/>
        <v>U.</v>
      </c>
      <c r="C326" s="43" t="s">
        <v>4</v>
      </c>
      <c r="D326" s="25"/>
      <c r="E326" s="25"/>
      <c r="F326" s="24" t="s">
        <v>18</v>
      </c>
      <c r="G326" s="26">
        <v>1</v>
      </c>
      <c r="H326" s="31"/>
      <c r="I326" s="27">
        <v>0</v>
      </c>
      <c r="J326" s="28">
        <f t="shared" si="13"/>
        <v>0</v>
      </c>
      <c r="K326" s="29" t="s">
        <v>50</v>
      </c>
      <c r="L326" s="29" t="s">
        <v>45</v>
      </c>
      <c r="M326" s="29" t="s">
        <v>51</v>
      </c>
      <c r="N326" s="30" t="str">
        <f>VLOOKUP(M326,[4]OPERACIONAL!$A$1:$C$12,2,FALSE)</f>
        <v>SELECIONAR</v>
      </c>
    </row>
    <row r="327" spans="2:14">
      <c r="B327" s="23" t="str">
        <f t="shared" si="12"/>
        <v>U.</v>
      </c>
      <c r="C327" s="43" t="s">
        <v>4</v>
      </c>
      <c r="D327" s="25"/>
      <c r="E327" s="25"/>
      <c r="F327" s="24" t="s">
        <v>18</v>
      </c>
      <c r="G327" s="26">
        <v>1</v>
      </c>
      <c r="H327" s="31"/>
      <c r="I327" s="27">
        <v>0</v>
      </c>
      <c r="J327" s="28">
        <f t="shared" si="13"/>
        <v>0</v>
      </c>
      <c r="K327" s="29" t="s">
        <v>50</v>
      </c>
      <c r="L327" s="29" t="s">
        <v>45</v>
      </c>
      <c r="M327" s="29" t="s">
        <v>51</v>
      </c>
      <c r="N327" s="30" t="str">
        <f>VLOOKUP(M327,[4]OPERACIONAL!$A$1:$C$12,2,FALSE)</f>
        <v>SELECIONAR</v>
      </c>
    </row>
    <row r="328" spans="2:14">
      <c r="B328" s="23" t="str">
        <f t="shared" si="12"/>
        <v>U.</v>
      </c>
      <c r="C328" s="43" t="s">
        <v>4</v>
      </c>
      <c r="D328" s="25"/>
      <c r="E328" s="25"/>
      <c r="F328" s="24" t="s">
        <v>18</v>
      </c>
      <c r="G328" s="26">
        <v>1</v>
      </c>
      <c r="H328" s="31"/>
      <c r="I328" s="27">
        <v>0</v>
      </c>
      <c r="J328" s="28">
        <f t="shared" si="13"/>
        <v>0</v>
      </c>
      <c r="K328" s="29" t="s">
        <v>50</v>
      </c>
      <c r="L328" s="29" t="s">
        <v>45</v>
      </c>
      <c r="M328" s="29" t="s">
        <v>51</v>
      </c>
      <c r="N328" s="30" t="str">
        <f>VLOOKUP(M328,[4]OPERACIONAL!$A$1:$C$12,2,FALSE)</f>
        <v>SELECIONAR</v>
      </c>
    </row>
    <row r="329" spans="2:14">
      <c r="B329" s="23" t="str">
        <f t="shared" si="12"/>
        <v>U.</v>
      </c>
      <c r="C329" s="43" t="s">
        <v>4</v>
      </c>
      <c r="D329" s="25"/>
      <c r="E329" s="25"/>
      <c r="F329" s="24" t="s">
        <v>18</v>
      </c>
      <c r="G329" s="26">
        <v>1</v>
      </c>
      <c r="H329" s="31"/>
      <c r="I329" s="27">
        <v>0</v>
      </c>
      <c r="J329" s="28">
        <f t="shared" si="13"/>
        <v>0</v>
      </c>
      <c r="K329" s="29" t="s">
        <v>50</v>
      </c>
      <c r="L329" s="29" t="s">
        <v>45</v>
      </c>
      <c r="M329" s="29" t="s">
        <v>51</v>
      </c>
      <c r="N329" s="30" t="str">
        <f>VLOOKUP(M329,[4]OPERACIONAL!$A$1:$C$12,2,FALSE)</f>
        <v>SELECIONAR</v>
      </c>
    </row>
    <row r="330" spans="2:14">
      <c r="B330" s="23" t="str">
        <f t="shared" si="12"/>
        <v>U.</v>
      </c>
      <c r="C330" s="43" t="s">
        <v>4</v>
      </c>
      <c r="D330" s="25"/>
      <c r="E330" s="25"/>
      <c r="F330" s="24" t="s">
        <v>18</v>
      </c>
      <c r="G330" s="26">
        <v>1</v>
      </c>
      <c r="H330" s="31"/>
      <c r="I330" s="27">
        <v>0</v>
      </c>
      <c r="J330" s="28">
        <f t="shared" si="13"/>
        <v>0</v>
      </c>
      <c r="K330" s="29" t="s">
        <v>50</v>
      </c>
      <c r="L330" s="29" t="s">
        <v>45</v>
      </c>
      <c r="M330" s="29" t="s">
        <v>51</v>
      </c>
      <c r="N330" s="30" t="str">
        <f>VLOOKUP(M330,[4]OPERACIONAL!$A$1:$C$12,2,FALSE)</f>
        <v>SELECIONAR</v>
      </c>
    </row>
    <row r="331" spans="2:14">
      <c r="B331" s="23" t="str">
        <f t="shared" si="12"/>
        <v>U.</v>
      </c>
      <c r="C331" s="43" t="s">
        <v>4</v>
      </c>
      <c r="D331" s="25"/>
      <c r="E331" s="25"/>
      <c r="F331" s="24" t="s">
        <v>18</v>
      </c>
      <c r="G331" s="26">
        <v>1</v>
      </c>
      <c r="H331" s="31"/>
      <c r="I331" s="27">
        <v>0</v>
      </c>
      <c r="J331" s="28">
        <f t="shared" si="13"/>
        <v>0</v>
      </c>
      <c r="K331" s="29" t="s">
        <v>50</v>
      </c>
      <c r="L331" s="29" t="s">
        <v>45</v>
      </c>
      <c r="M331" s="29" t="s">
        <v>51</v>
      </c>
      <c r="N331" s="30" t="str">
        <f>VLOOKUP(M331,[4]OPERACIONAL!$A$1:$C$12,2,FALSE)</f>
        <v>SELECIONAR</v>
      </c>
    </row>
    <row r="332" spans="2:14">
      <c r="B332" s="23" t="str">
        <f t="shared" si="12"/>
        <v>U.</v>
      </c>
      <c r="C332" s="43" t="s">
        <v>4</v>
      </c>
      <c r="D332" s="25"/>
      <c r="E332" s="25"/>
      <c r="F332" s="24" t="s">
        <v>18</v>
      </c>
      <c r="G332" s="26">
        <v>1</v>
      </c>
      <c r="H332" s="31"/>
      <c r="I332" s="27">
        <v>0</v>
      </c>
      <c r="J332" s="28">
        <f t="shared" si="13"/>
        <v>0</v>
      </c>
      <c r="K332" s="29" t="s">
        <v>50</v>
      </c>
      <c r="L332" s="29" t="s">
        <v>45</v>
      </c>
      <c r="M332" s="29" t="s">
        <v>51</v>
      </c>
      <c r="N332" s="30" t="str">
        <f>VLOOKUP(M332,[4]OPERACIONAL!$A$1:$C$12,2,FALSE)</f>
        <v>SELECIONAR</v>
      </c>
    </row>
    <row r="333" spans="2:14">
      <c r="B333" s="23" t="str">
        <f t="shared" si="12"/>
        <v>U.</v>
      </c>
      <c r="C333" s="43" t="s">
        <v>4</v>
      </c>
      <c r="D333" s="25"/>
      <c r="E333" s="25"/>
      <c r="F333" s="24" t="s">
        <v>18</v>
      </c>
      <c r="G333" s="26">
        <v>1</v>
      </c>
      <c r="H333" s="31"/>
      <c r="I333" s="27">
        <v>0</v>
      </c>
      <c r="J333" s="28">
        <f t="shared" si="13"/>
        <v>0</v>
      </c>
      <c r="K333" s="29" t="s">
        <v>50</v>
      </c>
      <c r="L333" s="29" t="s">
        <v>45</v>
      </c>
      <c r="M333" s="29" t="s">
        <v>51</v>
      </c>
      <c r="N333" s="30" t="str">
        <f>VLOOKUP(M333,[4]OPERACIONAL!$A$1:$C$12,2,FALSE)</f>
        <v>SELECIONAR</v>
      </c>
    </row>
    <row r="334" spans="2:14">
      <c r="B334" s="23" t="str">
        <f t="shared" si="12"/>
        <v>U.</v>
      </c>
      <c r="C334" s="43" t="s">
        <v>4</v>
      </c>
      <c r="D334" s="25"/>
      <c r="E334" s="25"/>
      <c r="F334" s="24" t="s">
        <v>18</v>
      </c>
      <c r="G334" s="26">
        <v>1</v>
      </c>
      <c r="H334" s="31"/>
      <c r="I334" s="27">
        <v>0</v>
      </c>
      <c r="J334" s="28">
        <f t="shared" si="13"/>
        <v>0</v>
      </c>
      <c r="K334" s="29" t="s">
        <v>50</v>
      </c>
      <c r="L334" s="29" t="s">
        <v>45</v>
      </c>
      <c r="M334" s="29" t="s">
        <v>51</v>
      </c>
      <c r="N334" s="30" t="str">
        <f>VLOOKUP(M334,[4]OPERACIONAL!$A$1:$C$12,2,FALSE)</f>
        <v>SELECIONAR</v>
      </c>
    </row>
    <row r="335" spans="2:14">
      <c r="B335" s="23" t="str">
        <f t="shared" si="12"/>
        <v>U.</v>
      </c>
      <c r="C335" s="43" t="s">
        <v>4</v>
      </c>
      <c r="D335" s="25"/>
      <c r="E335" s="25"/>
      <c r="F335" s="24" t="s">
        <v>18</v>
      </c>
      <c r="G335" s="26">
        <v>1</v>
      </c>
      <c r="H335" s="31"/>
      <c r="I335" s="27">
        <v>0</v>
      </c>
      <c r="J335" s="28">
        <f t="shared" si="13"/>
        <v>0</v>
      </c>
      <c r="K335" s="29" t="s">
        <v>50</v>
      </c>
      <c r="L335" s="29" t="s">
        <v>45</v>
      </c>
      <c r="M335" s="29" t="s">
        <v>51</v>
      </c>
      <c r="N335" s="30" t="str">
        <f>VLOOKUP(M335,[4]OPERACIONAL!$A$1:$C$12,2,FALSE)</f>
        <v>SELECIONAR</v>
      </c>
    </row>
    <row r="336" spans="2:14">
      <c r="B336" s="23" t="str">
        <f t="shared" si="12"/>
        <v>U.</v>
      </c>
      <c r="C336" s="43" t="s">
        <v>4</v>
      </c>
      <c r="D336" s="25"/>
      <c r="E336" s="25"/>
      <c r="F336" s="24" t="s">
        <v>18</v>
      </c>
      <c r="G336" s="26">
        <v>1</v>
      </c>
      <c r="H336" s="31"/>
      <c r="I336" s="27">
        <v>0</v>
      </c>
      <c r="J336" s="28">
        <f t="shared" si="13"/>
        <v>0</v>
      </c>
      <c r="K336" s="29" t="s">
        <v>50</v>
      </c>
      <c r="L336" s="29" t="s">
        <v>45</v>
      </c>
      <c r="M336" s="29" t="s">
        <v>51</v>
      </c>
      <c r="N336" s="30" t="str">
        <f>VLOOKUP(M336,[4]OPERACIONAL!$A$1:$C$12,2,FALSE)</f>
        <v>SELECIONAR</v>
      </c>
    </row>
    <row r="337" spans="2:14">
      <c r="B337" s="23" t="str">
        <f t="shared" si="12"/>
        <v>U.</v>
      </c>
      <c r="C337" s="43" t="s">
        <v>4</v>
      </c>
      <c r="D337" s="25"/>
      <c r="E337" s="25"/>
      <c r="F337" s="24" t="s">
        <v>18</v>
      </c>
      <c r="G337" s="26">
        <v>1</v>
      </c>
      <c r="H337" s="31"/>
      <c r="I337" s="27">
        <v>0</v>
      </c>
      <c r="J337" s="28">
        <f t="shared" si="13"/>
        <v>0</v>
      </c>
      <c r="K337" s="29" t="s">
        <v>50</v>
      </c>
      <c r="L337" s="29" t="s">
        <v>45</v>
      </c>
      <c r="M337" s="29" t="s">
        <v>51</v>
      </c>
      <c r="N337" s="30" t="str">
        <f>VLOOKUP(M337,[4]OPERACIONAL!$A$1:$C$12,2,FALSE)</f>
        <v>SELECIONAR</v>
      </c>
    </row>
    <row r="338" spans="2:14">
      <c r="B338" s="23" t="str">
        <f t="shared" si="12"/>
        <v>U.</v>
      </c>
      <c r="C338" s="43" t="s">
        <v>4</v>
      </c>
      <c r="D338" s="25"/>
      <c r="E338" s="25"/>
      <c r="F338" s="24" t="s">
        <v>18</v>
      </c>
      <c r="G338" s="26">
        <v>1</v>
      </c>
      <c r="H338" s="31"/>
      <c r="I338" s="27">
        <v>0</v>
      </c>
      <c r="J338" s="28">
        <f t="shared" si="13"/>
        <v>0</v>
      </c>
      <c r="K338" s="29" t="s">
        <v>50</v>
      </c>
      <c r="L338" s="29" t="s">
        <v>45</v>
      </c>
      <c r="M338" s="29" t="s">
        <v>51</v>
      </c>
      <c r="N338" s="30" t="str">
        <f>VLOOKUP(M338,[4]OPERACIONAL!$A$1:$C$12,2,FALSE)</f>
        <v>SELECIONAR</v>
      </c>
    </row>
    <row r="339" spans="2:14">
      <c r="B339" s="23" t="str">
        <f t="shared" si="12"/>
        <v>U.</v>
      </c>
      <c r="C339" s="43" t="s">
        <v>4</v>
      </c>
      <c r="D339" s="25"/>
      <c r="E339" s="25"/>
      <c r="F339" s="24" t="s">
        <v>18</v>
      </c>
      <c r="G339" s="26">
        <v>1</v>
      </c>
      <c r="H339" s="31"/>
      <c r="I339" s="27">
        <v>0</v>
      </c>
      <c r="J339" s="28">
        <f t="shared" si="13"/>
        <v>0</v>
      </c>
      <c r="K339" s="29" t="s">
        <v>50</v>
      </c>
      <c r="L339" s="29" t="s">
        <v>45</v>
      </c>
      <c r="M339" s="29" t="s">
        <v>51</v>
      </c>
      <c r="N339" s="30" t="str">
        <f>VLOOKUP(M339,[4]OPERACIONAL!$A$1:$C$12,2,FALSE)</f>
        <v>SELECIONAR</v>
      </c>
    </row>
    <row r="340" spans="2:14">
      <c r="B340" s="23" t="str">
        <f t="shared" si="12"/>
        <v>U.</v>
      </c>
      <c r="C340" s="43" t="s">
        <v>4</v>
      </c>
      <c r="D340" s="25"/>
      <c r="E340" s="25"/>
      <c r="F340" s="24" t="s">
        <v>18</v>
      </c>
      <c r="G340" s="26">
        <v>1</v>
      </c>
      <c r="H340" s="31"/>
      <c r="I340" s="27">
        <v>0</v>
      </c>
      <c r="J340" s="28">
        <f t="shared" si="13"/>
        <v>0</v>
      </c>
      <c r="K340" s="29" t="s">
        <v>50</v>
      </c>
      <c r="L340" s="29" t="s">
        <v>45</v>
      </c>
      <c r="M340" s="29" t="s">
        <v>51</v>
      </c>
      <c r="N340" s="30" t="str">
        <f>VLOOKUP(M340,[4]OPERACIONAL!$A$1:$C$12,2,FALSE)</f>
        <v>SELECIONAR</v>
      </c>
    </row>
    <row r="341" spans="2:14">
      <c r="B341" s="23" t="str">
        <f t="shared" si="12"/>
        <v>U.</v>
      </c>
      <c r="C341" s="43" t="s">
        <v>4</v>
      </c>
      <c r="D341" s="25"/>
      <c r="E341" s="25"/>
      <c r="F341" s="24" t="s">
        <v>18</v>
      </c>
      <c r="G341" s="26">
        <v>1</v>
      </c>
      <c r="H341" s="31"/>
      <c r="I341" s="27">
        <v>0</v>
      </c>
      <c r="J341" s="28">
        <f t="shared" si="13"/>
        <v>0</v>
      </c>
      <c r="K341" s="29" t="s">
        <v>50</v>
      </c>
      <c r="L341" s="29" t="s">
        <v>45</v>
      </c>
      <c r="M341" s="29" t="s">
        <v>51</v>
      </c>
      <c r="N341" s="30" t="str">
        <f>VLOOKUP(M341,[4]OPERACIONAL!$A$1:$C$12,2,FALSE)</f>
        <v>SELECIONAR</v>
      </c>
    </row>
    <row r="342" spans="2:14">
      <c r="B342" s="23" t="str">
        <f t="shared" si="12"/>
        <v>U.</v>
      </c>
      <c r="C342" s="43" t="s">
        <v>4</v>
      </c>
      <c r="D342" s="25"/>
      <c r="E342" s="25"/>
      <c r="F342" s="24" t="s">
        <v>18</v>
      </c>
      <c r="G342" s="26">
        <v>1</v>
      </c>
      <c r="H342" s="31"/>
      <c r="I342" s="27">
        <v>0</v>
      </c>
      <c r="J342" s="28">
        <f t="shared" si="13"/>
        <v>0</v>
      </c>
      <c r="K342" s="29" t="s">
        <v>50</v>
      </c>
      <c r="L342" s="29" t="s">
        <v>45</v>
      </c>
      <c r="M342" s="29" t="s">
        <v>51</v>
      </c>
      <c r="N342" s="30" t="str">
        <f>VLOOKUP(M342,[4]OPERACIONAL!$A$1:$C$12,2,FALSE)</f>
        <v>SELECIONAR</v>
      </c>
    </row>
    <row r="343" spans="2:14">
      <c r="B343" s="23" t="str">
        <f t="shared" si="12"/>
        <v>U.</v>
      </c>
      <c r="C343" s="43" t="s">
        <v>4</v>
      </c>
      <c r="D343" s="25"/>
      <c r="E343" s="25"/>
      <c r="F343" s="24" t="s">
        <v>18</v>
      </c>
      <c r="G343" s="26">
        <v>1</v>
      </c>
      <c r="H343" s="31"/>
      <c r="I343" s="27">
        <v>0</v>
      </c>
      <c r="J343" s="28">
        <f t="shared" si="13"/>
        <v>0</v>
      </c>
      <c r="K343" s="29" t="s">
        <v>50</v>
      </c>
      <c r="L343" s="29" t="s">
        <v>45</v>
      </c>
      <c r="M343" s="29" t="s">
        <v>51</v>
      </c>
      <c r="N343" s="30" t="str">
        <f>VLOOKUP(M343,[4]OPERACIONAL!$A$1:$C$12,2,FALSE)</f>
        <v>SELECIONAR</v>
      </c>
    </row>
    <row r="344" spans="2:14">
      <c r="B344" s="23" t="str">
        <f t="shared" si="12"/>
        <v>U.</v>
      </c>
      <c r="C344" s="43" t="s">
        <v>4</v>
      </c>
      <c r="D344" s="25"/>
      <c r="E344" s="25"/>
      <c r="F344" s="24" t="s">
        <v>18</v>
      </c>
      <c r="G344" s="26">
        <v>1</v>
      </c>
      <c r="H344" s="31"/>
      <c r="I344" s="27">
        <v>0</v>
      </c>
      <c r="J344" s="28">
        <f t="shared" si="13"/>
        <v>0</v>
      </c>
      <c r="K344" s="29" t="s">
        <v>50</v>
      </c>
      <c r="L344" s="29" t="s">
        <v>45</v>
      </c>
      <c r="M344" s="29" t="s">
        <v>51</v>
      </c>
      <c r="N344" s="30" t="str">
        <f>VLOOKUP(M344,[4]OPERACIONAL!$A$1:$C$12,2,FALSE)</f>
        <v>SELECIONAR</v>
      </c>
    </row>
    <row r="345" spans="2:14">
      <c r="B345" s="23" t="str">
        <f t="shared" si="12"/>
        <v>U.</v>
      </c>
      <c r="C345" s="43" t="s">
        <v>4</v>
      </c>
      <c r="D345" s="25"/>
      <c r="E345" s="25"/>
      <c r="F345" s="24" t="s">
        <v>18</v>
      </c>
      <c r="G345" s="26">
        <v>1</v>
      </c>
      <c r="H345" s="31"/>
      <c r="I345" s="27">
        <v>0</v>
      </c>
      <c r="J345" s="28">
        <f t="shared" si="13"/>
        <v>0</v>
      </c>
      <c r="K345" s="29" t="s">
        <v>50</v>
      </c>
      <c r="L345" s="29" t="s">
        <v>45</v>
      </c>
      <c r="M345" s="29" t="s">
        <v>51</v>
      </c>
      <c r="N345" s="30" t="str">
        <f>VLOOKUP(M345,[4]OPERACIONAL!$A$1:$C$12,2,FALSE)</f>
        <v>SELECIONAR</v>
      </c>
    </row>
    <row r="346" spans="2:14">
      <c r="B346" s="23" t="str">
        <f t="shared" si="12"/>
        <v>U.</v>
      </c>
      <c r="C346" s="43" t="s">
        <v>4</v>
      </c>
      <c r="D346" s="25"/>
      <c r="E346" s="25"/>
      <c r="F346" s="24" t="s">
        <v>18</v>
      </c>
      <c r="G346" s="26">
        <v>1</v>
      </c>
      <c r="H346" s="31"/>
      <c r="I346" s="27">
        <v>0</v>
      </c>
      <c r="J346" s="28">
        <f t="shared" si="13"/>
        <v>0</v>
      </c>
      <c r="K346" s="29" t="s">
        <v>50</v>
      </c>
      <c r="L346" s="29" t="s">
        <v>45</v>
      </c>
      <c r="M346" s="29" t="s">
        <v>51</v>
      </c>
      <c r="N346" s="30" t="str">
        <f>VLOOKUP(M346,[4]OPERACIONAL!$A$1:$C$12,2,FALSE)</f>
        <v>SELECIONAR</v>
      </c>
    </row>
    <row r="347" spans="2:14">
      <c r="B347" s="23" t="str">
        <f t="shared" si="12"/>
        <v>U.</v>
      </c>
      <c r="C347" s="43" t="s">
        <v>4</v>
      </c>
      <c r="D347" s="25"/>
      <c r="E347" s="25"/>
      <c r="F347" s="24" t="s">
        <v>18</v>
      </c>
      <c r="G347" s="26">
        <v>1</v>
      </c>
      <c r="H347" s="31"/>
      <c r="I347" s="27">
        <v>0</v>
      </c>
      <c r="J347" s="28">
        <f t="shared" si="13"/>
        <v>0</v>
      </c>
      <c r="K347" s="29" t="s">
        <v>50</v>
      </c>
      <c r="L347" s="29" t="s">
        <v>45</v>
      </c>
      <c r="M347" s="29" t="s">
        <v>51</v>
      </c>
      <c r="N347" s="30" t="str">
        <f>VLOOKUP(M347,[4]OPERACIONAL!$A$1:$C$12,2,FALSE)</f>
        <v>SELECIONAR</v>
      </c>
    </row>
    <row r="348" spans="2:14">
      <c r="B348" s="23" t="str">
        <f t="shared" si="12"/>
        <v>U.</v>
      </c>
      <c r="C348" s="43" t="s">
        <v>4</v>
      </c>
      <c r="D348" s="25"/>
      <c r="E348" s="25"/>
      <c r="F348" s="24" t="s">
        <v>18</v>
      </c>
      <c r="G348" s="26">
        <v>1</v>
      </c>
      <c r="H348" s="31"/>
      <c r="I348" s="27">
        <v>0</v>
      </c>
      <c r="J348" s="28">
        <f t="shared" si="13"/>
        <v>0</v>
      </c>
      <c r="K348" s="29" t="s">
        <v>50</v>
      </c>
      <c r="L348" s="29" t="s">
        <v>45</v>
      </c>
      <c r="M348" s="29" t="s">
        <v>51</v>
      </c>
      <c r="N348" s="30" t="str">
        <f>VLOOKUP(M348,[4]OPERACIONAL!$A$1:$C$12,2,FALSE)</f>
        <v>SELECIONAR</v>
      </c>
    </row>
    <row r="349" spans="2:14">
      <c r="B349" s="23" t="str">
        <f t="shared" si="12"/>
        <v>U.</v>
      </c>
      <c r="C349" s="43" t="s">
        <v>4</v>
      </c>
      <c r="D349" s="25"/>
      <c r="E349" s="25"/>
      <c r="F349" s="24" t="s">
        <v>18</v>
      </c>
      <c r="G349" s="26">
        <v>1</v>
      </c>
      <c r="H349" s="31"/>
      <c r="I349" s="27">
        <v>0</v>
      </c>
      <c r="J349" s="28">
        <f t="shared" si="13"/>
        <v>0</v>
      </c>
      <c r="K349" s="29" t="s">
        <v>50</v>
      </c>
      <c r="L349" s="29" t="s">
        <v>45</v>
      </c>
      <c r="M349" s="29" t="s">
        <v>51</v>
      </c>
      <c r="N349" s="30" t="str">
        <f>VLOOKUP(M349,[4]OPERACIONAL!$A$1:$C$12,2,FALSE)</f>
        <v>SELECIONAR</v>
      </c>
    </row>
    <row r="350" spans="2:14">
      <c r="B350" s="23" t="str">
        <f t="shared" si="12"/>
        <v>U.</v>
      </c>
      <c r="C350" s="43" t="s">
        <v>4</v>
      </c>
      <c r="D350" s="25"/>
      <c r="E350" s="25"/>
      <c r="F350" s="24" t="s">
        <v>18</v>
      </c>
      <c r="G350" s="26">
        <v>1</v>
      </c>
      <c r="H350" s="31"/>
      <c r="I350" s="27">
        <v>0</v>
      </c>
      <c r="J350" s="28">
        <f t="shared" si="13"/>
        <v>0</v>
      </c>
      <c r="K350" s="29" t="s">
        <v>50</v>
      </c>
      <c r="L350" s="29" t="s">
        <v>45</v>
      </c>
      <c r="M350" s="29" t="s">
        <v>51</v>
      </c>
      <c r="N350" s="30" t="str">
        <f>VLOOKUP(M350,[4]OPERACIONAL!$A$1:$C$12,2,FALSE)</f>
        <v>SELECIONAR</v>
      </c>
    </row>
    <row r="351" spans="2:14">
      <c r="B351" s="23" t="str">
        <f t="shared" si="12"/>
        <v>U.</v>
      </c>
      <c r="C351" s="43" t="s">
        <v>4</v>
      </c>
      <c r="D351" s="25"/>
      <c r="E351" s="25"/>
      <c r="F351" s="24" t="s">
        <v>18</v>
      </c>
      <c r="G351" s="26">
        <v>1</v>
      </c>
      <c r="H351" s="31"/>
      <c r="I351" s="27">
        <v>0</v>
      </c>
      <c r="J351" s="28">
        <f t="shared" si="13"/>
        <v>0</v>
      </c>
      <c r="K351" s="29" t="s">
        <v>50</v>
      </c>
      <c r="L351" s="29" t="s">
        <v>45</v>
      </c>
      <c r="M351" s="29" t="s">
        <v>51</v>
      </c>
      <c r="N351" s="30" t="str">
        <f>VLOOKUP(M351,[4]OPERACIONAL!$A$1:$C$12,2,FALSE)</f>
        <v>SELECIONAR</v>
      </c>
    </row>
    <row r="352" spans="2:14">
      <c r="B352" s="23" t="str">
        <f t="shared" si="12"/>
        <v>U.</v>
      </c>
      <c r="C352" s="43" t="s">
        <v>4</v>
      </c>
      <c r="D352" s="25"/>
      <c r="E352" s="25"/>
      <c r="F352" s="24" t="s">
        <v>18</v>
      </c>
      <c r="G352" s="26">
        <v>1</v>
      </c>
      <c r="H352" s="31"/>
      <c r="I352" s="27">
        <v>0</v>
      </c>
      <c r="J352" s="28">
        <f t="shared" si="13"/>
        <v>0</v>
      </c>
      <c r="K352" s="29" t="s">
        <v>50</v>
      </c>
      <c r="L352" s="29" t="s">
        <v>45</v>
      </c>
      <c r="M352" s="29" t="s">
        <v>51</v>
      </c>
      <c r="N352" s="30" t="str">
        <f>VLOOKUP(M352,[4]OPERACIONAL!$A$1:$C$12,2,FALSE)</f>
        <v>SELECIONAR</v>
      </c>
    </row>
    <row r="353" spans="2:14">
      <c r="B353" s="23" t="str">
        <f t="shared" si="12"/>
        <v>U.</v>
      </c>
      <c r="C353" s="43" t="s">
        <v>4</v>
      </c>
      <c r="D353" s="25"/>
      <c r="E353" s="25"/>
      <c r="F353" s="24" t="s">
        <v>18</v>
      </c>
      <c r="G353" s="26">
        <v>1</v>
      </c>
      <c r="H353" s="31"/>
      <c r="I353" s="27">
        <v>0</v>
      </c>
      <c r="J353" s="28">
        <f t="shared" si="13"/>
        <v>0</v>
      </c>
      <c r="K353" s="29" t="s">
        <v>50</v>
      </c>
      <c r="L353" s="29" t="s">
        <v>45</v>
      </c>
      <c r="M353" s="29" t="s">
        <v>51</v>
      </c>
      <c r="N353" s="30" t="str">
        <f>VLOOKUP(M353,[4]OPERACIONAL!$A$1:$C$12,2,FALSE)</f>
        <v>SELECIONAR</v>
      </c>
    </row>
    <row r="354" spans="2:14">
      <c r="B354" s="23" t="str">
        <f t="shared" si="12"/>
        <v>U.</v>
      </c>
      <c r="C354" s="43" t="s">
        <v>4</v>
      </c>
      <c r="D354" s="25"/>
      <c r="E354" s="25"/>
      <c r="F354" s="24" t="s">
        <v>18</v>
      </c>
      <c r="G354" s="26">
        <v>1</v>
      </c>
      <c r="H354" s="31"/>
      <c r="I354" s="27">
        <v>0</v>
      </c>
      <c r="J354" s="28">
        <f t="shared" si="13"/>
        <v>0</v>
      </c>
      <c r="K354" s="29" t="s">
        <v>50</v>
      </c>
      <c r="L354" s="29" t="s">
        <v>45</v>
      </c>
      <c r="M354" s="29" t="s">
        <v>51</v>
      </c>
      <c r="N354" s="30" t="str">
        <f>VLOOKUP(M354,[4]OPERACIONAL!$A$1:$C$12,2,FALSE)</f>
        <v>SELECIONAR</v>
      </c>
    </row>
    <row r="355" spans="2:14">
      <c r="B355" s="23" t="str">
        <f t="shared" si="12"/>
        <v>U.</v>
      </c>
      <c r="C355" s="43" t="s">
        <v>4</v>
      </c>
      <c r="D355" s="25"/>
      <c r="E355" s="25"/>
      <c r="F355" s="24" t="s">
        <v>18</v>
      </c>
      <c r="G355" s="26">
        <v>1</v>
      </c>
      <c r="H355" s="31"/>
      <c r="I355" s="27">
        <v>0</v>
      </c>
      <c r="J355" s="28">
        <f t="shared" si="13"/>
        <v>0</v>
      </c>
      <c r="K355" s="29" t="s">
        <v>50</v>
      </c>
      <c r="L355" s="29" t="s">
        <v>45</v>
      </c>
      <c r="M355" s="29" t="s">
        <v>51</v>
      </c>
      <c r="N355" s="30" t="str">
        <f>VLOOKUP(M355,[4]OPERACIONAL!$A$1:$C$12,2,FALSE)</f>
        <v>SELECIONAR</v>
      </c>
    </row>
    <row r="356" spans="2:14">
      <c r="B356" s="23" t="str">
        <f t="shared" si="12"/>
        <v>U.</v>
      </c>
      <c r="C356" s="43" t="s">
        <v>4</v>
      </c>
      <c r="D356" s="25"/>
      <c r="E356" s="25"/>
      <c r="F356" s="24" t="s">
        <v>18</v>
      </c>
      <c r="G356" s="26">
        <v>1</v>
      </c>
      <c r="H356" s="31"/>
      <c r="I356" s="27">
        <v>0</v>
      </c>
      <c r="J356" s="28">
        <f t="shared" si="13"/>
        <v>0</v>
      </c>
      <c r="K356" s="29" t="s">
        <v>50</v>
      </c>
      <c r="L356" s="29" t="s">
        <v>45</v>
      </c>
      <c r="M356" s="29" t="s">
        <v>51</v>
      </c>
      <c r="N356" s="30" t="str">
        <f>VLOOKUP(M356,[4]OPERACIONAL!$A$1:$C$12,2,FALSE)</f>
        <v>SELECIONAR</v>
      </c>
    </row>
    <row r="357" spans="2:14">
      <c r="B357" s="23" t="str">
        <f t="shared" si="12"/>
        <v>U.</v>
      </c>
      <c r="C357" s="43" t="s">
        <v>4</v>
      </c>
      <c r="D357" s="25"/>
      <c r="E357" s="25"/>
      <c r="F357" s="24" t="s">
        <v>18</v>
      </c>
      <c r="G357" s="26">
        <v>1</v>
      </c>
      <c r="H357" s="31"/>
      <c r="I357" s="27">
        <v>0</v>
      </c>
      <c r="J357" s="28">
        <f t="shared" si="13"/>
        <v>0</v>
      </c>
      <c r="K357" s="29" t="s">
        <v>50</v>
      </c>
      <c r="L357" s="29" t="s">
        <v>45</v>
      </c>
      <c r="M357" s="29" t="s">
        <v>51</v>
      </c>
      <c r="N357" s="30" t="str">
        <f>VLOOKUP(M357,[4]OPERACIONAL!$A$1:$C$12,2,FALSE)</f>
        <v>SELECIONAR</v>
      </c>
    </row>
    <row r="358" spans="2:14">
      <c r="B358" s="23" t="str">
        <f t="shared" si="12"/>
        <v>U.</v>
      </c>
      <c r="C358" s="43" t="s">
        <v>4</v>
      </c>
      <c r="D358" s="25"/>
      <c r="E358" s="25"/>
      <c r="F358" s="24" t="s">
        <v>18</v>
      </c>
      <c r="G358" s="26">
        <v>1</v>
      </c>
      <c r="H358" s="31"/>
      <c r="I358" s="27">
        <v>0</v>
      </c>
      <c r="J358" s="28">
        <f t="shared" si="13"/>
        <v>0</v>
      </c>
      <c r="K358" s="29" t="s">
        <v>50</v>
      </c>
      <c r="L358" s="29" t="s">
        <v>45</v>
      </c>
      <c r="M358" s="29" t="s">
        <v>51</v>
      </c>
      <c r="N358" s="30" t="str">
        <f>VLOOKUP(M358,[4]OPERACIONAL!$A$1:$C$12,2,FALSE)</f>
        <v>SELECIONAR</v>
      </c>
    </row>
    <row r="359" spans="2:14">
      <c r="B359" s="23" t="str">
        <f t="shared" si="12"/>
        <v>U.</v>
      </c>
      <c r="C359" s="43" t="s">
        <v>4</v>
      </c>
      <c r="D359" s="25"/>
      <c r="E359" s="25"/>
      <c r="F359" s="24" t="s">
        <v>18</v>
      </c>
      <c r="G359" s="26">
        <v>1</v>
      </c>
      <c r="H359" s="31"/>
      <c r="I359" s="27">
        <v>0</v>
      </c>
      <c r="J359" s="28">
        <f t="shared" si="13"/>
        <v>0</v>
      </c>
      <c r="K359" s="29" t="s">
        <v>50</v>
      </c>
      <c r="L359" s="29" t="s">
        <v>45</v>
      </c>
      <c r="M359" s="29" t="s">
        <v>51</v>
      </c>
      <c r="N359" s="30" t="str">
        <f>VLOOKUP(M359,[4]OPERACIONAL!$A$1:$C$12,2,FALSE)</f>
        <v>SELECIONAR</v>
      </c>
    </row>
    <row r="360" spans="2:14">
      <c r="B360" s="23" t="str">
        <f t="shared" si="12"/>
        <v>U.</v>
      </c>
      <c r="C360" s="43" t="s">
        <v>4</v>
      </c>
      <c r="D360" s="25"/>
      <c r="E360" s="25"/>
      <c r="F360" s="24" t="s">
        <v>18</v>
      </c>
      <c r="G360" s="26">
        <v>1</v>
      </c>
      <c r="H360" s="31"/>
      <c r="I360" s="27">
        <v>0</v>
      </c>
      <c r="J360" s="28">
        <f t="shared" si="13"/>
        <v>0</v>
      </c>
      <c r="K360" s="29" t="s">
        <v>50</v>
      </c>
      <c r="L360" s="29" t="s">
        <v>45</v>
      </c>
      <c r="M360" s="29" t="s">
        <v>51</v>
      </c>
      <c r="N360" s="30" t="str">
        <f>VLOOKUP(M360,[4]OPERACIONAL!$A$1:$C$12,2,FALSE)</f>
        <v>SELECIONAR</v>
      </c>
    </row>
    <row r="361" spans="2:14">
      <c r="B361" s="23" t="str">
        <f t="shared" si="12"/>
        <v>U.</v>
      </c>
      <c r="C361" s="43" t="s">
        <v>4</v>
      </c>
      <c r="D361" s="25"/>
      <c r="E361" s="25"/>
      <c r="F361" s="24" t="s">
        <v>18</v>
      </c>
      <c r="G361" s="26">
        <v>1</v>
      </c>
      <c r="H361" s="31"/>
      <c r="I361" s="27">
        <v>0</v>
      </c>
      <c r="J361" s="28">
        <f t="shared" si="13"/>
        <v>0</v>
      </c>
      <c r="K361" s="29" t="s">
        <v>50</v>
      </c>
      <c r="L361" s="29" t="s">
        <v>45</v>
      </c>
      <c r="M361" s="29" t="s">
        <v>51</v>
      </c>
      <c r="N361" s="30" t="str">
        <f>VLOOKUP(M361,[4]OPERACIONAL!$A$1:$C$12,2,FALSE)</f>
        <v>SELECIONAR</v>
      </c>
    </row>
    <row r="362" spans="2:14">
      <c r="B362" s="23" t="str">
        <f t="shared" si="12"/>
        <v>U.</v>
      </c>
      <c r="C362" s="43" t="s">
        <v>4</v>
      </c>
      <c r="D362" s="25"/>
      <c r="E362" s="25"/>
      <c r="F362" s="24" t="s">
        <v>18</v>
      </c>
      <c r="G362" s="26">
        <v>1</v>
      </c>
      <c r="H362" s="31"/>
      <c r="I362" s="27">
        <v>0</v>
      </c>
      <c r="J362" s="28">
        <f t="shared" si="13"/>
        <v>0</v>
      </c>
      <c r="K362" s="29" t="s">
        <v>50</v>
      </c>
      <c r="L362" s="29" t="s">
        <v>45</v>
      </c>
      <c r="M362" s="29" t="s">
        <v>51</v>
      </c>
      <c r="N362" s="30" t="str">
        <f>VLOOKUP(M362,[4]OPERACIONAL!$A$1:$C$12,2,FALSE)</f>
        <v>SELECIONAR</v>
      </c>
    </row>
    <row r="363" spans="2:14">
      <c r="B363" s="23" t="str">
        <f t="shared" si="12"/>
        <v>U.</v>
      </c>
      <c r="C363" s="43" t="s">
        <v>4</v>
      </c>
      <c r="D363" s="25"/>
      <c r="E363" s="25"/>
      <c r="F363" s="24" t="s">
        <v>18</v>
      </c>
      <c r="G363" s="26">
        <v>1</v>
      </c>
      <c r="H363" s="31"/>
      <c r="I363" s="27">
        <v>0</v>
      </c>
      <c r="J363" s="28">
        <f t="shared" si="13"/>
        <v>0</v>
      </c>
      <c r="K363" s="29" t="s">
        <v>50</v>
      </c>
      <c r="L363" s="29" t="s">
        <v>45</v>
      </c>
      <c r="M363" s="29" t="s">
        <v>51</v>
      </c>
      <c r="N363" s="30" t="str">
        <f>VLOOKUP(M363,[4]OPERACIONAL!$A$1:$C$12,2,FALSE)</f>
        <v>SELECIONAR</v>
      </c>
    </row>
    <row r="364" spans="2:14">
      <c r="B364" s="23" t="str">
        <f t="shared" si="12"/>
        <v>U.</v>
      </c>
      <c r="C364" s="43" t="s">
        <v>4</v>
      </c>
      <c r="D364" s="25"/>
      <c r="E364" s="25"/>
      <c r="F364" s="24" t="s">
        <v>18</v>
      </c>
      <c r="G364" s="26">
        <v>1</v>
      </c>
      <c r="H364" s="31"/>
      <c r="I364" s="27">
        <v>0</v>
      </c>
      <c r="J364" s="28">
        <f t="shared" si="13"/>
        <v>0</v>
      </c>
      <c r="K364" s="29" t="s">
        <v>50</v>
      </c>
      <c r="L364" s="29" t="s">
        <v>45</v>
      </c>
      <c r="M364" s="29" t="s">
        <v>51</v>
      </c>
      <c r="N364" s="30" t="str">
        <f>VLOOKUP(M364,[4]OPERACIONAL!$A$1:$C$12,2,FALSE)</f>
        <v>SELECIONAR</v>
      </c>
    </row>
    <row r="365" spans="2:14">
      <c r="B365" s="23" t="str">
        <f t="shared" si="12"/>
        <v>U.</v>
      </c>
      <c r="C365" s="43" t="s">
        <v>4</v>
      </c>
      <c r="D365" s="25"/>
      <c r="E365" s="25"/>
      <c r="F365" s="24" t="s">
        <v>18</v>
      </c>
      <c r="G365" s="26">
        <v>1</v>
      </c>
      <c r="H365" s="31"/>
      <c r="I365" s="27">
        <v>0</v>
      </c>
      <c r="J365" s="28">
        <f t="shared" si="13"/>
        <v>0</v>
      </c>
      <c r="K365" s="29" t="s">
        <v>50</v>
      </c>
      <c r="L365" s="29" t="s">
        <v>45</v>
      </c>
      <c r="M365" s="29" t="s">
        <v>51</v>
      </c>
      <c r="N365" s="30" t="str">
        <f>VLOOKUP(M365,[4]OPERACIONAL!$A$1:$C$12,2,FALSE)</f>
        <v>SELECIONAR</v>
      </c>
    </row>
    <row r="366" spans="2:14">
      <c r="B366" s="23" t="str">
        <f t="shared" si="12"/>
        <v>U.</v>
      </c>
      <c r="C366" s="43" t="s">
        <v>4</v>
      </c>
      <c r="D366" s="25"/>
      <c r="E366" s="25"/>
      <c r="F366" s="24" t="s">
        <v>18</v>
      </c>
      <c r="G366" s="26">
        <v>1</v>
      </c>
      <c r="H366" s="31"/>
      <c r="I366" s="27">
        <v>0</v>
      </c>
      <c r="J366" s="28">
        <f t="shared" si="13"/>
        <v>0</v>
      </c>
      <c r="K366" s="29" t="s">
        <v>50</v>
      </c>
      <c r="L366" s="29" t="s">
        <v>45</v>
      </c>
      <c r="M366" s="29" t="s">
        <v>51</v>
      </c>
      <c r="N366" s="30" t="str">
        <f>VLOOKUP(M366,[4]OPERACIONAL!$A$1:$C$12,2,FALSE)</f>
        <v>SELECIONAR</v>
      </c>
    </row>
    <row r="367" spans="2:14">
      <c r="B367" s="23" t="str">
        <f t="shared" si="12"/>
        <v>U.</v>
      </c>
      <c r="C367" s="43" t="s">
        <v>4</v>
      </c>
      <c r="D367" s="25"/>
      <c r="E367" s="25"/>
      <c r="F367" s="24" t="s">
        <v>18</v>
      </c>
      <c r="G367" s="26">
        <v>1</v>
      </c>
      <c r="H367" s="31"/>
      <c r="I367" s="27">
        <v>0</v>
      </c>
      <c r="J367" s="28">
        <f t="shared" si="13"/>
        <v>0</v>
      </c>
      <c r="K367" s="29" t="s">
        <v>50</v>
      </c>
      <c r="L367" s="29" t="s">
        <v>45</v>
      </c>
      <c r="M367" s="29" t="s">
        <v>51</v>
      </c>
      <c r="N367" s="30" t="str">
        <f>VLOOKUP(M367,[4]OPERACIONAL!$A$1:$C$12,2,FALSE)</f>
        <v>SELECIONAR</v>
      </c>
    </row>
    <row r="368" spans="2:14">
      <c r="B368" s="23" t="str">
        <f t="shared" si="12"/>
        <v>U.</v>
      </c>
      <c r="C368" s="43" t="s">
        <v>4</v>
      </c>
      <c r="D368" s="25"/>
      <c r="E368" s="25"/>
      <c r="F368" s="24" t="s">
        <v>18</v>
      </c>
      <c r="G368" s="26">
        <v>1</v>
      </c>
      <c r="H368" s="31"/>
      <c r="I368" s="27">
        <v>0</v>
      </c>
      <c r="J368" s="28">
        <f t="shared" si="13"/>
        <v>0</v>
      </c>
      <c r="K368" s="29" t="s">
        <v>50</v>
      </c>
      <c r="L368" s="29" t="s">
        <v>45</v>
      </c>
      <c r="M368" s="29" t="s">
        <v>51</v>
      </c>
      <c r="N368" s="30" t="str">
        <f>VLOOKUP(M368,[4]OPERACIONAL!$A$1:$C$12,2,FALSE)</f>
        <v>SELECIONAR</v>
      </c>
    </row>
    <row r="369" spans="2:14">
      <c r="B369" s="23" t="str">
        <f t="shared" si="12"/>
        <v>U.</v>
      </c>
      <c r="C369" s="43" t="s">
        <v>4</v>
      </c>
      <c r="D369" s="25"/>
      <c r="E369" s="25"/>
      <c r="F369" s="24" t="s">
        <v>18</v>
      </c>
      <c r="G369" s="26">
        <v>1</v>
      </c>
      <c r="H369" s="31"/>
      <c r="I369" s="27">
        <v>0</v>
      </c>
      <c r="J369" s="28">
        <f t="shared" si="13"/>
        <v>0</v>
      </c>
      <c r="K369" s="29" t="s">
        <v>50</v>
      </c>
      <c r="L369" s="29" t="s">
        <v>45</v>
      </c>
      <c r="M369" s="29" t="s">
        <v>51</v>
      </c>
      <c r="N369" s="30" t="str">
        <f>VLOOKUP(M369,[4]OPERACIONAL!$A$1:$C$12,2,FALSE)</f>
        <v>SELECIONAR</v>
      </c>
    </row>
    <row r="370" spans="2:14">
      <c r="B370" s="23" t="str">
        <f t="shared" si="12"/>
        <v>U.</v>
      </c>
      <c r="C370" s="43" t="s">
        <v>4</v>
      </c>
      <c r="D370" s="25"/>
      <c r="E370" s="25"/>
      <c r="F370" s="24" t="s">
        <v>18</v>
      </c>
      <c r="G370" s="26">
        <v>1</v>
      </c>
      <c r="H370" s="31"/>
      <c r="I370" s="27">
        <v>0</v>
      </c>
      <c r="J370" s="28">
        <f t="shared" si="13"/>
        <v>0</v>
      </c>
      <c r="K370" s="29" t="s">
        <v>50</v>
      </c>
      <c r="L370" s="29" t="s">
        <v>45</v>
      </c>
      <c r="M370" s="29" t="s">
        <v>51</v>
      </c>
      <c r="N370" s="30" t="str">
        <f>VLOOKUP(M370,[4]OPERACIONAL!$A$1:$C$12,2,FALSE)</f>
        <v>SELECIONAR</v>
      </c>
    </row>
    <row r="371" spans="2:14">
      <c r="B371" s="23" t="str">
        <f t="shared" si="12"/>
        <v>U.</v>
      </c>
      <c r="C371" s="43" t="s">
        <v>4</v>
      </c>
      <c r="D371" s="25"/>
      <c r="E371" s="25"/>
      <c r="F371" s="24" t="s">
        <v>18</v>
      </c>
      <c r="G371" s="26">
        <v>1</v>
      </c>
      <c r="H371" s="31"/>
      <c r="I371" s="27">
        <v>0</v>
      </c>
      <c r="J371" s="28">
        <f t="shared" si="13"/>
        <v>0</v>
      </c>
      <c r="K371" s="29" t="s">
        <v>50</v>
      </c>
      <c r="L371" s="29" t="s">
        <v>45</v>
      </c>
      <c r="M371" s="29" t="s">
        <v>51</v>
      </c>
      <c r="N371" s="30" t="str">
        <f>VLOOKUP(M371,[4]OPERACIONAL!$A$1:$C$12,2,FALSE)</f>
        <v>SELECIONAR</v>
      </c>
    </row>
    <row r="372" spans="2:14">
      <c r="B372" s="23" t="str">
        <f t="shared" si="12"/>
        <v>U.</v>
      </c>
      <c r="C372" s="43" t="s">
        <v>4</v>
      </c>
      <c r="D372" s="25"/>
      <c r="E372" s="25"/>
      <c r="F372" s="24" t="s">
        <v>18</v>
      </c>
      <c r="G372" s="26">
        <v>1</v>
      </c>
      <c r="H372" s="31"/>
      <c r="I372" s="27">
        <v>0</v>
      </c>
      <c r="J372" s="28">
        <f t="shared" si="13"/>
        <v>0</v>
      </c>
      <c r="K372" s="29" t="s">
        <v>50</v>
      </c>
      <c r="L372" s="29" t="s">
        <v>45</v>
      </c>
      <c r="M372" s="29" t="s">
        <v>51</v>
      </c>
      <c r="N372" s="30" t="str">
        <f>VLOOKUP(M372,[4]OPERACIONAL!$A$1:$C$12,2,FALSE)</f>
        <v>SELECIONAR</v>
      </c>
    </row>
    <row r="373" spans="2:14">
      <c r="B373" s="23" t="str">
        <f t="shared" si="12"/>
        <v>U.</v>
      </c>
      <c r="C373" s="43" t="s">
        <v>4</v>
      </c>
      <c r="D373" s="25"/>
      <c r="E373" s="25"/>
      <c r="F373" s="24" t="s">
        <v>18</v>
      </c>
      <c r="G373" s="26">
        <v>1</v>
      </c>
      <c r="H373" s="31"/>
      <c r="I373" s="27">
        <v>0</v>
      </c>
      <c r="J373" s="28">
        <f t="shared" si="13"/>
        <v>0</v>
      </c>
      <c r="K373" s="29" t="s">
        <v>50</v>
      </c>
      <c r="L373" s="29" t="s">
        <v>45</v>
      </c>
      <c r="M373" s="29" t="s">
        <v>51</v>
      </c>
      <c r="N373" s="30" t="str">
        <f>VLOOKUP(M373,[4]OPERACIONAL!$A$1:$C$12,2,FALSE)</f>
        <v>SELECIONAR</v>
      </c>
    </row>
    <row r="374" spans="2:14">
      <c r="B374" s="23" t="str">
        <f t="shared" si="12"/>
        <v>U.</v>
      </c>
      <c r="C374" s="43" t="s">
        <v>4</v>
      </c>
      <c r="D374" s="25"/>
      <c r="E374" s="25"/>
      <c r="F374" s="24" t="s">
        <v>18</v>
      </c>
      <c r="G374" s="26">
        <v>1</v>
      </c>
      <c r="H374" s="31"/>
      <c r="I374" s="27">
        <v>0</v>
      </c>
      <c r="J374" s="28">
        <f t="shared" si="13"/>
        <v>0</v>
      </c>
      <c r="K374" s="29" t="s">
        <v>50</v>
      </c>
      <c r="L374" s="29" t="s">
        <v>45</v>
      </c>
      <c r="M374" s="29" t="s">
        <v>51</v>
      </c>
      <c r="N374" s="30" t="str">
        <f>VLOOKUP(M374,[4]OPERACIONAL!$A$1:$C$12,2,FALSE)</f>
        <v>SELECIONAR</v>
      </c>
    </row>
    <row r="375" spans="2:14">
      <c r="B375" s="23" t="str">
        <f t="shared" ref="B375:B438" si="14">MID(C375,1,2)</f>
        <v>U.</v>
      </c>
      <c r="C375" s="43" t="s">
        <v>4</v>
      </c>
      <c r="D375" s="25"/>
      <c r="E375" s="25"/>
      <c r="F375" s="24" t="s">
        <v>18</v>
      </c>
      <c r="G375" s="26">
        <v>1</v>
      </c>
      <c r="H375" s="31"/>
      <c r="I375" s="27">
        <v>0</v>
      </c>
      <c r="J375" s="28">
        <f t="shared" si="13"/>
        <v>0</v>
      </c>
      <c r="K375" s="29" t="s">
        <v>50</v>
      </c>
      <c r="L375" s="29" t="s">
        <v>45</v>
      </c>
      <c r="M375" s="29" t="s">
        <v>51</v>
      </c>
      <c r="N375" s="30" t="str">
        <f>VLOOKUP(M375,[4]OPERACIONAL!$A$1:$C$12,2,FALSE)</f>
        <v>SELECIONAR</v>
      </c>
    </row>
    <row r="376" spans="2:14">
      <c r="B376" s="23" t="str">
        <f t="shared" si="14"/>
        <v>U.</v>
      </c>
      <c r="C376" s="43" t="s">
        <v>4</v>
      </c>
      <c r="D376" s="25"/>
      <c r="E376" s="25"/>
      <c r="F376" s="24" t="s">
        <v>18</v>
      </c>
      <c r="G376" s="26">
        <v>1</v>
      </c>
      <c r="H376" s="31"/>
      <c r="I376" s="27">
        <v>0</v>
      </c>
      <c r="J376" s="28">
        <f t="shared" si="13"/>
        <v>0</v>
      </c>
      <c r="K376" s="29" t="s">
        <v>50</v>
      </c>
      <c r="L376" s="29" t="s">
        <v>45</v>
      </c>
      <c r="M376" s="29" t="s">
        <v>51</v>
      </c>
      <c r="N376" s="30" t="str">
        <f>VLOOKUP(M376,[4]OPERACIONAL!$A$1:$C$12,2,FALSE)</f>
        <v>SELECIONAR</v>
      </c>
    </row>
    <row r="377" spans="2:14">
      <c r="B377" s="23" t="str">
        <f t="shared" si="14"/>
        <v>U.</v>
      </c>
      <c r="C377" s="43" t="s">
        <v>4</v>
      </c>
      <c r="D377" s="25"/>
      <c r="E377" s="25"/>
      <c r="F377" s="24" t="s">
        <v>18</v>
      </c>
      <c r="G377" s="26">
        <v>1</v>
      </c>
      <c r="H377" s="31"/>
      <c r="I377" s="27">
        <v>0</v>
      </c>
      <c r="J377" s="28">
        <f t="shared" si="13"/>
        <v>0</v>
      </c>
      <c r="K377" s="29" t="s">
        <v>50</v>
      </c>
      <c r="L377" s="29" t="s">
        <v>45</v>
      </c>
      <c r="M377" s="29" t="s">
        <v>51</v>
      </c>
      <c r="N377" s="30" t="str">
        <f>VLOOKUP(M377,[4]OPERACIONAL!$A$1:$C$12,2,FALSE)</f>
        <v>SELECIONAR</v>
      </c>
    </row>
    <row r="378" spans="2:14">
      <c r="B378" s="23" t="str">
        <f t="shared" si="14"/>
        <v>U.</v>
      </c>
      <c r="C378" s="43" t="s">
        <v>4</v>
      </c>
      <c r="D378" s="25"/>
      <c r="E378" s="25"/>
      <c r="F378" s="24" t="s">
        <v>18</v>
      </c>
      <c r="G378" s="26">
        <v>1</v>
      </c>
      <c r="H378" s="31"/>
      <c r="I378" s="27">
        <v>0</v>
      </c>
      <c r="J378" s="28">
        <f t="shared" si="13"/>
        <v>0</v>
      </c>
      <c r="K378" s="29" t="s">
        <v>50</v>
      </c>
      <c r="L378" s="29" t="s">
        <v>45</v>
      </c>
      <c r="M378" s="29" t="s">
        <v>51</v>
      </c>
      <c r="N378" s="30" t="str">
        <f>VLOOKUP(M378,[4]OPERACIONAL!$A$1:$C$12,2,FALSE)</f>
        <v>SELECIONAR</v>
      </c>
    </row>
    <row r="379" spans="2:14">
      <c r="B379" s="23" t="str">
        <f t="shared" si="14"/>
        <v>U.</v>
      </c>
      <c r="C379" s="43" t="s">
        <v>4</v>
      </c>
      <c r="D379" s="25"/>
      <c r="E379" s="25"/>
      <c r="F379" s="24" t="s">
        <v>18</v>
      </c>
      <c r="G379" s="26">
        <v>1</v>
      </c>
      <c r="H379" s="31"/>
      <c r="I379" s="27">
        <v>0</v>
      </c>
      <c r="J379" s="28">
        <f t="shared" si="13"/>
        <v>0</v>
      </c>
      <c r="K379" s="29" t="s">
        <v>50</v>
      </c>
      <c r="L379" s="29" t="s">
        <v>45</v>
      </c>
      <c r="M379" s="29" t="s">
        <v>51</v>
      </c>
      <c r="N379" s="30" t="str">
        <f>VLOOKUP(M379,[4]OPERACIONAL!$A$1:$C$12,2,FALSE)</f>
        <v>SELECIONAR</v>
      </c>
    </row>
    <row r="380" spans="2:14">
      <c r="B380" s="23" t="str">
        <f t="shared" si="14"/>
        <v>U.</v>
      </c>
      <c r="C380" s="43" t="s">
        <v>4</v>
      </c>
      <c r="D380" s="25"/>
      <c r="E380" s="25"/>
      <c r="F380" s="24" t="s">
        <v>18</v>
      </c>
      <c r="G380" s="26">
        <v>1</v>
      </c>
      <c r="H380" s="31"/>
      <c r="I380" s="27">
        <v>0</v>
      </c>
      <c r="J380" s="28">
        <f t="shared" si="13"/>
        <v>0</v>
      </c>
      <c r="K380" s="29" t="s">
        <v>50</v>
      </c>
      <c r="L380" s="29" t="s">
        <v>45</v>
      </c>
      <c r="M380" s="29" t="s">
        <v>51</v>
      </c>
      <c r="N380" s="30" t="str">
        <f>VLOOKUP(M380,[4]OPERACIONAL!$A$1:$C$12,2,FALSE)</f>
        <v>SELECIONAR</v>
      </c>
    </row>
    <row r="381" spans="2:14">
      <c r="B381" s="23" t="str">
        <f t="shared" si="14"/>
        <v>U.</v>
      </c>
      <c r="C381" s="43" t="s">
        <v>4</v>
      </c>
      <c r="D381" s="25"/>
      <c r="E381" s="25"/>
      <c r="F381" s="24" t="s">
        <v>18</v>
      </c>
      <c r="G381" s="26">
        <v>1</v>
      </c>
      <c r="H381" s="31"/>
      <c r="I381" s="27">
        <v>0</v>
      </c>
      <c r="J381" s="28">
        <f t="shared" si="13"/>
        <v>0</v>
      </c>
      <c r="K381" s="29" t="s">
        <v>50</v>
      </c>
      <c r="L381" s="29" t="s">
        <v>45</v>
      </c>
      <c r="M381" s="29" t="s">
        <v>51</v>
      </c>
      <c r="N381" s="30" t="str">
        <f>VLOOKUP(M381,[4]OPERACIONAL!$A$1:$C$12,2,FALSE)</f>
        <v>SELECIONAR</v>
      </c>
    </row>
    <row r="382" spans="2:14">
      <c r="B382" s="23" t="str">
        <f t="shared" si="14"/>
        <v>U.</v>
      </c>
      <c r="C382" s="43" t="s">
        <v>4</v>
      </c>
      <c r="D382" s="25"/>
      <c r="E382" s="25"/>
      <c r="F382" s="24" t="s">
        <v>18</v>
      </c>
      <c r="G382" s="26">
        <v>1</v>
      </c>
      <c r="H382" s="31"/>
      <c r="I382" s="27">
        <v>0</v>
      </c>
      <c r="J382" s="28">
        <f t="shared" si="13"/>
        <v>0</v>
      </c>
      <c r="K382" s="29" t="s">
        <v>50</v>
      </c>
      <c r="L382" s="29" t="s">
        <v>45</v>
      </c>
      <c r="M382" s="29" t="s">
        <v>51</v>
      </c>
      <c r="N382" s="30" t="str">
        <f>VLOOKUP(M382,[4]OPERACIONAL!$A$1:$C$12,2,FALSE)</f>
        <v>SELECIONAR</v>
      </c>
    </row>
    <row r="383" spans="2:14">
      <c r="B383" s="23" t="str">
        <f t="shared" si="14"/>
        <v>U.</v>
      </c>
      <c r="C383" s="43" t="s">
        <v>4</v>
      </c>
      <c r="D383" s="25"/>
      <c r="E383" s="25"/>
      <c r="F383" s="24" t="s">
        <v>18</v>
      </c>
      <c r="G383" s="26">
        <v>1</v>
      </c>
      <c r="H383" s="31"/>
      <c r="I383" s="27">
        <v>0</v>
      </c>
      <c r="J383" s="28">
        <f t="shared" si="13"/>
        <v>0</v>
      </c>
      <c r="K383" s="29" t="s">
        <v>50</v>
      </c>
      <c r="L383" s="29" t="s">
        <v>45</v>
      </c>
      <c r="M383" s="29" t="s">
        <v>51</v>
      </c>
      <c r="N383" s="30" t="str">
        <f>VLOOKUP(M383,[4]OPERACIONAL!$A$1:$C$12,2,FALSE)</f>
        <v>SELECIONAR</v>
      </c>
    </row>
    <row r="384" spans="2:14">
      <c r="B384" s="23" t="str">
        <f t="shared" si="14"/>
        <v>U.</v>
      </c>
      <c r="C384" s="43" t="s">
        <v>4</v>
      </c>
      <c r="D384" s="25"/>
      <c r="E384" s="25"/>
      <c r="F384" s="24" t="s">
        <v>18</v>
      </c>
      <c r="G384" s="26">
        <v>1</v>
      </c>
      <c r="H384" s="31"/>
      <c r="I384" s="27">
        <v>0</v>
      </c>
      <c r="J384" s="28">
        <f t="shared" si="13"/>
        <v>0</v>
      </c>
      <c r="K384" s="29" t="s">
        <v>50</v>
      </c>
      <c r="L384" s="29" t="s">
        <v>45</v>
      </c>
      <c r="M384" s="29" t="s">
        <v>51</v>
      </c>
      <c r="N384" s="30" t="str">
        <f>VLOOKUP(M384,[4]OPERACIONAL!$A$1:$C$12,2,FALSE)</f>
        <v>SELECIONAR</v>
      </c>
    </row>
    <row r="385" spans="2:14">
      <c r="B385" s="23" t="str">
        <f t="shared" si="14"/>
        <v>U.</v>
      </c>
      <c r="C385" s="43" t="s">
        <v>4</v>
      </c>
      <c r="D385" s="25"/>
      <c r="E385" s="25"/>
      <c r="F385" s="24" t="s">
        <v>18</v>
      </c>
      <c r="G385" s="26">
        <v>1</v>
      </c>
      <c r="H385" s="31"/>
      <c r="I385" s="27">
        <v>0</v>
      </c>
      <c r="J385" s="28">
        <f t="shared" si="13"/>
        <v>0</v>
      </c>
      <c r="K385" s="29" t="s">
        <v>50</v>
      </c>
      <c r="L385" s="29" t="s">
        <v>45</v>
      </c>
      <c r="M385" s="29" t="s">
        <v>51</v>
      </c>
      <c r="N385" s="30" t="str">
        <f>VLOOKUP(M385,[4]OPERACIONAL!$A$1:$C$12,2,FALSE)</f>
        <v>SELECIONAR</v>
      </c>
    </row>
    <row r="386" spans="2:14">
      <c r="B386" s="23" t="str">
        <f t="shared" si="14"/>
        <v>U.</v>
      </c>
      <c r="C386" s="43" t="s">
        <v>4</v>
      </c>
      <c r="D386" s="25"/>
      <c r="E386" s="25"/>
      <c r="F386" s="24" t="s">
        <v>18</v>
      </c>
      <c r="G386" s="26">
        <v>1</v>
      </c>
      <c r="H386" s="31"/>
      <c r="I386" s="27">
        <v>0</v>
      </c>
      <c r="J386" s="28">
        <f t="shared" si="13"/>
        <v>0</v>
      </c>
      <c r="K386" s="29" t="s">
        <v>50</v>
      </c>
      <c r="L386" s="29" t="s">
        <v>45</v>
      </c>
      <c r="M386" s="29" t="s">
        <v>51</v>
      </c>
      <c r="N386" s="30" t="str">
        <f>VLOOKUP(M386,[4]OPERACIONAL!$A$1:$C$12,2,FALSE)</f>
        <v>SELECIONAR</v>
      </c>
    </row>
    <row r="387" spans="2:14">
      <c r="B387" s="23" t="str">
        <f t="shared" si="14"/>
        <v>U.</v>
      </c>
      <c r="C387" s="43" t="s">
        <v>4</v>
      </c>
      <c r="D387" s="25"/>
      <c r="E387" s="25"/>
      <c r="F387" s="24" t="s">
        <v>18</v>
      </c>
      <c r="G387" s="26">
        <v>1</v>
      </c>
      <c r="H387" s="31"/>
      <c r="I387" s="27">
        <v>0</v>
      </c>
      <c r="J387" s="28">
        <f t="shared" si="13"/>
        <v>0</v>
      </c>
      <c r="K387" s="29" t="s">
        <v>50</v>
      </c>
      <c r="L387" s="29" t="s">
        <v>45</v>
      </c>
      <c r="M387" s="29" t="s">
        <v>51</v>
      </c>
      <c r="N387" s="30" t="str">
        <f>VLOOKUP(M387,[4]OPERACIONAL!$A$1:$C$12,2,FALSE)</f>
        <v>SELECIONAR</v>
      </c>
    </row>
    <row r="388" spans="2:14">
      <c r="B388" s="23" t="str">
        <f t="shared" si="14"/>
        <v>U.</v>
      </c>
      <c r="C388" s="43" t="s">
        <v>4</v>
      </c>
      <c r="D388" s="25"/>
      <c r="E388" s="25"/>
      <c r="F388" s="24" t="s">
        <v>18</v>
      </c>
      <c r="G388" s="26">
        <v>1</v>
      </c>
      <c r="H388" s="31"/>
      <c r="I388" s="27">
        <v>0</v>
      </c>
      <c r="J388" s="28">
        <f t="shared" ref="J388:J451" si="15">G388*I388</f>
        <v>0</v>
      </c>
      <c r="K388" s="29" t="s">
        <v>50</v>
      </c>
      <c r="L388" s="29" t="s">
        <v>45</v>
      </c>
      <c r="M388" s="29" t="s">
        <v>51</v>
      </c>
      <c r="N388" s="30" t="str">
        <f>VLOOKUP(M388,[4]OPERACIONAL!$A$1:$C$12,2,FALSE)</f>
        <v>SELECIONAR</v>
      </c>
    </row>
    <row r="389" spans="2:14">
      <c r="B389" s="23" t="str">
        <f t="shared" si="14"/>
        <v>U.</v>
      </c>
      <c r="C389" s="43" t="s">
        <v>4</v>
      </c>
      <c r="D389" s="25"/>
      <c r="E389" s="25"/>
      <c r="F389" s="24" t="s">
        <v>18</v>
      </c>
      <c r="G389" s="26">
        <v>1</v>
      </c>
      <c r="H389" s="31"/>
      <c r="I389" s="27">
        <v>0</v>
      </c>
      <c r="J389" s="28">
        <f t="shared" si="15"/>
        <v>0</v>
      </c>
      <c r="K389" s="29" t="s">
        <v>50</v>
      </c>
      <c r="L389" s="29" t="s">
        <v>45</v>
      </c>
      <c r="M389" s="29" t="s">
        <v>51</v>
      </c>
      <c r="N389" s="30" t="str">
        <f>VLOOKUP(M389,[4]OPERACIONAL!$A$1:$C$12,2,FALSE)</f>
        <v>SELECIONAR</v>
      </c>
    </row>
    <row r="390" spans="2:14">
      <c r="B390" s="23" t="str">
        <f t="shared" si="14"/>
        <v>U.</v>
      </c>
      <c r="C390" s="43" t="s">
        <v>4</v>
      </c>
      <c r="D390" s="25"/>
      <c r="E390" s="25"/>
      <c r="F390" s="24" t="s">
        <v>18</v>
      </c>
      <c r="G390" s="26">
        <v>1</v>
      </c>
      <c r="H390" s="31"/>
      <c r="I390" s="27">
        <v>0</v>
      </c>
      <c r="J390" s="28">
        <f t="shared" si="15"/>
        <v>0</v>
      </c>
      <c r="K390" s="29" t="s">
        <v>50</v>
      </c>
      <c r="L390" s="29" t="s">
        <v>45</v>
      </c>
      <c r="M390" s="29" t="s">
        <v>51</v>
      </c>
      <c r="N390" s="30" t="str">
        <f>VLOOKUP(M390,[4]OPERACIONAL!$A$1:$C$12,2,FALSE)</f>
        <v>SELECIONAR</v>
      </c>
    </row>
    <row r="391" spans="2:14">
      <c r="B391" s="23" t="str">
        <f t="shared" si="14"/>
        <v>U.</v>
      </c>
      <c r="C391" s="43" t="s">
        <v>4</v>
      </c>
      <c r="D391" s="25"/>
      <c r="E391" s="25"/>
      <c r="F391" s="24" t="s">
        <v>18</v>
      </c>
      <c r="G391" s="26">
        <v>1</v>
      </c>
      <c r="H391" s="31"/>
      <c r="I391" s="27">
        <v>0</v>
      </c>
      <c r="J391" s="28">
        <f t="shared" si="15"/>
        <v>0</v>
      </c>
      <c r="K391" s="29" t="s">
        <v>50</v>
      </c>
      <c r="L391" s="29" t="s">
        <v>45</v>
      </c>
      <c r="M391" s="29" t="s">
        <v>51</v>
      </c>
      <c r="N391" s="30" t="str">
        <f>VLOOKUP(M391,[4]OPERACIONAL!$A$1:$C$12,2,FALSE)</f>
        <v>SELECIONAR</v>
      </c>
    </row>
    <row r="392" spans="2:14">
      <c r="B392" s="23" t="str">
        <f t="shared" si="14"/>
        <v>U.</v>
      </c>
      <c r="C392" s="43" t="s">
        <v>4</v>
      </c>
      <c r="D392" s="25"/>
      <c r="E392" s="25"/>
      <c r="F392" s="24" t="s">
        <v>18</v>
      </c>
      <c r="G392" s="26">
        <v>1</v>
      </c>
      <c r="H392" s="31"/>
      <c r="I392" s="27">
        <v>0</v>
      </c>
      <c r="J392" s="28">
        <f t="shared" si="15"/>
        <v>0</v>
      </c>
      <c r="K392" s="29" t="s">
        <v>50</v>
      </c>
      <c r="L392" s="29" t="s">
        <v>45</v>
      </c>
      <c r="M392" s="29" t="s">
        <v>51</v>
      </c>
      <c r="N392" s="30" t="str">
        <f>VLOOKUP(M392,[4]OPERACIONAL!$A$1:$C$12,2,FALSE)</f>
        <v>SELECIONAR</v>
      </c>
    </row>
    <row r="393" spans="2:14">
      <c r="B393" s="23" t="str">
        <f t="shared" si="14"/>
        <v>U.</v>
      </c>
      <c r="C393" s="43" t="s">
        <v>4</v>
      </c>
      <c r="D393" s="25"/>
      <c r="E393" s="25"/>
      <c r="F393" s="24" t="s">
        <v>18</v>
      </c>
      <c r="G393" s="26">
        <v>1</v>
      </c>
      <c r="H393" s="31"/>
      <c r="I393" s="27">
        <v>0</v>
      </c>
      <c r="J393" s="28">
        <f t="shared" si="15"/>
        <v>0</v>
      </c>
      <c r="K393" s="29" t="s">
        <v>50</v>
      </c>
      <c r="L393" s="29" t="s">
        <v>45</v>
      </c>
      <c r="M393" s="29" t="s">
        <v>51</v>
      </c>
      <c r="N393" s="30" t="str">
        <f>VLOOKUP(M393,[4]OPERACIONAL!$A$1:$C$12,2,FALSE)</f>
        <v>SELECIONAR</v>
      </c>
    </row>
    <row r="394" spans="2:14">
      <c r="B394" s="23" t="str">
        <f t="shared" si="14"/>
        <v>U.</v>
      </c>
      <c r="C394" s="43" t="s">
        <v>4</v>
      </c>
      <c r="D394" s="25"/>
      <c r="E394" s="25"/>
      <c r="F394" s="24" t="s">
        <v>18</v>
      </c>
      <c r="G394" s="26">
        <v>1</v>
      </c>
      <c r="H394" s="31"/>
      <c r="I394" s="27">
        <v>0</v>
      </c>
      <c r="J394" s="28">
        <f t="shared" si="15"/>
        <v>0</v>
      </c>
      <c r="K394" s="29" t="s">
        <v>50</v>
      </c>
      <c r="L394" s="29" t="s">
        <v>45</v>
      </c>
      <c r="M394" s="29" t="s">
        <v>51</v>
      </c>
      <c r="N394" s="30" t="str">
        <f>VLOOKUP(M394,[4]OPERACIONAL!$A$1:$C$12,2,FALSE)</f>
        <v>SELECIONAR</v>
      </c>
    </row>
    <row r="395" spans="2:14">
      <c r="B395" s="23" t="str">
        <f t="shared" si="14"/>
        <v>U.</v>
      </c>
      <c r="C395" s="43" t="s">
        <v>4</v>
      </c>
      <c r="D395" s="25"/>
      <c r="E395" s="25"/>
      <c r="F395" s="24" t="s">
        <v>18</v>
      </c>
      <c r="G395" s="26">
        <v>1</v>
      </c>
      <c r="H395" s="31"/>
      <c r="I395" s="27">
        <v>0</v>
      </c>
      <c r="J395" s="28">
        <f t="shared" si="15"/>
        <v>0</v>
      </c>
      <c r="K395" s="29" t="s">
        <v>50</v>
      </c>
      <c r="L395" s="29" t="s">
        <v>45</v>
      </c>
      <c r="M395" s="29" t="s">
        <v>51</v>
      </c>
      <c r="N395" s="30" t="str">
        <f>VLOOKUP(M395,[4]OPERACIONAL!$A$1:$C$12,2,FALSE)</f>
        <v>SELECIONAR</v>
      </c>
    </row>
    <row r="396" spans="2:14">
      <c r="B396" s="23" t="str">
        <f t="shared" si="14"/>
        <v>U.</v>
      </c>
      <c r="C396" s="43" t="s">
        <v>4</v>
      </c>
      <c r="D396" s="25"/>
      <c r="E396" s="25"/>
      <c r="F396" s="24" t="s">
        <v>18</v>
      </c>
      <c r="G396" s="26">
        <v>1</v>
      </c>
      <c r="H396" s="31"/>
      <c r="I396" s="27">
        <v>0</v>
      </c>
      <c r="J396" s="28">
        <f t="shared" si="15"/>
        <v>0</v>
      </c>
      <c r="K396" s="29" t="s">
        <v>50</v>
      </c>
      <c r="L396" s="29" t="s">
        <v>45</v>
      </c>
      <c r="M396" s="29" t="s">
        <v>51</v>
      </c>
      <c r="N396" s="30" t="str">
        <f>VLOOKUP(M396,[4]OPERACIONAL!$A$1:$C$12,2,FALSE)</f>
        <v>SELECIONAR</v>
      </c>
    </row>
    <row r="397" spans="2:14">
      <c r="B397" s="23" t="str">
        <f t="shared" si="14"/>
        <v>U.</v>
      </c>
      <c r="C397" s="43" t="s">
        <v>4</v>
      </c>
      <c r="D397" s="25"/>
      <c r="E397" s="25"/>
      <c r="F397" s="24" t="s">
        <v>18</v>
      </c>
      <c r="G397" s="26">
        <v>1</v>
      </c>
      <c r="H397" s="31"/>
      <c r="I397" s="27">
        <v>0</v>
      </c>
      <c r="J397" s="28">
        <f t="shared" si="15"/>
        <v>0</v>
      </c>
      <c r="K397" s="29" t="s">
        <v>50</v>
      </c>
      <c r="L397" s="29" t="s">
        <v>45</v>
      </c>
      <c r="M397" s="29" t="s">
        <v>51</v>
      </c>
      <c r="N397" s="30" t="str">
        <f>VLOOKUP(M397,[4]OPERACIONAL!$A$1:$C$12,2,FALSE)</f>
        <v>SELECIONAR</v>
      </c>
    </row>
    <row r="398" spans="2:14">
      <c r="B398" s="23" t="str">
        <f t="shared" si="14"/>
        <v>U.</v>
      </c>
      <c r="C398" s="43" t="s">
        <v>4</v>
      </c>
      <c r="D398" s="25"/>
      <c r="E398" s="25"/>
      <c r="F398" s="24" t="s">
        <v>18</v>
      </c>
      <c r="G398" s="26">
        <v>1</v>
      </c>
      <c r="H398" s="31"/>
      <c r="I398" s="27">
        <v>0</v>
      </c>
      <c r="J398" s="28">
        <f t="shared" si="15"/>
        <v>0</v>
      </c>
      <c r="K398" s="29" t="s">
        <v>50</v>
      </c>
      <c r="L398" s="29" t="s">
        <v>45</v>
      </c>
      <c r="M398" s="29" t="s">
        <v>51</v>
      </c>
      <c r="N398" s="30" t="str">
        <f>VLOOKUP(M398,[4]OPERACIONAL!$A$1:$C$12,2,FALSE)</f>
        <v>SELECIONAR</v>
      </c>
    </row>
    <row r="399" spans="2:14">
      <c r="B399" s="23" t="str">
        <f t="shared" si="14"/>
        <v>U.</v>
      </c>
      <c r="C399" s="43" t="s">
        <v>4</v>
      </c>
      <c r="D399" s="25"/>
      <c r="E399" s="25"/>
      <c r="F399" s="24" t="s">
        <v>18</v>
      </c>
      <c r="G399" s="26">
        <v>1</v>
      </c>
      <c r="H399" s="31"/>
      <c r="I399" s="27">
        <v>0</v>
      </c>
      <c r="J399" s="28">
        <f t="shared" si="15"/>
        <v>0</v>
      </c>
      <c r="K399" s="29" t="s">
        <v>50</v>
      </c>
      <c r="L399" s="29" t="s">
        <v>45</v>
      </c>
      <c r="M399" s="29" t="s">
        <v>51</v>
      </c>
      <c r="N399" s="30" t="str">
        <f>VLOOKUP(M399,[4]OPERACIONAL!$A$1:$C$12,2,FALSE)</f>
        <v>SELECIONAR</v>
      </c>
    </row>
    <row r="400" spans="2:14">
      <c r="B400" s="23" t="str">
        <f t="shared" si="14"/>
        <v>U.</v>
      </c>
      <c r="C400" s="43" t="s">
        <v>4</v>
      </c>
      <c r="D400" s="25"/>
      <c r="E400" s="25"/>
      <c r="F400" s="24" t="s">
        <v>18</v>
      </c>
      <c r="G400" s="26">
        <v>1</v>
      </c>
      <c r="H400" s="31"/>
      <c r="I400" s="27">
        <v>0</v>
      </c>
      <c r="J400" s="28">
        <f t="shared" si="15"/>
        <v>0</v>
      </c>
      <c r="K400" s="29" t="s">
        <v>50</v>
      </c>
      <c r="L400" s="29" t="s">
        <v>45</v>
      </c>
      <c r="M400" s="29" t="s">
        <v>51</v>
      </c>
      <c r="N400" s="30" t="str">
        <f>VLOOKUP(M400,[4]OPERACIONAL!$A$1:$C$12,2,FALSE)</f>
        <v>SELECIONAR</v>
      </c>
    </row>
    <row r="401" spans="2:14">
      <c r="B401" s="23" t="str">
        <f t="shared" si="14"/>
        <v>U.</v>
      </c>
      <c r="C401" s="43" t="s">
        <v>4</v>
      </c>
      <c r="D401" s="25"/>
      <c r="E401" s="25"/>
      <c r="F401" s="24" t="s">
        <v>18</v>
      </c>
      <c r="G401" s="26">
        <v>1</v>
      </c>
      <c r="H401" s="31"/>
      <c r="I401" s="27">
        <v>0</v>
      </c>
      <c r="J401" s="28">
        <f t="shared" si="15"/>
        <v>0</v>
      </c>
      <c r="K401" s="29" t="s">
        <v>50</v>
      </c>
      <c r="L401" s="29" t="s">
        <v>45</v>
      </c>
      <c r="M401" s="29" t="s">
        <v>51</v>
      </c>
      <c r="N401" s="30" t="str">
        <f>VLOOKUP(M401,[4]OPERACIONAL!$A$1:$C$12,2,FALSE)</f>
        <v>SELECIONAR</v>
      </c>
    </row>
    <row r="402" spans="2:14">
      <c r="B402" s="23" t="str">
        <f t="shared" si="14"/>
        <v>U.</v>
      </c>
      <c r="C402" s="43" t="s">
        <v>4</v>
      </c>
      <c r="D402" s="25"/>
      <c r="E402" s="25"/>
      <c r="F402" s="24" t="s">
        <v>18</v>
      </c>
      <c r="G402" s="26">
        <v>1</v>
      </c>
      <c r="H402" s="31"/>
      <c r="I402" s="27">
        <v>0</v>
      </c>
      <c r="J402" s="28">
        <f t="shared" si="15"/>
        <v>0</v>
      </c>
      <c r="K402" s="29" t="s">
        <v>50</v>
      </c>
      <c r="L402" s="29" t="s">
        <v>45</v>
      </c>
      <c r="M402" s="29" t="s">
        <v>51</v>
      </c>
      <c r="N402" s="30" t="str">
        <f>VLOOKUP(M402,[4]OPERACIONAL!$A$1:$C$12,2,FALSE)</f>
        <v>SELECIONAR</v>
      </c>
    </row>
    <row r="403" spans="2:14">
      <c r="B403" s="23" t="str">
        <f t="shared" si="14"/>
        <v>U.</v>
      </c>
      <c r="C403" s="43" t="s">
        <v>4</v>
      </c>
      <c r="D403" s="25"/>
      <c r="E403" s="25"/>
      <c r="F403" s="24" t="s">
        <v>18</v>
      </c>
      <c r="G403" s="26">
        <v>1</v>
      </c>
      <c r="H403" s="31"/>
      <c r="I403" s="27">
        <v>0</v>
      </c>
      <c r="J403" s="28">
        <f t="shared" si="15"/>
        <v>0</v>
      </c>
      <c r="K403" s="29" t="s">
        <v>50</v>
      </c>
      <c r="L403" s="29" t="s">
        <v>45</v>
      </c>
      <c r="M403" s="29" t="s">
        <v>51</v>
      </c>
      <c r="N403" s="30" t="str">
        <f>VLOOKUP(M403,[4]OPERACIONAL!$A$1:$C$12,2,FALSE)</f>
        <v>SELECIONAR</v>
      </c>
    </row>
    <row r="404" spans="2:14">
      <c r="B404" s="23" t="str">
        <f t="shared" si="14"/>
        <v>U.</v>
      </c>
      <c r="C404" s="43" t="s">
        <v>4</v>
      </c>
      <c r="D404" s="25"/>
      <c r="E404" s="25"/>
      <c r="F404" s="24" t="s">
        <v>18</v>
      </c>
      <c r="G404" s="26">
        <v>1</v>
      </c>
      <c r="H404" s="31"/>
      <c r="I404" s="27">
        <v>0</v>
      </c>
      <c r="J404" s="28">
        <f t="shared" si="15"/>
        <v>0</v>
      </c>
      <c r="K404" s="29" t="s">
        <v>50</v>
      </c>
      <c r="L404" s="29" t="s">
        <v>45</v>
      </c>
      <c r="M404" s="29" t="s">
        <v>51</v>
      </c>
      <c r="N404" s="30" t="str">
        <f>VLOOKUP(M404,[4]OPERACIONAL!$A$1:$C$12,2,FALSE)</f>
        <v>SELECIONAR</v>
      </c>
    </row>
    <row r="405" spans="2:14">
      <c r="B405" s="23" t="str">
        <f t="shared" si="14"/>
        <v>U.</v>
      </c>
      <c r="C405" s="43" t="s">
        <v>4</v>
      </c>
      <c r="D405" s="25"/>
      <c r="E405" s="25"/>
      <c r="F405" s="24" t="s">
        <v>18</v>
      </c>
      <c r="G405" s="26">
        <v>1</v>
      </c>
      <c r="H405" s="31"/>
      <c r="I405" s="27">
        <v>0</v>
      </c>
      <c r="J405" s="28">
        <f t="shared" si="15"/>
        <v>0</v>
      </c>
      <c r="K405" s="29" t="s">
        <v>50</v>
      </c>
      <c r="L405" s="29" t="s">
        <v>45</v>
      </c>
      <c r="M405" s="29" t="s">
        <v>51</v>
      </c>
      <c r="N405" s="30" t="str">
        <f>VLOOKUP(M405,[4]OPERACIONAL!$A$1:$C$12,2,FALSE)</f>
        <v>SELECIONAR</v>
      </c>
    </row>
    <row r="406" spans="2:14">
      <c r="B406" s="23" t="str">
        <f t="shared" si="14"/>
        <v>U.</v>
      </c>
      <c r="C406" s="43" t="s">
        <v>4</v>
      </c>
      <c r="D406" s="25"/>
      <c r="E406" s="25"/>
      <c r="F406" s="24" t="s">
        <v>18</v>
      </c>
      <c r="G406" s="26">
        <v>1</v>
      </c>
      <c r="H406" s="31"/>
      <c r="I406" s="27">
        <v>0</v>
      </c>
      <c r="J406" s="28">
        <f t="shared" si="15"/>
        <v>0</v>
      </c>
      <c r="K406" s="29" t="s">
        <v>50</v>
      </c>
      <c r="L406" s="29" t="s">
        <v>45</v>
      </c>
      <c r="M406" s="29" t="s">
        <v>51</v>
      </c>
      <c r="N406" s="30" t="str">
        <f>VLOOKUP(M406,[4]OPERACIONAL!$A$1:$C$12,2,FALSE)</f>
        <v>SELECIONAR</v>
      </c>
    </row>
    <row r="407" spans="2:14">
      <c r="B407" s="23" t="str">
        <f t="shared" si="14"/>
        <v>U.</v>
      </c>
      <c r="C407" s="43" t="s">
        <v>4</v>
      </c>
      <c r="D407" s="25"/>
      <c r="E407" s="25"/>
      <c r="F407" s="24" t="s">
        <v>18</v>
      </c>
      <c r="G407" s="26">
        <v>1</v>
      </c>
      <c r="H407" s="31"/>
      <c r="I407" s="27">
        <v>0</v>
      </c>
      <c r="J407" s="28">
        <f t="shared" si="15"/>
        <v>0</v>
      </c>
      <c r="K407" s="29" t="s">
        <v>50</v>
      </c>
      <c r="L407" s="29" t="s">
        <v>45</v>
      </c>
      <c r="M407" s="29" t="s">
        <v>51</v>
      </c>
      <c r="N407" s="30" t="str">
        <f>VLOOKUP(M407,[4]OPERACIONAL!$A$1:$C$12,2,FALSE)</f>
        <v>SELECIONAR</v>
      </c>
    </row>
    <row r="408" spans="2:14">
      <c r="B408" s="23" t="str">
        <f t="shared" si="14"/>
        <v>U.</v>
      </c>
      <c r="C408" s="43" t="s">
        <v>4</v>
      </c>
      <c r="D408" s="25"/>
      <c r="E408" s="25"/>
      <c r="F408" s="24" t="s">
        <v>18</v>
      </c>
      <c r="G408" s="26">
        <v>1</v>
      </c>
      <c r="H408" s="31"/>
      <c r="I408" s="27">
        <v>0</v>
      </c>
      <c r="J408" s="28">
        <f t="shared" si="15"/>
        <v>0</v>
      </c>
      <c r="K408" s="29" t="s">
        <v>50</v>
      </c>
      <c r="L408" s="29" t="s">
        <v>45</v>
      </c>
      <c r="M408" s="29" t="s">
        <v>51</v>
      </c>
      <c r="N408" s="30" t="str">
        <f>VLOOKUP(M408,[4]OPERACIONAL!$A$1:$C$12,2,FALSE)</f>
        <v>SELECIONAR</v>
      </c>
    </row>
    <row r="409" spans="2:14">
      <c r="B409" s="23" t="str">
        <f t="shared" si="14"/>
        <v>U.</v>
      </c>
      <c r="C409" s="43" t="s">
        <v>4</v>
      </c>
      <c r="D409" s="25"/>
      <c r="E409" s="25"/>
      <c r="F409" s="24" t="s">
        <v>18</v>
      </c>
      <c r="G409" s="26">
        <v>1</v>
      </c>
      <c r="H409" s="31"/>
      <c r="I409" s="27">
        <v>0</v>
      </c>
      <c r="J409" s="28">
        <f t="shared" si="15"/>
        <v>0</v>
      </c>
      <c r="K409" s="29" t="s">
        <v>50</v>
      </c>
      <c r="L409" s="29" t="s">
        <v>45</v>
      </c>
      <c r="M409" s="29" t="s">
        <v>51</v>
      </c>
      <c r="N409" s="30" t="str">
        <f>VLOOKUP(M409,[4]OPERACIONAL!$A$1:$C$12,2,FALSE)</f>
        <v>SELECIONAR</v>
      </c>
    </row>
    <row r="410" spans="2:14">
      <c r="B410" s="23" t="str">
        <f t="shared" si="14"/>
        <v>U.</v>
      </c>
      <c r="C410" s="43" t="s">
        <v>4</v>
      </c>
      <c r="D410" s="25"/>
      <c r="E410" s="25"/>
      <c r="F410" s="24" t="s">
        <v>18</v>
      </c>
      <c r="G410" s="26">
        <v>1</v>
      </c>
      <c r="H410" s="31"/>
      <c r="I410" s="27">
        <v>0</v>
      </c>
      <c r="J410" s="28">
        <f t="shared" si="15"/>
        <v>0</v>
      </c>
      <c r="K410" s="29" t="s">
        <v>50</v>
      </c>
      <c r="L410" s="29" t="s">
        <v>45</v>
      </c>
      <c r="M410" s="29" t="s">
        <v>51</v>
      </c>
      <c r="N410" s="30" t="str">
        <f>VLOOKUP(M410,[4]OPERACIONAL!$A$1:$C$12,2,FALSE)</f>
        <v>SELECIONAR</v>
      </c>
    </row>
    <row r="411" spans="2:14">
      <c r="B411" s="23" t="str">
        <f t="shared" si="14"/>
        <v>U.</v>
      </c>
      <c r="C411" s="43" t="s">
        <v>4</v>
      </c>
      <c r="D411" s="25"/>
      <c r="E411" s="25"/>
      <c r="F411" s="24" t="s">
        <v>18</v>
      </c>
      <c r="G411" s="26">
        <v>1</v>
      </c>
      <c r="H411" s="31"/>
      <c r="I411" s="27">
        <v>0</v>
      </c>
      <c r="J411" s="28">
        <f t="shared" si="15"/>
        <v>0</v>
      </c>
      <c r="K411" s="29" t="s">
        <v>50</v>
      </c>
      <c r="L411" s="29" t="s">
        <v>45</v>
      </c>
      <c r="M411" s="29" t="s">
        <v>51</v>
      </c>
      <c r="N411" s="30" t="str">
        <f>VLOOKUP(M411,[4]OPERACIONAL!$A$1:$C$12,2,FALSE)</f>
        <v>SELECIONAR</v>
      </c>
    </row>
    <row r="412" spans="2:14">
      <c r="B412" s="23" t="str">
        <f t="shared" si="14"/>
        <v>U.</v>
      </c>
      <c r="C412" s="43" t="s">
        <v>4</v>
      </c>
      <c r="D412" s="25"/>
      <c r="E412" s="25"/>
      <c r="F412" s="24" t="s">
        <v>18</v>
      </c>
      <c r="G412" s="26">
        <v>1</v>
      </c>
      <c r="H412" s="31"/>
      <c r="I412" s="27">
        <v>0</v>
      </c>
      <c r="J412" s="28">
        <f t="shared" si="15"/>
        <v>0</v>
      </c>
      <c r="K412" s="29" t="s">
        <v>50</v>
      </c>
      <c r="L412" s="29" t="s">
        <v>45</v>
      </c>
      <c r="M412" s="29" t="s">
        <v>51</v>
      </c>
      <c r="N412" s="30" t="str">
        <f>VLOOKUP(M412,[4]OPERACIONAL!$A$1:$C$12,2,FALSE)</f>
        <v>SELECIONAR</v>
      </c>
    </row>
    <row r="413" spans="2:14">
      <c r="B413" s="23" t="str">
        <f t="shared" si="14"/>
        <v>U.</v>
      </c>
      <c r="C413" s="43" t="s">
        <v>4</v>
      </c>
      <c r="D413" s="25"/>
      <c r="E413" s="25"/>
      <c r="F413" s="24" t="s">
        <v>18</v>
      </c>
      <c r="G413" s="26">
        <v>1</v>
      </c>
      <c r="H413" s="31"/>
      <c r="I413" s="27">
        <v>0</v>
      </c>
      <c r="J413" s="28">
        <f t="shared" si="15"/>
        <v>0</v>
      </c>
      <c r="K413" s="29" t="s">
        <v>50</v>
      </c>
      <c r="L413" s="29" t="s">
        <v>45</v>
      </c>
      <c r="M413" s="29" t="s">
        <v>51</v>
      </c>
      <c r="N413" s="30" t="str">
        <f>VLOOKUP(M413,[4]OPERACIONAL!$A$1:$C$12,2,FALSE)</f>
        <v>SELECIONAR</v>
      </c>
    </row>
    <row r="414" spans="2:14">
      <c r="B414" s="23" t="str">
        <f t="shared" si="14"/>
        <v>U.</v>
      </c>
      <c r="C414" s="43" t="s">
        <v>4</v>
      </c>
      <c r="D414" s="25"/>
      <c r="E414" s="25"/>
      <c r="F414" s="24" t="s">
        <v>18</v>
      </c>
      <c r="G414" s="26">
        <v>1</v>
      </c>
      <c r="H414" s="31"/>
      <c r="I414" s="27">
        <v>0</v>
      </c>
      <c r="J414" s="28">
        <f t="shared" si="15"/>
        <v>0</v>
      </c>
      <c r="K414" s="29" t="s">
        <v>50</v>
      </c>
      <c r="L414" s="29" t="s">
        <v>45</v>
      </c>
      <c r="M414" s="29" t="s">
        <v>51</v>
      </c>
      <c r="N414" s="30" t="str">
        <f>VLOOKUP(M414,[4]OPERACIONAL!$A$1:$C$12,2,FALSE)</f>
        <v>SELECIONAR</v>
      </c>
    </row>
    <row r="415" spans="2:14">
      <c r="B415" s="23" t="str">
        <f t="shared" si="14"/>
        <v>U.</v>
      </c>
      <c r="C415" s="43" t="s">
        <v>4</v>
      </c>
      <c r="D415" s="25"/>
      <c r="E415" s="25"/>
      <c r="F415" s="24" t="s">
        <v>18</v>
      </c>
      <c r="G415" s="26">
        <v>1</v>
      </c>
      <c r="H415" s="31"/>
      <c r="I415" s="27">
        <v>0</v>
      </c>
      <c r="J415" s="28">
        <f t="shared" si="15"/>
        <v>0</v>
      </c>
      <c r="K415" s="29" t="s">
        <v>50</v>
      </c>
      <c r="L415" s="29" t="s">
        <v>45</v>
      </c>
      <c r="M415" s="29" t="s">
        <v>51</v>
      </c>
      <c r="N415" s="30" t="str">
        <f>VLOOKUP(M415,[4]OPERACIONAL!$A$1:$C$12,2,FALSE)</f>
        <v>SELECIONAR</v>
      </c>
    </row>
    <row r="416" spans="2:14">
      <c r="B416" s="23" t="str">
        <f t="shared" si="14"/>
        <v>U.</v>
      </c>
      <c r="C416" s="43" t="s">
        <v>4</v>
      </c>
      <c r="D416" s="25"/>
      <c r="E416" s="25"/>
      <c r="F416" s="24" t="s">
        <v>18</v>
      </c>
      <c r="G416" s="26">
        <v>1</v>
      </c>
      <c r="H416" s="31"/>
      <c r="I416" s="27">
        <v>0</v>
      </c>
      <c r="J416" s="28">
        <f t="shared" si="15"/>
        <v>0</v>
      </c>
      <c r="K416" s="29" t="s">
        <v>50</v>
      </c>
      <c r="L416" s="29" t="s">
        <v>45</v>
      </c>
      <c r="M416" s="29" t="s">
        <v>51</v>
      </c>
      <c r="N416" s="30" t="str">
        <f>VLOOKUP(M416,[4]OPERACIONAL!$A$1:$C$12,2,FALSE)</f>
        <v>SELECIONAR</v>
      </c>
    </row>
    <row r="417" spans="2:14">
      <c r="B417" s="23" t="str">
        <f t="shared" si="14"/>
        <v>U.</v>
      </c>
      <c r="C417" s="43" t="s">
        <v>4</v>
      </c>
      <c r="D417" s="25"/>
      <c r="E417" s="25"/>
      <c r="F417" s="24" t="s">
        <v>18</v>
      </c>
      <c r="G417" s="26">
        <v>1</v>
      </c>
      <c r="H417" s="31"/>
      <c r="I417" s="27">
        <v>0</v>
      </c>
      <c r="J417" s="28">
        <f t="shared" si="15"/>
        <v>0</v>
      </c>
      <c r="K417" s="29" t="s">
        <v>50</v>
      </c>
      <c r="L417" s="29" t="s">
        <v>45</v>
      </c>
      <c r="M417" s="29" t="s">
        <v>51</v>
      </c>
      <c r="N417" s="30" t="str">
        <f>VLOOKUP(M417,[4]OPERACIONAL!$A$1:$C$12,2,FALSE)</f>
        <v>SELECIONAR</v>
      </c>
    </row>
    <row r="418" spans="2:14">
      <c r="B418" s="23" t="str">
        <f t="shared" si="14"/>
        <v>U.</v>
      </c>
      <c r="C418" s="43" t="s">
        <v>4</v>
      </c>
      <c r="D418" s="25"/>
      <c r="E418" s="25"/>
      <c r="F418" s="24" t="s">
        <v>18</v>
      </c>
      <c r="G418" s="26">
        <v>1</v>
      </c>
      <c r="H418" s="31"/>
      <c r="I418" s="27">
        <v>0</v>
      </c>
      <c r="J418" s="28">
        <f t="shared" si="15"/>
        <v>0</v>
      </c>
      <c r="K418" s="29" t="s">
        <v>50</v>
      </c>
      <c r="L418" s="29" t="s">
        <v>45</v>
      </c>
      <c r="M418" s="29" t="s">
        <v>51</v>
      </c>
      <c r="N418" s="30" t="str">
        <f>VLOOKUP(M418,[4]OPERACIONAL!$A$1:$C$12,2,FALSE)</f>
        <v>SELECIONAR</v>
      </c>
    </row>
    <row r="419" spans="2:14">
      <c r="B419" s="23" t="str">
        <f t="shared" si="14"/>
        <v>U.</v>
      </c>
      <c r="C419" s="43" t="s">
        <v>4</v>
      </c>
      <c r="D419" s="25"/>
      <c r="E419" s="25"/>
      <c r="F419" s="24" t="s">
        <v>18</v>
      </c>
      <c r="G419" s="26">
        <v>1</v>
      </c>
      <c r="H419" s="31"/>
      <c r="I419" s="27">
        <v>0</v>
      </c>
      <c r="J419" s="28">
        <f t="shared" si="15"/>
        <v>0</v>
      </c>
      <c r="K419" s="29" t="s">
        <v>50</v>
      </c>
      <c r="L419" s="29" t="s">
        <v>45</v>
      </c>
      <c r="M419" s="29" t="s">
        <v>51</v>
      </c>
      <c r="N419" s="30" t="str">
        <f>VLOOKUP(M419,[4]OPERACIONAL!$A$1:$C$12,2,FALSE)</f>
        <v>SELECIONAR</v>
      </c>
    </row>
    <row r="420" spans="2:14">
      <c r="B420" s="23" t="str">
        <f t="shared" si="14"/>
        <v>U.</v>
      </c>
      <c r="C420" s="43" t="s">
        <v>4</v>
      </c>
      <c r="D420" s="25"/>
      <c r="E420" s="25"/>
      <c r="F420" s="24" t="s">
        <v>18</v>
      </c>
      <c r="G420" s="26">
        <v>1</v>
      </c>
      <c r="H420" s="31"/>
      <c r="I420" s="27">
        <v>0</v>
      </c>
      <c r="J420" s="28">
        <f t="shared" si="15"/>
        <v>0</v>
      </c>
      <c r="K420" s="29" t="s">
        <v>50</v>
      </c>
      <c r="L420" s="29" t="s">
        <v>45</v>
      </c>
      <c r="M420" s="29" t="s">
        <v>51</v>
      </c>
      <c r="N420" s="30" t="str">
        <f>VLOOKUP(M420,[4]OPERACIONAL!$A$1:$C$12,2,FALSE)</f>
        <v>SELECIONAR</v>
      </c>
    </row>
    <row r="421" spans="2:14">
      <c r="B421" s="23" t="str">
        <f t="shared" si="14"/>
        <v>U.</v>
      </c>
      <c r="C421" s="43" t="s">
        <v>4</v>
      </c>
      <c r="D421" s="25"/>
      <c r="E421" s="25"/>
      <c r="F421" s="24" t="s">
        <v>18</v>
      </c>
      <c r="G421" s="26">
        <v>1</v>
      </c>
      <c r="H421" s="31"/>
      <c r="I421" s="27">
        <v>0</v>
      </c>
      <c r="J421" s="28">
        <f t="shared" si="15"/>
        <v>0</v>
      </c>
      <c r="K421" s="29" t="s">
        <v>50</v>
      </c>
      <c r="L421" s="29" t="s">
        <v>45</v>
      </c>
      <c r="M421" s="29" t="s">
        <v>51</v>
      </c>
      <c r="N421" s="30" t="str">
        <f>VLOOKUP(M421,[4]OPERACIONAL!$A$1:$C$12,2,FALSE)</f>
        <v>SELECIONAR</v>
      </c>
    </row>
    <row r="422" spans="2:14">
      <c r="B422" s="23" t="str">
        <f t="shared" si="14"/>
        <v>U.</v>
      </c>
      <c r="C422" s="43" t="s">
        <v>4</v>
      </c>
      <c r="D422" s="25"/>
      <c r="E422" s="25"/>
      <c r="F422" s="24" t="s">
        <v>18</v>
      </c>
      <c r="G422" s="26">
        <v>1</v>
      </c>
      <c r="H422" s="31"/>
      <c r="I422" s="27">
        <v>0</v>
      </c>
      <c r="J422" s="28">
        <f t="shared" si="15"/>
        <v>0</v>
      </c>
      <c r="K422" s="29" t="s">
        <v>50</v>
      </c>
      <c r="L422" s="29" t="s">
        <v>45</v>
      </c>
      <c r="M422" s="29" t="s">
        <v>51</v>
      </c>
      <c r="N422" s="30" t="str">
        <f>VLOOKUP(M422,[4]OPERACIONAL!$A$1:$C$12,2,FALSE)</f>
        <v>SELECIONAR</v>
      </c>
    </row>
    <row r="423" spans="2:14">
      <c r="B423" s="23" t="str">
        <f t="shared" si="14"/>
        <v>U.</v>
      </c>
      <c r="C423" s="43" t="s">
        <v>4</v>
      </c>
      <c r="D423" s="25"/>
      <c r="E423" s="25"/>
      <c r="F423" s="24" t="s">
        <v>18</v>
      </c>
      <c r="G423" s="26">
        <v>1</v>
      </c>
      <c r="H423" s="31"/>
      <c r="I423" s="27">
        <v>0</v>
      </c>
      <c r="J423" s="28">
        <f t="shared" si="15"/>
        <v>0</v>
      </c>
      <c r="K423" s="29" t="s">
        <v>50</v>
      </c>
      <c r="L423" s="29" t="s">
        <v>45</v>
      </c>
      <c r="M423" s="29" t="s">
        <v>51</v>
      </c>
      <c r="N423" s="30" t="str">
        <f>VLOOKUP(M423,[4]OPERACIONAL!$A$1:$C$12,2,FALSE)</f>
        <v>SELECIONAR</v>
      </c>
    </row>
    <row r="424" spans="2:14">
      <c r="B424" s="23" t="str">
        <f t="shared" si="14"/>
        <v>U.</v>
      </c>
      <c r="C424" s="43" t="s">
        <v>4</v>
      </c>
      <c r="D424" s="25"/>
      <c r="E424" s="25"/>
      <c r="F424" s="24" t="s">
        <v>18</v>
      </c>
      <c r="G424" s="26">
        <v>1</v>
      </c>
      <c r="H424" s="31"/>
      <c r="I424" s="27">
        <v>0</v>
      </c>
      <c r="J424" s="28">
        <f t="shared" si="15"/>
        <v>0</v>
      </c>
      <c r="K424" s="29" t="s">
        <v>50</v>
      </c>
      <c r="L424" s="29" t="s">
        <v>45</v>
      </c>
      <c r="M424" s="29" t="s">
        <v>51</v>
      </c>
      <c r="N424" s="30" t="str">
        <f>VLOOKUP(M424,[4]OPERACIONAL!$A$1:$C$12,2,FALSE)</f>
        <v>SELECIONAR</v>
      </c>
    </row>
    <row r="425" spans="2:14">
      <c r="B425" s="23" t="str">
        <f t="shared" si="14"/>
        <v>U.</v>
      </c>
      <c r="C425" s="43" t="s">
        <v>4</v>
      </c>
      <c r="D425" s="25"/>
      <c r="E425" s="25"/>
      <c r="F425" s="24" t="s">
        <v>18</v>
      </c>
      <c r="G425" s="26">
        <v>1</v>
      </c>
      <c r="H425" s="31"/>
      <c r="I425" s="27">
        <v>0</v>
      </c>
      <c r="J425" s="28">
        <f t="shared" si="15"/>
        <v>0</v>
      </c>
      <c r="K425" s="29" t="s">
        <v>50</v>
      </c>
      <c r="L425" s="29" t="s">
        <v>45</v>
      </c>
      <c r="M425" s="29" t="s">
        <v>51</v>
      </c>
      <c r="N425" s="30" t="str">
        <f>VLOOKUP(M425,[4]OPERACIONAL!$A$1:$C$12,2,FALSE)</f>
        <v>SELECIONAR</v>
      </c>
    </row>
    <row r="426" spans="2:14">
      <c r="B426" s="23" t="str">
        <f t="shared" si="14"/>
        <v>U.</v>
      </c>
      <c r="C426" s="43" t="s">
        <v>4</v>
      </c>
      <c r="D426" s="25"/>
      <c r="E426" s="25"/>
      <c r="F426" s="24" t="s">
        <v>18</v>
      </c>
      <c r="G426" s="26">
        <v>1</v>
      </c>
      <c r="H426" s="31"/>
      <c r="I426" s="27">
        <v>0</v>
      </c>
      <c r="J426" s="28">
        <f t="shared" si="15"/>
        <v>0</v>
      </c>
      <c r="K426" s="29" t="s">
        <v>50</v>
      </c>
      <c r="L426" s="29" t="s">
        <v>45</v>
      </c>
      <c r="M426" s="29" t="s">
        <v>51</v>
      </c>
      <c r="N426" s="30" t="str">
        <f>VLOOKUP(M426,[4]OPERACIONAL!$A$1:$C$12,2,FALSE)</f>
        <v>SELECIONAR</v>
      </c>
    </row>
    <row r="427" spans="2:14">
      <c r="B427" s="23" t="str">
        <f t="shared" si="14"/>
        <v>U.</v>
      </c>
      <c r="C427" s="43" t="s">
        <v>4</v>
      </c>
      <c r="D427" s="25"/>
      <c r="E427" s="25"/>
      <c r="F427" s="24" t="s">
        <v>18</v>
      </c>
      <c r="G427" s="26">
        <v>1</v>
      </c>
      <c r="H427" s="31"/>
      <c r="I427" s="27">
        <v>0</v>
      </c>
      <c r="J427" s="28">
        <f t="shared" si="15"/>
        <v>0</v>
      </c>
      <c r="K427" s="29" t="s">
        <v>50</v>
      </c>
      <c r="L427" s="29" t="s">
        <v>45</v>
      </c>
      <c r="M427" s="29" t="s">
        <v>51</v>
      </c>
      <c r="N427" s="30" t="str">
        <f>VLOOKUP(M427,[4]OPERACIONAL!$A$1:$C$12,2,FALSE)</f>
        <v>SELECIONAR</v>
      </c>
    </row>
    <row r="428" spans="2:14">
      <c r="B428" s="23" t="str">
        <f t="shared" si="14"/>
        <v>U.</v>
      </c>
      <c r="C428" s="43" t="s">
        <v>4</v>
      </c>
      <c r="D428" s="25"/>
      <c r="E428" s="25"/>
      <c r="F428" s="24" t="s">
        <v>18</v>
      </c>
      <c r="G428" s="26">
        <v>1</v>
      </c>
      <c r="H428" s="31"/>
      <c r="I428" s="27">
        <v>0</v>
      </c>
      <c r="J428" s="28">
        <f t="shared" si="15"/>
        <v>0</v>
      </c>
      <c r="K428" s="29" t="s">
        <v>50</v>
      </c>
      <c r="L428" s="29" t="s">
        <v>45</v>
      </c>
      <c r="M428" s="29" t="s">
        <v>51</v>
      </c>
      <c r="N428" s="30" t="str">
        <f>VLOOKUP(M428,[4]OPERACIONAL!$A$1:$C$12,2,FALSE)</f>
        <v>SELECIONAR</v>
      </c>
    </row>
    <row r="429" spans="2:14">
      <c r="B429" s="23" t="str">
        <f t="shared" si="14"/>
        <v>U.</v>
      </c>
      <c r="C429" s="43" t="s">
        <v>4</v>
      </c>
      <c r="D429" s="25"/>
      <c r="E429" s="25"/>
      <c r="F429" s="24" t="s">
        <v>18</v>
      </c>
      <c r="G429" s="26">
        <v>1</v>
      </c>
      <c r="H429" s="31"/>
      <c r="I429" s="27">
        <v>0</v>
      </c>
      <c r="J429" s="28">
        <f t="shared" si="15"/>
        <v>0</v>
      </c>
      <c r="K429" s="29" t="s">
        <v>50</v>
      </c>
      <c r="L429" s="29" t="s">
        <v>45</v>
      </c>
      <c r="M429" s="29" t="s">
        <v>51</v>
      </c>
      <c r="N429" s="30" t="str">
        <f>VLOOKUP(M429,[4]OPERACIONAL!$A$1:$C$12,2,FALSE)</f>
        <v>SELECIONAR</v>
      </c>
    </row>
    <row r="430" spans="2:14">
      <c r="B430" s="23" t="str">
        <f t="shared" si="14"/>
        <v>U.</v>
      </c>
      <c r="C430" s="43" t="s">
        <v>4</v>
      </c>
      <c r="D430" s="25"/>
      <c r="E430" s="25"/>
      <c r="F430" s="24" t="s">
        <v>18</v>
      </c>
      <c r="G430" s="26">
        <v>1</v>
      </c>
      <c r="H430" s="31"/>
      <c r="I430" s="27">
        <v>0</v>
      </c>
      <c r="J430" s="28">
        <f t="shared" si="15"/>
        <v>0</v>
      </c>
      <c r="K430" s="29" t="s">
        <v>50</v>
      </c>
      <c r="L430" s="29" t="s">
        <v>45</v>
      </c>
      <c r="M430" s="29" t="s">
        <v>51</v>
      </c>
      <c r="N430" s="30" t="str">
        <f>VLOOKUP(M430,[4]OPERACIONAL!$A$1:$C$12,2,FALSE)</f>
        <v>SELECIONAR</v>
      </c>
    </row>
    <row r="431" spans="2:14">
      <c r="B431" s="23" t="str">
        <f t="shared" si="14"/>
        <v>U.</v>
      </c>
      <c r="C431" s="43" t="s">
        <v>4</v>
      </c>
      <c r="D431" s="25"/>
      <c r="E431" s="25"/>
      <c r="F431" s="24" t="s">
        <v>18</v>
      </c>
      <c r="G431" s="26">
        <v>1</v>
      </c>
      <c r="H431" s="31"/>
      <c r="I431" s="27">
        <v>0</v>
      </c>
      <c r="J431" s="28">
        <f t="shared" si="15"/>
        <v>0</v>
      </c>
      <c r="K431" s="29" t="s">
        <v>50</v>
      </c>
      <c r="L431" s="29" t="s">
        <v>45</v>
      </c>
      <c r="M431" s="29" t="s">
        <v>51</v>
      </c>
      <c r="N431" s="30" t="str">
        <f>VLOOKUP(M431,[4]OPERACIONAL!$A$1:$C$12,2,FALSE)</f>
        <v>SELECIONAR</v>
      </c>
    </row>
    <row r="432" spans="2:14">
      <c r="B432" s="23" t="str">
        <f t="shared" si="14"/>
        <v>U.</v>
      </c>
      <c r="C432" s="43" t="s">
        <v>4</v>
      </c>
      <c r="D432" s="25"/>
      <c r="E432" s="25"/>
      <c r="F432" s="24" t="s">
        <v>18</v>
      </c>
      <c r="G432" s="26">
        <v>1</v>
      </c>
      <c r="H432" s="31"/>
      <c r="I432" s="27">
        <v>0</v>
      </c>
      <c r="J432" s="28">
        <f t="shared" si="15"/>
        <v>0</v>
      </c>
      <c r="K432" s="29" t="s">
        <v>50</v>
      </c>
      <c r="L432" s="29" t="s">
        <v>45</v>
      </c>
      <c r="M432" s="29" t="s">
        <v>51</v>
      </c>
      <c r="N432" s="30" t="str">
        <f>VLOOKUP(M432,[4]OPERACIONAL!$A$1:$C$12,2,FALSE)</f>
        <v>SELECIONAR</v>
      </c>
    </row>
    <row r="433" spans="2:14">
      <c r="B433" s="23" t="str">
        <f t="shared" si="14"/>
        <v>U.</v>
      </c>
      <c r="C433" s="43" t="s">
        <v>4</v>
      </c>
      <c r="D433" s="25"/>
      <c r="E433" s="25"/>
      <c r="F433" s="24" t="s">
        <v>18</v>
      </c>
      <c r="G433" s="26">
        <v>1</v>
      </c>
      <c r="H433" s="31"/>
      <c r="I433" s="27">
        <v>0</v>
      </c>
      <c r="J433" s="28">
        <f t="shared" si="15"/>
        <v>0</v>
      </c>
      <c r="K433" s="29" t="s">
        <v>50</v>
      </c>
      <c r="L433" s="29" t="s">
        <v>45</v>
      </c>
      <c r="M433" s="29" t="s">
        <v>51</v>
      </c>
      <c r="N433" s="30" t="str">
        <f>VLOOKUP(M433,[4]OPERACIONAL!$A$1:$C$12,2,FALSE)</f>
        <v>SELECIONAR</v>
      </c>
    </row>
    <row r="434" spans="2:14">
      <c r="B434" s="23" t="str">
        <f t="shared" si="14"/>
        <v>U.</v>
      </c>
      <c r="C434" s="43" t="s">
        <v>4</v>
      </c>
      <c r="D434" s="25"/>
      <c r="E434" s="25"/>
      <c r="F434" s="24" t="s">
        <v>18</v>
      </c>
      <c r="G434" s="26">
        <v>1</v>
      </c>
      <c r="H434" s="31"/>
      <c r="I434" s="27">
        <v>0</v>
      </c>
      <c r="J434" s="28">
        <f t="shared" si="15"/>
        <v>0</v>
      </c>
      <c r="K434" s="29" t="s">
        <v>50</v>
      </c>
      <c r="L434" s="29" t="s">
        <v>45</v>
      </c>
      <c r="M434" s="29" t="s">
        <v>51</v>
      </c>
      <c r="N434" s="30" t="str">
        <f>VLOOKUP(M434,[4]OPERACIONAL!$A$1:$C$12,2,FALSE)</f>
        <v>SELECIONAR</v>
      </c>
    </row>
    <row r="435" spans="2:14">
      <c r="B435" s="23" t="str">
        <f t="shared" si="14"/>
        <v>U.</v>
      </c>
      <c r="C435" s="43" t="s">
        <v>4</v>
      </c>
      <c r="D435" s="25"/>
      <c r="E435" s="25"/>
      <c r="F435" s="24" t="s">
        <v>18</v>
      </c>
      <c r="G435" s="26">
        <v>1</v>
      </c>
      <c r="H435" s="31"/>
      <c r="I435" s="27">
        <v>0</v>
      </c>
      <c r="J435" s="28">
        <f t="shared" si="15"/>
        <v>0</v>
      </c>
      <c r="K435" s="29" t="s">
        <v>50</v>
      </c>
      <c r="L435" s="29" t="s">
        <v>45</v>
      </c>
      <c r="M435" s="29" t="s">
        <v>51</v>
      </c>
      <c r="N435" s="30" t="str">
        <f>VLOOKUP(M435,[4]OPERACIONAL!$A$1:$C$12,2,FALSE)</f>
        <v>SELECIONAR</v>
      </c>
    </row>
    <row r="436" spans="2:14">
      <c r="B436" s="23" t="str">
        <f t="shared" si="14"/>
        <v>U.</v>
      </c>
      <c r="C436" s="43" t="s">
        <v>4</v>
      </c>
      <c r="D436" s="25"/>
      <c r="E436" s="25"/>
      <c r="F436" s="24" t="s">
        <v>18</v>
      </c>
      <c r="G436" s="26">
        <v>1</v>
      </c>
      <c r="H436" s="31"/>
      <c r="I436" s="27">
        <v>0</v>
      </c>
      <c r="J436" s="28">
        <f t="shared" si="15"/>
        <v>0</v>
      </c>
      <c r="K436" s="29" t="s">
        <v>50</v>
      </c>
      <c r="L436" s="29" t="s">
        <v>45</v>
      </c>
      <c r="M436" s="29" t="s">
        <v>51</v>
      </c>
      <c r="N436" s="30" t="str">
        <f>VLOOKUP(M436,[4]OPERACIONAL!$A$1:$C$12,2,FALSE)</f>
        <v>SELECIONAR</v>
      </c>
    </row>
    <row r="437" spans="2:14">
      <c r="B437" s="23" t="str">
        <f t="shared" si="14"/>
        <v>U.</v>
      </c>
      <c r="C437" s="43" t="s">
        <v>4</v>
      </c>
      <c r="D437" s="25"/>
      <c r="E437" s="25"/>
      <c r="F437" s="24" t="s">
        <v>18</v>
      </c>
      <c r="G437" s="26">
        <v>1</v>
      </c>
      <c r="H437" s="31"/>
      <c r="I437" s="27">
        <v>0</v>
      </c>
      <c r="J437" s="28">
        <f t="shared" si="15"/>
        <v>0</v>
      </c>
      <c r="K437" s="29" t="s">
        <v>50</v>
      </c>
      <c r="L437" s="29" t="s">
        <v>45</v>
      </c>
      <c r="M437" s="29" t="s">
        <v>51</v>
      </c>
      <c r="N437" s="30" t="str">
        <f>VLOOKUP(M437,[4]OPERACIONAL!$A$1:$C$12,2,FALSE)</f>
        <v>SELECIONAR</v>
      </c>
    </row>
    <row r="438" spans="2:14">
      <c r="B438" s="23" t="str">
        <f t="shared" si="14"/>
        <v>U.</v>
      </c>
      <c r="C438" s="43" t="s">
        <v>4</v>
      </c>
      <c r="D438" s="25"/>
      <c r="E438" s="25"/>
      <c r="F438" s="24" t="s">
        <v>18</v>
      </c>
      <c r="G438" s="26">
        <v>1</v>
      </c>
      <c r="H438" s="31"/>
      <c r="I438" s="27">
        <v>0</v>
      </c>
      <c r="J438" s="28">
        <f t="shared" si="15"/>
        <v>0</v>
      </c>
      <c r="K438" s="29" t="s">
        <v>50</v>
      </c>
      <c r="L438" s="29" t="s">
        <v>45</v>
      </c>
      <c r="M438" s="29" t="s">
        <v>51</v>
      </c>
      <c r="N438" s="30" t="str">
        <f>VLOOKUP(M438,[4]OPERACIONAL!$A$1:$C$12,2,FALSE)</f>
        <v>SELECIONAR</v>
      </c>
    </row>
    <row r="439" spans="2:14">
      <c r="B439" s="23" t="str">
        <f t="shared" ref="B439:B502" si="16">MID(C439,1,2)</f>
        <v>U.</v>
      </c>
      <c r="C439" s="43" t="s">
        <v>4</v>
      </c>
      <c r="D439" s="25"/>
      <c r="E439" s="25"/>
      <c r="F439" s="24" t="s">
        <v>18</v>
      </c>
      <c r="G439" s="26">
        <v>1</v>
      </c>
      <c r="H439" s="31"/>
      <c r="I439" s="27">
        <v>0</v>
      </c>
      <c r="J439" s="28">
        <f t="shared" si="15"/>
        <v>0</v>
      </c>
      <c r="K439" s="29" t="s">
        <v>50</v>
      </c>
      <c r="L439" s="29" t="s">
        <v>45</v>
      </c>
      <c r="M439" s="29" t="s">
        <v>51</v>
      </c>
      <c r="N439" s="30" t="str">
        <f>VLOOKUP(M439,[4]OPERACIONAL!$A$1:$C$12,2,FALSE)</f>
        <v>SELECIONAR</v>
      </c>
    </row>
    <row r="440" spans="2:14">
      <c r="B440" s="23" t="str">
        <f t="shared" si="16"/>
        <v>U.</v>
      </c>
      <c r="C440" s="43" t="s">
        <v>4</v>
      </c>
      <c r="D440" s="25"/>
      <c r="E440" s="25"/>
      <c r="F440" s="24" t="s">
        <v>18</v>
      </c>
      <c r="G440" s="26">
        <v>1</v>
      </c>
      <c r="H440" s="31"/>
      <c r="I440" s="27">
        <v>0</v>
      </c>
      <c r="J440" s="28">
        <f t="shared" si="15"/>
        <v>0</v>
      </c>
      <c r="K440" s="29" t="s">
        <v>50</v>
      </c>
      <c r="L440" s="29" t="s">
        <v>45</v>
      </c>
      <c r="M440" s="29" t="s">
        <v>51</v>
      </c>
      <c r="N440" s="30" t="str">
        <f>VLOOKUP(M440,[4]OPERACIONAL!$A$1:$C$12,2,FALSE)</f>
        <v>SELECIONAR</v>
      </c>
    </row>
    <row r="441" spans="2:14">
      <c r="B441" s="23" t="str">
        <f t="shared" si="16"/>
        <v>U.</v>
      </c>
      <c r="C441" s="43" t="s">
        <v>4</v>
      </c>
      <c r="D441" s="25"/>
      <c r="E441" s="25"/>
      <c r="F441" s="24" t="s">
        <v>18</v>
      </c>
      <c r="G441" s="26">
        <v>1</v>
      </c>
      <c r="H441" s="31"/>
      <c r="I441" s="27">
        <v>0</v>
      </c>
      <c r="J441" s="28">
        <f t="shared" si="15"/>
        <v>0</v>
      </c>
      <c r="K441" s="29" t="s">
        <v>50</v>
      </c>
      <c r="L441" s="29" t="s">
        <v>45</v>
      </c>
      <c r="M441" s="29" t="s">
        <v>51</v>
      </c>
      <c r="N441" s="30" t="str">
        <f>VLOOKUP(M441,[4]OPERACIONAL!$A$1:$C$12,2,FALSE)</f>
        <v>SELECIONAR</v>
      </c>
    </row>
    <row r="442" spans="2:14">
      <c r="B442" s="23" t="str">
        <f t="shared" si="16"/>
        <v>U.</v>
      </c>
      <c r="C442" s="43" t="s">
        <v>4</v>
      </c>
      <c r="D442" s="25"/>
      <c r="E442" s="25"/>
      <c r="F442" s="24" t="s">
        <v>18</v>
      </c>
      <c r="G442" s="26">
        <v>1</v>
      </c>
      <c r="H442" s="31"/>
      <c r="I442" s="27">
        <v>0</v>
      </c>
      <c r="J442" s="28">
        <f t="shared" si="15"/>
        <v>0</v>
      </c>
      <c r="K442" s="29" t="s">
        <v>50</v>
      </c>
      <c r="L442" s="29" t="s">
        <v>45</v>
      </c>
      <c r="M442" s="29" t="s">
        <v>51</v>
      </c>
      <c r="N442" s="30" t="str">
        <f>VLOOKUP(M442,[4]OPERACIONAL!$A$1:$C$12,2,FALSE)</f>
        <v>SELECIONAR</v>
      </c>
    </row>
    <row r="443" spans="2:14">
      <c r="B443" s="23" t="str">
        <f t="shared" si="16"/>
        <v>U.</v>
      </c>
      <c r="C443" s="43" t="s">
        <v>4</v>
      </c>
      <c r="D443" s="25"/>
      <c r="E443" s="25"/>
      <c r="F443" s="24" t="s">
        <v>18</v>
      </c>
      <c r="G443" s="26">
        <v>1</v>
      </c>
      <c r="H443" s="31"/>
      <c r="I443" s="27">
        <v>0</v>
      </c>
      <c r="J443" s="28">
        <f t="shared" si="15"/>
        <v>0</v>
      </c>
      <c r="K443" s="29" t="s">
        <v>50</v>
      </c>
      <c r="L443" s="29" t="s">
        <v>45</v>
      </c>
      <c r="M443" s="29" t="s">
        <v>51</v>
      </c>
      <c r="N443" s="30" t="str">
        <f>VLOOKUP(M443,[4]OPERACIONAL!$A$1:$C$12,2,FALSE)</f>
        <v>SELECIONAR</v>
      </c>
    </row>
    <row r="444" spans="2:14">
      <c r="B444" s="23" t="str">
        <f t="shared" si="16"/>
        <v>U.</v>
      </c>
      <c r="C444" s="43" t="s">
        <v>4</v>
      </c>
      <c r="D444" s="25"/>
      <c r="E444" s="25"/>
      <c r="F444" s="24" t="s">
        <v>18</v>
      </c>
      <c r="G444" s="26">
        <v>1</v>
      </c>
      <c r="H444" s="31"/>
      <c r="I444" s="27">
        <v>0</v>
      </c>
      <c r="J444" s="28">
        <f t="shared" si="15"/>
        <v>0</v>
      </c>
      <c r="K444" s="29" t="s">
        <v>50</v>
      </c>
      <c r="L444" s="29" t="s">
        <v>45</v>
      </c>
      <c r="M444" s="29" t="s">
        <v>51</v>
      </c>
      <c r="N444" s="30" t="str">
        <f>VLOOKUP(M444,[4]OPERACIONAL!$A$1:$C$12,2,FALSE)</f>
        <v>SELECIONAR</v>
      </c>
    </row>
    <row r="445" spans="2:14">
      <c r="B445" s="23" t="str">
        <f t="shared" si="16"/>
        <v>U.</v>
      </c>
      <c r="C445" s="43" t="s">
        <v>4</v>
      </c>
      <c r="D445" s="25"/>
      <c r="E445" s="25"/>
      <c r="F445" s="24" t="s">
        <v>18</v>
      </c>
      <c r="G445" s="26">
        <v>1</v>
      </c>
      <c r="H445" s="31"/>
      <c r="I445" s="27">
        <v>0</v>
      </c>
      <c r="J445" s="28">
        <f t="shared" si="15"/>
        <v>0</v>
      </c>
      <c r="K445" s="29" t="s">
        <v>50</v>
      </c>
      <c r="L445" s="29" t="s">
        <v>45</v>
      </c>
      <c r="M445" s="29" t="s">
        <v>51</v>
      </c>
      <c r="N445" s="30" t="str">
        <f>VLOOKUP(M445,[4]OPERACIONAL!$A$1:$C$12,2,FALSE)</f>
        <v>SELECIONAR</v>
      </c>
    </row>
    <row r="446" spans="2:14">
      <c r="B446" s="23" t="str">
        <f t="shared" si="16"/>
        <v>U.</v>
      </c>
      <c r="C446" s="43" t="s">
        <v>4</v>
      </c>
      <c r="D446" s="25"/>
      <c r="E446" s="25"/>
      <c r="F446" s="24" t="s">
        <v>18</v>
      </c>
      <c r="G446" s="26">
        <v>1</v>
      </c>
      <c r="H446" s="31"/>
      <c r="I446" s="27">
        <v>0</v>
      </c>
      <c r="J446" s="28">
        <f t="shared" si="15"/>
        <v>0</v>
      </c>
      <c r="K446" s="29" t="s">
        <v>50</v>
      </c>
      <c r="L446" s="29" t="s">
        <v>45</v>
      </c>
      <c r="M446" s="29" t="s">
        <v>51</v>
      </c>
      <c r="N446" s="30" t="str">
        <f>VLOOKUP(M446,[4]OPERACIONAL!$A$1:$C$12,2,FALSE)</f>
        <v>SELECIONAR</v>
      </c>
    </row>
    <row r="447" spans="2:14">
      <c r="B447" s="23" t="str">
        <f t="shared" si="16"/>
        <v>U.</v>
      </c>
      <c r="C447" s="43" t="s">
        <v>4</v>
      </c>
      <c r="D447" s="25"/>
      <c r="E447" s="25"/>
      <c r="F447" s="24" t="s">
        <v>18</v>
      </c>
      <c r="G447" s="26">
        <v>1</v>
      </c>
      <c r="H447" s="31"/>
      <c r="I447" s="27">
        <v>0</v>
      </c>
      <c r="J447" s="28">
        <f t="shared" si="15"/>
        <v>0</v>
      </c>
      <c r="K447" s="29" t="s">
        <v>50</v>
      </c>
      <c r="L447" s="29" t="s">
        <v>45</v>
      </c>
      <c r="M447" s="29" t="s">
        <v>51</v>
      </c>
      <c r="N447" s="30" t="str">
        <f>VLOOKUP(M447,[4]OPERACIONAL!$A$1:$C$12,2,FALSE)</f>
        <v>SELECIONAR</v>
      </c>
    </row>
    <row r="448" spans="2:14">
      <c r="B448" s="23" t="str">
        <f t="shared" si="16"/>
        <v>U.</v>
      </c>
      <c r="C448" s="43" t="s">
        <v>4</v>
      </c>
      <c r="D448" s="25"/>
      <c r="E448" s="25"/>
      <c r="F448" s="24" t="s">
        <v>18</v>
      </c>
      <c r="G448" s="26">
        <v>1</v>
      </c>
      <c r="H448" s="31"/>
      <c r="I448" s="27">
        <v>0</v>
      </c>
      <c r="J448" s="28">
        <f t="shared" si="15"/>
        <v>0</v>
      </c>
      <c r="K448" s="29" t="s">
        <v>50</v>
      </c>
      <c r="L448" s="29" t="s">
        <v>45</v>
      </c>
      <c r="M448" s="29" t="s">
        <v>51</v>
      </c>
      <c r="N448" s="30" t="str">
        <f>VLOOKUP(M448,[4]OPERACIONAL!$A$1:$C$12,2,FALSE)</f>
        <v>SELECIONAR</v>
      </c>
    </row>
    <row r="449" spans="2:14">
      <c r="B449" s="23" t="str">
        <f t="shared" si="16"/>
        <v>U.</v>
      </c>
      <c r="C449" s="43" t="s">
        <v>4</v>
      </c>
      <c r="D449" s="25"/>
      <c r="E449" s="25"/>
      <c r="F449" s="24" t="s">
        <v>18</v>
      </c>
      <c r="G449" s="26">
        <v>1</v>
      </c>
      <c r="H449" s="31"/>
      <c r="I449" s="27">
        <v>0</v>
      </c>
      <c r="J449" s="28">
        <f t="shared" si="15"/>
        <v>0</v>
      </c>
      <c r="K449" s="29" t="s">
        <v>50</v>
      </c>
      <c r="L449" s="29" t="s">
        <v>45</v>
      </c>
      <c r="M449" s="29" t="s">
        <v>51</v>
      </c>
      <c r="N449" s="30" t="str">
        <f>VLOOKUP(M449,[4]OPERACIONAL!$A$1:$C$12,2,FALSE)</f>
        <v>SELECIONAR</v>
      </c>
    </row>
    <row r="450" spans="2:14">
      <c r="B450" s="23" t="str">
        <f t="shared" si="16"/>
        <v>U.</v>
      </c>
      <c r="C450" s="43" t="s">
        <v>4</v>
      </c>
      <c r="D450" s="25"/>
      <c r="E450" s="25"/>
      <c r="F450" s="24" t="s">
        <v>18</v>
      </c>
      <c r="G450" s="26">
        <v>1</v>
      </c>
      <c r="H450" s="31"/>
      <c r="I450" s="27">
        <v>0</v>
      </c>
      <c r="J450" s="28">
        <f t="shared" si="15"/>
        <v>0</v>
      </c>
      <c r="K450" s="29" t="s">
        <v>50</v>
      </c>
      <c r="L450" s="29" t="s">
        <v>45</v>
      </c>
      <c r="M450" s="29" t="s">
        <v>51</v>
      </c>
      <c r="N450" s="30" t="str">
        <f>VLOOKUP(M450,[4]OPERACIONAL!$A$1:$C$12,2,FALSE)</f>
        <v>SELECIONAR</v>
      </c>
    </row>
    <row r="451" spans="2:14">
      <c r="B451" s="23" t="str">
        <f t="shared" si="16"/>
        <v>U.</v>
      </c>
      <c r="C451" s="43" t="s">
        <v>4</v>
      </c>
      <c r="D451" s="25"/>
      <c r="E451" s="25"/>
      <c r="F451" s="24" t="s">
        <v>18</v>
      </c>
      <c r="G451" s="26">
        <v>1</v>
      </c>
      <c r="H451" s="31"/>
      <c r="I451" s="27">
        <v>0</v>
      </c>
      <c r="J451" s="28">
        <f t="shared" si="15"/>
        <v>0</v>
      </c>
      <c r="K451" s="29" t="s">
        <v>50</v>
      </c>
      <c r="L451" s="29" t="s">
        <v>45</v>
      </c>
      <c r="M451" s="29" t="s">
        <v>51</v>
      </c>
      <c r="N451" s="30" t="str">
        <f>VLOOKUP(M451,[4]OPERACIONAL!$A$1:$C$12,2,FALSE)</f>
        <v>SELECIONAR</v>
      </c>
    </row>
    <row r="452" spans="2:14">
      <c r="B452" s="23" t="str">
        <f t="shared" si="16"/>
        <v>U.</v>
      </c>
      <c r="C452" s="43" t="s">
        <v>4</v>
      </c>
      <c r="D452" s="25"/>
      <c r="E452" s="25"/>
      <c r="F452" s="24" t="s">
        <v>18</v>
      </c>
      <c r="G452" s="26">
        <v>1</v>
      </c>
      <c r="H452" s="31"/>
      <c r="I452" s="27">
        <v>0</v>
      </c>
      <c r="J452" s="28">
        <f t="shared" ref="J452:J515" si="17">G452*I452</f>
        <v>0</v>
      </c>
      <c r="K452" s="29" t="s">
        <v>50</v>
      </c>
      <c r="L452" s="29" t="s">
        <v>45</v>
      </c>
      <c r="M452" s="29" t="s">
        <v>51</v>
      </c>
      <c r="N452" s="30" t="str">
        <f>VLOOKUP(M452,[4]OPERACIONAL!$A$1:$C$12,2,FALSE)</f>
        <v>SELECIONAR</v>
      </c>
    </row>
    <row r="453" spans="2:14">
      <c r="B453" s="23" t="str">
        <f t="shared" si="16"/>
        <v>U.</v>
      </c>
      <c r="C453" s="43" t="s">
        <v>4</v>
      </c>
      <c r="D453" s="25"/>
      <c r="E453" s="25"/>
      <c r="F453" s="24" t="s">
        <v>18</v>
      </c>
      <c r="G453" s="26">
        <v>1</v>
      </c>
      <c r="H453" s="31"/>
      <c r="I453" s="27">
        <v>0</v>
      </c>
      <c r="J453" s="28">
        <f t="shared" si="17"/>
        <v>0</v>
      </c>
      <c r="K453" s="29" t="s">
        <v>50</v>
      </c>
      <c r="L453" s="29" t="s">
        <v>45</v>
      </c>
      <c r="M453" s="29" t="s">
        <v>51</v>
      </c>
      <c r="N453" s="30" t="str">
        <f>VLOOKUP(M453,[4]OPERACIONAL!$A$1:$C$12,2,FALSE)</f>
        <v>SELECIONAR</v>
      </c>
    </row>
    <row r="454" spans="2:14">
      <c r="B454" s="23" t="str">
        <f t="shared" si="16"/>
        <v>U.</v>
      </c>
      <c r="C454" s="43" t="s">
        <v>4</v>
      </c>
      <c r="D454" s="25"/>
      <c r="E454" s="25"/>
      <c r="F454" s="24" t="s">
        <v>18</v>
      </c>
      <c r="G454" s="26">
        <v>1</v>
      </c>
      <c r="H454" s="31"/>
      <c r="I454" s="27">
        <v>0</v>
      </c>
      <c r="J454" s="28">
        <f t="shared" si="17"/>
        <v>0</v>
      </c>
      <c r="K454" s="29" t="s">
        <v>50</v>
      </c>
      <c r="L454" s="29" t="s">
        <v>45</v>
      </c>
      <c r="M454" s="29" t="s">
        <v>51</v>
      </c>
      <c r="N454" s="30" t="str">
        <f>VLOOKUP(M454,[4]OPERACIONAL!$A$1:$C$12,2,FALSE)</f>
        <v>SELECIONAR</v>
      </c>
    </row>
    <row r="455" spans="2:14">
      <c r="B455" s="23" t="str">
        <f t="shared" si="16"/>
        <v>U.</v>
      </c>
      <c r="C455" s="43" t="s">
        <v>4</v>
      </c>
      <c r="D455" s="25"/>
      <c r="E455" s="25"/>
      <c r="F455" s="24" t="s">
        <v>18</v>
      </c>
      <c r="G455" s="26">
        <v>1</v>
      </c>
      <c r="H455" s="31"/>
      <c r="I455" s="27">
        <v>0</v>
      </c>
      <c r="J455" s="28">
        <f t="shared" si="17"/>
        <v>0</v>
      </c>
      <c r="K455" s="29" t="s">
        <v>50</v>
      </c>
      <c r="L455" s="29" t="s">
        <v>45</v>
      </c>
      <c r="M455" s="29" t="s">
        <v>51</v>
      </c>
      <c r="N455" s="30" t="str">
        <f>VLOOKUP(M455,[4]OPERACIONAL!$A$1:$C$12,2,FALSE)</f>
        <v>SELECIONAR</v>
      </c>
    </row>
    <row r="456" spans="2:14">
      <c r="B456" s="23" t="str">
        <f t="shared" si="16"/>
        <v>U.</v>
      </c>
      <c r="C456" s="43" t="s">
        <v>4</v>
      </c>
      <c r="D456" s="25"/>
      <c r="E456" s="25"/>
      <c r="F456" s="24" t="s">
        <v>18</v>
      </c>
      <c r="G456" s="26">
        <v>1</v>
      </c>
      <c r="H456" s="31"/>
      <c r="I456" s="27">
        <v>0</v>
      </c>
      <c r="J456" s="28">
        <f t="shared" si="17"/>
        <v>0</v>
      </c>
      <c r="K456" s="29" t="s">
        <v>50</v>
      </c>
      <c r="L456" s="29" t="s">
        <v>45</v>
      </c>
      <c r="M456" s="29" t="s">
        <v>51</v>
      </c>
      <c r="N456" s="30" t="str">
        <f>VLOOKUP(M456,[4]OPERACIONAL!$A$1:$C$12,2,FALSE)</f>
        <v>SELECIONAR</v>
      </c>
    </row>
    <row r="457" spans="2:14">
      <c r="B457" s="23" t="str">
        <f t="shared" si="16"/>
        <v>U.</v>
      </c>
      <c r="C457" s="43" t="s">
        <v>4</v>
      </c>
      <c r="D457" s="25"/>
      <c r="E457" s="25"/>
      <c r="F457" s="24" t="s">
        <v>18</v>
      </c>
      <c r="G457" s="26">
        <v>1</v>
      </c>
      <c r="H457" s="31"/>
      <c r="I457" s="27">
        <v>0</v>
      </c>
      <c r="J457" s="28">
        <f t="shared" si="17"/>
        <v>0</v>
      </c>
      <c r="K457" s="29" t="s">
        <v>50</v>
      </c>
      <c r="L457" s="29" t="s">
        <v>45</v>
      </c>
      <c r="M457" s="29" t="s">
        <v>51</v>
      </c>
      <c r="N457" s="30" t="str">
        <f>VLOOKUP(M457,[4]OPERACIONAL!$A$1:$C$12,2,FALSE)</f>
        <v>SELECIONAR</v>
      </c>
    </row>
    <row r="458" spans="2:14">
      <c r="B458" s="23" t="str">
        <f t="shared" si="16"/>
        <v>U.</v>
      </c>
      <c r="C458" s="43" t="s">
        <v>4</v>
      </c>
      <c r="D458" s="25"/>
      <c r="E458" s="25"/>
      <c r="F458" s="24" t="s">
        <v>18</v>
      </c>
      <c r="G458" s="26">
        <v>1</v>
      </c>
      <c r="H458" s="31"/>
      <c r="I458" s="27">
        <v>0</v>
      </c>
      <c r="J458" s="28">
        <f t="shared" si="17"/>
        <v>0</v>
      </c>
      <c r="K458" s="29" t="s">
        <v>50</v>
      </c>
      <c r="L458" s="29" t="s">
        <v>45</v>
      </c>
      <c r="M458" s="29" t="s">
        <v>51</v>
      </c>
      <c r="N458" s="30" t="str">
        <f>VLOOKUP(M458,[4]OPERACIONAL!$A$1:$C$12,2,FALSE)</f>
        <v>SELECIONAR</v>
      </c>
    </row>
    <row r="459" spans="2:14">
      <c r="B459" s="23" t="str">
        <f t="shared" si="16"/>
        <v>U.</v>
      </c>
      <c r="C459" s="43" t="s">
        <v>4</v>
      </c>
      <c r="D459" s="25"/>
      <c r="E459" s="25"/>
      <c r="F459" s="24" t="s">
        <v>18</v>
      </c>
      <c r="G459" s="26">
        <v>1</v>
      </c>
      <c r="H459" s="31"/>
      <c r="I459" s="27">
        <v>0</v>
      </c>
      <c r="J459" s="28">
        <f t="shared" si="17"/>
        <v>0</v>
      </c>
      <c r="K459" s="29" t="s">
        <v>50</v>
      </c>
      <c r="L459" s="29" t="s">
        <v>45</v>
      </c>
      <c r="M459" s="29" t="s">
        <v>51</v>
      </c>
      <c r="N459" s="30" t="str">
        <f>VLOOKUP(M459,[4]OPERACIONAL!$A$1:$C$12,2,FALSE)</f>
        <v>SELECIONAR</v>
      </c>
    </row>
    <row r="460" spans="2:14">
      <c r="B460" s="23" t="str">
        <f t="shared" si="16"/>
        <v>U.</v>
      </c>
      <c r="C460" s="43" t="s">
        <v>4</v>
      </c>
      <c r="D460" s="25"/>
      <c r="E460" s="25"/>
      <c r="F460" s="24" t="s">
        <v>18</v>
      </c>
      <c r="G460" s="26">
        <v>1</v>
      </c>
      <c r="H460" s="31"/>
      <c r="I460" s="27">
        <v>0</v>
      </c>
      <c r="J460" s="28">
        <f t="shared" si="17"/>
        <v>0</v>
      </c>
      <c r="K460" s="29" t="s">
        <v>50</v>
      </c>
      <c r="L460" s="29" t="s">
        <v>45</v>
      </c>
      <c r="M460" s="29" t="s">
        <v>51</v>
      </c>
      <c r="N460" s="30" t="str">
        <f>VLOOKUP(M460,[4]OPERACIONAL!$A$1:$C$12,2,FALSE)</f>
        <v>SELECIONAR</v>
      </c>
    </row>
    <row r="461" spans="2:14">
      <c r="B461" s="23" t="str">
        <f t="shared" si="16"/>
        <v>U.</v>
      </c>
      <c r="C461" s="43" t="s">
        <v>4</v>
      </c>
      <c r="D461" s="25"/>
      <c r="E461" s="25"/>
      <c r="F461" s="24" t="s">
        <v>18</v>
      </c>
      <c r="G461" s="26">
        <v>1</v>
      </c>
      <c r="H461" s="31"/>
      <c r="I461" s="27">
        <v>0</v>
      </c>
      <c r="J461" s="28">
        <f t="shared" si="17"/>
        <v>0</v>
      </c>
      <c r="K461" s="29" t="s">
        <v>50</v>
      </c>
      <c r="L461" s="29" t="s">
        <v>45</v>
      </c>
      <c r="M461" s="29" t="s">
        <v>51</v>
      </c>
      <c r="N461" s="30" t="str">
        <f>VLOOKUP(M461,[4]OPERACIONAL!$A$1:$C$12,2,FALSE)</f>
        <v>SELECIONAR</v>
      </c>
    </row>
    <row r="462" spans="2:14">
      <c r="B462" s="23" t="str">
        <f t="shared" si="16"/>
        <v>U.</v>
      </c>
      <c r="C462" s="43" t="s">
        <v>4</v>
      </c>
      <c r="D462" s="25"/>
      <c r="E462" s="25"/>
      <c r="F462" s="24" t="s">
        <v>18</v>
      </c>
      <c r="G462" s="26">
        <v>1</v>
      </c>
      <c r="H462" s="31"/>
      <c r="I462" s="27">
        <v>0</v>
      </c>
      <c r="J462" s="28">
        <f t="shared" si="17"/>
        <v>0</v>
      </c>
      <c r="K462" s="29" t="s">
        <v>50</v>
      </c>
      <c r="L462" s="29" t="s">
        <v>45</v>
      </c>
      <c r="M462" s="29" t="s">
        <v>51</v>
      </c>
      <c r="N462" s="30" t="str">
        <f>VLOOKUP(M462,[4]OPERACIONAL!$A$1:$C$12,2,FALSE)</f>
        <v>SELECIONAR</v>
      </c>
    </row>
    <row r="463" spans="2:14">
      <c r="B463" s="23" t="str">
        <f t="shared" si="16"/>
        <v>U.</v>
      </c>
      <c r="C463" s="43" t="s">
        <v>4</v>
      </c>
      <c r="D463" s="25"/>
      <c r="E463" s="25"/>
      <c r="F463" s="24" t="s">
        <v>18</v>
      </c>
      <c r="G463" s="26">
        <v>1</v>
      </c>
      <c r="H463" s="31"/>
      <c r="I463" s="27">
        <v>0</v>
      </c>
      <c r="J463" s="28">
        <f t="shared" si="17"/>
        <v>0</v>
      </c>
      <c r="K463" s="29" t="s">
        <v>50</v>
      </c>
      <c r="L463" s="29" t="s">
        <v>45</v>
      </c>
      <c r="M463" s="29" t="s">
        <v>51</v>
      </c>
      <c r="N463" s="30" t="str">
        <f>VLOOKUP(M463,[4]OPERACIONAL!$A$1:$C$12,2,FALSE)</f>
        <v>SELECIONAR</v>
      </c>
    </row>
    <row r="464" spans="2:14">
      <c r="B464" s="23" t="str">
        <f t="shared" si="16"/>
        <v>U.</v>
      </c>
      <c r="C464" s="43" t="s">
        <v>4</v>
      </c>
      <c r="D464" s="25"/>
      <c r="E464" s="25"/>
      <c r="F464" s="24" t="s">
        <v>18</v>
      </c>
      <c r="G464" s="26">
        <v>1</v>
      </c>
      <c r="H464" s="31"/>
      <c r="I464" s="27">
        <v>0</v>
      </c>
      <c r="J464" s="28">
        <f t="shared" si="17"/>
        <v>0</v>
      </c>
      <c r="K464" s="29" t="s">
        <v>50</v>
      </c>
      <c r="L464" s="29" t="s">
        <v>45</v>
      </c>
      <c r="M464" s="29" t="s">
        <v>51</v>
      </c>
      <c r="N464" s="30" t="str">
        <f>VLOOKUP(M464,[4]OPERACIONAL!$A$1:$C$12,2,FALSE)</f>
        <v>SELECIONAR</v>
      </c>
    </row>
    <row r="465" spans="2:14">
      <c r="B465" s="23" t="str">
        <f t="shared" si="16"/>
        <v>U.</v>
      </c>
      <c r="C465" s="43" t="s">
        <v>4</v>
      </c>
      <c r="D465" s="25"/>
      <c r="E465" s="25"/>
      <c r="F465" s="24" t="s">
        <v>18</v>
      </c>
      <c r="G465" s="26">
        <v>1</v>
      </c>
      <c r="H465" s="31"/>
      <c r="I465" s="27">
        <v>0</v>
      </c>
      <c r="J465" s="28">
        <f t="shared" si="17"/>
        <v>0</v>
      </c>
      <c r="K465" s="29" t="s">
        <v>50</v>
      </c>
      <c r="L465" s="29" t="s">
        <v>45</v>
      </c>
      <c r="M465" s="29" t="s">
        <v>51</v>
      </c>
      <c r="N465" s="30" t="str">
        <f>VLOOKUP(M465,[4]OPERACIONAL!$A$1:$C$12,2,FALSE)</f>
        <v>SELECIONAR</v>
      </c>
    </row>
    <row r="466" spans="2:14">
      <c r="B466" s="23" t="str">
        <f t="shared" si="16"/>
        <v>U.</v>
      </c>
      <c r="C466" s="43" t="s">
        <v>4</v>
      </c>
      <c r="D466" s="25"/>
      <c r="E466" s="25"/>
      <c r="F466" s="24" t="s">
        <v>18</v>
      </c>
      <c r="G466" s="26">
        <v>1</v>
      </c>
      <c r="H466" s="31"/>
      <c r="I466" s="27">
        <v>0</v>
      </c>
      <c r="J466" s="28">
        <f t="shared" si="17"/>
        <v>0</v>
      </c>
      <c r="K466" s="29" t="s">
        <v>50</v>
      </c>
      <c r="L466" s="29" t="s">
        <v>45</v>
      </c>
      <c r="M466" s="29" t="s">
        <v>51</v>
      </c>
      <c r="N466" s="30" t="str">
        <f>VLOOKUP(M466,[4]OPERACIONAL!$A$1:$C$12,2,FALSE)</f>
        <v>SELECIONAR</v>
      </c>
    </row>
    <row r="467" spans="2:14">
      <c r="B467" s="23" t="str">
        <f t="shared" si="16"/>
        <v>U.</v>
      </c>
      <c r="C467" s="43" t="s">
        <v>4</v>
      </c>
      <c r="D467" s="25"/>
      <c r="E467" s="25"/>
      <c r="F467" s="24" t="s">
        <v>18</v>
      </c>
      <c r="G467" s="26">
        <v>1</v>
      </c>
      <c r="H467" s="31"/>
      <c r="I467" s="27">
        <v>0</v>
      </c>
      <c r="J467" s="28">
        <f t="shared" si="17"/>
        <v>0</v>
      </c>
      <c r="K467" s="29" t="s">
        <v>50</v>
      </c>
      <c r="L467" s="29" t="s">
        <v>45</v>
      </c>
      <c r="M467" s="29" t="s">
        <v>51</v>
      </c>
      <c r="N467" s="30" t="str">
        <f>VLOOKUP(M467,[4]OPERACIONAL!$A$1:$C$12,2,FALSE)</f>
        <v>SELECIONAR</v>
      </c>
    </row>
    <row r="468" spans="2:14">
      <c r="B468" s="23" t="str">
        <f t="shared" si="16"/>
        <v>U.</v>
      </c>
      <c r="C468" s="43" t="s">
        <v>4</v>
      </c>
      <c r="D468" s="25"/>
      <c r="E468" s="25"/>
      <c r="F468" s="24" t="s">
        <v>18</v>
      </c>
      <c r="G468" s="26">
        <v>1</v>
      </c>
      <c r="H468" s="31"/>
      <c r="I468" s="27">
        <v>0</v>
      </c>
      <c r="J468" s="28">
        <f t="shared" si="17"/>
        <v>0</v>
      </c>
      <c r="K468" s="29" t="s">
        <v>50</v>
      </c>
      <c r="L468" s="29" t="s">
        <v>45</v>
      </c>
      <c r="M468" s="29" t="s">
        <v>51</v>
      </c>
      <c r="N468" s="30" t="str">
        <f>VLOOKUP(M468,[4]OPERACIONAL!$A$1:$C$12,2,FALSE)</f>
        <v>SELECIONAR</v>
      </c>
    </row>
    <row r="469" spans="2:14">
      <c r="B469" s="23" t="str">
        <f t="shared" si="16"/>
        <v>U.</v>
      </c>
      <c r="C469" s="43" t="s">
        <v>4</v>
      </c>
      <c r="D469" s="25"/>
      <c r="E469" s="25"/>
      <c r="F469" s="24" t="s">
        <v>18</v>
      </c>
      <c r="G469" s="26">
        <v>1</v>
      </c>
      <c r="H469" s="31"/>
      <c r="I469" s="27">
        <v>0</v>
      </c>
      <c r="J469" s="28">
        <f t="shared" si="17"/>
        <v>0</v>
      </c>
      <c r="K469" s="29" t="s">
        <v>50</v>
      </c>
      <c r="L469" s="29" t="s">
        <v>45</v>
      </c>
      <c r="M469" s="29" t="s">
        <v>51</v>
      </c>
      <c r="N469" s="30" t="str">
        <f>VLOOKUP(M469,[4]OPERACIONAL!$A$1:$C$12,2,FALSE)</f>
        <v>SELECIONAR</v>
      </c>
    </row>
    <row r="470" spans="2:14">
      <c r="B470" s="23" t="str">
        <f t="shared" si="16"/>
        <v>U.</v>
      </c>
      <c r="C470" s="43" t="s">
        <v>4</v>
      </c>
      <c r="D470" s="25"/>
      <c r="E470" s="25"/>
      <c r="F470" s="24" t="s">
        <v>18</v>
      </c>
      <c r="G470" s="26">
        <v>1</v>
      </c>
      <c r="H470" s="31"/>
      <c r="I470" s="27">
        <v>0</v>
      </c>
      <c r="J470" s="28">
        <f t="shared" si="17"/>
        <v>0</v>
      </c>
      <c r="K470" s="29" t="s">
        <v>50</v>
      </c>
      <c r="L470" s="29" t="s">
        <v>45</v>
      </c>
      <c r="M470" s="29" t="s">
        <v>51</v>
      </c>
      <c r="N470" s="30" t="str">
        <f>VLOOKUP(M470,[4]OPERACIONAL!$A$1:$C$12,2,FALSE)</f>
        <v>SELECIONAR</v>
      </c>
    </row>
    <row r="471" spans="2:14">
      <c r="B471" s="23" t="str">
        <f t="shared" si="16"/>
        <v>U.</v>
      </c>
      <c r="C471" s="43" t="s">
        <v>4</v>
      </c>
      <c r="D471" s="25"/>
      <c r="E471" s="25"/>
      <c r="F471" s="24" t="s">
        <v>18</v>
      </c>
      <c r="G471" s="26">
        <v>1</v>
      </c>
      <c r="H471" s="31"/>
      <c r="I471" s="27">
        <v>0</v>
      </c>
      <c r="J471" s="28">
        <f t="shared" si="17"/>
        <v>0</v>
      </c>
      <c r="K471" s="29" t="s">
        <v>50</v>
      </c>
      <c r="L471" s="29" t="s">
        <v>45</v>
      </c>
      <c r="M471" s="29" t="s">
        <v>51</v>
      </c>
      <c r="N471" s="30" t="str">
        <f>VLOOKUP(M471,[4]OPERACIONAL!$A$1:$C$12,2,FALSE)</f>
        <v>SELECIONAR</v>
      </c>
    </row>
    <row r="472" spans="2:14">
      <c r="B472" s="23" t="str">
        <f t="shared" si="16"/>
        <v>U.</v>
      </c>
      <c r="C472" s="43" t="s">
        <v>4</v>
      </c>
      <c r="D472" s="25"/>
      <c r="E472" s="25"/>
      <c r="F472" s="24" t="s">
        <v>18</v>
      </c>
      <c r="G472" s="26">
        <v>1</v>
      </c>
      <c r="H472" s="31"/>
      <c r="I472" s="27">
        <v>0</v>
      </c>
      <c r="J472" s="28">
        <f t="shared" si="17"/>
        <v>0</v>
      </c>
      <c r="K472" s="29" t="s">
        <v>50</v>
      </c>
      <c r="L472" s="29" t="s">
        <v>45</v>
      </c>
      <c r="M472" s="29" t="s">
        <v>51</v>
      </c>
      <c r="N472" s="30" t="str">
        <f>VLOOKUP(M472,[4]OPERACIONAL!$A$1:$C$12,2,FALSE)</f>
        <v>SELECIONAR</v>
      </c>
    </row>
    <row r="473" spans="2:14">
      <c r="B473" s="23" t="str">
        <f t="shared" si="16"/>
        <v>U.</v>
      </c>
      <c r="C473" s="43" t="s">
        <v>4</v>
      </c>
      <c r="D473" s="25"/>
      <c r="E473" s="25"/>
      <c r="F473" s="24" t="s">
        <v>18</v>
      </c>
      <c r="G473" s="26">
        <v>1</v>
      </c>
      <c r="H473" s="31"/>
      <c r="I473" s="27">
        <v>0</v>
      </c>
      <c r="J473" s="28">
        <f t="shared" si="17"/>
        <v>0</v>
      </c>
      <c r="K473" s="29" t="s">
        <v>50</v>
      </c>
      <c r="L473" s="29" t="s">
        <v>45</v>
      </c>
      <c r="M473" s="29" t="s">
        <v>51</v>
      </c>
      <c r="N473" s="30" t="str">
        <f>VLOOKUP(M473,[4]OPERACIONAL!$A$1:$C$12,2,FALSE)</f>
        <v>SELECIONAR</v>
      </c>
    </row>
    <row r="474" spans="2:14">
      <c r="B474" s="23" t="str">
        <f t="shared" si="16"/>
        <v>U.</v>
      </c>
      <c r="C474" s="43" t="s">
        <v>4</v>
      </c>
      <c r="D474" s="25"/>
      <c r="E474" s="25"/>
      <c r="F474" s="24" t="s">
        <v>18</v>
      </c>
      <c r="G474" s="26">
        <v>1</v>
      </c>
      <c r="H474" s="31"/>
      <c r="I474" s="27">
        <v>0</v>
      </c>
      <c r="J474" s="28">
        <f t="shared" si="17"/>
        <v>0</v>
      </c>
      <c r="K474" s="29" t="s">
        <v>50</v>
      </c>
      <c r="L474" s="29" t="s">
        <v>45</v>
      </c>
      <c r="M474" s="29" t="s">
        <v>51</v>
      </c>
      <c r="N474" s="30" t="str">
        <f>VLOOKUP(M474,[4]OPERACIONAL!$A$1:$C$12,2,FALSE)</f>
        <v>SELECIONAR</v>
      </c>
    </row>
    <row r="475" spans="2:14">
      <c r="B475" s="23" t="str">
        <f t="shared" si="16"/>
        <v>U.</v>
      </c>
      <c r="C475" s="43" t="s">
        <v>4</v>
      </c>
      <c r="D475" s="25"/>
      <c r="E475" s="25"/>
      <c r="F475" s="24" t="s">
        <v>18</v>
      </c>
      <c r="G475" s="26">
        <v>1</v>
      </c>
      <c r="H475" s="31"/>
      <c r="I475" s="27">
        <v>0</v>
      </c>
      <c r="J475" s="28">
        <f t="shared" si="17"/>
        <v>0</v>
      </c>
      <c r="K475" s="29" t="s">
        <v>50</v>
      </c>
      <c r="L475" s="29" t="s">
        <v>45</v>
      </c>
      <c r="M475" s="29" t="s">
        <v>51</v>
      </c>
      <c r="N475" s="30" t="str">
        <f>VLOOKUP(M475,[4]OPERACIONAL!$A$1:$C$12,2,FALSE)</f>
        <v>SELECIONAR</v>
      </c>
    </row>
    <row r="476" spans="2:14">
      <c r="B476" s="23" t="str">
        <f t="shared" si="16"/>
        <v>U.</v>
      </c>
      <c r="C476" s="43" t="s">
        <v>4</v>
      </c>
      <c r="D476" s="25"/>
      <c r="E476" s="25"/>
      <c r="F476" s="24" t="s">
        <v>18</v>
      </c>
      <c r="G476" s="26">
        <v>1</v>
      </c>
      <c r="H476" s="31"/>
      <c r="I476" s="27">
        <v>0</v>
      </c>
      <c r="J476" s="28">
        <f t="shared" si="17"/>
        <v>0</v>
      </c>
      <c r="K476" s="29" t="s">
        <v>50</v>
      </c>
      <c r="L476" s="29" t="s">
        <v>45</v>
      </c>
      <c r="M476" s="29" t="s">
        <v>51</v>
      </c>
      <c r="N476" s="30" t="str">
        <f>VLOOKUP(M476,[4]OPERACIONAL!$A$1:$C$12,2,FALSE)</f>
        <v>SELECIONAR</v>
      </c>
    </row>
    <row r="477" spans="2:14">
      <c r="B477" s="23" t="str">
        <f t="shared" si="16"/>
        <v>U.</v>
      </c>
      <c r="C477" s="43" t="s">
        <v>4</v>
      </c>
      <c r="D477" s="25"/>
      <c r="E477" s="25"/>
      <c r="F477" s="24" t="s">
        <v>18</v>
      </c>
      <c r="G477" s="26">
        <v>1</v>
      </c>
      <c r="H477" s="31"/>
      <c r="I477" s="27">
        <v>0</v>
      </c>
      <c r="J477" s="28">
        <f t="shared" si="17"/>
        <v>0</v>
      </c>
      <c r="K477" s="29" t="s">
        <v>50</v>
      </c>
      <c r="L477" s="29" t="s">
        <v>45</v>
      </c>
      <c r="M477" s="29" t="s">
        <v>51</v>
      </c>
      <c r="N477" s="30" t="str">
        <f>VLOOKUP(M477,[4]OPERACIONAL!$A$1:$C$12,2,FALSE)</f>
        <v>SELECIONAR</v>
      </c>
    </row>
    <row r="478" spans="2:14">
      <c r="B478" s="23" t="str">
        <f t="shared" si="16"/>
        <v>U.</v>
      </c>
      <c r="C478" s="43" t="s">
        <v>4</v>
      </c>
      <c r="D478" s="25"/>
      <c r="E478" s="25"/>
      <c r="F478" s="24" t="s">
        <v>18</v>
      </c>
      <c r="G478" s="26">
        <v>1</v>
      </c>
      <c r="H478" s="31"/>
      <c r="I478" s="27">
        <v>0</v>
      </c>
      <c r="J478" s="28">
        <f t="shared" si="17"/>
        <v>0</v>
      </c>
      <c r="K478" s="29" t="s">
        <v>50</v>
      </c>
      <c r="L478" s="29" t="s">
        <v>45</v>
      </c>
      <c r="M478" s="29" t="s">
        <v>51</v>
      </c>
      <c r="N478" s="30" t="str">
        <f>VLOOKUP(M478,[4]OPERACIONAL!$A$1:$C$12,2,FALSE)</f>
        <v>SELECIONAR</v>
      </c>
    </row>
    <row r="479" spans="2:14">
      <c r="B479" s="23" t="str">
        <f t="shared" si="16"/>
        <v>U.</v>
      </c>
      <c r="C479" s="43" t="s">
        <v>4</v>
      </c>
      <c r="D479" s="25"/>
      <c r="E479" s="25"/>
      <c r="F479" s="24" t="s">
        <v>18</v>
      </c>
      <c r="G479" s="26">
        <v>1</v>
      </c>
      <c r="H479" s="31"/>
      <c r="I479" s="27">
        <v>0</v>
      </c>
      <c r="J479" s="28">
        <f t="shared" si="17"/>
        <v>0</v>
      </c>
      <c r="K479" s="29" t="s">
        <v>50</v>
      </c>
      <c r="L479" s="29" t="s">
        <v>45</v>
      </c>
      <c r="M479" s="29" t="s">
        <v>51</v>
      </c>
      <c r="N479" s="30" t="str">
        <f>VLOOKUP(M479,[4]OPERACIONAL!$A$1:$C$12,2,FALSE)</f>
        <v>SELECIONAR</v>
      </c>
    </row>
    <row r="480" spans="2:14">
      <c r="B480" s="23" t="str">
        <f t="shared" si="16"/>
        <v>U.</v>
      </c>
      <c r="C480" s="43" t="s">
        <v>4</v>
      </c>
      <c r="D480" s="25"/>
      <c r="E480" s="25"/>
      <c r="F480" s="24" t="s">
        <v>18</v>
      </c>
      <c r="G480" s="26">
        <v>1</v>
      </c>
      <c r="H480" s="31"/>
      <c r="I480" s="27">
        <v>0</v>
      </c>
      <c r="J480" s="28">
        <f t="shared" si="17"/>
        <v>0</v>
      </c>
      <c r="K480" s="29" t="s">
        <v>50</v>
      </c>
      <c r="L480" s="29" t="s">
        <v>45</v>
      </c>
      <c r="M480" s="29" t="s">
        <v>51</v>
      </c>
      <c r="N480" s="30" t="str">
        <f>VLOOKUP(M480,[4]OPERACIONAL!$A$1:$C$12,2,FALSE)</f>
        <v>SELECIONAR</v>
      </c>
    </row>
    <row r="481" spans="2:14">
      <c r="B481" s="23" t="str">
        <f t="shared" si="16"/>
        <v>U.</v>
      </c>
      <c r="C481" s="43" t="s">
        <v>4</v>
      </c>
      <c r="D481" s="25"/>
      <c r="E481" s="25"/>
      <c r="F481" s="24" t="s">
        <v>18</v>
      </c>
      <c r="G481" s="26">
        <v>1</v>
      </c>
      <c r="H481" s="31"/>
      <c r="I481" s="27">
        <v>0</v>
      </c>
      <c r="J481" s="28">
        <f t="shared" si="17"/>
        <v>0</v>
      </c>
      <c r="K481" s="29" t="s">
        <v>50</v>
      </c>
      <c r="L481" s="29" t="s">
        <v>45</v>
      </c>
      <c r="M481" s="29" t="s">
        <v>51</v>
      </c>
      <c r="N481" s="30" t="str">
        <f>VLOOKUP(M481,[4]OPERACIONAL!$A$1:$C$12,2,FALSE)</f>
        <v>SELECIONAR</v>
      </c>
    </row>
    <row r="482" spans="2:14">
      <c r="B482" s="23" t="str">
        <f t="shared" si="16"/>
        <v>U.</v>
      </c>
      <c r="C482" s="43" t="s">
        <v>4</v>
      </c>
      <c r="D482" s="25"/>
      <c r="E482" s="25"/>
      <c r="F482" s="24" t="s">
        <v>18</v>
      </c>
      <c r="G482" s="26">
        <v>1</v>
      </c>
      <c r="H482" s="31"/>
      <c r="I482" s="27">
        <v>0</v>
      </c>
      <c r="J482" s="28">
        <f t="shared" si="17"/>
        <v>0</v>
      </c>
      <c r="K482" s="29" t="s">
        <v>50</v>
      </c>
      <c r="L482" s="29" t="s">
        <v>45</v>
      </c>
      <c r="M482" s="29" t="s">
        <v>51</v>
      </c>
      <c r="N482" s="30" t="str">
        <f>VLOOKUP(M482,[4]OPERACIONAL!$A$1:$C$12,2,FALSE)</f>
        <v>SELECIONAR</v>
      </c>
    </row>
    <row r="483" spans="2:14">
      <c r="B483" s="23" t="str">
        <f t="shared" si="16"/>
        <v>U.</v>
      </c>
      <c r="C483" s="43" t="s">
        <v>4</v>
      </c>
      <c r="D483" s="25"/>
      <c r="E483" s="25"/>
      <c r="F483" s="24" t="s">
        <v>18</v>
      </c>
      <c r="G483" s="26">
        <v>1</v>
      </c>
      <c r="H483" s="31"/>
      <c r="I483" s="27">
        <v>0</v>
      </c>
      <c r="J483" s="28">
        <f t="shared" si="17"/>
        <v>0</v>
      </c>
      <c r="K483" s="29" t="s">
        <v>50</v>
      </c>
      <c r="L483" s="29" t="s">
        <v>45</v>
      </c>
      <c r="M483" s="29" t="s">
        <v>51</v>
      </c>
      <c r="N483" s="30" t="str">
        <f>VLOOKUP(M483,[4]OPERACIONAL!$A$1:$C$12,2,FALSE)</f>
        <v>SELECIONAR</v>
      </c>
    </row>
    <row r="484" spans="2:14">
      <c r="B484" s="23" t="str">
        <f t="shared" si="16"/>
        <v>U.</v>
      </c>
      <c r="C484" s="43" t="s">
        <v>4</v>
      </c>
      <c r="D484" s="25"/>
      <c r="E484" s="25"/>
      <c r="F484" s="24" t="s">
        <v>18</v>
      </c>
      <c r="G484" s="26">
        <v>1</v>
      </c>
      <c r="H484" s="31"/>
      <c r="I484" s="27">
        <v>0</v>
      </c>
      <c r="J484" s="28">
        <f t="shared" si="17"/>
        <v>0</v>
      </c>
      <c r="K484" s="29" t="s">
        <v>50</v>
      </c>
      <c r="L484" s="29" t="s">
        <v>45</v>
      </c>
      <c r="M484" s="29" t="s">
        <v>51</v>
      </c>
      <c r="N484" s="30" t="str">
        <f>VLOOKUP(M484,[4]OPERACIONAL!$A$1:$C$12,2,FALSE)</f>
        <v>SELECIONAR</v>
      </c>
    </row>
    <row r="485" spans="2:14">
      <c r="B485" s="23" t="str">
        <f t="shared" si="16"/>
        <v>U.</v>
      </c>
      <c r="C485" s="43" t="s">
        <v>4</v>
      </c>
      <c r="D485" s="25"/>
      <c r="E485" s="25"/>
      <c r="F485" s="24" t="s">
        <v>18</v>
      </c>
      <c r="G485" s="26">
        <v>1</v>
      </c>
      <c r="H485" s="31"/>
      <c r="I485" s="27">
        <v>0</v>
      </c>
      <c r="J485" s="28">
        <f t="shared" si="17"/>
        <v>0</v>
      </c>
      <c r="K485" s="29" t="s">
        <v>50</v>
      </c>
      <c r="L485" s="29" t="s">
        <v>45</v>
      </c>
      <c r="M485" s="29" t="s">
        <v>51</v>
      </c>
      <c r="N485" s="30" t="str">
        <f>VLOOKUP(M485,[4]OPERACIONAL!$A$1:$C$12,2,FALSE)</f>
        <v>SELECIONAR</v>
      </c>
    </row>
    <row r="486" spans="2:14">
      <c r="B486" s="23" t="str">
        <f t="shared" si="16"/>
        <v>U.</v>
      </c>
      <c r="C486" s="43" t="s">
        <v>4</v>
      </c>
      <c r="D486" s="25"/>
      <c r="E486" s="25"/>
      <c r="F486" s="24" t="s">
        <v>18</v>
      </c>
      <c r="G486" s="26">
        <v>1</v>
      </c>
      <c r="H486" s="31"/>
      <c r="I486" s="27">
        <v>0</v>
      </c>
      <c r="J486" s="28">
        <f t="shared" si="17"/>
        <v>0</v>
      </c>
      <c r="K486" s="29" t="s">
        <v>50</v>
      </c>
      <c r="L486" s="29" t="s">
        <v>45</v>
      </c>
      <c r="M486" s="29" t="s">
        <v>51</v>
      </c>
      <c r="N486" s="30" t="str">
        <f>VLOOKUP(M486,[4]OPERACIONAL!$A$1:$C$12,2,FALSE)</f>
        <v>SELECIONAR</v>
      </c>
    </row>
    <row r="487" spans="2:14">
      <c r="B487" s="23" t="str">
        <f t="shared" si="16"/>
        <v>U.</v>
      </c>
      <c r="C487" s="43" t="s">
        <v>4</v>
      </c>
      <c r="D487" s="25"/>
      <c r="E487" s="25"/>
      <c r="F487" s="24" t="s">
        <v>18</v>
      </c>
      <c r="G487" s="26">
        <v>1</v>
      </c>
      <c r="H487" s="31"/>
      <c r="I487" s="27">
        <v>0</v>
      </c>
      <c r="J487" s="28">
        <f t="shared" si="17"/>
        <v>0</v>
      </c>
      <c r="K487" s="29" t="s">
        <v>50</v>
      </c>
      <c r="L487" s="29" t="s">
        <v>45</v>
      </c>
      <c r="M487" s="29" t="s">
        <v>51</v>
      </c>
      <c r="N487" s="30" t="str">
        <f>VLOOKUP(M487,[4]OPERACIONAL!$A$1:$C$12,2,FALSE)</f>
        <v>SELECIONAR</v>
      </c>
    </row>
    <row r="488" spans="2:14">
      <c r="B488" s="23" t="str">
        <f t="shared" si="16"/>
        <v>U.</v>
      </c>
      <c r="C488" s="43" t="s">
        <v>4</v>
      </c>
      <c r="D488" s="25"/>
      <c r="E488" s="25"/>
      <c r="F488" s="24" t="s">
        <v>18</v>
      </c>
      <c r="G488" s="26">
        <v>1</v>
      </c>
      <c r="H488" s="31"/>
      <c r="I488" s="27">
        <v>0</v>
      </c>
      <c r="J488" s="28">
        <f t="shared" si="17"/>
        <v>0</v>
      </c>
      <c r="K488" s="29" t="s">
        <v>50</v>
      </c>
      <c r="L488" s="29" t="s">
        <v>45</v>
      </c>
      <c r="M488" s="29" t="s">
        <v>51</v>
      </c>
      <c r="N488" s="30" t="str">
        <f>VLOOKUP(M488,[4]OPERACIONAL!$A$1:$C$12,2,FALSE)</f>
        <v>SELECIONAR</v>
      </c>
    </row>
    <row r="489" spans="2:14">
      <c r="B489" s="23" t="str">
        <f t="shared" si="16"/>
        <v>U.</v>
      </c>
      <c r="C489" s="43" t="s">
        <v>4</v>
      </c>
      <c r="D489" s="25"/>
      <c r="E489" s="25"/>
      <c r="F489" s="24" t="s">
        <v>18</v>
      </c>
      <c r="G489" s="26">
        <v>1</v>
      </c>
      <c r="H489" s="31"/>
      <c r="I489" s="27">
        <v>0</v>
      </c>
      <c r="J489" s="28">
        <f t="shared" si="17"/>
        <v>0</v>
      </c>
      <c r="K489" s="29" t="s">
        <v>50</v>
      </c>
      <c r="L489" s="29" t="s">
        <v>45</v>
      </c>
      <c r="M489" s="29" t="s">
        <v>51</v>
      </c>
      <c r="N489" s="30" t="str">
        <f>VLOOKUP(M489,[4]OPERACIONAL!$A$1:$C$12,2,FALSE)</f>
        <v>SELECIONAR</v>
      </c>
    </row>
    <row r="490" spans="2:14">
      <c r="B490" s="23" t="str">
        <f t="shared" si="16"/>
        <v>U.</v>
      </c>
      <c r="C490" s="43" t="s">
        <v>4</v>
      </c>
      <c r="D490" s="25"/>
      <c r="E490" s="25"/>
      <c r="F490" s="24" t="s">
        <v>18</v>
      </c>
      <c r="G490" s="26">
        <v>1</v>
      </c>
      <c r="H490" s="31"/>
      <c r="I490" s="27">
        <v>0</v>
      </c>
      <c r="J490" s="28">
        <f t="shared" si="17"/>
        <v>0</v>
      </c>
      <c r="K490" s="29" t="s">
        <v>50</v>
      </c>
      <c r="L490" s="29" t="s">
        <v>45</v>
      </c>
      <c r="M490" s="29" t="s">
        <v>51</v>
      </c>
      <c r="N490" s="30" t="str">
        <f>VLOOKUP(M490,[4]OPERACIONAL!$A$1:$C$12,2,FALSE)</f>
        <v>SELECIONAR</v>
      </c>
    </row>
    <row r="491" spans="2:14">
      <c r="B491" s="23" t="str">
        <f t="shared" si="16"/>
        <v>U.</v>
      </c>
      <c r="C491" s="43" t="s">
        <v>4</v>
      </c>
      <c r="D491" s="25"/>
      <c r="E491" s="25"/>
      <c r="F491" s="24" t="s">
        <v>18</v>
      </c>
      <c r="G491" s="26">
        <v>1</v>
      </c>
      <c r="H491" s="31"/>
      <c r="I491" s="27">
        <v>0</v>
      </c>
      <c r="J491" s="28">
        <f t="shared" si="17"/>
        <v>0</v>
      </c>
      <c r="K491" s="29" t="s">
        <v>50</v>
      </c>
      <c r="L491" s="29" t="s">
        <v>45</v>
      </c>
      <c r="M491" s="29" t="s">
        <v>51</v>
      </c>
      <c r="N491" s="30" t="str">
        <f>VLOOKUP(M491,[4]OPERACIONAL!$A$1:$C$12,2,FALSE)</f>
        <v>SELECIONAR</v>
      </c>
    </row>
    <row r="492" spans="2:14">
      <c r="B492" s="23" t="str">
        <f t="shared" si="16"/>
        <v>U.</v>
      </c>
      <c r="C492" s="43" t="s">
        <v>4</v>
      </c>
      <c r="D492" s="25"/>
      <c r="E492" s="25"/>
      <c r="F492" s="24" t="s">
        <v>18</v>
      </c>
      <c r="G492" s="26">
        <v>1</v>
      </c>
      <c r="H492" s="31"/>
      <c r="I492" s="27">
        <v>0</v>
      </c>
      <c r="J492" s="28">
        <f t="shared" si="17"/>
        <v>0</v>
      </c>
      <c r="K492" s="29" t="s">
        <v>50</v>
      </c>
      <c r="L492" s="29" t="s">
        <v>45</v>
      </c>
      <c r="M492" s="29" t="s">
        <v>51</v>
      </c>
      <c r="N492" s="30" t="str">
        <f>VLOOKUP(M492,[4]OPERACIONAL!$A$1:$C$12,2,FALSE)</f>
        <v>SELECIONAR</v>
      </c>
    </row>
    <row r="493" spans="2:14">
      <c r="B493" s="23" t="str">
        <f t="shared" si="16"/>
        <v>U.</v>
      </c>
      <c r="C493" s="43" t="s">
        <v>4</v>
      </c>
      <c r="D493" s="25"/>
      <c r="E493" s="25"/>
      <c r="F493" s="24" t="s">
        <v>18</v>
      </c>
      <c r="G493" s="26">
        <v>1</v>
      </c>
      <c r="H493" s="31"/>
      <c r="I493" s="27">
        <v>0</v>
      </c>
      <c r="J493" s="28">
        <f t="shared" si="17"/>
        <v>0</v>
      </c>
      <c r="K493" s="29" t="s">
        <v>50</v>
      </c>
      <c r="L493" s="29" t="s">
        <v>45</v>
      </c>
      <c r="M493" s="29" t="s">
        <v>51</v>
      </c>
      <c r="N493" s="30" t="str">
        <f>VLOOKUP(M493,[4]OPERACIONAL!$A$1:$C$12,2,FALSE)</f>
        <v>SELECIONAR</v>
      </c>
    </row>
    <row r="494" spans="2:14">
      <c r="B494" s="23" t="str">
        <f t="shared" si="16"/>
        <v>U.</v>
      </c>
      <c r="C494" s="43" t="s">
        <v>4</v>
      </c>
      <c r="D494" s="25"/>
      <c r="E494" s="25"/>
      <c r="F494" s="24" t="s">
        <v>18</v>
      </c>
      <c r="G494" s="26">
        <v>1</v>
      </c>
      <c r="H494" s="31"/>
      <c r="I494" s="27">
        <v>0</v>
      </c>
      <c r="J494" s="28">
        <f t="shared" si="17"/>
        <v>0</v>
      </c>
      <c r="K494" s="29" t="s">
        <v>50</v>
      </c>
      <c r="L494" s="29" t="s">
        <v>45</v>
      </c>
      <c r="M494" s="29" t="s">
        <v>51</v>
      </c>
      <c r="N494" s="30" t="str">
        <f>VLOOKUP(M494,[4]OPERACIONAL!$A$1:$C$12,2,FALSE)</f>
        <v>SELECIONAR</v>
      </c>
    </row>
    <row r="495" spans="2:14">
      <c r="B495" s="23" t="str">
        <f t="shared" si="16"/>
        <v>U.</v>
      </c>
      <c r="C495" s="43" t="s">
        <v>4</v>
      </c>
      <c r="D495" s="25"/>
      <c r="E495" s="25"/>
      <c r="F495" s="24" t="s">
        <v>18</v>
      </c>
      <c r="G495" s="26">
        <v>1</v>
      </c>
      <c r="H495" s="31"/>
      <c r="I495" s="27">
        <v>0</v>
      </c>
      <c r="J495" s="28">
        <f t="shared" si="17"/>
        <v>0</v>
      </c>
      <c r="K495" s="29" t="s">
        <v>50</v>
      </c>
      <c r="L495" s="29" t="s">
        <v>45</v>
      </c>
      <c r="M495" s="29" t="s">
        <v>51</v>
      </c>
      <c r="N495" s="30" t="str">
        <f>VLOOKUP(M495,[4]OPERACIONAL!$A$1:$C$12,2,FALSE)</f>
        <v>SELECIONAR</v>
      </c>
    </row>
    <row r="496" spans="2:14">
      <c r="B496" s="23" t="str">
        <f t="shared" si="16"/>
        <v>U.</v>
      </c>
      <c r="C496" s="43" t="s">
        <v>4</v>
      </c>
      <c r="D496" s="25"/>
      <c r="E496" s="25"/>
      <c r="F496" s="24" t="s">
        <v>18</v>
      </c>
      <c r="G496" s="26">
        <v>1</v>
      </c>
      <c r="H496" s="31"/>
      <c r="I496" s="27">
        <v>0</v>
      </c>
      <c r="J496" s="28">
        <f t="shared" si="17"/>
        <v>0</v>
      </c>
      <c r="K496" s="29" t="s">
        <v>50</v>
      </c>
      <c r="L496" s="29" t="s">
        <v>45</v>
      </c>
      <c r="M496" s="29" t="s">
        <v>51</v>
      </c>
      <c r="N496" s="30" t="str">
        <f>VLOOKUP(M496,[4]OPERACIONAL!$A$1:$C$12,2,FALSE)</f>
        <v>SELECIONAR</v>
      </c>
    </row>
    <row r="497" spans="2:14">
      <c r="B497" s="23" t="str">
        <f t="shared" si="16"/>
        <v>U.</v>
      </c>
      <c r="C497" s="43" t="s">
        <v>4</v>
      </c>
      <c r="D497" s="25"/>
      <c r="E497" s="25"/>
      <c r="F497" s="24" t="s">
        <v>18</v>
      </c>
      <c r="G497" s="26">
        <v>1</v>
      </c>
      <c r="H497" s="31"/>
      <c r="I497" s="27">
        <v>0</v>
      </c>
      <c r="J497" s="28">
        <f t="shared" si="17"/>
        <v>0</v>
      </c>
      <c r="K497" s="29" t="s">
        <v>50</v>
      </c>
      <c r="L497" s="29" t="s">
        <v>45</v>
      </c>
      <c r="M497" s="29" t="s">
        <v>51</v>
      </c>
      <c r="N497" s="30" t="str">
        <f>VLOOKUP(M497,[4]OPERACIONAL!$A$1:$C$12,2,FALSE)</f>
        <v>SELECIONAR</v>
      </c>
    </row>
    <row r="498" spans="2:14">
      <c r="B498" s="23" t="str">
        <f t="shared" si="16"/>
        <v>U.</v>
      </c>
      <c r="C498" s="43" t="s">
        <v>4</v>
      </c>
      <c r="D498" s="25"/>
      <c r="E498" s="25"/>
      <c r="F498" s="24" t="s">
        <v>18</v>
      </c>
      <c r="G498" s="26">
        <v>1</v>
      </c>
      <c r="H498" s="31"/>
      <c r="I498" s="27">
        <v>0</v>
      </c>
      <c r="J498" s="28">
        <f t="shared" si="17"/>
        <v>0</v>
      </c>
      <c r="K498" s="29" t="s">
        <v>50</v>
      </c>
      <c r="L498" s="29" t="s">
        <v>45</v>
      </c>
      <c r="M498" s="29" t="s">
        <v>51</v>
      </c>
      <c r="N498" s="30" t="str">
        <f>VLOOKUP(M498,[4]OPERACIONAL!$A$1:$C$12,2,FALSE)</f>
        <v>SELECIONAR</v>
      </c>
    </row>
    <row r="499" spans="2:14">
      <c r="B499" s="23" t="str">
        <f t="shared" si="16"/>
        <v>U.</v>
      </c>
      <c r="C499" s="43" t="s">
        <v>4</v>
      </c>
      <c r="D499" s="25"/>
      <c r="E499" s="25"/>
      <c r="F499" s="24" t="s">
        <v>18</v>
      </c>
      <c r="G499" s="26">
        <v>1</v>
      </c>
      <c r="H499" s="31"/>
      <c r="I499" s="27">
        <v>0</v>
      </c>
      <c r="J499" s="28">
        <f t="shared" si="17"/>
        <v>0</v>
      </c>
      <c r="K499" s="29" t="s">
        <v>50</v>
      </c>
      <c r="L499" s="29" t="s">
        <v>45</v>
      </c>
      <c r="M499" s="29" t="s">
        <v>51</v>
      </c>
      <c r="N499" s="30" t="str">
        <f>VLOOKUP(M499,[4]OPERACIONAL!$A$1:$C$12,2,FALSE)</f>
        <v>SELECIONAR</v>
      </c>
    </row>
    <row r="500" spans="2:14">
      <c r="B500" s="23" t="str">
        <f t="shared" si="16"/>
        <v>U.</v>
      </c>
      <c r="C500" s="43" t="s">
        <v>4</v>
      </c>
      <c r="D500" s="25"/>
      <c r="E500" s="25"/>
      <c r="F500" s="24" t="s">
        <v>18</v>
      </c>
      <c r="G500" s="26">
        <v>1</v>
      </c>
      <c r="H500" s="31"/>
      <c r="I500" s="27">
        <v>0</v>
      </c>
      <c r="J500" s="28">
        <f t="shared" si="17"/>
        <v>0</v>
      </c>
      <c r="K500" s="29" t="s">
        <v>50</v>
      </c>
      <c r="L500" s="29" t="s">
        <v>45</v>
      </c>
      <c r="M500" s="29" t="s">
        <v>51</v>
      </c>
      <c r="N500" s="30" t="str">
        <f>VLOOKUP(M500,[4]OPERACIONAL!$A$1:$C$12,2,FALSE)</f>
        <v>SELECIONAR</v>
      </c>
    </row>
    <row r="501" spans="2:14">
      <c r="B501" s="23" t="str">
        <f t="shared" si="16"/>
        <v>U.</v>
      </c>
      <c r="C501" s="43" t="s">
        <v>4</v>
      </c>
      <c r="D501" s="25"/>
      <c r="E501" s="25"/>
      <c r="F501" s="24" t="s">
        <v>18</v>
      </c>
      <c r="G501" s="26">
        <v>1</v>
      </c>
      <c r="H501" s="31"/>
      <c r="I501" s="27">
        <v>0</v>
      </c>
      <c r="J501" s="28">
        <f t="shared" si="17"/>
        <v>0</v>
      </c>
      <c r="K501" s="29" t="s">
        <v>50</v>
      </c>
      <c r="L501" s="29" t="s">
        <v>45</v>
      </c>
      <c r="M501" s="29" t="s">
        <v>51</v>
      </c>
      <c r="N501" s="30" t="str">
        <f>VLOOKUP(M501,[4]OPERACIONAL!$A$1:$C$12,2,FALSE)</f>
        <v>SELECIONAR</v>
      </c>
    </row>
    <row r="502" spans="2:14">
      <c r="B502" s="23" t="str">
        <f t="shared" si="16"/>
        <v>U.</v>
      </c>
      <c r="C502" s="43" t="s">
        <v>4</v>
      </c>
      <c r="D502" s="25"/>
      <c r="E502" s="25"/>
      <c r="F502" s="24" t="s">
        <v>18</v>
      </c>
      <c r="G502" s="26">
        <v>1</v>
      </c>
      <c r="H502" s="31"/>
      <c r="I502" s="27">
        <v>0</v>
      </c>
      <c r="J502" s="28">
        <f t="shared" si="17"/>
        <v>0</v>
      </c>
      <c r="K502" s="29" t="s">
        <v>50</v>
      </c>
      <c r="L502" s="29" t="s">
        <v>45</v>
      </c>
      <c r="M502" s="29" t="s">
        <v>51</v>
      </c>
      <c r="N502" s="30" t="str">
        <f>VLOOKUP(M502,[4]OPERACIONAL!$A$1:$C$12,2,FALSE)</f>
        <v>SELECIONAR</v>
      </c>
    </row>
    <row r="503" spans="2:14">
      <c r="B503" s="23" t="str">
        <f t="shared" ref="B503:B566" si="18">MID(C503,1,2)</f>
        <v>U.</v>
      </c>
      <c r="C503" s="43" t="s">
        <v>4</v>
      </c>
      <c r="D503" s="25"/>
      <c r="E503" s="25"/>
      <c r="F503" s="24" t="s">
        <v>18</v>
      </c>
      <c r="G503" s="26">
        <v>1</v>
      </c>
      <c r="H503" s="31"/>
      <c r="I503" s="27">
        <v>0</v>
      </c>
      <c r="J503" s="28">
        <f t="shared" si="17"/>
        <v>0</v>
      </c>
      <c r="K503" s="29" t="s">
        <v>50</v>
      </c>
      <c r="L503" s="29" t="s">
        <v>45</v>
      </c>
      <c r="M503" s="29" t="s">
        <v>51</v>
      </c>
      <c r="N503" s="30" t="str">
        <f>VLOOKUP(M503,[4]OPERACIONAL!$A$1:$C$12,2,FALSE)</f>
        <v>SELECIONAR</v>
      </c>
    </row>
    <row r="504" spans="2:14">
      <c r="B504" s="23" t="str">
        <f t="shared" si="18"/>
        <v>U.</v>
      </c>
      <c r="C504" s="43" t="s">
        <v>4</v>
      </c>
      <c r="D504" s="25"/>
      <c r="E504" s="25"/>
      <c r="F504" s="24" t="s">
        <v>18</v>
      </c>
      <c r="G504" s="26">
        <v>1</v>
      </c>
      <c r="H504" s="31"/>
      <c r="I504" s="27">
        <v>0</v>
      </c>
      <c r="J504" s="28">
        <f t="shared" si="17"/>
        <v>0</v>
      </c>
      <c r="K504" s="29" t="s">
        <v>50</v>
      </c>
      <c r="L504" s="29" t="s">
        <v>45</v>
      </c>
      <c r="M504" s="29" t="s">
        <v>51</v>
      </c>
      <c r="N504" s="30" t="str">
        <f>VLOOKUP(M504,[4]OPERACIONAL!$A$1:$C$12,2,FALSE)</f>
        <v>SELECIONAR</v>
      </c>
    </row>
    <row r="505" spans="2:14">
      <c r="B505" s="23" t="str">
        <f t="shared" si="18"/>
        <v>U.</v>
      </c>
      <c r="C505" s="43" t="s">
        <v>4</v>
      </c>
      <c r="D505" s="25"/>
      <c r="E505" s="25"/>
      <c r="F505" s="24" t="s">
        <v>18</v>
      </c>
      <c r="G505" s="26">
        <v>1</v>
      </c>
      <c r="H505" s="31"/>
      <c r="I505" s="27">
        <v>0</v>
      </c>
      <c r="J505" s="28">
        <f t="shared" si="17"/>
        <v>0</v>
      </c>
      <c r="K505" s="29" t="s">
        <v>50</v>
      </c>
      <c r="L505" s="29" t="s">
        <v>45</v>
      </c>
      <c r="M505" s="29" t="s">
        <v>51</v>
      </c>
      <c r="N505" s="30" t="str">
        <f>VLOOKUP(M505,[4]OPERACIONAL!$A$1:$C$12,2,FALSE)</f>
        <v>SELECIONAR</v>
      </c>
    </row>
    <row r="506" spans="2:14">
      <c r="B506" s="23" t="str">
        <f t="shared" si="18"/>
        <v>U.</v>
      </c>
      <c r="C506" s="43" t="s">
        <v>4</v>
      </c>
      <c r="D506" s="25"/>
      <c r="E506" s="25"/>
      <c r="F506" s="24" t="s">
        <v>18</v>
      </c>
      <c r="G506" s="26">
        <v>1</v>
      </c>
      <c r="H506" s="31"/>
      <c r="I506" s="27">
        <v>0</v>
      </c>
      <c r="J506" s="28">
        <f t="shared" si="17"/>
        <v>0</v>
      </c>
      <c r="K506" s="29" t="s">
        <v>50</v>
      </c>
      <c r="L506" s="29" t="s">
        <v>45</v>
      </c>
      <c r="M506" s="29" t="s">
        <v>51</v>
      </c>
      <c r="N506" s="30" t="str">
        <f>VLOOKUP(M506,[4]OPERACIONAL!$A$1:$C$12,2,FALSE)</f>
        <v>SELECIONAR</v>
      </c>
    </row>
    <row r="507" spans="2:14">
      <c r="B507" s="23" t="str">
        <f t="shared" si="18"/>
        <v>U.</v>
      </c>
      <c r="C507" s="43" t="s">
        <v>4</v>
      </c>
      <c r="D507" s="25"/>
      <c r="E507" s="25"/>
      <c r="F507" s="24" t="s">
        <v>18</v>
      </c>
      <c r="G507" s="26">
        <v>1</v>
      </c>
      <c r="H507" s="31"/>
      <c r="I507" s="27">
        <v>0</v>
      </c>
      <c r="J507" s="28">
        <f t="shared" si="17"/>
        <v>0</v>
      </c>
      <c r="K507" s="29" t="s">
        <v>50</v>
      </c>
      <c r="L507" s="29" t="s">
        <v>45</v>
      </c>
      <c r="M507" s="29" t="s">
        <v>51</v>
      </c>
      <c r="N507" s="30" t="str">
        <f>VLOOKUP(M507,[4]OPERACIONAL!$A$1:$C$12,2,FALSE)</f>
        <v>SELECIONAR</v>
      </c>
    </row>
    <row r="508" spans="2:14">
      <c r="B508" s="23" t="str">
        <f t="shared" si="18"/>
        <v>U.</v>
      </c>
      <c r="C508" s="43" t="s">
        <v>4</v>
      </c>
      <c r="D508" s="25"/>
      <c r="E508" s="25"/>
      <c r="F508" s="24" t="s">
        <v>18</v>
      </c>
      <c r="G508" s="26">
        <v>1</v>
      </c>
      <c r="H508" s="31"/>
      <c r="I508" s="27">
        <v>0</v>
      </c>
      <c r="J508" s="28">
        <f t="shared" si="17"/>
        <v>0</v>
      </c>
      <c r="K508" s="29" t="s">
        <v>50</v>
      </c>
      <c r="L508" s="29" t="s">
        <v>45</v>
      </c>
      <c r="M508" s="29" t="s">
        <v>51</v>
      </c>
      <c r="N508" s="30" t="str">
        <f>VLOOKUP(M508,[4]OPERACIONAL!$A$1:$C$12,2,FALSE)</f>
        <v>SELECIONAR</v>
      </c>
    </row>
    <row r="509" spans="2:14">
      <c r="B509" s="23" t="str">
        <f t="shared" si="18"/>
        <v>U.</v>
      </c>
      <c r="C509" s="43" t="s">
        <v>4</v>
      </c>
      <c r="D509" s="25"/>
      <c r="E509" s="25"/>
      <c r="F509" s="24" t="s">
        <v>18</v>
      </c>
      <c r="G509" s="26">
        <v>1</v>
      </c>
      <c r="H509" s="31"/>
      <c r="I509" s="27">
        <v>0</v>
      </c>
      <c r="J509" s="28">
        <f t="shared" si="17"/>
        <v>0</v>
      </c>
      <c r="K509" s="29" t="s">
        <v>50</v>
      </c>
      <c r="L509" s="29" t="s">
        <v>45</v>
      </c>
      <c r="M509" s="29" t="s">
        <v>51</v>
      </c>
      <c r="N509" s="30" t="str">
        <f>VLOOKUP(M509,[4]OPERACIONAL!$A$1:$C$12,2,FALSE)</f>
        <v>SELECIONAR</v>
      </c>
    </row>
    <row r="510" spans="2:14">
      <c r="B510" s="23" t="str">
        <f t="shared" si="18"/>
        <v>U.</v>
      </c>
      <c r="C510" s="43" t="s">
        <v>4</v>
      </c>
      <c r="D510" s="25"/>
      <c r="E510" s="25"/>
      <c r="F510" s="24" t="s">
        <v>18</v>
      </c>
      <c r="G510" s="26">
        <v>1</v>
      </c>
      <c r="H510" s="31"/>
      <c r="I510" s="27">
        <v>0</v>
      </c>
      <c r="J510" s="28">
        <f t="shared" si="17"/>
        <v>0</v>
      </c>
      <c r="K510" s="29" t="s">
        <v>50</v>
      </c>
      <c r="L510" s="29" t="s">
        <v>45</v>
      </c>
      <c r="M510" s="29" t="s">
        <v>51</v>
      </c>
      <c r="N510" s="30" t="str">
        <f>VLOOKUP(M510,[4]OPERACIONAL!$A$1:$C$12,2,FALSE)</f>
        <v>SELECIONAR</v>
      </c>
    </row>
    <row r="511" spans="2:14">
      <c r="B511" s="23" t="str">
        <f t="shared" si="18"/>
        <v>U.</v>
      </c>
      <c r="C511" s="43" t="s">
        <v>4</v>
      </c>
      <c r="D511" s="25"/>
      <c r="E511" s="25"/>
      <c r="F511" s="24" t="s">
        <v>18</v>
      </c>
      <c r="G511" s="26">
        <v>1</v>
      </c>
      <c r="H511" s="31"/>
      <c r="I511" s="27">
        <v>0</v>
      </c>
      <c r="J511" s="28">
        <f t="shared" si="17"/>
        <v>0</v>
      </c>
      <c r="K511" s="29" t="s">
        <v>50</v>
      </c>
      <c r="L511" s="29" t="s">
        <v>45</v>
      </c>
      <c r="M511" s="29" t="s">
        <v>51</v>
      </c>
      <c r="N511" s="30" t="str">
        <f>VLOOKUP(M511,[4]OPERACIONAL!$A$1:$C$12,2,FALSE)</f>
        <v>SELECIONAR</v>
      </c>
    </row>
    <row r="512" spans="2:14">
      <c r="B512" s="23" t="str">
        <f t="shared" si="18"/>
        <v>U.</v>
      </c>
      <c r="C512" s="43" t="s">
        <v>4</v>
      </c>
      <c r="D512" s="25"/>
      <c r="E512" s="25"/>
      <c r="F512" s="24" t="s">
        <v>18</v>
      </c>
      <c r="G512" s="26">
        <v>1</v>
      </c>
      <c r="H512" s="31"/>
      <c r="I512" s="27">
        <v>0</v>
      </c>
      <c r="J512" s="28">
        <f t="shared" si="17"/>
        <v>0</v>
      </c>
      <c r="K512" s="29" t="s">
        <v>50</v>
      </c>
      <c r="L512" s="29" t="s">
        <v>45</v>
      </c>
      <c r="M512" s="29" t="s">
        <v>51</v>
      </c>
      <c r="N512" s="30" t="str">
        <f>VLOOKUP(M512,[4]OPERACIONAL!$A$1:$C$12,2,FALSE)</f>
        <v>SELECIONAR</v>
      </c>
    </row>
    <row r="513" spans="2:14">
      <c r="B513" s="23" t="str">
        <f t="shared" si="18"/>
        <v>U.</v>
      </c>
      <c r="C513" s="43" t="s">
        <v>4</v>
      </c>
      <c r="D513" s="25"/>
      <c r="E513" s="25"/>
      <c r="F513" s="24" t="s">
        <v>18</v>
      </c>
      <c r="G513" s="26">
        <v>1</v>
      </c>
      <c r="H513" s="31"/>
      <c r="I513" s="27">
        <v>0</v>
      </c>
      <c r="J513" s="28">
        <f t="shared" si="17"/>
        <v>0</v>
      </c>
      <c r="K513" s="29" t="s">
        <v>50</v>
      </c>
      <c r="L513" s="29" t="s">
        <v>45</v>
      </c>
      <c r="M513" s="29" t="s">
        <v>51</v>
      </c>
      <c r="N513" s="30" t="str">
        <f>VLOOKUP(M513,[4]OPERACIONAL!$A$1:$C$12,2,FALSE)</f>
        <v>SELECIONAR</v>
      </c>
    </row>
    <row r="514" spans="2:14">
      <c r="B514" s="23" t="str">
        <f t="shared" si="18"/>
        <v>U.</v>
      </c>
      <c r="C514" s="43" t="s">
        <v>4</v>
      </c>
      <c r="D514" s="25"/>
      <c r="E514" s="25"/>
      <c r="F514" s="24" t="s">
        <v>18</v>
      </c>
      <c r="G514" s="26">
        <v>1</v>
      </c>
      <c r="H514" s="31"/>
      <c r="I514" s="27">
        <v>0</v>
      </c>
      <c r="J514" s="28">
        <f t="shared" si="17"/>
        <v>0</v>
      </c>
      <c r="K514" s="29" t="s">
        <v>50</v>
      </c>
      <c r="L514" s="29" t="s">
        <v>45</v>
      </c>
      <c r="M514" s="29" t="s">
        <v>51</v>
      </c>
      <c r="N514" s="30" t="str">
        <f>VLOOKUP(M514,[4]OPERACIONAL!$A$1:$C$12,2,FALSE)</f>
        <v>SELECIONAR</v>
      </c>
    </row>
    <row r="515" spans="2:14">
      <c r="B515" s="23" t="str">
        <f t="shared" si="18"/>
        <v>U.</v>
      </c>
      <c r="C515" s="43" t="s">
        <v>4</v>
      </c>
      <c r="D515" s="25"/>
      <c r="E515" s="25"/>
      <c r="F515" s="24" t="s">
        <v>18</v>
      </c>
      <c r="G515" s="26">
        <v>1</v>
      </c>
      <c r="H515" s="31"/>
      <c r="I515" s="27">
        <v>0</v>
      </c>
      <c r="J515" s="28">
        <f t="shared" si="17"/>
        <v>0</v>
      </c>
      <c r="K515" s="29" t="s">
        <v>50</v>
      </c>
      <c r="L515" s="29" t="s">
        <v>45</v>
      </c>
      <c r="M515" s="29" t="s">
        <v>51</v>
      </c>
      <c r="N515" s="30" t="str">
        <f>VLOOKUP(M515,[4]OPERACIONAL!$A$1:$C$12,2,FALSE)</f>
        <v>SELECIONAR</v>
      </c>
    </row>
    <row r="516" spans="2:14">
      <c r="B516" s="23" t="str">
        <f t="shared" si="18"/>
        <v>U.</v>
      </c>
      <c r="C516" s="43" t="s">
        <v>4</v>
      </c>
      <c r="D516" s="25"/>
      <c r="E516" s="25"/>
      <c r="F516" s="24" t="s">
        <v>18</v>
      </c>
      <c r="G516" s="26">
        <v>1</v>
      </c>
      <c r="H516" s="31"/>
      <c r="I516" s="27">
        <v>0</v>
      </c>
      <c r="J516" s="28">
        <f t="shared" ref="J516:J579" si="19">G516*I516</f>
        <v>0</v>
      </c>
      <c r="K516" s="29" t="s">
        <v>50</v>
      </c>
      <c r="L516" s="29" t="s">
        <v>45</v>
      </c>
      <c r="M516" s="29" t="s">
        <v>51</v>
      </c>
      <c r="N516" s="30" t="str">
        <f>VLOOKUP(M516,[4]OPERACIONAL!$A$1:$C$12,2,FALSE)</f>
        <v>SELECIONAR</v>
      </c>
    </row>
    <row r="517" spans="2:14">
      <c r="B517" s="23" t="str">
        <f t="shared" si="18"/>
        <v>U.</v>
      </c>
      <c r="C517" s="43" t="s">
        <v>4</v>
      </c>
      <c r="D517" s="25"/>
      <c r="E517" s="25"/>
      <c r="F517" s="24" t="s">
        <v>18</v>
      </c>
      <c r="G517" s="26">
        <v>1</v>
      </c>
      <c r="H517" s="31"/>
      <c r="I517" s="27">
        <v>0</v>
      </c>
      <c r="J517" s="28">
        <f t="shared" si="19"/>
        <v>0</v>
      </c>
      <c r="K517" s="29" t="s">
        <v>50</v>
      </c>
      <c r="L517" s="29" t="s">
        <v>45</v>
      </c>
      <c r="M517" s="29" t="s">
        <v>51</v>
      </c>
      <c r="N517" s="30" t="str">
        <f>VLOOKUP(M517,[4]OPERACIONAL!$A$1:$C$12,2,FALSE)</f>
        <v>SELECIONAR</v>
      </c>
    </row>
    <row r="518" spans="2:14">
      <c r="B518" s="23" t="str">
        <f t="shared" si="18"/>
        <v>U.</v>
      </c>
      <c r="C518" s="43" t="s">
        <v>4</v>
      </c>
      <c r="D518" s="25"/>
      <c r="E518" s="25"/>
      <c r="F518" s="24" t="s">
        <v>18</v>
      </c>
      <c r="G518" s="26">
        <v>1</v>
      </c>
      <c r="H518" s="31"/>
      <c r="I518" s="27">
        <v>0</v>
      </c>
      <c r="J518" s="28">
        <f t="shared" si="19"/>
        <v>0</v>
      </c>
      <c r="K518" s="29" t="s">
        <v>50</v>
      </c>
      <c r="L518" s="29" t="s">
        <v>45</v>
      </c>
      <c r="M518" s="29" t="s">
        <v>51</v>
      </c>
      <c r="N518" s="30" t="str">
        <f>VLOOKUP(M518,[4]OPERACIONAL!$A$1:$C$12,2,FALSE)</f>
        <v>SELECIONAR</v>
      </c>
    </row>
    <row r="519" spans="2:14">
      <c r="B519" s="23" t="str">
        <f t="shared" si="18"/>
        <v>U.</v>
      </c>
      <c r="C519" s="43" t="s">
        <v>4</v>
      </c>
      <c r="D519" s="25"/>
      <c r="E519" s="25"/>
      <c r="F519" s="24" t="s">
        <v>18</v>
      </c>
      <c r="G519" s="26">
        <v>1</v>
      </c>
      <c r="H519" s="31"/>
      <c r="I519" s="27">
        <v>0</v>
      </c>
      <c r="J519" s="28">
        <f t="shared" si="19"/>
        <v>0</v>
      </c>
      <c r="K519" s="29" t="s">
        <v>50</v>
      </c>
      <c r="L519" s="29" t="s">
        <v>45</v>
      </c>
      <c r="M519" s="29" t="s">
        <v>51</v>
      </c>
      <c r="N519" s="30" t="str">
        <f>VLOOKUP(M519,[4]OPERACIONAL!$A$1:$C$12,2,FALSE)</f>
        <v>SELECIONAR</v>
      </c>
    </row>
    <row r="520" spans="2:14">
      <c r="B520" s="23" t="str">
        <f t="shared" si="18"/>
        <v>U.</v>
      </c>
      <c r="C520" s="43" t="s">
        <v>4</v>
      </c>
      <c r="D520" s="25"/>
      <c r="E520" s="25"/>
      <c r="F520" s="24" t="s">
        <v>18</v>
      </c>
      <c r="G520" s="26">
        <v>1</v>
      </c>
      <c r="H520" s="31"/>
      <c r="I520" s="27">
        <v>0</v>
      </c>
      <c r="J520" s="28">
        <f t="shared" si="19"/>
        <v>0</v>
      </c>
      <c r="K520" s="29" t="s">
        <v>50</v>
      </c>
      <c r="L520" s="29" t="s">
        <v>45</v>
      </c>
      <c r="M520" s="29" t="s">
        <v>51</v>
      </c>
      <c r="N520" s="30" t="str">
        <f>VLOOKUP(M520,[4]OPERACIONAL!$A$1:$C$12,2,FALSE)</f>
        <v>SELECIONAR</v>
      </c>
    </row>
    <row r="521" spans="2:14">
      <c r="B521" s="23" t="str">
        <f t="shared" si="18"/>
        <v>U.</v>
      </c>
      <c r="C521" s="43" t="s">
        <v>4</v>
      </c>
      <c r="D521" s="25"/>
      <c r="E521" s="25"/>
      <c r="F521" s="24" t="s">
        <v>18</v>
      </c>
      <c r="G521" s="26">
        <v>1</v>
      </c>
      <c r="H521" s="31"/>
      <c r="I521" s="27">
        <v>0</v>
      </c>
      <c r="J521" s="28">
        <f t="shared" si="19"/>
        <v>0</v>
      </c>
      <c r="K521" s="29" t="s">
        <v>50</v>
      </c>
      <c r="L521" s="29" t="s">
        <v>45</v>
      </c>
      <c r="M521" s="29" t="s">
        <v>51</v>
      </c>
      <c r="N521" s="30" t="str">
        <f>VLOOKUP(M521,[4]OPERACIONAL!$A$1:$C$12,2,FALSE)</f>
        <v>SELECIONAR</v>
      </c>
    </row>
    <row r="522" spans="2:14">
      <c r="B522" s="23" t="str">
        <f t="shared" si="18"/>
        <v>U.</v>
      </c>
      <c r="C522" s="43" t="s">
        <v>4</v>
      </c>
      <c r="D522" s="25"/>
      <c r="E522" s="25"/>
      <c r="F522" s="24" t="s">
        <v>18</v>
      </c>
      <c r="G522" s="26">
        <v>1</v>
      </c>
      <c r="H522" s="31"/>
      <c r="I522" s="27">
        <v>0</v>
      </c>
      <c r="J522" s="28">
        <f t="shared" si="19"/>
        <v>0</v>
      </c>
      <c r="K522" s="29" t="s">
        <v>50</v>
      </c>
      <c r="L522" s="29" t="s">
        <v>45</v>
      </c>
      <c r="M522" s="29" t="s">
        <v>51</v>
      </c>
      <c r="N522" s="30" t="str">
        <f>VLOOKUP(M522,[4]OPERACIONAL!$A$1:$C$12,2,FALSE)</f>
        <v>SELECIONAR</v>
      </c>
    </row>
    <row r="523" spans="2:14">
      <c r="B523" s="23" t="str">
        <f t="shared" si="18"/>
        <v>U.</v>
      </c>
      <c r="C523" s="43" t="s">
        <v>4</v>
      </c>
      <c r="D523" s="25"/>
      <c r="E523" s="25"/>
      <c r="F523" s="24" t="s">
        <v>18</v>
      </c>
      <c r="G523" s="26">
        <v>1</v>
      </c>
      <c r="H523" s="31"/>
      <c r="I523" s="27">
        <v>0</v>
      </c>
      <c r="J523" s="28">
        <f t="shared" si="19"/>
        <v>0</v>
      </c>
      <c r="K523" s="29" t="s">
        <v>50</v>
      </c>
      <c r="L523" s="29" t="s">
        <v>45</v>
      </c>
      <c r="M523" s="29" t="s">
        <v>51</v>
      </c>
      <c r="N523" s="30" t="str">
        <f>VLOOKUP(M523,[4]OPERACIONAL!$A$1:$C$12,2,FALSE)</f>
        <v>SELECIONAR</v>
      </c>
    </row>
    <row r="524" spans="2:14">
      <c r="B524" s="23" t="str">
        <f t="shared" si="18"/>
        <v>U.</v>
      </c>
      <c r="C524" s="43" t="s">
        <v>4</v>
      </c>
      <c r="D524" s="25"/>
      <c r="E524" s="25"/>
      <c r="F524" s="24" t="s">
        <v>18</v>
      </c>
      <c r="G524" s="26">
        <v>1</v>
      </c>
      <c r="H524" s="31"/>
      <c r="I524" s="27">
        <v>0</v>
      </c>
      <c r="J524" s="28">
        <f t="shared" si="19"/>
        <v>0</v>
      </c>
      <c r="K524" s="29" t="s">
        <v>50</v>
      </c>
      <c r="L524" s="29" t="s">
        <v>45</v>
      </c>
      <c r="M524" s="29" t="s">
        <v>51</v>
      </c>
      <c r="N524" s="30" t="str">
        <f>VLOOKUP(M524,[4]OPERACIONAL!$A$1:$C$12,2,FALSE)</f>
        <v>SELECIONAR</v>
      </c>
    </row>
    <row r="525" spans="2:14">
      <c r="B525" s="23" t="str">
        <f t="shared" si="18"/>
        <v>U.</v>
      </c>
      <c r="C525" s="43" t="s">
        <v>4</v>
      </c>
      <c r="D525" s="25"/>
      <c r="E525" s="25"/>
      <c r="F525" s="24" t="s">
        <v>18</v>
      </c>
      <c r="G525" s="26">
        <v>1</v>
      </c>
      <c r="H525" s="31"/>
      <c r="I525" s="27">
        <v>0</v>
      </c>
      <c r="J525" s="28">
        <f t="shared" si="19"/>
        <v>0</v>
      </c>
      <c r="K525" s="29" t="s">
        <v>50</v>
      </c>
      <c r="L525" s="29" t="s">
        <v>45</v>
      </c>
      <c r="M525" s="29" t="s">
        <v>51</v>
      </c>
      <c r="N525" s="30" t="str">
        <f>VLOOKUP(M525,[4]OPERACIONAL!$A$1:$C$12,2,FALSE)</f>
        <v>SELECIONAR</v>
      </c>
    </row>
    <row r="526" spans="2:14">
      <c r="B526" s="23" t="str">
        <f t="shared" si="18"/>
        <v>U.</v>
      </c>
      <c r="C526" s="43" t="s">
        <v>4</v>
      </c>
      <c r="D526" s="25"/>
      <c r="E526" s="25"/>
      <c r="F526" s="24" t="s">
        <v>18</v>
      </c>
      <c r="G526" s="26">
        <v>1</v>
      </c>
      <c r="H526" s="31"/>
      <c r="I526" s="27">
        <v>0</v>
      </c>
      <c r="J526" s="28">
        <f t="shared" si="19"/>
        <v>0</v>
      </c>
      <c r="K526" s="29" t="s">
        <v>50</v>
      </c>
      <c r="L526" s="29" t="s">
        <v>45</v>
      </c>
      <c r="M526" s="29" t="s">
        <v>51</v>
      </c>
      <c r="N526" s="30" t="str">
        <f>VLOOKUP(M526,[4]OPERACIONAL!$A$1:$C$12,2,FALSE)</f>
        <v>SELECIONAR</v>
      </c>
    </row>
    <row r="527" spans="2:14">
      <c r="B527" s="23" t="str">
        <f t="shared" si="18"/>
        <v>U.</v>
      </c>
      <c r="C527" s="43" t="s">
        <v>4</v>
      </c>
      <c r="D527" s="25"/>
      <c r="E527" s="25"/>
      <c r="F527" s="24" t="s">
        <v>18</v>
      </c>
      <c r="G527" s="26">
        <v>1</v>
      </c>
      <c r="H527" s="31"/>
      <c r="I527" s="27">
        <v>0</v>
      </c>
      <c r="J527" s="28">
        <f t="shared" si="19"/>
        <v>0</v>
      </c>
      <c r="K527" s="29" t="s">
        <v>50</v>
      </c>
      <c r="L527" s="29" t="s">
        <v>45</v>
      </c>
      <c r="M527" s="29" t="s">
        <v>51</v>
      </c>
      <c r="N527" s="30" t="str">
        <f>VLOOKUP(M527,[4]OPERACIONAL!$A$1:$C$12,2,FALSE)</f>
        <v>SELECIONAR</v>
      </c>
    </row>
    <row r="528" spans="2:14">
      <c r="B528" s="23" t="str">
        <f t="shared" si="18"/>
        <v>U.</v>
      </c>
      <c r="C528" s="43" t="s">
        <v>4</v>
      </c>
      <c r="D528" s="25"/>
      <c r="E528" s="25"/>
      <c r="F528" s="24" t="s">
        <v>18</v>
      </c>
      <c r="G528" s="26">
        <v>1</v>
      </c>
      <c r="H528" s="31"/>
      <c r="I528" s="27">
        <v>0</v>
      </c>
      <c r="J528" s="28">
        <f t="shared" si="19"/>
        <v>0</v>
      </c>
      <c r="K528" s="29" t="s">
        <v>50</v>
      </c>
      <c r="L528" s="29" t="s">
        <v>45</v>
      </c>
      <c r="M528" s="29" t="s">
        <v>51</v>
      </c>
      <c r="N528" s="30" t="str">
        <f>VLOOKUP(M528,[4]OPERACIONAL!$A$1:$C$12,2,FALSE)</f>
        <v>SELECIONAR</v>
      </c>
    </row>
    <row r="529" spans="2:14">
      <c r="B529" s="23" t="str">
        <f t="shared" si="18"/>
        <v>U.</v>
      </c>
      <c r="C529" s="43" t="s">
        <v>4</v>
      </c>
      <c r="D529" s="25"/>
      <c r="E529" s="25"/>
      <c r="F529" s="24" t="s">
        <v>18</v>
      </c>
      <c r="G529" s="26">
        <v>1</v>
      </c>
      <c r="H529" s="31"/>
      <c r="I529" s="27">
        <v>0</v>
      </c>
      <c r="J529" s="28">
        <f t="shared" si="19"/>
        <v>0</v>
      </c>
      <c r="K529" s="29" t="s">
        <v>50</v>
      </c>
      <c r="L529" s="29" t="s">
        <v>45</v>
      </c>
      <c r="M529" s="29" t="s">
        <v>51</v>
      </c>
      <c r="N529" s="30" t="str">
        <f>VLOOKUP(M529,[4]OPERACIONAL!$A$1:$C$12,2,FALSE)</f>
        <v>SELECIONAR</v>
      </c>
    </row>
    <row r="530" spans="2:14">
      <c r="B530" s="23" t="str">
        <f t="shared" si="18"/>
        <v>U.</v>
      </c>
      <c r="C530" s="43" t="s">
        <v>4</v>
      </c>
      <c r="D530" s="25"/>
      <c r="E530" s="25"/>
      <c r="F530" s="24" t="s">
        <v>18</v>
      </c>
      <c r="G530" s="26">
        <v>1</v>
      </c>
      <c r="H530" s="31"/>
      <c r="I530" s="27">
        <v>0</v>
      </c>
      <c r="J530" s="28">
        <f t="shared" si="19"/>
        <v>0</v>
      </c>
      <c r="K530" s="29" t="s">
        <v>50</v>
      </c>
      <c r="L530" s="29" t="s">
        <v>45</v>
      </c>
      <c r="M530" s="29" t="s">
        <v>51</v>
      </c>
      <c r="N530" s="30" t="str">
        <f>VLOOKUP(M530,[4]OPERACIONAL!$A$1:$C$12,2,FALSE)</f>
        <v>SELECIONAR</v>
      </c>
    </row>
    <row r="531" spans="2:14">
      <c r="B531" s="23" t="str">
        <f t="shared" si="18"/>
        <v>U.</v>
      </c>
      <c r="C531" s="43" t="s">
        <v>4</v>
      </c>
      <c r="D531" s="25"/>
      <c r="E531" s="25"/>
      <c r="F531" s="24" t="s">
        <v>18</v>
      </c>
      <c r="G531" s="26">
        <v>1</v>
      </c>
      <c r="H531" s="31"/>
      <c r="I531" s="27">
        <v>0</v>
      </c>
      <c r="J531" s="28">
        <f t="shared" si="19"/>
        <v>0</v>
      </c>
      <c r="K531" s="29" t="s">
        <v>50</v>
      </c>
      <c r="L531" s="29" t="s">
        <v>45</v>
      </c>
      <c r="M531" s="29" t="s">
        <v>51</v>
      </c>
      <c r="N531" s="30" t="str">
        <f>VLOOKUP(M531,[4]OPERACIONAL!$A$1:$C$12,2,FALSE)</f>
        <v>SELECIONAR</v>
      </c>
    </row>
    <row r="532" spans="2:14">
      <c r="B532" s="23" t="str">
        <f t="shared" si="18"/>
        <v>U.</v>
      </c>
      <c r="C532" s="43" t="s">
        <v>4</v>
      </c>
      <c r="D532" s="25"/>
      <c r="E532" s="25"/>
      <c r="F532" s="24" t="s">
        <v>18</v>
      </c>
      <c r="G532" s="26">
        <v>1</v>
      </c>
      <c r="H532" s="31"/>
      <c r="I532" s="27">
        <v>0</v>
      </c>
      <c r="J532" s="28">
        <f t="shared" si="19"/>
        <v>0</v>
      </c>
      <c r="K532" s="29" t="s">
        <v>50</v>
      </c>
      <c r="L532" s="29" t="s">
        <v>45</v>
      </c>
      <c r="M532" s="29" t="s">
        <v>51</v>
      </c>
      <c r="N532" s="30" t="str">
        <f>VLOOKUP(M532,[4]OPERACIONAL!$A$1:$C$12,2,FALSE)</f>
        <v>SELECIONAR</v>
      </c>
    </row>
    <row r="533" spans="2:14">
      <c r="B533" s="23" t="str">
        <f t="shared" si="18"/>
        <v>U.</v>
      </c>
      <c r="C533" s="43" t="s">
        <v>4</v>
      </c>
      <c r="D533" s="25"/>
      <c r="E533" s="25"/>
      <c r="F533" s="24" t="s">
        <v>18</v>
      </c>
      <c r="G533" s="26">
        <v>1</v>
      </c>
      <c r="H533" s="31"/>
      <c r="I533" s="27">
        <v>0</v>
      </c>
      <c r="J533" s="28">
        <f t="shared" si="19"/>
        <v>0</v>
      </c>
      <c r="K533" s="29" t="s">
        <v>50</v>
      </c>
      <c r="L533" s="29" t="s">
        <v>45</v>
      </c>
      <c r="M533" s="29" t="s">
        <v>51</v>
      </c>
      <c r="N533" s="30" t="str">
        <f>VLOOKUP(M533,[4]OPERACIONAL!$A$1:$C$12,2,FALSE)</f>
        <v>SELECIONAR</v>
      </c>
    </row>
    <row r="534" spans="2:14">
      <c r="B534" s="23" t="str">
        <f t="shared" si="18"/>
        <v>U.</v>
      </c>
      <c r="C534" s="43" t="s">
        <v>4</v>
      </c>
      <c r="D534" s="25"/>
      <c r="E534" s="25"/>
      <c r="F534" s="24" t="s">
        <v>18</v>
      </c>
      <c r="G534" s="26">
        <v>1</v>
      </c>
      <c r="H534" s="31"/>
      <c r="I534" s="27">
        <v>0</v>
      </c>
      <c r="J534" s="28">
        <f t="shared" si="19"/>
        <v>0</v>
      </c>
      <c r="K534" s="29" t="s">
        <v>50</v>
      </c>
      <c r="L534" s="29" t="s">
        <v>45</v>
      </c>
      <c r="M534" s="29" t="s">
        <v>51</v>
      </c>
      <c r="N534" s="30" t="str">
        <f>VLOOKUP(M534,[4]OPERACIONAL!$A$1:$C$12,2,FALSE)</f>
        <v>SELECIONAR</v>
      </c>
    </row>
    <row r="535" spans="2:14">
      <c r="B535" s="23" t="str">
        <f t="shared" si="18"/>
        <v>U.</v>
      </c>
      <c r="C535" s="43" t="s">
        <v>4</v>
      </c>
      <c r="D535" s="25"/>
      <c r="E535" s="25"/>
      <c r="F535" s="24" t="s">
        <v>18</v>
      </c>
      <c r="G535" s="26">
        <v>1</v>
      </c>
      <c r="H535" s="31"/>
      <c r="I535" s="27">
        <v>0</v>
      </c>
      <c r="J535" s="28">
        <f t="shared" si="19"/>
        <v>0</v>
      </c>
      <c r="K535" s="29" t="s">
        <v>50</v>
      </c>
      <c r="L535" s="29" t="s">
        <v>45</v>
      </c>
      <c r="M535" s="29" t="s">
        <v>51</v>
      </c>
      <c r="N535" s="30" t="str">
        <f>VLOOKUP(M535,[4]OPERACIONAL!$A$1:$C$12,2,FALSE)</f>
        <v>SELECIONAR</v>
      </c>
    </row>
    <row r="536" spans="2:14">
      <c r="B536" s="23" t="str">
        <f t="shared" si="18"/>
        <v>U.</v>
      </c>
      <c r="C536" s="43" t="s">
        <v>4</v>
      </c>
      <c r="D536" s="25"/>
      <c r="E536" s="25"/>
      <c r="F536" s="24" t="s">
        <v>18</v>
      </c>
      <c r="G536" s="26">
        <v>1</v>
      </c>
      <c r="H536" s="31"/>
      <c r="I536" s="27">
        <v>0</v>
      </c>
      <c r="J536" s="28">
        <f t="shared" si="19"/>
        <v>0</v>
      </c>
      <c r="K536" s="29" t="s">
        <v>50</v>
      </c>
      <c r="L536" s="29" t="s">
        <v>45</v>
      </c>
      <c r="M536" s="29" t="s">
        <v>51</v>
      </c>
      <c r="N536" s="30" t="str">
        <f>VLOOKUP(M536,[4]OPERACIONAL!$A$1:$C$12,2,FALSE)</f>
        <v>SELECIONAR</v>
      </c>
    </row>
    <row r="537" spans="2:14">
      <c r="B537" s="23" t="str">
        <f t="shared" si="18"/>
        <v>U.</v>
      </c>
      <c r="C537" s="43" t="s">
        <v>4</v>
      </c>
      <c r="D537" s="25"/>
      <c r="E537" s="25"/>
      <c r="F537" s="24" t="s">
        <v>18</v>
      </c>
      <c r="G537" s="26">
        <v>1</v>
      </c>
      <c r="H537" s="31"/>
      <c r="I537" s="27">
        <v>0</v>
      </c>
      <c r="J537" s="28">
        <f t="shared" si="19"/>
        <v>0</v>
      </c>
      <c r="K537" s="29" t="s">
        <v>50</v>
      </c>
      <c r="L537" s="29" t="s">
        <v>45</v>
      </c>
      <c r="M537" s="29" t="s">
        <v>51</v>
      </c>
      <c r="N537" s="30" t="str">
        <f>VLOOKUP(M537,[4]OPERACIONAL!$A$1:$C$12,2,FALSE)</f>
        <v>SELECIONAR</v>
      </c>
    </row>
    <row r="538" spans="2:14">
      <c r="B538" s="23" t="str">
        <f t="shared" si="18"/>
        <v>U.</v>
      </c>
      <c r="C538" s="43" t="s">
        <v>4</v>
      </c>
      <c r="D538" s="25"/>
      <c r="E538" s="25"/>
      <c r="F538" s="24" t="s">
        <v>18</v>
      </c>
      <c r="G538" s="26">
        <v>1</v>
      </c>
      <c r="H538" s="31"/>
      <c r="I538" s="27">
        <v>0</v>
      </c>
      <c r="J538" s="28">
        <f t="shared" si="19"/>
        <v>0</v>
      </c>
      <c r="K538" s="29" t="s">
        <v>50</v>
      </c>
      <c r="L538" s="29" t="s">
        <v>45</v>
      </c>
      <c r="M538" s="29" t="s">
        <v>51</v>
      </c>
      <c r="N538" s="30" t="str">
        <f>VLOOKUP(M538,[4]OPERACIONAL!$A$1:$C$12,2,FALSE)</f>
        <v>SELECIONAR</v>
      </c>
    </row>
    <row r="539" spans="2:14">
      <c r="B539" s="23" t="str">
        <f t="shared" si="18"/>
        <v>U.</v>
      </c>
      <c r="C539" s="43" t="s">
        <v>4</v>
      </c>
      <c r="D539" s="25"/>
      <c r="E539" s="25"/>
      <c r="F539" s="24" t="s">
        <v>18</v>
      </c>
      <c r="G539" s="26">
        <v>1</v>
      </c>
      <c r="H539" s="31"/>
      <c r="I539" s="27">
        <v>0</v>
      </c>
      <c r="J539" s="28">
        <f t="shared" si="19"/>
        <v>0</v>
      </c>
      <c r="K539" s="29" t="s">
        <v>50</v>
      </c>
      <c r="L539" s="29" t="s">
        <v>45</v>
      </c>
      <c r="M539" s="29" t="s">
        <v>51</v>
      </c>
      <c r="N539" s="30" t="str">
        <f>VLOOKUP(M539,[4]OPERACIONAL!$A$1:$C$12,2,FALSE)</f>
        <v>SELECIONAR</v>
      </c>
    </row>
    <row r="540" spans="2:14">
      <c r="B540" s="23" t="str">
        <f t="shared" si="18"/>
        <v>U.</v>
      </c>
      <c r="C540" s="43" t="s">
        <v>4</v>
      </c>
      <c r="D540" s="25"/>
      <c r="E540" s="25"/>
      <c r="F540" s="24" t="s">
        <v>18</v>
      </c>
      <c r="G540" s="26">
        <v>1</v>
      </c>
      <c r="H540" s="31"/>
      <c r="I540" s="27">
        <v>0</v>
      </c>
      <c r="J540" s="28">
        <f t="shared" si="19"/>
        <v>0</v>
      </c>
      <c r="K540" s="29" t="s">
        <v>50</v>
      </c>
      <c r="L540" s="29" t="s">
        <v>45</v>
      </c>
      <c r="M540" s="29" t="s">
        <v>51</v>
      </c>
      <c r="N540" s="30" t="str">
        <f>VLOOKUP(M540,[4]OPERACIONAL!$A$1:$C$12,2,FALSE)</f>
        <v>SELECIONAR</v>
      </c>
    </row>
    <row r="541" spans="2:14">
      <c r="B541" s="23" t="str">
        <f t="shared" si="18"/>
        <v>U.</v>
      </c>
      <c r="C541" s="43" t="s">
        <v>4</v>
      </c>
      <c r="D541" s="25"/>
      <c r="E541" s="25"/>
      <c r="F541" s="24" t="s">
        <v>18</v>
      </c>
      <c r="G541" s="26">
        <v>1</v>
      </c>
      <c r="H541" s="31"/>
      <c r="I541" s="27">
        <v>0</v>
      </c>
      <c r="J541" s="28">
        <f t="shared" si="19"/>
        <v>0</v>
      </c>
      <c r="K541" s="29" t="s">
        <v>50</v>
      </c>
      <c r="L541" s="29" t="s">
        <v>45</v>
      </c>
      <c r="M541" s="29" t="s">
        <v>51</v>
      </c>
      <c r="N541" s="30" t="str">
        <f>VLOOKUP(M541,[4]OPERACIONAL!$A$1:$C$12,2,FALSE)</f>
        <v>SELECIONAR</v>
      </c>
    </row>
    <row r="542" spans="2:14">
      <c r="B542" s="23" t="str">
        <f t="shared" si="18"/>
        <v>U.</v>
      </c>
      <c r="C542" s="43" t="s">
        <v>4</v>
      </c>
      <c r="D542" s="25"/>
      <c r="E542" s="25"/>
      <c r="F542" s="24" t="s">
        <v>18</v>
      </c>
      <c r="G542" s="26">
        <v>1</v>
      </c>
      <c r="H542" s="31"/>
      <c r="I542" s="27">
        <v>0</v>
      </c>
      <c r="J542" s="28">
        <f t="shared" si="19"/>
        <v>0</v>
      </c>
      <c r="K542" s="29" t="s">
        <v>50</v>
      </c>
      <c r="L542" s="29" t="s">
        <v>45</v>
      </c>
      <c r="M542" s="29" t="s">
        <v>51</v>
      </c>
      <c r="N542" s="30" t="str">
        <f>VLOOKUP(M542,[4]OPERACIONAL!$A$1:$C$12,2,FALSE)</f>
        <v>SELECIONAR</v>
      </c>
    </row>
    <row r="543" spans="2:14">
      <c r="B543" s="23" t="str">
        <f t="shared" si="18"/>
        <v>U.</v>
      </c>
      <c r="C543" s="43" t="s">
        <v>4</v>
      </c>
      <c r="D543" s="25"/>
      <c r="E543" s="25"/>
      <c r="F543" s="24" t="s">
        <v>18</v>
      </c>
      <c r="G543" s="26">
        <v>1</v>
      </c>
      <c r="H543" s="31"/>
      <c r="I543" s="27">
        <v>0</v>
      </c>
      <c r="J543" s="28">
        <f t="shared" si="19"/>
        <v>0</v>
      </c>
      <c r="K543" s="29" t="s">
        <v>50</v>
      </c>
      <c r="L543" s="29" t="s">
        <v>45</v>
      </c>
      <c r="M543" s="29" t="s">
        <v>51</v>
      </c>
      <c r="N543" s="30" t="str">
        <f>VLOOKUP(M543,[4]OPERACIONAL!$A$1:$C$12,2,FALSE)</f>
        <v>SELECIONAR</v>
      </c>
    </row>
    <row r="544" spans="2:14">
      <c r="B544" s="23" t="str">
        <f t="shared" si="18"/>
        <v>U.</v>
      </c>
      <c r="C544" s="43" t="s">
        <v>4</v>
      </c>
      <c r="D544" s="25"/>
      <c r="E544" s="25"/>
      <c r="F544" s="24" t="s">
        <v>18</v>
      </c>
      <c r="G544" s="26">
        <v>1</v>
      </c>
      <c r="H544" s="31"/>
      <c r="I544" s="27">
        <v>0</v>
      </c>
      <c r="J544" s="28">
        <f t="shared" si="19"/>
        <v>0</v>
      </c>
      <c r="K544" s="29" t="s">
        <v>50</v>
      </c>
      <c r="L544" s="29" t="s">
        <v>45</v>
      </c>
      <c r="M544" s="29" t="s">
        <v>51</v>
      </c>
      <c r="N544" s="30" t="str">
        <f>VLOOKUP(M544,[4]OPERACIONAL!$A$1:$C$12,2,FALSE)</f>
        <v>SELECIONAR</v>
      </c>
    </row>
    <row r="545" spans="2:14">
      <c r="B545" s="23" t="str">
        <f t="shared" si="18"/>
        <v>U.</v>
      </c>
      <c r="C545" s="43" t="s">
        <v>4</v>
      </c>
      <c r="D545" s="25"/>
      <c r="E545" s="25"/>
      <c r="F545" s="24" t="s">
        <v>18</v>
      </c>
      <c r="G545" s="26">
        <v>1</v>
      </c>
      <c r="H545" s="31"/>
      <c r="I545" s="27">
        <v>0</v>
      </c>
      <c r="J545" s="28">
        <f t="shared" si="19"/>
        <v>0</v>
      </c>
      <c r="K545" s="29" t="s">
        <v>50</v>
      </c>
      <c r="L545" s="29" t="s">
        <v>45</v>
      </c>
      <c r="M545" s="29" t="s">
        <v>51</v>
      </c>
      <c r="N545" s="30" t="str">
        <f>VLOOKUP(M545,[4]OPERACIONAL!$A$1:$C$12,2,FALSE)</f>
        <v>SELECIONAR</v>
      </c>
    </row>
    <row r="546" spans="2:14">
      <c r="B546" s="23" t="str">
        <f t="shared" si="18"/>
        <v>U.</v>
      </c>
      <c r="C546" s="43" t="s">
        <v>4</v>
      </c>
      <c r="D546" s="25"/>
      <c r="E546" s="25"/>
      <c r="F546" s="24" t="s">
        <v>18</v>
      </c>
      <c r="G546" s="26">
        <v>1</v>
      </c>
      <c r="H546" s="31"/>
      <c r="I546" s="27">
        <v>0</v>
      </c>
      <c r="J546" s="28">
        <f t="shared" si="19"/>
        <v>0</v>
      </c>
      <c r="K546" s="29" t="s">
        <v>50</v>
      </c>
      <c r="L546" s="29" t="s">
        <v>45</v>
      </c>
      <c r="M546" s="29" t="s">
        <v>51</v>
      </c>
      <c r="N546" s="30" t="str">
        <f>VLOOKUP(M546,[4]OPERACIONAL!$A$1:$C$12,2,FALSE)</f>
        <v>SELECIONAR</v>
      </c>
    </row>
    <row r="547" spans="2:14">
      <c r="B547" s="23" t="str">
        <f t="shared" si="18"/>
        <v>U.</v>
      </c>
      <c r="C547" s="43" t="s">
        <v>4</v>
      </c>
      <c r="D547" s="25"/>
      <c r="E547" s="25"/>
      <c r="F547" s="24" t="s">
        <v>18</v>
      </c>
      <c r="G547" s="26">
        <v>1</v>
      </c>
      <c r="H547" s="31"/>
      <c r="I547" s="27">
        <v>0</v>
      </c>
      <c r="J547" s="28">
        <f t="shared" si="19"/>
        <v>0</v>
      </c>
      <c r="K547" s="29" t="s">
        <v>50</v>
      </c>
      <c r="L547" s="29" t="s">
        <v>45</v>
      </c>
      <c r="M547" s="29" t="s">
        <v>51</v>
      </c>
      <c r="N547" s="30" t="str">
        <f>VLOOKUP(M547,[4]OPERACIONAL!$A$1:$C$12,2,FALSE)</f>
        <v>SELECIONAR</v>
      </c>
    </row>
    <row r="548" spans="2:14">
      <c r="B548" s="23" t="str">
        <f t="shared" si="18"/>
        <v>U.</v>
      </c>
      <c r="C548" s="43" t="s">
        <v>4</v>
      </c>
      <c r="D548" s="25"/>
      <c r="E548" s="25"/>
      <c r="F548" s="24" t="s">
        <v>18</v>
      </c>
      <c r="G548" s="26">
        <v>1</v>
      </c>
      <c r="H548" s="31"/>
      <c r="I548" s="27">
        <v>0</v>
      </c>
      <c r="J548" s="28">
        <f t="shared" si="19"/>
        <v>0</v>
      </c>
      <c r="K548" s="29" t="s">
        <v>50</v>
      </c>
      <c r="L548" s="29" t="s">
        <v>45</v>
      </c>
      <c r="M548" s="29" t="s">
        <v>51</v>
      </c>
      <c r="N548" s="30" t="str">
        <f>VLOOKUP(M548,[4]OPERACIONAL!$A$1:$C$12,2,FALSE)</f>
        <v>SELECIONAR</v>
      </c>
    </row>
    <row r="549" spans="2:14">
      <c r="B549" s="23" t="str">
        <f t="shared" si="18"/>
        <v>U.</v>
      </c>
      <c r="C549" s="43" t="s">
        <v>4</v>
      </c>
      <c r="D549" s="25"/>
      <c r="E549" s="25"/>
      <c r="F549" s="24" t="s">
        <v>18</v>
      </c>
      <c r="G549" s="26">
        <v>1</v>
      </c>
      <c r="H549" s="31"/>
      <c r="I549" s="27">
        <v>0</v>
      </c>
      <c r="J549" s="28">
        <f t="shared" si="19"/>
        <v>0</v>
      </c>
      <c r="K549" s="29" t="s">
        <v>50</v>
      </c>
      <c r="L549" s="29" t="s">
        <v>45</v>
      </c>
      <c r="M549" s="29" t="s">
        <v>51</v>
      </c>
      <c r="N549" s="30" t="str">
        <f>VLOOKUP(M549,[4]OPERACIONAL!$A$1:$C$12,2,FALSE)</f>
        <v>SELECIONAR</v>
      </c>
    </row>
    <row r="550" spans="2:14">
      <c r="B550" s="23" t="str">
        <f t="shared" si="18"/>
        <v>U.</v>
      </c>
      <c r="C550" s="43" t="s">
        <v>4</v>
      </c>
      <c r="D550" s="25"/>
      <c r="E550" s="25"/>
      <c r="F550" s="24" t="s">
        <v>18</v>
      </c>
      <c r="G550" s="26">
        <v>1</v>
      </c>
      <c r="H550" s="31"/>
      <c r="I550" s="27">
        <v>0</v>
      </c>
      <c r="J550" s="28">
        <f t="shared" si="19"/>
        <v>0</v>
      </c>
      <c r="K550" s="29" t="s">
        <v>50</v>
      </c>
      <c r="L550" s="29" t="s">
        <v>45</v>
      </c>
      <c r="M550" s="29" t="s">
        <v>51</v>
      </c>
      <c r="N550" s="30" t="str">
        <f>VLOOKUP(M550,[4]OPERACIONAL!$A$1:$C$12,2,FALSE)</f>
        <v>SELECIONAR</v>
      </c>
    </row>
    <row r="551" spans="2:14">
      <c r="B551" s="23" t="str">
        <f t="shared" si="18"/>
        <v>U.</v>
      </c>
      <c r="C551" s="43" t="s">
        <v>4</v>
      </c>
      <c r="D551" s="25"/>
      <c r="E551" s="25"/>
      <c r="F551" s="24" t="s">
        <v>18</v>
      </c>
      <c r="G551" s="26">
        <v>1</v>
      </c>
      <c r="H551" s="31"/>
      <c r="I551" s="27">
        <v>0</v>
      </c>
      <c r="J551" s="28">
        <f t="shared" si="19"/>
        <v>0</v>
      </c>
      <c r="K551" s="29" t="s">
        <v>50</v>
      </c>
      <c r="L551" s="29" t="s">
        <v>45</v>
      </c>
      <c r="M551" s="29" t="s">
        <v>51</v>
      </c>
      <c r="N551" s="30" t="str">
        <f>VLOOKUP(M551,[4]OPERACIONAL!$A$1:$C$12,2,FALSE)</f>
        <v>SELECIONAR</v>
      </c>
    </row>
    <row r="552" spans="2:14">
      <c r="B552" s="23" t="str">
        <f t="shared" si="18"/>
        <v>U.</v>
      </c>
      <c r="C552" s="43" t="s">
        <v>4</v>
      </c>
      <c r="D552" s="25"/>
      <c r="E552" s="25"/>
      <c r="F552" s="24" t="s">
        <v>18</v>
      </c>
      <c r="G552" s="26">
        <v>1</v>
      </c>
      <c r="H552" s="31"/>
      <c r="I552" s="27">
        <v>0</v>
      </c>
      <c r="J552" s="28">
        <f t="shared" si="19"/>
        <v>0</v>
      </c>
      <c r="K552" s="29" t="s">
        <v>50</v>
      </c>
      <c r="L552" s="29" t="s">
        <v>45</v>
      </c>
      <c r="M552" s="29" t="s">
        <v>51</v>
      </c>
      <c r="N552" s="30" t="str">
        <f>VLOOKUP(M552,[4]OPERACIONAL!$A$1:$C$12,2,FALSE)</f>
        <v>SELECIONAR</v>
      </c>
    </row>
    <row r="553" spans="2:14">
      <c r="B553" s="23" t="str">
        <f t="shared" si="18"/>
        <v>U.</v>
      </c>
      <c r="C553" s="43" t="s">
        <v>4</v>
      </c>
      <c r="D553" s="25"/>
      <c r="E553" s="25"/>
      <c r="F553" s="24" t="s">
        <v>18</v>
      </c>
      <c r="G553" s="26">
        <v>1</v>
      </c>
      <c r="H553" s="31"/>
      <c r="I553" s="27">
        <v>0</v>
      </c>
      <c r="J553" s="28">
        <f t="shared" si="19"/>
        <v>0</v>
      </c>
      <c r="K553" s="29" t="s">
        <v>50</v>
      </c>
      <c r="L553" s="29" t="s">
        <v>45</v>
      </c>
      <c r="M553" s="29" t="s">
        <v>51</v>
      </c>
      <c r="N553" s="30" t="str">
        <f>VLOOKUP(M553,[4]OPERACIONAL!$A$1:$C$12,2,FALSE)</f>
        <v>SELECIONAR</v>
      </c>
    </row>
    <row r="554" spans="2:14">
      <c r="B554" s="23" t="str">
        <f t="shared" si="18"/>
        <v>U.</v>
      </c>
      <c r="C554" s="43" t="s">
        <v>4</v>
      </c>
      <c r="D554" s="25"/>
      <c r="E554" s="25"/>
      <c r="F554" s="24" t="s">
        <v>18</v>
      </c>
      <c r="G554" s="26">
        <v>1</v>
      </c>
      <c r="H554" s="31"/>
      <c r="I554" s="27">
        <v>0</v>
      </c>
      <c r="J554" s="28">
        <f t="shared" si="19"/>
        <v>0</v>
      </c>
      <c r="K554" s="29" t="s">
        <v>50</v>
      </c>
      <c r="L554" s="29" t="s">
        <v>45</v>
      </c>
      <c r="M554" s="29" t="s">
        <v>51</v>
      </c>
      <c r="N554" s="30" t="str">
        <f>VLOOKUP(M554,[4]OPERACIONAL!$A$1:$C$12,2,FALSE)</f>
        <v>SELECIONAR</v>
      </c>
    </row>
    <row r="555" spans="2:14">
      <c r="B555" s="23" t="str">
        <f t="shared" si="18"/>
        <v>U.</v>
      </c>
      <c r="C555" s="43" t="s">
        <v>4</v>
      </c>
      <c r="D555" s="25"/>
      <c r="E555" s="25"/>
      <c r="F555" s="24" t="s">
        <v>18</v>
      </c>
      <c r="G555" s="26">
        <v>1</v>
      </c>
      <c r="H555" s="31"/>
      <c r="I555" s="27">
        <v>0</v>
      </c>
      <c r="J555" s="28">
        <f t="shared" si="19"/>
        <v>0</v>
      </c>
      <c r="K555" s="29" t="s">
        <v>50</v>
      </c>
      <c r="L555" s="29" t="s">
        <v>45</v>
      </c>
      <c r="M555" s="29" t="s">
        <v>51</v>
      </c>
      <c r="N555" s="30" t="str">
        <f>VLOOKUP(M555,[4]OPERACIONAL!$A$1:$C$12,2,FALSE)</f>
        <v>SELECIONAR</v>
      </c>
    </row>
    <row r="556" spans="2:14">
      <c r="B556" s="23" t="str">
        <f t="shared" si="18"/>
        <v>U.</v>
      </c>
      <c r="C556" s="43" t="s">
        <v>4</v>
      </c>
      <c r="D556" s="25"/>
      <c r="E556" s="25"/>
      <c r="F556" s="24" t="s">
        <v>18</v>
      </c>
      <c r="G556" s="26">
        <v>1</v>
      </c>
      <c r="H556" s="31"/>
      <c r="I556" s="27">
        <v>0</v>
      </c>
      <c r="J556" s="28">
        <f t="shared" si="19"/>
        <v>0</v>
      </c>
      <c r="K556" s="29" t="s">
        <v>50</v>
      </c>
      <c r="L556" s="29" t="s">
        <v>45</v>
      </c>
      <c r="M556" s="29" t="s">
        <v>51</v>
      </c>
      <c r="N556" s="30" t="str">
        <f>VLOOKUP(M556,[4]OPERACIONAL!$A$1:$C$12,2,FALSE)</f>
        <v>SELECIONAR</v>
      </c>
    </row>
    <row r="557" spans="2:14">
      <c r="B557" s="23" t="str">
        <f t="shared" si="18"/>
        <v>U.</v>
      </c>
      <c r="C557" s="43" t="s">
        <v>4</v>
      </c>
      <c r="D557" s="25"/>
      <c r="E557" s="25"/>
      <c r="F557" s="24" t="s">
        <v>18</v>
      </c>
      <c r="G557" s="26">
        <v>1</v>
      </c>
      <c r="H557" s="31"/>
      <c r="I557" s="27">
        <v>0</v>
      </c>
      <c r="J557" s="28">
        <f t="shared" si="19"/>
        <v>0</v>
      </c>
      <c r="K557" s="29" t="s">
        <v>50</v>
      </c>
      <c r="L557" s="29" t="s">
        <v>45</v>
      </c>
      <c r="M557" s="29" t="s">
        <v>51</v>
      </c>
      <c r="N557" s="30" t="str">
        <f>VLOOKUP(M557,[4]OPERACIONAL!$A$1:$C$12,2,FALSE)</f>
        <v>SELECIONAR</v>
      </c>
    </row>
    <row r="558" spans="2:14">
      <c r="B558" s="23" t="str">
        <f t="shared" si="18"/>
        <v>U.</v>
      </c>
      <c r="C558" s="43" t="s">
        <v>4</v>
      </c>
      <c r="D558" s="25"/>
      <c r="E558" s="25"/>
      <c r="F558" s="24" t="s">
        <v>18</v>
      </c>
      <c r="G558" s="26">
        <v>1</v>
      </c>
      <c r="H558" s="31"/>
      <c r="I558" s="27">
        <v>0</v>
      </c>
      <c r="J558" s="28">
        <f t="shared" si="19"/>
        <v>0</v>
      </c>
      <c r="K558" s="29" t="s">
        <v>50</v>
      </c>
      <c r="L558" s="29" t="s">
        <v>45</v>
      </c>
      <c r="M558" s="29" t="s">
        <v>51</v>
      </c>
      <c r="N558" s="30" t="str">
        <f>VLOOKUP(M558,[4]OPERACIONAL!$A$1:$C$12,2,FALSE)</f>
        <v>SELECIONAR</v>
      </c>
    </row>
    <row r="559" spans="2:14">
      <c r="B559" s="23" t="str">
        <f t="shared" si="18"/>
        <v>U.</v>
      </c>
      <c r="C559" s="43" t="s">
        <v>4</v>
      </c>
      <c r="D559" s="25"/>
      <c r="E559" s="25"/>
      <c r="F559" s="24" t="s">
        <v>18</v>
      </c>
      <c r="G559" s="26">
        <v>1</v>
      </c>
      <c r="H559" s="31"/>
      <c r="I559" s="27">
        <v>0</v>
      </c>
      <c r="J559" s="28">
        <f t="shared" si="19"/>
        <v>0</v>
      </c>
      <c r="K559" s="29" t="s">
        <v>50</v>
      </c>
      <c r="L559" s="29" t="s">
        <v>45</v>
      </c>
      <c r="M559" s="29" t="s">
        <v>51</v>
      </c>
      <c r="N559" s="30" t="str">
        <f>VLOOKUP(M559,[4]OPERACIONAL!$A$1:$C$12,2,FALSE)</f>
        <v>SELECIONAR</v>
      </c>
    </row>
    <row r="560" spans="2:14">
      <c r="B560" s="23" t="str">
        <f t="shared" si="18"/>
        <v>U.</v>
      </c>
      <c r="C560" s="43" t="s">
        <v>4</v>
      </c>
      <c r="D560" s="25"/>
      <c r="E560" s="25"/>
      <c r="F560" s="24" t="s">
        <v>18</v>
      </c>
      <c r="G560" s="26">
        <v>1</v>
      </c>
      <c r="H560" s="31"/>
      <c r="I560" s="27">
        <v>0</v>
      </c>
      <c r="J560" s="28">
        <f t="shared" si="19"/>
        <v>0</v>
      </c>
      <c r="K560" s="29" t="s">
        <v>50</v>
      </c>
      <c r="L560" s="29" t="s">
        <v>45</v>
      </c>
      <c r="M560" s="29" t="s">
        <v>51</v>
      </c>
      <c r="N560" s="30" t="str">
        <f>VLOOKUP(M560,[4]OPERACIONAL!$A$1:$C$12,2,FALSE)</f>
        <v>SELECIONAR</v>
      </c>
    </row>
    <row r="561" spans="2:14">
      <c r="B561" s="23" t="str">
        <f t="shared" si="18"/>
        <v>U.</v>
      </c>
      <c r="C561" s="43" t="s">
        <v>4</v>
      </c>
      <c r="D561" s="25"/>
      <c r="E561" s="25"/>
      <c r="F561" s="24" t="s">
        <v>18</v>
      </c>
      <c r="G561" s="26">
        <v>1</v>
      </c>
      <c r="H561" s="31"/>
      <c r="I561" s="27">
        <v>0</v>
      </c>
      <c r="J561" s="28">
        <f t="shared" si="19"/>
        <v>0</v>
      </c>
      <c r="K561" s="29" t="s">
        <v>50</v>
      </c>
      <c r="L561" s="29" t="s">
        <v>45</v>
      </c>
      <c r="M561" s="29" t="s">
        <v>51</v>
      </c>
      <c r="N561" s="30" t="str">
        <f>VLOOKUP(M561,[4]OPERACIONAL!$A$1:$C$12,2,FALSE)</f>
        <v>SELECIONAR</v>
      </c>
    </row>
    <row r="562" spans="2:14">
      <c r="B562" s="23" t="str">
        <f t="shared" si="18"/>
        <v>U.</v>
      </c>
      <c r="C562" s="43" t="s">
        <v>4</v>
      </c>
      <c r="D562" s="25"/>
      <c r="E562" s="25"/>
      <c r="F562" s="24" t="s">
        <v>18</v>
      </c>
      <c r="G562" s="26">
        <v>1</v>
      </c>
      <c r="H562" s="31"/>
      <c r="I562" s="27">
        <v>0</v>
      </c>
      <c r="J562" s="28">
        <f t="shared" si="19"/>
        <v>0</v>
      </c>
      <c r="K562" s="29" t="s">
        <v>50</v>
      </c>
      <c r="L562" s="29" t="s">
        <v>45</v>
      </c>
      <c r="M562" s="29" t="s">
        <v>51</v>
      </c>
      <c r="N562" s="30" t="str">
        <f>VLOOKUP(M562,[4]OPERACIONAL!$A$1:$C$12,2,FALSE)</f>
        <v>SELECIONAR</v>
      </c>
    </row>
    <row r="563" spans="2:14">
      <c r="B563" s="23" t="str">
        <f t="shared" si="18"/>
        <v>U.</v>
      </c>
      <c r="C563" s="43" t="s">
        <v>4</v>
      </c>
      <c r="D563" s="25"/>
      <c r="E563" s="25"/>
      <c r="F563" s="24" t="s">
        <v>18</v>
      </c>
      <c r="G563" s="26">
        <v>1</v>
      </c>
      <c r="H563" s="31"/>
      <c r="I563" s="27">
        <v>0</v>
      </c>
      <c r="J563" s="28">
        <f t="shared" si="19"/>
        <v>0</v>
      </c>
      <c r="K563" s="29" t="s">
        <v>50</v>
      </c>
      <c r="L563" s="29" t="s">
        <v>45</v>
      </c>
      <c r="M563" s="29" t="s">
        <v>51</v>
      </c>
      <c r="N563" s="30" t="str">
        <f>VLOOKUP(M563,[4]OPERACIONAL!$A$1:$C$12,2,FALSE)</f>
        <v>SELECIONAR</v>
      </c>
    </row>
    <row r="564" spans="2:14">
      <c r="B564" s="23" t="str">
        <f t="shared" si="18"/>
        <v>U.</v>
      </c>
      <c r="C564" s="43" t="s">
        <v>4</v>
      </c>
      <c r="D564" s="25"/>
      <c r="E564" s="25"/>
      <c r="F564" s="24" t="s">
        <v>18</v>
      </c>
      <c r="G564" s="26">
        <v>1</v>
      </c>
      <c r="H564" s="31"/>
      <c r="I564" s="27">
        <v>0</v>
      </c>
      <c r="J564" s="28">
        <f t="shared" si="19"/>
        <v>0</v>
      </c>
      <c r="K564" s="29" t="s">
        <v>50</v>
      </c>
      <c r="L564" s="29" t="s">
        <v>45</v>
      </c>
      <c r="M564" s="29" t="s">
        <v>51</v>
      </c>
      <c r="N564" s="30" t="str">
        <f>VLOOKUP(M564,[4]OPERACIONAL!$A$1:$C$12,2,FALSE)</f>
        <v>SELECIONAR</v>
      </c>
    </row>
    <row r="565" spans="2:14">
      <c r="B565" s="23" t="str">
        <f t="shared" si="18"/>
        <v>U.</v>
      </c>
      <c r="C565" s="43" t="s">
        <v>4</v>
      </c>
      <c r="D565" s="25"/>
      <c r="E565" s="25"/>
      <c r="F565" s="24" t="s">
        <v>18</v>
      </c>
      <c r="G565" s="26">
        <v>1</v>
      </c>
      <c r="H565" s="31"/>
      <c r="I565" s="27">
        <v>0</v>
      </c>
      <c r="J565" s="28">
        <f t="shared" si="19"/>
        <v>0</v>
      </c>
      <c r="K565" s="29" t="s">
        <v>50</v>
      </c>
      <c r="L565" s="29" t="s">
        <v>45</v>
      </c>
      <c r="M565" s="29" t="s">
        <v>51</v>
      </c>
      <c r="N565" s="30" t="str">
        <f>VLOOKUP(M565,[4]OPERACIONAL!$A$1:$C$12,2,FALSE)</f>
        <v>SELECIONAR</v>
      </c>
    </row>
    <row r="566" spans="2:14">
      <c r="B566" s="23" t="str">
        <f t="shared" si="18"/>
        <v>U.</v>
      </c>
      <c r="C566" s="43" t="s">
        <v>4</v>
      </c>
      <c r="D566" s="25"/>
      <c r="E566" s="25"/>
      <c r="F566" s="24" t="s">
        <v>18</v>
      </c>
      <c r="G566" s="26">
        <v>1</v>
      </c>
      <c r="H566" s="31"/>
      <c r="I566" s="27">
        <v>0</v>
      </c>
      <c r="J566" s="28">
        <f t="shared" si="19"/>
        <v>0</v>
      </c>
      <c r="K566" s="29" t="s">
        <v>50</v>
      </c>
      <c r="L566" s="29" t="s">
        <v>45</v>
      </c>
      <c r="M566" s="29" t="s">
        <v>51</v>
      </c>
      <c r="N566" s="30" t="str">
        <f>VLOOKUP(M566,[4]OPERACIONAL!$A$1:$C$12,2,FALSE)</f>
        <v>SELECIONAR</v>
      </c>
    </row>
    <row r="567" spans="2:14">
      <c r="B567" s="23" t="str">
        <f t="shared" ref="B567:B630" si="20">MID(C567,1,2)</f>
        <v>U.</v>
      </c>
      <c r="C567" s="43" t="s">
        <v>4</v>
      </c>
      <c r="D567" s="25"/>
      <c r="E567" s="25"/>
      <c r="F567" s="24" t="s">
        <v>18</v>
      </c>
      <c r="G567" s="26">
        <v>1</v>
      </c>
      <c r="H567" s="31"/>
      <c r="I567" s="27">
        <v>0</v>
      </c>
      <c r="J567" s="28">
        <f t="shared" si="19"/>
        <v>0</v>
      </c>
      <c r="K567" s="29" t="s">
        <v>50</v>
      </c>
      <c r="L567" s="29" t="s">
        <v>45</v>
      </c>
      <c r="M567" s="29" t="s">
        <v>51</v>
      </c>
      <c r="N567" s="30" t="str">
        <f>VLOOKUP(M567,[4]OPERACIONAL!$A$1:$C$12,2,FALSE)</f>
        <v>SELECIONAR</v>
      </c>
    </row>
    <row r="568" spans="2:14">
      <c r="B568" s="23" t="str">
        <f t="shared" si="20"/>
        <v>U.</v>
      </c>
      <c r="C568" s="43" t="s">
        <v>4</v>
      </c>
      <c r="D568" s="25"/>
      <c r="E568" s="25"/>
      <c r="F568" s="24" t="s">
        <v>18</v>
      </c>
      <c r="G568" s="26">
        <v>1</v>
      </c>
      <c r="H568" s="31"/>
      <c r="I568" s="27">
        <v>0</v>
      </c>
      <c r="J568" s="28">
        <f t="shared" si="19"/>
        <v>0</v>
      </c>
      <c r="K568" s="29" t="s">
        <v>50</v>
      </c>
      <c r="L568" s="29" t="s">
        <v>45</v>
      </c>
      <c r="M568" s="29" t="s">
        <v>51</v>
      </c>
      <c r="N568" s="30" t="str">
        <f>VLOOKUP(M568,[4]OPERACIONAL!$A$1:$C$12,2,FALSE)</f>
        <v>SELECIONAR</v>
      </c>
    </row>
    <row r="569" spans="2:14">
      <c r="B569" s="23" t="str">
        <f t="shared" si="20"/>
        <v>U.</v>
      </c>
      <c r="C569" s="43" t="s">
        <v>4</v>
      </c>
      <c r="D569" s="25"/>
      <c r="E569" s="25"/>
      <c r="F569" s="24" t="s">
        <v>18</v>
      </c>
      <c r="G569" s="26">
        <v>1</v>
      </c>
      <c r="H569" s="31"/>
      <c r="I569" s="27">
        <v>0</v>
      </c>
      <c r="J569" s="28">
        <f t="shared" si="19"/>
        <v>0</v>
      </c>
      <c r="K569" s="29" t="s">
        <v>50</v>
      </c>
      <c r="L569" s="29" t="s">
        <v>45</v>
      </c>
      <c r="M569" s="29" t="s">
        <v>51</v>
      </c>
      <c r="N569" s="30" t="str">
        <f>VLOOKUP(M569,[4]OPERACIONAL!$A$1:$C$12,2,FALSE)</f>
        <v>SELECIONAR</v>
      </c>
    </row>
    <row r="570" spans="2:14">
      <c r="B570" s="23" t="str">
        <f t="shared" si="20"/>
        <v>U.</v>
      </c>
      <c r="C570" s="43" t="s">
        <v>4</v>
      </c>
      <c r="D570" s="25"/>
      <c r="E570" s="25"/>
      <c r="F570" s="24" t="s">
        <v>18</v>
      </c>
      <c r="G570" s="26">
        <v>1</v>
      </c>
      <c r="H570" s="31"/>
      <c r="I570" s="27">
        <v>0</v>
      </c>
      <c r="J570" s="28">
        <f t="shared" si="19"/>
        <v>0</v>
      </c>
      <c r="K570" s="29" t="s">
        <v>50</v>
      </c>
      <c r="L570" s="29" t="s">
        <v>45</v>
      </c>
      <c r="M570" s="29" t="s">
        <v>51</v>
      </c>
      <c r="N570" s="30" t="str">
        <f>VLOOKUP(M570,[4]OPERACIONAL!$A$1:$C$12,2,FALSE)</f>
        <v>SELECIONAR</v>
      </c>
    </row>
    <row r="571" spans="2:14">
      <c r="B571" s="23" t="str">
        <f t="shared" si="20"/>
        <v>U.</v>
      </c>
      <c r="C571" s="43" t="s">
        <v>4</v>
      </c>
      <c r="D571" s="25"/>
      <c r="E571" s="25"/>
      <c r="F571" s="24" t="s">
        <v>18</v>
      </c>
      <c r="G571" s="26">
        <v>1</v>
      </c>
      <c r="H571" s="31"/>
      <c r="I571" s="27">
        <v>0</v>
      </c>
      <c r="J571" s="28">
        <f t="shared" si="19"/>
        <v>0</v>
      </c>
      <c r="K571" s="29" t="s">
        <v>50</v>
      </c>
      <c r="L571" s="29" t="s">
        <v>45</v>
      </c>
      <c r="M571" s="29" t="s">
        <v>51</v>
      </c>
      <c r="N571" s="30" t="str">
        <f>VLOOKUP(M571,[4]OPERACIONAL!$A$1:$C$12,2,FALSE)</f>
        <v>SELECIONAR</v>
      </c>
    </row>
    <row r="572" spans="2:14">
      <c r="B572" s="23" t="str">
        <f t="shared" si="20"/>
        <v>U.</v>
      </c>
      <c r="C572" s="43" t="s">
        <v>4</v>
      </c>
      <c r="D572" s="25"/>
      <c r="E572" s="25"/>
      <c r="F572" s="24" t="s">
        <v>18</v>
      </c>
      <c r="G572" s="26">
        <v>1</v>
      </c>
      <c r="H572" s="31"/>
      <c r="I572" s="27">
        <v>0</v>
      </c>
      <c r="J572" s="28">
        <f t="shared" si="19"/>
        <v>0</v>
      </c>
      <c r="K572" s="29" t="s">
        <v>50</v>
      </c>
      <c r="L572" s="29" t="s">
        <v>45</v>
      </c>
      <c r="M572" s="29" t="s">
        <v>51</v>
      </c>
      <c r="N572" s="30" t="str">
        <f>VLOOKUP(M572,[4]OPERACIONAL!$A$1:$C$12,2,FALSE)</f>
        <v>SELECIONAR</v>
      </c>
    </row>
    <row r="573" spans="2:14">
      <c r="B573" s="23" t="str">
        <f t="shared" si="20"/>
        <v>U.</v>
      </c>
      <c r="C573" s="43" t="s">
        <v>4</v>
      </c>
      <c r="D573" s="25"/>
      <c r="E573" s="25"/>
      <c r="F573" s="24" t="s">
        <v>18</v>
      </c>
      <c r="G573" s="26">
        <v>1</v>
      </c>
      <c r="H573" s="31"/>
      <c r="I573" s="27">
        <v>0</v>
      </c>
      <c r="J573" s="28">
        <f t="shared" si="19"/>
        <v>0</v>
      </c>
      <c r="K573" s="29" t="s">
        <v>50</v>
      </c>
      <c r="L573" s="29" t="s">
        <v>45</v>
      </c>
      <c r="M573" s="29" t="s">
        <v>51</v>
      </c>
      <c r="N573" s="30" t="str">
        <f>VLOOKUP(M573,[4]OPERACIONAL!$A$1:$C$12,2,FALSE)</f>
        <v>SELECIONAR</v>
      </c>
    </row>
    <row r="574" spans="2:14">
      <c r="B574" s="23" t="str">
        <f t="shared" si="20"/>
        <v>U.</v>
      </c>
      <c r="C574" s="43" t="s">
        <v>4</v>
      </c>
      <c r="D574" s="25"/>
      <c r="E574" s="25"/>
      <c r="F574" s="24" t="s">
        <v>18</v>
      </c>
      <c r="G574" s="26">
        <v>1</v>
      </c>
      <c r="H574" s="31"/>
      <c r="I574" s="27">
        <v>0</v>
      </c>
      <c r="J574" s="28">
        <f t="shared" si="19"/>
        <v>0</v>
      </c>
      <c r="K574" s="29" t="s">
        <v>50</v>
      </c>
      <c r="L574" s="29" t="s">
        <v>45</v>
      </c>
      <c r="M574" s="29" t="s">
        <v>51</v>
      </c>
      <c r="N574" s="30" t="str">
        <f>VLOOKUP(M574,[4]OPERACIONAL!$A$1:$C$12,2,FALSE)</f>
        <v>SELECIONAR</v>
      </c>
    </row>
    <row r="575" spans="2:14">
      <c r="B575" s="23" t="str">
        <f t="shared" si="20"/>
        <v>U.</v>
      </c>
      <c r="C575" s="43" t="s">
        <v>4</v>
      </c>
      <c r="D575" s="25"/>
      <c r="E575" s="25"/>
      <c r="F575" s="24" t="s">
        <v>18</v>
      </c>
      <c r="G575" s="26">
        <v>1</v>
      </c>
      <c r="H575" s="31"/>
      <c r="I575" s="27">
        <v>0</v>
      </c>
      <c r="J575" s="28">
        <f t="shared" si="19"/>
        <v>0</v>
      </c>
      <c r="K575" s="29" t="s">
        <v>50</v>
      </c>
      <c r="L575" s="29" t="s">
        <v>45</v>
      </c>
      <c r="M575" s="29" t="s">
        <v>51</v>
      </c>
      <c r="N575" s="30" t="str">
        <f>VLOOKUP(M575,[4]OPERACIONAL!$A$1:$C$12,2,FALSE)</f>
        <v>SELECIONAR</v>
      </c>
    </row>
    <row r="576" spans="2:14">
      <c r="B576" s="23" t="str">
        <f t="shared" si="20"/>
        <v>U.</v>
      </c>
      <c r="C576" s="43" t="s">
        <v>4</v>
      </c>
      <c r="D576" s="25"/>
      <c r="E576" s="25"/>
      <c r="F576" s="24" t="s">
        <v>18</v>
      </c>
      <c r="G576" s="26">
        <v>1</v>
      </c>
      <c r="H576" s="31"/>
      <c r="I576" s="27">
        <v>0</v>
      </c>
      <c r="J576" s="28">
        <f t="shared" si="19"/>
        <v>0</v>
      </c>
      <c r="K576" s="29" t="s">
        <v>50</v>
      </c>
      <c r="L576" s="29" t="s">
        <v>45</v>
      </c>
      <c r="M576" s="29" t="s">
        <v>51</v>
      </c>
      <c r="N576" s="30" t="str">
        <f>VLOOKUP(M576,[4]OPERACIONAL!$A$1:$C$12,2,FALSE)</f>
        <v>SELECIONAR</v>
      </c>
    </row>
    <row r="577" spans="2:14">
      <c r="B577" s="23" t="str">
        <f t="shared" si="20"/>
        <v>U.</v>
      </c>
      <c r="C577" s="43" t="s">
        <v>4</v>
      </c>
      <c r="D577" s="25"/>
      <c r="E577" s="25"/>
      <c r="F577" s="24" t="s">
        <v>18</v>
      </c>
      <c r="G577" s="26">
        <v>1</v>
      </c>
      <c r="H577" s="31"/>
      <c r="I577" s="27">
        <v>0</v>
      </c>
      <c r="J577" s="28">
        <f t="shared" si="19"/>
        <v>0</v>
      </c>
      <c r="K577" s="29" t="s">
        <v>50</v>
      </c>
      <c r="L577" s="29" t="s">
        <v>45</v>
      </c>
      <c r="M577" s="29" t="s">
        <v>51</v>
      </c>
      <c r="N577" s="30" t="str">
        <f>VLOOKUP(M577,[4]OPERACIONAL!$A$1:$C$12,2,FALSE)</f>
        <v>SELECIONAR</v>
      </c>
    </row>
    <row r="578" spans="2:14">
      <c r="B578" s="23" t="str">
        <f t="shared" si="20"/>
        <v>U.</v>
      </c>
      <c r="C578" s="43" t="s">
        <v>4</v>
      </c>
      <c r="D578" s="25"/>
      <c r="E578" s="25"/>
      <c r="F578" s="24" t="s">
        <v>18</v>
      </c>
      <c r="G578" s="26">
        <v>1</v>
      </c>
      <c r="H578" s="31"/>
      <c r="I578" s="27">
        <v>0</v>
      </c>
      <c r="J578" s="28">
        <f t="shared" si="19"/>
        <v>0</v>
      </c>
      <c r="K578" s="29" t="s">
        <v>50</v>
      </c>
      <c r="L578" s="29" t="s">
        <v>45</v>
      </c>
      <c r="M578" s="29" t="s">
        <v>51</v>
      </c>
      <c r="N578" s="30" t="str">
        <f>VLOOKUP(M578,[4]OPERACIONAL!$A$1:$C$12,2,FALSE)</f>
        <v>SELECIONAR</v>
      </c>
    </row>
    <row r="579" spans="2:14">
      <c r="B579" s="23" t="str">
        <f t="shared" si="20"/>
        <v>U.</v>
      </c>
      <c r="C579" s="43" t="s">
        <v>4</v>
      </c>
      <c r="D579" s="25"/>
      <c r="E579" s="25"/>
      <c r="F579" s="24" t="s">
        <v>18</v>
      </c>
      <c r="G579" s="26">
        <v>1</v>
      </c>
      <c r="H579" s="31"/>
      <c r="I579" s="27">
        <v>0</v>
      </c>
      <c r="J579" s="28">
        <f t="shared" si="19"/>
        <v>0</v>
      </c>
      <c r="K579" s="29" t="s">
        <v>50</v>
      </c>
      <c r="L579" s="29" t="s">
        <v>45</v>
      </c>
      <c r="M579" s="29" t="s">
        <v>51</v>
      </c>
      <c r="N579" s="30" t="str">
        <f>VLOOKUP(M579,[4]OPERACIONAL!$A$1:$C$12,2,FALSE)</f>
        <v>SELECIONAR</v>
      </c>
    </row>
    <row r="580" spans="2:14">
      <c r="B580" s="23" t="str">
        <f t="shared" si="20"/>
        <v>U.</v>
      </c>
      <c r="C580" s="43" t="s">
        <v>4</v>
      </c>
      <c r="D580" s="25"/>
      <c r="E580" s="25"/>
      <c r="F580" s="24" t="s">
        <v>18</v>
      </c>
      <c r="G580" s="26">
        <v>1</v>
      </c>
      <c r="H580" s="31"/>
      <c r="I580" s="27">
        <v>0</v>
      </c>
      <c r="J580" s="28">
        <f t="shared" ref="J580:J643" si="21">G580*I580</f>
        <v>0</v>
      </c>
      <c r="K580" s="29" t="s">
        <v>50</v>
      </c>
      <c r="L580" s="29" t="s">
        <v>45</v>
      </c>
      <c r="M580" s="29" t="s">
        <v>51</v>
      </c>
      <c r="N580" s="30" t="str">
        <f>VLOOKUP(M580,[4]OPERACIONAL!$A$1:$C$12,2,FALSE)</f>
        <v>SELECIONAR</v>
      </c>
    </row>
    <row r="581" spans="2:14">
      <c r="B581" s="23" t="str">
        <f t="shared" si="20"/>
        <v>U.</v>
      </c>
      <c r="C581" s="43" t="s">
        <v>4</v>
      </c>
      <c r="D581" s="25"/>
      <c r="E581" s="25"/>
      <c r="F581" s="24" t="s">
        <v>18</v>
      </c>
      <c r="G581" s="26">
        <v>1</v>
      </c>
      <c r="H581" s="31"/>
      <c r="I581" s="27">
        <v>0</v>
      </c>
      <c r="J581" s="28">
        <f t="shared" si="21"/>
        <v>0</v>
      </c>
      <c r="K581" s="29" t="s">
        <v>50</v>
      </c>
      <c r="L581" s="29" t="s">
        <v>45</v>
      </c>
      <c r="M581" s="29" t="s">
        <v>51</v>
      </c>
      <c r="N581" s="30" t="str">
        <f>VLOOKUP(M581,[4]OPERACIONAL!$A$1:$C$12,2,FALSE)</f>
        <v>SELECIONAR</v>
      </c>
    </row>
    <row r="582" spans="2:14">
      <c r="B582" s="23" t="str">
        <f t="shared" si="20"/>
        <v>U.</v>
      </c>
      <c r="C582" s="43" t="s">
        <v>4</v>
      </c>
      <c r="D582" s="25"/>
      <c r="E582" s="25"/>
      <c r="F582" s="24" t="s">
        <v>18</v>
      </c>
      <c r="G582" s="26">
        <v>1</v>
      </c>
      <c r="H582" s="31"/>
      <c r="I582" s="27">
        <v>0</v>
      </c>
      <c r="J582" s="28">
        <f t="shared" si="21"/>
        <v>0</v>
      </c>
      <c r="K582" s="29" t="s">
        <v>50</v>
      </c>
      <c r="L582" s="29" t="s">
        <v>45</v>
      </c>
      <c r="M582" s="29" t="s">
        <v>51</v>
      </c>
      <c r="N582" s="30" t="str">
        <f>VLOOKUP(M582,[4]OPERACIONAL!$A$1:$C$12,2,FALSE)</f>
        <v>SELECIONAR</v>
      </c>
    </row>
    <row r="583" spans="2:14">
      <c r="B583" s="23" t="str">
        <f t="shared" si="20"/>
        <v>U.</v>
      </c>
      <c r="C583" s="43" t="s">
        <v>4</v>
      </c>
      <c r="D583" s="25"/>
      <c r="E583" s="25"/>
      <c r="F583" s="24" t="s">
        <v>18</v>
      </c>
      <c r="G583" s="26">
        <v>1</v>
      </c>
      <c r="H583" s="31"/>
      <c r="I583" s="27">
        <v>0</v>
      </c>
      <c r="J583" s="28">
        <f t="shared" si="21"/>
        <v>0</v>
      </c>
      <c r="K583" s="29" t="s">
        <v>50</v>
      </c>
      <c r="L583" s="29" t="s">
        <v>45</v>
      </c>
      <c r="M583" s="29" t="s">
        <v>51</v>
      </c>
      <c r="N583" s="30" t="str">
        <f>VLOOKUP(M583,[4]OPERACIONAL!$A$1:$C$12,2,FALSE)</f>
        <v>SELECIONAR</v>
      </c>
    </row>
    <row r="584" spans="2:14">
      <c r="B584" s="23" t="str">
        <f t="shared" si="20"/>
        <v>U.</v>
      </c>
      <c r="C584" s="43" t="s">
        <v>4</v>
      </c>
      <c r="D584" s="25"/>
      <c r="E584" s="25"/>
      <c r="F584" s="24" t="s">
        <v>18</v>
      </c>
      <c r="G584" s="26">
        <v>1</v>
      </c>
      <c r="H584" s="31"/>
      <c r="I584" s="27">
        <v>0</v>
      </c>
      <c r="J584" s="28">
        <f t="shared" si="21"/>
        <v>0</v>
      </c>
      <c r="K584" s="29" t="s">
        <v>50</v>
      </c>
      <c r="L584" s="29" t="s">
        <v>45</v>
      </c>
      <c r="M584" s="29" t="s">
        <v>51</v>
      </c>
      <c r="N584" s="30" t="str">
        <f>VLOOKUP(M584,[4]OPERACIONAL!$A$1:$C$12,2,FALSE)</f>
        <v>SELECIONAR</v>
      </c>
    </row>
    <row r="585" spans="2:14">
      <c r="B585" s="23" t="str">
        <f t="shared" si="20"/>
        <v>U.</v>
      </c>
      <c r="C585" s="43" t="s">
        <v>4</v>
      </c>
      <c r="D585" s="25"/>
      <c r="E585" s="25"/>
      <c r="F585" s="24" t="s">
        <v>18</v>
      </c>
      <c r="G585" s="26">
        <v>1</v>
      </c>
      <c r="H585" s="31"/>
      <c r="I585" s="27">
        <v>0</v>
      </c>
      <c r="J585" s="28">
        <f t="shared" si="21"/>
        <v>0</v>
      </c>
      <c r="K585" s="29" t="s">
        <v>50</v>
      </c>
      <c r="L585" s="29" t="s">
        <v>45</v>
      </c>
      <c r="M585" s="29" t="s">
        <v>51</v>
      </c>
      <c r="N585" s="30" t="str">
        <f>VLOOKUP(M585,[4]OPERACIONAL!$A$1:$C$12,2,FALSE)</f>
        <v>SELECIONAR</v>
      </c>
    </row>
    <row r="586" spans="2:14">
      <c r="B586" s="23" t="str">
        <f t="shared" si="20"/>
        <v>U.</v>
      </c>
      <c r="C586" s="43" t="s">
        <v>4</v>
      </c>
      <c r="D586" s="25"/>
      <c r="E586" s="25"/>
      <c r="F586" s="24" t="s">
        <v>18</v>
      </c>
      <c r="G586" s="26">
        <v>1</v>
      </c>
      <c r="H586" s="31"/>
      <c r="I586" s="27">
        <v>0</v>
      </c>
      <c r="J586" s="28">
        <f t="shared" si="21"/>
        <v>0</v>
      </c>
      <c r="K586" s="29" t="s">
        <v>50</v>
      </c>
      <c r="L586" s="29" t="s">
        <v>45</v>
      </c>
      <c r="M586" s="29" t="s">
        <v>51</v>
      </c>
      <c r="N586" s="30" t="str">
        <f>VLOOKUP(M586,[4]OPERACIONAL!$A$1:$C$12,2,FALSE)</f>
        <v>SELECIONAR</v>
      </c>
    </row>
    <row r="587" spans="2:14">
      <c r="B587" s="23" t="str">
        <f t="shared" si="20"/>
        <v>U.</v>
      </c>
      <c r="C587" s="43" t="s">
        <v>4</v>
      </c>
      <c r="D587" s="25"/>
      <c r="E587" s="25"/>
      <c r="F587" s="24" t="s">
        <v>18</v>
      </c>
      <c r="G587" s="26">
        <v>1</v>
      </c>
      <c r="H587" s="31"/>
      <c r="I587" s="27">
        <v>0</v>
      </c>
      <c r="J587" s="28">
        <f t="shared" si="21"/>
        <v>0</v>
      </c>
      <c r="K587" s="29" t="s">
        <v>50</v>
      </c>
      <c r="L587" s="29" t="s">
        <v>45</v>
      </c>
      <c r="M587" s="29" t="s">
        <v>51</v>
      </c>
      <c r="N587" s="30" t="str">
        <f>VLOOKUP(M587,[4]OPERACIONAL!$A$1:$C$12,2,FALSE)</f>
        <v>SELECIONAR</v>
      </c>
    </row>
    <row r="588" spans="2:14">
      <c r="B588" s="23" t="str">
        <f t="shared" si="20"/>
        <v>U.</v>
      </c>
      <c r="C588" s="43" t="s">
        <v>4</v>
      </c>
      <c r="D588" s="25"/>
      <c r="E588" s="25"/>
      <c r="F588" s="24" t="s">
        <v>18</v>
      </c>
      <c r="G588" s="26">
        <v>1</v>
      </c>
      <c r="H588" s="31"/>
      <c r="I588" s="27">
        <v>0</v>
      </c>
      <c r="J588" s="28">
        <f t="shared" si="21"/>
        <v>0</v>
      </c>
      <c r="K588" s="29" t="s">
        <v>50</v>
      </c>
      <c r="L588" s="29" t="s">
        <v>45</v>
      </c>
      <c r="M588" s="29" t="s">
        <v>51</v>
      </c>
      <c r="N588" s="30" t="str">
        <f>VLOOKUP(M588,[4]OPERACIONAL!$A$1:$C$12,2,FALSE)</f>
        <v>SELECIONAR</v>
      </c>
    </row>
    <row r="589" spans="2:14">
      <c r="B589" s="23" t="str">
        <f t="shared" si="20"/>
        <v>U.</v>
      </c>
      <c r="C589" s="43" t="s">
        <v>4</v>
      </c>
      <c r="D589" s="25"/>
      <c r="E589" s="25"/>
      <c r="F589" s="24" t="s">
        <v>18</v>
      </c>
      <c r="G589" s="26">
        <v>1</v>
      </c>
      <c r="H589" s="31"/>
      <c r="I589" s="27">
        <v>0</v>
      </c>
      <c r="J589" s="28">
        <f t="shared" si="21"/>
        <v>0</v>
      </c>
      <c r="K589" s="29" t="s">
        <v>50</v>
      </c>
      <c r="L589" s="29" t="s">
        <v>45</v>
      </c>
      <c r="M589" s="29" t="s">
        <v>51</v>
      </c>
      <c r="N589" s="30" t="str">
        <f>VLOOKUP(M589,[4]OPERACIONAL!$A$1:$C$12,2,FALSE)</f>
        <v>SELECIONAR</v>
      </c>
    </row>
    <row r="590" spans="2:14">
      <c r="B590" s="23" t="str">
        <f t="shared" si="20"/>
        <v>U.</v>
      </c>
      <c r="C590" s="43" t="s">
        <v>4</v>
      </c>
      <c r="D590" s="25"/>
      <c r="E590" s="25"/>
      <c r="F590" s="24" t="s">
        <v>18</v>
      </c>
      <c r="G590" s="26">
        <v>1</v>
      </c>
      <c r="H590" s="31"/>
      <c r="I590" s="27">
        <v>0</v>
      </c>
      <c r="J590" s="28">
        <f t="shared" si="21"/>
        <v>0</v>
      </c>
      <c r="K590" s="29" t="s">
        <v>50</v>
      </c>
      <c r="L590" s="29" t="s">
        <v>45</v>
      </c>
      <c r="M590" s="29" t="s">
        <v>51</v>
      </c>
      <c r="N590" s="30" t="str">
        <f>VLOOKUP(M590,[4]OPERACIONAL!$A$1:$C$12,2,FALSE)</f>
        <v>SELECIONAR</v>
      </c>
    </row>
    <row r="591" spans="2:14">
      <c r="B591" s="23" t="str">
        <f t="shared" si="20"/>
        <v>U.</v>
      </c>
      <c r="C591" s="43" t="s">
        <v>4</v>
      </c>
      <c r="D591" s="25"/>
      <c r="E591" s="25"/>
      <c r="F591" s="24" t="s">
        <v>18</v>
      </c>
      <c r="G591" s="26">
        <v>1</v>
      </c>
      <c r="H591" s="31"/>
      <c r="I591" s="27">
        <v>0</v>
      </c>
      <c r="J591" s="28">
        <f t="shared" si="21"/>
        <v>0</v>
      </c>
      <c r="K591" s="29" t="s">
        <v>50</v>
      </c>
      <c r="L591" s="29" t="s">
        <v>45</v>
      </c>
      <c r="M591" s="29" t="s">
        <v>51</v>
      </c>
      <c r="N591" s="30" t="str">
        <f>VLOOKUP(M591,[4]OPERACIONAL!$A$1:$C$12,2,FALSE)</f>
        <v>SELECIONAR</v>
      </c>
    </row>
    <row r="592" spans="2:14">
      <c r="B592" s="23" t="str">
        <f t="shared" si="20"/>
        <v>U.</v>
      </c>
      <c r="C592" s="43" t="s">
        <v>4</v>
      </c>
      <c r="D592" s="25"/>
      <c r="E592" s="25"/>
      <c r="F592" s="24" t="s">
        <v>18</v>
      </c>
      <c r="G592" s="26">
        <v>1</v>
      </c>
      <c r="H592" s="31"/>
      <c r="I592" s="27">
        <v>0</v>
      </c>
      <c r="J592" s="28">
        <f t="shared" si="21"/>
        <v>0</v>
      </c>
      <c r="K592" s="29" t="s">
        <v>50</v>
      </c>
      <c r="L592" s="29" t="s">
        <v>45</v>
      </c>
      <c r="M592" s="29" t="s">
        <v>51</v>
      </c>
      <c r="N592" s="30" t="str">
        <f>VLOOKUP(M592,[4]OPERACIONAL!$A$1:$C$12,2,FALSE)</f>
        <v>SELECIONAR</v>
      </c>
    </row>
    <row r="593" spans="2:14">
      <c r="B593" s="23" t="str">
        <f t="shared" si="20"/>
        <v>U.</v>
      </c>
      <c r="C593" s="43" t="s">
        <v>4</v>
      </c>
      <c r="D593" s="25"/>
      <c r="E593" s="25"/>
      <c r="F593" s="24" t="s">
        <v>18</v>
      </c>
      <c r="G593" s="26">
        <v>1</v>
      </c>
      <c r="H593" s="31"/>
      <c r="I593" s="27">
        <v>0</v>
      </c>
      <c r="J593" s="28">
        <f t="shared" si="21"/>
        <v>0</v>
      </c>
      <c r="K593" s="29" t="s">
        <v>50</v>
      </c>
      <c r="L593" s="29" t="s">
        <v>45</v>
      </c>
      <c r="M593" s="29" t="s">
        <v>51</v>
      </c>
      <c r="N593" s="30" t="str">
        <f>VLOOKUP(M593,[4]OPERACIONAL!$A$1:$C$12,2,FALSE)</f>
        <v>SELECIONAR</v>
      </c>
    </row>
    <row r="594" spans="2:14">
      <c r="B594" s="23" t="str">
        <f t="shared" si="20"/>
        <v>U.</v>
      </c>
      <c r="C594" s="43" t="s">
        <v>4</v>
      </c>
      <c r="D594" s="25"/>
      <c r="E594" s="25"/>
      <c r="F594" s="24" t="s">
        <v>18</v>
      </c>
      <c r="G594" s="26">
        <v>1</v>
      </c>
      <c r="H594" s="31"/>
      <c r="I594" s="27">
        <v>0</v>
      </c>
      <c r="J594" s="28">
        <f t="shared" si="21"/>
        <v>0</v>
      </c>
      <c r="K594" s="29" t="s">
        <v>50</v>
      </c>
      <c r="L594" s="29" t="s">
        <v>45</v>
      </c>
      <c r="M594" s="29" t="s">
        <v>51</v>
      </c>
      <c r="N594" s="30" t="str">
        <f>VLOOKUP(M594,[4]OPERACIONAL!$A$1:$C$12,2,FALSE)</f>
        <v>SELECIONAR</v>
      </c>
    </row>
    <row r="595" spans="2:14">
      <c r="B595" s="23" t="str">
        <f t="shared" si="20"/>
        <v>U.</v>
      </c>
      <c r="C595" s="43" t="s">
        <v>4</v>
      </c>
      <c r="D595" s="25"/>
      <c r="E595" s="25"/>
      <c r="F595" s="24" t="s">
        <v>18</v>
      </c>
      <c r="G595" s="26">
        <v>1</v>
      </c>
      <c r="H595" s="31"/>
      <c r="I595" s="27">
        <v>0</v>
      </c>
      <c r="J595" s="28">
        <f t="shared" si="21"/>
        <v>0</v>
      </c>
      <c r="K595" s="29" t="s">
        <v>50</v>
      </c>
      <c r="L595" s="29" t="s">
        <v>45</v>
      </c>
      <c r="M595" s="29" t="s">
        <v>51</v>
      </c>
      <c r="N595" s="30" t="str">
        <f>VLOOKUP(M595,[4]OPERACIONAL!$A$1:$C$12,2,FALSE)</f>
        <v>SELECIONAR</v>
      </c>
    </row>
    <row r="596" spans="2:14">
      <c r="B596" s="23" t="str">
        <f t="shared" si="20"/>
        <v>U.</v>
      </c>
      <c r="C596" s="43" t="s">
        <v>4</v>
      </c>
      <c r="D596" s="25"/>
      <c r="E596" s="25"/>
      <c r="F596" s="24" t="s">
        <v>18</v>
      </c>
      <c r="G596" s="26">
        <v>1</v>
      </c>
      <c r="H596" s="31"/>
      <c r="I596" s="27">
        <v>0</v>
      </c>
      <c r="J596" s="28">
        <f t="shared" si="21"/>
        <v>0</v>
      </c>
      <c r="K596" s="29" t="s">
        <v>50</v>
      </c>
      <c r="L596" s="29" t="s">
        <v>45</v>
      </c>
      <c r="M596" s="29" t="s">
        <v>51</v>
      </c>
      <c r="N596" s="30" t="str">
        <f>VLOOKUP(M596,[4]OPERACIONAL!$A$1:$C$12,2,FALSE)</f>
        <v>SELECIONAR</v>
      </c>
    </row>
    <row r="597" spans="2:14">
      <c r="B597" s="23" t="str">
        <f t="shared" si="20"/>
        <v>U.</v>
      </c>
      <c r="C597" s="43" t="s">
        <v>4</v>
      </c>
      <c r="D597" s="25"/>
      <c r="E597" s="25"/>
      <c r="F597" s="24" t="s">
        <v>18</v>
      </c>
      <c r="G597" s="26">
        <v>1</v>
      </c>
      <c r="H597" s="31"/>
      <c r="I597" s="27">
        <v>0</v>
      </c>
      <c r="J597" s="28">
        <f t="shared" si="21"/>
        <v>0</v>
      </c>
      <c r="K597" s="29" t="s">
        <v>50</v>
      </c>
      <c r="L597" s="29" t="s">
        <v>45</v>
      </c>
      <c r="M597" s="29" t="s">
        <v>51</v>
      </c>
      <c r="N597" s="30" t="str">
        <f>VLOOKUP(M597,[4]OPERACIONAL!$A$1:$C$12,2,FALSE)</f>
        <v>SELECIONAR</v>
      </c>
    </row>
    <row r="598" spans="2:14">
      <c r="B598" s="23" t="str">
        <f t="shared" si="20"/>
        <v>U.</v>
      </c>
      <c r="C598" s="43" t="s">
        <v>4</v>
      </c>
      <c r="D598" s="25"/>
      <c r="E598" s="25"/>
      <c r="F598" s="24" t="s">
        <v>18</v>
      </c>
      <c r="G598" s="26">
        <v>1</v>
      </c>
      <c r="H598" s="31"/>
      <c r="I598" s="27">
        <v>0</v>
      </c>
      <c r="J598" s="28">
        <f t="shared" si="21"/>
        <v>0</v>
      </c>
      <c r="K598" s="29" t="s">
        <v>50</v>
      </c>
      <c r="L598" s="29" t="s">
        <v>45</v>
      </c>
      <c r="M598" s="29" t="s">
        <v>51</v>
      </c>
      <c r="N598" s="30" t="str">
        <f>VLOOKUP(M598,[4]OPERACIONAL!$A$1:$C$12,2,FALSE)</f>
        <v>SELECIONAR</v>
      </c>
    </row>
    <row r="599" spans="2:14">
      <c r="B599" s="23" t="str">
        <f t="shared" si="20"/>
        <v>U.</v>
      </c>
      <c r="C599" s="43" t="s">
        <v>4</v>
      </c>
      <c r="D599" s="25"/>
      <c r="E599" s="25"/>
      <c r="F599" s="24" t="s">
        <v>18</v>
      </c>
      <c r="G599" s="26">
        <v>1</v>
      </c>
      <c r="H599" s="31"/>
      <c r="I599" s="27">
        <v>0</v>
      </c>
      <c r="J599" s="28">
        <f t="shared" si="21"/>
        <v>0</v>
      </c>
      <c r="K599" s="29" t="s">
        <v>50</v>
      </c>
      <c r="L599" s="29" t="s">
        <v>45</v>
      </c>
      <c r="M599" s="29" t="s">
        <v>51</v>
      </c>
      <c r="N599" s="30" t="str">
        <f>VLOOKUP(M599,[4]OPERACIONAL!$A$1:$C$12,2,FALSE)</f>
        <v>SELECIONAR</v>
      </c>
    </row>
    <row r="600" spans="2:14">
      <c r="B600" s="23" t="str">
        <f t="shared" si="20"/>
        <v>U.</v>
      </c>
      <c r="C600" s="43" t="s">
        <v>4</v>
      </c>
      <c r="D600" s="25"/>
      <c r="E600" s="25"/>
      <c r="F600" s="24" t="s">
        <v>18</v>
      </c>
      <c r="G600" s="26">
        <v>1</v>
      </c>
      <c r="H600" s="31"/>
      <c r="I600" s="27">
        <v>0</v>
      </c>
      <c r="J600" s="28">
        <f t="shared" si="21"/>
        <v>0</v>
      </c>
      <c r="K600" s="29" t="s">
        <v>50</v>
      </c>
      <c r="L600" s="29" t="s">
        <v>45</v>
      </c>
      <c r="M600" s="29" t="s">
        <v>51</v>
      </c>
      <c r="N600" s="30" t="str">
        <f>VLOOKUP(M600,[4]OPERACIONAL!$A$1:$C$12,2,FALSE)</f>
        <v>SELECIONAR</v>
      </c>
    </row>
    <row r="601" spans="2:14">
      <c r="B601" s="23" t="str">
        <f t="shared" si="20"/>
        <v>U.</v>
      </c>
      <c r="C601" s="43" t="s">
        <v>4</v>
      </c>
      <c r="D601" s="25"/>
      <c r="E601" s="25"/>
      <c r="F601" s="24" t="s">
        <v>18</v>
      </c>
      <c r="G601" s="26">
        <v>1</v>
      </c>
      <c r="H601" s="31"/>
      <c r="I601" s="27">
        <v>0</v>
      </c>
      <c r="J601" s="28">
        <f t="shared" si="21"/>
        <v>0</v>
      </c>
      <c r="K601" s="29" t="s">
        <v>50</v>
      </c>
      <c r="L601" s="29" t="s">
        <v>45</v>
      </c>
      <c r="M601" s="29" t="s">
        <v>51</v>
      </c>
      <c r="N601" s="30" t="str">
        <f>VLOOKUP(M601,[4]OPERACIONAL!$A$1:$C$12,2,FALSE)</f>
        <v>SELECIONAR</v>
      </c>
    </row>
    <row r="602" spans="2:14">
      <c r="B602" s="23" t="str">
        <f t="shared" si="20"/>
        <v>U.</v>
      </c>
      <c r="C602" s="43" t="s">
        <v>4</v>
      </c>
      <c r="D602" s="25"/>
      <c r="E602" s="25"/>
      <c r="F602" s="24" t="s">
        <v>18</v>
      </c>
      <c r="G602" s="26">
        <v>1</v>
      </c>
      <c r="H602" s="31"/>
      <c r="I602" s="27">
        <v>0</v>
      </c>
      <c r="J602" s="28">
        <f t="shared" si="21"/>
        <v>0</v>
      </c>
      <c r="K602" s="29" t="s">
        <v>50</v>
      </c>
      <c r="L602" s="29" t="s">
        <v>45</v>
      </c>
      <c r="M602" s="29" t="s">
        <v>51</v>
      </c>
      <c r="N602" s="30" t="str">
        <f>VLOOKUP(M602,[4]OPERACIONAL!$A$1:$C$12,2,FALSE)</f>
        <v>SELECIONAR</v>
      </c>
    </row>
    <row r="603" spans="2:14">
      <c r="B603" s="23" t="str">
        <f t="shared" si="20"/>
        <v>U.</v>
      </c>
      <c r="C603" s="43" t="s">
        <v>4</v>
      </c>
      <c r="D603" s="25"/>
      <c r="E603" s="25"/>
      <c r="F603" s="24" t="s">
        <v>18</v>
      </c>
      <c r="G603" s="26">
        <v>1</v>
      </c>
      <c r="H603" s="31"/>
      <c r="I603" s="27">
        <v>0</v>
      </c>
      <c r="J603" s="28">
        <f t="shared" si="21"/>
        <v>0</v>
      </c>
      <c r="K603" s="29" t="s">
        <v>50</v>
      </c>
      <c r="L603" s="29" t="s">
        <v>45</v>
      </c>
      <c r="M603" s="29" t="s">
        <v>51</v>
      </c>
      <c r="N603" s="30" t="str">
        <f>VLOOKUP(M603,[4]OPERACIONAL!$A$1:$C$12,2,FALSE)</f>
        <v>SELECIONAR</v>
      </c>
    </row>
    <row r="604" spans="2:14">
      <c r="B604" s="23" t="str">
        <f t="shared" si="20"/>
        <v>U.</v>
      </c>
      <c r="C604" s="43" t="s">
        <v>4</v>
      </c>
      <c r="D604" s="25"/>
      <c r="E604" s="25"/>
      <c r="F604" s="24" t="s">
        <v>18</v>
      </c>
      <c r="G604" s="26">
        <v>1</v>
      </c>
      <c r="H604" s="31"/>
      <c r="I604" s="27">
        <v>0</v>
      </c>
      <c r="J604" s="28">
        <f t="shared" si="21"/>
        <v>0</v>
      </c>
      <c r="K604" s="29" t="s">
        <v>50</v>
      </c>
      <c r="L604" s="29" t="s">
        <v>45</v>
      </c>
      <c r="M604" s="29" t="s">
        <v>51</v>
      </c>
      <c r="N604" s="30" t="str">
        <f>VLOOKUP(M604,[4]OPERACIONAL!$A$1:$C$12,2,FALSE)</f>
        <v>SELECIONAR</v>
      </c>
    </row>
    <row r="605" spans="2:14">
      <c r="B605" s="23" t="str">
        <f t="shared" si="20"/>
        <v>U.</v>
      </c>
      <c r="C605" s="43" t="s">
        <v>4</v>
      </c>
      <c r="D605" s="25"/>
      <c r="E605" s="25"/>
      <c r="F605" s="24" t="s">
        <v>18</v>
      </c>
      <c r="G605" s="26">
        <v>1</v>
      </c>
      <c r="H605" s="31"/>
      <c r="I605" s="27">
        <v>0</v>
      </c>
      <c r="J605" s="28">
        <f t="shared" si="21"/>
        <v>0</v>
      </c>
      <c r="K605" s="29" t="s">
        <v>50</v>
      </c>
      <c r="L605" s="29" t="s">
        <v>45</v>
      </c>
      <c r="M605" s="29" t="s">
        <v>51</v>
      </c>
      <c r="N605" s="30" t="str">
        <f>VLOOKUP(M605,[4]OPERACIONAL!$A$1:$C$12,2,FALSE)</f>
        <v>SELECIONAR</v>
      </c>
    </row>
    <row r="606" spans="2:14">
      <c r="B606" s="23" t="str">
        <f t="shared" si="20"/>
        <v>U.</v>
      </c>
      <c r="C606" s="43" t="s">
        <v>4</v>
      </c>
      <c r="D606" s="25"/>
      <c r="E606" s="25"/>
      <c r="F606" s="24" t="s">
        <v>18</v>
      </c>
      <c r="G606" s="26">
        <v>1</v>
      </c>
      <c r="H606" s="31"/>
      <c r="I606" s="27">
        <v>0</v>
      </c>
      <c r="J606" s="28">
        <f t="shared" si="21"/>
        <v>0</v>
      </c>
      <c r="K606" s="29" t="s">
        <v>50</v>
      </c>
      <c r="L606" s="29" t="s">
        <v>45</v>
      </c>
      <c r="M606" s="29" t="s">
        <v>51</v>
      </c>
      <c r="N606" s="30" t="str">
        <f>VLOOKUP(M606,[4]OPERACIONAL!$A$1:$C$12,2,FALSE)</f>
        <v>SELECIONAR</v>
      </c>
    </row>
    <row r="607" spans="2:14">
      <c r="B607" s="23" t="str">
        <f t="shared" si="20"/>
        <v>U.</v>
      </c>
      <c r="C607" s="43" t="s">
        <v>4</v>
      </c>
      <c r="D607" s="25"/>
      <c r="E607" s="25"/>
      <c r="F607" s="24" t="s">
        <v>18</v>
      </c>
      <c r="G607" s="26">
        <v>1</v>
      </c>
      <c r="H607" s="31"/>
      <c r="I607" s="27">
        <v>0</v>
      </c>
      <c r="J607" s="28">
        <f t="shared" si="21"/>
        <v>0</v>
      </c>
      <c r="K607" s="29" t="s">
        <v>50</v>
      </c>
      <c r="L607" s="29" t="s">
        <v>45</v>
      </c>
      <c r="M607" s="29" t="s">
        <v>51</v>
      </c>
      <c r="N607" s="30" t="str">
        <f>VLOOKUP(M607,[4]OPERACIONAL!$A$1:$C$12,2,FALSE)</f>
        <v>SELECIONAR</v>
      </c>
    </row>
    <row r="608" spans="2:14">
      <c r="B608" s="23" t="str">
        <f t="shared" si="20"/>
        <v>U.</v>
      </c>
      <c r="C608" s="43" t="s">
        <v>4</v>
      </c>
      <c r="D608" s="25"/>
      <c r="E608" s="25"/>
      <c r="F608" s="24" t="s">
        <v>18</v>
      </c>
      <c r="G608" s="26">
        <v>1</v>
      </c>
      <c r="H608" s="31"/>
      <c r="I608" s="27">
        <v>0</v>
      </c>
      <c r="J608" s="28">
        <f t="shared" si="21"/>
        <v>0</v>
      </c>
      <c r="K608" s="29" t="s">
        <v>50</v>
      </c>
      <c r="L608" s="29" t="s">
        <v>45</v>
      </c>
      <c r="M608" s="29" t="s">
        <v>51</v>
      </c>
      <c r="N608" s="30" t="str">
        <f>VLOOKUP(M608,[4]OPERACIONAL!$A$1:$C$12,2,FALSE)</f>
        <v>SELECIONAR</v>
      </c>
    </row>
    <row r="609" spans="2:14">
      <c r="B609" s="23" t="str">
        <f t="shared" si="20"/>
        <v>U.</v>
      </c>
      <c r="C609" s="43" t="s">
        <v>4</v>
      </c>
      <c r="D609" s="25"/>
      <c r="E609" s="25"/>
      <c r="F609" s="24" t="s">
        <v>18</v>
      </c>
      <c r="G609" s="26">
        <v>1</v>
      </c>
      <c r="H609" s="31"/>
      <c r="I609" s="27">
        <v>0</v>
      </c>
      <c r="J609" s="28">
        <f t="shared" si="21"/>
        <v>0</v>
      </c>
      <c r="K609" s="29" t="s">
        <v>50</v>
      </c>
      <c r="L609" s="29" t="s">
        <v>45</v>
      </c>
      <c r="M609" s="29" t="s">
        <v>51</v>
      </c>
      <c r="N609" s="30" t="str">
        <f>VLOOKUP(M609,[4]OPERACIONAL!$A$1:$C$12,2,FALSE)</f>
        <v>SELECIONAR</v>
      </c>
    </row>
    <row r="610" spans="2:14">
      <c r="B610" s="23" t="str">
        <f t="shared" si="20"/>
        <v>U.</v>
      </c>
      <c r="C610" s="43" t="s">
        <v>4</v>
      </c>
      <c r="D610" s="25"/>
      <c r="E610" s="25"/>
      <c r="F610" s="24" t="s">
        <v>18</v>
      </c>
      <c r="G610" s="26">
        <v>1</v>
      </c>
      <c r="H610" s="31"/>
      <c r="I610" s="27">
        <v>0</v>
      </c>
      <c r="J610" s="28">
        <f t="shared" si="21"/>
        <v>0</v>
      </c>
      <c r="K610" s="29" t="s">
        <v>50</v>
      </c>
      <c r="L610" s="29" t="s">
        <v>45</v>
      </c>
      <c r="M610" s="29" t="s">
        <v>51</v>
      </c>
      <c r="N610" s="30" t="str">
        <f>VLOOKUP(M610,[4]OPERACIONAL!$A$1:$C$12,2,FALSE)</f>
        <v>SELECIONAR</v>
      </c>
    </row>
    <row r="611" spans="2:14">
      <c r="B611" s="23" t="str">
        <f t="shared" si="20"/>
        <v>U.</v>
      </c>
      <c r="C611" s="43" t="s">
        <v>4</v>
      </c>
      <c r="D611" s="25"/>
      <c r="E611" s="25"/>
      <c r="F611" s="24" t="s">
        <v>18</v>
      </c>
      <c r="G611" s="26">
        <v>1</v>
      </c>
      <c r="H611" s="31"/>
      <c r="I611" s="27">
        <v>0</v>
      </c>
      <c r="J611" s="28">
        <f t="shared" si="21"/>
        <v>0</v>
      </c>
      <c r="K611" s="29" t="s">
        <v>50</v>
      </c>
      <c r="L611" s="29" t="s">
        <v>45</v>
      </c>
      <c r="M611" s="29" t="s">
        <v>51</v>
      </c>
      <c r="N611" s="30" t="str">
        <f>VLOOKUP(M611,[4]OPERACIONAL!$A$1:$C$12,2,FALSE)</f>
        <v>SELECIONAR</v>
      </c>
    </row>
    <row r="612" spans="2:14">
      <c r="B612" s="23" t="str">
        <f t="shared" si="20"/>
        <v>U.</v>
      </c>
      <c r="C612" s="43" t="s">
        <v>4</v>
      </c>
      <c r="D612" s="25"/>
      <c r="E612" s="25"/>
      <c r="F612" s="24" t="s">
        <v>18</v>
      </c>
      <c r="G612" s="26">
        <v>1</v>
      </c>
      <c r="H612" s="31"/>
      <c r="I612" s="27">
        <v>0</v>
      </c>
      <c r="J612" s="28">
        <f t="shared" si="21"/>
        <v>0</v>
      </c>
      <c r="K612" s="29" t="s">
        <v>50</v>
      </c>
      <c r="L612" s="29" t="s">
        <v>45</v>
      </c>
      <c r="M612" s="29" t="s">
        <v>51</v>
      </c>
      <c r="N612" s="30" t="str">
        <f>VLOOKUP(M612,[4]OPERACIONAL!$A$1:$C$12,2,FALSE)</f>
        <v>SELECIONAR</v>
      </c>
    </row>
    <row r="613" spans="2:14">
      <c r="B613" s="23" t="str">
        <f t="shared" si="20"/>
        <v>U.</v>
      </c>
      <c r="C613" s="43" t="s">
        <v>4</v>
      </c>
      <c r="D613" s="25"/>
      <c r="E613" s="25"/>
      <c r="F613" s="24" t="s">
        <v>18</v>
      </c>
      <c r="G613" s="26">
        <v>1</v>
      </c>
      <c r="H613" s="31"/>
      <c r="I613" s="27">
        <v>0</v>
      </c>
      <c r="J613" s="28">
        <f t="shared" si="21"/>
        <v>0</v>
      </c>
      <c r="K613" s="29" t="s">
        <v>50</v>
      </c>
      <c r="L613" s="29" t="s">
        <v>45</v>
      </c>
      <c r="M613" s="29" t="s">
        <v>51</v>
      </c>
      <c r="N613" s="30" t="str">
        <f>VLOOKUP(M613,[4]OPERACIONAL!$A$1:$C$12,2,FALSE)</f>
        <v>SELECIONAR</v>
      </c>
    </row>
    <row r="614" spans="2:14">
      <c r="B614" s="23" t="str">
        <f t="shared" si="20"/>
        <v>U.</v>
      </c>
      <c r="C614" s="43" t="s">
        <v>4</v>
      </c>
      <c r="D614" s="25"/>
      <c r="E614" s="25"/>
      <c r="F614" s="24" t="s">
        <v>18</v>
      </c>
      <c r="G614" s="26">
        <v>1</v>
      </c>
      <c r="H614" s="31"/>
      <c r="I614" s="27">
        <v>0</v>
      </c>
      <c r="J614" s="28">
        <f t="shared" si="21"/>
        <v>0</v>
      </c>
      <c r="K614" s="29" t="s">
        <v>50</v>
      </c>
      <c r="L614" s="29" t="s">
        <v>45</v>
      </c>
      <c r="M614" s="29" t="s">
        <v>51</v>
      </c>
      <c r="N614" s="30" t="str">
        <f>VLOOKUP(M614,[4]OPERACIONAL!$A$1:$C$12,2,FALSE)</f>
        <v>SELECIONAR</v>
      </c>
    </row>
    <row r="615" spans="2:14">
      <c r="B615" s="23" t="str">
        <f t="shared" si="20"/>
        <v>U.</v>
      </c>
      <c r="C615" s="43" t="s">
        <v>4</v>
      </c>
      <c r="D615" s="25"/>
      <c r="E615" s="25"/>
      <c r="F615" s="24" t="s">
        <v>18</v>
      </c>
      <c r="G615" s="26">
        <v>1</v>
      </c>
      <c r="H615" s="31"/>
      <c r="I615" s="27">
        <v>0</v>
      </c>
      <c r="J615" s="28">
        <f t="shared" si="21"/>
        <v>0</v>
      </c>
      <c r="K615" s="29" t="s">
        <v>50</v>
      </c>
      <c r="L615" s="29" t="s">
        <v>45</v>
      </c>
      <c r="M615" s="29" t="s">
        <v>51</v>
      </c>
      <c r="N615" s="30" t="str">
        <f>VLOOKUP(M615,[4]OPERACIONAL!$A$1:$C$12,2,FALSE)</f>
        <v>SELECIONAR</v>
      </c>
    </row>
    <row r="616" spans="2:14">
      <c r="B616" s="23" t="str">
        <f t="shared" si="20"/>
        <v>U.</v>
      </c>
      <c r="C616" s="43" t="s">
        <v>4</v>
      </c>
      <c r="D616" s="25"/>
      <c r="E616" s="25"/>
      <c r="F616" s="24" t="s">
        <v>18</v>
      </c>
      <c r="G616" s="26">
        <v>1</v>
      </c>
      <c r="H616" s="31"/>
      <c r="I616" s="27">
        <v>0</v>
      </c>
      <c r="J616" s="28">
        <f t="shared" si="21"/>
        <v>0</v>
      </c>
      <c r="K616" s="29" t="s">
        <v>50</v>
      </c>
      <c r="L616" s="29" t="s">
        <v>45</v>
      </c>
      <c r="M616" s="29" t="s">
        <v>51</v>
      </c>
      <c r="N616" s="30" t="str">
        <f>VLOOKUP(M616,[4]OPERACIONAL!$A$1:$C$12,2,FALSE)</f>
        <v>SELECIONAR</v>
      </c>
    </row>
    <row r="617" spans="2:14">
      <c r="B617" s="23" t="str">
        <f t="shared" si="20"/>
        <v>U.</v>
      </c>
      <c r="C617" s="43" t="s">
        <v>4</v>
      </c>
      <c r="D617" s="25"/>
      <c r="E617" s="25"/>
      <c r="F617" s="24" t="s">
        <v>18</v>
      </c>
      <c r="G617" s="26">
        <v>1</v>
      </c>
      <c r="H617" s="31"/>
      <c r="I617" s="27">
        <v>0</v>
      </c>
      <c r="J617" s="28">
        <f t="shared" si="21"/>
        <v>0</v>
      </c>
      <c r="K617" s="29" t="s">
        <v>50</v>
      </c>
      <c r="L617" s="29" t="s">
        <v>45</v>
      </c>
      <c r="M617" s="29" t="s">
        <v>51</v>
      </c>
      <c r="N617" s="30" t="str">
        <f>VLOOKUP(M617,[4]OPERACIONAL!$A$1:$C$12,2,FALSE)</f>
        <v>SELECIONAR</v>
      </c>
    </row>
    <row r="618" spans="2:14">
      <c r="B618" s="23" t="str">
        <f t="shared" si="20"/>
        <v>U.</v>
      </c>
      <c r="C618" s="43" t="s">
        <v>4</v>
      </c>
      <c r="D618" s="25"/>
      <c r="E618" s="25"/>
      <c r="F618" s="24" t="s">
        <v>18</v>
      </c>
      <c r="G618" s="26">
        <v>1</v>
      </c>
      <c r="H618" s="31"/>
      <c r="I618" s="27">
        <v>0</v>
      </c>
      <c r="J618" s="28">
        <f t="shared" si="21"/>
        <v>0</v>
      </c>
      <c r="K618" s="29" t="s">
        <v>50</v>
      </c>
      <c r="L618" s="29" t="s">
        <v>45</v>
      </c>
      <c r="M618" s="29" t="s">
        <v>51</v>
      </c>
      <c r="N618" s="30" t="str">
        <f>VLOOKUP(M618,[4]OPERACIONAL!$A$1:$C$12,2,FALSE)</f>
        <v>SELECIONAR</v>
      </c>
    </row>
    <row r="619" spans="2:14">
      <c r="B619" s="23" t="str">
        <f t="shared" si="20"/>
        <v>U.</v>
      </c>
      <c r="C619" s="43" t="s">
        <v>4</v>
      </c>
      <c r="D619" s="25"/>
      <c r="E619" s="25"/>
      <c r="F619" s="24" t="s">
        <v>18</v>
      </c>
      <c r="G619" s="26">
        <v>1</v>
      </c>
      <c r="H619" s="31"/>
      <c r="I619" s="27">
        <v>0</v>
      </c>
      <c r="J619" s="28">
        <f t="shared" si="21"/>
        <v>0</v>
      </c>
      <c r="K619" s="29" t="s">
        <v>50</v>
      </c>
      <c r="L619" s="29" t="s">
        <v>45</v>
      </c>
      <c r="M619" s="29" t="s">
        <v>51</v>
      </c>
      <c r="N619" s="30" t="str">
        <f>VLOOKUP(M619,[4]OPERACIONAL!$A$1:$C$12,2,FALSE)</f>
        <v>SELECIONAR</v>
      </c>
    </row>
    <row r="620" spans="2:14">
      <c r="B620" s="23" t="str">
        <f t="shared" si="20"/>
        <v>U.</v>
      </c>
      <c r="C620" s="43" t="s">
        <v>4</v>
      </c>
      <c r="D620" s="25"/>
      <c r="E620" s="25"/>
      <c r="F620" s="24" t="s">
        <v>18</v>
      </c>
      <c r="G620" s="26">
        <v>1</v>
      </c>
      <c r="H620" s="31"/>
      <c r="I620" s="27">
        <v>0</v>
      </c>
      <c r="J620" s="28">
        <f t="shared" si="21"/>
        <v>0</v>
      </c>
      <c r="K620" s="29" t="s">
        <v>50</v>
      </c>
      <c r="L620" s="29" t="s">
        <v>45</v>
      </c>
      <c r="M620" s="29" t="s">
        <v>51</v>
      </c>
      <c r="N620" s="30" t="str">
        <f>VLOOKUP(M620,[4]OPERACIONAL!$A$1:$C$12,2,FALSE)</f>
        <v>SELECIONAR</v>
      </c>
    </row>
    <row r="621" spans="2:14">
      <c r="B621" s="23" t="str">
        <f t="shared" si="20"/>
        <v>U.</v>
      </c>
      <c r="C621" s="43" t="s">
        <v>4</v>
      </c>
      <c r="D621" s="25"/>
      <c r="E621" s="25"/>
      <c r="F621" s="24" t="s">
        <v>18</v>
      </c>
      <c r="G621" s="26">
        <v>1</v>
      </c>
      <c r="H621" s="31"/>
      <c r="I621" s="27">
        <v>0</v>
      </c>
      <c r="J621" s="28">
        <f t="shared" si="21"/>
        <v>0</v>
      </c>
      <c r="K621" s="29" t="s">
        <v>50</v>
      </c>
      <c r="L621" s="29" t="s">
        <v>45</v>
      </c>
      <c r="M621" s="29" t="s">
        <v>51</v>
      </c>
      <c r="N621" s="30" t="str">
        <f>VLOOKUP(M621,[4]OPERACIONAL!$A$1:$C$12,2,FALSE)</f>
        <v>SELECIONAR</v>
      </c>
    </row>
    <row r="622" spans="2:14">
      <c r="B622" s="23" t="str">
        <f t="shared" si="20"/>
        <v>U.</v>
      </c>
      <c r="C622" s="43" t="s">
        <v>4</v>
      </c>
      <c r="D622" s="25"/>
      <c r="E622" s="25"/>
      <c r="F622" s="24" t="s">
        <v>18</v>
      </c>
      <c r="G622" s="26">
        <v>1</v>
      </c>
      <c r="H622" s="31"/>
      <c r="I622" s="27">
        <v>0</v>
      </c>
      <c r="J622" s="28">
        <f t="shared" si="21"/>
        <v>0</v>
      </c>
      <c r="K622" s="29" t="s">
        <v>50</v>
      </c>
      <c r="L622" s="29" t="s">
        <v>45</v>
      </c>
      <c r="M622" s="29" t="s">
        <v>51</v>
      </c>
      <c r="N622" s="30" t="str">
        <f>VLOOKUP(M622,[4]OPERACIONAL!$A$1:$C$12,2,FALSE)</f>
        <v>SELECIONAR</v>
      </c>
    </row>
    <row r="623" spans="2:14">
      <c r="B623" s="23" t="str">
        <f t="shared" si="20"/>
        <v>U.</v>
      </c>
      <c r="C623" s="43" t="s">
        <v>4</v>
      </c>
      <c r="D623" s="25"/>
      <c r="E623" s="25"/>
      <c r="F623" s="24" t="s">
        <v>18</v>
      </c>
      <c r="G623" s="26">
        <v>1</v>
      </c>
      <c r="H623" s="31"/>
      <c r="I623" s="27">
        <v>0</v>
      </c>
      <c r="J623" s="28">
        <f t="shared" si="21"/>
        <v>0</v>
      </c>
      <c r="K623" s="29" t="s">
        <v>50</v>
      </c>
      <c r="L623" s="29" t="s">
        <v>45</v>
      </c>
      <c r="M623" s="29" t="s">
        <v>51</v>
      </c>
      <c r="N623" s="30" t="str">
        <f>VLOOKUP(M623,[4]OPERACIONAL!$A$1:$C$12,2,FALSE)</f>
        <v>SELECIONAR</v>
      </c>
    </row>
    <row r="624" spans="2:14">
      <c r="B624" s="23" t="str">
        <f t="shared" si="20"/>
        <v>U.</v>
      </c>
      <c r="C624" s="43" t="s">
        <v>4</v>
      </c>
      <c r="D624" s="25"/>
      <c r="E624" s="25"/>
      <c r="F624" s="24" t="s">
        <v>18</v>
      </c>
      <c r="G624" s="26">
        <v>1</v>
      </c>
      <c r="H624" s="31"/>
      <c r="I624" s="27">
        <v>0</v>
      </c>
      <c r="J624" s="28">
        <f t="shared" si="21"/>
        <v>0</v>
      </c>
      <c r="K624" s="29" t="s">
        <v>50</v>
      </c>
      <c r="L624" s="29" t="s">
        <v>45</v>
      </c>
      <c r="M624" s="29" t="s">
        <v>51</v>
      </c>
      <c r="N624" s="30" t="str">
        <f>VLOOKUP(M624,[4]OPERACIONAL!$A$1:$C$12,2,FALSE)</f>
        <v>SELECIONAR</v>
      </c>
    </row>
    <row r="625" spans="2:14">
      <c r="B625" s="23" t="str">
        <f t="shared" si="20"/>
        <v>U.</v>
      </c>
      <c r="C625" s="43" t="s">
        <v>4</v>
      </c>
      <c r="D625" s="25"/>
      <c r="E625" s="25"/>
      <c r="F625" s="24" t="s">
        <v>18</v>
      </c>
      <c r="G625" s="26">
        <v>1</v>
      </c>
      <c r="H625" s="31"/>
      <c r="I625" s="27">
        <v>0</v>
      </c>
      <c r="J625" s="28">
        <f t="shared" si="21"/>
        <v>0</v>
      </c>
      <c r="K625" s="29" t="s">
        <v>50</v>
      </c>
      <c r="L625" s="29" t="s">
        <v>45</v>
      </c>
      <c r="M625" s="29" t="s">
        <v>51</v>
      </c>
      <c r="N625" s="30" t="str">
        <f>VLOOKUP(M625,[4]OPERACIONAL!$A$1:$C$12,2,FALSE)</f>
        <v>SELECIONAR</v>
      </c>
    </row>
    <row r="626" spans="2:14">
      <c r="B626" s="23" t="str">
        <f t="shared" si="20"/>
        <v>U.</v>
      </c>
      <c r="C626" s="43" t="s">
        <v>4</v>
      </c>
      <c r="D626" s="25"/>
      <c r="E626" s="25"/>
      <c r="F626" s="24" t="s">
        <v>18</v>
      </c>
      <c r="G626" s="26">
        <v>1</v>
      </c>
      <c r="H626" s="31"/>
      <c r="I626" s="27">
        <v>0</v>
      </c>
      <c r="J626" s="28">
        <f t="shared" si="21"/>
        <v>0</v>
      </c>
      <c r="K626" s="29" t="s">
        <v>50</v>
      </c>
      <c r="L626" s="29" t="s">
        <v>45</v>
      </c>
      <c r="M626" s="29" t="s">
        <v>51</v>
      </c>
      <c r="N626" s="30" t="str">
        <f>VLOOKUP(M626,[4]OPERACIONAL!$A$1:$C$12,2,FALSE)</f>
        <v>SELECIONAR</v>
      </c>
    </row>
    <row r="627" spans="2:14">
      <c r="B627" s="23" t="str">
        <f t="shared" si="20"/>
        <v>U.</v>
      </c>
      <c r="C627" s="43" t="s">
        <v>4</v>
      </c>
      <c r="D627" s="25"/>
      <c r="E627" s="25"/>
      <c r="F627" s="24" t="s">
        <v>18</v>
      </c>
      <c r="G627" s="26">
        <v>1</v>
      </c>
      <c r="H627" s="31"/>
      <c r="I627" s="27">
        <v>0</v>
      </c>
      <c r="J627" s="28">
        <f t="shared" si="21"/>
        <v>0</v>
      </c>
      <c r="K627" s="29" t="s">
        <v>50</v>
      </c>
      <c r="L627" s="29" t="s">
        <v>45</v>
      </c>
      <c r="M627" s="29" t="s">
        <v>51</v>
      </c>
      <c r="N627" s="30" t="str">
        <f>VLOOKUP(M627,[4]OPERACIONAL!$A$1:$C$12,2,FALSE)</f>
        <v>SELECIONAR</v>
      </c>
    </row>
    <row r="628" spans="2:14">
      <c r="B628" s="23" t="str">
        <f t="shared" si="20"/>
        <v>U.</v>
      </c>
      <c r="C628" s="43" t="s">
        <v>4</v>
      </c>
      <c r="D628" s="25"/>
      <c r="E628" s="25"/>
      <c r="F628" s="24" t="s">
        <v>18</v>
      </c>
      <c r="G628" s="26">
        <v>1</v>
      </c>
      <c r="H628" s="31"/>
      <c r="I628" s="27">
        <v>0</v>
      </c>
      <c r="J628" s="28">
        <f t="shared" si="21"/>
        <v>0</v>
      </c>
      <c r="K628" s="29" t="s">
        <v>50</v>
      </c>
      <c r="L628" s="29" t="s">
        <v>45</v>
      </c>
      <c r="M628" s="29" t="s">
        <v>51</v>
      </c>
      <c r="N628" s="30" t="str">
        <f>VLOOKUP(M628,[4]OPERACIONAL!$A$1:$C$12,2,FALSE)</f>
        <v>SELECIONAR</v>
      </c>
    </row>
    <row r="629" spans="2:14">
      <c r="B629" s="23" t="str">
        <f t="shared" si="20"/>
        <v>U.</v>
      </c>
      <c r="C629" s="43" t="s">
        <v>4</v>
      </c>
      <c r="D629" s="25"/>
      <c r="E629" s="25"/>
      <c r="F629" s="24" t="s">
        <v>18</v>
      </c>
      <c r="G629" s="26">
        <v>1</v>
      </c>
      <c r="H629" s="31"/>
      <c r="I629" s="27">
        <v>0</v>
      </c>
      <c r="J629" s="28">
        <f t="shared" si="21"/>
        <v>0</v>
      </c>
      <c r="K629" s="29" t="s">
        <v>50</v>
      </c>
      <c r="L629" s="29" t="s">
        <v>45</v>
      </c>
      <c r="M629" s="29" t="s">
        <v>51</v>
      </c>
      <c r="N629" s="30" t="str">
        <f>VLOOKUP(M629,[4]OPERACIONAL!$A$1:$C$12,2,FALSE)</f>
        <v>SELECIONAR</v>
      </c>
    </row>
    <row r="630" spans="2:14">
      <c r="B630" s="23" t="str">
        <f t="shared" si="20"/>
        <v>U.</v>
      </c>
      <c r="C630" s="43" t="s">
        <v>4</v>
      </c>
      <c r="D630" s="25"/>
      <c r="E630" s="25"/>
      <c r="F630" s="24" t="s">
        <v>18</v>
      </c>
      <c r="G630" s="26">
        <v>1</v>
      </c>
      <c r="H630" s="31"/>
      <c r="I630" s="27">
        <v>0</v>
      </c>
      <c r="J630" s="28">
        <f t="shared" si="21"/>
        <v>0</v>
      </c>
      <c r="K630" s="29" t="s">
        <v>50</v>
      </c>
      <c r="L630" s="29" t="s">
        <v>45</v>
      </c>
      <c r="M630" s="29" t="s">
        <v>51</v>
      </c>
      <c r="N630" s="30" t="str">
        <f>VLOOKUP(M630,[4]OPERACIONAL!$A$1:$C$12,2,FALSE)</f>
        <v>SELECIONAR</v>
      </c>
    </row>
    <row r="631" spans="2:14">
      <c r="B631" s="23" t="str">
        <f t="shared" ref="B631:B694" si="22">MID(C631,1,2)</f>
        <v>U.</v>
      </c>
      <c r="C631" s="43" t="s">
        <v>4</v>
      </c>
      <c r="D631" s="25"/>
      <c r="E631" s="25"/>
      <c r="F631" s="24" t="s">
        <v>18</v>
      </c>
      <c r="G631" s="26">
        <v>1</v>
      </c>
      <c r="H631" s="31"/>
      <c r="I631" s="27">
        <v>0</v>
      </c>
      <c r="J631" s="28">
        <f t="shared" si="21"/>
        <v>0</v>
      </c>
      <c r="K631" s="29" t="s">
        <v>50</v>
      </c>
      <c r="L631" s="29" t="s">
        <v>45</v>
      </c>
      <c r="M631" s="29" t="s">
        <v>51</v>
      </c>
      <c r="N631" s="30" t="str">
        <f>VLOOKUP(M631,[4]OPERACIONAL!$A$1:$C$12,2,FALSE)</f>
        <v>SELECIONAR</v>
      </c>
    </row>
    <row r="632" spans="2:14">
      <c r="B632" s="23" t="str">
        <f t="shared" si="22"/>
        <v>U.</v>
      </c>
      <c r="C632" s="43" t="s">
        <v>4</v>
      </c>
      <c r="D632" s="25"/>
      <c r="E632" s="25"/>
      <c r="F632" s="24" t="s">
        <v>18</v>
      </c>
      <c r="G632" s="26">
        <v>1</v>
      </c>
      <c r="H632" s="31"/>
      <c r="I632" s="27">
        <v>0</v>
      </c>
      <c r="J632" s="28">
        <f t="shared" si="21"/>
        <v>0</v>
      </c>
      <c r="K632" s="29" t="s">
        <v>50</v>
      </c>
      <c r="L632" s="29" t="s">
        <v>45</v>
      </c>
      <c r="M632" s="29" t="s">
        <v>51</v>
      </c>
      <c r="N632" s="30" t="str">
        <f>VLOOKUP(M632,[4]OPERACIONAL!$A$1:$C$12,2,FALSE)</f>
        <v>SELECIONAR</v>
      </c>
    </row>
    <row r="633" spans="2:14">
      <c r="B633" s="23" t="str">
        <f t="shared" si="22"/>
        <v>U.</v>
      </c>
      <c r="C633" s="43" t="s">
        <v>4</v>
      </c>
      <c r="D633" s="25"/>
      <c r="E633" s="25"/>
      <c r="F633" s="24" t="s">
        <v>18</v>
      </c>
      <c r="G633" s="26">
        <v>1</v>
      </c>
      <c r="H633" s="31"/>
      <c r="I633" s="27">
        <v>0</v>
      </c>
      <c r="J633" s="28">
        <f t="shared" si="21"/>
        <v>0</v>
      </c>
      <c r="K633" s="29" t="s">
        <v>50</v>
      </c>
      <c r="L633" s="29" t="s">
        <v>45</v>
      </c>
      <c r="M633" s="29" t="s">
        <v>51</v>
      </c>
      <c r="N633" s="30" t="str">
        <f>VLOOKUP(M633,[4]OPERACIONAL!$A$1:$C$12,2,FALSE)</f>
        <v>SELECIONAR</v>
      </c>
    </row>
    <row r="634" spans="2:14">
      <c r="B634" s="23" t="str">
        <f t="shared" si="22"/>
        <v>U.</v>
      </c>
      <c r="C634" s="43" t="s">
        <v>4</v>
      </c>
      <c r="D634" s="25"/>
      <c r="E634" s="25"/>
      <c r="F634" s="24" t="s">
        <v>18</v>
      </c>
      <c r="G634" s="26">
        <v>1</v>
      </c>
      <c r="H634" s="31"/>
      <c r="I634" s="27">
        <v>0</v>
      </c>
      <c r="J634" s="28">
        <f t="shared" si="21"/>
        <v>0</v>
      </c>
      <c r="K634" s="29" t="s">
        <v>50</v>
      </c>
      <c r="L634" s="29" t="s">
        <v>45</v>
      </c>
      <c r="M634" s="29" t="s">
        <v>51</v>
      </c>
      <c r="N634" s="30" t="str">
        <f>VLOOKUP(M634,[4]OPERACIONAL!$A$1:$C$12,2,FALSE)</f>
        <v>SELECIONAR</v>
      </c>
    </row>
    <row r="635" spans="2:14">
      <c r="B635" s="23" t="str">
        <f t="shared" si="22"/>
        <v>U.</v>
      </c>
      <c r="C635" s="43" t="s">
        <v>4</v>
      </c>
      <c r="D635" s="25"/>
      <c r="E635" s="25"/>
      <c r="F635" s="24" t="s">
        <v>18</v>
      </c>
      <c r="G635" s="26">
        <v>1</v>
      </c>
      <c r="H635" s="31"/>
      <c r="I635" s="27">
        <v>0</v>
      </c>
      <c r="J635" s="28">
        <f t="shared" si="21"/>
        <v>0</v>
      </c>
      <c r="K635" s="29" t="s">
        <v>50</v>
      </c>
      <c r="L635" s="29" t="s">
        <v>45</v>
      </c>
      <c r="M635" s="29" t="s">
        <v>51</v>
      </c>
      <c r="N635" s="30" t="str">
        <f>VLOOKUP(M635,[4]OPERACIONAL!$A$1:$C$12,2,FALSE)</f>
        <v>SELECIONAR</v>
      </c>
    </row>
    <row r="636" spans="2:14">
      <c r="B636" s="23" t="str">
        <f t="shared" si="22"/>
        <v>U.</v>
      </c>
      <c r="C636" s="43" t="s">
        <v>4</v>
      </c>
      <c r="D636" s="25"/>
      <c r="E636" s="25"/>
      <c r="F636" s="24" t="s">
        <v>18</v>
      </c>
      <c r="G636" s="26">
        <v>1</v>
      </c>
      <c r="H636" s="31"/>
      <c r="I636" s="27">
        <v>0</v>
      </c>
      <c r="J636" s="28">
        <f t="shared" si="21"/>
        <v>0</v>
      </c>
      <c r="K636" s="29" t="s">
        <v>50</v>
      </c>
      <c r="L636" s="29" t="s">
        <v>45</v>
      </c>
      <c r="M636" s="29" t="s">
        <v>51</v>
      </c>
      <c r="N636" s="30" t="str">
        <f>VLOOKUP(M636,[4]OPERACIONAL!$A$1:$C$12,2,FALSE)</f>
        <v>SELECIONAR</v>
      </c>
    </row>
    <row r="637" spans="2:14">
      <c r="B637" s="23" t="str">
        <f t="shared" si="22"/>
        <v>U.</v>
      </c>
      <c r="C637" s="43" t="s">
        <v>4</v>
      </c>
      <c r="D637" s="25"/>
      <c r="E637" s="25"/>
      <c r="F637" s="24" t="s">
        <v>18</v>
      </c>
      <c r="G637" s="26">
        <v>1</v>
      </c>
      <c r="H637" s="31"/>
      <c r="I637" s="27">
        <v>0</v>
      </c>
      <c r="J637" s="28">
        <f t="shared" si="21"/>
        <v>0</v>
      </c>
      <c r="K637" s="29" t="s">
        <v>50</v>
      </c>
      <c r="L637" s="29" t="s">
        <v>45</v>
      </c>
      <c r="M637" s="29" t="s">
        <v>51</v>
      </c>
      <c r="N637" s="30" t="str">
        <f>VLOOKUP(M637,[4]OPERACIONAL!$A$1:$C$12,2,FALSE)</f>
        <v>SELECIONAR</v>
      </c>
    </row>
    <row r="638" spans="2:14">
      <c r="B638" s="23" t="str">
        <f t="shared" si="22"/>
        <v>U.</v>
      </c>
      <c r="C638" s="43" t="s">
        <v>4</v>
      </c>
      <c r="D638" s="25"/>
      <c r="E638" s="25"/>
      <c r="F638" s="24" t="s">
        <v>18</v>
      </c>
      <c r="G638" s="26">
        <v>1</v>
      </c>
      <c r="H638" s="31"/>
      <c r="I638" s="27">
        <v>0</v>
      </c>
      <c r="J638" s="28">
        <f t="shared" si="21"/>
        <v>0</v>
      </c>
      <c r="K638" s="29" t="s">
        <v>50</v>
      </c>
      <c r="L638" s="29" t="s">
        <v>45</v>
      </c>
      <c r="M638" s="29" t="s">
        <v>51</v>
      </c>
      <c r="N638" s="30" t="str">
        <f>VLOOKUP(M638,[4]OPERACIONAL!$A$1:$C$12,2,FALSE)</f>
        <v>SELECIONAR</v>
      </c>
    </row>
    <row r="639" spans="2:14">
      <c r="B639" s="23" t="str">
        <f t="shared" si="22"/>
        <v>U.</v>
      </c>
      <c r="C639" s="43" t="s">
        <v>4</v>
      </c>
      <c r="D639" s="25"/>
      <c r="E639" s="25"/>
      <c r="F639" s="24" t="s">
        <v>18</v>
      </c>
      <c r="G639" s="26">
        <v>1</v>
      </c>
      <c r="H639" s="31"/>
      <c r="I639" s="27">
        <v>0</v>
      </c>
      <c r="J639" s="28">
        <f t="shared" si="21"/>
        <v>0</v>
      </c>
      <c r="K639" s="29" t="s">
        <v>50</v>
      </c>
      <c r="L639" s="29" t="s">
        <v>45</v>
      </c>
      <c r="M639" s="29" t="s">
        <v>51</v>
      </c>
      <c r="N639" s="30" t="str">
        <f>VLOOKUP(M639,[4]OPERACIONAL!$A$1:$C$12,2,FALSE)</f>
        <v>SELECIONAR</v>
      </c>
    </row>
    <row r="640" spans="2:14">
      <c r="B640" s="23" t="str">
        <f t="shared" si="22"/>
        <v>U.</v>
      </c>
      <c r="C640" s="43" t="s">
        <v>4</v>
      </c>
      <c r="D640" s="25"/>
      <c r="E640" s="25"/>
      <c r="F640" s="24" t="s">
        <v>18</v>
      </c>
      <c r="G640" s="26">
        <v>1</v>
      </c>
      <c r="H640" s="31"/>
      <c r="I640" s="27">
        <v>0</v>
      </c>
      <c r="J640" s="28">
        <f t="shared" si="21"/>
        <v>0</v>
      </c>
      <c r="K640" s="29" t="s">
        <v>50</v>
      </c>
      <c r="L640" s="29" t="s">
        <v>45</v>
      </c>
      <c r="M640" s="29" t="s">
        <v>51</v>
      </c>
      <c r="N640" s="30" t="str">
        <f>VLOOKUP(M640,[4]OPERACIONAL!$A$1:$C$12,2,FALSE)</f>
        <v>SELECIONAR</v>
      </c>
    </row>
    <row r="641" spans="2:14">
      <c r="B641" s="23" t="str">
        <f t="shared" si="22"/>
        <v>U.</v>
      </c>
      <c r="C641" s="43" t="s">
        <v>4</v>
      </c>
      <c r="D641" s="25"/>
      <c r="E641" s="25"/>
      <c r="F641" s="24" t="s">
        <v>18</v>
      </c>
      <c r="G641" s="26">
        <v>1</v>
      </c>
      <c r="H641" s="31"/>
      <c r="I641" s="27">
        <v>0</v>
      </c>
      <c r="J641" s="28">
        <f t="shared" si="21"/>
        <v>0</v>
      </c>
      <c r="K641" s="29" t="s">
        <v>50</v>
      </c>
      <c r="L641" s="29" t="s">
        <v>45</v>
      </c>
      <c r="M641" s="29" t="s">
        <v>51</v>
      </c>
      <c r="N641" s="30" t="str">
        <f>VLOOKUP(M641,[4]OPERACIONAL!$A$1:$C$12,2,FALSE)</f>
        <v>SELECIONAR</v>
      </c>
    </row>
    <row r="642" spans="2:14">
      <c r="B642" s="23" t="str">
        <f t="shared" si="22"/>
        <v>U.</v>
      </c>
      <c r="C642" s="43" t="s">
        <v>4</v>
      </c>
      <c r="D642" s="25"/>
      <c r="E642" s="25"/>
      <c r="F642" s="24" t="s">
        <v>18</v>
      </c>
      <c r="G642" s="26">
        <v>1</v>
      </c>
      <c r="H642" s="31"/>
      <c r="I642" s="27">
        <v>0</v>
      </c>
      <c r="J642" s="28">
        <f t="shared" si="21"/>
        <v>0</v>
      </c>
      <c r="K642" s="29" t="s">
        <v>50</v>
      </c>
      <c r="L642" s="29" t="s">
        <v>45</v>
      </c>
      <c r="M642" s="29" t="s">
        <v>51</v>
      </c>
      <c r="N642" s="30" t="str">
        <f>VLOOKUP(M642,[4]OPERACIONAL!$A$1:$C$12,2,FALSE)</f>
        <v>SELECIONAR</v>
      </c>
    </row>
    <row r="643" spans="2:14">
      <c r="B643" s="23" t="str">
        <f t="shared" si="22"/>
        <v>U.</v>
      </c>
      <c r="C643" s="43" t="s">
        <v>4</v>
      </c>
      <c r="D643" s="25"/>
      <c r="E643" s="25"/>
      <c r="F643" s="24" t="s">
        <v>18</v>
      </c>
      <c r="G643" s="26">
        <v>1</v>
      </c>
      <c r="H643" s="31"/>
      <c r="I643" s="27">
        <v>0</v>
      </c>
      <c r="J643" s="28">
        <f t="shared" si="21"/>
        <v>0</v>
      </c>
      <c r="K643" s="29" t="s">
        <v>50</v>
      </c>
      <c r="L643" s="29" t="s">
        <v>45</v>
      </c>
      <c r="M643" s="29" t="s">
        <v>51</v>
      </c>
      <c r="N643" s="30" t="str">
        <f>VLOOKUP(M643,[4]OPERACIONAL!$A$1:$C$12,2,FALSE)</f>
        <v>SELECIONAR</v>
      </c>
    </row>
    <row r="644" spans="2:14">
      <c r="B644" s="23" t="str">
        <f t="shared" si="22"/>
        <v>U.</v>
      </c>
      <c r="C644" s="43" t="s">
        <v>4</v>
      </c>
      <c r="D644" s="25"/>
      <c r="E644" s="25"/>
      <c r="F644" s="24" t="s">
        <v>18</v>
      </c>
      <c r="G644" s="26">
        <v>1</v>
      </c>
      <c r="H644" s="31"/>
      <c r="I644" s="27">
        <v>0</v>
      </c>
      <c r="J644" s="28">
        <f t="shared" ref="J644:J707" si="23">G644*I644</f>
        <v>0</v>
      </c>
      <c r="K644" s="29" t="s">
        <v>50</v>
      </c>
      <c r="L644" s="29" t="s">
        <v>45</v>
      </c>
      <c r="M644" s="29" t="s">
        <v>51</v>
      </c>
      <c r="N644" s="30" t="str">
        <f>VLOOKUP(M644,[4]OPERACIONAL!$A$1:$C$12,2,FALSE)</f>
        <v>SELECIONAR</v>
      </c>
    </row>
    <row r="645" spans="2:14">
      <c r="B645" s="23" t="str">
        <f t="shared" si="22"/>
        <v>U.</v>
      </c>
      <c r="C645" s="43" t="s">
        <v>4</v>
      </c>
      <c r="D645" s="25"/>
      <c r="E645" s="25"/>
      <c r="F645" s="24" t="s">
        <v>18</v>
      </c>
      <c r="G645" s="26">
        <v>1</v>
      </c>
      <c r="H645" s="31"/>
      <c r="I645" s="27">
        <v>0</v>
      </c>
      <c r="J645" s="28">
        <f t="shared" si="23"/>
        <v>0</v>
      </c>
      <c r="K645" s="29" t="s">
        <v>50</v>
      </c>
      <c r="L645" s="29" t="s">
        <v>45</v>
      </c>
      <c r="M645" s="29" t="s">
        <v>51</v>
      </c>
      <c r="N645" s="30" t="str">
        <f>VLOOKUP(M645,[4]OPERACIONAL!$A$1:$C$12,2,FALSE)</f>
        <v>SELECIONAR</v>
      </c>
    </row>
    <row r="646" spans="2:14">
      <c r="B646" s="23" t="str">
        <f t="shared" si="22"/>
        <v>U.</v>
      </c>
      <c r="C646" s="43" t="s">
        <v>4</v>
      </c>
      <c r="D646" s="25"/>
      <c r="E646" s="25"/>
      <c r="F646" s="24" t="s">
        <v>18</v>
      </c>
      <c r="G646" s="26">
        <v>1</v>
      </c>
      <c r="H646" s="31"/>
      <c r="I646" s="27">
        <v>0</v>
      </c>
      <c r="J646" s="28">
        <f t="shared" si="23"/>
        <v>0</v>
      </c>
      <c r="K646" s="29" t="s">
        <v>50</v>
      </c>
      <c r="L646" s="29" t="s">
        <v>45</v>
      </c>
      <c r="M646" s="29" t="s">
        <v>51</v>
      </c>
      <c r="N646" s="30" t="str">
        <f>VLOOKUP(M646,[4]OPERACIONAL!$A$1:$C$12,2,FALSE)</f>
        <v>SELECIONAR</v>
      </c>
    </row>
    <row r="647" spans="2:14">
      <c r="B647" s="23" t="str">
        <f t="shared" si="22"/>
        <v>U.</v>
      </c>
      <c r="C647" s="43" t="s">
        <v>4</v>
      </c>
      <c r="D647" s="25"/>
      <c r="E647" s="25"/>
      <c r="F647" s="24" t="s">
        <v>18</v>
      </c>
      <c r="G647" s="26">
        <v>1</v>
      </c>
      <c r="H647" s="31"/>
      <c r="I647" s="27">
        <v>0</v>
      </c>
      <c r="J647" s="28">
        <f t="shared" si="23"/>
        <v>0</v>
      </c>
      <c r="K647" s="29" t="s">
        <v>50</v>
      </c>
      <c r="L647" s="29" t="s">
        <v>45</v>
      </c>
      <c r="M647" s="29" t="s">
        <v>51</v>
      </c>
      <c r="N647" s="30" t="str">
        <f>VLOOKUP(M647,[4]OPERACIONAL!$A$1:$C$12,2,FALSE)</f>
        <v>SELECIONAR</v>
      </c>
    </row>
    <row r="648" spans="2:14">
      <c r="B648" s="23" t="str">
        <f t="shared" si="22"/>
        <v>U.</v>
      </c>
      <c r="C648" s="43" t="s">
        <v>4</v>
      </c>
      <c r="D648" s="25"/>
      <c r="E648" s="25"/>
      <c r="F648" s="24" t="s">
        <v>18</v>
      </c>
      <c r="G648" s="26">
        <v>1</v>
      </c>
      <c r="H648" s="31"/>
      <c r="I648" s="27">
        <v>0</v>
      </c>
      <c r="J648" s="28">
        <f t="shared" si="23"/>
        <v>0</v>
      </c>
      <c r="K648" s="29" t="s">
        <v>50</v>
      </c>
      <c r="L648" s="29" t="s">
        <v>45</v>
      </c>
      <c r="M648" s="29" t="s">
        <v>51</v>
      </c>
      <c r="N648" s="30" t="str">
        <f>VLOOKUP(M648,[4]OPERACIONAL!$A$1:$C$12,2,FALSE)</f>
        <v>SELECIONAR</v>
      </c>
    </row>
    <row r="649" spans="2:14">
      <c r="B649" s="23" t="str">
        <f t="shared" si="22"/>
        <v>U.</v>
      </c>
      <c r="C649" s="43" t="s">
        <v>4</v>
      </c>
      <c r="D649" s="25"/>
      <c r="E649" s="25"/>
      <c r="F649" s="24" t="s">
        <v>18</v>
      </c>
      <c r="G649" s="26">
        <v>1</v>
      </c>
      <c r="H649" s="31"/>
      <c r="I649" s="27">
        <v>0</v>
      </c>
      <c r="J649" s="28">
        <f t="shared" si="23"/>
        <v>0</v>
      </c>
      <c r="K649" s="29" t="s">
        <v>50</v>
      </c>
      <c r="L649" s="29" t="s">
        <v>45</v>
      </c>
      <c r="M649" s="29" t="s">
        <v>51</v>
      </c>
      <c r="N649" s="30" t="str">
        <f>VLOOKUP(M649,[4]OPERACIONAL!$A$1:$C$12,2,FALSE)</f>
        <v>SELECIONAR</v>
      </c>
    </row>
    <row r="650" spans="2:14">
      <c r="B650" s="23" t="str">
        <f t="shared" si="22"/>
        <v>U.</v>
      </c>
      <c r="C650" s="43" t="s">
        <v>4</v>
      </c>
      <c r="D650" s="25"/>
      <c r="E650" s="25"/>
      <c r="F650" s="24" t="s">
        <v>18</v>
      </c>
      <c r="G650" s="26">
        <v>1</v>
      </c>
      <c r="H650" s="31"/>
      <c r="I650" s="27">
        <v>0</v>
      </c>
      <c r="J650" s="28">
        <f t="shared" si="23"/>
        <v>0</v>
      </c>
      <c r="K650" s="29" t="s">
        <v>50</v>
      </c>
      <c r="L650" s="29" t="s">
        <v>45</v>
      </c>
      <c r="M650" s="29" t="s">
        <v>51</v>
      </c>
      <c r="N650" s="30" t="str">
        <f>VLOOKUP(M650,[4]OPERACIONAL!$A$1:$C$12,2,FALSE)</f>
        <v>SELECIONAR</v>
      </c>
    </row>
    <row r="651" spans="2:14">
      <c r="B651" s="23" t="str">
        <f t="shared" si="22"/>
        <v>U.</v>
      </c>
      <c r="C651" s="43" t="s">
        <v>4</v>
      </c>
      <c r="D651" s="25"/>
      <c r="E651" s="25"/>
      <c r="F651" s="24" t="s">
        <v>18</v>
      </c>
      <c r="G651" s="26">
        <v>1</v>
      </c>
      <c r="H651" s="31"/>
      <c r="I651" s="27">
        <v>0</v>
      </c>
      <c r="J651" s="28">
        <f t="shared" si="23"/>
        <v>0</v>
      </c>
      <c r="K651" s="29" t="s">
        <v>50</v>
      </c>
      <c r="L651" s="29" t="s">
        <v>45</v>
      </c>
      <c r="M651" s="29" t="s">
        <v>51</v>
      </c>
      <c r="N651" s="30" t="str">
        <f>VLOOKUP(M651,[4]OPERACIONAL!$A$1:$C$12,2,FALSE)</f>
        <v>SELECIONAR</v>
      </c>
    </row>
    <row r="652" spans="2:14">
      <c r="B652" s="23" t="str">
        <f t="shared" si="22"/>
        <v>U.</v>
      </c>
      <c r="C652" s="43" t="s">
        <v>4</v>
      </c>
      <c r="D652" s="25"/>
      <c r="E652" s="25"/>
      <c r="F652" s="24" t="s">
        <v>18</v>
      </c>
      <c r="G652" s="26">
        <v>1</v>
      </c>
      <c r="H652" s="31"/>
      <c r="I652" s="27">
        <v>0</v>
      </c>
      <c r="J652" s="28">
        <f t="shared" si="23"/>
        <v>0</v>
      </c>
      <c r="K652" s="29" t="s">
        <v>50</v>
      </c>
      <c r="L652" s="29" t="s">
        <v>45</v>
      </c>
      <c r="M652" s="29" t="s">
        <v>51</v>
      </c>
      <c r="N652" s="30" t="str">
        <f>VLOOKUP(M652,[4]OPERACIONAL!$A$1:$C$12,2,FALSE)</f>
        <v>SELECIONAR</v>
      </c>
    </row>
    <row r="653" spans="2:14">
      <c r="B653" s="23" t="str">
        <f t="shared" si="22"/>
        <v>U.</v>
      </c>
      <c r="C653" s="43" t="s">
        <v>4</v>
      </c>
      <c r="D653" s="25"/>
      <c r="E653" s="25"/>
      <c r="F653" s="24" t="s">
        <v>18</v>
      </c>
      <c r="G653" s="26">
        <v>1</v>
      </c>
      <c r="H653" s="31"/>
      <c r="I653" s="27">
        <v>0</v>
      </c>
      <c r="J653" s="28">
        <f t="shared" si="23"/>
        <v>0</v>
      </c>
      <c r="K653" s="29" t="s">
        <v>50</v>
      </c>
      <c r="L653" s="29" t="s">
        <v>45</v>
      </c>
      <c r="M653" s="29" t="s">
        <v>51</v>
      </c>
      <c r="N653" s="30" t="str">
        <f>VLOOKUP(M653,[4]OPERACIONAL!$A$1:$C$12,2,FALSE)</f>
        <v>SELECIONAR</v>
      </c>
    </row>
    <row r="654" spans="2:14">
      <c r="B654" s="23" t="str">
        <f t="shared" si="22"/>
        <v>U.</v>
      </c>
      <c r="C654" s="43" t="s">
        <v>4</v>
      </c>
      <c r="D654" s="25"/>
      <c r="E654" s="25"/>
      <c r="F654" s="24" t="s">
        <v>18</v>
      </c>
      <c r="G654" s="26">
        <v>1</v>
      </c>
      <c r="H654" s="31"/>
      <c r="I654" s="27">
        <v>0</v>
      </c>
      <c r="J654" s="28">
        <f t="shared" si="23"/>
        <v>0</v>
      </c>
      <c r="K654" s="29" t="s">
        <v>50</v>
      </c>
      <c r="L654" s="29" t="s">
        <v>45</v>
      </c>
      <c r="M654" s="29" t="s">
        <v>51</v>
      </c>
      <c r="N654" s="30" t="str">
        <f>VLOOKUP(M654,[4]OPERACIONAL!$A$1:$C$12,2,FALSE)</f>
        <v>SELECIONAR</v>
      </c>
    </row>
    <row r="655" spans="2:14">
      <c r="B655" s="23" t="str">
        <f t="shared" si="22"/>
        <v>U.</v>
      </c>
      <c r="C655" s="43" t="s">
        <v>4</v>
      </c>
      <c r="D655" s="25"/>
      <c r="E655" s="25"/>
      <c r="F655" s="24" t="s">
        <v>18</v>
      </c>
      <c r="G655" s="26">
        <v>1</v>
      </c>
      <c r="H655" s="31"/>
      <c r="I655" s="27">
        <v>0</v>
      </c>
      <c r="J655" s="28">
        <f t="shared" si="23"/>
        <v>0</v>
      </c>
      <c r="K655" s="29" t="s">
        <v>50</v>
      </c>
      <c r="L655" s="29" t="s">
        <v>45</v>
      </c>
      <c r="M655" s="29" t="s">
        <v>51</v>
      </c>
      <c r="N655" s="30" t="str">
        <f>VLOOKUP(M655,[4]OPERACIONAL!$A$1:$C$12,2,FALSE)</f>
        <v>SELECIONAR</v>
      </c>
    </row>
    <row r="656" spans="2:14">
      <c r="B656" s="23" t="str">
        <f t="shared" si="22"/>
        <v>U.</v>
      </c>
      <c r="C656" s="43" t="s">
        <v>4</v>
      </c>
      <c r="D656" s="25"/>
      <c r="E656" s="25"/>
      <c r="F656" s="24" t="s">
        <v>18</v>
      </c>
      <c r="G656" s="26">
        <v>1</v>
      </c>
      <c r="H656" s="31"/>
      <c r="I656" s="27">
        <v>0</v>
      </c>
      <c r="J656" s="28">
        <f t="shared" si="23"/>
        <v>0</v>
      </c>
      <c r="K656" s="29" t="s">
        <v>50</v>
      </c>
      <c r="L656" s="29" t="s">
        <v>45</v>
      </c>
      <c r="M656" s="29" t="s">
        <v>51</v>
      </c>
      <c r="N656" s="30" t="str">
        <f>VLOOKUP(M656,[4]OPERACIONAL!$A$1:$C$12,2,FALSE)</f>
        <v>SELECIONAR</v>
      </c>
    </row>
    <row r="657" spans="2:14">
      <c r="B657" s="23" t="str">
        <f t="shared" si="22"/>
        <v>U.</v>
      </c>
      <c r="C657" s="43" t="s">
        <v>4</v>
      </c>
      <c r="D657" s="25"/>
      <c r="E657" s="25"/>
      <c r="F657" s="24" t="s">
        <v>18</v>
      </c>
      <c r="G657" s="26">
        <v>1</v>
      </c>
      <c r="H657" s="31"/>
      <c r="I657" s="27">
        <v>0</v>
      </c>
      <c r="J657" s="28">
        <f t="shared" si="23"/>
        <v>0</v>
      </c>
      <c r="K657" s="29" t="s">
        <v>50</v>
      </c>
      <c r="L657" s="29" t="s">
        <v>45</v>
      </c>
      <c r="M657" s="29" t="s">
        <v>51</v>
      </c>
      <c r="N657" s="30" t="str">
        <f>VLOOKUP(M657,[4]OPERACIONAL!$A$1:$C$12,2,FALSE)</f>
        <v>SELECIONAR</v>
      </c>
    </row>
    <row r="658" spans="2:14">
      <c r="B658" s="23" t="str">
        <f t="shared" si="22"/>
        <v>U.</v>
      </c>
      <c r="C658" s="43" t="s">
        <v>4</v>
      </c>
      <c r="D658" s="25"/>
      <c r="E658" s="25"/>
      <c r="F658" s="24" t="s">
        <v>18</v>
      </c>
      <c r="G658" s="26">
        <v>1</v>
      </c>
      <c r="H658" s="31"/>
      <c r="I658" s="27">
        <v>0</v>
      </c>
      <c r="J658" s="28">
        <f t="shared" si="23"/>
        <v>0</v>
      </c>
      <c r="K658" s="29" t="s">
        <v>50</v>
      </c>
      <c r="L658" s="29" t="s">
        <v>45</v>
      </c>
      <c r="M658" s="29" t="s">
        <v>51</v>
      </c>
      <c r="N658" s="30" t="str">
        <f>VLOOKUP(M658,[4]OPERACIONAL!$A$1:$C$12,2,FALSE)</f>
        <v>SELECIONAR</v>
      </c>
    </row>
    <row r="659" spans="2:14">
      <c r="B659" s="23" t="str">
        <f t="shared" si="22"/>
        <v>U.</v>
      </c>
      <c r="C659" s="43" t="s">
        <v>4</v>
      </c>
      <c r="D659" s="25"/>
      <c r="E659" s="25"/>
      <c r="F659" s="24" t="s">
        <v>18</v>
      </c>
      <c r="G659" s="26">
        <v>1</v>
      </c>
      <c r="H659" s="31"/>
      <c r="I659" s="27">
        <v>0</v>
      </c>
      <c r="J659" s="28">
        <f t="shared" si="23"/>
        <v>0</v>
      </c>
      <c r="K659" s="29" t="s">
        <v>50</v>
      </c>
      <c r="L659" s="29" t="s">
        <v>45</v>
      </c>
      <c r="M659" s="29" t="s">
        <v>51</v>
      </c>
      <c r="N659" s="30" t="str">
        <f>VLOOKUP(M659,[4]OPERACIONAL!$A$1:$C$12,2,FALSE)</f>
        <v>SELECIONAR</v>
      </c>
    </row>
    <row r="660" spans="2:14">
      <c r="B660" s="23" t="str">
        <f t="shared" si="22"/>
        <v>U.</v>
      </c>
      <c r="C660" s="43" t="s">
        <v>4</v>
      </c>
      <c r="D660" s="25"/>
      <c r="E660" s="25"/>
      <c r="F660" s="24" t="s">
        <v>18</v>
      </c>
      <c r="G660" s="26">
        <v>1</v>
      </c>
      <c r="H660" s="31"/>
      <c r="I660" s="27">
        <v>0</v>
      </c>
      <c r="J660" s="28">
        <f t="shared" si="23"/>
        <v>0</v>
      </c>
      <c r="K660" s="29" t="s">
        <v>50</v>
      </c>
      <c r="L660" s="29" t="s">
        <v>45</v>
      </c>
      <c r="M660" s="29" t="s">
        <v>51</v>
      </c>
      <c r="N660" s="30" t="str">
        <f>VLOOKUP(M660,[4]OPERACIONAL!$A$1:$C$12,2,FALSE)</f>
        <v>SELECIONAR</v>
      </c>
    </row>
    <row r="661" spans="2:14">
      <c r="B661" s="23" t="str">
        <f t="shared" si="22"/>
        <v>U.</v>
      </c>
      <c r="C661" s="43" t="s">
        <v>4</v>
      </c>
      <c r="D661" s="25"/>
      <c r="E661" s="25"/>
      <c r="F661" s="24" t="s">
        <v>18</v>
      </c>
      <c r="G661" s="26">
        <v>1</v>
      </c>
      <c r="H661" s="31"/>
      <c r="I661" s="27">
        <v>0</v>
      </c>
      <c r="J661" s="28">
        <f t="shared" si="23"/>
        <v>0</v>
      </c>
      <c r="K661" s="29" t="s">
        <v>50</v>
      </c>
      <c r="L661" s="29" t="s">
        <v>45</v>
      </c>
      <c r="M661" s="29" t="s">
        <v>51</v>
      </c>
      <c r="N661" s="30" t="str">
        <f>VLOOKUP(M661,[4]OPERACIONAL!$A$1:$C$12,2,FALSE)</f>
        <v>SELECIONAR</v>
      </c>
    </row>
    <row r="662" spans="2:14">
      <c r="B662" s="23" t="str">
        <f t="shared" si="22"/>
        <v>U.</v>
      </c>
      <c r="C662" s="43" t="s">
        <v>4</v>
      </c>
      <c r="D662" s="25"/>
      <c r="E662" s="25"/>
      <c r="F662" s="24" t="s">
        <v>18</v>
      </c>
      <c r="G662" s="26">
        <v>1</v>
      </c>
      <c r="H662" s="31"/>
      <c r="I662" s="27">
        <v>0</v>
      </c>
      <c r="J662" s="28">
        <f t="shared" si="23"/>
        <v>0</v>
      </c>
      <c r="K662" s="29" t="s">
        <v>50</v>
      </c>
      <c r="L662" s="29" t="s">
        <v>45</v>
      </c>
      <c r="M662" s="29" t="s">
        <v>51</v>
      </c>
      <c r="N662" s="30" t="str">
        <f>VLOOKUP(M662,[4]OPERACIONAL!$A$1:$C$12,2,FALSE)</f>
        <v>SELECIONAR</v>
      </c>
    </row>
    <row r="663" spans="2:14">
      <c r="B663" s="23" t="str">
        <f t="shared" si="22"/>
        <v>U.</v>
      </c>
      <c r="C663" s="43" t="s">
        <v>4</v>
      </c>
      <c r="D663" s="25"/>
      <c r="E663" s="25"/>
      <c r="F663" s="24" t="s">
        <v>18</v>
      </c>
      <c r="G663" s="26">
        <v>1</v>
      </c>
      <c r="H663" s="31"/>
      <c r="I663" s="27">
        <v>0</v>
      </c>
      <c r="J663" s="28">
        <f t="shared" si="23"/>
        <v>0</v>
      </c>
      <c r="K663" s="29" t="s">
        <v>50</v>
      </c>
      <c r="L663" s="29" t="s">
        <v>45</v>
      </c>
      <c r="M663" s="29" t="s">
        <v>51</v>
      </c>
      <c r="N663" s="30" t="str">
        <f>VLOOKUP(M663,[4]OPERACIONAL!$A$1:$C$12,2,FALSE)</f>
        <v>SELECIONAR</v>
      </c>
    </row>
    <row r="664" spans="2:14">
      <c r="B664" s="23" t="str">
        <f t="shared" si="22"/>
        <v>U.</v>
      </c>
      <c r="C664" s="43" t="s">
        <v>4</v>
      </c>
      <c r="D664" s="25"/>
      <c r="E664" s="25"/>
      <c r="F664" s="24" t="s">
        <v>18</v>
      </c>
      <c r="G664" s="26">
        <v>1</v>
      </c>
      <c r="H664" s="31"/>
      <c r="I664" s="27">
        <v>0</v>
      </c>
      <c r="J664" s="28">
        <f t="shared" si="23"/>
        <v>0</v>
      </c>
      <c r="K664" s="29" t="s">
        <v>50</v>
      </c>
      <c r="L664" s="29" t="s">
        <v>45</v>
      </c>
      <c r="M664" s="29" t="s">
        <v>51</v>
      </c>
      <c r="N664" s="30" t="str">
        <f>VLOOKUP(M664,[4]OPERACIONAL!$A$1:$C$12,2,FALSE)</f>
        <v>SELECIONAR</v>
      </c>
    </row>
    <row r="665" spans="2:14">
      <c r="B665" s="23" t="str">
        <f t="shared" si="22"/>
        <v>U.</v>
      </c>
      <c r="C665" s="43" t="s">
        <v>4</v>
      </c>
      <c r="D665" s="25"/>
      <c r="E665" s="25"/>
      <c r="F665" s="24" t="s">
        <v>18</v>
      </c>
      <c r="G665" s="26">
        <v>1</v>
      </c>
      <c r="H665" s="31"/>
      <c r="I665" s="27">
        <v>0</v>
      </c>
      <c r="J665" s="28">
        <f t="shared" si="23"/>
        <v>0</v>
      </c>
      <c r="K665" s="29" t="s">
        <v>50</v>
      </c>
      <c r="L665" s="29" t="s">
        <v>45</v>
      </c>
      <c r="M665" s="29" t="s">
        <v>51</v>
      </c>
      <c r="N665" s="30" t="str">
        <f>VLOOKUP(M665,[4]OPERACIONAL!$A$1:$C$12,2,FALSE)</f>
        <v>SELECIONAR</v>
      </c>
    </row>
    <row r="666" spans="2:14">
      <c r="B666" s="23" t="str">
        <f t="shared" si="22"/>
        <v>U.</v>
      </c>
      <c r="C666" s="43" t="s">
        <v>4</v>
      </c>
      <c r="D666" s="25"/>
      <c r="E666" s="25"/>
      <c r="F666" s="24" t="s">
        <v>18</v>
      </c>
      <c r="G666" s="26">
        <v>1</v>
      </c>
      <c r="H666" s="31"/>
      <c r="I666" s="27">
        <v>0</v>
      </c>
      <c r="J666" s="28">
        <f t="shared" si="23"/>
        <v>0</v>
      </c>
      <c r="K666" s="29" t="s">
        <v>50</v>
      </c>
      <c r="L666" s="29" t="s">
        <v>45</v>
      </c>
      <c r="M666" s="29" t="s">
        <v>51</v>
      </c>
      <c r="N666" s="30" t="str">
        <f>VLOOKUP(M666,[4]OPERACIONAL!$A$1:$C$12,2,FALSE)</f>
        <v>SELECIONAR</v>
      </c>
    </row>
    <row r="667" spans="2:14">
      <c r="B667" s="23" t="str">
        <f t="shared" si="22"/>
        <v>U.</v>
      </c>
      <c r="C667" s="43" t="s">
        <v>4</v>
      </c>
      <c r="D667" s="25"/>
      <c r="E667" s="25"/>
      <c r="F667" s="24" t="s">
        <v>18</v>
      </c>
      <c r="G667" s="26">
        <v>1</v>
      </c>
      <c r="H667" s="31"/>
      <c r="I667" s="27">
        <v>0</v>
      </c>
      <c r="J667" s="28">
        <f t="shared" si="23"/>
        <v>0</v>
      </c>
      <c r="K667" s="29" t="s">
        <v>50</v>
      </c>
      <c r="L667" s="29" t="s">
        <v>45</v>
      </c>
      <c r="M667" s="29" t="s">
        <v>51</v>
      </c>
      <c r="N667" s="30" t="str">
        <f>VLOOKUP(M667,[4]OPERACIONAL!$A$1:$C$12,2,FALSE)</f>
        <v>SELECIONAR</v>
      </c>
    </row>
    <row r="668" spans="2:14">
      <c r="B668" s="23" t="str">
        <f t="shared" si="22"/>
        <v>U.</v>
      </c>
      <c r="C668" s="43" t="s">
        <v>4</v>
      </c>
      <c r="D668" s="25"/>
      <c r="E668" s="25"/>
      <c r="F668" s="24" t="s">
        <v>18</v>
      </c>
      <c r="G668" s="26">
        <v>1</v>
      </c>
      <c r="H668" s="31"/>
      <c r="I668" s="27">
        <v>0</v>
      </c>
      <c r="J668" s="28">
        <f t="shared" si="23"/>
        <v>0</v>
      </c>
      <c r="K668" s="29" t="s">
        <v>50</v>
      </c>
      <c r="L668" s="29" t="s">
        <v>45</v>
      </c>
      <c r="M668" s="29" t="s">
        <v>51</v>
      </c>
      <c r="N668" s="30" t="str">
        <f>VLOOKUP(M668,[4]OPERACIONAL!$A$1:$C$12,2,FALSE)</f>
        <v>SELECIONAR</v>
      </c>
    </row>
    <row r="669" spans="2:14">
      <c r="B669" s="23" t="str">
        <f t="shared" si="22"/>
        <v>U.</v>
      </c>
      <c r="C669" s="43" t="s">
        <v>4</v>
      </c>
      <c r="D669" s="25"/>
      <c r="E669" s="25"/>
      <c r="F669" s="24" t="s">
        <v>18</v>
      </c>
      <c r="G669" s="26">
        <v>1</v>
      </c>
      <c r="H669" s="31"/>
      <c r="I669" s="27">
        <v>0</v>
      </c>
      <c r="J669" s="28">
        <f t="shared" si="23"/>
        <v>0</v>
      </c>
      <c r="K669" s="29" t="s">
        <v>50</v>
      </c>
      <c r="L669" s="29" t="s">
        <v>45</v>
      </c>
      <c r="M669" s="29" t="s">
        <v>51</v>
      </c>
      <c r="N669" s="30" t="str">
        <f>VLOOKUP(M669,[4]OPERACIONAL!$A$1:$C$12,2,FALSE)</f>
        <v>SELECIONAR</v>
      </c>
    </row>
    <row r="670" spans="2:14">
      <c r="B670" s="23" t="str">
        <f t="shared" si="22"/>
        <v>U.</v>
      </c>
      <c r="C670" s="43" t="s">
        <v>4</v>
      </c>
      <c r="D670" s="25"/>
      <c r="E670" s="25"/>
      <c r="F670" s="24" t="s">
        <v>18</v>
      </c>
      <c r="G670" s="26">
        <v>1</v>
      </c>
      <c r="H670" s="31"/>
      <c r="I670" s="27">
        <v>0</v>
      </c>
      <c r="J670" s="28">
        <f t="shared" si="23"/>
        <v>0</v>
      </c>
      <c r="K670" s="29" t="s">
        <v>50</v>
      </c>
      <c r="L670" s="29" t="s">
        <v>45</v>
      </c>
      <c r="M670" s="29" t="s">
        <v>51</v>
      </c>
      <c r="N670" s="30" t="str">
        <f>VLOOKUP(M670,[4]OPERACIONAL!$A$1:$C$12,2,FALSE)</f>
        <v>SELECIONAR</v>
      </c>
    </row>
    <row r="671" spans="2:14">
      <c r="B671" s="23" t="str">
        <f t="shared" si="22"/>
        <v>U.</v>
      </c>
      <c r="C671" s="43" t="s">
        <v>4</v>
      </c>
      <c r="D671" s="25"/>
      <c r="E671" s="25"/>
      <c r="F671" s="24" t="s">
        <v>18</v>
      </c>
      <c r="G671" s="26">
        <v>1</v>
      </c>
      <c r="H671" s="31"/>
      <c r="I671" s="27">
        <v>0</v>
      </c>
      <c r="J671" s="28">
        <f t="shared" si="23"/>
        <v>0</v>
      </c>
      <c r="K671" s="29" t="s">
        <v>50</v>
      </c>
      <c r="L671" s="29" t="s">
        <v>45</v>
      </c>
      <c r="M671" s="29" t="s">
        <v>51</v>
      </c>
      <c r="N671" s="30" t="str">
        <f>VLOOKUP(M671,[4]OPERACIONAL!$A$1:$C$12,2,FALSE)</f>
        <v>SELECIONAR</v>
      </c>
    </row>
    <row r="672" spans="2:14">
      <c r="B672" s="23" t="str">
        <f t="shared" si="22"/>
        <v>U.</v>
      </c>
      <c r="C672" s="43" t="s">
        <v>4</v>
      </c>
      <c r="D672" s="25"/>
      <c r="E672" s="25"/>
      <c r="F672" s="24" t="s">
        <v>18</v>
      </c>
      <c r="G672" s="26">
        <v>1</v>
      </c>
      <c r="H672" s="31"/>
      <c r="I672" s="27">
        <v>0</v>
      </c>
      <c r="J672" s="28">
        <f t="shared" si="23"/>
        <v>0</v>
      </c>
      <c r="K672" s="29" t="s">
        <v>50</v>
      </c>
      <c r="L672" s="29" t="s">
        <v>45</v>
      </c>
      <c r="M672" s="29" t="s">
        <v>51</v>
      </c>
      <c r="N672" s="30" t="str">
        <f>VLOOKUP(M672,[4]OPERACIONAL!$A$1:$C$12,2,FALSE)</f>
        <v>SELECIONAR</v>
      </c>
    </row>
    <row r="673" spans="2:14">
      <c r="B673" s="23" t="str">
        <f t="shared" si="22"/>
        <v>U.</v>
      </c>
      <c r="C673" s="43" t="s">
        <v>4</v>
      </c>
      <c r="D673" s="25"/>
      <c r="E673" s="25"/>
      <c r="F673" s="24" t="s">
        <v>18</v>
      </c>
      <c r="G673" s="26">
        <v>1</v>
      </c>
      <c r="H673" s="31"/>
      <c r="I673" s="27">
        <v>0</v>
      </c>
      <c r="J673" s="28">
        <f t="shared" si="23"/>
        <v>0</v>
      </c>
      <c r="K673" s="29" t="s">
        <v>50</v>
      </c>
      <c r="L673" s="29" t="s">
        <v>45</v>
      </c>
      <c r="M673" s="29" t="s">
        <v>51</v>
      </c>
      <c r="N673" s="30" t="str">
        <f>VLOOKUP(M673,[4]OPERACIONAL!$A$1:$C$12,2,FALSE)</f>
        <v>SELECIONAR</v>
      </c>
    </row>
    <row r="674" spans="2:14">
      <c r="B674" s="23" t="str">
        <f t="shared" si="22"/>
        <v>U.</v>
      </c>
      <c r="C674" s="43" t="s">
        <v>4</v>
      </c>
      <c r="D674" s="25"/>
      <c r="E674" s="25"/>
      <c r="F674" s="24" t="s">
        <v>18</v>
      </c>
      <c r="G674" s="26">
        <v>1</v>
      </c>
      <c r="H674" s="31"/>
      <c r="I674" s="27">
        <v>0</v>
      </c>
      <c r="J674" s="28">
        <f t="shared" si="23"/>
        <v>0</v>
      </c>
      <c r="K674" s="29" t="s">
        <v>50</v>
      </c>
      <c r="L674" s="29" t="s">
        <v>45</v>
      </c>
      <c r="M674" s="29" t="s">
        <v>51</v>
      </c>
      <c r="N674" s="30" t="str">
        <f>VLOOKUP(M674,[4]OPERACIONAL!$A$1:$C$12,2,FALSE)</f>
        <v>SELECIONAR</v>
      </c>
    </row>
    <row r="675" spans="2:14">
      <c r="B675" s="23" t="str">
        <f t="shared" si="22"/>
        <v>U.</v>
      </c>
      <c r="C675" s="43" t="s">
        <v>4</v>
      </c>
      <c r="D675" s="25"/>
      <c r="E675" s="25"/>
      <c r="F675" s="24" t="s">
        <v>18</v>
      </c>
      <c r="G675" s="26">
        <v>1</v>
      </c>
      <c r="H675" s="31"/>
      <c r="I675" s="27">
        <v>0</v>
      </c>
      <c r="J675" s="28">
        <f t="shared" si="23"/>
        <v>0</v>
      </c>
      <c r="K675" s="29" t="s">
        <v>50</v>
      </c>
      <c r="L675" s="29" t="s">
        <v>45</v>
      </c>
      <c r="M675" s="29" t="s">
        <v>51</v>
      </c>
      <c r="N675" s="30" t="str">
        <f>VLOOKUP(M675,[4]OPERACIONAL!$A$1:$C$12,2,FALSE)</f>
        <v>SELECIONAR</v>
      </c>
    </row>
    <row r="676" spans="2:14">
      <c r="B676" s="23" t="str">
        <f t="shared" si="22"/>
        <v>U.</v>
      </c>
      <c r="C676" s="43" t="s">
        <v>4</v>
      </c>
      <c r="D676" s="25"/>
      <c r="E676" s="25"/>
      <c r="F676" s="24" t="s">
        <v>18</v>
      </c>
      <c r="G676" s="26">
        <v>1</v>
      </c>
      <c r="H676" s="31"/>
      <c r="I676" s="27">
        <v>0</v>
      </c>
      <c r="J676" s="28">
        <f t="shared" si="23"/>
        <v>0</v>
      </c>
      <c r="K676" s="29" t="s">
        <v>50</v>
      </c>
      <c r="L676" s="29" t="s">
        <v>45</v>
      </c>
      <c r="M676" s="29" t="s">
        <v>51</v>
      </c>
      <c r="N676" s="30" t="str">
        <f>VLOOKUP(M676,[4]OPERACIONAL!$A$1:$C$12,2,FALSE)</f>
        <v>SELECIONAR</v>
      </c>
    </row>
    <row r="677" spans="2:14">
      <c r="B677" s="23" t="str">
        <f t="shared" si="22"/>
        <v>U.</v>
      </c>
      <c r="C677" s="43" t="s">
        <v>4</v>
      </c>
      <c r="D677" s="25"/>
      <c r="E677" s="25"/>
      <c r="F677" s="24" t="s">
        <v>18</v>
      </c>
      <c r="G677" s="26">
        <v>1</v>
      </c>
      <c r="H677" s="31"/>
      <c r="I677" s="27">
        <v>0</v>
      </c>
      <c r="J677" s="28">
        <f t="shared" si="23"/>
        <v>0</v>
      </c>
      <c r="K677" s="29" t="s">
        <v>50</v>
      </c>
      <c r="L677" s="29" t="s">
        <v>45</v>
      </c>
      <c r="M677" s="29" t="s">
        <v>51</v>
      </c>
      <c r="N677" s="30" t="str">
        <f>VLOOKUP(M677,[4]OPERACIONAL!$A$1:$C$12,2,FALSE)</f>
        <v>SELECIONAR</v>
      </c>
    </row>
    <row r="678" spans="2:14">
      <c r="B678" s="23" t="str">
        <f t="shared" si="22"/>
        <v>U.</v>
      </c>
      <c r="C678" s="43" t="s">
        <v>4</v>
      </c>
      <c r="D678" s="25"/>
      <c r="E678" s="25"/>
      <c r="F678" s="24" t="s">
        <v>18</v>
      </c>
      <c r="G678" s="26">
        <v>1</v>
      </c>
      <c r="H678" s="31"/>
      <c r="I678" s="27">
        <v>0</v>
      </c>
      <c r="J678" s="28">
        <f t="shared" si="23"/>
        <v>0</v>
      </c>
      <c r="K678" s="29" t="s">
        <v>50</v>
      </c>
      <c r="L678" s="29" t="s">
        <v>45</v>
      </c>
      <c r="M678" s="29" t="s">
        <v>51</v>
      </c>
      <c r="N678" s="30" t="str">
        <f>VLOOKUP(M678,[4]OPERACIONAL!$A$1:$C$12,2,FALSE)</f>
        <v>SELECIONAR</v>
      </c>
    </row>
    <row r="679" spans="2:14">
      <c r="B679" s="23" t="str">
        <f t="shared" si="22"/>
        <v>U.</v>
      </c>
      <c r="C679" s="43" t="s">
        <v>4</v>
      </c>
      <c r="D679" s="25"/>
      <c r="E679" s="25"/>
      <c r="F679" s="24" t="s">
        <v>18</v>
      </c>
      <c r="G679" s="26">
        <v>1</v>
      </c>
      <c r="H679" s="31"/>
      <c r="I679" s="27">
        <v>0</v>
      </c>
      <c r="J679" s="28">
        <f t="shared" si="23"/>
        <v>0</v>
      </c>
      <c r="K679" s="29" t="s">
        <v>50</v>
      </c>
      <c r="L679" s="29" t="s">
        <v>45</v>
      </c>
      <c r="M679" s="29" t="s">
        <v>51</v>
      </c>
      <c r="N679" s="30" t="str">
        <f>VLOOKUP(M679,[4]OPERACIONAL!$A$1:$C$12,2,FALSE)</f>
        <v>SELECIONAR</v>
      </c>
    </row>
    <row r="680" spans="2:14">
      <c r="B680" s="23" t="str">
        <f t="shared" si="22"/>
        <v>U.</v>
      </c>
      <c r="C680" s="43" t="s">
        <v>4</v>
      </c>
      <c r="D680" s="25"/>
      <c r="E680" s="25"/>
      <c r="F680" s="24" t="s">
        <v>18</v>
      </c>
      <c r="G680" s="26">
        <v>1</v>
      </c>
      <c r="H680" s="31"/>
      <c r="I680" s="27">
        <v>0</v>
      </c>
      <c r="J680" s="28">
        <f t="shared" si="23"/>
        <v>0</v>
      </c>
      <c r="K680" s="29" t="s">
        <v>50</v>
      </c>
      <c r="L680" s="29" t="s">
        <v>45</v>
      </c>
      <c r="M680" s="29" t="s">
        <v>51</v>
      </c>
      <c r="N680" s="30" t="str">
        <f>VLOOKUP(M680,[4]OPERACIONAL!$A$1:$C$12,2,FALSE)</f>
        <v>SELECIONAR</v>
      </c>
    </row>
    <row r="681" spans="2:14">
      <c r="B681" s="23" t="str">
        <f t="shared" si="22"/>
        <v>U.</v>
      </c>
      <c r="C681" s="43" t="s">
        <v>4</v>
      </c>
      <c r="D681" s="25"/>
      <c r="E681" s="25"/>
      <c r="F681" s="24" t="s">
        <v>18</v>
      </c>
      <c r="G681" s="26">
        <v>1</v>
      </c>
      <c r="H681" s="31"/>
      <c r="I681" s="27">
        <v>0</v>
      </c>
      <c r="J681" s="28">
        <f t="shared" si="23"/>
        <v>0</v>
      </c>
      <c r="K681" s="29" t="s">
        <v>50</v>
      </c>
      <c r="L681" s="29" t="s">
        <v>45</v>
      </c>
      <c r="M681" s="29" t="s">
        <v>51</v>
      </c>
      <c r="N681" s="30" t="str">
        <f>VLOOKUP(M681,[4]OPERACIONAL!$A$1:$C$12,2,FALSE)</f>
        <v>SELECIONAR</v>
      </c>
    </row>
    <row r="682" spans="2:14">
      <c r="B682" s="23" t="str">
        <f t="shared" si="22"/>
        <v>U.</v>
      </c>
      <c r="C682" s="43" t="s">
        <v>4</v>
      </c>
      <c r="D682" s="25"/>
      <c r="E682" s="25"/>
      <c r="F682" s="24" t="s">
        <v>18</v>
      </c>
      <c r="G682" s="26">
        <v>1</v>
      </c>
      <c r="H682" s="31"/>
      <c r="I682" s="27">
        <v>0</v>
      </c>
      <c r="J682" s="28">
        <f t="shared" si="23"/>
        <v>0</v>
      </c>
      <c r="K682" s="29" t="s">
        <v>50</v>
      </c>
      <c r="L682" s="29" t="s">
        <v>45</v>
      </c>
      <c r="M682" s="29" t="s">
        <v>51</v>
      </c>
      <c r="N682" s="30" t="str">
        <f>VLOOKUP(M682,[4]OPERACIONAL!$A$1:$C$12,2,FALSE)</f>
        <v>SELECIONAR</v>
      </c>
    </row>
    <row r="683" spans="2:14">
      <c r="B683" s="23" t="str">
        <f t="shared" si="22"/>
        <v>U.</v>
      </c>
      <c r="C683" s="43" t="s">
        <v>4</v>
      </c>
      <c r="D683" s="25"/>
      <c r="E683" s="25"/>
      <c r="F683" s="24" t="s">
        <v>18</v>
      </c>
      <c r="G683" s="26">
        <v>1</v>
      </c>
      <c r="H683" s="31"/>
      <c r="I683" s="27">
        <v>0</v>
      </c>
      <c r="J683" s="28">
        <f t="shared" si="23"/>
        <v>0</v>
      </c>
      <c r="K683" s="29" t="s">
        <v>50</v>
      </c>
      <c r="L683" s="29" t="s">
        <v>45</v>
      </c>
      <c r="M683" s="29" t="s">
        <v>51</v>
      </c>
      <c r="N683" s="30" t="str">
        <f>VLOOKUP(M683,[4]OPERACIONAL!$A$1:$C$12,2,FALSE)</f>
        <v>SELECIONAR</v>
      </c>
    </row>
    <row r="684" spans="2:14">
      <c r="B684" s="23" t="str">
        <f t="shared" si="22"/>
        <v>U.</v>
      </c>
      <c r="C684" s="43" t="s">
        <v>4</v>
      </c>
      <c r="D684" s="25"/>
      <c r="E684" s="25"/>
      <c r="F684" s="24" t="s">
        <v>18</v>
      </c>
      <c r="G684" s="26">
        <v>1</v>
      </c>
      <c r="H684" s="31"/>
      <c r="I684" s="27">
        <v>0</v>
      </c>
      <c r="J684" s="28">
        <f t="shared" si="23"/>
        <v>0</v>
      </c>
      <c r="K684" s="29" t="s">
        <v>50</v>
      </c>
      <c r="L684" s="29" t="s">
        <v>45</v>
      </c>
      <c r="M684" s="29" t="s">
        <v>51</v>
      </c>
      <c r="N684" s="30" t="str">
        <f>VLOOKUP(M684,[4]OPERACIONAL!$A$1:$C$12,2,FALSE)</f>
        <v>SELECIONAR</v>
      </c>
    </row>
    <row r="685" spans="2:14">
      <c r="B685" s="23" t="str">
        <f t="shared" si="22"/>
        <v>U.</v>
      </c>
      <c r="C685" s="43" t="s">
        <v>4</v>
      </c>
      <c r="D685" s="25"/>
      <c r="E685" s="25"/>
      <c r="F685" s="24" t="s">
        <v>18</v>
      </c>
      <c r="G685" s="26">
        <v>1</v>
      </c>
      <c r="H685" s="31"/>
      <c r="I685" s="27">
        <v>0</v>
      </c>
      <c r="J685" s="28">
        <f t="shared" si="23"/>
        <v>0</v>
      </c>
      <c r="K685" s="29" t="s">
        <v>50</v>
      </c>
      <c r="L685" s="29" t="s">
        <v>45</v>
      </c>
      <c r="M685" s="29" t="s">
        <v>51</v>
      </c>
      <c r="N685" s="30" t="str">
        <f>VLOOKUP(M685,[4]OPERACIONAL!$A$1:$C$12,2,FALSE)</f>
        <v>SELECIONAR</v>
      </c>
    </row>
    <row r="686" spans="2:14">
      <c r="B686" s="23" t="str">
        <f t="shared" si="22"/>
        <v>U.</v>
      </c>
      <c r="C686" s="43" t="s">
        <v>4</v>
      </c>
      <c r="D686" s="25"/>
      <c r="E686" s="25"/>
      <c r="F686" s="24" t="s">
        <v>18</v>
      </c>
      <c r="G686" s="26">
        <v>1</v>
      </c>
      <c r="H686" s="31"/>
      <c r="I686" s="27">
        <v>0</v>
      </c>
      <c r="J686" s="28">
        <f t="shared" si="23"/>
        <v>0</v>
      </c>
      <c r="K686" s="29" t="s">
        <v>50</v>
      </c>
      <c r="L686" s="29" t="s">
        <v>45</v>
      </c>
      <c r="M686" s="29" t="s">
        <v>51</v>
      </c>
      <c r="N686" s="30" t="str">
        <f>VLOOKUP(M686,[4]OPERACIONAL!$A$1:$C$12,2,FALSE)</f>
        <v>SELECIONAR</v>
      </c>
    </row>
    <row r="687" spans="2:14">
      <c r="B687" s="23" t="str">
        <f t="shared" si="22"/>
        <v>U.</v>
      </c>
      <c r="C687" s="43" t="s">
        <v>4</v>
      </c>
      <c r="D687" s="25"/>
      <c r="E687" s="25"/>
      <c r="F687" s="24" t="s">
        <v>18</v>
      </c>
      <c r="G687" s="26">
        <v>1</v>
      </c>
      <c r="H687" s="31"/>
      <c r="I687" s="27">
        <v>0</v>
      </c>
      <c r="J687" s="28">
        <f t="shared" si="23"/>
        <v>0</v>
      </c>
      <c r="K687" s="29" t="s">
        <v>50</v>
      </c>
      <c r="L687" s="29" t="s">
        <v>45</v>
      </c>
      <c r="M687" s="29" t="s">
        <v>51</v>
      </c>
      <c r="N687" s="30" t="str">
        <f>VLOOKUP(M687,[4]OPERACIONAL!$A$1:$C$12,2,FALSE)</f>
        <v>SELECIONAR</v>
      </c>
    </row>
    <row r="688" spans="2:14">
      <c r="B688" s="23" t="str">
        <f t="shared" si="22"/>
        <v>U.</v>
      </c>
      <c r="C688" s="43" t="s">
        <v>4</v>
      </c>
      <c r="D688" s="25"/>
      <c r="E688" s="25"/>
      <c r="F688" s="24" t="s">
        <v>18</v>
      </c>
      <c r="G688" s="26">
        <v>1</v>
      </c>
      <c r="H688" s="31"/>
      <c r="I688" s="27">
        <v>0</v>
      </c>
      <c r="J688" s="28">
        <f t="shared" si="23"/>
        <v>0</v>
      </c>
      <c r="K688" s="29" t="s">
        <v>50</v>
      </c>
      <c r="L688" s="29" t="s">
        <v>45</v>
      </c>
      <c r="M688" s="29" t="s">
        <v>51</v>
      </c>
      <c r="N688" s="30" t="str">
        <f>VLOOKUP(M688,[4]OPERACIONAL!$A$1:$C$12,2,FALSE)</f>
        <v>SELECIONAR</v>
      </c>
    </row>
    <row r="689" spans="2:14">
      <c r="B689" s="23" t="str">
        <f t="shared" si="22"/>
        <v>U.</v>
      </c>
      <c r="C689" s="43" t="s">
        <v>4</v>
      </c>
      <c r="D689" s="25"/>
      <c r="E689" s="25"/>
      <c r="F689" s="24" t="s">
        <v>18</v>
      </c>
      <c r="G689" s="26">
        <v>1</v>
      </c>
      <c r="H689" s="31"/>
      <c r="I689" s="27">
        <v>0</v>
      </c>
      <c r="J689" s="28">
        <f t="shared" si="23"/>
        <v>0</v>
      </c>
      <c r="K689" s="29" t="s">
        <v>50</v>
      </c>
      <c r="L689" s="29" t="s">
        <v>45</v>
      </c>
      <c r="M689" s="29" t="s">
        <v>51</v>
      </c>
      <c r="N689" s="30" t="str">
        <f>VLOOKUP(M689,[4]OPERACIONAL!$A$1:$C$12,2,FALSE)</f>
        <v>SELECIONAR</v>
      </c>
    </row>
    <row r="690" spans="2:14">
      <c r="B690" s="23" t="str">
        <f t="shared" si="22"/>
        <v>U.</v>
      </c>
      <c r="C690" s="43" t="s">
        <v>4</v>
      </c>
      <c r="D690" s="25"/>
      <c r="E690" s="25"/>
      <c r="F690" s="24" t="s">
        <v>18</v>
      </c>
      <c r="G690" s="26">
        <v>1</v>
      </c>
      <c r="H690" s="31"/>
      <c r="I690" s="27">
        <v>0</v>
      </c>
      <c r="J690" s="28">
        <f t="shared" si="23"/>
        <v>0</v>
      </c>
      <c r="K690" s="29" t="s">
        <v>50</v>
      </c>
      <c r="L690" s="29" t="s">
        <v>45</v>
      </c>
      <c r="M690" s="29" t="s">
        <v>51</v>
      </c>
      <c r="N690" s="30" t="str">
        <f>VLOOKUP(M690,[4]OPERACIONAL!$A$1:$C$12,2,FALSE)</f>
        <v>SELECIONAR</v>
      </c>
    </row>
    <row r="691" spans="2:14">
      <c r="B691" s="23" t="str">
        <f t="shared" si="22"/>
        <v>U.</v>
      </c>
      <c r="C691" s="43" t="s">
        <v>4</v>
      </c>
      <c r="D691" s="25"/>
      <c r="E691" s="25"/>
      <c r="F691" s="24" t="s">
        <v>18</v>
      </c>
      <c r="G691" s="26">
        <v>1</v>
      </c>
      <c r="H691" s="31"/>
      <c r="I691" s="27">
        <v>0</v>
      </c>
      <c r="J691" s="28">
        <f t="shared" si="23"/>
        <v>0</v>
      </c>
      <c r="K691" s="29" t="s">
        <v>50</v>
      </c>
      <c r="L691" s="29" t="s">
        <v>45</v>
      </c>
      <c r="M691" s="29" t="s">
        <v>51</v>
      </c>
      <c r="N691" s="30" t="str">
        <f>VLOOKUP(M691,[4]OPERACIONAL!$A$1:$C$12,2,FALSE)</f>
        <v>SELECIONAR</v>
      </c>
    </row>
    <row r="692" spans="2:14">
      <c r="B692" s="23" t="str">
        <f t="shared" si="22"/>
        <v>U.</v>
      </c>
      <c r="C692" s="43" t="s">
        <v>4</v>
      </c>
      <c r="D692" s="25"/>
      <c r="E692" s="25"/>
      <c r="F692" s="24" t="s">
        <v>18</v>
      </c>
      <c r="G692" s="26">
        <v>1</v>
      </c>
      <c r="H692" s="31"/>
      <c r="I692" s="27">
        <v>0</v>
      </c>
      <c r="J692" s="28">
        <f t="shared" si="23"/>
        <v>0</v>
      </c>
      <c r="K692" s="29" t="s">
        <v>50</v>
      </c>
      <c r="L692" s="29" t="s">
        <v>45</v>
      </c>
      <c r="M692" s="29" t="s">
        <v>51</v>
      </c>
      <c r="N692" s="30" t="str">
        <f>VLOOKUP(M692,[4]OPERACIONAL!$A$1:$C$12,2,FALSE)</f>
        <v>SELECIONAR</v>
      </c>
    </row>
    <row r="693" spans="2:14">
      <c r="B693" s="23" t="str">
        <f t="shared" si="22"/>
        <v>U.</v>
      </c>
      <c r="C693" s="43" t="s">
        <v>4</v>
      </c>
      <c r="D693" s="25"/>
      <c r="E693" s="25"/>
      <c r="F693" s="24" t="s">
        <v>18</v>
      </c>
      <c r="G693" s="26">
        <v>1</v>
      </c>
      <c r="H693" s="31"/>
      <c r="I693" s="27">
        <v>0</v>
      </c>
      <c r="J693" s="28">
        <f t="shared" si="23"/>
        <v>0</v>
      </c>
      <c r="K693" s="29" t="s">
        <v>50</v>
      </c>
      <c r="L693" s="29" t="s">
        <v>45</v>
      </c>
      <c r="M693" s="29" t="s">
        <v>51</v>
      </c>
      <c r="N693" s="30" t="str">
        <f>VLOOKUP(M693,[4]OPERACIONAL!$A$1:$C$12,2,FALSE)</f>
        <v>SELECIONAR</v>
      </c>
    </row>
    <row r="694" spans="2:14">
      <c r="B694" s="23" t="str">
        <f t="shared" si="22"/>
        <v>U.</v>
      </c>
      <c r="C694" s="43" t="s">
        <v>4</v>
      </c>
      <c r="D694" s="25"/>
      <c r="E694" s="25"/>
      <c r="F694" s="24" t="s">
        <v>18</v>
      </c>
      <c r="G694" s="26">
        <v>1</v>
      </c>
      <c r="H694" s="31"/>
      <c r="I694" s="27">
        <v>0</v>
      </c>
      <c r="J694" s="28">
        <f t="shared" si="23"/>
        <v>0</v>
      </c>
      <c r="K694" s="29" t="s">
        <v>50</v>
      </c>
      <c r="L694" s="29" t="s">
        <v>45</v>
      </c>
      <c r="M694" s="29" t="s">
        <v>51</v>
      </c>
      <c r="N694" s="30" t="str">
        <f>VLOOKUP(M694,[4]OPERACIONAL!$A$1:$C$12,2,FALSE)</f>
        <v>SELECIONAR</v>
      </c>
    </row>
    <row r="695" spans="2:14">
      <c r="B695" s="23" t="str">
        <f t="shared" ref="B695:B758" si="24">MID(C695,1,2)</f>
        <v>U.</v>
      </c>
      <c r="C695" s="43" t="s">
        <v>4</v>
      </c>
      <c r="D695" s="25"/>
      <c r="E695" s="25"/>
      <c r="F695" s="24" t="s">
        <v>18</v>
      </c>
      <c r="G695" s="26">
        <v>1</v>
      </c>
      <c r="H695" s="31"/>
      <c r="I695" s="27">
        <v>0</v>
      </c>
      <c r="J695" s="28">
        <f t="shared" si="23"/>
        <v>0</v>
      </c>
      <c r="K695" s="29" t="s">
        <v>50</v>
      </c>
      <c r="L695" s="29" t="s">
        <v>45</v>
      </c>
      <c r="M695" s="29" t="s">
        <v>51</v>
      </c>
      <c r="N695" s="30" t="str">
        <f>VLOOKUP(M695,[4]OPERACIONAL!$A$1:$C$12,2,FALSE)</f>
        <v>SELECIONAR</v>
      </c>
    </row>
    <row r="696" spans="2:14">
      <c r="B696" s="23" t="str">
        <f t="shared" si="24"/>
        <v>U.</v>
      </c>
      <c r="C696" s="43" t="s">
        <v>4</v>
      </c>
      <c r="D696" s="25"/>
      <c r="E696" s="25"/>
      <c r="F696" s="24" t="s">
        <v>18</v>
      </c>
      <c r="G696" s="26">
        <v>1</v>
      </c>
      <c r="H696" s="31"/>
      <c r="I696" s="27">
        <v>0</v>
      </c>
      <c r="J696" s="28">
        <f t="shared" si="23"/>
        <v>0</v>
      </c>
      <c r="K696" s="29" t="s">
        <v>50</v>
      </c>
      <c r="L696" s="29" t="s">
        <v>45</v>
      </c>
      <c r="M696" s="29" t="s">
        <v>51</v>
      </c>
      <c r="N696" s="30" t="str">
        <f>VLOOKUP(M696,[4]OPERACIONAL!$A$1:$C$12,2,FALSE)</f>
        <v>SELECIONAR</v>
      </c>
    </row>
    <row r="697" spans="2:14">
      <c r="B697" s="23" t="str">
        <f t="shared" si="24"/>
        <v>U.</v>
      </c>
      <c r="C697" s="43" t="s">
        <v>4</v>
      </c>
      <c r="D697" s="25"/>
      <c r="E697" s="25"/>
      <c r="F697" s="24" t="s">
        <v>18</v>
      </c>
      <c r="G697" s="26">
        <v>1</v>
      </c>
      <c r="H697" s="31"/>
      <c r="I697" s="27">
        <v>0</v>
      </c>
      <c r="J697" s="28">
        <f t="shared" si="23"/>
        <v>0</v>
      </c>
      <c r="K697" s="29" t="s">
        <v>50</v>
      </c>
      <c r="L697" s="29" t="s">
        <v>45</v>
      </c>
      <c r="M697" s="29" t="s">
        <v>51</v>
      </c>
      <c r="N697" s="30" t="str">
        <f>VLOOKUP(M697,[4]OPERACIONAL!$A$1:$C$12,2,FALSE)</f>
        <v>SELECIONAR</v>
      </c>
    </row>
    <row r="698" spans="2:14">
      <c r="B698" s="23" t="str">
        <f t="shared" si="24"/>
        <v>U.</v>
      </c>
      <c r="C698" s="43" t="s">
        <v>4</v>
      </c>
      <c r="D698" s="25"/>
      <c r="E698" s="25"/>
      <c r="F698" s="24" t="s">
        <v>18</v>
      </c>
      <c r="G698" s="26">
        <v>1</v>
      </c>
      <c r="H698" s="31"/>
      <c r="I698" s="27">
        <v>0</v>
      </c>
      <c r="J698" s="28">
        <f t="shared" si="23"/>
        <v>0</v>
      </c>
      <c r="K698" s="29" t="s">
        <v>50</v>
      </c>
      <c r="L698" s="29" t="s">
        <v>45</v>
      </c>
      <c r="M698" s="29" t="s">
        <v>51</v>
      </c>
      <c r="N698" s="30" t="str">
        <f>VLOOKUP(M698,[4]OPERACIONAL!$A$1:$C$12,2,FALSE)</f>
        <v>SELECIONAR</v>
      </c>
    </row>
    <row r="699" spans="2:14">
      <c r="B699" s="23" t="str">
        <f t="shared" si="24"/>
        <v>U.</v>
      </c>
      <c r="C699" s="43" t="s">
        <v>4</v>
      </c>
      <c r="D699" s="25"/>
      <c r="E699" s="25"/>
      <c r="F699" s="24" t="s">
        <v>18</v>
      </c>
      <c r="G699" s="26">
        <v>1</v>
      </c>
      <c r="H699" s="31"/>
      <c r="I699" s="27">
        <v>0</v>
      </c>
      <c r="J699" s="28">
        <f t="shared" si="23"/>
        <v>0</v>
      </c>
      <c r="K699" s="29" t="s">
        <v>50</v>
      </c>
      <c r="L699" s="29" t="s">
        <v>45</v>
      </c>
      <c r="M699" s="29" t="s">
        <v>51</v>
      </c>
      <c r="N699" s="30" t="str">
        <f>VLOOKUP(M699,[4]OPERACIONAL!$A$1:$C$12,2,FALSE)</f>
        <v>SELECIONAR</v>
      </c>
    </row>
    <row r="700" spans="2:14">
      <c r="B700" s="23" t="str">
        <f t="shared" si="24"/>
        <v>U.</v>
      </c>
      <c r="C700" s="43" t="s">
        <v>4</v>
      </c>
      <c r="D700" s="25"/>
      <c r="E700" s="25"/>
      <c r="F700" s="24" t="s">
        <v>18</v>
      </c>
      <c r="G700" s="26">
        <v>1</v>
      </c>
      <c r="H700" s="31"/>
      <c r="I700" s="27">
        <v>0</v>
      </c>
      <c r="J700" s="28">
        <f t="shared" si="23"/>
        <v>0</v>
      </c>
      <c r="K700" s="29" t="s">
        <v>50</v>
      </c>
      <c r="L700" s="29" t="s">
        <v>45</v>
      </c>
      <c r="M700" s="29" t="s">
        <v>51</v>
      </c>
      <c r="N700" s="30" t="str">
        <f>VLOOKUP(M700,[4]OPERACIONAL!$A$1:$C$12,2,FALSE)</f>
        <v>SELECIONAR</v>
      </c>
    </row>
    <row r="701" spans="2:14">
      <c r="B701" s="23" t="str">
        <f t="shared" si="24"/>
        <v>U.</v>
      </c>
      <c r="C701" s="43" t="s">
        <v>4</v>
      </c>
      <c r="D701" s="25"/>
      <c r="E701" s="25"/>
      <c r="F701" s="24" t="s">
        <v>18</v>
      </c>
      <c r="G701" s="26">
        <v>1</v>
      </c>
      <c r="H701" s="31"/>
      <c r="I701" s="27">
        <v>0</v>
      </c>
      <c r="J701" s="28">
        <f t="shared" si="23"/>
        <v>0</v>
      </c>
      <c r="K701" s="29" t="s">
        <v>50</v>
      </c>
      <c r="L701" s="29" t="s">
        <v>45</v>
      </c>
      <c r="M701" s="29" t="s">
        <v>51</v>
      </c>
      <c r="N701" s="30" t="str">
        <f>VLOOKUP(M701,[4]OPERACIONAL!$A$1:$C$12,2,FALSE)</f>
        <v>SELECIONAR</v>
      </c>
    </row>
    <row r="702" spans="2:14">
      <c r="B702" s="23" t="str">
        <f t="shared" si="24"/>
        <v>U.</v>
      </c>
      <c r="C702" s="43" t="s">
        <v>4</v>
      </c>
      <c r="D702" s="25"/>
      <c r="E702" s="25"/>
      <c r="F702" s="24" t="s">
        <v>18</v>
      </c>
      <c r="G702" s="26">
        <v>1</v>
      </c>
      <c r="H702" s="31"/>
      <c r="I702" s="27">
        <v>0</v>
      </c>
      <c r="J702" s="28">
        <f t="shared" si="23"/>
        <v>0</v>
      </c>
      <c r="K702" s="29" t="s">
        <v>50</v>
      </c>
      <c r="L702" s="29" t="s">
        <v>45</v>
      </c>
      <c r="M702" s="29" t="s">
        <v>51</v>
      </c>
      <c r="N702" s="30" t="str">
        <f>VLOOKUP(M702,[4]OPERACIONAL!$A$1:$C$12,2,FALSE)</f>
        <v>SELECIONAR</v>
      </c>
    </row>
    <row r="703" spans="2:14">
      <c r="B703" s="23" t="str">
        <f t="shared" si="24"/>
        <v>U.</v>
      </c>
      <c r="C703" s="43" t="s">
        <v>4</v>
      </c>
      <c r="D703" s="25"/>
      <c r="E703" s="25"/>
      <c r="F703" s="24" t="s">
        <v>18</v>
      </c>
      <c r="G703" s="26">
        <v>1</v>
      </c>
      <c r="H703" s="31"/>
      <c r="I703" s="27">
        <v>0</v>
      </c>
      <c r="J703" s="28">
        <f t="shared" si="23"/>
        <v>0</v>
      </c>
      <c r="K703" s="29" t="s">
        <v>50</v>
      </c>
      <c r="L703" s="29" t="s">
        <v>45</v>
      </c>
      <c r="M703" s="29" t="s">
        <v>51</v>
      </c>
      <c r="N703" s="30" t="str">
        <f>VLOOKUP(M703,[4]OPERACIONAL!$A$1:$C$12,2,FALSE)</f>
        <v>SELECIONAR</v>
      </c>
    </row>
    <row r="704" spans="2:14">
      <c r="B704" s="23" t="str">
        <f t="shared" si="24"/>
        <v>U.</v>
      </c>
      <c r="C704" s="43" t="s">
        <v>4</v>
      </c>
      <c r="D704" s="25"/>
      <c r="E704" s="25"/>
      <c r="F704" s="24" t="s">
        <v>18</v>
      </c>
      <c r="G704" s="26">
        <v>1</v>
      </c>
      <c r="H704" s="31"/>
      <c r="I704" s="27">
        <v>0</v>
      </c>
      <c r="J704" s="28">
        <f t="shared" si="23"/>
        <v>0</v>
      </c>
      <c r="K704" s="29" t="s">
        <v>50</v>
      </c>
      <c r="L704" s="29" t="s">
        <v>45</v>
      </c>
      <c r="M704" s="29" t="s">
        <v>51</v>
      </c>
      <c r="N704" s="30" t="str">
        <f>VLOOKUP(M704,[4]OPERACIONAL!$A$1:$C$12,2,FALSE)</f>
        <v>SELECIONAR</v>
      </c>
    </row>
    <row r="705" spans="2:14">
      <c r="B705" s="23" t="str">
        <f t="shared" si="24"/>
        <v>U.</v>
      </c>
      <c r="C705" s="43" t="s">
        <v>4</v>
      </c>
      <c r="D705" s="25"/>
      <c r="E705" s="25"/>
      <c r="F705" s="24" t="s">
        <v>18</v>
      </c>
      <c r="G705" s="26">
        <v>1</v>
      </c>
      <c r="H705" s="31"/>
      <c r="I705" s="27">
        <v>0</v>
      </c>
      <c r="J705" s="28">
        <f t="shared" si="23"/>
        <v>0</v>
      </c>
      <c r="K705" s="29" t="s">
        <v>50</v>
      </c>
      <c r="L705" s="29" t="s">
        <v>45</v>
      </c>
      <c r="M705" s="29" t="s">
        <v>51</v>
      </c>
      <c r="N705" s="30" t="str">
        <f>VLOOKUP(M705,[4]OPERACIONAL!$A$1:$C$12,2,FALSE)</f>
        <v>SELECIONAR</v>
      </c>
    </row>
    <row r="706" spans="2:14">
      <c r="B706" s="23" t="str">
        <f t="shared" si="24"/>
        <v>U.</v>
      </c>
      <c r="C706" s="43" t="s">
        <v>4</v>
      </c>
      <c r="D706" s="25"/>
      <c r="E706" s="25"/>
      <c r="F706" s="24" t="s">
        <v>18</v>
      </c>
      <c r="G706" s="26">
        <v>1</v>
      </c>
      <c r="H706" s="31"/>
      <c r="I706" s="27">
        <v>0</v>
      </c>
      <c r="J706" s="28">
        <f t="shared" si="23"/>
        <v>0</v>
      </c>
      <c r="K706" s="29" t="s">
        <v>50</v>
      </c>
      <c r="L706" s="29" t="s">
        <v>45</v>
      </c>
      <c r="M706" s="29" t="s">
        <v>51</v>
      </c>
      <c r="N706" s="30" t="str">
        <f>VLOOKUP(M706,[4]OPERACIONAL!$A$1:$C$12,2,FALSE)</f>
        <v>SELECIONAR</v>
      </c>
    </row>
    <row r="707" spans="2:14">
      <c r="B707" s="23" t="str">
        <f t="shared" si="24"/>
        <v>U.</v>
      </c>
      <c r="C707" s="43" t="s">
        <v>4</v>
      </c>
      <c r="D707" s="25"/>
      <c r="E707" s="25"/>
      <c r="F707" s="24" t="s">
        <v>18</v>
      </c>
      <c r="G707" s="26">
        <v>1</v>
      </c>
      <c r="H707" s="31"/>
      <c r="I707" s="27">
        <v>0</v>
      </c>
      <c r="J707" s="28">
        <f t="shared" si="23"/>
        <v>0</v>
      </c>
      <c r="K707" s="29" t="s">
        <v>50</v>
      </c>
      <c r="L707" s="29" t="s">
        <v>45</v>
      </c>
      <c r="M707" s="29" t="s">
        <v>51</v>
      </c>
      <c r="N707" s="30" t="str">
        <f>VLOOKUP(M707,[4]OPERACIONAL!$A$1:$C$12,2,FALSE)</f>
        <v>SELECIONAR</v>
      </c>
    </row>
    <row r="708" spans="2:14">
      <c r="B708" s="23" t="str">
        <f t="shared" si="24"/>
        <v>U.</v>
      </c>
      <c r="C708" s="43" t="s">
        <v>4</v>
      </c>
      <c r="D708" s="25"/>
      <c r="E708" s="25"/>
      <c r="F708" s="24" t="s">
        <v>18</v>
      </c>
      <c r="G708" s="26">
        <v>1</v>
      </c>
      <c r="H708" s="31"/>
      <c r="I708" s="27">
        <v>0</v>
      </c>
      <c r="J708" s="28">
        <f t="shared" ref="J708:J771" si="25">G708*I708</f>
        <v>0</v>
      </c>
      <c r="K708" s="29" t="s">
        <v>50</v>
      </c>
      <c r="L708" s="29" t="s">
        <v>45</v>
      </c>
      <c r="M708" s="29" t="s">
        <v>51</v>
      </c>
      <c r="N708" s="30" t="str">
        <f>VLOOKUP(M708,[4]OPERACIONAL!$A$1:$C$12,2,FALSE)</f>
        <v>SELECIONAR</v>
      </c>
    </row>
    <row r="709" spans="2:14">
      <c r="B709" s="23" t="str">
        <f t="shared" si="24"/>
        <v>U.</v>
      </c>
      <c r="C709" s="43" t="s">
        <v>4</v>
      </c>
      <c r="D709" s="25"/>
      <c r="E709" s="25"/>
      <c r="F709" s="24" t="s">
        <v>18</v>
      </c>
      <c r="G709" s="26">
        <v>1</v>
      </c>
      <c r="H709" s="31"/>
      <c r="I709" s="27">
        <v>0</v>
      </c>
      <c r="J709" s="28">
        <f t="shared" si="25"/>
        <v>0</v>
      </c>
      <c r="K709" s="29" t="s">
        <v>50</v>
      </c>
      <c r="L709" s="29" t="s">
        <v>45</v>
      </c>
      <c r="M709" s="29" t="s">
        <v>51</v>
      </c>
      <c r="N709" s="30" t="str">
        <f>VLOOKUP(M709,[4]OPERACIONAL!$A$1:$C$12,2,FALSE)</f>
        <v>SELECIONAR</v>
      </c>
    </row>
    <row r="710" spans="2:14">
      <c r="B710" s="23" t="str">
        <f t="shared" si="24"/>
        <v>U.</v>
      </c>
      <c r="C710" s="43" t="s">
        <v>4</v>
      </c>
      <c r="D710" s="25"/>
      <c r="E710" s="25"/>
      <c r="F710" s="24" t="s">
        <v>18</v>
      </c>
      <c r="G710" s="26">
        <v>1</v>
      </c>
      <c r="H710" s="31"/>
      <c r="I710" s="27">
        <v>0</v>
      </c>
      <c r="J710" s="28">
        <f t="shared" si="25"/>
        <v>0</v>
      </c>
      <c r="K710" s="29" t="s">
        <v>50</v>
      </c>
      <c r="L710" s="29" t="s">
        <v>45</v>
      </c>
      <c r="M710" s="29" t="s">
        <v>51</v>
      </c>
      <c r="N710" s="30" t="str">
        <f>VLOOKUP(M710,[4]OPERACIONAL!$A$1:$C$12,2,FALSE)</f>
        <v>SELECIONAR</v>
      </c>
    </row>
    <row r="711" spans="2:14">
      <c r="B711" s="23" t="str">
        <f t="shared" si="24"/>
        <v>U.</v>
      </c>
      <c r="C711" s="43" t="s">
        <v>4</v>
      </c>
      <c r="D711" s="25"/>
      <c r="E711" s="25"/>
      <c r="F711" s="24" t="s">
        <v>18</v>
      </c>
      <c r="G711" s="26">
        <v>1</v>
      </c>
      <c r="H711" s="31"/>
      <c r="I711" s="27">
        <v>0</v>
      </c>
      <c r="J711" s="28">
        <f t="shared" si="25"/>
        <v>0</v>
      </c>
      <c r="K711" s="29" t="s">
        <v>50</v>
      </c>
      <c r="L711" s="29" t="s">
        <v>45</v>
      </c>
      <c r="M711" s="29" t="s">
        <v>51</v>
      </c>
      <c r="N711" s="30" t="str">
        <f>VLOOKUP(M711,[4]OPERACIONAL!$A$1:$C$12,2,FALSE)</f>
        <v>SELECIONAR</v>
      </c>
    </row>
    <row r="712" spans="2:14">
      <c r="B712" s="23" t="str">
        <f t="shared" si="24"/>
        <v>U.</v>
      </c>
      <c r="C712" s="43" t="s">
        <v>4</v>
      </c>
      <c r="D712" s="25"/>
      <c r="E712" s="25"/>
      <c r="F712" s="24" t="s">
        <v>18</v>
      </c>
      <c r="G712" s="26">
        <v>1</v>
      </c>
      <c r="H712" s="31"/>
      <c r="I712" s="27">
        <v>0</v>
      </c>
      <c r="J712" s="28">
        <f t="shared" si="25"/>
        <v>0</v>
      </c>
      <c r="K712" s="29" t="s">
        <v>50</v>
      </c>
      <c r="L712" s="29" t="s">
        <v>45</v>
      </c>
      <c r="M712" s="29" t="s">
        <v>51</v>
      </c>
      <c r="N712" s="30" t="str">
        <f>VLOOKUP(M712,[4]OPERACIONAL!$A$1:$C$12,2,FALSE)</f>
        <v>SELECIONAR</v>
      </c>
    </row>
    <row r="713" spans="2:14">
      <c r="B713" s="23" t="str">
        <f t="shared" si="24"/>
        <v>U.</v>
      </c>
      <c r="C713" s="43" t="s">
        <v>4</v>
      </c>
      <c r="D713" s="25"/>
      <c r="E713" s="25"/>
      <c r="F713" s="24" t="s">
        <v>18</v>
      </c>
      <c r="G713" s="26">
        <v>1</v>
      </c>
      <c r="H713" s="31"/>
      <c r="I713" s="27">
        <v>0</v>
      </c>
      <c r="J713" s="28">
        <f t="shared" si="25"/>
        <v>0</v>
      </c>
      <c r="K713" s="29" t="s">
        <v>50</v>
      </c>
      <c r="L713" s="29" t="s">
        <v>45</v>
      </c>
      <c r="M713" s="29" t="s">
        <v>51</v>
      </c>
      <c r="N713" s="30" t="str">
        <f>VLOOKUP(M713,[4]OPERACIONAL!$A$1:$C$12,2,FALSE)</f>
        <v>SELECIONAR</v>
      </c>
    </row>
    <row r="714" spans="2:14">
      <c r="B714" s="23" t="str">
        <f t="shared" si="24"/>
        <v>U.</v>
      </c>
      <c r="C714" s="43" t="s">
        <v>4</v>
      </c>
      <c r="D714" s="25"/>
      <c r="E714" s="25"/>
      <c r="F714" s="24" t="s">
        <v>18</v>
      </c>
      <c r="G714" s="26">
        <v>1</v>
      </c>
      <c r="H714" s="31"/>
      <c r="I714" s="27">
        <v>0</v>
      </c>
      <c r="J714" s="28">
        <f t="shared" si="25"/>
        <v>0</v>
      </c>
      <c r="K714" s="29" t="s">
        <v>50</v>
      </c>
      <c r="L714" s="29" t="s">
        <v>45</v>
      </c>
      <c r="M714" s="29" t="s">
        <v>51</v>
      </c>
      <c r="N714" s="30" t="str">
        <f>VLOOKUP(M714,[4]OPERACIONAL!$A$1:$C$12,2,FALSE)</f>
        <v>SELECIONAR</v>
      </c>
    </row>
    <row r="715" spans="2:14">
      <c r="B715" s="23" t="str">
        <f t="shared" si="24"/>
        <v>U.</v>
      </c>
      <c r="C715" s="43" t="s">
        <v>4</v>
      </c>
      <c r="D715" s="25"/>
      <c r="E715" s="25"/>
      <c r="F715" s="24" t="s">
        <v>18</v>
      </c>
      <c r="G715" s="26">
        <v>1</v>
      </c>
      <c r="H715" s="31"/>
      <c r="I715" s="27">
        <v>0</v>
      </c>
      <c r="J715" s="28">
        <f t="shared" si="25"/>
        <v>0</v>
      </c>
      <c r="K715" s="29" t="s">
        <v>50</v>
      </c>
      <c r="L715" s="29" t="s">
        <v>45</v>
      </c>
      <c r="M715" s="29" t="s">
        <v>51</v>
      </c>
      <c r="N715" s="30" t="str">
        <f>VLOOKUP(M715,[4]OPERACIONAL!$A$1:$C$12,2,FALSE)</f>
        <v>SELECIONAR</v>
      </c>
    </row>
    <row r="716" spans="2:14">
      <c r="B716" s="23" t="str">
        <f t="shared" si="24"/>
        <v>U.</v>
      </c>
      <c r="C716" s="43" t="s">
        <v>4</v>
      </c>
      <c r="D716" s="25"/>
      <c r="E716" s="25"/>
      <c r="F716" s="24" t="s">
        <v>18</v>
      </c>
      <c r="G716" s="26">
        <v>1</v>
      </c>
      <c r="H716" s="31"/>
      <c r="I716" s="27">
        <v>0</v>
      </c>
      <c r="J716" s="28">
        <f t="shared" si="25"/>
        <v>0</v>
      </c>
      <c r="K716" s="29" t="s">
        <v>50</v>
      </c>
      <c r="L716" s="29" t="s">
        <v>45</v>
      </c>
      <c r="M716" s="29" t="s">
        <v>51</v>
      </c>
      <c r="N716" s="30" t="str">
        <f>VLOOKUP(M716,[4]OPERACIONAL!$A$1:$C$12,2,FALSE)</f>
        <v>SELECIONAR</v>
      </c>
    </row>
    <row r="717" spans="2:14">
      <c r="B717" s="23" t="str">
        <f t="shared" si="24"/>
        <v>U.</v>
      </c>
      <c r="C717" s="43" t="s">
        <v>4</v>
      </c>
      <c r="D717" s="25"/>
      <c r="E717" s="25"/>
      <c r="F717" s="24" t="s">
        <v>18</v>
      </c>
      <c r="G717" s="26">
        <v>1</v>
      </c>
      <c r="H717" s="31"/>
      <c r="I717" s="27">
        <v>0</v>
      </c>
      <c r="J717" s="28">
        <f t="shared" si="25"/>
        <v>0</v>
      </c>
      <c r="K717" s="29" t="s">
        <v>50</v>
      </c>
      <c r="L717" s="29" t="s">
        <v>45</v>
      </c>
      <c r="M717" s="29" t="s">
        <v>51</v>
      </c>
      <c r="N717" s="30" t="str">
        <f>VLOOKUP(M717,[4]OPERACIONAL!$A$1:$C$12,2,FALSE)</f>
        <v>SELECIONAR</v>
      </c>
    </row>
    <row r="718" spans="2:14">
      <c r="B718" s="23" t="str">
        <f t="shared" si="24"/>
        <v>U.</v>
      </c>
      <c r="C718" s="43" t="s">
        <v>4</v>
      </c>
      <c r="D718" s="25"/>
      <c r="E718" s="25"/>
      <c r="F718" s="24" t="s">
        <v>18</v>
      </c>
      <c r="G718" s="26">
        <v>1</v>
      </c>
      <c r="H718" s="31"/>
      <c r="I718" s="27">
        <v>0</v>
      </c>
      <c r="J718" s="28">
        <f t="shared" si="25"/>
        <v>0</v>
      </c>
      <c r="K718" s="29" t="s">
        <v>50</v>
      </c>
      <c r="L718" s="29" t="s">
        <v>45</v>
      </c>
      <c r="M718" s="29" t="s">
        <v>51</v>
      </c>
      <c r="N718" s="30" t="str">
        <f>VLOOKUP(M718,[4]OPERACIONAL!$A$1:$C$12,2,FALSE)</f>
        <v>SELECIONAR</v>
      </c>
    </row>
    <row r="719" spans="2:14">
      <c r="B719" s="23" t="str">
        <f t="shared" si="24"/>
        <v>U.</v>
      </c>
      <c r="C719" s="43" t="s">
        <v>4</v>
      </c>
      <c r="D719" s="25"/>
      <c r="E719" s="25"/>
      <c r="F719" s="24" t="s">
        <v>18</v>
      </c>
      <c r="G719" s="26">
        <v>1</v>
      </c>
      <c r="H719" s="31"/>
      <c r="I719" s="27">
        <v>0</v>
      </c>
      <c r="J719" s="28">
        <f t="shared" si="25"/>
        <v>0</v>
      </c>
      <c r="K719" s="29" t="s">
        <v>50</v>
      </c>
      <c r="L719" s="29" t="s">
        <v>45</v>
      </c>
      <c r="M719" s="29" t="s">
        <v>51</v>
      </c>
      <c r="N719" s="30" t="str">
        <f>VLOOKUP(M719,[4]OPERACIONAL!$A$1:$C$12,2,FALSE)</f>
        <v>SELECIONAR</v>
      </c>
    </row>
    <row r="720" spans="2:14">
      <c r="B720" s="23" t="str">
        <f t="shared" si="24"/>
        <v>U.</v>
      </c>
      <c r="C720" s="43" t="s">
        <v>4</v>
      </c>
      <c r="D720" s="25"/>
      <c r="E720" s="25"/>
      <c r="F720" s="24" t="s">
        <v>18</v>
      </c>
      <c r="G720" s="26">
        <v>1</v>
      </c>
      <c r="H720" s="31"/>
      <c r="I720" s="27">
        <v>0</v>
      </c>
      <c r="J720" s="28">
        <f t="shared" si="25"/>
        <v>0</v>
      </c>
      <c r="K720" s="29" t="s">
        <v>50</v>
      </c>
      <c r="L720" s="29" t="s">
        <v>45</v>
      </c>
      <c r="M720" s="29" t="s">
        <v>51</v>
      </c>
      <c r="N720" s="30" t="str">
        <f>VLOOKUP(M720,[4]OPERACIONAL!$A$1:$C$12,2,FALSE)</f>
        <v>SELECIONAR</v>
      </c>
    </row>
    <row r="721" spans="2:14">
      <c r="B721" s="23" t="str">
        <f t="shared" si="24"/>
        <v>U.</v>
      </c>
      <c r="C721" s="43" t="s">
        <v>4</v>
      </c>
      <c r="D721" s="25"/>
      <c r="E721" s="25"/>
      <c r="F721" s="24" t="s">
        <v>18</v>
      </c>
      <c r="G721" s="26">
        <v>1</v>
      </c>
      <c r="H721" s="31"/>
      <c r="I721" s="27">
        <v>0</v>
      </c>
      <c r="J721" s="28">
        <f t="shared" si="25"/>
        <v>0</v>
      </c>
      <c r="K721" s="29" t="s">
        <v>50</v>
      </c>
      <c r="L721" s="29" t="s">
        <v>45</v>
      </c>
      <c r="M721" s="29" t="s">
        <v>51</v>
      </c>
      <c r="N721" s="30" t="str">
        <f>VLOOKUP(M721,[4]OPERACIONAL!$A$1:$C$12,2,FALSE)</f>
        <v>SELECIONAR</v>
      </c>
    </row>
    <row r="722" spans="2:14">
      <c r="B722" s="23" t="str">
        <f t="shared" si="24"/>
        <v>U.</v>
      </c>
      <c r="C722" s="43" t="s">
        <v>4</v>
      </c>
      <c r="D722" s="25"/>
      <c r="E722" s="25"/>
      <c r="F722" s="24" t="s">
        <v>18</v>
      </c>
      <c r="G722" s="26">
        <v>1</v>
      </c>
      <c r="H722" s="31"/>
      <c r="I722" s="27">
        <v>0</v>
      </c>
      <c r="J722" s="28">
        <f t="shared" si="25"/>
        <v>0</v>
      </c>
      <c r="K722" s="29" t="s">
        <v>50</v>
      </c>
      <c r="L722" s="29" t="s">
        <v>45</v>
      </c>
      <c r="M722" s="29" t="s">
        <v>51</v>
      </c>
      <c r="N722" s="30" t="str">
        <f>VLOOKUP(M722,[4]OPERACIONAL!$A$1:$C$12,2,FALSE)</f>
        <v>SELECIONAR</v>
      </c>
    </row>
    <row r="723" spans="2:14">
      <c r="B723" s="23" t="str">
        <f t="shared" si="24"/>
        <v>U.</v>
      </c>
      <c r="C723" s="43" t="s">
        <v>4</v>
      </c>
      <c r="D723" s="25"/>
      <c r="E723" s="25"/>
      <c r="F723" s="24" t="s">
        <v>18</v>
      </c>
      <c r="G723" s="26">
        <v>1</v>
      </c>
      <c r="H723" s="31"/>
      <c r="I723" s="27">
        <v>0</v>
      </c>
      <c r="J723" s="28">
        <f t="shared" si="25"/>
        <v>0</v>
      </c>
      <c r="K723" s="29" t="s">
        <v>50</v>
      </c>
      <c r="L723" s="29" t="s">
        <v>45</v>
      </c>
      <c r="M723" s="29" t="s">
        <v>51</v>
      </c>
      <c r="N723" s="30" t="str">
        <f>VLOOKUP(M723,[4]OPERACIONAL!$A$1:$C$12,2,FALSE)</f>
        <v>SELECIONAR</v>
      </c>
    </row>
    <row r="724" spans="2:14">
      <c r="B724" s="23" t="str">
        <f t="shared" si="24"/>
        <v>U.</v>
      </c>
      <c r="C724" s="43" t="s">
        <v>4</v>
      </c>
      <c r="D724" s="25"/>
      <c r="E724" s="25"/>
      <c r="F724" s="24" t="s">
        <v>18</v>
      </c>
      <c r="G724" s="26">
        <v>1</v>
      </c>
      <c r="H724" s="31"/>
      <c r="I724" s="27">
        <v>0</v>
      </c>
      <c r="J724" s="28">
        <f t="shared" si="25"/>
        <v>0</v>
      </c>
      <c r="K724" s="29" t="s">
        <v>50</v>
      </c>
      <c r="L724" s="29" t="s">
        <v>45</v>
      </c>
      <c r="M724" s="29" t="s">
        <v>51</v>
      </c>
      <c r="N724" s="30" t="str">
        <f>VLOOKUP(M724,[4]OPERACIONAL!$A$1:$C$12,2,FALSE)</f>
        <v>SELECIONAR</v>
      </c>
    </row>
    <row r="725" spans="2:14">
      <c r="B725" s="23" t="str">
        <f t="shared" si="24"/>
        <v>U.</v>
      </c>
      <c r="C725" s="43" t="s">
        <v>4</v>
      </c>
      <c r="D725" s="25"/>
      <c r="E725" s="25"/>
      <c r="F725" s="24" t="s">
        <v>18</v>
      </c>
      <c r="G725" s="26">
        <v>1</v>
      </c>
      <c r="H725" s="31"/>
      <c r="I725" s="27">
        <v>0</v>
      </c>
      <c r="J725" s="28">
        <f t="shared" si="25"/>
        <v>0</v>
      </c>
      <c r="K725" s="29" t="s">
        <v>50</v>
      </c>
      <c r="L725" s="29" t="s">
        <v>45</v>
      </c>
      <c r="M725" s="29" t="s">
        <v>51</v>
      </c>
      <c r="N725" s="30" t="str">
        <f>VLOOKUP(M725,[4]OPERACIONAL!$A$1:$C$12,2,FALSE)</f>
        <v>SELECIONAR</v>
      </c>
    </row>
    <row r="726" spans="2:14">
      <c r="B726" s="23" t="str">
        <f t="shared" si="24"/>
        <v>U.</v>
      </c>
      <c r="C726" s="43" t="s">
        <v>4</v>
      </c>
      <c r="D726" s="25"/>
      <c r="E726" s="25"/>
      <c r="F726" s="24" t="s">
        <v>18</v>
      </c>
      <c r="G726" s="26">
        <v>1</v>
      </c>
      <c r="H726" s="31"/>
      <c r="I726" s="27">
        <v>0</v>
      </c>
      <c r="J726" s="28">
        <f t="shared" si="25"/>
        <v>0</v>
      </c>
      <c r="K726" s="29" t="s">
        <v>50</v>
      </c>
      <c r="L726" s="29" t="s">
        <v>45</v>
      </c>
      <c r="M726" s="29" t="s">
        <v>51</v>
      </c>
      <c r="N726" s="30" t="str">
        <f>VLOOKUP(M726,[4]OPERACIONAL!$A$1:$C$12,2,FALSE)</f>
        <v>SELECIONAR</v>
      </c>
    </row>
    <row r="727" spans="2:14">
      <c r="B727" s="23" t="str">
        <f t="shared" si="24"/>
        <v>U.</v>
      </c>
      <c r="C727" s="43" t="s">
        <v>4</v>
      </c>
      <c r="D727" s="25"/>
      <c r="E727" s="25"/>
      <c r="F727" s="24" t="s">
        <v>18</v>
      </c>
      <c r="G727" s="26">
        <v>1</v>
      </c>
      <c r="H727" s="31"/>
      <c r="I727" s="27">
        <v>0</v>
      </c>
      <c r="J727" s="28">
        <f t="shared" si="25"/>
        <v>0</v>
      </c>
      <c r="K727" s="29" t="s">
        <v>50</v>
      </c>
      <c r="L727" s="29" t="s">
        <v>45</v>
      </c>
      <c r="M727" s="29" t="s">
        <v>51</v>
      </c>
      <c r="N727" s="30" t="str">
        <f>VLOOKUP(M727,[4]OPERACIONAL!$A$1:$C$12,2,FALSE)</f>
        <v>SELECIONAR</v>
      </c>
    </row>
    <row r="728" spans="2:14">
      <c r="B728" s="23" t="str">
        <f t="shared" si="24"/>
        <v>U.</v>
      </c>
      <c r="C728" s="43" t="s">
        <v>4</v>
      </c>
      <c r="D728" s="25"/>
      <c r="E728" s="25"/>
      <c r="F728" s="24" t="s">
        <v>18</v>
      </c>
      <c r="G728" s="26">
        <v>1</v>
      </c>
      <c r="H728" s="31"/>
      <c r="I728" s="27">
        <v>0</v>
      </c>
      <c r="J728" s="28">
        <f t="shared" si="25"/>
        <v>0</v>
      </c>
      <c r="K728" s="29" t="s">
        <v>50</v>
      </c>
      <c r="L728" s="29" t="s">
        <v>45</v>
      </c>
      <c r="M728" s="29" t="s">
        <v>51</v>
      </c>
      <c r="N728" s="30" t="str">
        <f>VLOOKUP(M728,[4]OPERACIONAL!$A$1:$C$12,2,FALSE)</f>
        <v>SELECIONAR</v>
      </c>
    </row>
    <row r="729" spans="2:14">
      <c r="B729" s="23" t="str">
        <f t="shared" si="24"/>
        <v>U.</v>
      </c>
      <c r="C729" s="43" t="s">
        <v>4</v>
      </c>
      <c r="D729" s="25"/>
      <c r="E729" s="25"/>
      <c r="F729" s="24" t="s">
        <v>18</v>
      </c>
      <c r="G729" s="26">
        <v>1</v>
      </c>
      <c r="H729" s="31"/>
      <c r="I729" s="27">
        <v>0</v>
      </c>
      <c r="J729" s="28">
        <f t="shared" si="25"/>
        <v>0</v>
      </c>
      <c r="K729" s="29" t="s">
        <v>50</v>
      </c>
      <c r="L729" s="29" t="s">
        <v>45</v>
      </c>
      <c r="M729" s="29" t="s">
        <v>51</v>
      </c>
      <c r="N729" s="30" t="str">
        <f>VLOOKUP(M729,[4]OPERACIONAL!$A$1:$C$12,2,FALSE)</f>
        <v>SELECIONAR</v>
      </c>
    </row>
    <row r="730" spans="2:14">
      <c r="B730" s="23" t="str">
        <f t="shared" si="24"/>
        <v>U.</v>
      </c>
      <c r="C730" s="43" t="s">
        <v>4</v>
      </c>
      <c r="D730" s="25"/>
      <c r="E730" s="25"/>
      <c r="F730" s="24" t="s">
        <v>18</v>
      </c>
      <c r="G730" s="26">
        <v>1</v>
      </c>
      <c r="H730" s="31"/>
      <c r="I730" s="27">
        <v>0</v>
      </c>
      <c r="J730" s="28">
        <f t="shared" si="25"/>
        <v>0</v>
      </c>
      <c r="K730" s="29" t="s">
        <v>50</v>
      </c>
      <c r="L730" s="29" t="s">
        <v>45</v>
      </c>
      <c r="M730" s="29" t="s">
        <v>51</v>
      </c>
      <c r="N730" s="30" t="str">
        <f>VLOOKUP(M730,[4]OPERACIONAL!$A$1:$C$12,2,FALSE)</f>
        <v>SELECIONAR</v>
      </c>
    </row>
    <row r="731" spans="2:14">
      <c r="B731" s="23" t="str">
        <f t="shared" si="24"/>
        <v>U.</v>
      </c>
      <c r="C731" s="43" t="s">
        <v>4</v>
      </c>
      <c r="D731" s="25"/>
      <c r="E731" s="25"/>
      <c r="F731" s="24" t="s">
        <v>18</v>
      </c>
      <c r="G731" s="26">
        <v>1</v>
      </c>
      <c r="H731" s="31"/>
      <c r="I731" s="27">
        <v>0</v>
      </c>
      <c r="J731" s="28">
        <f t="shared" si="25"/>
        <v>0</v>
      </c>
      <c r="K731" s="29" t="s">
        <v>50</v>
      </c>
      <c r="L731" s="29" t="s">
        <v>45</v>
      </c>
      <c r="M731" s="29" t="s">
        <v>51</v>
      </c>
      <c r="N731" s="30" t="str">
        <f>VLOOKUP(M731,[4]OPERACIONAL!$A$1:$C$12,2,FALSE)</f>
        <v>SELECIONAR</v>
      </c>
    </row>
    <row r="732" spans="2:14">
      <c r="B732" s="23" t="str">
        <f t="shared" si="24"/>
        <v>U.</v>
      </c>
      <c r="C732" s="43" t="s">
        <v>4</v>
      </c>
      <c r="D732" s="25"/>
      <c r="E732" s="25"/>
      <c r="F732" s="24" t="s">
        <v>18</v>
      </c>
      <c r="G732" s="26">
        <v>1</v>
      </c>
      <c r="H732" s="31"/>
      <c r="I732" s="27">
        <v>0</v>
      </c>
      <c r="J732" s="28">
        <f t="shared" si="25"/>
        <v>0</v>
      </c>
      <c r="K732" s="29" t="s">
        <v>50</v>
      </c>
      <c r="L732" s="29" t="s">
        <v>45</v>
      </c>
      <c r="M732" s="29" t="s">
        <v>51</v>
      </c>
      <c r="N732" s="30" t="str">
        <f>VLOOKUP(M732,[4]OPERACIONAL!$A$1:$C$12,2,FALSE)</f>
        <v>SELECIONAR</v>
      </c>
    </row>
    <row r="733" spans="2:14">
      <c r="B733" s="23" t="str">
        <f t="shared" si="24"/>
        <v>U.</v>
      </c>
      <c r="C733" s="43" t="s">
        <v>4</v>
      </c>
      <c r="D733" s="25"/>
      <c r="E733" s="25"/>
      <c r="F733" s="24" t="s">
        <v>18</v>
      </c>
      <c r="G733" s="26">
        <v>1</v>
      </c>
      <c r="H733" s="31"/>
      <c r="I733" s="27">
        <v>0</v>
      </c>
      <c r="J733" s="28">
        <f t="shared" si="25"/>
        <v>0</v>
      </c>
      <c r="K733" s="29" t="s">
        <v>50</v>
      </c>
      <c r="L733" s="29" t="s">
        <v>45</v>
      </c>
      <c r="M733" s="29" t="s">
        <v>51</v>
      </c>
      <c r="N733" s="30" t="str">
        <f>VLOOKUP(M733,[4]OPERACIONAL!$A$1:$C$12,2,FALSE)</f>
        <v>SELECIONAR</v>
      </c>
    </row>
    <row r="734" spans="2:14">
      <c r="B734" s="23" t="str">
        <f t="shared" si="24"/>
        <v>U.</v>
      </c>
      <c r="C734" s="43" t="s">
        <v>4</v>
      </c>
      <c r="D734" s="25"/>
      <c r="E734" s="25"/>
      <c r="F734" s="24" t="s">
        <v>18</v>
      </c>
      <c r="G734" s="26">
        <v>1</v>
      </c>
      <c r="H734" s="31"/>
      <c r="I734" s="27">
        <v>0</v>
      </c>
      <c r="J734" s="28">
        <f t="shared" si="25"/>
        <v>0</v>
      </c>
      <c r="K734" s="29" t="s">
        <v>50</v>
      </c>
      <c r="L734" s="29" t="s">
        <v>45</v>
      </c>
      <c r="M734" s="29" t="s">
        <v>51</v>
      </c>
      <c r="N734" s="30" t="str">
        <f>VLOOKUP(M734,[4]OPERACIONAL!$A$1:$C$12,2,FALSE)</f>
        <v>SELECIONAR</v>
      </c>
    </row>
    <row r="735" spans="2:14">
      <c r="B735" s="23" t="str">
        <f t="shared" si="24"/>
        <v>U.</v>
      </c>
      <c r="C735" s="43" t="s">
        <v>4</v>
      </c>
      <c r="D735" s="25"/>
      <c r="E735" s="25"/>
      <c r="F735" s="24" t="s">
        <v>18</v>
      </c>
      <c r="G735" s="26">
        <v>1</v>
      </c>
      <c r="H735" s="31"/>
      <c r="I735" s="27">
        <v>0</v>
      </c>
      <c r="J735" s="28">
        <f t="shared" si="25"/>
        <v>0</v>
      </c>
      <c r="K735" s="29" t="s">
        <v>50</v>
      </c>
      <c r="L735" s="29" t="s">
        <v>45</v>
      </c>
      <c r="M735" s="29" t="s">
        <v>51</v>
      </c>
      <c r="N735" s="30" t="str">
        <f>VLOOKUP(M735,[4]OPERACIONAL!$A$1:$C$12,2,FALSE)</f>
        <v>SELECIONAR</v>
      </c>
    </row>
    <row r="736" spans="2:14">
      <c r="B736" s="23" t="str">
        <f t="shared" si="24"/>
        <v>U.</v>
      </c>
      <c r="C736" s="43" t="s">
        <v>4</v>
      </c>
      <c r="D736" s="25"/>
      <c r="E736" s="25"/>
      <c r="F736" s="24" t="s">
        <v>18</v>
      </c>
      <c r="G736" s="26">
        <v>1</v>
      </c>
      <c r="H736" s="31"/>
      <c r="I736" s="27">
        <v>0</v>
      </c>
      <c r="J736" s="28">
        <f t="shared" si="25"/>
        <v>0</v>
      </c>
      <c r="K736" s="29" t="s">
        <v>50</v>
      </c>
      <c r="L736" s="29" t="s">
        <v>45</v>
      </c>
      <c r="M736" s="29" t="s">
        <v>51</v>
      </c>
      <c r="N736" s="30" t="str">
        <f>VLOOKUP(M736,[4]OPERACIONAL!$A$1:$C$12,2,FALSE)</f>
        <v>SELECIONAR</v>
      </c>
    </row>
    <row r="737" spans="2:14">
      <c r="B737" s="23" t="str">
        <f t="shared" si="24"/>
        <v>U.</v>
      </c>
      <c r="C737" s="43" t="s">
        <v>4</v>
      </c>
      <c r="D737" s="25"/>
      <c r="E737" s="25"/>
      <c r="F737" s="24" t="s">
        <v>18</v>
      </c>
      <c r="G737" s="26">
        <v>1</v>
      </c>
      <c r="H737" s="31"/>
      <c r="I737" s="27">
        <v>0</v>
      </c>
      <c r="J737" s="28">
        <f t="shared" si="25"/>
        <v>0</v>
      </c>
      <c r="K737" s="29" t="s">
        <v>50</v>
      </c>
      <c r="L737" s="29" t="s">
        <v>45</v>
      </c>
      <c r="M737" s="29" t="s">
        <v>51</v>
      </c>
      <c r="N737" s="30" t="str">
        <f>VLOOKUP(M737,[4]OPERACIONAL!$A$1:$C$12,2,FALSE)</f>
        <v>SELECIONAR</v>
      </c>
    </row>
    <row r="738" spans="2:14">
      <c r="B738" s="23" t="str">
        <f t="shared" si="24"/>
        <v>U.</v>
      </c>
      <c r="C738" s="43" t="s">
        <v>4</v>
      </c>
      <c r="D738" s="25"/>
      <c r="E738" s="25"/>
      <c r="F738" s="24" t="s">
        <v>18</v>
      </c>
      <c r="G738" s="26">
        <v>1</v>
      </c>
      <c r="H738" s="31"/>
      <c r="I738" s="27">
        <v>0</v>
      </c>
      <c r="J738" s="28">
        <f t="shared" si="25"/>
        <v>0</v>
      </c>
      <c r="K738" s="29" t="s">
        <v>50</v>
      </c>
      <c r="L738" s="29" t="s">
        <v>45</v>
      </c>
      <c r="M738" s="29" t="s">
        <v>51</v>
      </c>
      <c r="N738" s="30" t="str">
        <f>VLOOKUP(M738,[4]OPERACIONAL!$A$1:$C$12,2,FALSE)</f>
        <v>SELECIONAR</v>
      </c>
    </row>
    <row r="739" spans="2:14">
      <c r="B739" s="23" t="str">
        <f t="shared" si="24"/>
        <v>U.</v>
      </c>
      <c r="C739" s="43" t="s">
        <v>4</v>
      </c>
      <c r="D739" s="25"/>
      <c r="E739" s="25"/>
      <c r="F739" s="24" t="s">
        <v>18</v>
      </c>
      <c r="G739" s="26">
        <v>1</v>
      </c>
      <c r="H739" s="31"/>
      <c r="I739" s="27">
        <v>0</v>
      </c>
      <c r="J739" s="28">
        <f t="shared" si="25"/>
        <v>0</v>
      </c>
      <c r="K739" s="29" t="s">
        <v>50</v>
      </c>
      <c r="L739" s="29" t="s">
        <v>45</v>
      </c>
      <c r="M739" s="29" t="s">
        <v>51</v>
      </c>
      <c r="N739" s="30" t="str">
        <f>VLOOKUP(M739,[4]OPERACIONAL!$A$1:$C$12,2,FALSE)</f>
        <v>SELECIONAR</v>
      </c>
    </row>
    <row r="740" spans="2:14">
      <c r="B740" s="23" t="str">
        <f t="shared" si="24"/>
        <v>U.</v>
      </c>
      <c r="C740" s="43" t="s">
        <v>4</v>
      </c>
      <c r="D740" s="25"/>
      <c r="E740" s="25"/>
      <c r="F740" s="24" t="s">
        <v>18</v>
      </c>
      <c r="G740" s="26">
        <v>1</v>
      </c>
      <c r="H740" s="31"/>
      <c r="I740" s="27">
        <v>0</v>
      </c>
      <c r="J740" s="28">
        <f t="shared" si="25"/>
        <v>0</v>
      </c>
      <c r="K740" s="29" t="s">
        <v>50</v>
      </c>
      <c r="L740" s="29" t="s">
        <v>45</v>
      </c>
      <c r="M740" s="29" t="s">
        <v>51</v>
      </c>
      <c r="N740" s="30" t="str">
        <f>VLOOKUP(M740,[4]OPERACIONAL!$A$1:$C$12,2,FALSE)</f>
        <v>SELECIONAR</v>
      </c>
    </row>
    <row r="741" spans="2:14">
      <c r="B741" s="23" t="str">
        <f t="shared" si="24"/>
        <v>U.</v>
      </c>
      <c r="C741" s="43" t="s">
        <v>4</v>
      </c>
      <c r="D741" s="25"/>
      <c r="E741" s="25"/>
      <c r="F741" s="24" t="s">
        <v>18</v>
      </c>
      <c r="G741" s="26">
        <v>1</v>
      </c>
      <c r="H741" s="31"/>
      <c r="I741" s="27">
        <v>0</v>
      </c>
      <c r="J741" s="28">
        <f t="shared" si="25"/>
        <v>0</v>
      </c>
      <c r="K741" s="29" t="s">
        <v>50</v>
      </c>
      <c r="L741" s="29" t="s">
        <v>45</v>
      </c>
      <c r="M741" s="29" t="s">
        <v>51</v>
      </c>
      <c r="N741" s="30" t="str">
        <f>VLOOKUP(M741,[4]OPERACIONAL!$A$1:$C$12,2,FALSE)</f>
        <v>SELECIONAR</v>
      </c>
    </row>
    <row r="742" spans="2:14">
      <c r="B742" s="23" t="str">
        <f t="shared" si="24"/>
        <v>U.</v>
      </c>
      <c r="C742" s="43" t="s">
        <v>4</v>
      </c>
      <c r="D742" s="25"/>
      <c r="E742" s="25"/>
      <c r="F742" s="24" t="s">
        <v>18</v>
      </c>
      <c r="G742" s="26">
        <v>1</v>
      </c>
      <c r="H742" s="31"/>
      <c r="I742" s="27">
        <v>0</v>
      </c>
      <c r="J742" s="28">
        <f t="shared" si="25"/>
        <v>0</v>
      </c>
      <c r="K742" s="29" t="s">
        <v>50</v>
      </c>
      <c r="L742" s="29" t="s">
        <v>45</v>
      </c>
      <c r="M742" s="29" t="s">
        <v>51</v>
      </c>
      <c r="N742" s="30" t="str">
        <f>VLOOKUP(M742,[4]OPERACIONAL!$A$1:$C$12,2,FALSE)</f>
        <v>SELECIONAR</v>
      </c>
    </row>
    <row r="743" spans="2:14">
      <c r="B743" s="23" t="str">
        <f t="shared" si="24"/>
        <v>U.</v>
      </c>
      <c r="C743" s="43" t="s">
        <v>4</v>
      </c>
      <c r="D743" s="25"/>
      <c r="E743" s="25"/>
      <c r="F743" s="24" t="s">
        <v>18</v>
      </c>
      <c r="G743" s="26">
        <v>1</v>
      </c>
      <c r="H743" s="31"/>
      <c r="I743" s="27">
        <v>0</v>
      </c>
      <c r="J743" s="28">
        <f t="shared" si="25"/>
        <v>0</v>
      </c>
      <c r="K743" s="29" t="s">
        <v>50</v>
      </c>
      <c r="L743" s="29" t="s">
        <v>45</v>
      </c>
      <c r="M743" s="29" t="s">
        <v>51</v>
      </c>
      <c r="N743" s="30" t="str">
        <f>VLOOKUP(M743,[4]OPERACIONAL!$A$1:$C$12,2,FALSE)</f>
        <v>SELECIONAR</v>
      </c>
    </row>
    <row r="744" spans="2:14">
      <c r="B744" s="23" t="str">
        <f t="shared" si="24"/>
        <v>U.</v>
      </c>
      <c r="C744" s="43" t="s">
        <v>4</v>
      </c>
      <c r="D744" s="25"/>
      <c r="E744" s="25"/>
      <c r="F744" s="24" t="s">
        <v>18</v>
      </c>
      <c r="G744" s="26">
        <v>1</v>
      </c>
      <c r="H744" s="31"/>
      <c r="I744" s="27">
        <v>0</v>
      </c>
      <c r="J744" s="28">
        <f t="shared" si="25"/>
        <v>0</v>
      </c>
      <c r="K744" s="29" t="s">
        <v>50</v>
      </c>
      <c r="L744" s="29" t="s">
        <v>45</v>
      </c>
      <c r="M744" s="29" t="s">
        <v>51</v>
      </c>
      <c r="N744" s="30" t="str">
        <f>VLOOKUP(M744,[4]OPERACIONAL!$A$1:$C$12,2,FALSE)</f>
        <v>SELECIONAR</v>
      </c>
    </row>
    <row r="745" spans="2:14">
      <c r="B745" s="23" t="str">
        <f t="shared" si="24"/>
        <v>U.</v>
      </c>
      <c r="C745" s="43" t="s">
        <v>4</v>
      </c>
      <c r="D745" s="25"/>
      <c r="E745" s="25"/>
      <c r="F745" s="24" t="s">
        <v>18</v>
      </c>
      <c r="G745" s="26">
        <v>1</v>
      </c>
      <c r="H745" s="31"/>
      <c r="I745" s="27">
        <v>0</v>
      </c>
      <c r="J745" s="28">
        <f t="shared" si="25"/>
        <v>0</v>
      </c>
      <c r="K745" s="29" t="s">
        <v>50</v>
      </c>
      <c r="L745" s="29" t="s">
        <v>45</v>
      </c>
      <c r="M745" s="29" t="s">
        <v>51</v>
      </c>
      <c r="N745" s="30" t="str">
        <f>VLOOKUP(M745,[4]OPERACIONAL!$A$1:$C$12,2,FALSE)</f>
        <v>SELECIONAR</v>
      </c>
    </row>
    <row r="746" spans="2:14">
      <c r="B746" s="23" t="str">
        <f t="shared" si="24"/>
        <v>U.</v>
      </c>
      <c r="C746" s="43" t="s">
        <v>4</v>
      </c>
      <c r="D746" s="25"/>
      <c r="E746" s="25"/>
      <c r="F746" s="24" t="s">
        <v>18</v>
      </c>
      <c r="G746" s="26">
        <v>1</v>
      </c>
      <c r="H746" s="31"/>
      <c r="I746" s="27">
        <v>0</v>
      </c>
      <c r="J746" s="28">
        <f t="shared" si="25"/>
        <v>0</v>
      </c>
      <c r="K746" s="29" t="s">
        <v>50</v>
      </c>
      <c r="L746" s="29" t="s">
        <v>45</v>
      </c>
      <c r="M746" s="29" t="s">
        <v>51</v>
      </c>
      <c r="N746" s="30" t="str">
        <f>VLOOKUP(M746,[4]OPERACIONAL!$A$1:$C$12,2,FALSE)</f>
        <v>SELECIONAR</v>
      </c>
    </row>
    <row r="747" spans="2:14">
      <c r="B747" s="23" t="str">
        <f t="shared" si="24"/>
        <v>U.</v>
      </c>
      <c r="C747" s="43" t="s">
        <v>4</v>
      </c>
      <c r="D747" s="25"/>
      <c r="E747" s="25"/>
      <c r="F747" s="24" t="s">
        <v>18</v>
      </c>
      <c r="G747" s="26">
        <v>1</v>
      </c>
      <c r="H747" s="31"/>
      <c r="I747" s="27">
        <v>0</v>
      </c>
      <c r="J747" s="28">
        <f t="shared" si="25"/>
        <v>0</v>
      </c>
      <c r="K747" s="29" t="s">
        <v>50</v>
      </c>
      <c r="L747" s="29" t="s">
        <v>45</v>
      </c>
      <c r="M747" s="29" t="s">
        <v>51</v>
      </c>
      <c r="N747" s="30" t="str">
        <f>VLOOKUP(M747,[4]OPERACIONAL!$A$1:$C$12,2,FALSE)</f>
        <v>SELECIONAR</v>
      </c>
    </row>
    <row r="748" spans="2:14">
      <c r="B748" s="23" t="str">
        <f t="shared" si="24"/>
        <v>U.</v>
      </c>
      <c r="C748" s="43" t="s">
        <v>4</v>
      </c>
      <c r="D748" s="25"/>
      <c r="E748" s="25"/>
      <c r="F748" s="24" t="s">
        <v>18</v>
      </c>
      <c r="G748" s="26">
        <v>1</v>
      </c>
      <c r="H748" s="31"/>
      <c r="I748" s="27">
        <v>0</v>
      </c>
      <c r="J748" s="28">
        <f t="shared" si="25"/>
        <v>0</v>
      </c>
      <c r="K748" s="29" t="s">
        <v>50</v>
      </c>
      <c r="L748" s="29" t="s">
        <v>45</v>
      </c>
      <c r="M748" s="29" t="s">
        <v>51</v>
      </c>
      <c r="N748" s="30" t="str">
        <f>VLOOKUP(M748,[4]OPERACIONAL!$A$1:$C$12,2,FALSE)</f>
        <v>SELECIONAR</v>
      </c>
    </row>
    <row r="749" spans="2:14">
      <c r="B749" s="23" t="str">
        <f t="shared" si="24"/>
        <v>U.</v>
      </c>
      <c r="C749" s="43" t="s">
        <v>4</v>
      </c>
      <c r="D749" s="25"/>
      <c r="E749" s="25"/>
      <c r="F749" s="24" t="s">
        <v>18</v>
      </c>
      <c r="G749" s="26">
        <v>1</v>
      </c>
      <c r="H749" s="31"/>
      <c r="I749" s="27">
        <v>0</v>
      </c>
      <c r="J749" s="28">
        <f t="shared" si="25"/>
        <v>0</v>
      </c>
      <c r="K749" s="29" t="s">
        <v>50</v>
      </c>
      <c r="L749" s="29" t="s">
        <v>45</v>
      </c>
      <c r="M749" s="29" t="s">
        <v>51</v>
      </c>
      <c r="N749" s="30" t="str">
        <f>VLOOKUP(M749,[4]OPERACIONAL!$A$1:$C$12,2,FALSE)</f>
        <v>SELECIONAR</v>
      </c>
    </row>
    <row r="750" spans="2:14">
      <c r="B750" s="23" t="str">
        <f t="shared" si="24"/>
        <v>U.</v>
      </c>
      <c r="C750" s="43" t="s">
        <v>4</v>
      </c>
      <c r="D750" s="25"/>
      <c r="E750" s="25"/>
      <c r="F750" s="24" t="s">
        <v>18</v>
      </c>
      <c r="G750" s="26">
        <v>1</v>
      </c>
      <c r="H750" s="31"/>
      <c r="I750" s="27">
        <v>0</v>
      </c>
      <c r="J750" s="28">
        <f t="shared" si="25"/>
        <v>0</v>
      </c>
      <c r="K750" s="29" t="s">
        <v>50</v>
      </c>
      <c r="L750" s="29" t="s">
        <v>45</v>
      </c>
      <c r="M750" s="29" t="s">
        <v>51</v>
      </c>
      <c r="N750" s="30" t="str">
        <f>VLOOKUP(M750,[4]OPERACIONAL!$A$1:$C$12,2,FALSE)</f>
        <v>SELECIONAR</v>
      </c>
    </row>
    <row r="751" spans="2:14">
      <c r="B751" s="23" t="str">
        <f t="shared" si="24"/>
        <v>U.</v>
      </c>
      <c r="C751" s="43" t="s">
        <v>4</v>
      </c>
      <c r="D751" s="25"/>
      <c r="E751" s="25"/>
      <c r="F751" s="24" t="s">
        <v>18</v>
      </c>
      <c r="G751" s="26">
        <v>1</v>
      </c>
      <c r="H751" s="31"/>
      <c r="I751" s="27">
        <v>0</v>
      </c>
      <c r="J751" s="28">
        <f t="shared" si="25"/>
        <v>0</v>
      </c>
      <c r="K751" s="29" t="s">
        <v>50</v>
      </c>
      <c r="L751" s="29" t="s">
        <v>45</v>
      </c>
      <c r="M751" s="29" t="s">
        <v>51</v>
      </c>
      <c r="N751" s="30" t="str">
        <f>VLOOKUP(M751,[4]OPERACIONAL!$A$1:$C$12,2,FALSE)</f>
        <v>SELECIONAR</v>
      </c>
    </row>
    <row r="752" spans="2:14">
      <c r="B752" s="23" t="str">
        <f t="shared" si="24"/>
        <v>U.</v>
      </c>
      <c r="C752" s="43" t="s">
        <v>4</v>
      </c>
      <c r="D752" s="25"/>
      <c r="E752" s="25"/>
      <c r="F752" s="24" t="s">
        <v>18</v>
      </c>
      <c r="G752" s="26">
        <v>1</v>
      </c>
      <c r="H752" s="31"/>
      <c r="I752" s="27">
        <v>0</v>
      </c>
      <c r="J752" s="28">
        <f t="shared" si="25"/>
        <v>0</v>
      </c>
      <c r="K752" s="29" t="s">
        <v>50</v>
      </c>
      <c r="L752" s="29" t="s">
        <v>45</v>
      </c>
      <c r="M752" s="29" t="s">
        <v>51</v>
      </c>
      <c r="N752" s="30" t="str">
        <f>VLOOKUP(M752,[4]OPERACIONAL!$A$1:$C$12,2,FALSE)</f>
        <v>SELECIONAR</v>
      </c>
    </row>
    <row r="753" spans="2:14">
      <c r="B753" s="23" t="str">
        <f t="shared" si="24"/>
        <v>U.</v>
      </c>
      <c r="C753" s="43" t="s">
        <v>4</v>
      </c>
      <c r="D753" s="25"/>
      <c r="E753" s="25"/>
      <c r="F753" s="24" t="s">
        <v>18</v>
      </c>
      <c r="G753" s="26">
        <v>1</v>
      </c>
      <c r="H753" s="31"/>
      <c r="I753" s="27">
        <v>0</v>
      </c>
      <c r="J753" s="28">
        <f t="shared" si="25"/>
        <v>0</v>
      </c>
      <c r="K753" s="29" t="s">
        <v>50</v>
      </c>
      <c r="L753" s="29" t="s">
        <v>45</v>
      </c>
      <c r="M753" s="29" t="s">
        <v>51</v>
      </c>
      <c r="N753" s="30" t="str">
        <f>VLOOKUP(M753,[4]OPERACIONAL!$A$1:$C$12,2,FALSE)</f>
        <v>SELECIONAR</v>
      </c>
    </row>
    <row r="754" spans="2:14">
      <c r="B754" s="23" t="str">
        <f t="shared" si="24"/>
        <v>U.</v>
      </c>
      <c r="C754" s="43" t="s">
        <v>4</v>
      </c>
      <c r="D754" s="25"/>
      <c r="E754" s="25"/>
      <c r="F754" s="24" t="s">
        <v>18</v>
      </c>
      <c r="G754" s="26">
        <v>1</v>
      </c>
      <c r="H754" s="31"/>
      <c r="I754" s="27">
        <v>0</v>
      </c>
      <c r="J754" s="28">
        <f t="shared" si="25"/>
        <v>0</v>
      </c>
      <c r="K754" s="29" t="s">
        <v>50</v>
      </c>
      <c r="L754" s="29" t="s">
        <v>45</v>
      </c>
      <c r="M754" s="29" t="s">
        <v>51</v>
      </c>
      <c r="N754" s="30" t="str">
        <f>VLOOKUP(M754,[4]OPERACIONAL!$A$1:$C$12,2,FALSE)</f>
        <v>SELECIONAR</v>
      </c>
    </row>
    <row r="755" spans="2:14">
      <c r="B755" s="23" t="str">
        <f t="shared" si="24"/>
        <v>U.</v>
      </c>
      <c r="C755" s="43" t="s">
        <v>4</v>
      </c>
      <c r="D755" s="25"/>
      <c r="E755" s="25"/>
      <c r="F755" s="24" t="s">
        <v>18</v>
      </c>
      <c r="G755" s="26">
        <v>1</v>
      </c>
      <c r="H755" s="31"/>
      <c r="I755" s="27">
        <v>0</v>
      </c>
      <c r="J755" s="28">
        <f t="shared" si="25"/>
        <v>0</v>
      </c>
      <c r="K755" s="29" t="s">
        <v>50</v>
      </c>
      <c r="L755" s="29" t="s">
        <v>45</v>
      </c>
      <c r="M755" s="29" t="s">
        <v>51</v>
      </c>
      <c r="N755" s="30" t="str">
        <f>VLOOKUP(M755,[4]OPERACIONAL!$A$1:$C$12,2,FALSE)</f>
        <v>SELECIONAR</v>
      </c>
    </row>
    <row r="756" spans="2:14">
      <c r="B756" s="23" t="str">
        <f t="shared" si="24"/>
        <v>U.</v>
      </c>
      <c r="C756" s="43" t="s">
        <v>4</v>
      </c>
      <c r="D756" s="25"/>
      <c r="E756" s="25"/>
      <c r="F756" s="24" t="s">
        <v>18</v>
      </c>
      <c r="G756" s="26">
        <v>1</v>
      </c>
      <c r="H756" s="31"/>
      <c r="I756" s="27">
        <v>0</v>
      </c>
      <c r="J756" s="28">
        <f t="shared" si="25"/>
        <v>0</v>
      </c>
      <c r="K756" s="29" t="s">
        <v>50</v>
      </c>
      <c r="L756" s="29" t="s">
        <v>45</v>
      </c>
      <c r="M756" s="29" t="s">
        <v>51</v>
      </c>
      <c r="N756" s="30" t="str">
        <f>VLOOKUP(M756,[4]OPERACIONAL!$A$1:$C$12,2,FALSE)</f>
        <v>SELECIONAR</v>
      </c>
    </row>
    <row r="757" spans="2:14">
      <c r="B757" s="23" t="str">
        <f t="shared" si="24"/>
        <v>U.</v>
      </c>
      <c r="C757" s="43" t="s">
        <v>4</v>
      </c>
      <c r="D757" s="25"/>
      <c r="E757" s="25"/>
      <c r="F757" s="24" t="s">
        <v>18</v>
      </c>
      <c r="G757" s="26">
        <v>1</v>
      </c>
      <c r="H757" s="31"/>
      <c r="I757" s="27">
        <v>0</v>
      </c>
      <c r="J757" s="28">
        <f t="shared" si="25"/>
        <v>0</v>
      </c>
      <c r="K757" s="29" t="s">
        <v>50</v>
      </c>
      <c r="L757" s="29" t="s">
        <v>45</v>
      </c>
      <c r="M757" s="29" t="s">
        <v>51</v>
      </c>
      <c r="N757" s="30" t="str">
        <f>VLOOKUP(M757,[4]OPERACIONAL!$A$1:$C$12,2,FALSE)</f>
        <v>SELECIONAR</v>
      </c>
    </row>
    <row r="758" spans="2:14">
      <c r="B758" s="23" t="str">
        <f t="shared" si="24"/>
        <v>U.</v>
      </c>
      <c r="C758" s="43" t="s">
        <v>4</v>
      </c>
      <c r="D758" s="25"/>
      <c r="E758" s="25"/>
      <c r="F758" s="24" t="s">
        <v>18</v>
      </c>
      <c r="G758" s="26">
        <v>1</v>
      </c>
      <c r="H758" s="31"/>
      <c r="I758" s="27">
        <v>0</v>
      </c>
      <c r="J758" s="28">
        <f t="shared" si="25"/>
        <v>0</v>
      </c>
      <c r="K758" s="29" t="s">
        <v>50</v>
      </c>
      <c r="L758" s="29" t="s">
        <v>45</v>
      </c>
      <c r="M758" s="29" t="s">
        <v>51</v>
      </c>
      <c r="N758" s="30" t="str">
        <f>VLOOKUP(M758,[4]OPERACIONAL!$A$1:$C$12,2,FALSE)</f>
        <v>SELECIONAR</v>
      </c>
    </row>
    <row r="759" spans="2:14">
      <c r="B759" s="23" t="str">
        <f t="shared" ref="B759:B822" si="26">MID(C759,1,2)</f>
        <v>U.</v>
      </c>
      <c r="C759" s="43" t="s">
        <v>4</v>
      </c>
      <c r="D759" s="25"/>
      <c r="E759" s="25"/>
      <c r="F759" s="24" t="s">
        <v>18</v>
      </c>
      <c r="G759" s="26">
        <v>1</v>
      </c>
      <c r="H759" s="31"/>
      <c r="I759" s="27">
        <v>0</v>
      </c>
      <c r="J759" s="28">
        <f t="shared" si="25"/>
        <v>0</v>
      </c>
      <c r="K759" s="29" t="s">
        <v>50</v>
      </c>
      <c r="L759" s="29" t="s">
        <v>45</v>
      </c>
      <c r="M759" s="29" t="s">
        <v>51</v>
      </c>
      <c r="N759" s="30" t="str">
        <f>VLOOKUP(M759,[4]OPERACIONAL!$A$1:$C$12,2,FALSE)</f>
        <v>SELECIONAR</v>
      </c>
    </row>
    <row r="760" spans="2:14">
      <c r="B760" s="23" t="str">
        <f t="shared" si="26"/>
        <v>U.</v>
      </c>
      <c r="C760" s="43" t="s">
        <v>4</v>
      </c>
      <c r="D760" s="25"/>
      <c r="E760" s="25"/>
      <c r="F760" s="24" t="s">
        <v>18</v>
      </c>
      <c r="G760" s="26">
        <v>1</v>
      </c>
      <c r="H760" s="31"/>
      <c r="I760" s="27">
        <v>0</v>
      </c>
      <c r="J760" s="28">
        <f t="shared" si="25"/>
        <v>0</v>
      </c>
      <c r="K760" s="29" t="s">
        <v>50</v>
      </c>
      <c r="L760" s="29" t="s">
        <v>45</v>
      </c>
      <c r="M760" s="29" t="s">
        <v>51</v>
      </c>
      <c r="N760" s="30" t="str">
        <f>VLOOKUP(M760,[4]OPERACIONAL!$A$1:$C$12,2,FALSE)</f>
        <v>SELECIONAR</v>
      </c>
    </row>
    <row r="761" spans="2:14">
      <c r="B761" s="23" t="str">
        <f t="shared" si="26"/>
        <v>U.</v>
      </c>
      <c r="C761" s="43" t="s">
        <v>4</v>
      </c>
      <c r="D761" s="25"/>
      <c r="E761" s="25"/>
      <c r="F761" s="24" t="s">
        <v>18</v>
      </c>
      <c r="G761" s="26">
        <v>1</v>
      </c>
      <c r="H761" s="31"/>
      <c r="I761" s="27">
        <v>0</v>
      </c>
      <c r="J761" s="28">
        <f t="shared" si="25"/>
        <v>0</v>
      </c>
      <c r="K761" s="29" t="s">
        <v>50</v>
      </c>
      <c r="L761" s="29" t="s">
        <v>45</v>
      </c>
      <c r="M761" s="29" t="s">
        <v>51</v>
      </c>
      <c r="N761" s="30" t="str">
        <f>VLOOKUP(M761,[4]OPERACIONAL!$A$1:$C$12,2,FALSE)</f>
        <v>SELECIONAR</v>
      </c>
    </row>
    <row r="762" spans="2:14">
      <c r="B762" s="23" t="str">
        <f t="shared" si="26"/>
        <v>U.</v>
      </c>
      <c r="C762" s="43" t="s">
        <v>4</v>
      </c>
      <c r="D762" s="25"/>
      <c r="E762" s="25"/>
      <c r="F762" s="24" t="s">
        <v>18</v>
      </c>
      <c r="G762" s="26">
        <v>1</v>
      </c>
      <c r="H762" s="31"/>
      <c r="I762" s="27">
        <v>0</v>
      </c>
      <c r="J762" s="28">
        <f t="shared" si="25"/>
        <v>0</v>
      </c>
      <c r="K762" s="29" t="s">
        <v>50</v>
      </c>
      <c r="L762" s="29" t="s">
        <v>45</v>
      </c>
      <c r="M762" s="29" t="s">
        <v>51</v>
      </c>
      <c r="N762" s="30" t="str">
        <f>VLOOKUP(M762,[4]OPERACIONAL!$A$1:$C$12,2,FALSE)</f>
        <v>SELECIONAR</v>
      </c>
    </row>
    <row r="763" spans="2:14">
      <c r="B763" s="23" t="str">
        <f t="shared" si="26"/>
        <v>U.</v>
      </c>
      <c r="C763" s="43" t="s">
        <v>4</v>
      </c>
      <c r="D763" s="25"/>
      <c r="E763" s="25"/>
      <c r="F763" s="24" t="s">
        <v>18</v>
      </c>
      <c r="G763" s="26">
        <v>1</v>
      </c>
      <c r="H763" s="31"/>
      <c r="I763" s="27">
        <v>0</v>
      </c>
      <c r="J763" s="28">
        <f t="shared" si="25"/>
        <v>0</v>
      </c>
      <c r="K763" s="29" t="s">
        <v>50</v>
      </c>
      <c r="L763" s="29" t="s">
        <v>45</v>
      </c>
      <c r="M763" s="29" t="s">
        <v>51</v>
      </c>
      <c r="N763" s="30" t="str">
        <f>VLOOKUP(M763,[4]OPERACIONAL!$A$1:$C$12,2,FALSE)</f>
        <v>SELECIONAR</v>
      </c>
    </row>
    <row r="764" spans="2:14">
      <c r="B764" s="23" t="str">
        <f t="shared" si="26"/>
        <v>U.</v>
      </c>
      <c r="C764" s="43" t="s">
        <v>4</v>
      </c>
      <c r="D764" s="25"/>
      <c r="E764" s="25"/>
      <c r="F764" s="24" t="s">
        <v>18</v>
      </c>
      <c r="G764" s="26">
        <v>1</v>
      </c>
      <c r="H764" s="31"/>
      <c r="I764" s="27">
        <v>0</v>
      </c>
      <c r="J764" s="28">
        <f t="shared" si="25"/>
        <v>0</v>
      </c>
      <c r="K764" s="29" t="s">
        <v>50</v>
      </c>
      <c r="L764" s="29" t="s">
        <v>45</v>
      </c>
      <c r="M764" s="29" t="s">
        <v>51</v>
      </c>
      <c r="N764" s="30" t="str">
        <f>VLOOKUP(M764,[4]OPERACIONAL!$A$1:$C$12,2,FALSE)</f>
        <v>SELECIONAR</v>
      </c>
    </row>
    <row r="765" spans="2:14">
      <c r="B765" s="23" t="str">
        <f t="shared" si="26"/>
        <v>U.</v>
      </c>
      <c r="C765" s="43" t="s">
        <v>4</v>
      </c>
      <c r="D765" s="25"/>
      <c r="E765" s="25"/>
      <c r="F765" s="24" t="s">
        <v>18</v>
      </c>
      <c r="G765" s="26">
        <v>1</v>
      </c>
      <c r="H765" s="31"/>
      <c r="I765" s="27">
        <v>0</v>
      </c>
      <c r="J765" s="28">
        <f t="shared" si="25"/>
        <v>0</v>
      </c>
      <c r="K765" s="29" t="s">
        <v>50</v>
      </c>
      <c r="L765" s="29" t="s">
        <v>45</v>
      </c>
      <c r="M765" s="29" t="s">
        <v>51</v>
      </c>
      <c r="N765" s="30" t="str">
        <f>VLOOKUP(M765,[4]OPERACIONAL!$A$1:$C$12,2,FALSE)</f>
        <v>SELECIONAR</v>
      </c>
    </row>
    <row r="766" spans="2:14">
      <c r="B766" s="23" t="str">
        <f t="shared" si="26"/>
        <v>U.</v>
      </c>
      <c r="C766" s="43" t="s">
        <v>4</v>
      </c>
      <c r="D766" s="25"/>
      <c r="E766" s="25"/>
      <c r="F766" s="24" t="s">
        <v>18</v>
      </c>
      <c r="G766" s="26">
        <v>1</v>
      </c>
      <c r="H766" s="31"/>
      <c r="I766" s="27">
        <v>0</v>
      </c>
      <c r="J766" s="28">
        <f t="shared" si="25"/>
        <v>0</v>
      </c>
      <c r="K766" s="29" t="s">
        <v>50</v>
      </c>
      <c r="L766" s="29" t="s">
        <v>45</v>
      </c>
      <c r="M766" s="29" t="s">
        <v>51</v>
      </c>
      <c r="N766" s="30" t="str">
        <f>VLOOKUP(M766,[4]OPERACIONAL!$A$1:$C$12,2,FALSE)</f>
        <v>SELECIONAR</v>
      </c>
    </row>
    <row r="767" spans="2:14">
      <c r="B767" s="23" t="str">
        <f t="shared" si="26"/>
        <v>U.</v>
      </c>
      <c r="C767" s="43" t="s">
        <v>4</v>
      </c>
      <c r="D767" s="25"/>
      <c r="E767" s="25"/>
      <c r="F767" s="24" t="s">
        <v>18</v>
      </c>
      <c r="G767" s="26">
        <v>1</v>
      </c>
      <c r="H767" s="31"/>
      <c r="I767" s="27">
        <v>0</v>
      </c>
      <c r="J767" s="28">
        <f t="shared" si="25"/>
        <v>0</v>
      </c>
      <c r="K767" s="29" t="s">
        <v>50</v>
      </c>
      <c r="L767" s="29" t="s">
        <v>45</v>
      </c>
      <c r="M767" s="29" t="s">
        <v>51</v>
      </c>
      <c r="N767" s="30" t="str">
        <f>VLOOKUP(M767,[4]OPERACIONAL!$A$1:$C$12,2,FALSE)</f>
        <v>SELECIONAR</v>
      </c>
    </row>
    <row r="768" spans="2:14">
      <c r="B768" s="23" t="str">
        <f t="shared" si="26"/>
        <v>U.</v>
      </c>
      <c r="C768" s="43" t="s">
        <v>4</v>
      </c>
      <c r="D768" s="25"/>
      <c r="E768" s="25"/>
      <c r="F768" s="24" t="s">
        <v>18</v>
      </c>
      <c r="G768" s="26">
        <v>1</v>
      </c>
      <c r="H768" s="31"/>
      <c r="I768" s="27">
        <v>0</v>
      </c>
      <c r="J768" s="28">
        <f t="shared" si="25"/>
        <v>0</v>
      </c>
      <c r="K768" s="29" t="s">
        <v>50</v>
      </c>
      <c r="L768" s="29" t="s">
        <v>45</v>
      </c>
      <c r="M768" s="29" t="s">
        <v>51</v>
      </c>
      <c r="N768" s="30" t="str">
        <f>VLOOKUP(M768,[4]OPERACIONAL!$A$1:$C$12,2,FALSE)</f>
        <v>SELECIONAR</v>
      </c>
    </row>
    <row r="769" spans="2:14">
      <c r="B769" s="23" t="str">
        <f t="shared" si="26"/>
        <v>U.</v>
      </c>
      <c r="C769" s="43" t="s">
        <v>4</v>
      </c>
      <c r="D769" s="25"/>
      <c r="E769" s="25"/>
      <c r="F769" s="24" t="s">
        <v>18</v>
      </c>
      <c r="G769" s="26">
        <v>1</v>
      </c>
      <c r="H769" s="31"/>
      <c r="I769" s="27">
        <v>0</v>
      </c>
      <c r="J769" s="28">
        <f t="shared" si="25"/>
        <v>0</v>
      </c>
      <c r="K769" s="29" t="s">
        <v>50</v>
      </c>
      <c r="L769" s="29" t="s">
        <v>45</v>
      </c>
      <c r="M769" s="29" t="s">
        <v>51</v>
      </c>
      <c r="N769" s="30" t="str">
        <f>VLOOKUP(M769,[4]OPERACIONAL!$A$1:$C$12,2,FALSE)</f>
        <v>SELECIONAR</v>
      </c>
    </row>
    <row r="770" spans="2:14">
      <c r="B770" s="23" t="str">
        <f t="shared" si="26"/>
        <v>U.</v>
      </c>
      <c r="C770" s="43" t="s">
        <v>4</v>
      </c>
      <c r="D770" s="25"/>
      <c r="E770" s="25"/>
      <c r="F770" s="24" t="s">
        <v>18</v>
      </c>
      <c r="G770" s="26">
        <v>1</v>
      </c>
      <c r="H770" s="31"/>
      <c r="I770" s="27">
        <v>0</v>
      </c>
      <c r="J770" s="28">
        <f t="shared" si="25"/>
        <v>0</v>
      </c>
      <c r="K770" s="29" t="s">
        <v>50</v>
      </c>
      <c r="L770" s="29" t="s">
        <v>45</v>
      </c>
      <c r="M770" s="29" t="s">
        <v>51</v>
      </c>
      <c r="N770" s="30" t="str">
        <f>VLOOKUP(M770,[4]OPERACIONAL!$A$1:$C$12,2,FALSE)</f>
        <v>SELECIONAR</v>
      </c>
    </row>
    <row r="771" spans="2:14">
      <c r="B771" s="23" t="str">
        <f t="shared" si="26"/>
        <v>U.</v>
      </c>
      <c r="C771" s="43" t="s">
        <v>4</v>
      </c>
      <c r="D771" s="25"/>
      <c r="E771" s="25"/>
      <c r="F771" s="24" t="s">
        <v>18</v>
      </c>
      <c r="G771" s="26">
        <v>1</v>
      </c>
      <c r="H771" s="31"/>
      <c r="I771" s="27">
        <v>0</v>
      </c>
      <c r="J771" s="28">
        <f t="shared" si="25"/>
        <v>0</v>
      </c>
      <c r="K771" s="29" t="s">
        <v>50</v>
      </c>
      <c r="L771" s="29" t="s">
        <v>45</v>
      </c>
      <c r="M771" s="29" t="s">
        <v>51</v>
      </c>
      <c r="N771" s="30" t="str">
        <f>VLOOKUP(M771,[4]OPERACIONAL!$A$1:$C$12,2,FALSE)</f>
        <v>SELECIONAR</v>
      </c>
    </row>
    <row r="772" spans="2:14">
      <c r="B772" s="23" t="str">
        <f t="shared" si="26"/>
        <v>U.</v>
      </c>
      <c r="C772" s="43" t="s">
        <v>4</v>
      </c>
      <c r="D772" s="25"/>
      <c r="E772" s="25"/>
      <c r="F772" s="24" t="s">
        <v>18</v>
      </c>
      <c r="G772" s="26">
        <v>1</v>
      </c>
      <c r="H772" s="31"/>
      <c r="I772" s="27">
        <v>0</v>
      </c>
      <c r="J772" s="28">
        <f t="shared" ref="J772:J835" si="27">G772*I772</f>
        <v>0</v>
      </c>
      <c r="K772" s="29" t="s">
        <v>50</v>
      </c>
      <c r="L772" s="29" t="s">
        <v>45</v>
      </c>
      <c r="M772" s="29" t="s">
        <v>51</v>
      </c>
      <c r="N772" s="30" t="str">
        <f>VLOOKUP(M772,[4]OPERACIONAL!$A$1:$C$12,2,FALSE)</f>
        <v>SELECIONAR</v>
      </c>
    </row>
    <row r="773" spans="2:14">
      <c r="B773" s="23" t="str">
        <f t="shared" si="26"/>
        <v>U.</v>
      </c>
      <c r="C773" s="43" t="s">
        <v>4</v>
      </c>
      <c r="D773" s="25"/>
      <c r="E773" s="25"/>
      <c r="F773" s="24" t="s">
        <v>18</v>
      </c>
      <c r="G773" s="26">
        <v>1</v>
      </c>
      <c r="H773" s="31"/>
      <c r="I773" s="27">
        <v>0</v>
      </c>
      <c r="J773" s="28">
        <f t="shared" si="27"/>
        <v>0</v>
      </c>
      <c r="K773" s="29" t="s">
        <v>50</v>
      </c>
      <c r="L773" s="29" t="s">
        <v>45</v>
      </c>
      <c r="M773" s="29" t="s">
        <v>51</v>
      </c>
      <c r="N773" s="30" t="str">
        <f>VLOOKUP(M773,[4]OPERACIONAL!$A$1:$C$12,2,FALSE)</f>
        <v>SELECIONAR</v>
      </c>
    </row>
    <row r="774" spans="2:14">
      <c r="B774" s="23" t="str">
        <f t="shared" si="26"/>
        <v>U.</v>
      </c>
      <c r="C774" s="43" t="s">
        <v>4</v>
      </c>
      <c r="D774" s="25"/>
      <c r="E774" s="25"/>
      <c r="F774" s="24" t="s">
        <v>18</v>
      </c>
      <c r="G774" s="26">
        <v>1</v>
      </c>
      <c r="H774" s="31"/>
      <c r="I774" s="27">
        <v>0</v>
      </c>
      <c r="J774" s="28">
        <f t="shared" si="27"/>
        <v>0</v>
      </c>
      <c r="K774" s="29" t="s">
        <v>50</v>
      </c>
      <c r="L774" s="29" t="s">
        <v>45</v>
      </c>
      <c r="M774" s="29" t="s">
        <v>51</v>
      </c>
      <c r="N774" s="30" t="str">
        <f>VLOOKUP(M774,[4]OPERACIONAL!$A$1:$C$12,2,FALSE)</f>
        <v>SELECIONAR</v>
      </c>
    </row>
    <row r="775" spans="2:14">
      <c r="B775" s="23" t="str">
        <f t="shared" si="26"/>
        <v>U.</v>
      </c>
      <c r="C775" s="43" t="s">
        <v>4</v>
      </c>
      <c r="D775" s="25"/>
      <c r="E775" s="25"/>
      <c r="F775" s="24" t="s">
        <v>18</v>
      </c>
      <c r="G775" s="26">
        <v>1</v>
      </c>
      <c r="H775" s="31"/>
      <c r="I775" s="27">
        <v>0</v>
      </c>
      <c r="J775" s="28">
        <f t="shared" si="27"/>
        <v>0</v>
      </c>
      <c r="K775" s="29" t="s">
        <v>50</v>
      </c>
      <c r="L775" s="29" t="s">
        <v>45</v>
      </c>
      <c r="M775" s="29" t="s">
        <v>51</v>
      </c>
      <c r="N775" s="30" t="str">
        <f>VLOOKUP(M775,[4]OPERACIONAL!$A$1:$C$12,2,FALSE)</f>
        <v>SELECIONAR</v>
      </c>
    </row>
    <row r="776" spans="2:14">
      <c r="B776" s="23" t="str">
        <f t="shared" si="26"/>
        <v>U.</v>
      </c>
      <c r="C776" s="43" t="s">
        <v>4</v>
      </c>
      <c r="D776" s="25"/>
      <c r="E776" s="25"/>
      <c r="F776" s="24" t="s">
        <v>18</v>
      </c>
      <c r="G776" s="26">
        <v>1</v>
      </c>
      <c r="H776" s="31"/>
      <c r="I776" s="27">
        <v>0</v>
      </c>
      <c r="J776" s="28">
        <f t="shared" si="27"/>
        <v>0</v>
      </c>
      <c r="K776" s="29" t="s">
        <v>50</v>
      </c>
      <c r="L776" s="29" t="s">
        <v>45</v>
      </c>
      <c r="M776" s="29" t="s">
        <v>51</v>
      </c>
      <c r="N776" s="30" t="str">
        <f>VLOOKUP(M776,[4]OPERACIONAL!$A$1:$C$12,2,FALSE)</f>
        <v>SELECIONAR</v>
      </c>
    </row>
    <row r="777" spans="2:14">
      <c r="B777" s="23" t="str">
        <f t="shared" si="26"/>
        <v>U.</v>
      </c>
      <c r="C777" s="43" t="s">
        <v>4</v>
      </c>
      <c r="D777" s="25"/>
      <c r="E777" s="25"/>
      <c r="F777" s="24" t="s">
        <v>18</v>
      </c>
      <c r="G777" s="26">
        <v>1</v>
      </c>
      <c r="H777" s="31"/>
      <c r="I777" s="27">
        <v>0</v>
      </c>
      <c r="J777" s="28">
        <f t="shared" si="27"/>
        <v>0</v>
      </c>
      <c r="K777" s="29" t="s">
        <v>50</v>
      </c>
      <c r="L777" s="29" t="s">
        <v>45</v>
      </c>
      <c r="M777" s="29" t="s">
        <v>51</v>
      </c>
      <c r="N777" s="30" t="str">
        <f>VLOOKUP(M777,[4]OPERACIONAL!$A$1:$C$12,2,FALSE)</f>
        <v>SELECIONAR</v>
      </c>
    </row>
    <row r="778" spans="2:14">
      <c r="B778" s="23" t="str">
        <f t="shared" si="26"/>
        <v>U.</v>
      </c>
      <c r="C778" s="43" t="s">
        <v>4</v>
      </c>
      <c r="D778" s="25"/>
      <c r="E778" s="25"/>
      <c r="F778" s="24" t="s">
        <v>18</v>
      </c>
      <c r="G778" s="26">
        <v>1</v>
      </c>
      <c r="H778" s="31"/>
      <c r="I778" s="27">
        <v>0</v>
      </c>
      <c r="J778" s="28">
        <f t="shared" si="27"/>
        <v>0</v>
      </c>
      <c r="K778" s="29" t="s">
        <v>50</v>
      </c>
      <c r="L778" s="29" t="s">
        <v>45</v>
      </c>
      <c r="M778" s="29" t="s">
        <v>51</v>
      </c>
      <c r="N778" s="30" t="str">
        <f>VLOOKUP(M778,[4]OPERACIONAL!$A$1:$C$12,2,FALSE)</f>
        <v>SELECIONAR</v>
      </c>
    </row>
    <row r="779" spans="2:14">
      <c r="B779" s="23" t="str">
        <f t="shared" si="26"/>
        <v>U.</v>
      </c>
      <c r="C779" s="43" t="s">
        <v>4</v>
      </c>
      <c r="D779" s="25"/>
      <c r="E779" s="25"/>
      <c r="F779" s="24" t="s">
        <v>18</v>
      </c>
      <c r="G779" s="26">
        <v>1</v>
      </c>
      <c r="H779" s="31"/>
      <c r="I779" s="27">
        <v>0</v>
      </c>
      <c r="J779" s="28">
        <f t="shared" si="27"/>
        <v>0</v>
      </c>
      <c r="K779" s="29" t="s">
        <v>50</v>
      </c>
      <c r="L779" s="29" t="s">
        <v>45</v>
      </c>
      <c r="M779" s="29" t="s">
        <v>51</v>
      </c>
      <c r="N779" s="30" t="str">
        <f>VLOOKUP(M779,[4]OPERACIONAL!$A$1:$C$12,2,FALSE)</f>
        <v>SELECIONAR</v>
      </c>
    </row>
    <row r="780" spans="2:14">
      <c r="B780" s="23" t="str">
        <f t="shared" si="26"/>
        <v>U.</v>
      </c>
      <c r="C780" s="43" t="s">
        <v>4</v>
      </c>
      <c r="D780" s="25"/>
      <c r="E780" s="25"/>
      <c r="F780" s="24" t="s">
        <v>18</v>
      </c>
      <c r="G780" s="26">
        <v>1</v>
      </c>
      <c r="H780" s="31"/>
      <c r="I780" s="27">
        <v>0</v>
      </c>
      <c r="J780" s="28">
        <f t="shared" si="27"/>
        <v>0</v>
      </c>
      <c r="K780" s="29" t="s">
        <v>50</v>
      </c>
      <c r="L780" s="29" t="s">
        <v>45</v>
      </c>
      <c r="M780" s="29" t="s">
        <v>51</v>
      </c>
      <c r="N780" s="30" t="str">
        <f>VLOOKUP(M780,[4]OPERACIONAL!$A$1:$C$12,2,FALSE)</f>
        <v>SELECIONAR</v>
      </c>
    </row>
    <row r="781" spans="2:14">
      <c r="B781" s="23" t="str">
        <f t="shared" si="26"/>
        <v>U.</v>
      </c>
      <c r="C781" s="43" t="s">
        <v>4</v>
      </c>
      <c r="D781" s="25"/>
      <c r="E781" s="25"/>
      <c r="F781" s="24" t="s">
        <v>18</v>
      </c>
      <c r="G781" s="26">
        <v>1</v>
      </c>
      <c r="H781" s="31"/>
      <c r="I781" s="27">
        <v>0</v>
      </c>
      <c r="J781" s="28">
        <f t="shared" si="27"/>
        <v>0</v>
      </c>
      <c r="K781" s="29" t="s">
        <v>50</v>
      </c>
      <c r="L781" s="29" t="s">
        <v>45</v>
      </c>
      <c r="M781" s="29" t="s">
        <v>51</v>
      </c>
      <c r="N781" s="30" t="str">
        <f>VLOOKUP(M781,[4]OPERACIONAL!$A$1:$C$12,2,FALSE)</f>
        <v>SELECIONAR</v>
      </c>
    </row>
    <row r="782" spans="2:14">
      <c r="B782" s="23" t="str">
        <f t="shared" si="26"/>
        <v>U.</v>
      </c>
      <c r="C782" s="43" t="s">
        <v>4</v>
      </c>
      <c r="D782" s="25"/>
      <c r="E782" s="25"/>
      <c r="F782" s="24" t="s">
        <v>18</v>
      </c>
      <c r="G782" s="26">
        <v>1</v>
      </c>
      <c r="H782" s="31"/>
      <c r="I782" s="27">
        <v>0</v>
      </c>
      <c r="J782" s="28">
        <f t="shared" si="27"/>
        <v>0</v>
      </c>
      <c r="K782" s="29" t="s">
        <v>50</v>
      </c>
      <c r="L782" s="29" t="s">
        <v>45</v>
      </c>
      <c r="M782" s="29" t="s">
        <v>51</v>
      </c>
      <c r="N782" s="30" t="str">
        <f>VLOOKUP(M782,[4]OPERACIONAL!$A$1:$C$12,2,FALSE)</f>
        <v>SELECIONAR</v>
      </c>
    </row>
    <row r="783" spans="2:14">
      <c r="B783" s="23" t="str">
        <f t="shared" si="26"/>
        <v>U.</v>
      </c>
      <c r="C783" s="43" t="s">
        <v>4</v>
      </c>
      <c r="D783" s="25"/>
      <c r="E783" s="25"/>
      <c r="F783" s="24" t="s">
        <v>18</v>
      </c>
      <c r="G783" s="26">
        <v>1</v>
      </c>
      <c r="H783" s="31"/>
      <c r="I783" s="27">
        <v>0</v>
      </c>
      <c r="J783" s="28">
        <f t="shared" si="27"/>
        <v>0</v>
      </c>
      <c r="K783" s="29" t="s">
        <v>50</v>
      </c>
      <c r="L783" s="29" t="s">
        <v>45</v>
      </c>
      <c r="M783" s="29" t="s">
        <v>51</v>
      </c>
      <c r="N783" s="30" t="str">
        <f>VLOOKUP(M783,[4]OPERACIONAL!$A$1:$C$12,2,FALSE)</f>
        <v>SELECIONAR</v>
      </c>
    </row>
    <row r="784" spans="2:14">
      <c r="B784" s="23" t="str">
        <f t="shared" si="26"/>
        <v>U.</v>
      </c>
      <c r="C784" s="43" t="s">
        <v>4</v>
      </c>
      <c r="D784" s="25"/>
      <c r="E784" s="25"/>
      <c r="F784" s="24" t="s">
        <v>18</v>
      </c>
      <c r="G784" s="26">
        <v>1</v>
      </c>
      <c r="H784" s="31"/>
      <c r="I784" s="27">
        <v>0</v>
      </c>
      <c r="J784" s="28">
        <f t="shared" si="27"/>
        <v>0</v>
      </c>
      <c r="K784" s="29" t="s">
        <v>50</v>
      </c>
      <c r="L784" s="29" t="s">
        <v>45</v>
      </c>
      <c r="M784" s="29" t="s">
        <v>51</v>
      </c>
      <c r="N784" s="30" t="str">
        <f>VLOOKUP(M784,[4]OPERACIONAL!$A$1:$C$12,2,FALSE)</f>
        <v>SELECIONAR</v>
      </c>
    </row>
    <row r="785" spans="2:14">
      <c r="B785" s="23" t="str">
        <f t="shared" si="26"/>
        <v>U.</v>
      </c>
      <c r="C785" s="43" t="s">
        <v>4</v>
      </c>
      <c r="D785" s="25"/>
      <c r="E785" s="25"/>
      <c r="F785" s="24" t="s">
        <v>18</v>
      </c>
      <c r="G785" s="26">
        <v>1</v>
      </c>
      <c r="H785" s="31"/>
      <c r="I785" s="27">
        <v>0</v>
      </c>
      <c r="J785" s="28">
        <f t="shared" si="27"/>
        <v>0</v>
      </c>
      <c r="K785" s="29" t="s">
        <v>50</v>
      </c>
      <c r="L785" s="29" t="s">
        <v>45</v>
      </c>
      <c r="M785" s="29" t="s">
        <v>51</v>
      </c>
      <c r="N785" s="30" t="str">
        <f>VLOOKUP(M785,[4]OPERACIONAL!$A$1:$C$12,2,FALSE)</f>
        <v>SELECIONAR</v>
      </c>
    </row>
    <row r="786" spans="2:14">
      <c r="B786" s="23" t="str">
        <f t="shared" si="26"/>
        <v>U.</v>
      </c>
      <c r="C786" s="43" t="s">
        <v>4</v>
      </c>
      <c r="D786" s="25"/>
      <c r="E786" s="25"/>
      <c r="F786" s="24" t="s">
        <v>18</v>
      </c>
      <c r="G786" s="26">
        <v>1</v>
      </c>
      <c r="H786" s="31"/>
      <c r="I786" s="27">
        <v>0</v>
      </c>
      <c r="J786" s="28">
        <f t="shared" si="27"/>
        <v>0</v>
      </c>
      <c r="K786" s="29" t="s">
        <v>50</v>
      </c>
      <c r="L786" s="29" t="s">
        <v>45</v>
      </c>
      <c r="M786" s="29" t="s">
        <v>51</v>
      </c>
      <c r="N786" s="30" t="str">
        <f>VLOOKUP(M786,[4]OPERACIONAL!$A$1:$C$12,2,FALSE)</f>
        <v>SELECIONAR</v>
      </c>
    </row>
    <row r="787" spans="2:14">
      <c r="B787" s="23" t="str">
        <f t="shared" si="26"/>
        <v>U.</v>
      </c>
      <c r="C787" s="43" t="s">
        <v>4</v>
      </c>
      <c r="D787" s="25"/>
      <c r="E787" s="25"/>
      <c r="F787" s="24" t="s">
        <v>18</v>
      </c>
      <c r="G787" s="26">
        <v>1</v>
      </c>
      <c r="H787" s="31"/>
      <c r="I787" s="27">
        <v>0</v>
      </c>
      <c r="J787" s="28">
        <f t="shared" si="27"/>
        <v>0</v>
      </c>
      <c r="K787" s="29" t="s">
        <v>50</v>
      </c>
      <c r="L787" s="29" t="s">
        <v>45</v>
      </c>
      <c r="M787" s="29" t="s">
        <v>51</v>
      </c>
      <c r="N787" s="30" t="str">
        <f>VLOOKUP(M787,[4]OPERACIONAL!$A$1:$C$12,2,FALSE)</f>
        <v>SELECIONAR</v>
      </c>
    </row>
    <row r="788" spans="2:14">
      <c r="B788" s="23" t="str">
        <f t="shared" si="26"/>
        <v>U.</v>
      </c>
      <c r="C788" s="43" t="s">
        <v>4</v>
      </c>
      <c r="D788" s="25"/>
      <c r="E788" s="25"/>
      <c r="F788" s="24" t="s">
        <v>18</v>
      </c>
      <c r="G788" s="26">
        <v>1</v>
      </c>
      <c r="H788" s="31"/>
      <c r="I788" s="27">
        <v>0</v>
      </c>
      <c r="J788" s="28">
        <f t="shared" si="27"/>
        <v>0</v>
      </c>
      <c r="K788" s="29" t="s">
        <v>50</v>
      </c>
      <c r="L788" s="29" t="s">
        <v>45</v>
      </c>
      <c r="M788" s="29" t="s">
        <v>51</v>
      </c>
      <c r="N788" s="30" t="str">
        <f>VLOOKUP(M788,[4]OPERACIONAL!$A$1:$C$12,2,FALSE)</f>
        <v>SELECIONAR</v>
      </c>
    </row>
    <row r="789" spans="2:14">
      <c r="B789" s="23" t="str">
        <f t="shared" si="26"/>
        <v>U.</v>
      </c>
      <c r="C789" s="43" t="s">
        <v>4</v>
      </c>
      <c r="D789" s="25"/>
      <c r="E789" s="25"/>
      <c r="F789" s="24" t="s">
        <v>18</v>
      </c>
      <c r="G789" s="26">
        <v>1</v>
      </c>
      <c r="H789" s="31"/>
      <c r="I789" s="27">
        <v>0</v>
      </c>
      <c r="J789" s="28">
        <f t="shared" si="27"/>
        <v>0</v>
      </c>
      <c r="K789" s="29" t="s">
        <v>50</v>
      </c>
      <c r="L789" s="29" t="s">
        <v>45</v>
      </c>
      <c r="M789" s="29" t="s">
        <v>51</v>
      </c>
      <c r="N789" s="30" t="str">
        <f>VLOOKUP(M789,[4]OPERACIONAL!$A$1:$C$12,2,FALSE)</f>
        <v>SELECIONAR</v>
      </c>
    </row>
    <row r="790" spans="2:14">
      <c r="B790" s="23" t="str">
        <f t="shared" si="26"/>
        <v>U.</v>
      </c>
      <c r="C790" s="43" t="s">
        <v>4</v>
      </c>
      <c r="D790" s="25"/>
      <c r="E790" s="25"/>
      <c r="F790" s="24" t="s">
        <v>18</v>
      </c>
      <c r="G790" s="26">
        <v>1</v>
      </c>
      <c r="H790" s="31"/>
      <c r="I790" s="27">
        <v>0</v>
      </c>
      <c r="J790" s="28">
        <f t="shared" si="27"/>
        <v>0</v>
      </c>
      <c r="K790" s="29" t="s">
        <v>50</v>
      </c>
      <c r="L790" s="29" t="s">
        <v>45</v>
      </c>
      <c r="M790" s="29" t="s">
        <v>51</v>
      </c>
      <c r="N790" s="30" t="str">
        <f>VLOOKUP(M790,[4]OPERACIONAL!$A$1:$C$12,2,FALSE)</f>
        <v>SELECIONAR</v>
      </c>
    </row>
    <row r="791" spans="2:14">
      <c r="B791" s="23" t="str">
        <f t="shared" si="26"/>
        <v>U.</v>
      </c>
      <c r="C791" s="43" t="s">
        <v>4</v>
      </c>
      <c r="D791" s="25"/>
      <c r="E791" s="25"/>
      <c r="F791" s="24" t="s">
        <v>18</v>
      </c>
      <c r="G791" s="26">
        <v>1</v>
      </c>
      <c r="H791" s="31"/>
      <c r="I791" s="27">
        <v>0</v>
      </c>
      <c r="J791" s="28">
        <f t="shared" si="27"/>
        <v>0</v>
      </c>
      <c r="K791" s="29" t="s">
        <v>50</v>
      </c>
      <c r="L791" s="29" t="s">
        <v>45</v>
      </c>
      <c r="M791" s="29" t="s">
        <v>51</v>
      </c>
      <c r="N791" s="30" t="str">
        <f>VLOOKUP(M791,[4]OPERACIONAL!$A$1:$C$12,2,FALSE)</f>
        <v>SELECIONAR</v>
      </c>
    </row>
    <row r="792" spans="2:14">
      <c r="B792" s="23" t="str">
        <f t="shared" si="26"/>
        <v>U.</v>
      </c>
      <c r="C792" s="43" t="s">
        <v>4</v>
      </c>
      <c r="D792" s="25"/>
      <c r="E792" s="25"/>
      <c r="F792" s="24" t="s">
        <v>18</v>
      </c>
      <c r="G792" s="26">
        <v>1</v>
      </c>
      <c r="H792" s="31"/>
      <c r="I792" s="27">
        <v>0</v>
      </c>
      <c r="J792" s="28">
        <f t="shared" si="27"/>
        <v>0</v>
      </c>
      <c r="K792" s="29" t="s">
        <v>50</v>
      </c>
      <c r="L792" s="29" t="s">
        <v>45</v>
      </c>
      <c r="M792" s="29" t="s">
        <v>51</v>
      </c>
      <c r="N792" s="30" t="str">
        <f>VLOOKUP(M792,[4]OPERACIONAL!$A$1:$C$12,2,FALSE)</f>
        <v>SELECIONAR</v>
      </c>
    </row>
    <row r="793" spans="2:14">
      <c r="B793" s="23" t="str">
        <f t="shared" si="26"/>
        <v>U.</v>
      </c>
      <c r="C793" s="43" t="s">
        <v>4</v>
      </c>
      <c r="D793" s="25"/>
      <c r="E793" s="25"/>
      <c r="F793" s="24" t="s">
        <v>18</v>
      </c>
      <c r="G793" s="26">
        <v>1</v>
      </c>
      <c r="H793" s="31"/>
      <c r="I793" s="27">
        <v>0</v>
      </c>
      <c r="J793" s="28">
        <f t="shared" si="27"/>
        <v>0</v>
      </c>
      <c r="K793" s="29" t="s">
        <v>50</v>
      </c>
      <c r="L793" s="29" t="s">
        <v>45</v>
      </c>
      <c r="M793" s="29" t="s">
        <v>51</v>
      </c>
      <c r="N793" s="30" t="str">
        <f>VLOOKUP(M793,[4]OPERACIONAL!$A$1:$C$12,2,FALSE)</f>
        <v>SELECIONAR</v>
      </c>
    </row>
    <row r="794" spans="2:14">
      <c r="B794" s="23" t="str">
        <f t="shared" si="26"/>
        <v>U.</v>
      </c>
      <c r="C794" s="43" t="s">
        <v>4</v>
      </c>
      <c r="D794" s="25"/>
      <c r="E794" s="25"/>
      <c r="F794" s="24" t="s">
        <v>18</v>
      </c>
      <c r="G794" s="26">
        <v>1</v>
      </c>
      <c r="H794" s="31"/>
      <c r="I794" s="27">
        <v>0</v>
      </c>
      <c r="J794" s="28">
        <f t="shared" si="27"/>
        <v>0</v>
      </c>
      <c r="K794" s="29" t="s">
        <v>50</v>
      </c>
      <c r="L794" s="29" t="s">
        <v>45</v>
      </c>
      <c r="M794" s="29" t="s">
        <v>51</v>
      </c>
      <c r="N794" s="30" t="str">
        <f>VLOOKUP(M794,[4]OPERACIONAL!$A$1:$C$12,2,FALSE)</f>
        <v>SELECIONAR</v>
      </c>
    </row>
    <row r="795" spans="2:14">
      <c r="B795" s="23" t="str">
        <f t="shared" si="26"/>
        <v>U.</v>
      </c>
      <c r="C795" s="43" t="s">
        <v>4</v>
      </c>
      <c r="D795" s="25"/>
      <c r="E795" s="25"/>
      <c r="F795" s="24" t="s">
        <v>18</v>
      </c>
      <c r="G795" s="26">
        <v>1</v>
      </c>
      <c r="H795" s="31"/>
      <c r="I795" s="27">
        <v>0</v>
      </c>
      <c r="J795" s="28">
        <f t="shared" si="27"/>
        <v>0</v>
      </c>
      <c r="K795" s="29" t="s">
        <v>50</v>
      </c>
      <c r="L795" s="29" t="s">
        <v>45</v>
      </c>
      <c r="M795" s="29" t="s">
        <v>51</v>
      </c>
      <c r="N795" s="30" t="str">
        <f>VLOOKUP(M795,[4]OPERACIONAL!$A$1:$C$12,2,FALSE)</f>
        <v>SELECIONAR</v>
      </c>
    </row>
    <row r="796" spans="2:14">
      <c r="B796" s="23" t="str">
        <f t="shared" si="26"/>
        <v>U.</v>
      </c>
      <c r="C796" s="43" t="s">
        <v>4</v>
      </c>
      <c r="D796" s="25"/>
      <c r="E796" s="25"/>
      <c r="F796" s="24" t="s">
        <v>18</v>
      </c>
      <c r="G796" s="26">
        <v>1</v>
      </c>
      <c r="H796" s="31"/>
      <c r="I796" s="27">
        <v>0</v>
      </c>
      <c r="J796" s="28">
        <f t="shared" si="27"/>
        <v>0</v>
      </c>
      <c r="K796" s="29" t="s">
        <v>50</v>
      </c>
      <c r="L796" s="29" t="s">
        <v>45</v>
      </c>
      <c r="M796" s="29" t="s">
        <v>51</v>
      </c>
      <c r="N796" s="30" t="str">
        <f>VLOOKUP(M796,[4]OPERACIONAL!$A$1:$C$12,2,FALSE)</f>
        <v>SELECIONAR</v>
      </c>
    </row>
    <row r="797" spans="2:14">
      <c r="B797" s="23" t="str">
        <f t="shared" si="26"/>
        <v>U.</v>
      </c>
      <c r="C797" s="43" t="s">
        <v>4</v>
      </c>
      <c r="D797" s="25"/>
      <c r="E797" s="25"/>
      <c r="F797" s="24" t="s">
        <v>18</v>
      </c>
      <c r="G797" s="26">
        <v>1</v>
      </c>
      <c r="H797" s="31"/>
      <c r="I797" s="27">
        <v>0</v>
      </c>
      <c r="J797" s="28">
        <f t="shared" si="27"/>
        <v>0</v>
      </c>
      <c r="K797" s="29" t="s">
        <v>50</v>
      </c>
      <c r="L797" s="29" t="s">
        <v>45</v>
      </c>
      <c r="M797" s="29" t="s">
        <v>51</v>
      </c>
      <c r="N797" s="30" t="str">
        <f>VLOOKUP(M797,[4]OPERACIONAL!$A$1:$C$12,2,FALSE)</f>
        <v>SELECIONAR</v>
      </c>
    </row>
    <row r="798" spans="2:14">
      <c r="B798" s="23" t="str">
        <f t="shared" si="26"/>
        <v>U.</v>
      </c>
      <c r="C798" s="43" t="s">
        <v>4</v>
      </c>
      <c r="D798" s="25"/>
      <c r="E798" s="25"/>
      <c r="F798" s="24" t="s">
        <v>18</v>
      </c>
      <c r="G798" s="26">
        <v>1</v>
      </c>
      <c r="H798" s="31"/>
      <c r="I798" s="27">
        <v>0</v>
      </c>
      <c r="J798" s="28">
        <f t="shared" si="27"/>
        <v>0</v>
      </c>
      <c r="K798" s="29" t="s">
        <v>50</v>
      </c>
      <c r="L798" s="29" t="s">
        <v>45</v>
      </c>
      <c r="M798" s="29" t="s">
        <v>51</v>
      </c>
      <c r="N798" s="30" t="str">
        <f>VLOOKUP(M798,[4]OPERACIONAL!$A$1:$C$12,2,FALSE)</f>
        <v>SELECIONAR</v>
      </c>
    </row>
    <row r="799" spans="2:14">
      <c r="B799" s="23" t="str">
        <f t="shared" si="26"/>
        <v>U.</v>
      </c>
      <c r="C799" s="43" t="s">
        <v>4</v>
      </c>
      <c r="D799" s="25"/>
      <c r="E799" s="25"/>
      <c r="F799" s="24" t="s">
        <v>18</v>
      </c>
      <c r="G799" s="26">
        <v>1</v>
      </c>
      <c r="H799" s="31"/>
      <c r="I799" s="27">
        <v>0</v>
      </c>
      <c r="J799" s="28">
        <f t="shared" si="27"/>
        <v>0</v>
      </c>
      <c r="K799" s="29" t="s">
        <v>50</v>
      </c>
      <c r="L799" s="29" t="s">
        <v>45</v>
      </c>
      <c r="M799" s="29" t="s">
        <v>51</v>
      </c>
      <c r="N799" s="30" t="str">
        <f>VLOOKUP(M799,[4]OPERACIONAL!$A$1:$C$12,2,FALSE)</f>
        <v>SELECIONAR</v>
      </c>
    </row>
    <row r="800" spans="2:14">
      <c r="B800" s="23" t="str">
        <f t="shared" si="26"/>
        <v>U.</v>
      </c>
      <c r="C800" s="43" t="s">
        <v>4</v>
      </c>
      <c r="D800" s="25"/>
      <c r="E800" s="25"/>
      <c r="F800" s="24" t="s">
        <v>18</v>
      </c>
      <c r="G800" s="26">
        <v>1</v>
      </c>
      <c r="H800" s="31"/>
      <c r="I800" s="27">
        <v>0</v>
      </c>
      <c r="J800" s="28">
        <f t="shared" si="27"/>
        <v>0</v>
      </c>
      <c r="K800" s="29" t="s">
        <v>50</v>
      </c>
      <c r="L800" s="29" t="s">
        <v>45</v>
      </c>
      <c r="M800" s="29" t="s">
        <v>51</v>
      </c>
      <c r="N800" s="30" t="str">
        <f>VLOOKUP(M800,[4]OPERACIONAL!$A$1:$C$12,2,FALSE)</f>
        <v>SELECIONAR</v>
      </c>
    </row>
    <row r="801" spans="2:14">
      <c r="B801" s="23" t="str">
        <f t="shared" si="26"/>
        <v>U.</v>
      </c>
      <c r="C801" s="43" t="s">
        <v>4</v>
      </c>
      <c r="D801" s="25"/>
      <c r="E801" s="25"/>
      <c r="F801" s="24" t="s">
        <v>18</v>
      </c>
      <c r="G801" s="26">
        <v>1</v>
      </c>
      <c r="H801" s="31"/>
      <c r="I801" s="27">
        <v>0</v>
      </c>
      <c r="J801" s="28">
        <f t="shared" si="27"/>
        <v>0</v>
      </c>
      <c r="K801" s="29" t="s">
        <v>50</v>
      </c>
      <c r="L801" s="29" t="s">
        <v>45</v>
      </c>
      <c r="M801" s="29" t="s">
        <v>51</v>
      </c>
      <c r="N801" s="30" t="str">
        <f>VLOOKUP(M801,[4]OPERACIONAL!$A$1:$C$12,2,FALSE)</f>
        <v>SELECIONAR</v>
      </c>
    </row>
    <row r="802" spans="2:14">
      <c r="B802" s="23" t="str">
        <f t="shared" si="26"/>
        <v>U.</v>
      </c>
      <c r="C802" s="43" t="s">
        <v>4</v>
      </c>
      <c r="D802" s="25"/>
      <c r="E802" s="25"/>
      <c r="F802" s="24" t="s">
        <v>18</v>
      </c>
      <c r="G802" s="26">
        <v>1</v>
      </c>
      <c r="H802" s="31"/>
      <c r="I802" s="27">
        <v>0</v>
      </c>
      <c r="J802" s="28">
        <f t="shared" si="27"/>
        <v>0</v>
      </c>
      <c r="K802" s="29" t="s">
        <v>50</v>
      </c>
      <c r="L802" s="29" t="s">
        <v>45</v>
      </c>
      <c r="M802" s="29" t="s">
        <v>51</v>
      </c>
      <c r="N802" s="30" t="str">
        <f>VLOOKUP(M802,[4]OPERACIONAL!$A$1:$C$12,2,FALSE)</f>
        <v>SELECIONAR</v>
      </c>
    </row>
    <row r="803" spans="2:14">
      <c r="B803" s="23" t="str">
        <f t="shared" si="26"/>
        <v>U.</v>
      </c>
      <c r="C803" s="43" t="s">
        <v>4</v>
      </c>
      <c r="D803" s="25"/>
      <c r="E803" s="25"/>
      <c r="F803" s="24" t="s">
        <v>18</v>
      </c>
      <c r="G803" s="26">
        <v>1</v>
      </c>
      <c r="H803" s="31"/>
      <c r="I803" s="27">
        <v>0</v>
      </c>
      <c r="J803" s="28">
        <f t="shared" si="27"/>
        <v>0</v>
      </c>
      <c r="K803" s="29" t="s">
        <v>50</v>
      </c>
      <c r="L803" s="29" t="s">
        <v>45</v>
      </c>
      <c r="M803" s="29" t="s">
        <v>51</v>
      </c>
      <c r="N803" s="30" t="str">
        <f>VLOOKUP(M803,[4]OPERACIONAL!$A$1:$C$12,2,FALSE)</f>
        <v>SELECIONAR</v>
      </c>
    </row>
    <row r="804" spans="2:14">
      <c r="B804" s="23" t="str">
        <f t="shared" si="26"/>
        <v>U.</v>
      </c>
      <c r="C804" s="43" t="s">
        <v>4</v>
      </c>
      <c r="D804" s="25"/>
      <c r="E804" s="25"/>
      <c r="F804" s="24" t="s">
        <v>18</v>
      </c>
      <c r="G804" s="26">
        <v>1</v>
      </c>
      <c r="H804" s="31"/>
      <c r="I804" s="27">
        <v>0</v>
      </c>
      <c r="J804" s="28">
        <f t="shared" si="27"/>
        <v>0</v>
      </c>
      <c r="K804" s="29" t="s">
        <v>50</v>
      </c>
      <c r="L804" s="29" t="s">
        <v>45</v>
      </c>
      <c r="M804" s="29" t="s">
        <v>51</v>
      </c>
      <c r="N804" s="30" t="str">
        <f>VLOOKUP(M804,[4]OPERACIONAL!$A$1:$C$12,2,FALSE)</f>
        <v>SELECIONAR</v>
      </c>
    </row>
    <row r="805" spans="2:14">
      <c r="B805" s="23" t="str">
        <f t="shared" si="26"/>
        <v>U.</v>
      </c>
      <c r="C805" s="43" t="s">
        <v>4</v>
      </c>
      <c r="D805" s="25"/>
      <c r="E805" s="25"/>
      <c r="F805" s="24" t="s">
        <v>18</v>
      </c>
      <c r="G805" s="26">
        <v>1</v>
      </c>
      <c r="H805" s="31"/>
      <c r="I805" s="27">
        <v>0</v>
      </c>
      <c r="J805" s="28">
        <f t="shared" si="27"/>
        <v>0</v>
      </c>
      <c r="K805" s="29" t="s">
        <v>50</v>
      </c>
      <c r="L805" s="29" t="s">
        <v>45</v>
      </c>
      <c r="M805" s="29" t="s">
        <v>51</v>
      </c>
      <c r="N805" s="30" t="str">
        <f>VLOOKUP(M805,[4]OPERACIONAL!$A$1:$C$12,2,FALSE)</f>
        <v>SELECIONAR</v>
      </c>
    </row>
    <row r="806" spans="2:14">
      <c r="B806" s="23" t="str">
        <f t="shared" si="26"/>
        <v>U.</v>
      </c>
      <c r="C806" s="43" t="s">
        <v>4</v>
      </c>
      <c r="D806" s="25"/>
      <c r="E806" s="25"/>
      <c r="F806" s="24" t="s">
        <v>18</v>
      </c>
      <c r="G806" s="26">
        <v>1</v>
      </c>
      <c r="H806" s="31"/>
      <c r="I806" s="27">
        <v>0</v>
      </c>
      <c r="J806" s="28">
        <f t="shared" si="27"/>
        <v>0</v>
      </c>
      <c r="K806" s="29" t="s">
        <v>50</v>
      </c>
      <c r="L806" s="29" t="s">
        <v>45</v>
      </c>
      <c r="M806" s="29" t="s">
        <v>51</v>
      </c>
      <c r="N806" s="30" t="str">
        <f>VLOOKUP(M806,[4]OPERACIONAL!$A$1:$C$12,2,FALSE)</f>
        <v>SELECIONAR</v>
      </c>
    </row>
    <row r="807" spans="2:14">
      <c r="B807" s="23" t="str">
        <f t="shared" si="26"/>
        <v>U.</v>
      </c>
      <c r="C807" s="43" t="s">
        <v>4</v>
      </c>
      <c r="D807" s="25"/>
      <c r="E807" s="25"/>
      <c r="F807" s="24" t="s">
        <v>18</v>
      </c>
      <c r="G807" s="26">
        <v>1</v>
      </c>
      <c r="H807" s="31"/>
      <c r="I807" s="27">
        <v>0</v>
      </c>
      <c r="J807" s="28">
        <f t="shared" si="27"/>
        <v>0</v>
      </c>
      <c r="K807" s="29" t="s">
        <v>50</v>
      </c>
      <c r="L807" s="29" t="s">
        <v>45</v>
      </c>
      <c r="M807" s="29" t="s">
        <v>51</v>
      </c>
      <c r="N807" s="30" t="str">
        <f>VLOOKUP(M807,[4]OPERACIONAL!$A$1:$C$12,2,FALSE)</f>
        <v>SELECIONAR</v>
      </c>
    </row>
    <row r="808" spans="2:14">
      <c r="B808" s="23" t="str">
        <f t="shared" si="26"/>
        <v>U.</v>
      </c>
      <c r="C808" s="43" t="s">
        <v>4</v>
      </c>
      <c r="D808" s="25"/>
      <c r="E808" s="25"/>
      <c r="F808" s="24" t="s">
        <v>18</v>
      </c>
      <c r="G808" s="26">
        <v>1</v>
      </c>
      <c r="H808" s="31"/>
      <c r="I808" s="27">
        <v>0</v>
      </c>
      <c r="J808" s="28">
        <f t="shared" si="27"/>
        <v>0</v>
      </c>
      <c r="K808" s="29" t="s">
        <v>50</v>
      </c>
      <c r="L808" s="29" t="s">
        <v>45</v>
      </c>
      <c r="M808" s="29" t="s">
        <v>51</v>
      </c>
      <c r="N808" s="30" t="str">
        <f>VLOOKUP(M808,[4]OPERACIONAL!$A$1:$C$12,2,FALSE)</f>
        <v>SELECIONAR</v>
      </c>
    </row>
    <row r="809" spans="2:14">
      <c r="B809" s="23" t="str">
        <f t="shared" si="26"/>
        <v>U.</v>
      </c>
      <c r="C809" s="43" t="s">
        <v>4</v>
      </c>
      <c r="D809" s="25"/>
      <c r="E809" s="25"/>
      <c r="F809" s="24" t="s">
        <v>18</v>
      </c>
      <c r="G809" s="26">
        <v>1</v>
      </c>
      <c r="H809" s="31"/>
      <c r="I809" s="27">
        <v>0</v>
      </c>
      <c r="J809" s="28">
        <f t="shared" si="27"/>
        <v>0</v>
      </c>
      <c r="K809" s="29" t="s">
        <v>50</v>
      </c>
      <c r="L809" s="29" t="s">
        <v>45</v>
      </c>
      <c r="M809" s="29" t="s">
        <v>51</v>
      </c>
      <c r="N809" s="30" t="str">
        <f>VLOOKUP(M809,[4]OPERACIONAL!$A$1:$C$12,2,FALSE)</f>
        <v>SELECIONAR</v>
      </c>
    </row>
    <row r="810" spans="2:14">
      <c r="B810" s="23" t="str">
        <f t="shared" si="26"/>
        <v>U.</v>
      </c>
      <c r="C810" s="43" t="s">
        <v>4</v>
      </c>
      <c r="D810" s="25"/>
      <c r="E810" s="25"/>
      <c r="F810" s="24" t="s">
        <v>18</v>
      </c>
      <c r="G810" s="26">
        <v>1</v>
      </c>
      <c r="H810" s="31"/>
      <c r="I810" s="27">
        <v>0</v>
      </c>
      <c r="J810" s="28">
        <f t="shared" si="27"/>
        <v>0</v>
      </c>
      <c r="K810" s="29" t="s">
        <v>50</v>
      </c>
      <c r="L810" s="29" t="s">
        <v>45</v>
      </c>
      <c r="M810" s="29" t="s">
        <v>51</v>
      </c>
      <c r="N810" s="30" t="str">
        <f>VLOOKUP(M810,[4]OPERACIONAL!$A$1:$C$12,2,FALSE)</f>
        <v>SELECIONAR</v>
      </c>
    </row>
    <row r="811" spans="2:14">
      <c r="B811" s="23" t="str">
        <f t="shared" si="26"/>
        <v>U.</v>
      </c>
      <c r="C811" s="43" t="s">
        <v>4</v>
      </c>
      <c r="D811" s="25"/>
      <c r="E811" s="25"/>
      <c r="F811" s="24" t="s">
        <v>18</v>
      </c>
      <c r="G811" s="26">
        <v>1</v>
      </c>
      <c r="H811" s="31"/>
      <c r="I811" s="27">
        <v>0</v>
      </c>
      <c r="J811" s="28">
        <f t="shared" si="27"/>
        <v>0</v>
      </c>
      <c r="K811" s="29" t="s">
        <v>50</v>
      </c>
      <c r="L811" s="29" t="s">
        <v>45</v>
      </c>
      <c r="M811" s="29" t="s">
        <v>51</v>
      </c>
      <c r="N811" s="30" t="str">
        <f>VLOOKUP(M811,[4]OPERACIONAL!$A$1:$C$12,2,FALSE)</f>
        <v>SELECIONAR</v>
      </c>
    </row>
    <row r="812" spans="2:14">
      <c r="B812" s="23" t="str">
        <f t="shared" si="26"/>
        <v>U.</v>
      </c>
      <c r="C812" s="43" t="s">
        <v>4</v>
      </c>
      <c r="D812" s="25"/>
      <c r="E812" s="25"/>
      <c r="F812" s="24" t="s">
        <v>18</v>
      </c>
      <c r="G812" s="26">
        <v>1</v>
      </c>
      <c r="H812" s="31"/>
      <c r="I812" s="27">
        <v>0</v>
      </c>
      <c r="J812" s="28">
        <f t="shared" si="27"/>
        <v>0</v>
      </c>
      <c r="K812" s="29" t="s">
        <v>50</v>
      </c>
      <c r="L812" s="29" t="s">
        <v>45</v>
      </c>
      <c r="M812" s="29" t="s">
        <v>51</v>
      </c>
      <c r="N812" s="30" t="str">
        <f>VLOOKUP(M812,[4]OPERACIONAL!$A$1:$C$12,2,FALSE)</f>
        <v>SELECIONAR</v>
      </c>
    </row>
    <row r="813" spans="2:14">
      <c r="B813" s="23" t="str">
        <f t="shared" si="26"/>
        <v>U.</v>
      </c>
      <c r="C813" s="43" t="s">
        <v>4</v>
      </c>
      <c r="D813" s="25"/>
      <c r="E813" s="25"/>
      <c r="F813" s="24" t="s">
        <v>18</v>
      </c>
      <c r="G813" s="26">
        <v>1</v>
      </c>
      <c r="H813" s="31"/>
      <c r="I813" s="27">
        <v>0</v>
      </c>
      <c r="J813" s="28">
        <f t="shared" si="27"/>
        <v>0</v>
      </c>
      <c r="K813" s="29" t="s">
        <v>50</v>
      </c>
      <c r="L813" s="29" t="s">
        <v>45</v>
      </c>
      <c r="M813" s="29" t="s">
        <v>51</v>
      </c>
      <c r="N813" s="30" t="str">
        <f>VLOOKUP(M813,[4]OPERACIONAL!$A$1:$C$12,2,FALSE)</f>
        <v>SELECIONAR</v>
      </c>
    </row>
    <row r="814" spans="2:14">
      <c r="B814" s="23" t="str">
        <f t="shared" si="26"/>
        <v>U.</v>
      </c>
      <c r="C814" s="43" t="s">
        <v>4</v>
      </c>
      <c r="D814" s="25"/>
      <c r="E814" s="25"/>
      <c r="F814" s="24" t="s">
        <v>18</v>
      </c>
      <c r="G814" s="26">
        <v>1</v>
      </c>
      <c r="H814" s="31"/>
      <c r="I814" s="27">
        <v>0</v>
      </c>
      <c r="J814" s="28">
        <f t="shared" si="27"/>
        <v>0</v>
      </c>
      <c r="K814" s="29" t="s">
        <v>50</v>
      </c>
      <c r="L814" s="29" t="s">
        <v>45</v>
      </c>
      <c r="M814" s="29" t="s">
        <v>51</v>
      </c>
      <c r="N814" s="30" t="str">
        <f>VLOOKUP(M814,[4]OPERACIONAL!$A$1:$C$12,2,FALSE)</f>
        <v>SELECIONAR</v>
      </c>
    </row>
    <row r="815" spans="2:14">
      <c r="B815" s="23" t="str">
        <f t="shared" si="26"/>
        <v>U.</v>
      </c>
      <c r="C815" s="43" t="s">
        <v>4</v>
      </c>
      <c r="D815" s="25"/>
      <c r="E815" s="25"/>
      <c r="F815" s="24" t="s">
        <v>18</v>
      </c>
      <c r="G815" s="26">
        <v>1</v>
      </c>
      <c r="H815" s="31"/>
      <c r="I815" s="27">
        <v>0</v>
      </c>
      <c r="J815" s="28">
        <f t="shared" si="27"/>
        <v>0</v>
      </c>
      <c r="K815" s="29" t="s">
        <v>50</v>
      </c>
      <c r="L815" s="29" t="s">
        <v>45</v>
      </c>
      <c r="M815" s="29" t="s">
        <v>51</v>
      </c>
      <c r="N815" s="30" t="str">
        <f>VLOOKUP(M815,[4]OPERACIONAL!$A$1:$C$12,2,FALSE)</f>
        <v>SELECIONAR</v>
      </c>
    </row>
    <row r="816" spans="2:14">
      <c r="B816" s="23" t="str">
        <f t="shared" si="26"/>
        <v>U.</v>
      </c>
      <c r="C816" s="43" t="s">
        <v>4</v>
      </c>
      <c r="D816" s="25"/>
      <c r="E816" s="25"/>
      <c r="F816" s="24" t="s">
        <v>18</v>
      </c>
      <c r="G816" s="26">
        <v>1</v>
      </c>
      <c r="H816" s="31"/>
      <c r="I816" s="27">
        <v>0</v>
      </c>
      <c r="J816" s="28">
        <f t="shared" si="27"/>
        <v>0</v>
      </c>
      <c r="K816" s="29" t="s">
        <v>50</v>
      </c>
      <c r="L816" s="29" t="s">
        <v>45</v>
      </c>
      <c r="M816" s="29" t="s">
        <v>51</v>
      </c>
      <c r="N816" s="30" t="str">
        <f>VLOOKUP(M816,[4]OPERACIONAL!$A$1:$C$12,2,FALSE)</f>
        <v>SELECIONAR</v>
      </c>
    </row>
    <row r="817" spans="2:14">
      <c r="B817" s="23" t="str">
        <f t="shared" si="26"/>
        <v>U.</v>
      </c>
      <c r="C817" s="43" t="s">
        <v>4</v>
      </c>
      <c r="D817" s="25"/>
      <c r="E817" s="25"/>
      <c r="F817" s="24" t="s">
        <v>18</v>
      </c>
      <c r="G817" s="26">
        <v>1</v>
      </c>
      <c r="H817" s="31"/>
      <c r="I817" s="27">
        <v>0</v>
      </c>
      <c r="J817" s="28">
        <f t="shared" si="27"/>
        <v>0</v>
      </c>
      <c r="K817" s="29" t="s">
        <v>50</v>
      </c>
      <c r="L817" s="29" t="s">
        <v>45</v>
      </c>
      <c r="M817" s="29" t="s">
        <v>51</v>
      </c>
      <c r="N817" s="30" t="str">
        <f>VLOOKUP(M817,[4]OPERACIONAL!$A$1:$C$12,2,FALSE)</f>
        <v>SELECIONAR</v>
      </c>
    </row>
    <row r="818" spans="2:14">
      <c r="B818" s="23" t="str">
        <f t="shared" si="26"/>
        <v>U.</v>
      </c>
      <c r="C818" s="43" t="s">
        <v>4</v>
      </c>
      <c r="D818" s="25"/>
      <c r="E818" s="25"/>
      <c r="F818" s="24" t="s">
        <v>18</v>
      </c>
      <c r="G818" s="26">
        <v>1</v>
      </c>
      <c r="H818" s="31"/>
      <c r="I818" s="27">
        <v>0</v>
      </c>
      <c r="J818" s="28">
        <f t="shared" si="27"/>
        <v>0</v>
      </c>
      <c r="K818" s="29" t="s">
        <v>50</v>
      </c>
      <c r="L818" s="29" t="s">
        <v>45</v>
      </c>
      <c r="M818" s="29" t="s">
        <v>51</v>
      </c>
      <c r="N818" s="30" t="str">
        <f>VLOOKUP(M818,[4]OPERACIONAL!$A$1:$C$12,2,FALSE)</f>
        <v>SELECIONAR</v>
      </c>
    </row>
    <row r="819" spans="2:14">
      <c r="B819" s="23" t="str">
        <f t="shared" si="26"/>
        <v>U.</v>
      </c>
      <c r="C819" s="43" t="s">
        <v>4</v>
      </c>
      <c r="D819" s="25"/>
      <c r="E819" s="25"/>
      <c r="F819" s="24" t="s">
        <v>18</v>
      </c>
      <c r="G819" s="26">
        <v>1</v>
      </c>
      <c r="H819" s="31"/>
      <c r="I819" s="27">
        <v>0</v>
      </c>
      <c r="J819" s="28">
        <f t="shared" si="27"/>
        <v>0</v>
      </c>
      <c r="K819" s="29" t="s">
        <v>50</v>
      </c>
      <c r="L819" s="29" t="s">
        <v>45</v>
      </c>
      <c r="M819" s="29" t="s">
        <v>51</v>
      </c>
      <c r="N819" s="30" t="str">
        <f>VLOOKUP(M819,[4]OPERACIONAL!$A$1:$C$12,2,FALSE)</f>
        <v>SELECIONAR</v>
      </c>
    </row>
    <row r="820" spans="2:14">
      <c r="B820" s="23" t="str">
        <f t="shared" si="26"/>
        <v>U.</v>
      </c>
      <c r="C820" s="43" t="s">
        <v>4</v>
      </c>
      <c r="D820" s="25"/>
      <c r="E820" s="25"/>
      <c r="F820" s="24" t="s">
        <v>18</v>
      </c>
      <c r="G820" s="26">
        <v>1</v>
      </c>
      <c r="H820" s="31"/>
      <c r="I820" s="27">
        <v>0</v>
      </c>
      <c r="J820" s="28">
        <f t="shared" si="27"/>
        <v>0</v>
      </c>
      <c r="K820" s="29" t="s">
        <v>50</v>
      </c>
      <c r="L820" s="29" t="s">
        <v>45</v>
      </c>
      <c r="M820" s="29" t="s">
        <v>51</v>
      </c>
      <c r="N820" s="30" t="str">
        <f>VLOOKUP(M820,[4]OPERACIONAL!$A$1:$C$12,2,FALSE)</f>
        <v>SELECIONAR</v>
      </c>
    </row>
    <row r="821" spans="2:14">
      <c r="B821" s="23" t="str">
        <f t="shared" si="26"/>
        <v>U.</v>
      </c>
      <c r="C821" s="43" t="s">
        <v>4</v>
      </c>
      <c r="D821" s="25"/>
      <c r="E821" s="25"/>
      <c r="F821" s="24" t="s">
        <v>18</v>
      </c>
      <c r="G821" s="26">
        <v>1</v>
      </c>
      <c r="H821" s="31"/>
      <c r="I821" s="27">
        <v>0</v>
      </c>
      <c r="J821" s="28">
        <f t="shared" si="27"/>
        <v>0</v>
      </c>
      <c r="K821" s="29" t="s">
        <v>50</v>
      </c>
      <c r="L821" s="29" t="s">
        <v>45</v>
      </c>
      <c r="M821" s="29" t="s">
        <v>51</v>
      </c>
      <c r="N821" s="30" t="str">
        <f>VLOOKUP(M821,[4]OPERACIONAL!$A$1:$C$12,2,FALSE)</f>
        <v>SELECIONAR</v>
      </c>
    </row>
    <row r="822" spans="2:14">
      <c r="B822" s="23" t="str">
        <f t="shared" si="26"/>
        <v>U.</v>
      </c>
      <c r="C822" s="43" t="s">
        <v>4</v>
      </c>
      <c r="D822" s="25"/>
      <c r="E822" s="25"/>
      <c r="F822" s="24" t="s">
        <v>18</v>
      </c>
      <c r="G822" s="26">
        <v>1</v>
      </c>
      <c r="H822" s="31"/>
      <c r="I822" s="27">
        <v>0</v>
      </c>
      <c r="J822" s="28">
        <f t="shared" si="27"/>
        <v>0</v>
      </c>
      <c r="K822" s="29" t="s">
        <v>50</v>
      </c>
      <c r="L822" s="29" t="s">
        <v>45</v>
      </c>
      <c r="M822" s="29" t="s">
        <v>51</v>
      </c>
      <c r="N822" s="30" t="str">
        <f>VLOOKUP(M822,[4]OPERACIONAL!$A$1:$C$12,2,FALSE)</f>
        <v>SELECIONAR</v>
      </c>
    </row>
    <row r="823" spans="2:14">
      <c r="B823" s="23" t="str">
        <f t="shared" ref="B823:B886" si="28">MID(C823,1,2)</f>
        <v>U.</v>
      </c>
      <c r="C823" s="43" t="s">
        <v>4</v>
      </c>
      <c r="D823" s="25"/>
      <c r="E823" s="25"/>
      <c r="F823" s="24" t="s">
        <v>18</v>
      </c>
      <c r="G823" s="26">
        <v>1</v>
      </c>
      <c r="H823" s="31"/>
      <c r="I823" s="27">
        <v>0</v>
      </c>
      <c r="J823" s="28">
        <f t="shared" si="27"/>
        <v>0</v>
      </c>
      <c r="K823" s="29" t="s">
        <v>50</v>
      </c>
      <c r="L823" s="29" t="s">
        <v>45</v>
      </c>
      <c r="M823" s="29" t="s">
        <v>51</v>
      </c>
      <c r="N823" s="30" t="str">
        <f>VLOOKUP(M823,[4]OPERACIONAL!$A$1:$C$12,2,FALSE)</f>
        <v>SELECIONAR</v>
      </c>
    </row>
    <row r="824" spans="2:14">
      <c r="B824" s="23" t="str">
        <f t="shared" si="28"/>
        <v>U.</v>
      </c>
      <c r="C824" s="43" t="s">
        <v>4</v>
      </c>
      <c r="D824" s="25"/>
      <c r="E824" s="25"/>
      <c r="F824" s="24" t="s">
        <v>18</v>
      </c>
      <c r="G824" s="26">
        <v>1</v>
      </c>
      <c r="H824" s="31"/>
      <c r="I824" s="27">
        <v>0</v>
      </c>
      <c r="J824" s="28">
        <f t="shared" si="27"/>
        <v>0</v>
      </c>
      <c r="K824" s="29" t="s">
        <v>50</v>
      </c>
      <c r="L824" s="29" t="s">
        <v>45</v>
      </c>
      <c r="M824" s="29" t="s">
        <v>51</v>
      </c>
      <c r="N824" s="30" t="str">
        <f>VLOOKUP(M824,[4]OPERACIONAL!$A$1:$C$12,2,FALSE)</f>
        <v>SELECIONAR</v>
      </c>
    </row>
    <row r="825" spans="2:14">
      <c r="B825" s="23" t="str">
        <f t="shared" si="28"/>
        <v>U.</v>
      </c>
      <c r="C825" s="43" t="s">
        <v>4</v>
      </c>
      <c r="D825" s="25"/>
      <c r="E825" s="25"/>
      <c r="F825" s="24" t="s">
        <v>18</v>
      </c>
      <c r="G825" s="26">
        <v>1</v>
      </c>
      <c r="H825" s="31"/>
      <c r="I825" s="27">
        <v>0</v>
      </c>
      <c r="J825" s="28">
        <f t="shared" si="27"/>
        <v>0</v>
      </c>
      <c r="K825" s="29" t="s">
        <v>50</v>
      </c>
      <c r="L825" s="29" t="s">
        <v>45</v>
      </c>
      <c r="M825" s="29" t="s">
        <v>51</v>
      </c>
      <c r="N825" s="30" t="str">
        <f>VLOOKUP(M825,[4]OPERACIONAL!$A$1:$C$12,2,FALSE)</f>
        <v>SELECIONAR</v>
      </c>
    </row>
    <row r="826" spans="2:14">
      <c r="B826" s="23" t="str">
        <f t="shared" si="28"/>
        <v>U.</v>
      </c>
      <c r="C826" s="43" t="s">
        <v>4</v>
      </c>
      <c r="D826" s="25"/>
      <c r="E826" s="25"/>
      <c r="F826" s="24" t="s">
        <v>18</v>
      </c>
      <c r="G826" s="26">
        <v>1</v>
      </c>
      <c r="H826" s="31"/>
      <c r="I826" s="27">
        <v>0</v>
      </c>
      <c r="J826" s="28">
        <f t="shared" si="27"/>
        <v>0</v>
      </c>
      <c r="K826" s="29" t="s">
        <v>50</v>
      </c>
      <c r="L826" s="29" t="s">
        <v>45</v>
      </c>
      <c r="M826" s="29" t="s">
        <v>51</v>
      </c>
      <c r="N826" s="30" t="str">
        <f>VLOOKUP(M826,[4]OPERACIONAL!$A$1:$C$12,2,FALSE)</f>
        <v>SELECIONAR</v>
      </c>
    </row>
    <row r="827" spans="2:14">
      <c r="B827" s="23" t="str">
        <f t="shared" si="28"/>
        <v>U.</v>
      </c>
      <c r="C827" s="43" t="s">
        <v>4</v>
      </c>
      <c r="D827" s="25"/>
      <c r="E827" s="25"/>
      <c r="F827" s="24" t="s">
        <v>18</v>
      </c>
      <c r="G827" s="26">
        <v>1</v>
      </c>
      <c r="H827" s="31"/>
      <c r="I827" s="27">
        <v>0</v>
      </c>
      <c r="J827" s="28">
        <f t="shared" si="27"/>
        <v>0</v>
      </c>
      <c r="K827" s="29" t="s">
        <v>50</v>
      </c>
      <c r="L827" s="29" t="s">
        <v>45</v>
      </c>
      <c r="M827" s="29" t="s">
        <v>51</v>
      </c>
      <c r="N827" s="30" t="str">
        <f>VLOOKUP(M827,[4]OPERACIONAL!$A$1:$C$12,2,FALSE)</f>
        <v>SELECIONAR</v>
      </c>
    </row>
    <row r="828" spans="2:14">
      <c r="B828" s="23" t="str">
        <f t="shared" si="28"/>
        <v>U.</v>
      </c>
      <c r="C828" s="43" t="s">
        <v>4</v>
      </c>
      <c r="D828" s="25"/>
      <c r="E828" s="25"/>
      <c r="F828" s="24" t="s">
        <v>18</v>
      </c>
      <c r="G828" s="26">
        <v>1</v>
      </c>
      <c r="H828" s="31"/>
      <c r="I828" s="27">
        <v>0</v>
      </c>
      <c r="J828" s="28">
        <f t="shared" si="27"/>
        <v>0</v>
      </c>
      <c r="K828" s="29" t="s">
        <v>50</v>
      </c>
      <c r="L828" s="29" t="s">
        <v>45</v>
      </c>
      <c r="M828" s="29" t="s">
        <v>51</v>
      </c>
      <c r="N828" s="30" t="str">
        <f>VLOOKUP(M828,[4]OPERACIONAL!$A$1:$C$12,2,FALSE)</f>
        <v>SELECIONAR</v>
      </c>
    </row>
    <row r="829" spans="2:14">
      <c r="B829" s="23" t="str">
        <f t="shared" si="28"/>
        <v>U.</v>
      </c>
      <c r="C829" s="43" t="s">
        <v>4</v>
      </c>
      <c r="D829" s="25"/>
      <c r="E829" s="25"/>
      <c r="F829" s="24" t="s">
        <v>18</v>
      </c>
      <c r="G829" s="26">
        <v>1</v>
      </c>
      <c r="H829" s="31"/>
      <c r="I829" s="27">
        <v>0</v>
      </c>
      <c r="J829" s="28">
        <f t="shared" si="27"/>
        <v>0</v>
      </c>
      <c r="K829" s="29" t="s">
        <v>50</v>
      </c>
      <c r="L829" s="29" t="s">
        <v>45</v>
      </c>
      <c r="M829" s="29" t="s">
        <v>51</v>
      </c>
      <c r="N829" s="30" t="str">
        <f>VLOOKUP(M829,[4]OPERACIONAL!$A$1:$C$12,2,FALSE)</f>
        <v>SELECIONAR</v>
      </c>
    </row>
    <row r="830" spans="2:14">
      <c r="B830" s="23" t="str">
        <f t="shared" si="28"/>
        <v>U.</v>
      </c>
      <c r="C830" s="43" t="s">
        <v>4</v>
      </c>
      <c r="D830" s="25"/>
      <c r="E830" s="25"/>
      <c r="F830" s="24" t="s">
        <v>18</v>
      </c>
      <c r="G830" s="26">
        <v>1</v>
      </c>
      <c r="H830" s="31"/>
      <c r="I830" s="27">
        <v>0</v>
      </c>
      <c r="J830" s="28">
        <f t="shared" si="27"/>
        <v>0</v>
      </c>
      <c r="K830" s="29" t="s">
        <v>50</v>
      </c>
      <c r="L830" s="29" t="s">
        <v>45</v>
      </c>
      <c r="M830" s="29" t="s">
        <v>51</v>
      </c>
      <c r="N830" s="30" t="str">
        <f>VLOOKUP(M830,[4]OPERACIONAL!$A$1:$C$12,2,FALSE)</f>
        <v>SELECIONAR</v>
      </c>
    </row>
    <row r="831" spans="2:14">
      <c r="B831" s="23" t="str">
        <f t="shared" si="28"/>
        <v>U.</v>
      </c>
      <c r="C831" s="43" t="s">
        <v>4</v>
      </c>
      <c r="D831" s="25"/>
      <c r="E831" s="25"/>
      <c r="F831" s="24" t="s">
        <v>18</v>
      </c>
      <c r="G831" s="26">
        <v>1</v>
      </c>
      <c r="H831" s="31"/>
      <c r="I831" s="27">
        <v>0</v>
      </c>
      <c r="J831" s="28">
        <f t="shared" si="27"/>
        <v>0</v>
      </c>
      <c r="K831" s="29" t="s">
        <v>50</v>
      </c>
      <c r="L831" s="29" t="s">
        <v>45</v>
      </c>
      <c r="M831" s="29" t="s">
        <v>51</v>
      </c>
      <c r="N831" s="30" t="str">
        <f>VLOOKUP(M831,[4]OPERACIONAL!$A$1:$C$12,2,FALSE)</f>
        <v>SELECIONAR</v>
      </c>
    </row>
    <row r="832" spans="2:14">
      <c r="B832" s="23" t="str">
        <f t="shared" si="28"/>
        <v>U.</v>
      </c>
      <c r="C832" s="43" t="s">
        <v>4</v>
      </c>
      <c r="D832" s="25"/>
      <c r="E832" s="25"/>
      <c r="F832" s="24" t="s">
        <v>18</v>
      </c>
      <c r="G832" s="26">
        <v>1</v>
      </c>
      <c r="H832" s="31"/>
      <c r="I832" s="27">
        <v>0</v>
      </c>
      <c r="J832" s="28">
        <f t="shared" si="27"/>
        <v>0</v>
      </c>
      <c r="K832" s="29" t="s">
        <v>50</v>
      </c>
      <c r="L832" s="29" t="s">
        <v>45</v>
      </c>
      <c r="M832" s="29" t="s">
        <v>51</v>
      </c>
      <c r="N832" s="30" t="str">
        <f>VLOOKUP(M832,[4]OPERACIONAL!$A$1:$C$12,2,FALSE)</f>
        <v>SELECIONAR</v>
      </c>
    </row>
    <row r="833" spans="2:14">
      <c r="B833" s="23" t="str">
        <f t="shared" si="28"/>
        <v>U.</v>
      </c>
      <c r="C833" s="43" t="s">
        <v>4</v>
      </c>
      <c r="D833" s="25"/>
      <c r="E833" s="25"/>
      <c r="F833" s="24" t="s">
        <v>18</v>
      </c>
      <c r="G833" s="26">
        <v>1</v>
      </c>
      <c r="H833" s="31"/>
      <c r="I833" s="27">
        <v>0</v>
      </c>
      <c r="J833" s="28">
        <f t="shared" si="27"/>
        <v>0</v>
      </c>
      <c r="K833" s="29" t="s">
        <v>50</v>
      </c>
      <c r="L833" s="29" t="s">
        <v>45</v>
      </c>
      <c r="M833" s="29" t="s">
        <v>51</v>
      </c>
      <c r="N833" s="30" t="str">
        <f>VLOOKUP(M833,[4]OPERACIONAL!$A$1:$C$12,2,FALSE)</f>
        <v>SELECIONAR</v>
      </c>
    </row>
    <row r="834" spans="2:14">
      <c r="B834" s="23" t="str">
        <f t="shared" si="28"/>
        <v>U.</v>
      </c>
      <c r="C834" s="43" t="s">
        <v>4</v>
      </c>
      <c r="D834" s="25"/>
      <c r="E834" s="25"/>
      <c r="F834" s="24" t="s">
        <v>18</v>
      </c>
      <c r="G834" s="26">
        <v>1</v>
      </c>
      <c r="H834" s="31"/>
      <c r="I834" s="27">
        <v>0</v>
      </c>
      <c r="J834" s="28">
        <f t="shared" si="27"/>
        <v>0</v>
      </c>
      <c r="K834" s="29" t="s">
        <v>50</v>
      </c>
      <c r="L834" s="29" t="s">
        <v>45</v>
      </c>
      <c r="M834" s="29" t="s">
        <v>51</v>
      </c>
      <c r="N834" s="30" t="str">
        <f>VLOOKUP(M834,[4]OPERACIONAL!$A$1:$C$12,2,FALSE)</f>
        <v>SELECIONAR</v>
      </c>
    </row>
    <row r="835" spans="2:14">
      <c r="B835" s="23" t="str">
        <f t="shared" si="28"/>
        <v>U.</v>
      </c>
      <c r="C835" s="43" t="s">
        <v>4</v>
      </c>
      <c r="D835" s="25"/>
      <c r="E835" s="25"/>
      <c r="F835" s="24" t="s">
        <v>18</v>
      </c>
      <c r="G835" s="26">
        <v>1</v>
      </c>
      <c r="H835" s="31"/>
      <c r="I835" s="27">
        <v>0</v>
      </c>
      <c r="J835" s="28">
        <f t="shared" si="27"/>
        <v>0</v>
      </c>
      <c r="K835" s="29" t="s">
        <v>50</v>
      </c>
      <c r="L835" s="29" t="s">
        <v>45</v>
      </c>
      <c r="M835" s="29" t="s">
        <v>51</v>
      </c>
      <c r="N835" s="30" t="str">
        <f>VLOOKUP(M835,[4]OPERACIONAL!$A$1:$C$12,2,FALSE)</f>
        <v>SELECIONAR</v>
      </c>
    </row>
    <row r="836" spans="2:14">
      <c r="B836" s="23" t="str">
        <f t="shared" si="28"/>
        <v>U.</v>
      </c>
      <c r="C836" s="43" t="s">
        <v>4</v>
      </c>
      <c r="D836" s="25"/>
      <c r="E836" s="25"/>
      <c r="F836" s="24" t="s">
        <v>18</v>
      </c>
      <c r="G836" s="26">
        <v>1</v>
      </c>
      <c r="H836" s="31"/>
      <c r="I836" s="27">
        <v>0</v>
      </c>
      <c r="J836" s="28">
        <f t="shared" ref="J836:J899" si="29">G836*I836</f>
        <v>0</v>
      </c>
      <c r="K836" s="29" t="s">
        <v>50</v>
      </c>
      <c r="L836" s="29" t="s">
        <v>45</v>
      </c>
      <c r="M836" s="29" t="s">
        <v>51</v>
      </c>
      <c r="N836" s="30" t="str">
        <f>VLOOKUP(M836,[4]OPERACIONAL!$A$1:$C$12,2,FALSE)</f>
        <v>SELECIONAR</v>
      </c>
    </row>
    <row r="837" spans="2:14">
      <c r="B837" s="23" t="str">
        <f t="shared" si="28"/>
        <v>U.</v>
      </c>
      <c r="C837" s="43" t="s">
        <v>4</v>
      </c>
      <c r="D837" s="25"/>
      <c r="E837" s="25"/>
      <c r="F837" s="24" t="s">
        <v>18</v>
      </c>
      <c r="G837" s="26">
        <v>1</v>
      </c>
      <c r="H837" s="31"/>
      <c r="I837" s="27">
        <v>0</v>
      </c>
      <c r="J837" s="28">
        <f t="shared" si="29"/>
        <v>0</v>
      </c>
      <c r="K837" s="29" t="s">
        <v>50</v>
      </c>
      <c r="L837" s="29" t="s">
        <v>45</v>
      </c>
      <c r="M837" s="29" t="s">
        <v>51</v>
      </c>
      <c r="N837" s="30" t="str">
        <f>VLOOKUP(M837,[4]OPERACIONAL!$A$1:$C$12,2,FALSE)</f>
        <v>SELECIONAR</v>
      </c>
    </row>
    <row r="838" spans="2:14">
      <c r="B838" s="23" t="str">
        <f t="shared" si="28"/>
        <v>U.</v>
      </c>
      <c r="C838" s="43" t="s">
        <v>4</v>
      </c>
      <c r="D838" s="25"/>
      <c r="E838" s="25"/>
      <c r="F838" s="24" t="s">
        <v>18</v>
      </c>
      <c r="G838" s="26">
        <v>1</v>
      </c>
      <c r="H838" s="31"/>
      <c r="I838" s="27">
        <v>0</v>
      </c>
      <c r="J838" s="28">
        <f t="shared" si="29"/>
        <v>0</v>
      </c>
      <c r="K838" s="29" t="s">
        <v>50</v>
      </c>
      <c r="L838" s="29" t="s">
        <v>45</v>
      </c>
      <c r="M838" s="29" t="s">
        <v>51</v>
      </c>
      <c r="N838" s="30" t="str">
        <f>VLOOKUP(M838,[4]OPERACIONAL!$A$1:$C$12,2,FALSE)</f>
        <v>SELECIONAR</v>
      </c>
    </row>
    <row r="839" spans="2:14">
      <c r="B839" s="23" t="str">
        <f t="shared" si="28"/>
        <v>U.</v>
      </c>
      <c r="C839" s="43" t="s">
        <v>4</v>
      </c>
      <c r="D839" s="25"/>
      <c r="E839" s="25"/>
      <c r="F839" s="24" t="s">
        <v>18</v>
      </c>
      <c r="G839" s="26">
        <v>1</v>
      </c>
      <c r="H839" s="31"/>
      <c r="I839" s="27">
        <v>0</v>
      </c>
      <c r="J839" s="28">
        <f t="shared" si="29"/>
        <v>0</v>
      </c>
      <c r="K839" s="29" t="s">
        <v>50</v>
      </c>
      <c r="L839" s="29" t="s">
        <v>45</v>
      </c>
      <c r="M839" s="29" t="s">
        <v>51</v>
      </c>
      <c r="N839" s="30" t="str">
        <f>VLOOKUP(M839,[4]OPERACIONAL!$A$1:$C$12,2,FALSE)</f>
        <v>SELECIONAR</v>
      </c>
    </row>
    <row r="840" spans="2:14">
      <c r="B840" s="23" t="str">
        <f t="shared" si="28"/>
        <v>U.</v>
      </c>
      <c r="C840" s="43" t="s">
        <v>4</v>
      </c>
      <c r="D840" s="25"/>
      <c r="E840" s="25"/>
      <c r="F840" s="24" t="s">
        <v>18</v>
      </c>
      <c r="G840" s="26">
        <v>1</v>
      </c>
      <c r="H840" s="31"/>
      <c r="I840" s="27">
        <v>0</v>
      </c>
      <c r="J840" s="28">
        <f t="shared" si="29"/>
        <v>0</v>
      </c>
      <c r="K840" s="29" t="s">
        <v>50</v>
      </c>
      <c r="L840" s="29" t="s">
        <v>45</v>
      </c>
      <c r="M840" s="29" t="s">
        <v>51</v>
      </c>
      <c r="N840" s="30" t="str">
        <f>VLOOKUP(M840,[4]OPERACIONAL!$A$1:$C$12,2,FALSE)</f>
        <v>SELECIONAR</v>
      </c>
    </row>
    <row r="841" spans="2:14">
      <c r="B841" s="23" t="str">
        <f t="shared" si="28"/>
        <v>U.</v>
      </c>
      <c r="C841" s="43" t="s">
        <v>4</v>
      </c>
      <c r="D841" s="25"/>
      <c r="E841" s="25"/>
      <c r="F841" s="24" t="s">
        <v>18</v>
      </c>
      <c r="G841" s="26">
        <v>1</v>
      </c>
      <c r="H841" s="31"/>
      <c r="I841" s="27">
        <v>0</v>
      </c>
      <c r="J841" s="28">
        <f t="shared" si="29"/>
        <v>0</v>
      </c>
      <c r="K841" s="29" t="s">
        <v>50</v>
      </c>
      <c r="L841" s="29" t="s">
        <v>45</v>
      </c>
      <c r="M841" s="29" t="s">
        <v>51</v>
      </c>
      <c r="N841" s="30" t="str">
        <f>VLOOKUP(M841,[4]OPERACIONAL!$A$1:$C$12,2,FALSE)</f>
        <v>SELECIONAR</v>
      </c>
    </row>
    <row r="842" spans="2:14">
      <c r="B842" s="23" t="str">
        <f t="shared" si="28"/>
        <v>U.</v>
      </c>
      <c r="C842" s="43" t="s">
        <v>4</v>
      </c>
      <c r="D842" s="25"/>
      <c r="E842" s="25"/>
      <c r="F842" s="24" t="s">
        <v>18</v>
      </c>
      <c r="G842" s="26">
        <v>1</v>
      </c>
      <c r="H842" s="31"/>
      <c r="I842" s="27">
        <v>0</v>
      </c>
      <c r="J842" s="28">
        <f t="shared" si="29"/>
        <v>0</v>
      </c>
      <c r="K842" s="29" t="s">
        <v>50</v>
      </c>
      <c r="L842" s="29" t="s">
        <v>45</v>
      </c>
      <c r="M842" s="29" t="s">
        <v>51</v>
      </c>
      <c r="N842" s="30" t="str">
        <f>VLOOKUP(M842,[4]OPERACIONAL!$A$1:$C$12,2,FALSE)</f>
        <v>SELECIONAR</v>
      </c>
    </row>
    <row r="843" spans="2:14">
      <c r="B843" s="23" t="str">
        <f t="shared" si="28"/>
        <v>U.</v>
      </c>
      <c r="C843" s="43" t="s">
        <v>4</v>
      </c>
      <c r="D843" s="25"/>
      <c r="E843" s="25"/>
      <c r="F843" s="24" t="s">
        <v>18</v>
      </c>
      <c r="G843" s="26">
        <v>1</v>
      </c>
      <c r="H843" s="31"/>
      <c r="I843" s="27">
        <v>0</v>
      </c>
      <c r="J843" s="28">
        <f t="shared" si="29"/>
        <v>0</v>
      </c>
      <c r="K843" s="29" t="s">
        <v>50</v>
      </c>
      <c r="L843" s="29" t="s">
        <v>45</v>
      </c>
      <c r="M843" s="29" t="s">
        <v>51</v>
      </c>
      <c r="N843" s="30" t="str">
        <f>VLOOKUP(M843,[4]OPERACIONAL!$A$1:$C$12,2,FALSE)</f>
        <v>SELECIONAR</v>
      </c>
    </row>
    <row r="844" spans="2:14">
      <c r="B844" s="23" t="str">
        <f t="shared" si="28"/>
        <v>U.</v>
      </c>
      <c r="C844" s="43" t="s">
        <v>4</v>
      </c>
      <c r="D844" s="25"/>
      <c r="E844" s="25"/>
      <c r="F844" s="24" t="s">
        <v>18</v>
      </c>
      <c r="G844" s="26">
        <v>1</v>
      </c>
      <c r="H844" s="31"/>
      <c r="I844" s="27">
        <v>0</v>
      </c>
      <c r="J844" s="28">
        <f t="shared" si="29"/>
        <v>0</v>
      </c>
      <c r="K844" s="29" t="s">
        <v>50</v>
      </c>
      <c r="L844" s="29" t="s">
        <v>45</v>
      </c>
      <c r="M844" s="29" t="s">
        <v>51</v>
      </c>
      <c r="N844" s="30" t="str">
        <f>VLOOKUP(M844,[4]OPERACIONAL!$A$1:$C$12,2,FALSE)</f>
        <v>SELECIONAR</v>
      </c>
    </row>
    <row r="845" spans="2:14">
      <c r="B845" s="23" t="str">
        <f t="shared" si="28"/>
        <v>U.</v>
      </c>
      <c r="C845" s="43" t="s">
        <v>4</v>
      </c>
      <c r="D845" s="25"/>
      <c r="E845" s="25"/>
      <c r="F845" s="24" t="s">
        <v>18</v>
      </c>
      <c r="G845" s="26">
        <v>1</v>
      </c>
      <c r="H845" s="31"/>
      <c r="I845" s="27">
        <v>0</v>
      </c>
      <c r="J845" s="28">
        <f t="shared" si="29"/>
        <v>0</v>
      </c>
      <c r="K845" s="29" t="s">
        <v>50</v>
      </c>
      <c r="L845" s="29" t="s">
        <v>45</v>
      </c>
      <c r="M845" s="29" t="s">
        <v>51</v>
      </c>
      <c r="N845" s="30" t="str">
        <f>VLOOKUP(M845,[4]OPERACIONAL!$A$1:$C$12,2,FALSE)</f>
        <v>SELECIONAR</v>
      </c>
    </row>
    <row r="846" spans="2:14">
      <c r="B846" s="23" t="str">
        <f t="shared" si="28"/>
        <v>U.</v>
      </c>
      <c r="C846" s="43" t="s">
        <v>4</v>
      </c>
      <c r="D846" s="25"/>
      <c r="E846" s="25"/>
      <c r="F846" s="24" t="s">
        <v>18</v>
      </c>
      <c r="G846" s="26">
        <v>1</v>
      </c>
      <c r="H846" s="31"/>
      <c r="I846" s="27">
        <v>0</v>
      </c>
      <c r="J846" s="28">
        <f t="shared" si="29"/>
        <v>0</v>
      </c>
      <c r="K846" s="29" t="s">
        <v>50</v>
      </c>
      <c r="L846" s="29" t="s">
        <v>45</v>
      </c>
      <c r="M846" s="29" t="s">
        <v>51</v>
      </c>
      <c r="N846" s="30" t="str">
        <f>VLOOKUP(M846,[4]OPERACIONAL!$A$1:$C$12,2,FALSE)</f>
        <v>SELECIONAR</v>
      </c>
    </row>
    <row r="847" spans="2:14">
      <c r="B847" s="23" t="str">
        <f t="shared" si="28"/>
        <v>U.</v>
      </c>
      <c r="C847" s="43" t="s">
        <v>4</v>
      </c>
      <c r="D847" s="25"/>
      <c r="E847" s="25"/>
      <c r="F847" s="24" t="s">
        <v>18</v>
      </c>
      <c r="G847" s="26">
        <v>1</v>
      </c>
      <c r="H847" s="31"/>
      <c r="I847" s="27">
        <v>0</v>
      </c>
      <c r="J847" s="28">
        <f t="shared" si="29"/>
        <v>0</v>
      </c>
      <c r="K847" s="29" t="s">
        <v>50</v>
      </c>
      <c r="L847" s="29" t="s">
        <v>45</v>
      </c>
      <c r="M847" s="29" t="s">
        <v>51</v>
      </c>
      <c r="N847" s="30" t="str">
        <f>VLOOKUP(M847,[4]OPERACIONAL!$A$1:$C$12,2,FALSE)</f>
        <v>SELECIONAR</v>
      </c>
    </row>
    <row r="848" spans="2:14">
      <c r="B848" s="23" t="str">
        <f t="shared" si="28"/>
        <v>U.</v>
      </c>
      <c r="C848" s="43" t="s">
        <v>4</v>
      </c>
      <c r="D848" s="25"/>
      <c r="E848" s="25"/>
      <c r="F848" s="24" t="s">
        <v>18</v>
      </c>
      <c r="G848" s="26">
        <v>1</v>
      </c>
      <c r="H848" s="31"/>
      <c r="I848" s="27">
        <v>0</v>
      </c>
      <c r="J848" s="28">
        <f t="shared" si="29"/>
        <v>0</v>
      </c>
      <c r="K848" s="29" t="s">
        <v>50</v>
      </c>
      <c r="L848" s="29" t="s">
        <v>45</v>
      </c>
      <c r="M848" s="29" t="s">
        <v>51</v>
      </c>
      <c r="N848" s="30" t="str">
        <f>VLOOKUP(M848,[4]OPERACIONAL!$A$1:$C$12,2,FALSE)</f>
        <v>SELECIONAR</v>
      </c>
    </row>
    <row r="849" spans="2:14">
      <c r="B849" s="23" t="str">
        <f t="shared" si="28"/>
        <v>U.</v>
      </c>
      <c r="C849" s="43" t="s">
        <v>4</v>
      </c>
      <c r="D849" s="25"/>
      <c r="E849" s="25"/>
      <c r="F849" s="24" t="s">
        <v>18</v>
      </c>
      <c r="G849" s="26">
        <v>1</v>
      </c>
      <c r="H849" s="31"/>
      <c r="I849" s="27">
        <v>0</v>
      </c>
      <c r="J849" s="28">
        <f t="shared" si="29"/>
        <v>0</v>
      </c>
      <c r="K849" s="29" t="s">
        <v>50</v>
      </c>
      <c r="L849" s="29" t="s">
        <v>45</v>
      </c>
      <c r="M849" s="29" t="s">
        <v>51</v>
      </c>
      <c r="N849" s="30" t="str">
        <f>VLOOKUP(M849,[4]OPERACIONAL!$A$1:$C$12,2,FALSE)</f>
        <v>SELECIONAR</v>
      </c>
    </row>
    <row r="850" spans="2:14">
      <c r="B850" s="23" t="str">
        <f t="shared" si="28"/>
        <v>U.</v>
      </c>
      <c r="C850" s="43" t="s">
        <v>4</v>
      </c>
      <c r="D850" s="25"/>
      <c r="E850" s="25"/>
      <c r="F850" s="24" t="s">
        <v>18</v>
      </c>
      <c r="G850" s="26">
        <v>1</v>
      </c>
      <c r="H850" s="31"/>
      <c r="I850" s="27">
        <v>0</v>
      </c>
      <c r="J850" s="28">
        <f t="shared" si="29"/>
        <v>0</v>
      </c>
      <c r="K850" s="29" t="s">
        <v>50</v>
      </c>
      <c r="L850" s="29" t="s">
        <v>45</v>
      </c>
      <c r="M850" s="29" t="s">
        <v>51</v>
      </c>
      <c r="N850" s="30" t="str">
        <f>VLOOKUP(M850,[4]OPERACIONAL!$A$1:$C$12,2,FALSE)</f>
        <v>SELECIONAR</v>
      </c>
    </row>
    <row r="851" spans="2:14">
      <c r="B851" s="23" t="str">
        <f t="shared" si="28"/>
        <v>U.</v>
      </c>
      <c r="C851" s="43" t="s">
        <v>4</v>
      </c>
      <c r="D851" s="25"/>
      <c r="E851" s="25"/>
      <c r="F851" s="24" t="s">
        <v>18</v>
      </c>
      <c r="G851" s="26">
        <v>1</v>
      </c>
      <c r="H851" s="31"/>
      <c r="I851" s="27">
        <v>0</v>
      </c>
      <c r="J851" s="28">
        <f t="shared" si="29"/>
        <v>0</v>
      </c>
      <c r="K851" s="29" t="s">
        <v>50</v>
      </c>
      <c r="L851" s="29" t="s">
        <v>45</v>
      </c>
      <c r="M851" s="29" t="s">
        <v>51</v>
      </c>
      <c r="N851" s="30" t="str">
        <f>VLOOKUP(M851,[4]OPERACIONAL!$A$1:$C$12,2,FALSE)</f>
        <v>SELECIONAR</v>
      </c>
    </row>
    <row r="852" spans="2:14">
      <c r="B852" s="23" t="str">
        <f t="shared" si="28"/>
        <v>U.</v>
      </c>
      <c r="C852" s="43" t="s">
        <v>4</v>
      </c>
      <c r="D852" s="25"/>
      <c r="E852" s="25"/>
      <c r="F852" s="24" t="s">
        <v>18</v>
      </c>
      <c r="G852" s="26">
        <v>1</v>
      </c>
      <c r="H852" s="31"/>
      <c r="I852" s="27">
        <v>0</v>
      </c>
      <c r="J852" s="28">
        <f t="shared" si="29"/>
        <v>0</v>
      </c>
      <c r="K852" s="29" t="s">
        <v>50</v>
      </c>
      <c r="L852" s="29" t="s">
        <v>45</v>
      </c>
      <c r="M852" s="29" t="s">
        <v>51</v>
      </c>
      <c r="N852" s="30" t="str">
        <f>VLOOKUP(M852,[4]OPERACIONAL!$A$1:$C$12,2,FALSE)</f>
        <v>SELECIONAR</v>
      </c>
    </row>
    <row r="853" spans="2:14">
      <c r="B853" s="23" t="str">
        <f t="shared" si="28"/>
        <v>U.</v>
      </c>
      <c r="C853" s="43" t="s">
        <v>4</v>
      </c>
      <c r="D853" s="25"/>
      <c r="E853" s="25"/>
      <c r="F853" s="24" t="s">
        <v>18</v>
      </c>
      <c r="G853" s="26">
        <v>1</v>
      </c>
      <c r="H853" s="31"/>
      <c r="I853" s="27">
        <v>0</v>
      </c>
      <c r="J853" s="28">
        <f t="shared" si="29"/>
        <v>0</v>
      </c>
      <c r="K853" s="29" t="s">
        <v>50</v>
      </c>
      <c r="L853" s="29" t="s">
        <v>45</v>
      </c>
      <c r="M853" s="29" t="s">
        <v>51</v>
      </c>
      <c r="N853" s="30" t="str">
        <f>VLOOKUP(M853,[4]OPERACIONAL!$A$1:$C$12,2,FALSE)</f>
        <v>SELECIONAR</v>
      </c>
    </row>
    <row r="854" spans="2:14">
      <c r="B854" s="23" t="str">
        <f t="shared" si="28"/>
        <v>U.</v>
      </c>
      <c r="C854" s="43" t="s">
        <v>4</v>
      </c>
      <c r="D854" s="25"/>
      <c r="E854" s="25"/>
      <c r="F854" s="24" t="s">
        <v>18</v>
      </c>
      <c r="G854" s="26">
        <v>1</v>
      </c>
      <c r="H854" s="31"/>
      <c r="I854" s="27">
        <v>0</v>
      </c>
      <c r="J854" s="28">
        <f t="shared" si="29"/>
        <v>0</v>
      </c>
      <c r="K854" s="29" t="s">
        <v>50</v>
      </c>
      <c r="L854" s="29" t="s">
        <v>45</v>
      </c>
      <c r="M854" s="29" t="s">
        <v>51</v>
      </c>
      <c r="N854" s="30" t="str">
        <f>VLOOKUP(M854,[4]OPERACIONAL!$A$1:$C$12,2,FALSE)</f>
        <v>SELECIONAR</v>
      </c>
    </row>
    <row r="855" spans="2:14">
      <c r="B855" s="23" t="str">
        <f t="shared" si="28"/>
        <v>U.</v>
      </c>
      <c r="C855" s="43" t="s">
        <v>4</v>
      </c>
      <c r="D855" s="25"/>
      <c r="E855" s="25"/>
      <c r="F855" s="24" t="s">
        <v>18</v>
      </c>
      <c r="G855" s="26">
        <v>1</v>
      </c>
      <c r="H855" s="31"/>
      <c r="I855" s="27">
        <v>0</v>
      </c>
      <c r="J855" s="28">
        <f t="shared" si="29"/>
        <v>0</v>
      </c>
      <c r="K855" s="29" t="s">
        <v>50</v>
      </c>
      <c r="L855" s="29" t="s">
        <v>45</v>
      </c>
      <c r="M855" s="29" t="s">
        <v>51</v>
      </c>
      <c r="N855" s="30" t="str">
        <f>VLOOKUP(M855,[4]OPERACIONAL!$A$1:$C$12,2,FALSE)</f>
        <v>SELECIONAR</v>
      </c>
    </row>
    <row r="856" spans="2:14">
      <c r="B856" s="23" t="str">
        <f t="shared" si="28"/>
        <v>U.</v>
      </c>
      <c r="C856" s="43" t="s">
        <v>4</v>
      </c>
      <c r="D856" s="25"/>
      <c r="E856" s="25"/>
      <c r="F856" s="24" t="s">
        <v>18</v>
      </c>
      <c r="G856" s="26">
        <v>1</v>
      </c>
      <c r="H856" s="31"/>
      <c r="I856" s="27">
        <v>0</v>
      </c>
      <c r="J856" s="28">
        <f t="shared" si="29"/>
        <v>0</v>
      </c>
      <c r="K856" s="29" t="s">
        <v>50</v>
      </c>
      <c r="L856" s="29" t="s">
        <v>45</v>
      </c>
      <c r="M856" s="29" t="s">
        <v>51</v>
      </c>
      <c r="N856" s="30" t="str">
        <f>VLOOKUP(M856,[4]OPERACIONAL!$A$1:$C$12,2,FALSE)</f>
        <v>SELECIONAR</v>
      </c>
    </row>
    <row r="857" spans="2:14">
      <c r="B857" s="23" t="str">
        <f t="shared" si="28"/>
        <v>U.</v>
      </c>
      <c r="C857" s="43" t="s">
        <v>4</v>
      </c>
      <c r="D857" s="25"/>
      <c r="E857" s="25"/>
      <c r="F857" s="24" t="s">
        <v>18</v>
      </c>
      <c r="G857" s="26">
        <v>1</v>
      </c>
      <c r="H857" s="31"/>
      <c r="I857" s="27">
        <v>0</v>
      </c>
      <c r="J857" s="28">
        <f t="shared" si="29"/>
        <v>0</v>
      </c>
      <c r="K857" s="29" t="s">
        <v>50</v>
      </c>
      <c r="L857" s="29" t="s">
        <v>45</v>
      </c>
      <c r="M857" s="29" t="s">
        <v>51</v>
      </c>
      <c r="N857" s="30" t="str">
        <f>VLOOKUP(M857,[4]OPERACIONAL!$A$1:$C$12,2,FALSE)</f>
        <v>SELECIONAR</v>
      </c>
    </row>
    <row r="858" spans="2:14">
      <c r="B858" s="23" t="str">
        <f t="shared" si="28"/>
        <v>U.</v>
      </c>
      <c r="C858" s="43" t="s">
        <v>4</v>
      </c>
      <c r="D858" s="25"/>
      <c r="E858" s="25"/>
      <c r="F858" s="24" t="s">
        <v>18</v>
      </c>
      <c r="G858" s="26">
        <v>1</v>
      </c>
      <c r="H858" s="31"/>
      <c r="I858" s="27">
        <v>0</v>
      </c>
      <c r="J858" s="28">
        <f t="shared" si="29"/>
        <v>0</v>
      </c>
      <c r="K858" s="29" t="s">
        <v>50</v>
      </c>
      <c r="L858" s="29" t="s">
        <v>45</v>
      </c>
      <c r="M858" s="29" t="s">
        <v>51</v>
      </c>
      <c r="N858" s="30" t="str">
        <f>VLOOKUP(M858,[4]OPERACIONAL!$A$1:$C$12,2,FALSE)</f>
        <v>SELECIONAR</v>
      </c>
    </row>
    <row r="859" spans="2:14">
      <c r="B859" s="23" t="str">
        <f t="shared" si="28"/>
        <v>U.</v>
      </c>
      <c r="C859" s="43" t="s">
        <v>4</v>
      </c>
      <c r="D859" s="25"/>
      <c r="E859" s="25"/>
      <c r="F859" s="24" t="s">
        <v>18</v>
      </c>
      <c r="G859" s="26">
        <v>1</v>
      </c>
      <c r="H859" s="31"/>
      <c r="I859" s="27">
        <v>0</v>
      </c>
      <c r="J859" s="28">
        <f t="shared" si="29"/>
        <v>0</v>
      </c>
      <c r="K859" s="29" t="s">
        <v>50</v>
      </c>
      <c r="L859" s="29" t="s">
        <v>45</v>
      </c>
      <c r="M859" s="29" t="s">
        <v>51</v>
      </c>
      <c r="N859" s="30" t="str">
        <f>VLOOKUP(M859,[4]OPERACIONAL!$A$1:$C$12,2,FALSE)</f>
        <v>SELECIONAR</v>
      </c>
    </row>
    <row r="860" spans="2:14">
      <c r="B860" s="23" t="str">
        <f t="shared" si="28"/>
        <v>U.</v>
      </c>
      <c r="C860" s="43" t="s">
        <v>4</v>
      </c>
      <c r="D860" s="25"/>
      <c r="E860" s="25"/>
      <c r="F860" s="24" t="s">
        <v>18</v>
      </c>
      <c r="G860" s="26">
        <v>1</v>
      </c>
      <c r="H860" s="31"/>
      <c r="I860" s="27">
        <v>0</v>
      </c>
      <c r="J860" s="28">
        <f t="shared" si="29"/>
        <v>0</v>
      </c>
      <c r="K860" s="29" t="s">
        <v>50</v>
      </c>
      <c r="L860" s="29" t="s">
        <v>45</v>
      </c>
      <c r="M860" s="29" t="s">
        <v>51</v>
      </c>
      <c r="N860" s="30" t="str">
        <f>VLOOKUP(M860,[4]OPERACIONAL!$A$1:$C$12,2,FALSE)</f>
        <v>SELECIONAR</v>
      </c>
    </row>
    <row r="861" spans="2:14">
      <c r="B861" s="23" t="str">
        <f t="shared" si="28"/>
        <v>U.</v>
      </c>
      <c r="C861" s="43" t="s">
        <v>4</v>
      </c>
      <c r="D861" s="25"/>
      <c r="E861" s="25"/>
      <c r="F861" s="24" t="s">
        <v>18</v>
      </c>
      <c r="G861" s="26">
        <v>1</v>
      </c>
      <c r="H861" s="31"/>
      <c r="I861" s="27">
        <v>0</v>
      </c>
      <c r="J861" s="28">
        <f t="shared" si="29"/>
        <v>0</v>
      </c>
      <c r="K861" s="29" t="s">
        <v>50</v>
      </c>
      <c r="L861" s="29" t="s">
        <v>45</v>
      </c>
      <c r="M861" s="29" t="s">
        <v>51</v>
      </c>
      <c r="N861" s="30" t="str">
        <f>VLOOKUP(M861,[4]OPERACIONAL!$A$1:$C$12,2,FALSE)</f>
        <v>SELECIONAR</v>
      </c>
    </row>
    <row r="862" spans="2:14">
      <c r="B862" s="23" t="str">
        <f t="shared" si="28"/>
        <v>U.</v>
      </c>
      <c r="C862" s="43" t="s">
        <v>4</v>
      </c>
      <c r="D862" s="25"/>
      <c r="E862" s="25"/>
      <c r="F862" s="24" t="s">
        <v>18</v>
      </c>
      <c r="G862" s="26">
        <v>1</v>
      </c>
      <c r="H862" s="31"/>
      <c r="I862" s="27">
        <v>0</v>
      </c>
      <c r="J862" s="28">
        <f t="shared" si="29"/>
        <v>0</v>
      </c>
      <c r="K862" s="29" t="s">
        <v>50</v>
      </c>
      <c r="L862" s="29" t="s">
        <v>45</v>
      </c>
      <c r="M862" s="29" t="s">
        <v>51</v>
      </c>
      <c r="N862" s="30" t="str">
        <f>VLOOKUP(M862,[4]OPERACIONAL!$A$1:$C$12,2,FALSE)</f>
        <v>SELECIONAR</v>
      </c>
    </row>
    <row r="863" spans="2:14">
      <c r="B863" s="23" t="str">
        <f t="shared" si="28"/>
        <v>U.</v>
      </c>
      <c r="C863" s="43" t="s">
        <v>4</v>
      </c>
      <c r="D863" s="25"/>
      <c r="E863" s="25"/>
      <c r="F863" s="24" t="s">
        <v>18</v>
      </c>
      <c r="G863" s="26">
        <v>1</v>
      </c>
      <c r="H863" s="31"/>
      <c r="I863" s="27">
        <v>0</v>
      </c>
      <c r="J863" s="28">
        <f t="shared" si="29"/>
        <v>0</v>
      </c>
      <c r="K863" s="29" t="s">
        <v>50</v>
      </c>
      <c r="L863" s="29" t="s">
        <v>45</v>
      </c>
      <c r="M863" s="29" t="s">
        <v>51</v>
      </c>
      <c r="N863" s="30" t="str">
        <f>VLOOKUP(M863,[4]OPERACIONAL!$A$1:$C$12,2,FALSE)</f>
        <v>SELECIONAR</v>
      </c>
    </row>
    <row r="864" spans="2:14">
      <c r="B864" s="23" t="str">
        <f t="shared" si="28"/>
        <v>U.</v>
      </c>
      <c r="C864" s="43" t="s">
        <v>4</v>
      </c>
      <c r="D864" s="25"/>
      <c r="E864" s="25"/>
      <c r="F864" s="24" t="s">
        <v>18</v>
      </c>
      <c r="G864" s="26">
        <v>1</v>
      </c>
      <c r="H864" s="31"/>
      <c r="I864" s="27">
        <v>0</v>
      </c>
      <c r="J864" s="28">
        <f t="shared" si="29"/>
        <v>0</v>
      </c>
      <c r="K864" s="29" t="s">
        <v>50</v>
      </c>
      <c r="L864" s="29" t="s">
        <v>45</v>
      </c>
      <c r="M864" s="29" t="s">
        <v>51</v>
      </c>
      <c r="N864" s="30" t="str">
        <f>VLOOKUP(M864,[4]OPERACIONAL!$A$1:$C$12,2,FALSE)</f>
        <v>SELECIONAR</v>
      </c>
    </row>
    <row r="865" spans="2:14">
      <c r="B865" s="23" t="str">
        <f t="shared" si="28"/>
        <v>U.</v>
      </c>
      <c r="C865" s="43" t="s">
        <v>4</v>
      </c>
      <c r="D865" s="25"/>
      <c r="E865" s="25"/>
      <c r="F865" s="24" t="s">
        <v>18</v>
      </c>
      <c r="G865" s="26">
        <v>1</v>
      </c>
      <c r="H865" s="31"/>
      <c r="I865" s="27">
        <v>0</v>
      </c>
      <c r="J865" s="28">
        <f t="shared" si="29"/>
        <v>0</v>
      </c>
      <c r="K865" s="29" t="s">
        <v>50</v>
      </c>
      <c r="L865" s="29" t="s">
        <v>45</v>
      </c>
      <c r="M865" s="29" t="s">
        <v>51</v>
      </c>
      <c r="N865" s="30" t="str">
        <f>VLOOKUP(M865,[4]OPERACIONAL!$A$1:$C$12,2,FALSE)</f>
        <v>SELECIONAR</v>
      </c>
    </row>
    <row r="866" spans="2:14">
      <c r="B866" s="23" t="str">
        <f t="shared" si="28"/>
        <v>U.</v>
      </c>
      <c r="C866" s="43" t="s">
        <v>4</v>
      </c>
      <c r="D866" s="25"/>
      <c r="E866" s="25"/>
      <c r="F866" s="24" t="s">
        <v>18</v>
      </c>
      <c r="G866" s="26">
        <v>1</v>
      </c>
      <c r="H866" s="31"/>
      <c r="I866" s="27">
        <v>0</v>
      </c>
      <c r="J866" s="28">
        <f t="shared" si="29"/>
        <v>0</v>
      </c>
      <c r="K866" s="29" t="s">
        <v>50</v>
      </c>
      <c r="L866" s="29" t="s">
        <v>45</v>
      </c>
      <c r="M866" s="29" t="s">
        <v>51</v>
      </c>
      <c r="N866" s="30" t="str">
        <f>VLOOKUP(M866,[4]OPERACIONAL!$A$1:$C$12,2,FALSE)</f>
        <v>SELECIONAR</v>
      </c>
    </row>
    <row r="867" spans="2:14">
      <c r="B867" s="23" t="str">
        <f t="shared" si="28"/>
        <v>U.</v>
      </c>
      <c r="C867" s="43" t="s">
        <v>4</v>
      </c>
      <c r="D867" s="25"/>
      <c r="E867" s="25"/>
      <c r="F867" s="24" t="s">
        <v>18</v>
      </c>
      <c r="G867" s="26">
        <v>1</v>
      </c>
      <c r="H867" s="31"/>
      <c r="I867" s="27">
        <v>0</v>
      </c>
      <c r="J867" s="28">
        <f t="shared" si="29"/>
        <v>0</v>
      </c>
      <c r="K867" s="29" t="s">
        <v>50</v>
      </c>
      <c r="L867" s="29" t="s">
        <v>45</v>
      </c>
      <c r="M867" s="29" t="s">
        <v>51</v>
      </c>
      <c r="N867" s="30" t="str">
        <f>VLOOKUP(M867,[4]OPERACIONAL!$A$1:$C$12,2,FALSE)</f>
        <v>SELECIONAR</v>
      </c>
    </row>
    <row r="868" spans="2:14">
      <c r="B868" s="23" t="str">
        <f t="shared" si="28"/>
        <v>U.</v>
      </c>
      <c r="C868" s="43" t="s">
        <v>4</v>
      </c>
      <c r="D868" s="25"/>
      <c r="E868" s="25"/>
      <c r="F868" s="24" t="s">
        <v>18</v>
      </c>
      <c r="G868" s="26">
        <v>1</v>
      </c>
      <c r="H868" s="31"/>
      <c r="I868" s="27">
        <v>0</v>
      </c>
      <c r="J868" s="28">
        <f t="shared" si="29"/>
        <v>0</v>
      </c>
      <c r="K868" s="29" t="s">
        <v>50</v>
      </c>
      <c r="L868" s="29" t="s">
        <v>45</v>
      </c>
      <c r="M868" s="29" t="s">
        <v>51</v>
      </c>
      <c r="N868" s="30" t="str">
        <f>VLOOKUP(M868,[4]OPERACIONAL!$A$1:$C$12,2,FALSE)</f>
        <v>SELECIONAR</v>
      </c>
    </row>
    <row r="869" spans="2:14">
      <c r="B869" s="23" t="str">
        <f t="shared" si="28"/>
        <v>U.</v>
      </c>
      <c r="C869" s="43" t="s">
        <v>4</v>
      </c>
      <c r="D869" s="25"/>
      <c r="E869" s="25"/>
      <c r="F869" s="24" t="s">
        <v>18</v>
      </c>
      <c r="G869" s="26">
        <v>1</v>
      </c>
      <c r="H869" s="31"/>
      <c r="I869" s="27">
        <v>0</v>
      </c>
      <c r="J869" s="28">
        <f t="shared" si="29"/>
        <v>0</v>
      </c>
      <c r="K869" s="29" t="s">
        <v>50</v>
      </c>
      <c r="L869" s="29" t="s">
        <v>45</v>
      </c>
      <c r="M869" s="29" t="s">
        <v>51</v>
      </c>
      <c r="N869" s="30" t="str">
        <f>VLOOKUP(M869,[4]OPERACIONAL!$A$1:$C$12,2,FALSE)</f>
        <v>SELECIONAR</v>
      </c>
    </row>
    <row r="870" spans="2:14">
      <c r="B870" s="23" t="str">
        <f t="shared" si="28"/>
        <v>U.</v>
      </c>
      <c r="C870" s="43" t="s">
        <v>4</v>
      </c>
      <c r="D870" s="25"/>
      <c r="E870" s="25"/>
      <c r="F870" s="24" t="s">
        <v>18</v>
      </c>
      <c r="G870" s="26">
        <v>1</v>
      </c>
      <c r="H870" s="31"/>
      <c r="I870" s="27">
        <v>0</v>
      </c>
      <c r="J870" s="28">
        <f t="shared" si="29"/>
        <v>0</v>
      </c>
      <c r="K870" s="29" t="s">
        <v>50</v>
      </c>
      <c r="L870" s="29" t="s">
        <v>45</v>
      </c>
      <c r="M870" s="29" t="s">
        <v>51</v>
      </c>
      <c r="N870" s="30" t="str">
        <f>VLOOKUP(M870,[4]OPERACIONAL!$A$1:$C$12,2,FALSE)</f>
        <v>SELECIONAR</v>
      </c>
    </row>
    <row r="871" spans="2:14">
      <c r="B871" s="23" t="str">
        <f t="shared" si="28"/>
        <v>U.</v>
      </c>
      <c r="C871" s="43" t="s">
        <v>4</v>
      </c>
      <c r="D871" s="25"/>
      <c r="E871" s="25"/>
      <c r="F871" s="24" t="s">
        <v>18</v>
      </c>
      <c r="G871" s="26">
        <v>1</v>
      </c>
      <c r="H871" s="31"/>
      <c r="I871" s="27">
        <v>0</v>
      </c>
      <c r="J871" s="28">
        <f t="shared" si="29"/>
        <v>0</v>
      </c>
      <c r="K871" s="29" t="s">
        <v>50</v>
      </c>
      <c r="L871" s="29" t="s">
        <v>45</v>
      </c>
      <c r="M871" s="29" t="s">
        <v>51</v>
      </c>
      <c r="N871" s="30" t="str">
        <f>VLOOKUP(M871,[4]OPERACIONAL!$A$1:$C$12,2,FALSE)</f>
        <v>SELECIONAR</v>
      </c>
    </row>
    <row r="872" spans="2:14">
      <c r="B872" s="23" t="str">
        <f t="shared" si="28"/>
        <v>U.</v>
      </c>
      <c r="C872" s="43" t="s">
        <v>4</v>
      </c>
      <c r="D872" s="25"/>
      <c r="E872" s="25"/>
      <c r="F872" s="24" t="s">
        <v>18</v>
      </c>
      <c r="G872" s="26">
        <v>1</v>
      </c>
      <c r="H872" s="31"/>
      <c r="I872" s="27">
        <v>0</v>
      </c>
      <c r="J872" s="28">
        <f t="shared" si="29"/>
        <v>0</v>
      </c>
      <c r="K872" s="29" t="s">
        <v>50</v>
      </c>
      <c r="L872" s="29" t="s">
        <v>45</v>
      </c>
      <c r="M872" s="29" t="s">
        <v>51</v>
      </c>
      <c r="N872" s="30" t="str">
        <f>VLOOKUP(M872,[4]OPERACIONAL!$A$1:$C$12,2,FALSE)</f>
        <v>SELECIONAR</v>
      </c>
    </row>
    <row r="873" spans="2:14">
      <c r="B873" s="23" t="str">
        <f t="shared" si="28"/>
        <v>U.</v>
      </c>
      <c r="C873" s="43" t="s">
        <v>4</v>
      </c>
      <c r="D873" s="25"/>
      <c r="E873" s="25"/>
      <c r="F873" s="24" t="s">
        <v>18</v>
      </c>
      <c r="G873" s="26">
        <v>1</v>
      </c>
      <c r="H873" s="31"/>
      <c r="I873" s="27">
        <v>0</v>
      </c>
      <c r="J873" s="28">
        <f t="shared" si="29"/>
        <v>0</v>
      </c>
      <c r="K873" s="29" t="s">
        <v>50</v>
      </c>
      <c r="L873" s="29" t="s">
        <v>45</v>
      </c>
      <c r="M873" s="29" t="s">
        <v>51</v>
      </c>
      <c r="N873" s="30" t="str">
        <f>VLOOKUP(M873,[4]OPERACIONAL!$A$1:$C$12,2,FALSE)</f>
        <v>SELECIONAR</v>
      </c>
    </row>
    <row r="874" spans="2:14">
      <c r="B874" s="23" t="str">
        <f t="shared" si="28"/>
        <v>U.</v>
      </c>
      <c r="C874" s="43" t="s">
        <v>4</v>
      </c>
      <c r="D874" s="25"/>
      <c r="E874" s="25"/>
      <c r="F874" s="24" t="s">
        <v>18</v>
      </c>
      <c r="G874" s="26">
        <v>1</v>
      </c>
      <c r="H874" s="31"/>
      <c r="I874" s="27">
        <v>0</v>
      </c>
      <c r="J874" s="28">
        <f t="shared" si="29"/>
        <v>0</v>
      </c>
      <c r="K874" s="29" t="s">
        <v>50</v>
      </c>
      <c r="L874" s="29" t="s">
        <v>45</v>
      </c>
      <c r="M874" s="29" t="s">
        <v>51</v>
      </c>
      <c r="N874" s="30" t="str">
        <f>VLOOKUP(M874,[4]OPERACIONAL!$A$1:$C$12,2,FALSE)</f>
        <v>SELECIONAR</v>
      </c>
    </row>
    <row r="875" spans="2:14">
      <c r="B875" s="23" t="str">
        <f t="shared" si="28"/>
        <v>U.</v>
      </c>
      <c r="C875" s="43" t="s">
        <v>4</v>
      </c>
      <c r="D875" s="25"/>
      <c r="E875" s="25"/>
      <c r="F875" s="24" t="s">
        <v>18</v>
      </c>
      <c r="G875" s="26">
        <v>1</v>
      </c>
      <c r="H875" s="31"/>
      <c r="I875" s="27">
        <v>0</v>
      </c>
      <c r="J875" s="28">
        <f t="shared" si="29"/>
        <v>0</v>
      </c>
      <c r="K875" s="29" t="s">
        <v>50</v>
      </c>
      <c r="L875" s="29" t="s">
        <v>45</v>
      </c>
      <c r="M875" s="29" t="s">
        <v>51</v>
      </c>
      <c r="N875" s="30" t="str">
        <f>VLOOKUP(M875,[4]OPERACIONAL!$A$1:$C$12,2,FALSE)</f>
        <v>SELECIONAR</v>
      </c>
    </row>
    <row r="876" spans="2:14">
      <c r="B876" s="23" t="str">
        <f t="shared" si="28"/>
        <v>U.</v>
      </c>
      <c r="C876" s="43" t="s">
        <v>4</v>
      </c>
      <c r="D876" s="25"/>
      <c r="E876" s="25"/>
      <c r="F876" s="24" t="s">
        <v>18</v>
      </c>
      <c r="G876" s="26">
        <v>1</v>
      </c>
      <c r="H876" s="31"/>
      <c r="I876" s="27">
        <v>0</v>
      </c>
      <c r="J876" s="28">
        <f t="shared" si="29"/>
        <v>0</v>
      </c>
      <c r="K876" s="29" t="s">
        <v>50</v>
      </c>
      <c r="L876" s="29" t="s">
        <v>45</v>
      </c>
      <c r="M876" s="29" t="s">
        <v>51</v>
      </c>
      <c r="N876" s="30" t="str">
        <f>VLOOKUP(M876,[4]OPERACIONAL!$A$1:$C$12,2,FALSE)</f>
        <v>SELECIONAR</v>
      </c>
    </row>
    <row r="877" spans="2:14">
      <c r="B877" s="23" t="str">
        <f t="shared" si="28"/>
        <v>U.</v>
      </c>
      <c r="C877" s="43" t="s">
        <v>4</v>
      </c>
      <c r="D877" s="25"/>
      <c r="E877" s="25"/>
      <c r="F877" s="24" t="s">
        <v>18</v>
      </c>
      <c r="G877" s="26">
        <v>1</v>
      </c>
      <c r="H877" s="31"/>
      <c r="I877" s="27">
        <v>0</v>
      </c>
      <c r="J877" s="28">
        <f t="shared" si="29"/>
        <v>0</v>
      </c>
      <c r="K877" s="29" t="s">
        <v>50</v>
      </c>
      <c r="L877" s="29" t="s">
        <v>45</v>
      </c>
      <c r="M877" s="29" t="s">
        <v>51</v>
      </c>
      <c r="N877" s="30" t="str">
        <f>VLOOKUP(M877,[4]OPERACIONAL!$A$1:$C$12,2,FALSE)</f>
        <v>SELECIONAR</v>
      </c>
    </row>
    <row r="878" spans="2:14">
      <c r="B878" s="23" t="str">
        <f t="shared" si="28"/>
        <v>U.</v>
      </c>
      <c r="C878" s="43" t="s">
        <v>4</v>
      </c>
      <c r="D878" s="25"/>
      <c r="E878" s="25"/>
      <c r="F878" s="24" t="s">
        <v>18</v>
      </c>
      <c r="G878" s="26">
        <v>1</v>
      </c>
      <c r="H878" s="31"/>
      <c r="I878" s="27">
        <v>0</v>
      </c>
      <c r="J878" s="28">
        <f t="shared" si="29"/>
        <v>0</v>
      </c>
      <c r="K878" s="29" t="s">
        <v>50</v>
      </c>
      <c r="L878" s="29" t="s">
        <v>45</v>
      </c>
      <c r="M878" s="29" t="s">
        <v>51</v>
      </c>
      <c r="N878" s="30" t="str">
        <f>VLOOKUP(M878,[4]OPERACIONAL!$A$1:$C$12,2,FALSE)</f>
        <v>SELECIONAR</v>
      </c>
    </row>
    <row r="879" spans="2:14">
      <c r="B879" s="23" t="str">
        <f t="shared" si="28"/>
        <v>U.</v>
      </c>
      <c r="C879" s="43" t="s">
        <v>4</v>
      </c>
      <c r="D879" s="25"/>
      <c r="E879" s="25"/>
      <c r="F879" s="24" t="s">
        <v>18</v>
      </c>
      <c r="G879" s="26">
        <v>1</v>
      </c>
      <c r="H879" s="31"/>
      <c r="I879" s="27">
        <v>0</v>
      </c>
      <c r="J879" s="28">
        <f t="shared" si="29"/>
        <v>0</v>
      </c>
      <c r="K879" s="29" t="s">
        <v>50</v>
      </c>
      <c r="L879" s="29" t="s">
        <v>45</v>
      </c>
      <c r="M879" s="29" t="s">
        <v>51</v>
      </c>
      <c r="N879" s="30" t="str">
        <f>VLOOKUP(M879,[4]OPERACIONAL!$A$1:$C$12,2,FALSE)</f>
        <v>SELECIONAR</v>
      </c>
    </row>
    <row r="880" spans="2:14">
      <c r="B880" s="23" t="str">
        <f t="shared" si="28"/>
        <v>U.</v>
      </c>
      <c r="C880" s="43" t="s">
        <v>4</v>
      </c>
      <c r="D880" s="25"/>
      <c r="E880" s="25"/>
      <c r="F880" s="24" t="s">
        <v>18</v>
      </c>
      <c r="G880" s="26">
        <v>1</v>
      </c>
      <c r="H880" s="31"/>
      <c r="I880" s="27">
        <v>0</v>
      </c>
      <c r="J880" s="28">
        <f t="shared" si="29"/>
        <v>0</v>
      </c>
      <c r="K880" s="29" t="s">
        <v>50</v>
      </c>
      <c r="L880" s="29" t="s">
        <v>45</v>
      </c>
      <c r="M880" s="29" t="s">
        <v>51</v>
      </c>
      <c r="N880" s="30" t="str">
        <f>VLOOKUP(M880,[4]OPERACIONAL!$A$1:$C$12,2,FALSE)</f>
        <v>SELECIONAR</v>
      </c>
    </row>
    <row r="881" spans="2:14">
      <c r="B881" s="23" t="str">
        <f t="shared" si="28"/>
        <v>U.</v>
      </c>
      <c r="C881" s="43" t="s">
        <v>4</v>
      </c>
      <c r="D881" s="25"/>
      <c r="E881" s="25"/>
      <c r="F881" s="24" t="s">
        <v>18</v>
      </c>
      <c r="G881" s="26">
        <v>1</v>
      </c>
      <c r="H881" s="31"/>
      <c r="I881" s="27">
        <v>0</v>
      </c>
      <c r="J881" s="28">
        <f t="shared" si="29"/>
        <v>0</v>
      </c>
      <c r="K881" s="29" t="s">
        <v>50</v>
      </c>
      <c r="L881" s="29" t="s">
        <v>45</v>
      </c>
      <c r="M881" s="29" t="s">
        <v>51</v>
      </c>
      <c r="N881" s="30" t="str">
        <f>VLOOKUP(M881,[4]OPERACIONAL!$A$1:$C$12,2,FALSE)</f>
        <v>SELECIONAR</v>
      </c>
    </row>
    <row r="882" spans="2:14">
      <c r="B882" s="23" t="str">
        <f t="shared" si="28"/>
        <v>U.</v>
      </c>
      <c r="C882" s="43" t="s">
        <v>4</v>
      </c>
      <c r="D882" s="25"/>
      <c r="E882" s="25"/>
      <c r="F882" s="24" t="s">
        <v>18</v>
      </c>
      <c r="G882" s="26">
        <v>1</v>
      </c>
      <c r="H882" s="31"/>
      <c r="I882" s="27">
        <v>0</v>
      </c>
      <c r="J882" s="28">
        <f t="shared" si="29"/>
        <v>0</v>
      </c>
      <c r="K882" s="29" t="s">
        <v>50</v>
      </c>
      <c r="L882" s="29" t="s">
        <v>45</v>
      </c>
      <c r="M882" s="29" t="s">
        <v>51</v>
      </c>
      <c r="N882" s="30" t="str">
        <f>VLOOKUP(M882,[4]OPERACIONAL!$A$1:$C$12,2,FALSE)</f>
        <v>SELECIONAR</v>
      </c>
    </row>
    <row r="883" spans="2:14">
      <c r="B883" s="23" t="str">
        <f t="shared" si="28"/>
        <v>U.</v>
      </c>
      <c r="C883" s="43" t="s">
        <v>4</v>
      </c>
      <c r="D883" s="25"/>
      <c r="E883" s="25"/>
      <c r="F883" s="24" t="s">
        <v>18</v>
      </c>
      <c r="G883" s="26">
        <v>1</v>
      </c>
      <c r="H883" s="31"/>
      <c r="I883" s="27">
        <v>0</v>
      </c>
      <c r="J883" s="28">
        <f t="shared" si="29"/>
        <v>0</v>
      </c>
      <c r="K883" s="29" t="s">
        <v>50</v>
      </c>
      <c r="L883" s="29" t="s">
        <v>45</v>
      </c>
      <c r="M883" s="29" t="s">
        <v>51</v>
      </c>
      <c r="N883" s="30" t="str">
        <f>VLOOKUP(M883,[4]OPERACIONAL!$A$1:$C$12,2,FALSE)</f>
        <v>SELECIONAR</v>
      </c>
    </row>
    <row r="884" spans="2:14">
      <c r="B884" s="23" t="str">
        <f t="shared" si="28"/>
        <v>U.</v>
      </c>
      <c r="C884" s="43" t="s">
        <v>4</v>
      </c>
      <c r="D884" s="25"/>
      <c r="E884" s="25"/>
      <c r="F884" s="24" t="s">
        <v>18</v>
      </c>
      <c r="G884" s="26">
        <v>1</v>
      </c>
      <c r="H884" s="31"/>
      <c r="I884" s="27">
        <v>0</v>
      </c>
      <c r="J884" s="28">
        <f t="shared" si="29"/>
        <v>0</v>
      </c>
      <c r="K884" s="29" t="s">
        <v>50</v>
      </c>
      <c r="L884" s="29" t="s">
        <v>45</v>
      </c>
      <c r="M884" s="29" t="s">
        <v>51</v>
      </c>
      <c r="N884" s="30" t="str">
        <f>VLOOKUP(M884,[4]OPERACIONAL!$A$1:$C$12,2,FALSE)</f>
        <v>SELECIONAR</v>
      </c>
    </row>
    <row r="885" spans="2:14">
      <c r="B885" s="23" t="str">
        <f t="shared" si="28"/>
        <v>U.</v>
      </c>
      <c r="C885" s="43" t="s">
        <v>4</v>
      </c>
      <c r="D885" s="25"/>
      <c r="E885" s="25"/>
      <c r="F885" s="24" t="s">
        <v>18</v>
      </c>
      <c r="G885" s="26">
        <v>1</v>
      </c>
      <c r="H885" s="31"/>
      <c r="I885" s="27">
        <v>0</v>
      </c>
      <c r="J885" s="28">
        <f t="shared" si="29"/>
        <v>0</v>
      </c>
      <c r="K885" s="29" t="s">
        <v>50</v>
      </c>
      <c r="L885" s="29" t="s">
        <v>45</v>
      </c>
      <c r="M885" s="29" t="s">
        <v>51</v>
      </c>
      <c r="N885" s="30" t="str">
        <f>VLOOKUP(M885,[4]OPERACIONAL!$A$1:$C$12,2,FALSE)</f>
        <v>SELECIONAR</v>
      </c>
    </row>
    <row r="886" spans="2:14">
      <c r="B886" s="23" t="str">
        <f t="shared" si="28"/>
        <v>U.</v>
      </c>
      <c r="C886" s="43" t="s">
        <v>4</v>
      </c>
      <c r="D886" s="25"/>
      <c r="E886" s="25"/>
      <c r="F886" s="24" t="s">
        <v>18</v>
      </c>
      <c r="G886" s="26">
        <v>1</v>
      </c>
      <c r="H886" s="31"/>
      <c r="I886" s="27">
        <v>0</v>
      </c>
      <c r="J886" s="28">
        <f t="shared" si="29"/>
        <v>0</v>
      </c>
      <c r="K886" s="29" t="s">
        <v>50</v>
      </c>
      <c r="L886" s="29" t="s">
        <v>45</v>
      </c>
      <c r="M886" s="29" t="s">
        <v>51</v>
      </c>
      <c r="N886" s="30" t="str">
        <f>VLOOKUP(M886,[4]OPERACIONAL!$A$1:$C$12,2,FALSE)</f>
        <v>SELECIONAR</v>
      </c>
    </row>
    <row r="887" spans="2:14">
      <c r="B887" s="23" t="str">
        <f t="shared" ref="B887:B950" si="30">MID(C887,1,2)</f>
        <v>U.</v>
      </c>
      <c r="C887" s="43" t="s">
        <v>4</v>
      </c>
      <c r="D887" s="25"/>
      <c r="E887" s="25"/>
      <c r="F887" s="24" t="s">
        <v>18</v>
      </c>
      <c r="G887" s="26">
        <v>1</v>
      </c>
      <c r="H887" s="31"/>
      <c r="I887" s="27">
        <v>0</v>
      </c>
      <c r="J887" s="28">
        <f t="shared" si="29"/>
        <v>0</v>
      </c>
      <c r="K887" s="29" t="s">
        <v>50</v>
      </c>
      <c r="L887" s="29" t="s">
        <v>45</v>
      </c>
      <c r="M887" s="29" t="s">
        <v>51</v>
      </c>
      <c r="N887" s="30" t="str">
        <f>VLOOKUP(M887,[4]OPERACIONAL!$A$1:$C$12,2,FALSE)</f>
        <v>SELECIONAR</v>
      </c>
    </row>
    <row r="888" spans="2:14">
      <c r="B888" s="23" t="str">
        <f t="shared" si="30"/>
        <v>U.</v>
      </c>
      <c r="C888" s="43" t="s">
        <v>4</v>
      </c>
      <c r="D888" s="25"/>
      <c r="E888" s="25"/>
      <c r="F888" s="24" t="s">
        <v>18</v>
      </c>
      <c r="G888" s="26">
        <v>1</v>
      </c>
      <c r="H888" s="31"/>
      <c r="I888" s="27">
        <v>0</v>
      </c>
      <c r="J888" s="28">
        <f t="shared" si="29"/>
        <v>0</v>
      </c>
      <c r="K888" s="29" t="s">
        <v>50</v>
      </c>
      <c r="L888" s="29" t="s">
        <v>45</v>
      </c>
      <c r="M888" s="29" t="s">
        <v>51</v>
      </c>
      <c r="N888" s="30" t="str">
        <f>VLOOKUP(M888,[4]OPERACIONAL!$A$1:$C$12,2,FALSE)</f>
        <v>SELECIONAR</v>
      </c>
    </row>
    <row r="889" spans="2:14">
      <c r="B889" s="23" t="str">
        <f t="shared" si="30"/>
        <v>U.</v>
      </c>
      <c r="C889" s="43" t="s">
        <v>4</v>
      </c>
      <c r="D889" s="25"/>
      <c r="E889" s="25"/>
      <c r="F889" s="24" t="s">
        <v>18</v>
      </c>
      <c r="G889" s="26">
        <v>1</v>
      </c>
      <c r="H889" s="31"/>
      <c r="I889" s="27">
        <v>0</v>
      </c>
      <c r="J889" s="28">
        <f t="shared" si="29"/>
        <v>0</v>
      </c>
      <c r="K889" s="29" t="s">
        <v>50</v>
      </c>
      <c r="L889" s="29" t="s">
        <v>45</v>
      </c>
      <c r="M889" s="29" t="s">
        <v>51</v>
      </c>
      <c r="N889" s="30" t="str">
        <f>VLOOKUP(M889,[4]OPERACIONAL!$A$1:$C$12,2,FALSE)</f>
        <v>SELECIONAR</v>
      </c>
    </row>
    <row r="890" spans="2:14">
      <c r="B890" s="23" t="str">
        <f t="shared" si="30"/>
        <v>U.</v>
      </c>
      <c r="C890" s="43" t="s">
        <v>4</v>
      </c>
      <c r="D890" s="25"/>
      <c r="E890" s="25"/>
      <c r="F890" s="24" t="s">
        <v>18</v>
      </c>
      <c r="G890" s="26">
        <v>1</v>
      </c>
      <c r="H890" s="31"/>
      <c r="I890" s="27">
        <v>0</v>
      </c>
      <c r="J890" s="28">
        <f t="shared" si="29"/>
        <v>0</v>
      </c>
      <c r="K890" s="29" t="s">
        <v>50</v>
      </c>
      <c r="L890" s="29" t="s">
        <v>45</v>
      </c>
      <c r="M890" s="29" t="s">
        <v>51</v>
      </c>
      <c r="N890" s="30" t="str">
        <f>VLOOKUP(M890,[4]OPERACIONAL!$A$1:$C$12,2,FALSE)</f>
        <v>SELECIONAR</v>
      </c>
    </row>
    <row r="891" spans="2:14">
      <c r="B891" s="23" t="str">
        <f t="shared" si="30"/>
        <v>U.</v>
      </c>
      <c r="C891" s="43" t="s">
        <v>4</v>
      </c>
      <c r="D891" s="25"/>
      <c r="E891" s="25"/>
      <c r="F891" s="24" t="s">
        <v>18</v>
      </c>
      <c r="G891" s="26">
        <v>1</v>
      </c>
      <c r="H891" s="31"/>
      <c r="I891" s="27">
        <v>0</v>
      </c>
      <c r="J891" s="28">
        <f t="shared" si="29"/>
        <v>0</v>
      </c>
      <c r="K891" s="29" t="s">
        <v>50</v>
      </c>
      <c r="L891" s="29" t="s">
        <v>45</v>
      </c>
      <c r="M891" s="29" t="s">
        <v>51</v>
      </c>
      <c r="N891" s="30" t="str">
        <f>VLOOKUP(M891,[4]OPERACIONAL!$A$1:$C$12,2,FALSE)</f>
        <v>SELECIONAR</v>
      </c>
    </row>
    <row r="892" spans="2:14">
      <c r="B892" s="23" t="str">
        <f t="shared" si="30"/>
        <v>U.</v>
      </c>
      <c r="C892" s="43" t="s">
        <v>4</v>
      </c>
      <c r="D892" s="25"/>
      <c r="E892" s="25"/>
      <c r="F892" s="24" t="s">
        <v>18</v>
      </c>
      <c r="G892" s="26">
        <v>1</v>
      </c>
      <c r="H892" s="31"/>
      <c r="I892" s="27">
        <v>0</v>
      </c>
      <c r="J892" s="28">
        <f t="shared" si="29"/>
        <v>0</v>
      </c>
      <c r="K892" s="29" t="s">
        <v>50</v>
      </c>
      <c r="L892" s="29" t="s">
        <v>45</v>
      </c>
      <c r="M892" s="29" t="s">
        <v>51</v>
      </c>
      <c r="N892" s="30" t="str">
        <f>VLOOKUP(M892,[4]OPERACIONAL!$A$1:$C$12,2,FALSE)</f>
        <v>SELECIONAR</v>
      </c>
    </row>
    <row r="893" spans="2:14">
      <c r="B893" s="23" t="str">
        <f t="shared" si="30"/>
        <v>U.</v>
      </c>
      <c r="C893" s="43" t="s">
        <v>4</v>
      </c>
      <c r="D893" s="25"/>
      <c r="E893" s="25"/>
      <c r="F893" s="24" t="s">
        <v>18</v>
      </c>
      <c r="G893" s="26">
        <v>1</v>
      </c>
      <c r="H893" s="31"/>
      <c r="I893" s="27">
        <v>0</v>
      </c>
      <c r="J893" s="28">
        <f t="shared" si="29"/>
        <v>0</v>
      </c>
      <c r="K893" s="29" t="s">
        <v>50</v>
      </c>
      <c r="L893" s="29" t="s">
        <v>45</v>
      </c>
      <c r="M893" s="29" t="s">
        <v>51</v>
      </c>
      <c r="N893" s="30" t="str">
        <f>VLOOKUP(M893,[4]OPERACIONAL!$A$1:$C$12,2,FALSE)</f>
        <v>SELECIONAR</v>
      </c>
    </row>
    <row r="894" spans="2:14">
      <c r="B894" s="23" t="str">
        <f t="shared" si="30"/>
        <v>U.</v>
      </c>
      <c r="C894" s="43" t="s">
        <v>4</v>
      </c>
      <c r="D894" s="25"/>
      <c r="E894" s="25"/>
      <c r="F894" s="24" t="s">
        <v>18</v>
      </c>
      <c r="G894" s="26">
        <v>1</v>
      </c>
      <c r="H894" s="31"/>
      <c r="I894" s="27">
        <v>0</v>
      </c>
      <c r="J894" s="28">
        <f t="shared" si="29"/>
        <v>0</v>
      </c>
      <c r="K894" s="29" t="s">
        <v>50</v>
      </c>
      <c r="L894" s="29" t="s">
        <v>45</v>
      </c>
      <c r="M894" s="29" t="s">
        <v>51</v>
      </c>
      <c r="N894" s="30" t="str">
        <f>VLOOKUP(M894,[4]OPERACIONAL!$A$1:$C$12,2,FALSE)</f>
        <v>SELECIONAR</v>
      </c>
    </row>
    <row r="895" spans="2:14">
      <c r="B895" s="23" t="str">
        <f t="shared" si="30"/>
        <v>U.</v>
      </c>
      <c r="C895" s="43" t="s">
        <v>4</v>
      </c>
      <c r="D895" s="25"/>
      <c r="E895" s="25"/>
      <c r="F895" s="24" t="s">
        <v>18</v>
      </c>
      <c r="G895" s="26">
        <v>1</v>
      </c>
      <c r="H895" s="31"/>
      <c r="I895" s="27">
        <v>0</v>
      </c>
      <c r="J895" s="28">
        <f t="shared" si="29"/>
        <v>0</v>
      </c>
      <c r="K895" s="29" t="s">
        <v>50</v>
      </c>
      <c r="L895" s="29" t="s">
        <v>45</v>
      </c>
      <c r="M895" s="29" t="s">
        <v>51</v>
      </c>
      <c r="N895" s="30" t="str">
        <f>VLOOKUP(M895,[4]OPERACIONAL!$A$1:$C$12,2,FALSE)</f>
        <v>SELECIONAR</v>
      </c>
    </row>
    <row r="896" spans="2:14">
      <c r="B896" s="23" t="str">
        <f t="shared" si="30"/>
        <v>U.</v>
      </c>
      <c r="C896" s="43" t="s">
        <v>4</v>
      </c>
      <c r="D896" s="25"/>
      <c r="E896" s="25"/>
      <c r="F896" s="24" t="s">
        <v>18</v>
      </c>
      <c r="G896" s="26">
        <v>1</v>
      </c>
      <c r="H896" s="31"/>
      <c r="I896" s="27">
        <v>0</v>
      </c>
      <c r="J896" s="28">
        <f t="shared" si="29"/>
        <v>0</v>
      </c>
      <c r="K896" s="29" t="s">
        <v>50</v>
      </c>
      <c r="L896" s="29" t="s">
        <v>45</v>
      </c>
      <c r="M896" s="29" t="s">
        <v>51</v>
      </c>
      <c r="N896" s="30" t="str">
        <f>VLOOKUP(M896,[4]OPERACIONAL!$A$1:$C$12,2,FALSE)</f>
        <v>SELECIONAR</v>
      </c>
    </row>
    <row r="897" spans="2:14">
      <c r="B897" s="23" t="str">
        <f t="shared" si="30"/>
        <v>U.</v>
      </c>
      <c r="C897" s="43" t="s">
        <v>4</v>
      </c>
      <c r="D897" s="25"/>
      <c r="E897" s="25"/>
      <c r="F897" s="24" t="s">
        <v>18</v>
      </c>
      <c r="G897" s="26">
        <v>1</v>
      </c>
      <c r="H897" s="31"/>
      <c r="I897" s="27">
        <v>0</v>
      </c>
      <c r="J897" s="28">
        <f t="shared" si="29"/>
        <v>0</v>
      </c>
      <c r="K897" s="29" t="s">
        <v>50</v>
      </c>
      <c r="L897" s="29" t="s">
        <v>45</v>
      </c>
      <c r="M897" s="29" t="s">
        <v>51</v>
      </c>
      <c r="N897" s="30" t="str">
        <f>VLOOKUP(M897,[4]OPERACIONAL!$A$1:$C$12,2,FALSE)</f>
        <v>SELECIONAR</v>
      </c>
    </row>
    <row r="898" spans="2:14">
      <c r="B898" s="23" t="str">
        <f t="shared" si="30"/>
        <v>U.</v>
      </c>
      <c r="C898" s="43" t="s">
        <v>4</v>
      </c>
      <c r="D898" s="25"/>
      <c r="E898" s="25"/>
      <c r="F898" s="24" t="s">
        <v>18</v>
      </c>
      <c r="G898" s="26">
        <v>1</v>
      </c>
      <c r="H898" s="31"/>
      <c r="I898" s="27">
        <v>0</v>
      </c>
      <c r="J898" s="28">
        <f t="shared" si="29"/>
        <v>0</v>
      </c>
      <c r="K898" s="29" t="s">
        <v>50</v>
      </c>
      <c r="L898" s="29" t="s">
        <v>45</v>
      </c>
      <c r="M898" s="29" t="s">
        <v>51</v>
      </c>
      <c r="N898" s="30" t="str">
        <f>VLOOKUP(M898,[4]OPERACIONAL!$A$1:$C$12,2,FALSE)</f>
        <v>SELECIONAR</v>
      </c>
    </row>
    <row r="899" spans="2:14">
      <c r="B899" s="23" t="str">
        <f t="shared" si="30"/>
        <v>U.</v>
      </c>
      <c r="C899" s="43" t="s">
        <v>4</v>
      </c>
      <c r="D899" s="25"/>
      <c r="E899" s="25"/>
      <c r="F899" s="24" t="s">
        <v>18</v>
      </c>
      <c r="G899" s="26">
        <v>1</v>
      </c>
      <c r="H899" s="31"/>
      <c r="I899" s="27">
        <v>0</v>
      </c>
      <c r="J899" s="28">
        <f t="shared" si="29"/>
        <v>0</v>
      </c>
      <c r="K899" s="29" t="s">
        <v>50</v>
      </c>
      <c r="L899" s="29" t="s">
        <v>45</v>
      </c>
      <c r="M899" s="29" t="s">
        <v>51</v>
      </c>
      <c r="N899" s="30" t="str">
        <f>VLOOKUP(M899,[4]OPERACIONAL!$A$1:$C$12,2,FALSE)</f>
        <v>SELECIONAR</v>
      </c>
    </row>
    <row r="900" spans="2:14">
      <c r="B900" s="23" t="str">
        <f t="shared" si="30"/>
        <v>U.</v>
      </c>
      <c r="C900" s="43" t="s">
        <v>4</v>
      </c>
      <c r="D900" s="25"/>
      <c r="E900" s="25"/>
      <c r="F900" s="24" t="s">
        <v>18</v>
      </c>
      <c r="G900" s="26">
        <v>1</v>
      </c>
      <c r="H900" s="31"/>
      <c r="I900" s="27">
        <v>0</v>
      </c>
      <c r="J900" s="28">
        <f t="shared" ref="J900:J963" si="31">G900*I900</f>
        <v>0</v>
      </c>
      <c r="K900" s="29" t="s">
        <v>50</v>
      </c>
      <c r="L900" s="29" t="s">
        <v>45</v>
      </c>
      <c r="M900" s="29" t="s">
        <v>51</v>
      </c>
      <c r="N900" s="30" t="str">
        <f>VLOOKUP(M900,[4]OPERACIONAL!$A$1:$C$12,2,FALSE)</f>
        <v>SELECIONAR</v>
      </c>
    </row>
    <row r="901" spans="2:14">
      <c r="B901" s="23" t="str">
        <f t="shared" si="30"/>
        <v>U.</v>
      </c>
      <c r="C901" s="43" t="s">
        <v>4</v>
      </c>
      <c r="D901" s="25"/>
      <c r="E901" s="25"/>
      <c r="F901" s="24" t="s">
        <v>18</v>
      </c>
      <c r="G901" s="26">
        <v>1</v>
      </c>
      <c r="H901" s="31"/>
      <c r="I901" s="27">
        <v>0</v>
      </c>
      <c r="J901" s="28">
        <f t="shared" si="31"/>
        <v>0</v>
      </c>
      <c r="K901" s="29" t="s">
        <v>50</v>
      </c>
      <c r="L901" s="29" t="s">
        <v>45</v>
      </c>
      <c r="M901" s="29" t="s">
        <v>51</v>
      </c>
      <c r="N901" s="30" t="str">
        <f>VLOOKUP(M901,[4]OPERACIONAL!$A$1:$C$12,2,FALSE)</f>
        <v>SELECIONAR</v>
      </c>
    </row>
    <row r="902" spans="2:14">
      <c r="B902" s="23" t="str">
        <f t="shared" si="30"/>
        <v>U.</v>
      </c>
      <c r="C902" s="43" t="s">
        <v>4</v>
      </c>
      <c r="D902" s="25"/>
      <c r="E902" s="25"/>
      <c r="F902" s="24" t="s">
        <v>18</v>
      </c>
      <c r="G902" s="26">
        <v>1</v>
      </c>
      <c r="H902" s="31"/>
      <c r="I902" s="27">
        <v>0</v>
      </c>
      <c r="J902" s="28">
        <f t="shared" si="31"/>
        <v>0</v>
      </c>
      <c r="K902" s="29" t="s">
        <v>50</v>
      </c>
      <c r="L902" s="29" t="s">
        <v>45</v>
      </c>
      <c r="M902" s="29" t="s">
        <v>51</v>
      </c>
      <c r="N902" s="30" t="str">
        <f>VLOOKUP(M902,[4]OPERACIONAL!$A$1:$C$12,2,FALSE)</f>
        <v>SELECIONAR</v>
      </c>
    </row>
    <row r="903" spans="2:14">
      <c r="B903" s="23" t="str">
        <f t="shared" si="30"/>
        <v>U.</v>
      </c>
      <c r="C903" s="43" t="s">
        <v>4</v>
      </c>
      <c r="D903" s="25"/>
      <c r="E903" s="25"/>
      <c r="F903" s="24" t="s">
        <v>18</v>
      </c>
      <c r="G903" s="26">
        <v>1</v>
      </c>
      <c r="H903" s="31"/>
      <c r="I903" s="27">
        <v>0</v>
      </c>
      <c r="J903" s="28">
        <f t="shared" si="31"/>
        <v>0</v>
      </c>
      <c r="K903" s="29" t="s">
        <v>50</v>
      </c>
      <c r="L903" s="29" t="s">
        <v>45</v>
      </c>
      <c r="M903" s="29" t="s">
        <v>51</v>
      </c>
      <c r="N903" s="30" t="str">
        <f>VLOOKUP(M903,[4]OPERACIONAL!$A$1:$C$12,2,FALSE)</f>
        <v>SELECIONAR</v>
      </c>
    </row>
    <row r="904" spans="2:14">
      <c r="B904" s="23" t="str">
        <f t="shared" si="30"/>
        <v>U.</v>
      </c>
      <c r="C904" s="43" t="s">
        <v>4</v>
      </c>
      <c r="D904" s="25"/>
      <c r="E904" s="25"/>
      <c r="F904" s="24" t="s">
        <v>18</v>
      </c>
      <c r="G904" s="26">
        <v>1</v>
      </c>
      <c r="H904" s="31"/>
      <c r="I904" s="27">
        <v>0</v>
      </c>
      <c r="J904" s="28">
        <f t="shared" si="31"/>
        <v>0</v>
      </c>
      <c r="K904" s="29" t="s">
        <v>50</v>
      </c>
      <c r="L904" s="29" t="s">
        <v>45</v>
      </c>
      <c r="M904" s="29" t="s">
        <v>51</v>
      </c>
      <c r="N904" s="30" t="str">
        <f>VLOOKUP(M904,[4]OPERACIONAL!$A$1:$C$12,2,FALSE)</f>
        <v>SELECIONAR</v>
      </c>
    </row>
    <row r="905" spans="2:14">
      <c r="B905" s="23" t="str">
        <f t="shared" si="30"/>
        <v>U.</v>
      </c>
      <c r="C905" s="43" t="s">
        <v>4</v>
      </c>
      <c r="D905" s="25"/>
      <c r="E905" s="25"/>
      <c r="F905" s="24" t="s">
        <v>18</v>
      </c>
      <c r="G905" s="26">
        <v>1</v>
      </c>
      <c r="H905" s="31"/>
      <c r="I905" s="27">
        <v>0</v>
      </c>
      <c r="J905" s="28">
        <f t="shared" si="31"/>
        <v>0</v>
      </c>
      <c r="K905" s="29" t="s">
        <v>50</v>
      </c>
      <c r="L905" s="29" t="s">
        <v>45</v>
      </c>
      <c r="M905" s="29" t="s">
        <v>51</v>
      </c>
      <c r="N905" s="30" t="str">
        <f>VLOOKUP(M905,[4]OPERACIONAL!$A$1:$C$12,2,FALSE)</f>
        <v>SELECIONAR</v>
      </c>
    </row>
    <row r="906" spans="2:14">
      <c r="B906" s="23" t="str">
        <f t="shared" si="30"/>
        <v>U.</v>
      </c>
      <c r="C906" s="43" t="s">
        <v>4</v>
      </c>
      <c r="D906" s="25"/>
      <c r="E906" s="25"/>
      <c r="F906" s="24" t="s">
        <v>18</v>
      </c>
      <c r="G906" s="26">
        <v>1</v>
      </c>
      <c r="H906" s="31"/>
      <c r="I906" s="27">
        <v>0</v>
      </c>
      <c r="J906" s="28">
        <f t="shared" si="31"/>
        <v>0</v>
      </c>
      <c r="K906" s="29" t="s">
        <v>50</v>
      </c>
      <c r="L906" s="29" t="s">
        <v>45</v>
      </c>
      <c r="M906" s="29" t="s">
        <v>51</v>
      </c>
      <c r="N906" s="30" t="str">
        <f>VLOOKUP(M906,[4]OPERACIONAL!$A$1:$C$12,2,FALSE)</f>
        <v>SELECIONAR</v>
      </c>
    </row>
    <row r="907" spans="2:14">
      <c r="B907" s="23" t="str">
        <f t="shared" si="30"/>
        <v>U.</v>
      </c>
      <c r="C907" s="43" t="s">
        <v>4</v>
      </c>
      <c r="D907" s="25"/>
      <c r="E907" s="25"/>
      <c r="F907" s="24" t="s">
        <v>18</v>
      </c>
      <c r="G907" s="26">
        <v>1</v>
      </c>
      <c r="H907" s="31"/>
      <c r="I907" s="27">
        <v>0</v>
      </c>
      <c r="J907" s="28">
        <f t="shared" si="31"/>
        <v>0</v>
      </c>
      <c r="K907" s="29" t="s">
        <v>50</v>
      </c>
      <c r="L907" s="29" t="s">
        <v>45</v>
      </c>
      <c r="M907" s="29" t="s">
        <v>51</v>
      </c>
      <c r="N907" s="30" t="str">
        <f>VLOOKUP(M907,[4]OPERACIONAL!$A$1:$C$12,2,FALSE)</f>
        <v>SELECIONAR</v>
      </c>
    </row>
    <row r="908" spans="2:14">
      <c r="B908" s="23" t="str">
        <f t="shared" si="30"/>
        <v>U.</v>
      </c>
      <c r="C908" s="43" t="s">
        <v>4</v>
      </c>
      <c r="D908" s="25"/>
      <c r="E908" s="25"/>
      <c r="F908" s="24" t="s">
        <v>18</v>
      </c>
      <c r="G908" s="26">
        <v>1</v>
      </c>
      <c r="H908" s="31"/>
      <c r="I908" s="27">
        <v>0</v>
      </c>
      <c r="J908" s="28">
        <f t="shared" si="31"/>
        <v>0</v>
      </c>
      <c r="K908" s="29" t="s">
        <v>50</v>
      </c>
      <c r="L908" s="29" t="s">
        <v>45</v>
      </c>
      <c r="M908" s="29" t="s">
        <v>51</v>
      </c>
      <c r="N908" s="30" t="str">
        <f>VLOOKUP(M908,[4]OPERACIONAL!$A$1:$C$12,2,FALSE)</f>
        <v>SELECIONAR</v>
      </c>
    </row>
    <row r="909" spans="2:14">
      <c r="B909" s="23" t="str">
        <f t="shared" si="30"/>
        <v>U.</v>
      </c>
      <c r="C909" s="43" t="s">
        <v>4</v>
      </c>
      <c r="D909" s="25"/>
      <c r="E909" s="25"/>
      <c r="F909" s="24" t="s">
        <v>18</v>
      </c>
      <c r="G909" s="26">
        <v>1</v>
      </c>
      <c r="H909" s="31"/>
      <c r="I909" s="27">
        <v>0</v>
      </c>
      <c r="J909" s="28">
        <f t="shared" si="31"/>
        <v>0</v>
      </c>
      <c r="K909" s="29" t="s">
        <v>50</v>
      </c>
      <c r="L909" s="29" t="s">
        <v>45</v>
      </c>
      <c r="M909" s="29" t="s">
        <v>51</v>
      </c>
      <c r="N909" s="30" t="str">
        <f>VLOOKUP(M909,[4]OPERACIONAL!$A$1:$C$12,2,FALSE)</f>
        <v>SELECIONAR</v>
      </c>
    </row>
    <row r="910" spans="2:14">
      <c r="B910" s="23" t="str">
        <f t="shared" si="30"/>
        <v>U.</v>
      </c>
      <c r="C910" s="43" t="s">
        <v>4</v>
      </c>
      <c r="D910" s="25"/>
      <c r="E910" s="25"/>
      <c r="F910" s="24" t="s">
        <v>18</v>
      </c>
      <c r="G910" s="26">
        <v>1</v>
      </c>
      <c r="H910" s="31"/>
      <c r="I910" s="27">
        <v>0</v>
      </c>
      <c r="J910" s="28">
        <f t="shared" si="31"/>
        <v>0</v>
      </c>
      <c r="K910" s="29" t="s">
        <v>50</v>
      </c>
      <c r="L910" s="29" t="s">
        <v>45</v>
      </c>
      <c r="M910" s="29" t="s">
        <v>51</v>
      </c>
      <c r="N910" s="30" t="str">
        <f>VLOOKUP(M910,[4]OPERACIONAL!$A$1:$C$12,2,FALSE)</f>
        <v>SELECIONAR</v>
      </c>
    </row>
    <row r="911" spans="2:14">
      <c r="B911" s="23" t="str">
        <f t="shared" si="30"/>
        <v>U.</v>
      </c>
      <c r="C911" s="43" t="s">
        <v>4</v>
      </c>
      <c r="D911" s="25"/>
      <c r="E911" s="25"/>
      <c r="F911" s="24" t="s">
        <v>18</v>
      </c>
      <c r="G911" s="26">
        <v>1</v>
      </c>
      <c r="H911" s="31"/>
      <c r="I911" s="27">
        <v>0</v>
      </c>
      <c r="J911" s="28">
        <f t="shared" si="31"/>
        <v>0</v>
      </c>
      <c r="K911" s="29" t="s">
        <v>50</v>
      </c>
      <c r="L911" s="29" t="s">
        <v>45</v>
      </c>
      <c r="M911" s="29" t="s">
        <v>51</v>
      </c>
      <c r="N911" s="30" t="str">
        <f>VLOOKUP(M911,[4]OPERACIONAL!$A$1:$C$12,2,FALSE)</f>
        <v>SELECIONAR</v>
      </c>
    </row>
    <row r="912" spans="2:14">
      <c r="B912" s="23" t="str">
        <f t="shared" si="30"/>
        <v>U.</v>
      </c>
      <c r="C912" s="43" t="s">
        <v>4</v>
      </c>
      <c r="D912" s="25"/>
      <c r="E912" s="25"/>
      <c r="F912" s="24" t="s">
        <v>18</v>
      </c>
      <c r="G912" s="26">
        <v>1</v>
      </c>
      <c r="H912" s="31"/>
      <c r="I912" s="27">
        <v>0</v>
      </c>
      <c r="J912" s="28">
        <f t="shared" si="31"/>
        <v>0</v>
      </c>
      <c r="K912" s="29" t="s">
        <v>50</v>
      </c>
      <c r="L912" s="29" t="s">
        <v>45</v>
      </c>
      <c r="M912" s="29" t="s">
        <v>51</v>
      </c>
      <c r="N912" s="30" t="str">
        <f>VLOOKUP(M912,[4]OPERACIONAL!$A$1:$C$12,2,FALSE)</f>
        <v>SELECIONAR</v>
      </c>
    </row>
    <row r="913" spans="2:14">
      <c r="B913" s="23" t="str">
        <f t="shared" si="30"/>
        <v>U.</v>
      </c>
      <c r="C913" s="43" t="s">
        <v>4</v>
      </c>
      <c r="D913" s="25"/>
      <c r="E913" s="25"/>
      <c r="F913" s="24" t="s">
        <v>18</v>
      </c>
      <c r="G913" s="26">
        <v>1</v>
      </c>
      <c r="H913" s="31"/>
      <c r="I913" s="27">
        <v>0</v>
      </c>
      <c r="J913" s="28">
        <f t="shared" si="31"/>
        <v>0</v>
      </c>
      <c r="K913" s="29" t="s">
        <v>50</v>
      </c>
      <c r="L913" s="29" t="s">
        <v>45</v>
      </c>
      <c r="M913" s="29" t="s">
        <v>51</v>
      </c>
      <c r="N913" s="30" t="str">
        <f>VLOOKUP(M913,[4]OPERACIONAL!$A$1:$C$12,2,FALSE)</f>
        <v>SELECIONAR</v>
      </c>
    </row>
    <row r="914" spans="2:14">
      <c r="B914" s="23" t="str">
        <f t="shared" si="30"/>
        <v>U.</v>
      </c>
      <c r="C914" s="43" t="s">
        <v>4</v>
      </c>
      <c r="D914" s="25"/>
      <c r="E914" s="25"/>
      <c r="F914" s="24" t="s">
        <v>18</v>
      </c>
      <c r="G914" s="26">
        <v>1</v>
      </c>
      <c r="H914" s="31"/>
      <c r="I914" s="27">
        <v>0</v>
      </c>
      <c r="J914" s="28">
        <f t="shared" si="31"/>
        <v>0</v>
      </c>
      <c r="K914" s="29" t="s">
        <v>50</v>
      </c>
      <c r="L914" s="29" t="s">
        <v>45</v>
      </c>
      <c r="M914" s="29" t="s">
        <v>51</v>
      </c>
      <c r="N914" s="30" t="str">
        <f>VLOOKUP(M914,[4]OPERACIONAL!$A$1:$C$12,2,FALSE)</f>
        <v>SELECIONAR</v>
      </c>
    </row>
    <row r="915" spans="2:14">
      <c r="B915" s="23" t="str">
        <f t="shared" si="30"/>
        <v>U.</v>
      </c>
      <c r="C915" s="43" t="s">
        <v>4</v>
      </c>
      <c r="D915" s="25"/>
      <c r="E915" s="25"/>
      <c r="F915" s="24" t="s">
        <v>18</v>
      </c>
      <c r="G915" s="26">
        <v>1</v>
      </c>
      <c r="H915" s="31"/>
      <c r="I915" s="27">
        <v>0</v>
      </c>
      <c r="J915" s="28">
        <f t="shared" si="31"/>
        <v>0</v>
      </c>
      <c r="K915" s="29" t="s">
        <v>50</v>
      </c>
      <c r="L915" s="29" t="s">
        <v>45</v>
      </c>
      <c r="M915" s="29" t="s">
        <v>51</v>
      </c>
      <c r="N915" s="30" t="str">
        <f>VLOOKUP(M915,[4]OPERACIONAL!$A$1:$C$12,2,FALSE)</f>
        <v>SELECIONAR</v>
      </c>
    </row>
    <row r="916" spans="2:14">
      <c r="B916" s="23" t="str">
        <f t="shared" si="30"/>
        <v>U.</v>
      </c>
      <c r="C916" s="43" t="s">
        <v>4</v>
      </c>
      <c r="D916" s="25"/>
      <c r="E916" s="25"/>
      <c r="F916" s="24" t="s">
        <v>18</v>
      </c>
      <c r="G916" s="26">
        <v>1</v>
      </c>
      <c r="H916" s="31"/>
      <c r="I916" s="27">
        <v>0</v>
      </c>
      <c r="J916" s="28">
        <f t="shared" si="31"/>
        <v>0</v>
      </c>
      <c r="K916" s="29" t="s">
        <v>50</v>
      </c>
      <c r="L916" s="29" t="s">
        <v>45</v>
      </c>
      <c r="M916" s="29" t="s">
        <v>51</v>
      </c>
      <c r="N916" s="30" t="str">
        <f>VLOOKUP(M916,[4]OPERACIONAL!$A$1:$C$12,2,FALSE)</f>
        <v>SELECIONAR</v>
      </c>
    </row>
    <row r="917" spans="2:14">
      <c r="B917" s="23" t="str">
        <f t="shared" si="30"/>
        <v>U.</v>
      </c>
      <c r="C917" s="43" t="s">
        <v>4</v>
      </c>
      <c r="D917" s="25"/>
      <c r="E917" s="25"/>
      <c r="F917" s="24" t="s">
        <v>18</v>
      </c>
      <c r="G917" s="26">
        <v>1</v>
      </c>
      <c r="H917" s="31"/>
      <c r="I917" s="27">
        <v>0</v>
      </c>
      <c r="J917" s="28">
        <f t="shared" si="31"/>
        <v>0</v>
      </c>
      <c r="K917" s="29" t="s">
        <v>50</v>
      </c>
      <c r="L917" s="29" t="s">
        <v>45</v>
      </c>
      <c r="M917" s="29" t="s">
        <v>51</v>
      </c>
      <c r="N917" s="30" t="str">
        <f>VLOOKUP(M917,[4]OPERACIONAL!$A$1:$C$12,2,FALSE)</f>
        <v>SELECIONAR</v>
      </c>
    </row>
    <row r="918" spans="2:14">
      <c r="B918" s="23" t="str">
        <f t="shared" si="30"/>
        <v>U.</v>
      </c>
      <c r="C918" s="43" t="s">
        <v>4</v>
      </c>
      <c r="D918" s="25"/>
      <c r="E918" s="25"/>
      <c r="F918" s="24" t="s">
        <v>18</v>
      </c>
      <c r="G918" s="26">
        <v>1</v>
      </c>
      <c r="H918" s="31"/>
      <c r="I918" s="27">
        <v>0</v>
      </c>
      <c r="J918" s="28">
        <f t="shared" si="31"/>
        <v>0</v>
      </c>
      <c r="K918" s="29" t="s">
        <v>50</v>
      </c>
      <c r="L918" s="29" t="s">
        <v>45</v>
      </c>
      <c r="M918" s="29" t="s">
        <v>51</v>
      </c>
      <c r="N918" s="30" t="str">
        <f>VLOOKUP(M918,[4]OPERACIONAL!$A$1:$C$12,2,FALSE)</f>
        <v>SELECIONAR</v>
      </c>
    </row>
    <row r="919" spans="2:14">
      <c r="B919" s="23" t="str">
        <f t="shared" si="30"/>
        <v>U.</v>
      </c>
      <c r="C919" s="43" t="s">
        <v>4</v>
      </c>
      <c r="D919" s="25"/>
      <c r="E919" s="25"/>
      <c r="F919" s="24" t="s">
        <v>18</v>
      </c>
      <c r="G919" s="26">
        <v>1</v>
      </c>
      <c r="H919" s="31"/>
      <c r="I919" s="27">
        <v>0</v>
      </c>
      <c r="J919" s="28">
        <f t="shared" si="31"/>
        <v>0</v>
      </c>
      <c r="K919" s="29" t="s">
        <v>50</v>
      </c>
      <c r="L919" s="29" t="s">
        <v>45</v>
      </c>
      <c r="M919" s="29" t="s">
        <v>51</v>
      </c>
      <c r="N919" s="30" t="str">
        <f>VLOOKUP(M919,[4]OPERACIONAL!$A$1:$C$12,2,FALSE)</f>
        <v>SELECIONAR</v>
      </c>
    </row>
    <row r="920" spans="2:14">
      <c r="B920" s="23" t="str">
        <f t="shared" si="30"/>
        <v>U.</v>
      </c>
      <c r="C920" s="43" t="s">
        <v>4</v>
      </c>
      <c r="D920" s="25"/>
      <c r="E920" s="25"/>
      <c r="F920" s="24" t="s">
        <v>18</v>
      </c>
      <c r="G920" s="26">
        <v>1</v>
      </c>
      <c r="H920" s="31"/>
      <c r="I920" s="27">
        <v>0</v>
      </c>
      <c r="J920" s="28">
        <f t="shared" si="31"/>
        <v>0</v>
      </c>
      <c r="K920" s="29" t="s">
        <v>50</v>
      </c>
      <c r="L920" s="29" t="s">
        <v>45</v>
      </c>
      <c r="M920" s="29" t="s">
        <v>51</v>
      </c>
      <c r="N920" s="30" t="str">
        <f>VLOOKUP(M920,[4]OPERACIONAL!$A$1:$C$12,2,FALSE)</f>
        <v>SELECIONAR</v>
      </c>
    </row>
    <row r="921" spans="2:14">
      <c r="B921" s="23" t="str">
        <f t="shared" si="30"/>
        <v>U.</v>
      </c>
      <c r="C921" s="43" t="s">
        <v>4</v>
      </c>
      <c r="D921" s="25"/>
      <c r="E921" s="25"/>
      <c r="F921" s="24" t="s">
        <v>18</v>
      </c>
      <c r="G921" s="26">
        <v>1</v>
      </c>
      <c r="H921" s="31"/>
      <c r="I921" s="27">
        <v>0</v>
      </c>
      <c r="J921" s="28">
        <f t="shared" si="31"/>
        <v>0</v>
      </c>
      <c r="K921" s="29" t="s">
        <v>50</v>
      </c>
      <c r="L921" s="29" t="s">
        <v>45</v>
      </c>
      <c r="M921" s="29" t="s">
        <v>51</v>
      </c>
      <c r="N921" s="30" t="str">
        <f>VLOOKUP(M921,[4]OPERACIONAL!$A$1:$C$12,2,FALSE)</f>
        <v>SELECIONAR</v>
      </c>
    </row>
    <row r="922" spans="2:14">
      <c r="B922" s="23" t="str">
        <f t="shared" si="30"/>
        <v>U.</v>
      </c>
      <c r="C922" s="43" t="s">
        <v>4</v>
      </c>
      <c r="D922" s="25"/>
      <c r="E922" s="25"/>
      <c r="F922" s="24" t="s">
        <v>18</v>
      </c>
      <c r="G922" s="26">
        <v>1</v>
      </c>
      <c r="H922" s="31"/>
      <c r="I922" s="27">
        <v>0</v>
      </c>
      <c r="J922" s="28">
        <f t="shared" si="31"/>
        <v>0</v>
      </c>
      <c r="K922" s="29" t="s">
        <v>50</v>
      </c>
      <c r="L922" s="29" t="s">
        <v>45</v>
      </c>
      <c r="M922" s="29" t="s">
        <v>51</v>
      </c>
      <c r="N922" s="30" t="str">
        <f>VLOOKUP(M922,[4]OPERACIONAL!$A$1:$C$12,2,FALSE)</f>
        <v>SELECIONAR</v>
      </c>
    </row>
    <row r="923" spans="2:14">
      <c r="B923" s="23" t="str">
        <f t="shared" si="30"/>
        <v>U.</v>
      </c>
      <c r="C923" s="43" t="s">
        <v>4</v>
      </c>
      <c r="D923" s="25"/>
      <c r="E923" s="25"/>
      <c r="F923" s="24" t="s">
        <v>18</v>
      </c>
      <c r="G923" s="26">
        <v>1</v>
      </c>
      <c r="H923" s="31"/>
      <c r="I923" s="27">
        <v>0</v>
      </c>
      <c r="J923" s="28">
        <f t="shared" si="31"/>
        <v>0</v>
      </c>
      <c r="K923" s="29" t="s">
        <v>50</v>
      </c>
      <c r="L923" s="29" t="s">
        <v>45</v>
      </c>
      <c r="M923" s="29" t="s">
        <v>51</v>
      </c>
      <c r="N923" s="30" t="str">
        <f>VLOOKUP(M923,[4]OPERACIONAL!$A$1:$C$12,2,FALSE)</f>
        <v>SELECIONAR</v>
      </c>
    </row>
    <row r="924" spans="2:14">
      <c r="B924" s="23" t="str">
        <f t="shared" si="30"/>
        <v>U.</v>
      </c>
      <c r="C924" s="43" t="s">
        <v>4</v>
      </c>
      <c r="D924" s="25"/>
      <c r="E924" s="25"/>
      <c r="F924" s="24" t="s">
        <v>18</v>
      </c>
      <c r="G924" s="26">
        <v>1</v>
      </c>
      <c r="H924" s="31"/>
      <c r="I924" s="27">
        <v>0</v>
      </c>
      <c r="J924" s="28">
        <f t="shared" si="31"/>
        <v>0</v>
      </c>
      <c r="K924" s="29" t="s">
        <v>50</v>
      </c>
      <c r="L924" s="29" t="s">
        <v>45</v>
      </c>
      <c r="M924" s="29" t="s">
        <v>51</v>
      </c>
      <c r="N924" s="30" t="str">
        <f>VLOOKUP(M924,[4]OPERACIONAL!$A$1:$C$12,2,FALSE)</f>
        <v>SELECIONAR</v>
      </c>
    </row>
    <row r="925" spans="2:14">
      <c r="B925" s="23" t="str">
        <f t="shared" si="30"/>
        <v>U.</v>
      </c>
      <c r="C925" s="43" t="s">
        <v>4</v>
      </c>
      <c r="D925" s="25"/>
      <c r="E925" s="25"/>
      <c r="F925" s="24" t="s">
        <v>18</v>
      </c>
      <c r="G925" s="26">
        <v>1</v>
      </c>
      <c r="H925" s="31"/>
      <c r="I925" s="27">
        <v>0</v>
      </c>
      <c r="J925" s="28">
        <f t="shared" si="31"/>
        <v>0</v>
      </c>
      <c r="K925" s="29" t="s">
        <v>50</v>
      </c>
      <c r="L925" s="29" t="s">
        <v>45</v>
      </c>
      <c r="M925" s="29" t="s">
        <v>51</v>
      </c>
      <c r="N925" s="30" t="str">
        <f>VLOOKUP(M925,[4]OPERACIONAL!$A$1:$C$12,2,FALSE)</f>
        <v>SELECIONAR</v>
      </c>
    </row>
    <row r="926" spans="2:14">
      <c r="B926" s="23" t="str">
        <f t="shared" si="30"/>
        <v>U.</v>
      </c>
      <c r="C926" s="43" t="s">
        <v>4</v>
      </c>
      <c r="D926" s="25"/>
      <c r="E926" s="25"/>
      <c r="F926" s="24" t="s">
        <v>18</v>
      </c>
      <c r="G926" s="26">
        <v>1</v>
      </c>
      <c r="H926" s="31"/>
      <c r="I926" s="27">
        <v>0</v>
      </c>
      <c r="J926" s="28">
        <f t="shared" si="31"/>
        <v>0</v>
      </c>
      <c r="K926" s="29" t="s">
        <v>50</v>
      </c>
      <c r="L926" s="29" t="s">
        <v>45</v>
      </c>
      <c r="M926" s="29" t="s">
        <v>51</v>
      </c>
      <c r="N926" s="30" t="str">
        <f>VLOOKUP(M926,[4]OPERACIONAL!$A$1:$C$12,2,FALSE)</f>
        <v>SELECIONAR</v>
      </c>
    </row>
    <row r="927" spans="2:14">
      <c r="B927" s="23" t="str">
        <f t="shared" si="30"/>
        <v>U.</v>
      </c>
      <c r="C927" s="43" t="s">
        <v>4</v>
      </c>
      <c r="D927" s="25"/>
      <c r="E927" s="25"/>
      <c r="F927" s="24" t="s">
        <v>18</v>
      </c>
      <c r="G927" s="26">
        <v>1</v>
      </c>
      <c r="H927" s="31"/>
      <c r="I927" s="27">
        <v>0</v>
      </c>
      <c r="J927" s="28">
        <f t="shared" si="31"/>
        <v>0</v>
      </c>
      <c r="K927" s="29" t="s">
        <v>50</v>
      </c>
      <c r="L927" s="29" t="s">
        <v>45</v>
      </c>
      <c r="M927" s="29" t="s">
        <v>51</v>
      </c>
      <c r="N927" s="30" t="str">
        <f>VLOOKUP(M927,[4]OPERACIONAL!$A$1:$C$12,2,FALSE)</f>
        <v>SELECIONAR</v>
      </c>
    </row>
    <row r="928" spans="2:14">
      <c r="B928" s="23" t="str">
        <f t="shared" si="30"/>
        <v>U.</v>
      </c>
      <c r="C928" s="43" t="s">
        <v>4</v>
      </c>
      <c r="D928" s="25"/>
      <c r="E928" s="25"/>
      <c r="F928" s="24" t="s">
        <v>18</v>
      </c>
      <c r="G928" s="26">
        <v>1</v>
      </c>
      <c r="H928" s="31"/>
      <c r="I928" s="27">
        <v>0</v>
      </c>
      <c r="J928" s="28">
        <f t="shared" si="31"/>
        <v>0</v>
      </c>
      <c r="K928" s="29" t="s">
        <v>50</v>
      </c>
      <c r="L928" s="29" t="s">
        <v>45</v>
      </c>
      <c r="M928" s="29" t="s">
        <v>51</v>
      </c>
      <c r="N928" s="30" t="str">
        <f>VLOOKUP(M928,[4]OPERACIONAL!$A$1:$C$12,2,FALSE)</f>
        <v>SELECIONAR</v>
      </c>
    </row>
    <row r="929" spans="2:14">
      <c r="B929" s="23" t="str">
        <f t="shared" si="30"/>
        <v>U.</v>
      </c>
      <c r="C929" s="43" t="s">
        <v>4</v>
      </c>
      <c r="D929" s="25"/>
      <c r="E929" s="25"/>
      <c r="F929" s="24" t="s">
        <v>18</v>
      </c>
      <c r="G929" s="26">
        <v>1</v>
      </c>
      <c r="H929" s="31"/>
      <c r="I929" s="27">
        <v>0</v>
      </c>
      <c r="J929" s="28">
        <f t="shared" si="31"/>
        <v>0</v>
      </c>
      <c r="K929" s="29" t="s">
        <v>50</v>
      </c>
      <c r="L929" s="29" t="s">
        <v>45</v>
      </c>
      <c r="M929" s="29" t="s">
        <v>51</v>
      </c>
      <c r="N929" s="30" t="str">
        <f>VLOOKUP(M929,[4]OPERACIONAL!$A$1:$C$12,2,FALSE)</f>
        <v>SELECIONAR</v>
      </c>
    </row>
    <row r="930" spans="2:14">
      <c r="B930" s="23" t="str">
        <f t="shared" si="30"/>
        <v>U.</v>
      </c>
      <c r="C930" s="43" t="s">
        <v>4</v>
      </c>
      <c r="D930" s="25"/>
      <c r="E930" s="25"/>
      <c r="F930" s="24" t="s">
        <v>18</v>
      </c>
      <c r="G930" s="26">
        <v>1</v>
      </c>
      <c r="H930" s="31"/>
      <c r="I930" s="27">
        <v>0</v>
      </c>
      <c r="J930" s="28">
        <f t="shared" si="31"/>
        <v>0</v>
      </c>
      <c r="K930" s="29" t="s">
        <v>50</v>
      </c>
      <c r="L930" s="29" t="s">
        <v>45</v>
      </c>
      <c r="M930" s="29" t="s">
        <v>51</v>
      </c>
      <c r="N930" s="30" t="str">
        <f>VLOOKUP(M930,[4]OPERACIONAL!$A$1:$C$12,2,FALSE)</f>
        <v>SELECIONAR</v>
      </c>
    </row>
    <row r="931" spans="2:14">
      <c r="B931" s="23" t="str">
        <f t="shared" si="30"/>
        <v>U.</v>
      </c>
      <c r="C931" s="43" t="s">
        <v>4</v>
      </c>
      <c r="D931" s="25"/>
      <c r="E931" s="25"/>
      <c r="F931" s="24" t="s">
        <v>18</v>
      </c>
      <c r="G931" s="26">
        <v>1</v>
      </c>
      <c r="H931" s="31"/>
      <c r="I931" s="27">
        <v>0</v>
      </c>
      <c r="J931" s="28">
        <f t="shared" si="31"/>
        <v>0</v>
      </c>
      <c r="K931" s="29" t="s">
        <v>50</v>
      </c>
      <c r="L931" s="29" t="s">
        <v>45</v>
      </c>
      <c r="M931" s="29" t="s">
        <v>51</v>
      </c>
      <c r="N931" s="30" t="str">
        <f>VLOOKUP(M931,[4]OPERACIONAL!$A$1:$C$12,2,FALSE)</f>
        <v>SELECIONAR</v>
      </c>
    </row>
    <row r="932" spans="2:14">
      <c r="B932" s="23" t="str">
        <f t="shared" si="30"/>
        <v>U.</v>
      </c>
      <c r="C932" s="43" t="s">
        <v>4</v>
      </c>
      <c r="D932" s="25"/>
      <c r="E932" s="25"/>
      <c r="F932" s="24" t="s">
        <v>18</v>
      </c>
      <c r="G932" s="26">
        <v>1</v>
      </c>
      <c r="H932" s="31"/>
      <c r="I932" s="27">
        <v>0</v>
      </c>
      <c r="J932" s="28">
        <f t="shared" si="31"/>
        <v>0</v>
      </c>
      <c r="K932" s="29" t="s">
        <v>50</v>
      </c>
      <c r="L932" s="29" t="s">
        <v>45</v>
      </c>
      <c r="M932" s="29" t="s">
        <v>51</v>
      </c>
      <c r="N932" s="30" t="str">
        <f>VLOOKUP(M932,[4]OPERACIONAL!$A$1:$C$12,2,FALSE)</f>
        <v>SELECIONAR</v>
      </c>
    </row>
    <row r="933" spans="2:14">
      <c r="B933" s="23" t="str">
        <f t="shared" si="30"/>
        <v>U.</v>
      </c>
      <c r="C933" s="43" t="s">
        <v>4</v>
      </c>
      <c r="D933" s="25"/>
      <c r="E933" s="25"/>
      <c r="F933" s="24" t="s">
        <v>18</v>
      </c>
      <c r="G933" s="26">
        <v>1</v>
      </c>
      <c r="H933" s="31"/>
      <c r="I933" s="27">
        <v>0</v>
      </c>
      <c r="J933" s="28">
        <f t="shared" si="31"/>
        <v>0</v>
      </c>
      <c r="K933" s="29" t="s">
        <v>50</v>
      </c>
      <c r="L933" s="29" t="s">
        <v>45</v>
      </c>
      <c r="M933" s="29" t="s">
        <v>51</v>
      </c>
      <c r="N933" s="30" t="str">
        <f>VLOOKUP(M933,[4]OPERACIONAL!$A$1:$C$12,2,FALSE)</f>
        <v>SELECIONAR</v>
      </c>
    </row>
    <row r="934" spans="2:14">
      <c r="B934" s="23" t="str">
        <f t="shared" si="30"/>
        <v>U.</v>
      </c>
      <c r="C934" s="43" t="s">
        <v>4</v>
      </c>
      <c r="D934" s="25"/>
      <c r="E934" s="25"/>
      <c r="F934" s="24" t="s">
        <v>18</v>
      </c>
      <c r="G934" s="26">
        <v>1</v>
      </c>
      <c r="H934" s="31"/>
      <c r="I934" s="27">
        <v>0</v>
      </c>
      <c r="J934" s="28">
        <f t="shared" si="31"/>
        <v>0</v>
      </c>
      <c r="K934" s="29" t="s">
        <v>50</v>
      </c>
      <c r="L934" s="29" t="s">
        <v>45</v>
      </c>
      <c r="M934" s="29" t="s">
        <v>51</v>
      </c>
      <c r="N934" s="30" t="str">
        <f>VLOOKUP(M934,[4]OPERACIONAL!$A$1:$C$12,2,FALSE)</f>
        <v>SELECIONAR</v>
      </c>
    </row>
    <row r="935" spans="2:14">
      <c r="B935" s="23" t="str">
        <f t="shared" si="30"/>
        <v>U.</v>
      </c>
      <c r="C935" s="43" t="s">
        <v>4</v>
      </c>
      <c r="D935" s="25"/>
      <c r="E935" s="25"/>
      <c r="F935" s="24" t="s">
        <v>18</v>
      </c>
      <c r="G935" s="26">
        <v>1</v>
      </c>
      <c r="H935" s="31"/>
      <c r="I935" s="27">
        <v>0</v>
      </c>
      <c r="J935" s="28">
        <f t="shared" si="31"/>
        <v>0</v>
      </c>
      <c r="K935" s="29" t="s">
        <v>50</v>
      </c>
      <c r="L935" s="29" t="s">
        <v>45</v>
      </c>
      <c r="M935" s="29" t="s">
        <v>51</v>
      </c>
      <c r="N935" s="30" t="str">
        <f>VLOOKUP(M935,[4]OPERACIONAL!$A$1:$C$12,2,FALSE)</f>
        <v>SELECIONAR</v>
      </c>
    </row>
    <row r="936" spans="2:14">
      <c r="B936" s="23" t="str">
        <f t="shared" si="30"/>
        <v>U.</v>
      </c>
      <c r="C936" s="43" t="s">
        <v>4</v>
      </c>
      <c r="D936" s="25"/>
      <c r="E936" s="25"/>
      <c r="F936" s="24" t="s">
        <v>18</v>
      </c>
      <c r="G936" s="26">
        <v>1</v>
      </c>
      <c r="H936" s="31"/>
      <c r="I936" s="27">
        <v>0</v>
      </c>
      <c r="J936" s="28">
        <f t="shared" si="31"/>
        <v>0</v>
      </c>
      <c r="K936" s="29" t="s">
        <v>50</v>
      </c>
      <c r="L936" s="29" t="s">
        <v>45</v>
      </c>
      <c r="M936" s="29" t="s">
        <v>51</v>
      </c>
      <c r="N936" s="30" t="str">
        <f>VLOOKUP(M936,[4]OPERACIONAL!$A$1:$C$12,2,FALSE)</f>
        <v>SELECIONAR</v>
      </c>
    </row>
    <row r="937" spans="2:14">
      <c r="B937" s="23" t="str">
        <f t="shared" si="30"/>
        <v>U.</v>
      </c>
      <c r="C937" s="43" t="s">
        <v>4</v>
      </c>
      <c r="D937" s="25"/>
      <c r="E937" s="25"/>
      <c r="F937" s="24" t="s">
        <v>18</v>
      </c>
      <c r="G937" s="26">
        <v>1</v>
      </c>
      <c r="H937" s="31"/>
      <c r="I937" s="27">
        <v>0</v>
      </c>
      <c r="J937" s="28">
        <f t="shared" si="31"/>
        <v>0</v>
      </c>
      <c r="K937" s="29" t="s">
        <v>50</v>
      </c>
      <c r="L937" s="29" t="s">
        <v>45</v>
      </c>
      <c r="M937" s="29" t="s">
        <v>51</v>
      </c>
      <c r="N937" s="30" t="str">
        <f>VLOOKUP(M937,[4]OPERACIONAL!$A$1:$C$12,2,FALSE)</f>
        <v>SELECIONAR</v>
      </c>
    </row>
    <row r="938" spans="2:14">
      <c r="B938" s="23" t="str">
        <f t="shared" si="30"/>
        <v>U.</v>
      </c>
      <c r="C938" s="43" t="s">
        <v>4</v>
      </c>
      <c r="D938" s="25"/>
      <c r="E938" s="25"/>
      <c r="F938" s="24" t="s">
        <v>18</v>
      </c>
      <c r="G938" s="26">
        <v>1</v>
      </c>
      <c r="H938" s="31"/>
      <c r="I938" s="27">
        <v>0</v>
      </c>
      <c r="J938" s="28">
        <f t="shared" si="31"/>
        <v>0</v>
      </c>
      <c r="K938" s="29" t="s">
        <v>50</v>
      </c>
      <c r="L938" s="29" t="s">
        <v>45</v>
      </c>
      <c r="M938" s="29" t="s">
        <v>51</v>
      </c>
      <c r="N938" s="30" t="str">
        <f>VLOOKUP(M938,[4]OPERACIONAL!$A$1:$C$12,2,FALSE)</f>
        <v>SELECIONAR</v>
      </c>
    </row>
    <row r="939" spans="2:14">
      <c r="B939" s="23" t="str">
        <f t="shared" si="30"/>
        <v>U.</v>
      </c>
      <c r="C939" s="43" t="s">
        <v>4</v>
      </c>
      <c r="D939" s="25"/>
      <c r="E939" s="25"/>
      <c r="F939" s="24" t="s">
        <v>18</v>
      </c>
      <c r="G939" s="26">
        <v>1</v>
      </c>
      <c r="H939" s="31"/>
      <c r="I939" s="27">
        <v>0</v>
      </c>
      <c r="J939" s="28">
        <f t="shared" si="31"/>
        <v>0</v>
      </c>
      <c r="K939" s="29" t="s">
        <v>50</v>
      </c>
      <c r="L939" s="29" t="s">
        <v>45</v>
      </c>
      <c r="M939" s="29" t="s">
        <v>51</v>
      </c>
      <c r="N939" s="30" t="str">
        <f>VLOOKUP(M939,[4]OPERACIONAL!$A$1:$C$12,2,FALSE)</f>
        <v>SELECIONAR</v>
      </c>
    </row>
    <row r="940" spans="2:14">
      <c r="B940" s="23" t="str">
        <f t="shared" si="30"/>
        <v>U.</v>
      </c>
      <c r="C940" s="43" t="s">
        <v>4</v>
      </c>
      <c r="D940" s="25"/>
      <c r="E940" s="25"/>
      <c r="F940" s="24" t="s">
        <v>18</v>
      </c>
      <c r="G940" s="26">
        <v>1</v>
      </c>
      <c r="H940" s="31"/>
      <c r="I940" s="27">
        <v>0</v>
      </c>
      <c r="J940" s="28">
        <f t="shared" si="31"/>
        <v>0</v>
      </c>
      <c r="K940" s="29" t="s">
        <v>50</v>
      </c>
      <c r="L940" s="29" t="s">
        <v>45</v>
      </c>
      <c r="M940" s="29" t="s">
        <v>51</v>
      </c>
      <c r="N940" s="30" t="str">
        <f>VLOOKUP(M940,[4]OPERACIONAL!$A$1:$C$12,2,FALSE)</f>
        <v>SELECIONAR</v>
      </c>
    </row>
    <row r="941" spans="2:14">
      <c r="B941" s="23" t="str">
        <f t="shared" si="30"/>
        <v>U.</v>
      </c>
      <c r="C941" s="43" t="s">
        <v>4</v>
      </c>
      <c r="D941" s="25"/>
      <c r="E941" s="25"/>
      <c r="F941" s="24" t="s">
        <v>18</v>
      </c>
      <c r="G941" s="26">
        <v>1</v>
      </c>
      <c r="H941" s="31"/>
      <c r="I941" s="27">
        <v>0</v>
      </c>
      <c r="J941" s="28">
        <f t="shared" si="31"/>
        <v>0</v>
      </c>
      <c r="K941" s="29" t="s">
        <v>50</v>
      </c>
      <c r="L941" s="29" t="s">
        <v>45</v>
      </c>
      <c r="M941" s="29" t="s">
        <v>51</v>
      </c>
      <c r="N941" s="30" t="str">
        <f>VLOOKUP(M941,[4]OPERACIONAL!$A$1:$C$12,2,FALSE)</f>
        <v>SELECIONAR</v>
      </c>
    </row>
    <row r="942" spans="2:14">
      <c r="B942" s="23" t="str">
        <f t="shared" si="30"/>
        <v>U.</v>
      </c>
      <c r="C942" s="43" t="s">
        <v>4</v>
      </c>
      <c r="D942" s="25"/>
      <c r="E942" s="25"/>
      <c r="F942" s="24" t="s">
        <v>18</v>
      </c>
      <c r="G942" s="26">
        <v>1</v>
      </c>
      <c r="H942" s="31"/>
      <c r="I942" s="27">
        <v>0</v>
      </c>
      <c r="J942" s="28">
        <f t="shared" si="31"/>
        <v>0</v>
      </c>
      <c r="K942" s="29" t="s">
        <v>50</v>
      </c>
      <c r="L942" s="29" t="s">
        <v>45</v>
      </c>
      <c r="M942" s="29" t="s">
        <v>51</v>
      </c>
      <c r="N942" s="30" t="str">
        <f>VLOOKUP(M942,[4]OPERACIONAL!$A$1:$C$12,2,FALSE)</f>
        <v>SELECIONAR</v>
      </c>
    </row>
    <row r="943" spans="2:14">
      <c r="B943" s="23" t="str">
        <f t="shared" si="30"/>
        <v>U.</v>
      </c>
      <c r="C943" s="43" t="s">
        <v>4</v>
      </c>
      <c r="D943" s="25"/>
      <c r="E943" s="25"/>
      <c r="F943" s="24" t="s">
        <v>18</v>
      </c>
      <c r="G943" s="26">
        <v>1</v>
      </c>
      <c r="H943" s="31"/>
      <c r="I943" s="27">
        <v>0</v>
      </c>
      <c r="J943" s="28">
        <f t="shared" si="31"/>
        <v>0</v>
      </c>
      <c r="K943" s="29" t="s">
        <v>50</v>
      </c>
      <c r="L943" s="29" t="s">
        <v>45</v>
      </c>
      <c r="M943" s="29" t="s">
        <v>51</v>
      </c>
      <c r="N943" s="30" t="str">
        <f>VLOOKUP(M943,[4]OPERACIONAL!$A$1:$C$12,2,FALSE)</f>
        <v>SELECIONAR</v>
      </c>
    </row>
    <row r="944" spans="2:14">
      <c r="B944" s="23" t="str">
        <f t="shared" si="30"/>
        <v>U.</v>
      </c>
      <c r="C944" s="43" t="s">
        <v>4</v>
      </c>
      <c r="D944" s="25"/>
      <c r="E944" s="25"/>
      <c r="F944" s="24" t="s">
        <v>18</v>
      </c>
      <c r="G944" s="26">
        <v>1</v>
      </c>
      <c r="H944" s="31"/>
      <c r="I944" s="27">
        <v>0</v>
      </c>
      <c r="J944" s="28">
        <f t="shared" si="31"/>
        <v>0</v>
      </c>
      <c r="K944" s="29" t="s">
        <v>50</v>
      </c>
      <c r="L944" s="29" t="s">
        <v>45</v>
      </c>
      <c r="M944" s="29" t="s">
        <v>51</v>
      </c>
      <c r="N944" s="30" t="str">
        <f>VLOOKUP(M944,[4]OPERACIONAL!$A$1:$C$12,2,FALSE)</f>
        <v>SELECIONAR</v>
      </c>
    </row>
    <row r="945" spans="2:14">
      <c r="B945" s="23" t="str">
        <f t="shared" si="30"/>
        <v>U.</v>
      </c>
      <c r="C945" s="43" t="s">
        <v>4</v>
      </c>
      <c r="D945" s="25"/>
      <c r="E945" s="25"/>
      <c r="F945" s="24" t="s">
        <v>18</v>
      </c>
      <c r="G945" s="26">
        <v>1</v>
      </c>
      <c r="H945" s="31"/>
      <c r="I945" s="27">
        <v>0</v>
      </c>
      <c r="J945" s="28">
        <f t="shared" si="31"/>
        <v>0</v>
      </c>
      <c r="K945" s="29" t="s">
        <v>50</v>
      </c>
      <c r="L945" s="29" t="s">
        <v>45</v>
      </c>
      <c r="M945" s="29" t="s">
        <v>51</v>
      </c>
      <c r="N945" s="30" t="str">
        <f>VLOOKUP(M945,[4]OPERACIONAL!$A$1:$C$12,2,FALSE)</f>
        <v>SELECIONAR</v>
      </c>
    </row>
    <row r="946" spans="2:14">
      <c r="B946" s="23" t="str">
        <f t="shared" si="30"/>
        <v>U.</v>
      </c>
      <c r="C946" s="43" t="s">
        <v>4</v>
      </c>
      <c r="D946" s="25"/>
      <c r="E946" s="25"/>
      <c r="F946" s="24" t="s">
        <v>18</v>
      </c>
      <c r="G946" s="26">
        <v>1</v>
      </c>
      <c r="H946" s="31"/>
      <c r="I946" s="27">
        <v>0</v>
      </c>
      <c r="J946" s="28">
        <f t="shared" si="31"/>
        <v>0</v>
      </c>
      <c r="K946" s="29" t="s">
        <v>50</v>
      </c>
      <c r="L946" s="29" t="s">
        <v>45</v>
      </c>
      <c r="M946" s="29" t="s">
        <v>51</v>
      </c>
      <c r="N946" s="30" t="str">
        <f>VLOOKUP(M946,[4]OPERACIONAL!$A$1:$C$12,2,FALSE)</f>
        <v>SELECIONAR</v>
      </c>
    </row>
    <row r="947" spans="2:14">
      <c r="B947" s="23" t="str">
        <f t="shared" si="30"/>
        <v>U.</v>
      </c>
      <c r="C947" s="43" t="s">
        <v>4</v>
      </c>
      <c r="D947" s="25"/>
      <c r="E947" s="25"/>
      <c r="F947" s="24" t="s">
        <v>18</v>
      </c>
      <c r="G947" s="26">
        <v>1</v>
      </c>
      <c r="H947" s="31"/>
      <c r="I947" s="27">
        <v>0</v>
      </c>
      <c r="J947" s="28">
        <f t="shared" si="31"/>
        <v>0</v>
      </c>
      <c r="K947" s="29" t="s">
        <v>50</v>
      </c>
      <c r="L947" s="29" t="s">
        <v>45</v>
      </c>
      <c r="M947" s="29" t="s">
        <v>51</v>
      </c>
      <c r="N947" s="30" t="str">
        <f>VLOOKUP(M947,[4]OPERACIONAL!$A$1:$C$12,2,FALSE)</f>
        <v>SELECIONAR</v>
      </c>
    </row>
    <row r="948" spans="2:14">
      <c r="B948" s="23" t="str">
        <f t="shared" si="30"/>
        <v>U.</v>
      </c>
      <c r="C948" s="43" t="s">
        <v>4</v>
      </c>
      <c r="D948" s="25"/>
      <c r="E948" s="25"/>
      <c r="F948" s="24" t="s">
        <v>18</v>
      </c>
      <c r="G948" s="26">
        <v>1</v>
      </c>
      <c r="H948" s="31"/>
      <c r="I948" s="27">
        <v>0</v>
      </c>
      <c r="J948" s="28">
        <f t="shared" si="31"/>
        <v>0</v>
      </c>
      <c r="K948" s="29" t="s">
        <v>50</v>
      </c>
      <c r="L948" s="29" t="s">
        <v>45</v>
      </c>
      <c r="M948" s="29" t="s">
        <v>51</v>
      </c>
      <c r="N948" s="30" t="str">
        <f>VLOOKUP(M948,[4]OPERACIONAL!$A$1:$C$12,2,FALSE)</f>
        <v>SELECIONAR</v>
      </c>
    </row>
    <row r="949" spans="2:14">
      <c r="B949" s="23" t="str">
        <f t="shared" si="30"/>
        <v>U.</v>
      </c>
      <c r="C949" s="43" t="s">
        <v>4</v>
      </c>
      <c r="D949" s="25"/>
      <c r="E949" s="25"/>
      <c r="F949" s="24" t="s">
        <v>18</v>
      </c>
      <c r="G949" s="26">
        <v>1</v>
      </c>
      <c r="H949" s="31"/>
      <c r="I949" s="27">
        <v>0</v>
      </c>
      <c r="J949" s="28">
        <f t="shared" si="31"/>
        <v>0</v>
      </c>
      <c r="K949" s="29" t="s">
        <v>50</v>
      </c>
      <c r="L949" s="29" t="s">
        <v>45</v>
      </c>
      <c r="M949" s="29" t="s">
        <v>51</v>
      </c>
      <c r="N949" s="30" t="str">
        <f>VLOOKUP(M949,[4]OPERACIONAL!$A$1:$C$12,2,FALSE)</f>
        <v>SELECIONAR</v>
      </c>
    </row>
    <row r="950" spans="2:14">
      <c r="B950" s="23" t="str">
        <f t="shared" si="30"/>
        <v>U.</v>
      </c>
      <c r="C950" s="43" t="s">
        <v>4</v>
      </c>
      <c r="D950" s="25"/>
      <c r="E950" s="25"/>
      <c r="F950" s="24" t="s">
        <v>18</v>
      </c>
      <c r="G950" s="26">
        <v>1</v>
      </c>
      <c r="H950" s="31"/>
      <c r="I950" s="27">
        <v>0</v>
      </c>
      <c r="J950" s="28">
        <f t="shared" si="31"/>
        <v>0</v>
      </c>
      <c r="K950" s="29" t="s">
        <v>50</v>
      </c>
      <c r="L950" s="29" t="s">
        <v>45</v>
      </c>
      <c r="M950" s="29" t="s">
        <v>51</v>
      </c>
      <c r="N950" s="30" t="str">
        <f>VLOOKUP(M950,[4]OPERACIONAL!$A$1:$C$12,2,FALSE)</f>
        <v>SELECIONAR</v>
      </c>
    </row>
    <row r="951" spans="2:14">
      <c r="B951" s="23" t="str">
        <f t="shared" ref="B951:B1014" si="32">MID(C951,1,2)</f>
        <v>U.</v>
      </c>
      <c r="C951" s="43" t="s">
        <v>4</v>
      </c>
      <c r="D951" s="25"/>
      <c r="E951" s="25"/>
      <c r="F951" s="24" t="s">
        <v>18</v>
      </c>
      <c r="G951" s="26">
        <v>1</v>
      </c>
      <c r="H951" s="31"/>
      <c r="I951" s="27">
        <v>0</v>
      </c>
      <c r="J951" s="28">
        <f t="shared" si="31"/>
        <v>0</v>
      </c>
      <c r="K951" s="29" t="s">
        <v>50</v>
      </c>
      <c r="L951" s="29" t="s">
        <v>45</v>
      </c>
      <c r="M951" s="29" t="s">
        <v>51</v>
      </c>
      <c r="N951" s="30" t="str">
        <f>VLOOKUP(M951,[4]OPERACIONAL!$A$1:$C$12,2,FALSE)</f>
        <v>SELECIONAR</v>
      </c>
    </row>
    <row r="952" spans="2:14">
      <c r="B952" s="23" t="str">
        <f t="shared" si="32"/>
        <v>U.</v>
      </c>
      <c r="C952" s="43" t="s">
        <v>4</v>
      </c>
      <c r="D952" s="25"/>
      <c r="E952" s="25"/>
      <c r="F952" s="24" t="s">
        <v>18</v>
      </c>
      <c r="G952" s="26">
        <v>1</v>
      </c>
      <c r="H952" s="31"/>
      <c r="I952" s="27">
        <v>0</v>
      </c>
      <c r="J952" s="28">
        <f t="shared" si="31"/>
        <v>0</v>
      </c>
      <c r="K952" s="29" t="s">
        <v>50</v>
      </c>
      <c r="L952" s="29" t="s">
        <v>45</v>
      </c>
      <c r="M952" s="29" t="s">
        <v>51</v>
      </c>
      <c r="N952" s="30" t="str">
        <f>VLOOKUP(M952,[4]OPERACIONAL!$A$1:$C$12,2,FALSE)</f>
        <v>SELECIONAR</v>
      </c>
    </row>
    <row r="953" spans="2:14">
      <c r="B953" s="23" t="str">
        <f t="shared" si="32"/>
        <v>U.</v>
      </c>
      <c r="C953" s="43" t="s">
        <v>4</v>
      </c>
      <c r="D953" s="25"/>
      <c r="E953" s="25"/>
      <c r="F953" s="24" t="s">
        <v>18</v>
      </c>
      <c r="G953" s="26">
        <v>1</v>
      </c>
      <c r="H953" s="31"/>
      <c r="I953" s="27">
        <v>0</v>
      </c>
      <c r="J953" s="28">
        <f t="shared" si="31"/>
        <v>0</v>
      </c>
      <c r="K953" s="29" t="s">
        <v>50</v>
      </c>
      <c r="L953" s="29" t="s">
        <v>45</v>
      </c>
      <c r="M953" s="29" t="s">
        <v>51</v>
      </c>
      <c r="N953" s="30" t="str">
        <f>VLOOKUP(M953,[4]OPERACIONAL!$A$1:$C$12,2,FALSE)</f>
        <v>SELECIONAR</v>
      </c>
    </row>
    <row r="954" spans="2:14">
      <c r="B954" s="23" t="str">
        <f t="shared" si="32"/>
        <v>U.</v>
      </c>
      <c r="C954" s="43" t="s">
        <v>4</v>
      </c>
      <c r="D954" s="25"/>
      <c r="E954" s="25"/>
      <c r="F954" s="24" t="s">
        <v>18</v>
      </c>
      <c r="G954" s="26">
        <v>1</v>
      </c>
      <c r="H954" s="31"/>
      <c r="I954" s="27">
        <v>0</v>
      </c>
      <c r="J954" s="28">
        <f t="shared" si="31"/>
        <v>0</v>
      </c>
      <c r="K954" s="29" t="s">
        <v>50</v>
      </c>
      <c r="L954" s="29" t="s">
        <v>45</v>
      </c>
      <c r="M954" s="29" t="s">
        <v>51</v>
      </c>
      <c r="N954" s="30" t="str">
        <f>VLOOKUP(M954,[4]OPERACIONAL!$A$1:$C$12,2,FALSE)</f>
        <v>SELECIONAR</v>
      </c>
    </row>
    <row r="955" spans="2:14">
      <c r="B955" s="23" t="str">
        <f t="shared" si="32"/>
        <v>U.</v>
      </c>
      <c r="C955" s="43" t="s">
        <v>4</v>
      </c>
      <c r="D955" s="25"/>
      <c r="E955" s="25"/>
      <c r="F955" s="24" t="s">
        <v>18</v>
      </c>
      <c r="G955" s="26">
        <v>1</v>
      </c>
      <c r="H955" s="31"/>
      <c r="I955" s="27">
        <v>0</v>
      </c>
      <c r="J955" s="28">
        <f t="shared" si="31"/>
        <v>0</v>
      </c>
      <c r="K955" s="29" t="s">
        <v>50</v>
      </c>
      <c r="L955" s="29" t="s">
        <v>45</v>
      </c>
      <c r="M955" s="29" t="s">
        <v>51</v>
      </c>
      <c r="N955" s="30" t="str">
        <f>VLOOKUP(M955,[4]OPERACIONAL!$A$1:$C$12,2,FALSE)</f>
        <v>SELECIONAR</v>
      </c>
    </row>
    <row r="956" spans="2:14">
      <c r="B956" s="23" t="str">
        <f t="shared" si="32"/>
        <v>U.</v>
      </c>
      <c r="C956" s="43" t="s">
        <v>4</v>
      </c>
      <c r="D956" s="25"/>
      <c r="E956" s="25"/>
      <c r="F956" s="24" t="s">
        <v>18</v>
      </c>
      <c r="G956" s="26">
        <v>1</v>
      </c>
      <c r="H956" s="31"/>
      <c r="I956" s="27">
        <v>0</v>
      </c>
      <c r="J956" s="28">
        <f t="shared" si="31"/>
        <v>0</v>
      </c>
      <c r="K956" s="29" t="s">
        <v>50</v>
      </c>
      <c r="L956" s="29" t="s">
        <v>45</v>
      </c>
      <c r="M956" s="29" t="s">
        <v>51</v>
      </c>
      <c r="N956" s="30" t="str">
        <f>VLOOKUP(M956,[4]OPERACIONAL!$A$1:$C$12,2,FALSE)</f>
        <v>SELECIONAR</v>
      </c>
    </row>
    <row r="957" spans="2:14">
      <c r="B957" s="23" t="str">
        <f t="shared" si="32"/>
        <v>U.</v>
      </c>
      <c r="C957" s="43" t="s">
        <v>4</v>
      </c>
      <c r="D957" s="25"/>
      <c r="E957" s="25"/>
      <c r="F957" s="24" t="s">
        <v>18</v>
      </c>
      <c r="G957" s="26">
        <v>1</v>
      </c>
      <c r="H957" s="31"/>
      <c r="I957" s="27">
        <v>0</v>
      </c>
      <c r="J957" s="28">
        <f t="shared" si="31"/>
        <v>0</v>
      </c>
      <c r="K957" s="29" t="s">
        <v>50</v>
      </c>
      <c r="L957" s="29" t="s">
        <v>45</v>
      </c>
      <c r="M957" s="29" t="s">
        <v>51</v>
      </c>
      <c r="N957" s="30" t="str">
        <f>VLOOKUP(M957,[4]OPERACIONAL!$A$1:$C$12,2,FALSE)</f>
        <v>SELECIONAR</v>
      </c>
    </row>
    <row r="958" spans="2:14">
      <c r="B958" s="23" t="str">
        <f t="shared" si="32"/>
        <v>U.</v>
      </c>
      <c r="C958" s="43" t="s">
        <v>4</v>
      </c>
      <c r="D958" s="25"/>
      <c r="E958" s="25"/>
      <c r="F958" s="24" t="s">
        <v>18</v>
      </c>
      <c r="G958" s="26">
        <v>1</v>
      </c>
      <c r="H958" s="31"/>
      <c r="I958" s="27">
        <v>0</v>
      </c>
      <c r="J958" s="28">
        <f t="shared" si="31"/>
        <v>0</v>
      </c>
      <c r="K958" s="29" t="s">
        <v>50</v>
      </c>
      <c r="L958" s="29" t="s">
        <v>45</v>
      </c>
      <c r="M958" s="29" t="s">
        <v>51</v>
      </c>
      <c r="N958" s="30" t="str">
        <f>VLOOKUP(M958,[4]OPERACIONAL!$A$1:$C$12,2,FALSE)</f>
        <v>SELECIONAR</v>
      </c>
    </row>
    <row r="959" spans="2:14">
      <c r="B959" s="23" t="str">
        <f t="shared" si="32"/>
        <v>U.</v>
      </c>
      <c r="C959" s="43" t="s">
        <v>4</v>
      </c>
      <c r="D959" s="25"/>
      <c r="E959" s="25"/>
      <c r="F959" s="24" t="s">
        <v>18</v>
      </c>
      <c r="G959" s="26">
        <v>1</v>
      </c>
      <c r="H959" s="31"/>
      <c r="I959" s="27">
        <v>0</v>
      </c>
      <c r="J959" s="28">
        <f t="shared" si="31"/>
        <v>0</v>
      </c>
      <c r="K959" s="29" t="s">
        <v>50</v>
      </c>
      <c r="L959" s="29" t="s">
        <v>45</v>
      </c>
      <c r="M959" s="29" t="s">
        <v>51</v>
      </c>
      <c r="N959" s="30" t="str">
        <f>VLOOKUP(M959,[4]OPERACIONAL!$A$1:$C$12,2,FALSE)</f>
        <v>SELECIONAR</v>
      </c>
    </row>
    <row r="960" spans="2:14">
      <c r="B960" s="23" t="str">
        <f t="shared" si="32"/>
        <v>U.</v>
      </c>
      <c r="C960" s="43" t="s">
        <v>4</v>
      </c>
      <c r="D960" s="25"/>
      <c r="E960" s="25"/>
      <c r="F960" s="24" t="s">
        <v>18</v>
      </c>
      <c r="G960" s="26">
        <v>1</v>
      </c>
      <c r="H960" s="31"/>
      <c r="I960" s="27">
        <v>0</v>
      </c>
      <c r="J960" s="28">
        <f t="shared" si="31"/>
        <v>0</v>
      </c>
      <c r="K960" s="29" t="s">
        <v>50</v>
      </c>
      <c r="L960" s="29" t="s">
        <v>45</v>
      </c>
      <c r="M960" s="29" t="s">
        <v>51</v>
      </c>
      <c r="N960" s="30" t="str">
        <f>VLOOKUP(M960,[4]OPERACIONAL!$A$1:$C$12,2,FALSE)</f>
        <v>SELECIONAR</v>
      </c>
    </row>
    <row r="961" spans="2:14">
      <c r="B961" s="23" t="str">
        <f t="shared" si="32"/>
        <v>U.</v>
      </c>
      <c r="C961" s="43" t="s">
        <v>4</v>
      </c>
      <c r="D961" s="25"/>
      <c r="E961" s="25"/>
      <c r="F961" s="24" t="s">
        <v>18</v>
      </c>
      <c r="G961" s="26">
        <v>1</v>
      </c>
      <c r="H961" s="31"/>
      <c r="I961" s="27">
        <v>0</v>
      </c>
      <c r="J961" s="28">
        <f t="shared" si="31"/>
        <v>0</v>
      </c>
      <c r="K961" s="29" t="s">
        <v>50</v>
      </c>
      <c r="L961" s="29" t="s">
        <v>45</v>
      </c>
      <c r="M961" s="29" t="s">
        <v>51</v>
      </c>
      <c r="N961" s="30" t="str">
        <f>VLOOKUP(M961,[4]OPERACIONAL!$A$1:$C$12,2,FALSE)</f>
        <v>SELECIONAR</v>
      </c>
    </row>
    <row r="962" spans="2:14">
      <c r="B962" s="23" t="str">
        <f t="shared" si="32"/>
        <v>U.</v>
      </c>
      <c r="C962" s="43" t="s">
        <v>4</v>
      </c>
      <c r="D962" s="25"/>
      <c r="E962" s="25"/>
      <c r="F962" s="24" t="s">
        <v>18</v>
      </c>
      <c r="G962" s="26">
        <v>1</v>
      </c>
      <c r="H962" s="31"/>
      <c r="I962" s="27">
        <v>0</v>
      </c>
      <c r="J962" s="28">
        <f t="shared" si="31"/>
        <v>0</v>
      </c>
      <c r="K962" s="29" t="s">
        <v>50</v>
      </c>
      <c r="L962" s="29" t="s">
        <v>45</v>
      </c>
      <c r="M962" s="29" t="s">
        <v>51</v>
      </c>
      <c r="N962" s="30" t="str">
        <f>VLOOKUP(M962,[4]OPERACIONAL!$A$1:$C$12,2,FALSE)</f>
        <v>SELECIONAR</v>
      </c>
    </row>
    <row r="963" spans="2:14">
      <c r="B963" s="23" t="str">
        <f t="shared" si="32"/>
        <v>U.</v>
      </c>
      <c r="C963" s="43" t="s">
        <v>4</v>
      </c>
      <c r="D963" s="25"/>
      <c r="E963" s="25"/>
      <c r="F963" s="24" t="s">
        <v>18</v>
      </c>
      <c r="G963" s="26">
        <v>1</v>
      </c>
      <c r="H963" s="31"/>
      <c r="I963" s="27">
        <v>0</v>
      </c>
      <c r="J963" s="28">
        <f t="shared" si="31"/>
        <v>0</v>
      </c>
      <c r="K963" s="29" t="s">
        <v>50</v>
      </c>
      <c r="L963" s="29" t="s">
        <v>45</v>
      </c>
      <c r="M963" s="29" t="s">
        <v>51</v>
      </c>
      <c r="N963" s="30" t="str">
        <f>VLOOKUP(M963,[4]OPERACIONAL!$A$1:$C$12,2,FALSE)</f>
        <v>SELECIONAR</v>
      </c>
    </row>
    <row r="964" spans="2:14">
      <c r="B964" s="23" t="str">
        <f t="shared" si="32"/>
        <v>U.</v>
      </c>
      <c r="C964" s="43" t="s">
        <v>4</v>
      </c>
      <c r="D964" s="25"/>
      <c r="E964" s="25"/>
      <c r="F964" s="24" t="s">
        <v>18</v>
      </c>
      <c r="G964" s="26">
        <v>1</v>
      </c>
      <c r="H964" s="31"/>
      <c r="I964" s="27">
        <v>0</v>
      </c>
      <c r="J964" s="28">
        <f t="shared" ref="J964:J1027" si="33">G964*I964</f>
        <v>0</v>
      </c>
      <c r="K964" s="29" t="s">
        <v>50</v>
      </c>
      <c r="L964" s="29" t="s">
        <v>45</v>
      </c>
      <c r="M964" s="29" t="s">
        <v>51</v>
      </c>
      <c r="N964" s="30" t="str">
        <f>VLOOKUP(M964,[4]OPERACIONAL!$A$1:$C$12,2,FALSE)</f>
        <v>SELECIONAR</v>
      </c>
    </row>
    <row r="965" spans="2:14">
      <c r="B965" s="23" t="str">
        <f t="shared" si="32"/>
        <v>U.</v>
      </c>
      <c r="C965" s="43" t="s">
        <v>4</v>
      </c>
      <c r="D965" s="25"/>
      <c r="E965" s="25"/>
      <c r="F965" s="24" t="s">
        <v>18</v>
      </c>
      <c r="G965" s="26">
        <v>1</v>
      </c>
      <c r="H965" s="31"/>
      <c r="I965" s="27">
        <v>0</v>
      </c>
      <c r="J965" s="28">
        <f t="shared" si="33"/>
        <v>0</v>
      </c>
      <c r="K965" s="29" t="s">
        <v>50</v>
      </c>
      <c r="L965" s="29" t="s">
        <v>45</v>
      </c>
      <c r="M965" s="29" t="s">
        <v>51</v>
      </c>
      <c r="N965" s="30" t="str">
        <f>VLOOKUP(M965,[4]OPERACIONAL!$A$1:$C$12,2,FALSE)</f>
        <v>SELECIONAR</v>
      </c>
    </row>
    <row r="966" spans="2:14">
      <c r="B966" s="23" t="str">
        <f t="shared" si="32"/>
        <v>U.</v>
      </c>
      <c r="C966" s="43" t="s">
        <v>4</v>
      </c>
      <c r="D966" s="25"/>
      <c r="E966" s="25"/>
      <c r="F966" s="24" t="s">
        <v>18</v>
      </c>
      <c r="G966" s="26">
        <v>1</v>
      </c>
      <c r="H966" s="31"/>
      <c r="I966" s="27">
        <v>0</v>
      </c>
      <c r="J966" s="28">
        <f t="shared" si="33"/>
        <v>0</v>
      </c>
      <c r="K966" s="29" t="s">
        <v>50</v>
      </c>
      <c r="L966" s="29" t="s">
        <v>45</v>
      </c>
      <c r="M966" s="29" t="s">
        <v>51</v>
      </c>
      <c r="N966" s="30" t="str">
        <f>VLOOKUP(M966,[4]OPERACIONAL!$A$1:$C$12,2,FALSE)</f>
        <v>SELECIONAR</v>
      </c>
    </row>
    <row r="967" spans="2:14">
      <c r="B967" s="23" t="str">
        <f t="shared" si="32"/>
        <v>U.</v>
      </c>
      <c r="C967" s="43" t="s">
        <v>4</v>
      </c>
      <c r="D967" s="25"/>
      <c r="E967" s="25"/>
      <c r="F967" s="24" t="s">
        <v>18</v>
      </c>
      <c r="G967" s="26">
        <v>1</v>
      </c>
      <c r="H967" s="31"/>
      <c r="I967" s="27">
        <v>0</v>
      </c>
      <c r="J967" s="28">
        <f t="shared" si="33"/>
        <v>0</v>
      </c>
      <c r="K967" s="29" t="s">
        <v>50</v>
      </c>
      <c r="L967" s="29" t="s">
        <v>45</v>
      </c>
      <c r="M967" s="29" t="s">
        <v>51</v>
      </c>
      <c r="N967" s="30" t="str">
        <f>VLOOKUP(M967,[4]OPERACIONAL!$A$1:$C$12,2,FALSE)</f>
        <v>SELECIONAR</v>
      </c>
    </row>
    <row r="968" spans="2:14">
      <c r="B968" s="23" t="str">
        <f t="shared" si="32"/>
        <v>U.</v>
      </c>
      <c r="C968" s="43" t="s">
        <v>4</v>
      </c>
      <c r="D968" s="25"/>
      <c r="E968" s="25"/>
      <c r="F968" s="24" t="s">
        <v>18</v>
      </c>
      <c r="G968" s="26">
        <v>1</v>
      </c>
      <c r="H968" s="31"/>
      <c r="I968" s="27">
        <v>0</v>
      </c>
      <c r="J968" s="28">
        <f t="shared" si="33"/>
        <v>0</v>
      </c>
      <c r="K968" s="29" t="s">
        <v>50</v>
      </c>
      <c r="L968" s="29" t="s">
        <v>45</v>
      </c>
      <c r="M968" s="29" t="s">
        <v>51</v>
      </c>
      <c r="N968" s="30" t="str">
        <f>VLOOKUP(M968,[4]OPERACIONAL!$A$1:$C$12,2,FALSE)</f>
        <v>SELECIONAR</v>
      </c>
    </row>
    <row r="969" spans="2:14">
      <c r="B969" s="23" t="str">
        <f t="shared" si="32"/>
        <v>U.</v>
      </c>
      <c r="C969" s="43" t="s">
        <v>4</v>
      </c>
      <c r="D969" s="25"/>
      <c r="E969" s="25"/>
      <c r="F969" s="24" t="s">
        <v>18</v>
      </c>
      <c r="G969" s="26">
        <v>1</v>
      </c>
      <c r="H969" s="31"/>
      <c r="I969" s="27">
        <v>0</v>
      </c>
      <c r="J969" s="28">
        <f t="shared" si="33"/>
        <v>0</v>
      </c>
      <c r="K969" s="29" t="s">
        <v>50</v>
      </c>
      <c r="L969" s="29" t="s">
        <v>45</v>
      </c>
      <c r="M969" s="29" t="s">
        <v>51</v>
      </c>
      <c r="N969" s="30" t="str">
        <f>VLOOKUP(M969,[4]OPERACIONAL!$A$1:$C$12,2,FALSE)</f>
        <v>SELECIONAR</v>
      </c>
    </row>
    <row r="970" spans="2:14">
      <c r="B970" s="23" t="str">
        <f t="shared" si="32"/>
        <v>U.</v>
      </c>
      <c r="C970" s="43" t="s">
        <v>4</v>
      </c>
      <c r="D970" s="25"/>
      <c r="E970" s="25"/>
      <c r="F970" s="24" t="s">
        <v>18</v>
      </c>
      <c r="G970" s="26">
        <v>1</v>
      </c>
      <c r="H970" s="31"/>
      <c r="I970" s="27">
        <v>0</v>
      </c>
      <c r="J970" s="28">
        <f t="shared" si="33"/>
        <v>0</v>
      </c>
      <c r="K970" s="29" t="s">
        <v>50</v>
      </c>
      <c r="L970" s="29" t="s">
        <v>45</v>
      </c>
      <c r="M970" s="29" t="s">
        <v>51</v>
      </c>
      <c r="N970" s="30" t="str">
        <f>VLOOKUP(M970,[4]OPERACIONAL!$A$1:$C$12,2,FALSE)</f>
        <v>SELECIONAR</v>
      </c>
    </row>
    <row r="971" spans="2:14">
      <c r="B971" s="23" t="str">
        <f t="shared" si="32"/>
        <v>U.</v>
      </c>
      <c r="C971" s="43" t="s">
        <v>4</v>
      </c>
      <c r="D971" s="25"/>
      <c r="E971" s="25"/>
      <c r="F971" s="24" t="s">
        <v>18</v>
      </c>
      <c r="G971" s="26">
        <v>1</v>
      </c>
      <c r="H971" s="31"/>
      <c r="I971" s="27">
        <v>0</v>
      </c>
      <c r="J971" s="28">
        <f t="shared" si="33"/>
        <v>0</v>
      </c>
      <c r="K971" s="29" t="s">
        <v>50</v>
      </c>
      <c r="L971" s="29" t="s">
        <v>45</v>
      </c>
      <c r="M971" s="29" t="s">
        <v>51</v>
      </c>
      <c r="N971" s="30" t="str">
        <f>VLOOKUP(M971,[4]OPERACIONAL!$A$1:$C$12,2,FALSE)</f>
        <v>SELECIONAR</v>
      </c>
    </row>
    <row r="972" spans="2:14">
      <c r="B972" s="23" t="str">
        <f t="shared" si="32"/>
        <v>U.</v>
      </c>
      <c r="C972" s="43" t="s">
        <v>4</v>
      </c>
      <c r="D972" s="25"/>
      <c r="E972" s="25"/>
      <c r="F972" s="24" t="s">
        <v>18</v>
      </c>
      <c r="G972" s="26">
        <v>1</v>
      </c>
      <c r="H972" s="31"/>
      <c r="I972" s="27">
        <v>0</v>
      </c>
      <c r="J972" s="28">
        <f t="shared" si="33"/>
        <v>0</v>
      </c>
      <c r="K972" s="29" t="s">
        <v>50</v>
      </c>
      <c r="L972" s="29" t="s">
        <v>45</v>
      </c>
      <c r="M972" s="29" t="s">
        <v>51</v>
      </c>
      <c r="N972" s="30" t="str">
        <f>VLOOKUP(M972,[4]OPERACIONAL!$A$1:$C$12,2,FALSE)</f>
        <v>SELECIONAR</v>
      </c>
    </row>
    <row r="973" spans="2:14">
      <c r="B973" s="23" t="str">
        <f t="shared" si="32"/>
        <v>U.</v>
      </c>
      <c r="C973" s="43" t="s">
        <v>4</v>
      </c>
      <c r="D973" s="25"/>
      <c r="E973" s="25"/>
      <c r="F973" s="24" t="s">
        <v>18</v>
      </c>
      <c r="G973" s="26">
        <v>1</v>
      </c>
      <c r="H973" s="31"/>
      <c r="I973" s="27">
        <v>0</v>
      </c>
      <c r="J973" s="28">
        <f t="shared" si="33"/>
        <v>0</v>
      </c>
      <c r="K973" s="29" t="s">
        <v>50</v>
      </c>
      <c r="L973" s="29" t="s">
        <v>45</v>
      </c>
      <c r="M973" s="29" t="s">
        <v>51</v>
      </c>
      <c r="N973" s="30" t="str">
        <f>VLOOKUP(M973,[4]OPERACIONAL!$A$1:$C$12,2,FALSE)</f>
        <v>SELECIONAR</v>
      </c>
    </row>
    <row r="974" spans="2:14">
      <c r="B974" s="23" t="str">
        <f t="shared" si="32"/>
        <v>U.</v>
      </c>
      <c r="C974" s="43" t="s">
        <v>4</v>
      </c>
      <c r="D974" s="25"/>
      <c r="E974" s="25"/>
      <c r="F974" s="24" t="s">
        <v>18</v>
      </c>
      <c r="G974" s="26">
        <v>1</v>
      </c>
      <c r="H974" s="31"/>
      <c r="I974" s="27">
        <v>0</v>
      </c>
      <c r="J974" s="28">
        <f t="shared" si="33"/>
        <v>0</v>
      </c>
      <c r="K974" s="29" t="s">
        <v>50</v>
      </c>
      <c r="L974" s="29" t="s">
        <v>45</v>
      </c>
      <c r="M974" s="29" t="s">
        <v>51</v>
      </c>
      <c r="N974" s="30" t="str">
        <f>VLOOKUP(M974,[4]OPERACIONAL!$A$1:$C$12,2,FALSE)</f>
        <v>SELECIONAR</v>
      </c>
    </row>
    <row r="975" spans="2:14">
      <c r="B975" s="23" t="str">
        <f t="shared" si="32"/>
        <v>U.</v>
      </c>
      <c r="C975" s="43" t="s">
        <v>4</v>
      </c>
      <c r="D975" s="25"/>
      <c r="E975" s="25"/>
      <c r="F975" s="24" t="s">
        <v>18</v>
      </c>
      <c r="G975" s="26">
        <v>1</v>
      </c>
      <c r="H975" s="31"/>
      <c r="I975" s="27">
        <v>0</v>
      </c>
      <c r="J975" s="28">
        <f t="shared" si="33"/>
        <v>0</v>
      </c>
      <c r="K975" s="29" t="s">
        <v>50</v>
      </c>
      <c r="L975" s="29" t="s">
        <v>45</v>
      </c>
      <c r="M975" s="29" t="s">
        <v>51</v>
      </c>
      <c r="N975" s="30" t="str">
        <f>VLOOKUP(M975,[4]OPERACIONAL!$A$1:$C$12,2,FALSE)</f>
        <v>SELECIONAR</v>
      </c>
    </row>
    <row r="976" spans="2:14">
      <c r="B976" s="23" t="str">
        <f t="shared" si="32"/>
        <v>U.</v>
      </c>
      <c r="C976" s="43" t="s">
        <v>4</v>
      </c>
      <c r="D976" s="25"/>
      <c r="E976" s="25"/>
      <c r="F976" s="24" t="s">
        <v>18</v>
      </c>
      <c r="G976" s="26">
        <v>1</v>
      </c>
      <c r="H976" s="31"/>
      <c r="I976" s="27">
        <v>0</v>
      </c>
      <c r="J976" s="28">
        <f t="shared" si="33"/>
        <v>0</v>
      </c>
      <c r="K976" s="29" t="s">
        <v>50</v>
      </c>
      <c r="L976" s="29" t="s">
        <v>45</v>
      </c>
      <c r="M976" s="29" t="s">
        <v>51</v>
      </c>
      <c r="N976" s="30" t="str">
        <f>VLOOKUP(M976,[4]OPERACIONAL!$A$1:$C$12,2,FALSE)</f>
        <v>SELECIONAR</v>
      </c>
    </row>
    <row r="977" spans="2:14">
      <c r="B977" s="23" t="str">
        <f t="shared" si="32"/>
        <v>U.</v>
      </c>
      <c r="C977" s="43" t="s">
        <v>4</v>
      </c>
      <c r="D977" s="25"/>
      <c r="E977" s="25"/>
      <c r="F977" s="24" t="s">
        <v>18</v>
      </c>
      <c r="G977" s="26">
        <v>1</v>
      </c>
      <c r="H977" s="31"/>
      <c r="I977" s="27">
        <v>0</v>
      </c>
      <c r="J977" s="28">
        <f t="shared" si="33"/>
        <v>0</v>
      </c>
      <c r="K977" s="29" t="s">
        <v>50</v>
      </c>
      <c r="L977" s="29" t="s">
        <v>45</v>
      </c>
      <c r="M977" s="29" t="s">
        <v>51</v>
      </c>
      <c r="N977" s="30" t="str">
        <f>VLOOKUP(M977,[4]OPERACIONAL!$A$1:$C$12,2,FALSE)</f>
        <v>SELECIONAR</v>
      </c>
    </row>
    <row r="978" spans="2:14">
      <c r="B978" s="23" t="str">
        <f t="shared" si="32"/>
        <v>U.</v>
      </c>
      <c r="C978" s="43" t="s">
        <v>4</v>
      </c>
      <c r="D978" s="25"/>
      <c r="E978" s="25"/>
      <c r="F978" s="24" t="s">
        <v>18</v>
      </c>
      <c r="G978" s="26">
        <v>1</v>
      </c>
      <c r="H978" s="31"/>
      <c r="I978" s="27">
        <v>0</v>
      </c>
      <c r="J978" s="28">
        <f t="shared" si="33"/>
        <v>0</v>
      </c>
      <c r="K978" s="29" t="s">
        <v>50</v>
      </c>
      <c r="L978" s="29" t="s">
        <v>45</v>
      </c>
      <c r="M978" s="29" t="s">
        <v>51</v>
      </c>
      <c r="N978" s="30" t="str">
        <f>VLOOKUP(M978,[4]OPERACIONAL!$A$1:$C$12,2,FALSE)</f>
        <v>SELECIONAR</v>
      </c>
    </row>
    <row r="979" spans="2:14">
      <c r="B979" s="23" t="str">
        <f t="shared" si="32"/>
        <v>U.</v>
      </c>
      <c r="C979" s="43" t="s">
        <v>4</v>
      </c>
      <c r="D979" s="25"/>
      <c r="E979" s="25"/>
      <c r="F979" s="24" t="s">
        <v>18</v>
      </c>
      <c r="G979" s="26">
        <v>1</v>
      </c>
      <c r="H979" s="31"/>
      <c r="I979" s="27">
        <v>0</v>
      </c>
      <c r="J979" s="28">
        <f t="shared" si="33"/>
        <v>0</v>
      </c>
      <c r="K979" s="29" t="s">
        <v>50</v>
      </c>
      <c r="L979" s="29" t="s">
        <v>45</v>
      </c>
      <c r="M979" s="29" t="s">
        <v>51</v>
      </c>
      <c r="N979" s="30" t="str">
        <f>VLOOKUP(M979,[4]OPERACIONAL!$A$1:$C$12,2,FALSE)</f>
        <v>SELECIONAR</v>
      </c>
    </row>
    <row r="980" spans="2:14">
      <c r="B980" s="23" t="str">
        <f t="shared" si="32"/>
        <v>U.</v>
      </c>
      <c r="C980" s="43" t="s">
        <v>4</v>
      </c>
      <c r="D980" s="25"/>
      <c r="E980" s="25"/>
      <c r="F980" s="24" t="s">
        <v>18</v>
      </c>
      <c r="G980" s="26">
        <v>1</v>
      </c>
      <c r="H980" s="31"/>
      <c r="I980" s="27">
        <v>0</v>
      </c>
      <c r="J980" s="28">
        <f t="shared" si="33"/>
        <v>0</v>
      </c>
      <c r="K980" s="29" t="s">
        <v>50</v>
      </c>
      <c r="L980" s="29" t="s">
        <v>45</v>
      </c>
      <c r="M980" s="29" t="s">
        <v>51</v>
      </c>
      <c r="N980" s="30" t="str">
        <f>VLOOKUP(M980,[4]OPERACIONAL!$A$1:$C$12,2,FALSE)</f>
        <v>SELECIONAR</v>
      </c>
    </row>
    <row r="981" spans="2:14">
      <c r="B981" s="23" t="str">
        <f t="shared" si="32"/>
        <v>U.</v>
      </c>
      <c r="C981" s="43" t="s">
        <v>4</v>
      </c>
      <c r="D981" s="25"/>
      <c r="E981" s="25"/>
      <c r="F981" s="24" t="s">
        <v>18</v>
      </c>
      <c r="G981" s="26">
        <v>1</v>
      </c>
      <c r="H981" s="31"/>
      <c r="I981" s="27">
        <v>0</v>
      </c>
      <c r="J981" s="28">
        <f t="shared" si="33"/>
        <v>0</v>
      </c>
      <c r="K981" s="29" t="s">
        <v>50</v>
      </c>
      <c r="L981" s="29" t="s">
        <v>45</v>
      </c>
      <c r="M981" s="29" t="s">
        <v>51</v>
      </c>
      <c r="N981" s="30" t="str">
        <f>VLOOKUP(M981,[4]OPERACIONAL!$A$1:$C$12,2,FALSE)</f>
        <v>SELECIONAR</v>
      </c>
    </row>
    <row r="982" spans="2:14">
      <c r="B982" s="23" t="str">
        <f t="shared" si="32"/>
        <v>U.</v>
      </c>
      <c r="C982" s="43" t="s">
        <v>4</v>
      </c>
      <c r="D982" s="25"/>
      <c r="E982" s="25"/>
      <c r="F982" s="24" t="s">
        <v>18</v>
      </c>
      <c r="G982" s="26">
        <v>1</v>
      </c>
      <c r="H982" s="31"/>
      <c r="I982" s="27">
        <v>0</v>
      </c>
      <c r="J982" s="28">
        <f t="shared" si="33"/>
        <v>0</v>
      </c>
      <c r="K982" s="29" t="s">
        <v>50</v>
      </c>
      <c r="L982" s="29" t="s">
        <v>45</v>
      </c>
      <c r="M982" s="29" t="s">
        <v>51</v>
      </c>
      <c r="N982" s="30" t="str">
        <f>VLOOKUP(M982,[4]OPERACIONAL!$A$1:$C$12,2,FALSE)</f>
        <v>SELECIONAR</v>
      </c>
    </row>
    <row r="983" spans="2:14">
      <c r="B983" s="23" t="str">
        <f t="shared" si="32"/>
        <v>U.</v>
      </c>
      <c r="C983" s="43" t="s">
        <v>4</v>
      </c>
      <c r="D983" s="25"/>
      <c r="E983" s="25"/>
      <c r="F983" s="24" t="s">
        <v>18</v>
      </c>
      <c r="G983" s="26">
        <v>1</v>
      </c>
      <c r="H983" s="31"/>
      <c r="I983" s="27">
        <v>0</v>
      </c>
      <c r="J983" s="28">
        <f t="shared" si="33"/>
        <v>0</v>
      </c>
      <c r="K983" s="29" t="s">
        <v>50</v>
      </c>
      <c r="L983" s="29" t="s">
        <v>45</v>
      </c>
      <c r="M983" s="29" t="s">
        <v>51</v>
      </c>
      <c r="N983" s="30" t="str">
        <f>VLOOKUP(M983,[4]OPERACIONAL!$A$1:$C$12,2,FALSE)</f>
        <v>SELECIONAR</v>
      </c>
    </row>
    <row r="984" spans="2:14">
      <c r="B984" s="23" t="str">
        <f t="shared" si="32"/>
        <v>U.</v>
      </c>
      <c r="C984" s="43" t="s">
        <v>4</v>
      </c>
      <c r="D984" s="25"/>
      <c r="E984" s="25"/>
      <c r="F984" s="24" t="s">
        <v>18</v>
      </c>
      <c r="G984" s="26">
        <v>1</v>
      </c>
      <c r="H984" s="31"/>
      <c r="I984" s="27">
        <v>0</v>
      </c>
      <c r="J984" s="28">
        <f t="shared" si="33"/>
        <v>0</v>
      </c>
      <c r="K984" s="29" t="s">
        <v>50</v>
      </c>
      <c r="L984" s="29" t="s">
        <v>45</v>
      </c>
      <c r="M984" s="29" t="s">
        <v>51</v>
      </c>
      <c r="N984" s="30" t="str">
        <f>VLOOKUP(M984,[4]OPERACIONAL!$A$1:$C$12,2,FALSE)</f>
        <v>SELECIONAR</v>
      </c>
    </row>
    <row r="985" spans="2:14">
      <c r="B985" s="23" t="str">
        <f t="shared" si="32"/>
        <v>U.</v>
      </c>
      <c r="C985" s="43" t="s">
        <v>4</v>
      </c>
      <c r="D985" s="25"/>
      <c r="E985" s="25"/>
      <c r="F985" s="24" t="s">
        <v>18</v>
      </c>
      <c r="G985" s="26">
        <v>1</v>
      </c>
      <c r="H985" s="31"/>
      <c r="I985" s="27">
        <v>0</v>
      </c>
      <c r="J985" s="28">
        <f t="shared" si="33"/>
        <v>0</v>
      </c>
      <c r="K985" s="29" t="s">
        <v>50</v>
      </c>
      <c r="L985" s="29" t="s">
        <v>45</v>
      </c>
      <c r="M985" s="29" t="s">
        <v>51</v>
      </c>
      <c r="N985" s="30" t="str">
        <f>VLOOKUP(M985,[4]OPERACIONAL!$A$1:$C$12,2,FALSE)</f>
        <v>SELECIONAR</v>
      </c>
    </row>
    <row r="986" spans="2:14">
      <c r="B986" s="23" t="str">
        <f t="shared" si="32"/>
        <v>U.</v>
      </c>
      <c r="C986" s="43" t="s">
        <v>4</v>
      </c>
      <c r="D986" s="25"/>
      <c r="E986" s="25"/>
      <c r="F986" s="24" t="s">
        <v>18</v>
      </c>
      <c r="G986" s="26">
        <v>1</v>
      </c>
      <c r="H986" s="31"/>
      <c r="I986" s="27">
        <v>0</v>
      </c>
      <c r="J986" s="28">
        <f t="shared" si="33"/>
        <v>0</v>
      </c>
      <c r="K986" s="29" t="s">
        <v>50</v>
      </c>
      <c r="L986" s="29" t="s">
        <v>45</v>
      </c>
      <c r="M986" s="29" t="s">
        <v>51</v>
      </c>
      <c r="N986" s="30" t="str">
        <f>VLOOKUP(M986,[4]OPERACIONAL!$A$1:$C$12,2,FALSE)</f>
        <v>SELECIONAR</v>
      </c>
    </row>
    <row r="987" spans="2:14">
      <c r="B987" s="23" t="str">
        <f t="shared" si="32"/>
        <v>U.</v>
      </c>
      <c r="C987" s="43" t="s">
        <v>4</v>
      </c>
      <c r="D987" s="25"/>
      <c r="E987" s="25"/>
      <c r="F987" s="24" t="s">
        <v>18</v>
      </c>
      <c r="G987" s="26">
        <v>1</v>
      </c>
      <c r="H987" s="31"/>
      <c r="I987" s="27">
        <v>0</v>
      </c>
      <c r="J987" s="28">
        <f t="shared" si="33"/>
        <v>0</v>
      </c>
      <c r="K987" s="29" t="s">
        <v>50</v>
      </c>
      <c r="L987" s="29" t="s">
        <v>45</v>
      </c>
      <c r="M987" s="29" t="s">
        <v>51</v>
      </c>
      <c r="N987" s="30" t="str">
        <f>VLOOKUP(M987,[4]OPERACIONAL!$A$1:$C$12,2,FALSE)</f>
        <v>SELECIONAR</v>
      </c>
    </row>
    <row r="988" spans="2:14">
      <c r="B988" s="23" t="str">
        <f t="shared" si="32"/>
        <v>U.</v>
      </c>
      <c r="C988" s="43" t="s">
        <v>4</v>
      </c>
      <c r="D988" s="25"/>
      <c r="E988" s="25"/>
      <c r="F988" s="24" t="s">
        <v>18</v>
      </c>
      <c r="G988" s="26">
        <v>1</v>
      </c>
      <c r="H988" s="31"/>
      <c r="I988" s="27">
        <v>0</v>
      </c>
      <c r="J988" s="28">
        <f t="shared" si="33"/>
        <v>0</v>
      </c>
      <c r="K988" s="29" t="s">
        <v>50</v>
      </c>
      <c r="L988" s="29" t="s">
        <v>45</v>
      </c>
      <c r="M988" s="29" t="s">
        <v>51</v>
      </c>
      <c r="N988" s="30" t="str">
        <f>VLOOKUP(M988,[4]OPERACIONAL!$A$1:$C$12,2,FALSE)</f>
        <v>SELECIONAR</v>
      </c>
    </row>
    <row r="989" spans="2:14">
      <c r="B989" s="23" t="str">
        <f t="shared" si="32"/>
        <v>U.</v>
      </c>
      <c r="C989" s="43" t="s">
        <v>4</v>
      </c>
      <c r="D989" s="25"/>
      <c r="E989" s="25"/>
      <c r="F989" s="24" t="s">
        <v>18</v>
      </c>
      <c r="G989" s="26">
        <v>1</v>
      </c>
      <c r="H989" s="31"/>
      <c r="I989" s="27">
        <v>0</v>
      </c>
      <c r="J989" s="28">
        <f t="shared" si="33"/>
        <v>0</v>
      </c>
      <c r="K989" s="29" t="s">
        <v>50</v>
      </c>
      <c r="L989" s="29" t="s">
        <v>45</v>
      </c>
      <c r="M989" s="29" t="s">
        <v>51</v>
      </c>
      <c r="N989" s="30" t="str">
        <f>VLOOKUP(M989,[4]OPERACIONAL!$A$1:$C$12,2,FALSE)</f>
        <v>SELECIONAR</v>
      </c>
    </row>
    <row r="990" spans="2:14">
      <c r="B990" s="23" t="str">
        <f t="shared" si="32"/>
        <v>U.</v>
      </c>
      <c r="C990" s="43" t="s">
        <v>4</v>
      </c>
      <c r="D990" s="25"/>
      <c r="E990" s="25"/>
      <c r="F990" s="24" t="s">
        <v>18</v>
      </c>
      <c r="G990" s="26">
        <v>1</v>
      </c>
      <c r="H990" s="31"/>
      <c r="I990" s="27">
        <v>0</v>
      </c>
      <c r="J990" s="28">
        <f t="shared" si="33"/>
        <v>0</v>
      </c>
      <c r="K990" s="29" t="s">
        <v>50</v>
      </c>
      <c r="L990" s="29" t="s">
        <v>45</v>
      </c>
      <c r="M990" s="29" t="s">
        <v>51</v>
      </c>
      <c r="N990" s="30" t="str">
        <f>VLOOKUP(M990,[4]OPERACIONAL!$A$1:$C$12,2,FALSE)</f>
        <v>SELECIONAR</v>
      </c>
    </row>
    <row r="991" spans="2:14">
      <c r="B991" s="23" t="str">
        <f t="shared" si="32"/>
        <v>U.</v>
      </c>
      <c r="C991" s="43" t="s">
        <v>4</v>
      </c>
      <c r="D991" s="25"/>
      <c r="E991" s="25"/>
      <c r="F991" s="24" t="s">
        <v>18</v>
      </c>
      <c r="G991" s="26">
        <v>1</v>
      </c>
      <c r="H991" s="31"/>
      <c r="I991" s="27">
        <v>0</v>
      </c>
      <c r="J991" s="28">
        <f t="shared" si="33"/>
        <v>0</v>
      </c>
      <c r="K991" s="29" t="s">
        <v>50</v>
      </c>
      <c r="L991" s="29" t="s">
        <v>45</v>
      </c>
      <c r="M991" s="29" t="s">
        <v>51</v>
      </c>
      <c r="N991" s="30" t="str">
        <f>VLOOKUP(M991,[4]OPERACIONAL!$A$1:$C$12,2,FALSE)</f>
        <v>SELECIONAR</v>
      </c>
    </row>
    <row r="992" spans="2:14">
      <c r="B992" s="23" t="str">
        <f t="shared" si="32"/>
        <v>U.</v>
      </c>
      <c r="C992" s="43" t="s">
        <v>4</v>
      </c>
      <c r="D992" s="25"/>
      <c r="E992" s="25"/>
      <c r="F992" s="24" t="s">
        <v>18</v>
      </c>
      <c r="G992" s="26">
        <v>1</v>
      </c>
      <c r="H992" s="31"/>
      <c r="I992" s="27">
        <v>0</v>
      </c>
      <c r="J992" s="28">
        <f t="shared" si="33"/>
        <v>0</v>
      </c>
      <c r="K992" s="29" t="s">
        <v>50</v>
      </c>
      <c r="L992" s="29" t="s">
        <v>45</v>
      </c>
      <c r="M992" s="29" t="s">
        <v>51</v>
      </c>
      <c r="N992" s="30" t="str">
        <f>VLOOKUP(M992,[4]OPERACIONAL!$A$1:$C$12,2,FALSE)</f>
        <v>SELECIONAR</v>
      </c>
    </row>
    <row r="993" spans="2:14">
      <c r="B993" s="23" t="str">
        <f t="shared" si="32"/>
        <v>U.</v>
      </c>
      <c r="C993" s="43" t="s">
        <v>4</v>
      </c>
      <c r="D993" s="25"/>
      <c r="E993" s="25"/>
      <c r="F993" s="24" t="s">
        <v>18</v>
      </c>
      <c r="G993" s="26">
        <v>1</v>
      </c>
      <c r="H993" s="31"/>
      <c r="I993" s="27">
        <v>0</v>
      </c>
      <c r="J993" s="28">
        <f t="shared" si="33"/>
        <v>0</v>
      </c>
      <c r="K993" s="29" t="s">
        <v>50</v>
      </c>
      <c r="L993" s="29" t="s">
        <v>45</v>
      </c>
      <c r="M993" s="29" t="s">
        <v>51</v>
      </c>
      <c r="N993" s="30" t="str">
        <f>VLOOKUP(M993,[4]OPERACIONAL!$A$1:$C$12,2,FALSE)</f>
        <v>SELECIONAR</v>
      </c>
    </row>
    <row r="994" spans="2:14">
      <c r="B994" s="23" t="str">
        <f t="shared" si="32"/>
        <v>U.</v>
      </c>
      <c r="C994" s="43" t="s">
        <v>4</v>
      </c>
      <c r="D994" s="25"/>
      <c r="E994" s="25"/>
      <c r="F994" s="24" t="s">
        <v>18</v>
      </c>
      <c r="G994" s="26">
        <v>1</v>
      </c>
      <c r="H994" s="31"/>
      <c r="I994" s="27">
        <v>0</v>
      </c>
      <c r="J994" s="28">
        <f t="shared" si="33"/>
        <v>0</v>
      </c>
      <c r="K994" s="29" t="s">
        <v>50</v>
      </c>
      <c r="L994" s="29" t="s">
        <v>45</v>
      </c>
      <c r="M994" s="29" t="s">
        <v>51</v>
      </c>
      <c r="N994" s="30" t="str">
        <f>VLOOKUP(M994,[4]OPERACIONAL!$A$1:$C$12,2,FALSE)</f>
        <v>SELECIONAR</v>
      </c>
    </row>
    <row r="995" spans="2:14">
      <c r="B995" s="23" t="str">
        <f t="shared" si="32"/>
        <v>U.</v>
      </c>
      <c r="C995" s="43" t="s">
        <v>4</v>
      </c>
      <c r="D995" s="25"/>
      <c r="E995" s="25"/>
      <c r="F995" s="24" t="s">
        <v>18</v>
      </c>
      <c r="G995" s="26">
        <v>1</v>
      </c>
      <c r="H995" s="31"/>
      <c r="I995" s="27">
        <v>0</v>
      </c>
      <c r="J995" s="28">
        <f t="shared" si="33"/>
        <v>0</v>
      </c>
      <c r="K995" s="29" t="s">
        <v>50</v>
      </c>
      <c r="L995" s="29" t="s">
        <v>45</v>
      </c>
      <c r="M995" s="29" t="s">
        <v>51</v>
      </c>
      <c r="N995" s="30" t="str">
        <f>VLOOKUP(M995,[4]OPERACIONAL!$A$1:$C$12,2,FALSE)</f>
        <v>SELECIONAR</v>
      </c>
    </row>
    <row r="996" spans="2:14">
      <c r="B996" s="23" t="str">
        <f t="shared" si="32"/>
        <v>U.</v>
      </c>
      <c r="C996" s="43" t="s">
        <v>4</v>
      </c>
      <c r="D996" s="25"/>
      <c r="E996" s="25"/>
      <c r="F996" s="24" t="s">
        <v>18</v>
      </c>
      <c r="G996" s="26">
        <v>1</v>
      </c>
      <c r="H996" s="31"/>
      <c r="I996" s="27">
        <v>0</v>
      </c>
      <c r="J996" s="28">
        <f t="shared" si="33"/>
        <v>0</v>
      </c>
      <c r="K996" s="29" t="s">
        <v>50</v>
      </c>
      <c r="L996" s="29" t="s">
        <v>45</v>
      </c>
      <c r="M996" s="29" t="s">
        <v>51</v>
      </c>
      <c r="N996" s="30" t="str">
        <f>VLOOKUP(M996,[4]OPERACIONAL!$A$1:$C$12,2,FALSE)</f>
        <v>SELECIONAR</v>
      </c>
    </row>
    <row r="997" spans="2:14">
      <c r="B997" s="23" t="str">
        <f t="shared" si="32"/>
        <v>U.</v>
      </c>
      <c r="C997" s="43" t="s">
        <v>4</v>
      </c>
      <c r="D997" s="25"/>
      <c r="E997" s="25"/>
      <c r="F997" s="24" t="s">
        <v>18</v>
      </c>
      <c r="G997" s="26">
        <v>1</v>
      </c>
      <c r="H997" s="31"/>
      <c r="I997" s="27">
        <v>0</v>
      </c>
      <c r="J997" s="28">
        <f t="shared" si="33"/>
        <v>0</v>
      </c>
      <c r="K997" s="29" t="s">
        <v>50</v>
      </c>
      <c r="L997" s="29" t="s">
        <v>45</v>
      </c>
      <c r="M997" s="29" t="s">
        <v>51</v>
      </c>
      <c r="N997" s="30" t="str">
        <f>VLOOKUP(M997,[4]OPERACIONAL!$A$1:$C$12,2,FALSE)</f>
        <v>SELECIONAR</v>
      </c>
    </row>
    <row r="998" spans="2:14">
      <c r="B998" s="23" t="str">
        <f t="shared" si="32"/>
        <v>U.</v>
      </c>
      <c r="C998" s="43" t="s">
        <v>4</v>
      </c>
      <c r="D998" s="25"/>
      <c r="E998" s="25"/>
      <c r="F998" s="24" t="s">
        <v>18</v>
      </c>
      <c r="G998" s="26">
        <v>1</v>
      </c>
      <c r="H998" s="31"/>
      <c r="I998" s="27">
        <v>0</v>
      </c>
      <c r="J998" s="28">
        <f t="shared" si="33"/>
        <v>0</v>
      </c>
      <c r="K998" s="29" t="s">
        <v>50</v>
      </c>
      <c r="L998" s="29" t="s">
        <v>45</v>
      </c>
      <c r="M998" s="29" t="s">
        <v>51</v>
      </c>
      <c r="N998" s="30" t="str">
        <f>VLOOKUP(M998,[4]OPERACIONAL!$A$1:$C$12,2,FALSE)</f>
        <v>SELECIONAR</v>
      </c>
    </row>
    <row r="999" spans="2:14">
      <c r="B999" s="23" t="str">
        <f t="shared" si="32"/>
        <v>U.</v>
      </c>
      <c r="C999" s="43" t="s">
        <v>4</v>
      </c>
      <c r="D999" s="25"/>
      <c r="E999" s="25"/>
      <c r="F999" s="24" t="s">
        <v>18</v>
      </c>
      <c r="G999" s="26">
        <v>1</v>
      </c>
      <c r="H999" s="31"/>
      <c r="I999" s="27">
        <v>0</v>
      </c>
      <c r="J999" s="28">
        <f t="shared" si="33"/>
        <v>0</v>
      </c>
      <c r="K999" s="29" t="s">
        <v>50</v>
      </c>
      <c r="L999" s="29" t="s">
        <v>45</v>
      </c>
      <c r="M999" s="29" t="s">
        <v>51</v>
      </c>
      <c r="N999" s="30" t="str">
        <f>VLOOKUP(M999,[4]OPERACIONAL!$A$1:$C$12,2,FALSE)</f>
        <v>SELECIONAR</v>
      </c>
    </row>
    <row r="1000" spans="2:14">
      <c r="B1000" s="23" t="str">
        <f t="shared" si="32"/>
        <v>U.</v>
      </c>
      <c r="C1000" s="43" t="s">
        <v>4</v>
      </c>
      <c r="D1000" s="25"/>
      <c r="E1000" s="25"/>
      <c r="F1000" s="24" t="s">
        <v>18</v>
      </c>
      <c r="G1000" s="26">
        <v>1</v>
      </c>
      <c r="H1000" s="31"/>
      <c r="I1000" s="27">
        <v>0</v>
      </c>
      <c r="J1000" s="28">
        <f t="shared" si="33"/>
        <v>0</v>
      </c>
      <c r="K1000" s="29" t="s">
        <v>50</v>
      </c>
      <c r="L1000" s="29" t="s">
        <v>45</v>
      </c>
      <c r="M1000" s="29" t="s">
        <v>51</v>
      </c>
      <c r="N1000" s="30" t="str">
        <f>VLOOKUP(M1000,[4]OPERACIONAL!$A$1:$C$12,2,FALSE)</f>
        <v>SELECIONAR</v>
      </c>
    </row>
    <row r="1001" spans="2:14">
      <c r="B1001" s="23" t="str">
        <f t="shared" si="32"/>
        <v>U.</v>
      </c>
      <c r="C1001" s="43" t="s">
        <v>4</v>
      </c>
      <c r="D1001" s="25"/>
      <c r="E1001" s="25"/>
      <c r="F1001" s="24" t="s">
        <v>18</v>
      </c>
      <c r="G1001" s="26">
        <v>1</v>
      </c>
      <c r="H1001" s="31"/>
      <c r="I1001" s="27">
        <v>0</v>
      </c>
      <c r="J1001" s="28">
        <f t="shared" si="33"/>
        <v>0</v>
      </c>
      <c r="K1001" s="29" t="s">
        <v>50</v>
      </c>
      <c r="L1001" s="29" t="s">
        <v>45</v>
      </c>
      <c r="M1001" s="29" t="s">
        <v>51</v>
      </c>
      <c r="N1001" s="30" t="str">
        <f>VLOOKUP(M1001,[4]OPERACIONAL!$A$1:$C$12,2,FALSE)</f>
        <v>SELECIONAR</v>
      </c>
    </row>
    <row r="1002" spans="2:14">
      <c r="B1002" s="23" t="str">
        <f t="shared" si="32"/>
        <v>U.</v>
      </c>
      <c r="C1002" s="43" t="s">
        <v>4</v>
      </c>
      <c r="D1002" s="25"/>
      <c r="E1002" s="25"/>
      <c r="F1002" s="24" t="s">
        <v>18</v>
      </c>
      <c r="G1002" s="26">
        <v>1</v>
      </c>
      <c r="H1002" s="31"/>
      <c r="I1002" s="27">
        <v>0</v>
      </c>
      <c r="J1002" s="28">
        <f t="shared" si="33"/>
        <v>0</v>
      </c>
      <c r="K1002" s="29" t="s">
        <v>50</v>
      </c>
      <c r="L1002" s="29" t="s">
        <v>45</v>
      </c>
      <c r="M1002" s="29" t="s">
        <v>51</v>
      </c>
      <c r="N1002" s="30" t="str">
        <f>VLOOKUP(M1002,[4]OPERACIONAL!$A$1:$C$12,2,FALSE)</f>
        <v>SELECIONAR</v>
      </c>
    </row>
    <row r="1003" spans="2:14">
      <c r="B1003" s="23" t="str">
        <f t="shared" si="32"/>
        <v>U.</v>
      </c>
      <c r="C1003" s="43" t="s">
        <v>4</v>
      </c>
      <c r="D1003" s="25"/>
      <c r="E1003" s="25"/>
      <c r="F1003" s="24" t="s">
        <v>18</v>
      </c>
      <c r="G1003" s="26">
        <v>1</v>
      </c>
      <c r="H1003" s="31"/>
      <c r="I1003" s="27">
        <v>0</v>
      </c>
      <c r="J1003" s="28">
        <f t="shared" si="33"/>
        <v>0</v>
      </c>
      <c r="K1003" s="29" t="s">
        <v>50</v>
      </c>
      <c r="L1003" s="29" t="s">
        <v>45</v>
      </c>
      <c r="M1003" s="29" t="s">
        <v>51</v>
      </c>
      <c r="N1003" s="30" t="str">
        <f>VLOOKUP(M1003,[4]OPERACIONAL!$A$1:$C$12,2,FALSE)</f>
        <v>SELECIONAR</v>
      </c>
    </row>
    <row r="1004" spans="2:14">
      <c r="B1004" s="23" t="str">
        <f t="shared" si="32"/>
        <v>U.</v>
      </c>
      <c r="C1004" s="43" t="s">
        <v>4</v>
      </c>
      <c r="D1004" s="25"/>
      <c r="E1004" s="25"/>
      <c r="F1004" s="24" t="s">
        <v>18</v>
      </c>
      <c r="G1004" s="26">
        <v>1</v>
      </c>
      <c r="H1004" s="31"/>
      <c r="I1004" s="27">
        <v>0</v>
      </c>
      <c r="J1004" s="28">
        <f t="shared" si="33"/>
        <v>0</v>
      </c>
      <c r="K1004" s="29" t="s">
        <v>50</v>
      </c>
      <c r="L1004" s="29" t="s">
        <v>45</v>
      </c>
      <c r="M1004" s="29" t="s">
        <v>51</v>
      </c>
      <c r="N1004" s="30" t="str">
        <f>VLOOKUP(M1004,[4]OPERACIONAL!$A$1:$C$12,2,FALSE)</f>
        <v>SELECIONAR</v>
      </c>
    </row>
    <row r="1005" spans="2:14">
      <c r="B1005" s="23" t="str">
        <f t="shared" si="32"/>
        <v>U.</v>
      </c>
      <c r="C1005" s="43" t="s">
        <v>4</v>
      </c>
      <c r="D1005" s="25"/>
      <c r="E1005" s="25"/>
      <c r="F1005" s="24" t="s">
        <v>18</v>
      </c>
      <c r="G1005" s="26">
        <v>1</v>
      </c>
      <c r="H1005" s="31"/>
      <c r="I1005" s="27">
        <v>0</v>
      </c>
      <c r="J1005" s="28">
        <f t="shared" si="33"/>
        <v>0</v>
      </c>
      <c r="K1005" s="29" t="s">
        <v>50</v>
      </c>
      <c r="L1005" s="29" t="s">
        <v>45</v>
      </c>
      <c r="M1005" s="29" t="s">
        <v>51</v>
      </c>
      <c r="N1005" s="30" t="str">
        <f>VLOOKUP(M1005,[4]OPERACIONAL!$A$1:$C$12,2,FALSE)</f>
        <v>SELECIONAR</v>
      </c>
    </row>
    <row r="1006" spans="2:14">
      <c r="B1006" s="23" t="str">
        <f t="shared" si="32"/>
        <v>U.</v>
      </c>
      <c r="C1006" s="43" t="s">
        <v>4</v>
      </c>
      <c r="D1006" s="25"/>
      <c r="E1006" s="25"/>
      <c r="F1006" s="24" t="s">
        <v>18</v>
      </c>
      <c r="G1006" s="26">
        <v>1</v>
      </c>
      <c r="H1006" s="31"/>
      <c r="I1006" s="27">
        <v>0</v>
      </c>
      <c r="J1006" s="28">
        <f t="shared" si="33"/>
        <v>0</v>
      </c>
      <c r="K1006" s="29" t="s">
        <v>50</v>
      </c>
      <c r="L1006" s="29" t="s">
        <v>45</v>
      </c>
      <c r="M1006" s="29" t="s">
        <v>51</v>
      </c>
      <c r="N1006" s="30" t="str">
        <f>VLOOKUP(M1006,[4]OPERACIONAL!$A$1:$C$12,2,FALSE)</f>
        <v>SELECIONAR</v>
      </c>
    </row>
    <row r="1007" spans="2:14">
      <c r="B1007" s="23" t="str">
        <f t="shared" si="32"/>
        <v>U.</v>
      </c>
      <c r="C1007" s="43" t="s">
        <v>4</v>
      </c>
      <c r="D1007" s="25"/>
      <c r="E1007" s="25"/>
      <c r="F1007" s="24" t="s">
        <v>18</v>
      </c>
      <c r="G1007" s="26">
        <v>1</v>
      </c>
      <c r="H1007" s="31"/>
      <c r="I1007" s="27">
        <v>0</v>
      </c>
      <c r="J1007" s="28">
        <f t="shared" si="33"/>
        <v>0</v>
      </c>
      <c r="K1007" s="29" t="s">
        <v>50</v>
      </c>
      <c r="L1007" s="29" t="s">
        <v>45</v>
      </c>
      <c r="M1007" s="29" t="s">
        <v>51</v>
      </c>
      <c r="N1007" s="30" t="str">
        <f>VLOOKUP(M1007,[4]OPERACIONAL!$A$1:$C$12,2,FALSE)</f>
        <v>SELECIONAR</v>
      </c>
    </row>
    <row r="1008" spans="2:14">
      <c r="B1008" s="23" t="str">
        <f t="shared" si="32"/>
        <v>U.</v>
      </c>
      <c r="C1008" s="43" t="s">
        <v>4</v>
      </c>
      <c r="D1008" s="25"/>
      <c r="E1008" s="25"/>
      <c r="F1008" s="24" t="s">
        <v>18</v>
      </c>
      <c r="G1008" s="26">
        <v>1</v>
      </c>
      <c r="H1008" s="31"/>
      <c r="I1008" s="27">
        <v>0</v>
      </c>
      <c r="J1008" s="28">
        <f t="shared" si="33"/>
        <v>0</v>
      </c>
      <c r="K1008" s="29" t="s">
        <v>50</v>
      </c>
      <c r="L1008" s="29" t="s">
        <v>45</v>
      </c>
      <c r="M1008" s="29" t="s">
        <v>51</v>
      </c>
      <c r="N1008" s="30" t="str">
        <f>VLOOKUP(M1008,[4]OPERACIONAL!$A$1:$C$12,2,FALSE)</f>
        <v>SELECIONAR</v>
      </c>
    </row>
    <row r="1009" spans="2:14">
      <c r="B1009" s="23" t="str">
        <f t="shared" si="32"/>
        <v>U.</v>
      </c>
      <c r="C1009" s="43" t="s">
        <v>4</v>
      </c>
      <c r="D1009" s="25"/>
      <c r="E1009" s="25"/>
      <c r="F1009" s="24" t="s">
        <v>18</v>
      </c>
      <c r="G1009" s="26">
        <v>1</v>
      </c>
      <c r="H1009" s="31"/>
      <c r="I1009" s="27">
        <v>0</v>
      </c>
      <c r="J1009" s="28">
        <f t="shared" si="33"/>
        <v>0</v>
      </c>
      <c r="K1009" s="29" t="s">
        <v>50</v>
      </c>
      <c r="L1009" s="29" t="s">
        <v>45</v>
      </c>
      <c r="M1009" s="29" t="s">
        <v>51</v>
      </c>
      <c r="N1009" s="30" t="str">
        <f>VLOOKUP(M1009,[4]OPERACIONAL!$A$1:$C$12,2,FALSE)</f>
        <v>SELECIONAR</v>
      </c>
    </row>
    <row r="1010" spans="2:14">
      <c r="B1010" s="23" t="str">
        <f t="shared" si="32"/>
        <v>U.</v>
      </c>
      <c r="C1010" s="43" t="s">
        <v>4</v>
      </c>
      <c r="D1010" s="25"/>
      <c r="E1010" s="25"/>
      <c r="F1010" s="24" t="s">
        <v>18</v>
      </c>
      <c r="G1010" s="26">
        <v>1</v>
      </c>
      <c r="H1010" s="31"/>
      <c r="I1010" s="27">
        <v>0</v>
      </c>
      <c r="J1010" s="28">
        <f t="shared" si="33"/>
        <v>0</v>
      </c>
      <c r="K1010" s="29" t="s">
        <v>50</v>
      </c>
      <c r="L1010" s="29" t="s">
        <v>45</v>
      </c>
      <c r="M1010" s="29" t="s">
        <v>51</v>
      </c>
      <c r="N1010" s="30" t="str">
        <f>VLOOKUP(M1010,[4]OPERACIONAL!$A$1:$C$12,2,FALSE)</f>
        <v>SELECIONAR</v>
      </c>
    </row>
    <row r="1011" spans="2:14">
      <c r="B1011" s="23" t="str">
        <f t="shared" si="32"/>
        <v>U.</v>
      </c>
      <c r="C1011" s="43" t="s">
        <v>4</v>
      </c>
      <c r="D1011" s="25"/>
      <c r="E1011" s="25"/>
      <c r="F1011" s="24" t="s">
        <v>18</v>
      </c>
      <c r="G1011" s="26">
        <v>1</v>
      </c>
      <c r="H1011" s="31"/>
      <c r="I1011" s="27">
        <v>0</v>
      </c>
      <c r="J1011" s="28">
        <f t="shared" si="33"/>
        <v>0</v>
      </c>
      <c r="K1011" s="29" t="s">
        <v>50</v>
      </c>
      <c r="L1011" s="29" t="s">
        <v>45</v>
      </c>
      <c r="M1011" s="29" t="s">
        <v>51</v>
      </c>
      <c r="N1011" s="30" t="str">
        <f>VLOOKUP(M1011,[4]OPERACIONAL!$A$1:$C$12,2,FALSE)</f>
        <v>SELECIONAR</v>
      </c>
    </row>
    <row r="1012" spans="2:14">
      <c r="B1012" s="23" t="str">
        <f t="shared" si="32"/>
        <v>U.</v>
      </c>
      <c r="C1012" s="43" t="s">
        <v>4</v>
      </c>
      <c r="D1012" s="25"/>
      <c r="E1012" s="25"/>
      <c r="F1012" s="24" t="s">
        <v>18</v>
      </c>
      <c r="G1012" s="26">
        <v>1</v>
      </c>
      <c r="H1012" s="31"/>
      <c r="I1012" s="27">
        <v>0</v>
      </c>
      <c r="J1012" s="28">
        <f t="shared" si="33"/>
        <v>0</v>
      </c>
      <c r="K1012" s="29" t="s">
        <v>50</v>
      </c>
      <c r="L1012" s="29" t="s">
        <v>45</v>
      </c>
      <c r="M1012" s="29" t="s">
        <v>51</v>
      </c>
      <c r="N1012" s="30" t="str">
        <f>VLOOKUP(M1012,[4]OPERACIONAL!$A$1:$C$12,2,FALSE)</f>
        <v>SELECIONAR</v>
      </c>
    </row>
    <row r="1013" spans="2:14">
      <c r="B1013" s="23" t="str">
        <f t="shared" si="32"/>
        <v>U.</v>
      </c>
      <c r="C1013" s="43" t="s">
        <v>4</v>
      </c>
      <c r="D1013" s="25"/>
      <c r="E1013" s="25"/>
      <c r="F1013" s="24" t="s">
        <v>18</v>
      </c>
      <c r="G1013" s="26">
        <v>1</v>
      </c>
      <c r="H1013" s="31"/>
      <c r="I1013" s="27">
        <v>0</v>
      </c>
      <c r="J1013" s="28">
        <f t="shared" si="33"/>
        <v>0</v>
      </c>
      <c r="K1013" s="29" t="s">
        <v>50</v>
      </c>
      <c r="L1013" s="29" t="s">
        <v>45</v>
      </c>
      <c r="M1013" s="29" t="s">
        <v>51</v>
      </c>
      <c r="N1013" s="30" t="str">
        <f>VLOOKUP(M1013,[4]OPERACIONAL!$A$1:$C$12,2,FALSE)</f>
        <v>SELECIONAR</v>
      </c>
    </row>
    <row r="1014" spans="2:14">
      <c r="B1014" s="23" t="str">
        <f t="shared" si="32"/>
        <v>U.</v>
      </c>
      <c r="C1014" s="43" t="s">
        <v>4</v>
      </c>
      <c r="D1014" s="25"/>
      <c r="E1014" s="25"/>
      <c r="F1014" s="24" t="s">
        <v>18</v>
      </c>
      <c r="G1014" s="26">
        <v>1</v>
      </c>
      <c r="H1014" s="31"/>
      <c r="I1014" s="27">
        <v>0</v>
      </c>
      <c r="J1014" s="28">
        <f t="shared" si="33"/>
        <v>0</v>
      </c>
      <c r="K1014" s="29" t="s">
        <v>50</v>
      </c>
      <c r="L1014" s="29" t="s">
        <v>45</v>
      </c>
      <c r="M1014" s="29" t="s">
        <v>51</v>
      </c>
      <c r="N1014" s="30" t="str">
        <f>VLOOKUP(M1014,[4]OPERACIONAL!$A$1:$C$12,2,FALSE)</f>
        <v>SELECIONAR</v>
      </c>
    </row>
    <row r="1015" spans="2:14">
      <c r="B1015" s="23" t="str">
        <f t="shared" ref="B1015:B1049" si="34">MID(C1015,1,2)</f>
        <v>U.</v>
      </c>
      <c r="C1015" s="43" t="s">
        <v>4</v>
      </c>
      <c r="D1015" s="25"/>
      <c r="E1015" s="25"/>
      <c r="F1015" s="24" t="s">
        <v>18</v>
      </c>
      <c r="G1015" s="26">
        <v>1</v>
      </c>
      <c r="H1015" s="31"/>
      <c r="I1015" s="27">
        <v>0</v>
      </c>
      <c r="J1015" s="28">
        <f t="shared" si="33"/>
        <v>0</v>
      </c>
      <c r="K1015" s="29" t="s">
        <v>50</v>
      </c>
      <c r="L1015" s="29" t="s">
        <v>45</v>
      </c>
      <c r="M1015" s="29" t="s">
        <v>51</v>
      </c>
      <c r="N1015" s="30" t="str">
        <f>VLOOKUP(M1015,[4]OPERACIONAL!$A$1:$C$12,2,FALSE)</f>
        <v>SELECIONAR</v>
      </c>
    </row>
    <row r="1016" spans="2:14">
      <c r="B1016" s="23" t="str">
        <f t="shared" si="34"/>
        <v>U.</v>
      </c>
      <c r="C1016" s="43" t="s">
        <v>4</v>
      </c>
      <c r="D1016" s="25"/>
      <c r="E1016" s="25"/>
      <c r="F1016" s="24" t="s">
        <v>18</v>
      </c>
      <c r="G1016" s="26">
        <v>1</v>
      </c>
      <c r="H1016" s="31"/>
      <c r="I1016" s="27">
        <v>0</v>
      </c>
      <c r="J1016" s="28">
        <f t="shared" si="33"/>
        <v>0</v>
      </c>
      <c r="K1016" s="29" t="s">
        <v>50</v>
      </c>
      <c r="L1016" s="29" t="s">
        <v>45</v>
      </c>
      <c r="M1016" s="29" t="s">
        <v>51</v>
      </c>
      <c r="N1016" s="30" t="str">
        <f>VLOOKUP(M1016,[4]OPERACIONAL!$A$1:$C$12,2,FALSE)</f>
        <v>SELECIONAR</v>
      </c>
    </row>
    <row r="1017" spans="2:14">
      <c r="B1017" s="23" t="str">
        <f t="shared" si="34"/>
        <v>U.</v>
      </c>
      <c r="C1017" s="43" t="s">
        <v>4</v>
      </c>
      <c r="D1017" s="25"/>
      <c r="E1017" s="25"/>
      <c r="F1017" s="24" t="s">
        <v>18</v>
      </c>
      <c r="G1017" s="26">
        <v>1</v>
      </c>
      <c r="H1017" s="31"/>
      <c r="I1017" s="27">
        <v>0</v>
      </c>
      <c r="J1017" s="28">
        <f t="shared" si="33"/>
        <v>0</v>
      </c>
      <c r="K1017" s="29" t="s">
        <v>50</v>
      </c>
      <c r="L1017" s="29" t="s">
        <v>45</v>
      </c>
      <c r="M1017" s="29" t="s">
        <v>51</v>
      </c>
      <c r="N1017" s="30" t="str">
        <f>VLOOKUP(M1017,[4]OPERACIONAL!$A$1:$C$12,2,FALSE)</f>
        <v>SELECIONAR</v>
      </c>
    </row>
    <row r="1018" spans="2:14">
      <c r="B1018" s="23" t="str">
        <f t="shared" si="34"/>
        <v>U.</v>
      </c>
      <c r="C1018" s="43" t="s">
        <v>4</v>
      </c>
      <c r="D1018" s="25"/>
      <c r="E1018" s="25"/>
      <c r="F1018" s="24" t="s">
        <v>18</v>
      </c>
      <c r="G1018" s="26">
        <v>1</v>
      </c>
      <c r="H1018" s="31"/>
      <c r="I1018" s="27">
        <v>0</v>
      </c>
      <c r="J1018" s="28">
        <f t="shared" si="33"/>
        <v>0</v>
      </c>
      <c r="K1018" s="29" t="s">
        <v>50</v>
      </c>
      <c r="L1018" s="29" t="s">
        <v>45</v>
      </c>
      <c r="M1018" s="29" t="s">
        <v>51</v>
      </c>
      <c r="N1018" s="30" t="str">
        <f>VLOOKUP(M1018,[4]OPERACIONAL!$A$1:$C$12,2,FALSE)</f>
        <v>SELECIONAR</v>
      </c>
    </row>
    <row r="1019" spans="2:14">
      <c r="B1019" s="23" t="str">
        <f t="shared" si="34"/>
        <v>U.</v>
      </c>
      <c r="C1019" s="43" t="s">
        <v>4</v>
      </c>
      <c r="D1019" s="25"/>
      <c r="E1019" s="25"/>
      <c r="F1019" s="24" t="s">
        <v>18</v>
      </c>
      <c r="G1019" s="26">
        <v>1</v>
      </c>
      <c r="H1019" s="31"/>
      <c r="I1019" s="27">
        <v>0</v>
      </c>
      <c r="J1019" s="28">
        <f t="shared" si="33"/>
        <v>0</v>
      </c>
      <c r="K1019" s="29" t="s">
        <v>50</v>
      </c>
      <c r="L1019" s="29" t="s">
        <v>45</v>
      </c>
      <c r="M1019" s="29" t="s">
        <v>51</v>
      </c>
      <c r="N1019" s="30" t="str">
        <f>VLOOKUP(M1019,[4]OPERACIONAL!$A$1:$C$12,2,FALSE)</f>
        <v>SELECIONAR</v>
      </c>
    </row>
    <row r="1020" spans="2:14">
      <c r="B1020" s="23" t="str">
        <f t="shared" si="34"/>
        <v>U.</v>
      </c>
      <c r="C1020" s="43" t="s">
        <v>4</v>
      </c>
      <c r="D1020" s="25"/>
      <c r="E1020" s="25"/>
      <c r="F1020" s="24" t="s">
        <v>18</v>
      </c>
      <c r="G1020" s="26">
        <v>1</v>
      </c>
      <c r="H1020" s="31"/>
      <c r="I1020" s="27">
        <v>0</v>
      </c>
      <c r="J1020" s="28">
        <f t="shared" si="33"/>
        <v>0</v>
      </c>
      <c r="K1020" s="29" t="s">
        <v>50</v>
      </c>
      <c r="L1020" s="29" t="s">
        <v>45</v>
      </c>
      <c r="M1020" s="29" t="s">
        <v>51</v>
      </c>
      <c r="N1020" s="30" t="str">
        <f>VLOOKUP(M1020,[4]OPERACIONAL!$A$1:$C$12,2,FALSE)</f>
        <v>SELECIONAR</v>
      </c>
    </row>
    <row r="1021" spans="2:14">
      <c r="B1021" s="23" t="str">
        <f t="shared" si="34"/>
        <v>U.</v>
      </c>
      <c r="C1021" s="43" t="s">
        <v>4</v>
      </c>
      <c r="D1021" s="25"/>
      <c r="E1021" s="25"/>
      <c r="F1021" s="24" t="s">
        <v>18</v>
      </c>
      <c r="G1021" s="26">
        <v>1</v>
      </c>
      <c r="H1021" s="31"/>
      <c r="I1021" s="27">
        <v>0</v>
      </c>
      <c r="J1021" s="28">
        <f t="shared" si="33"/>
        <v>0</v>
      </c>
      <c r="K1021" s="29" t="s">
        <v>50</v>
      </c>
      <c r="L1021" s="29" t="s">
        <v>45</v>
      </c>
      <c r="M1021" s="29" t="s">
        <v>51</v>
      </c>
      <c r="N1021" s="30" t="str">
        <f>VLOOKUP(M1021,[4]OPERACIONAL!$A$1:$C$12,2,FALSE)</f>
        <v>SELECIONAR</v>
      </c>
    </row>
    <row r="1022" spans="2:14">
      <c r="B1022" s="23" t="str">
        <f t="shared" si="34"/>
        <v>U.</v>
      </c>
      <c r="C1022" s="43" t="s">
        <v>4</v>
      </c>
      <c r="D1022" s="25"/>
      <c r="E1022" s="25"/>
      <c r="F1022" s="24" t="s">
        <v>18</v>
      </c>
      <c r="G1022" s="26">
        <v>1</v>
      </c>
      <c r="H1022" s="31"/>
      <c r="I1022" s="27">
        <v>0</v>
      </c>
      <c r="J1022" s="28">
        <f t="shared" si="33"/>
        <v>0</v>
      </c>
      <c r="K1022" s="29" t="s">
        <v>50</v>
      </c>
      <c r="L1022" s="29" t="s">
        <v>45</v>
      </c>
      <c r="M1022" s="29" t="s">
        <v>51</v>
      </c>
      <c r="N1022" s="30" t="str">
        <f>VLOOKUP(M1022,[4]OPERACIONAL!$A$1:$C$12,2,FALSE)</f>
        <v>SELECIONAR</v>
      </c>
    </row>
    <row r="1023" spans="2:14">
      <c r="B1023" s="23" t="str">
        <f t="shared" si="34"/>
        <v>U.</v>
      </c>
      <c r="C1023" s="43" t="s">
        <v>4</v>
      </c>
      <c r="D1023" s="25"/>
      <c r="E1023" s="25"/>
      <c r="F1023" s="24" t="s">
        <v>18</v>
      </c>
      <c r="G1023" s="26">
        <v>1</v>
      </c>
      <c r="H1023" s="31"/>
      <c r="I1023" s="27">
        <v>0</v>
      </c>
      <c r="J1023" s="28">
        <f t="shared" si="33"/>
        <v>0</v>
      </c>
      <c r="K1023" s="29" t="s">
        <v>50</v>
      </c>
      <c r="L1023" s="29" t="s">
        <v>45</v>
      </c>
      <c r="M1023" s="29" t="s">
        <v>51</v>
      </c>
      <c r="N1023" s="30" t="str">
        <f>VLOOKUP(M1023,[4]OPERACIONAL!$A$1:$C$12,2,FALSE)</f>
        <v>SELECIONAR</v>
      </c>
    </row>
    <row r="1024" spans="2:14">
      <c r="B1024" s="23" t="str">
        <f t="shared" si="34"/>
        <v>U.</v>
      </c>
      <c r="C1024" s="43" t="s">
        <v>4</v>
      </c>
      <c r="D1024" s="25"/>
      <c r="E1024" s="25"/>
      <c r="F1024" s="24" t="s">
        <v>18</v>
      </c>
      <c r="G1024" s="26">
        <v>1</v>
      </c>
      <c r="H1024" s="31"/>
      <c r="I1024" s="27">
        <v>0</v>
      </c>
      <c r="J1024" s="28">
        <f t="shared" si="33"/>
        <v>0</v>
      </c>
      <c r="K1024" s="29" t="s">
        <v>50</v>
      </c>
      <c r="L1024" s="29" t="s">
        <v>45</v>
      </c>
      <c r="M1024" s="29" t="s">
        <v>51</v>
      </c>
      <c r="N1024" s="30" t="str">
        <f>VLOOKUP(M1024,[4]OPERACIONAL!$A$1:$C$12,2,FALSE)</f>
        <v>SELECIONAR</v>
      </c>
    </row>
    <row r="1025" spans="2:14">
      <c r="B1025" s="23" t="str">
        <f t="shared" si="34"/>
        <v>U.</v>
      </c>
      <c r="C1025" s="43" t="s">
        <v>4</v>
      </c>
      <c r="D1025" s="25"/>
      <c r="E1025" s="25"/>
      <c r="F1025" s="24" t="s">
        <v>18</v>
      </c>
      <c r="G1025" s="26">
        <v>1</v>
      </c>
      <c r="H1025" s="31"/>
      <c r="I1025" s="27">
        <v>0</v>
      </c>
      <c r="J1025" s="28">
        <f t="shared" si="33"/>
        <v>0</v>
      </c>
      <c r="K1025" s="29" t="s">
        <v>50</v>
      </c>
      <c r="L1025" s="29" t="s">
        <v>45</v>
      </c>
      <c r="M1025" s="29" t="s">
        <v>51</v>
      </c>
      <c r="N1025" s="30" t="str">
        <f>VLOOKUP(M1025,[4]OPERACIONAL!$A$1:$C$12,2,FALSE)</f>
        <v>SELECIONAR</v>
      </c>
    </row>
    <row r="1026" spans="2:14">
      <c r="B1026" s="23" t="str">
        <f t="shared" si="34"/>
        <v>U.</v>
      </c>
      <c r="C1026" s="43" t="s">
        <v>4</v>
      </c>
      <c r="D1026" s="25"/>
      <c r="E1026" s="25"/>
      <c r="F1026" s="24" t="s">
        <v>18</v>
      </c>
      <c r="G1026" s="26">
        <v>1</v>
      </c>
      <c r="H1026" s="31"/>
      <c r="I1026" s="27">
        <v>0</v>
      </c>
      <c r="J1026" s="28">
        <f t="shared" si="33"/>
        <v>0</v>
      </c>
      <c r="K1026" s="29" t="s">
        <v>50</v>
      </c>
      <c r="L1026" s="29" t="s">
        <v>45</v>
      </c>
      <c r="M1026" s="29" t="s">
        <v>51</v>
      </c>
      <c r="N1026" s="30" t="str">
        <f>VLOOKUP(M1026,[4]OPERACIONAL!$A$1:$C$12,2,FALSE)</f>
        <v>SELECIONAR</v>
      </c>
    </row>
    <row r="1027" spans="2:14">
      <c r="B1027" s="23" t="str">
        <f t="shared" si="34"/>
        <v>U.</v>
      </c>
      <c r="C1027" s="43" t="s">
        <v>4</v>
      </c>
      <c r="D1027" s="25"/>
      <c r="E1027" s="25"/>
      <c r="F1027" s="24" t="s">
        <v>18</v>
      </c>
      <c r="G1027" s="26">
        <v>1</v>
      </c>
      <c r="H1027" s="31"/>
      <c r="I1027" s="27">
        <v>0</v>
      </c>
      <c r="J1027" s="28">
        <f t="shared" si="33"/>
        <v>0</v>
      </c>
      <c r="K1027" s="29" t="s">
        <v>50</v>
      </c>
      <c r="L1027" s="29" t="s">
        <v>45</v>
      </c>
      <c r="M1027" s="29" t="s">
        <v>51</v>
      </c>
      <c r="N1027" s="30" t="str">
        <f>VLOOKUP(M1027,[4]OPERACIONAL!$A$1:$C$12,2,FALSE)</f>
        <v>SELECIONAR</v>
      </c>
    </row>
    <row r="1028" spans="2:14">
      <c r="B1028" s="23" t="str">
        <f t="shared" si="34"/>
        <v>U.</v>
      </c>
      <c r="C1028" s="43" t="s">
        <v>4</v>
      </c>
      <c r="D1028" s="25"/>
      <c r="E1028" s="25"/>
      <c r="F1028" s="24" t="s">
        <v>18</v>
      </c>
      <c r="G1028" s="26">
        <v>1</v>
      </c>
      <c r="H1028" s="31"/>
      <c r="I1028" s="27">
        <v>0</v>
      </c>
      <c r="J1028" s="28">
        <f t="shared" ref="J1028:J1049" si="35">G1028*I1028</f>
        <v>0</v>
      </c>
      <c r="K1028" s="29" t="s">
        <v>50</v>
      </c>
      <c r="L1028" s="29" t="s">
        <v>45</v>
      </c>
      <c r="M1028" s="29" t="s">
        <v>51</v>
      </c>
      <c r="N1028" s="30" t="str">
        <f>VLOOKUP(M1028,[4]OPERACIONAL!$A$1:$C$12,2,FALSE)</f>
        <v>SELECIONAR</v>
      </c>
    </row>
    <row r="1029" spans="2:14">
      <c r="B1029" s="23" t="str">
        <f t="shared" si="34"/>
        <v>U.</v>
      </c>
      <c r="C1029" s="43" t="s">
        <v>4</v>
      </c>
      <c r="D1029" s="25"/>
      <c r="E1029" s="25"/>
      <c r="F1029" s="24" t="s">
        <v>18</v>
      </c>
      <c r="G1029" s="26">
        <v>1</v>
      </c>
      <c r="H1029" s="31"/>
      <c r="I1029" s="27">
        <v>0</v>
      </c>
      <c r="J1029" s="28">
        <f t="shared" si="35"/>
        <v>0</v>
      </c>
      <c r="K1029" s="29" t="s">
        <v>50</v>
      </c>
      <c r="L1029" s="29" t="s">
        <v>45</v>
      </c>
      <c r="M1029" s="29" t="s">
        <v>51</v>
      </c>
      <c r="N1029" s="30" t="str">
        <f>VLOOKUP(M1029,[4]OPERACIONAL!$A$1:$C$12,2,FALSE)</f>
        <v>SELECIONAR</v>
      </c>
    </row>
    <row r="1030" spans="2:14">
      <c r="B1030" s="23" t="str">
        <f t="shared" si="34"/>
        <v>U.</v>
      </c>
      <c r="C1030" s="43" t="s">
        <v>4</v>
      </c>
      <c r="D1030" s="25"/>
      <c r="E1030" s="25"/>
      <c r="F1030" s="24" t="s">
        <v>18</v>
      </c>
      <c r="G1030" s="26">
        <v>1</v>
      </c>
      <c r="H1030" s="31"/>
      <c r="I1030" s="27">
        <v>0</v>
      </c>
      <c r="J1030" s="28">
        <f t="shared" si="35"/>
        <v>0</v>
      </c>
      <c r="K1030" s="29" t="s">
        <v>50</v>
      </c>
      <c r="L1030" s="29" t="s">
        <v>45</v>
      </c>
      <c r="M1030" s="29" t="s">
        <v>51</v>
      </c>
      <c r="N1030" s="30" t="str">
        <f>VLOOKUP(M1030,[4]OPERACIONAL!$A$1:$C$12,2,FALSE)</f>
        <v>SELECIONAR</v>
      </c>
    </row>
    <row r="1031" spans="2:14">
      <c r="B1031" s="23" t="str">
        <f t="shared" si="34"/>
        <v>U.</v>
      </c>
      <c r="C1031" s="43" t="s">
        <v>4</v>
      </c>
      <c r="D1031" s="25"/>
      <c r="E1031" s="25"/>
      <c r="F1031" s="24" t="s">
        <v>18</v>
      </c>
      <c r="G1031" s="26">
        <v>1</v>
      </c>
      <c r="H1031" s="31"/>
      <c r="I1031" s="27">
        <v>0</v>
      </c>
      <c r="J1031" s="28">
        <f t="shared" si="35"/>
        <v>0</v>
      </c>
      <c r="K1031" s="29" t="s">
        <v>50</v>
      </c>
      <c r="L1031" s="29" t="s">
        <v>45</v>
      </c>
      <c r="M1031" s="29" t="s">
        <v>51</v>
      </c>
      <c r="N1031" s="30" t="str">
        <f>VLOOKUP(M1031,[4]OPERACIONAL!$A$1:$C$12,2,FALSE)</f>
        <v>SELECIONAR</v>
      </c>
    </row>
    <row r="1032" spans="2:14">
      <c r="B1032" s="23" t="str">
        <f t="shared" si="34"/>
        <v>U.</v>
      </c>
      <c r="C1032" s="43" t="s">
        <v>4</v>
      </c>
      <c r="D1032" s="25"/>
      <c r="E1032" s="25"/>
      <c r="F1032" s="24" t="s">
        <v>18</v>
      </c>
      <c r="G1032" s="26">
        <v>1</v>
      </c>
      <c r="H1032" s="31"/>
      <c r="I1032" s="27">
        <v>0</v>
      </c>
      <c r="J1032" s="28">
        <f t="shared" si="35"/>
        <v>0</v>
      </c>
      <c r="K1032" s="29" t="s">
        <v>50</v>
      </c>
      <c r="L1032" s="29" t="s">
        <v>45</v>
      </c>
      <c r="M1032" s="29" t="s">
        <v>51</v>
      </c>
      <c r="N1032" s="30" t="str">
        <f>VLOOKUP(M1032,[4]OPERACIONAL!$A$1:$C$12,2,FALSE)</f>
        <v>SELECIONAR</v>
      </c>
    </row>
    <row r="1033" spans="2:14">
      <c r="B1033" s="23" t="str">
        <f t="shared" si="34"/>
        <v>U.</v>
      </c>
      <c r="C1033" s="43" t="s">
        <v>4</v>
      </c>
      <c r="D1033" s="25"/>
      <c r="E1033" s="25"/>
      <c r="F1033" s="24" t="s">
        <v>18</v>
      </c>
      <c r="G1033" s="26">
        <v>1</v>
      </c>
      <c r="H1033" s="31"/>
      <c r="I1033" s="27">
        <v>0</v>
      </c>
      <c r="J1033" s="28">
        <f t="shared" si="35"/>
        <v>0</v>
      </c>
      <c r="K1033" s="29" t="s">
        <v>50</v>
      </c>
      <c r="L1033" s="29" t="s">
        <v>45</v>
      </c>
      <c r="M1033" s="29" t="s">
        <v>51</v>
      </c>
      <c r="N1033" s="30" t="str">
        <f>VLOOKUP(M1033,[4]OPERACIONAL!$A$1:$C$12,2,FALSE)</f>
        <v>SELECIONAR</v>
      </c>
    </row>
    <row r="1034" spans="2:14">
      <c r="B1034" s="23" t="str">
        <f t="shared" si="34"/>
        <v>U.</v>
      </c>
      <c r="C1034" s="43" t="s">
        <v>4</v>
      </c>
      <c r="D1034" s="25"/>
      <c r="E1034" s="25"/>
      <c r="F1034" s="24" t="s">
        <v>18</v>
      </c>
      <c r="G1034" s="26">
        <v>1</v>
      </c>
      <c r="H1034" s="31"/>
      <c r="I1034" s="27">
        <v>0</v>
      </c>
      <c r="J1034" s="28">
        <f t="shared" si="35"/>
        <v>0</v>
      </c>
      <c r="K1034" s="29" t="s">
        <v>50</v>
      </c>
      <c r="L1034" s="29" t="s">
        <v>45</v>
      </c>
      <c r="M1034" s="29" t="s">
        <v>51</v>
      </c>
      <c r="N1034" s="30" t="str">
        <f>VLOOKUP(M1034,[4]OPERACIONAL!$A$1:$C$12,2,FALSE)</f>
        <v>SELECIONAR</v>
      </c>
    </row>
    <row r="1035" spans="2:14">
      <c r="B1035" s="23" t="str">
        <f t="shared" si="34"/>
        <v>U.</v>
      </c>
      <c r="C1035" s="43" t="s">
        <v>4</v>
      </c>
      <c r="D1035" s="25"/>
      <c r="E1035" s="25"/>
      <c r="F1035" s="24" t="s">
        <v>18</v>
      </c>
      <c r="G1035" s="26">
        <v>1</v>
      </c>
      <c r="H1035" s="31"/>
      <c r="I1035" s="27">
        <v>0</v>
      </c>
      <c r="J1035" s="28">
        <f t="shared" si="35"/>
        <v>0</v>
      </c>
      <c r="K1035" s="29" t="s">
        <v>50</v>
      </c>
      <c r="L1035" s="29" t="s">
        <v>45</v>
      </c>
      <c r="M1035" s="29" t="s">
        <v>51</v>
      </c>
      <c r="N1035" s="30" t="str">
        <f>VLOOKUP(M1035,[4]OPERACIONAL!$A$1:$C$12,2,FALSE)</f>
        <v>SELECIONAR</v>
      </c>
    </row>
    <row r="1036" spans="2:14">
      <c r="B1036" s="23" t="str">
        <f t="shared" si="34"/>
        <v>U.</v>
      </c>
      <c r="C1036" s="43" t="s">
        <v>4</v>
      </c>
      <c r="D1036" s="25"/>
      <c r="E1036" s="25"/>
      <c r="F1036" s="24" t="s">
        <v>18</v>
      </c>
      <c r="G1036" s="26">
        <v>1</v>
      </c>
      <c r="H1036" s="31"/>
      <c r="I1036" s="27">
        <v>0</v>
      </c>
      <c r="J1036" s="28">
        <f t="shared" si="35"/>
        <v>0</v>
      </c>
      <c r="K1036" s="29" t="s">
        <v>50</v>
      </c>
      <c r="L1036" s="29" t="s">
        <v>45</v>
      </c>
      <c r="M1036" s="29" t="s">
        <v>51</v>
      </c>
      <c r="N1036" s="30" t="str">
        <f>VLOOKUP(M1036,[4]OPERACIONAL!$A$1:$C$12,2,FALSE)</f>
        <v>SELECIONAR</v>
      </c>
    </row>
    <row r="1037" spans="2:14">
      <c r="B1037" s="23" t="str">
        <f t="shared" si="34"/>
        <v>U.</v>
      </c>
      <c r="C1037" s="43" t="s">
        <v>4</v>
      </c>
      <c r="D1037" s="25"/>
      <c r="E1037" s="25"/>
      <c r="F1037" s="24" t="s">
        <v>18</v>
      </c>
      <c r="G1037" s="26">
        <v>1</v>
      </c>
      <c r="H1037" s="31"/>
      <c r="I1037" s="27">
        <v>0</v>
      </c>
      <c r="J1037" s="28">
        <f t="shared" si="35"/>
        <v>0</v>
      </c>
      <c r="K1037" s="29" t="s">
        <v>50</v>
      </c>
      <c r="L1037" s="29" t="s">
        <v>45</v>
      </c>
      <c r="M1037" s="29" t="s">
        <v>51</v>
      </c>
      <c r="N1037" s="30" t="str">
        <f>VLOOKUP(M1037,[4]OPERACIONAL!$A$1:$C$12,2,FALSE)</f>
        <v>SELECIONAR</v>
      </c>
    </row>
    <row r="1038" spans="2:14">
      <c r="B1038" s="23" t="str">
        <f t="shared" si="34"/>
        <v>U.</v>
      </c>
      <c r="C1038" s="43" t="s">
        <v>4</v>
      </c>
      <c r="D1038" s="25"/>
      <c r="E1038" s="25"/>
      <c r="F1038" s="24" t="s">
        <v>18</v>
      </c>
      <c r="G1038" s="26">
        <v>1</v>
      </c>
      <c r="H1038" s="31"/>
      <c r="I1038" s="27">
        <v>0</v>
      </c>
      <c r="J1038" s="28">
        <f t="shared" si="35"/>
        <v>0</v>
      </c>
      <c r="K1038" s="29" t="s">
        <v>50</v>
      </c>
      <c r="L1038" s="29" t="s">
        <v>45</v>
      </c>
      <c r="M1038" s="29" t="s">
        <v>51</v>
      </c>
      <c r="N1038" s="30" t="str">
        <f>VLOOKUP(M1038,[4]OPERACIONAL!$A$1:$C$12,2,FALSE)</f>
        <v>SELECIONAR</v>
      </c>
    </row>
    <row r="1039" spans="2:14">
      <c r="B1039" s="23" t="str">
        <f t="shared" si="34"/>
        <v>U.</v>
      </c>
      <c r="C1039" s="43" t="s">
        <v>4</v>
      </c>
      <c r="D1039" s="25"/>
      <c r="E1039" s="25"/>
      <c r="F1039" s="24" t="s">
        <v>18</v>
      </c>
      <c r="G1039" s="26">
        <v>1</v>
      </c>
      <c r="H1039" s="31"/>
      <c r="I1039" s="27">
        <v>0</v>
      </c>
      <c r="J1039" s="28">
        <f t="shared" si="35"/>
        <v>0</v>
      </c>
      <c r="K1039" s="29" t="s">
        <v>50</v>
      </c>
      <c r="L1039" s="29" t="s">
        <v>45</v>
      </c>
      <c r="M1039" s="29" t="s">
        <v>51</v>
      </c>
      <c r="N1039" s="30" t="str">
        <f>VLOOKUP(M1039,[4]OPERACIONAL!$A$1:$C$12,2,FALSE)</f>
        <v>SELECIONAR</v>
      </c>
    </row>
    <row r="1040" spans="2:14">
      <c r="B1040" s="23" t="str">
        <f t="shared" si="34"/>
        <v>U.</v>
      </c>
      <c r="C1040" s="43" t="s">
        <v>4</v>
      </c>
      <c r="D1040" s="25"/>
      <c r="E1040" s="25"/>
      <c r="F1040" s="24" t="s">
        <v>18</v>
      </c>
      <c r="G1040" s="26">
        <v>1</v>
      </c>
      <c r="H1040" s="31"/>
      <c r="I1040" s="27">
        <v>0</v>
      </c>
      <c r="J1040" s="28">
        <f t="shared" si="35"/>
        <v>0</v>
      </c>
      <c r="K1040" s="29" t="s">
        <v>50</v>
      </c>
      <c r="L1040" s="29" t="s">
        <v>45</v>
      </c>
      <c r="M1040" s="29" t="s">
        <v>51</v>
      </c>
      <c r="N1040" s="30" t="str">
        <f>VLOOKUP(M1040,[4]OPERACIONAL!$A$1:$C$12,2,FALSE)</f>
        <v>SELECIONAR</v>
      </c>
    </row>
    <row r="1041" spans="2:14">
      <c r="B1041" s="23" t="str">
        <f t="shared" si="34"/>
        <v>U.</v>
      </c>
      <c r="C1041" s="43" t="s">
        <v>4</v>
      </c>
      <c r="D1041" s="25"/>
      <c r="E1041" s="25"/>
      <c r="F1041" s="24" t="s">
        <v>18</v>
      </c>
      <c r="G1041" s="26">
        <v>1</v>
      </c>
      <c r="H1041" s="31"/>
      <c r="I1041" s="27">
        <v>0</v>
      </c>
      <c r="J1041" s="28">
        <f t="shared" si="35"/>
        <v>0</v>
      </c>
      <c r="K1041" s="29" t="s">
        <v>50</v>
      </c>
      <c r="L1041" s="29" t="s">
        <v>45</v>
      </c>
      <c r="M1041" s="29" t="s">
        <v>51</v>
      </c>
      <c r="N1041" s="30" t="str">
        <f>VLOOKUP(M1041,[4]OPERACIONAL!$A$1:$C$12,2,FALSE)</f>
        <v>SELECIONAR</v>
      </c>
    </row>
    <row r="1042" spans="2:14">
      <c r="B1042" s="23" t="str">
        <f t="shared" si="34"/>
        <v>U.</v>
      </c>
      <c r="C1042" s="43" t="s">
        <v>4</v>
      </c>
      <c r="D1042" s="25"/>
      <c r="E1042" s="25"/>
      <c r="F1042" s="24" t="s">
        <v>18</v>
      </c>
      <c r="G1042" s="26">
        <v>1</v>
      </c>
      <c r="H1042" s="31"/>
      <c r="I1042" s="27">
        <v>0</v>
      </c>
      <c r="J1042" s="28">
        <f t="shared" si="35"/>
        <v>0</v>
      </c>
      <c r="K1042" s="29" t="s">
        <v>50</v>
      </c>
      <c r="L1042" s="29" t="s">
        <v>45</v>
      </c>
      <c r="M1042" s="29" t="s">
        <v>51</v>
      </c>
      <c r="N1042" s="30" t="str">
        <f>VLOOKUP(M1042,[4]OPERACIONAL!$A$1:$C$12,2,FALSE)</f>
        <v>SELECIONAR</v>
      </c>
    </row>
    <row r="1043" spans="2:14">
      <c r="B1043" s="23" t="str">
        <f t="shared" si="34"/>
        <v>U.</v>
      </c>
      <c r="C1043" s="43" t="s">
        <v>4</v>
      </c>
      <c r="D1043" s="25"/>
      <c r="E1043" s="25"/>
      <c r="F1043" s="24" t="s">
        <v>18</v>
      </c>
      <c r="G1043" s="26">
        <v>1</v>
      </c>
      <c r="H1043" s="31"/>
      <c r="I1043" s="27">
        <v>0</v>
      </c>
      <c r="J1043" s="28">
        <f t="shared" si="35"/>
        <v>0</v>
      </c>
      <c r="K1043" s="29" t="s">
        <v>50</v>
      </c>
      <c r="L1043" s="29" t="s">
        <v>45</v>
      </c>
      <c r="M1043" s="29" t="s">
        <v>51</v>
      </c>
      <c r="N1043" s="30" t="str">
        <f>VLOOKUP(M1043,[4]OPERACIONAL!$A$1:$C$12,2,FALSE)</f>
        <v>SELECIONAR</v>
      </c>
    </row>
    <row r="1044" spans="2:14">
      <c r="B1044" s="23" t="str">
        <f t="shared" si="34"/>
        <v>U.</v>
      </c>
      <c r="C1044" s="43" t="s">
        <v>4</v>
      </c>
      <c r="D1044" s="25"/>
      <c r="E1044" s="25"/>
      <c r="F1044" s="24" t="s">
        <v>18</v>
      </c>
      <c r="G1044" s="26">
        <v>1</v>
      </c>
      <c r="H1044" s="31"/>
      <c r="I1044" s="27">
        <v>0</v>
      </c>
      <c r="J1044" s="28">
        <f t="shared" si="35"/>
        <v>0</v>
      </c>
      <c r="K1044" s="29" t="s">
        <v>50</v>
      </c>
      <c r="L1044" s="29" t="s">
        <v>45</v>
      </c>
      <c r="M1044" s="29" t="s">
        <v>51</v>
      </c>
      <c r="N1044" s="30" t="str">
        <f>VLOOKUP(M1044,[4]OPERACIONAL!$A$1:$C$12,2,FALSE)</f>
        <v>SELECIONAR</v>
      </c>
    </row>
    <row r="1045" spans="2:14">
      <c r="B1045" s="23" t="str">
        <f t="shared" si="34"/>
        <v>U.</v>
      </c>
      <c r="C1045" s="43" t="s">
        <v>4</v>
      </c>
      <c r="D1045" s="25"/>
      <c r="E1045" s="25"/>
      <c r="F1045" s="24" t="s">
        <v>18</v>
      </c>
      <c r="G1045" s="26">
        <v>1</v>
      </c>
      <c r="H1045" s="31"/>
      <c r="I1045" s="27">
        <v>0</v>
      </c>
      <c r="J1045" s="28">
        <f t="shared" si="35"/>
        <v>0</v>
      </c>
      <c r="K1045" s="29" t="s">
        <v>50</v>
      </c>
      <c r="L1045" s="29" t="s">
        <v>45</v>
      </c>
      <c r="M1045" s="29" t="s">
        <v>51</v>
      </c>
      <c r="N1045" s="30" t="str">
        <f>VLOOKUP(M1045,[4]OPERACIONAL!$A$1:$C$12,2,FALSE)</f>
        <v>SELECIONAR</v>
      </c>
    </row>
    <row r="1046" spans="2:14">
      <c r="B1046" s="23" t="str">
        <f t="shared" si="34"/>
        <v>U.</v>
      </c>
      <c r="C1046" s="43" t="s">
        <v>4</v>
      </c>
      <c r="D1046" s="25"/>
      <c r="E1046" s="25"/>
      <c r="F1046" s="24" t="s">
        <v>18</v>
      </c>
      <c r="G1046" s="26">
        <v>1</v>
      </c>
      <c r="H1046" s="31"/>
      <c r="I1046" s="27">
        <v>0</v>
      </c>
      <c r="J1046" s="28">
        <f t="shared" si="35"/>
        <v>0</v>
      </c>
      <c r="K1046" s="29" t="s">
        <v>50</v>
      </c>
      <c r="L1046" s="29" t="s">
        <v>45</v>
      </c>
      <c r="M1046" s="29" t="s">
        <v>51</v>
      </c>
      <c r="N1046" s="30" t="str">
        <f>VLOOKUP(M1046,[4]OPERACIONAL!$A$1:$C$12,2,FALSE)</f>
        <v>SELECIONAR</v>
      </c>
    </row>
    <row r="1047" spans="2:14">
      <c r="B1047" s="23" t="str">
        <f t="shared" si="34"/>
        <v>U.</v>
      </c>
      <c r="C1047" s="43" t="s">
        <v>4</v>
      </c>
      <c r="D1047" s="25"/>
      <c r="E1047" s="25"/>
      <c r="F1047" s="24" t="s">
        <v>18</v>
      </c>
      <c r="G1047" s="26">
        <v>1</v>
      </c>
      <c r="H1047" s="31"/>
      <c r="I1047" s="27">
        <v>0</v>
      </c>
      <c r="J1047" s="28">
        <f t="shared" si="35"/>
        <v>0</v>
      </c>
      <c r="K1047" s="29" t="s">
        <v>50</v>
      </c>
      <c r="L1047" s="29" t="s">
        <v>45</v>
      </c>
      <c r="M1047" s="29" t="s">
        <v>51</v>
      </c>
      <c r="N1047" s="30" t="str">
        <f>VLOOKUP(M1047,[4]OPERACIONAL!$A$1:$C$12,2,FALSE)</f>
        <v>SELECIONAR</v>
      </c>
    </row>
    <row r="1048" spans="2:14">
      <c r="B1048" s="23" t="str">
        <f t="shared" si="34"/>
        <v>U.</v>
      </c>
      <c r="C1048" s="43" t="s">
        <v>4</v>
      </c>
      <c r="D1048" s="25"/>
      <c r="E1048" s="25"/>
      <c r="F1048" s="24" t="s">
        <v>18</v>
      </c>
      <c r="G1048" s="26">
        <v>1</v>
      </c>
      <c r="H1048" s="31"/>
      <c r="I1048" s="27">
        <v>0</v>
      </c>
      <c r="J1048" s="28">
        <f t="shared" si="35"/>
        <v>0</v>
      </c>
      <c r="K1048" s="29" t="s">
        <v>50</v>
      </c>
      <c r="L1048" s="29" t="s">
        <v>45</v>
      </c>
      <c r="M1048" s="29" t="s">
        <v>51</v>
      </c>
      <c r="N1048" s="30" t="str">
        <f>VLOOKUP(M1048,[4]OPERACIONAL!$A$1:$C$12,2,FALSE)</f>
        <v>SELECIONAR</v>
      </c>
    </row>
    <row r="1049" spans="2:14" ht="12.75" thickBot="1">
      <c r="B1049" s="32" t="str">
        <f t="shared" si="34"/>
        <v>U.</v>
      </c>
      <c r="C1049" s="62" t="s">
        <v>4</v>
      </c>
      <c r="D1049" s="34"/>
      <c r="E1049" s="34"/>
      <c r="F1049" s="33" t="s">
        <v>18</v>
      </c>
      <c r="G1049" s="35">
        <v>1</v>
      </c>
      <c r="H1049" s="36"/>
      <c r="I1049" s="37">
        <v>0</v>
      </c>
      <c r="J1049" s="38">
        <f t="shared" si="35"/>
        <v>0</v>
      </c>
      <c r="K1049" s="39" t="s">
        <v>50</v>
      </c>
      <c r="L1049" s="39" t="s">
        <v>45</v>
      </c>
      <c r="M1049" s="39" t="s">
        <v>51</v>
      </c>
      <c r="N1049" s="40" t="str">
        <f>VLOOKUP(M1049,[4]OPERACIONAL!$A$1:$C$12,2,FALSE)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8DB42-7E6C-43DD-B477-E464D9369AFF}">
  <dimension ref="B1:N1045"/>
  <sheetViews>
    <sheetView zoomScaleNormal="100" workbookViewId="0">
      <selection activeCell="K280" sqref="K4:M280"/>
    </sheetView>
  </sheetViews>
  <sheetFormatPr defaultRowHeight="12"/>
  <cols>
    <col min="1" max="1" width="9.140625" style="1"/>
    <col min="2" max="2" width="4.140625" style="1" bestFit="1" customWidth="1"/>
    <col min="3" max="3" width="6" style="1" bestFit="1" customWidth="1"/>
    <col min="4" max="5" width="11.5703125" style="2" bestFit="1" customWidth="1"/>
    <col min="6" max="6" width="7.7109375" style="1" bestFit="1" customWidth="1"/>
    <col min="7" max="7" width="9.42578125" style="1" customWidth="1"/>
    <col min="8" max="8" width="11.5703125" style="1" bestFit="1" customWidth="1"/>
    <col min="9" max="9" width="22.7109375" style="1" customWidth="1"/>
    <col min="10" max="10" width="18.42578125" style="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SUBTOTAL(9,J4:J1045)</f>
        <v>1546228169.8300006</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60.75" thickBot="1">
      <c r="B4" s="14">
        <v>14</v>
      </c>
      <c r="C4" s="15" t="s">
        <v>149</v>
      </c>
      <c r="D4" s="63" t="s">
        <v>150</v>
      </c>
      <c r="E4" s="64" t="s">
        <v>151</v>
      </c>
      <c r="F4" s="15" t="s">
        <v>18</v>
      </c>
      <c r="G4" s="17">
        <v>12</v>
      </c>
      <c r="H4" s="18">
        <v>45292</v>
      </c>
      <c r="I4" s="19">
        <v>80000</v>
      </c>
      <c r="J4" s="20">
        <f>G4*I4</f>
        <v>960000</v>
      </c>
      <c r="K4" s="21" t="s">
        <v>20</v>
      </c>
      <c r="L4" s="21" t="s">
        <v>152</v>
      </c>
      <c r="M4" s="21" t="s">
        <v>34</v>
      </c>
      <c r="N4" s="30" t="str">
        <f>VLOOKUP(M4,[5]OPERACIONAL!$A$1:$C$12,2,FALSE)</f>
        <v>OUTROS SERVIÇOS DE TERCEIROS - PESSOA JURÍDICA</v>
      </c>
    </row>
    <row r="5" spans="2:14" ht="84.75" thickBot="1">
      <c r="B5" s="14">
        <v>14</v>
      </c>
      <c r="C5" s="15" t="s">
        <v>149</v>
      </c>
      <c r="D5" s="25" t="s">
        <v>153</v>
      </c>
      <c r="E5" s="64" t="s">
        <v>154</v>
      </c>
      <c r="F5" s="24" t="s">
        <v>18</v>
      </c>
      <c r="G5" s="26">
        <v>368</v>
      </c>
      <c r="H5" s="18">
        <v>45292</v>
      </c>
      <c r="I5" s="27">
        <v>227.88</v>
      </c>
      <c r="J5" s="28">
        <f t="shared" ref="J5:J49" si="0">G5*I5</f>
        <v>83859.839999999997</v>
      </c>
      <c r="K5" s="21" t="s">
        <v>20</v>
      </c>
      <c r="L5" s="21" t="s">
        <v>152</v>
      </c>
      <c r="M5" s="21" t="s">
        <v>34</v>
      </c>
      <c r="N5" s="30" t="str">
        <f>VLOOKUP(M5,[5]OPERACIONAL!$A$1:$C$12,2,FALSE)</f>
        <v>OUTROS SERVIÇOS DE TERCEIROS - PESSOA JURÍDICA</v>
      </c>
    </row>
    <row r="6" spans="2:14" ht="36.75" thickBot="1">
      <c r="B6" s="14">
        <v>14</v>
      </c>
      <c r="C6" s="15" t="s">
        <v>149</v>
      </c>
      <c r="D6" s="25" t="s">
        <v>155</v>
      </c>
      <c r="E6" s="65" t="s">
        <v>156</v>
      </c>
      <c r="F6" s="24" t="s">
        <v>18</v>
      </c>
      <c r="G6" s="26">
        <v>376</v>
      </c>
      <c r="H6" s="18">
        <v>45292</v>
      </c>
      <c r="I6" s="27">
        <v>522.35</v>
      </c>
      <c r="J6" s="28">
        <f t="shared" si="0"/>
        <v>196403.6</v>
      </c>
      <c r="K6" s="21" t="s">
        <v>20</v>
      </c>
      <c r="L6" s="21" t="s">
        <v>152</v>
      </c>
      <c r="M6" s="21" t="s">
        <v>34</v>
      </c>
      <c r="N6" s="30" t="str">
        <f>VLOOKUP(M6,[5]OPERACIONAL!$A$1:$C$12,2,FALSE)</f>
        <v>OUTROS SERVIÇOS DE TERCEIROS - PESSOA JURÍDICA</v>
      </c>
    </row>
    <row r="7" spans="2:14" ht="36.75" thickBot="1">
      <c r="B7" s="14">
        <v>14</v>
      </c>
      <c r="C7" s="15" t="s">
        <v>149</v>
      </c>
      <c r="D7" s="25" t="s">
        <v>157</v>
      </c>
      <c r="E7" s="66" t="s">
        <v>158</v>
      </c>
      <c r="F7" s="24" t="s">
        <v>18</v>
      </c>
      <c r="G7" s="26">
        <v>12</v>
      </c>
      <c r="H7" s="18">
        <v>45292</v>
      </c>
      <c r="I7" s="27">
        <v>3332.56</v>
      </c>
      <c r="J7" s="28">
        <f t="shared" si="0"/>
        <v>39990.720000000001</v>
      </c>
      <c r="K7" s="21" t="s">
        <v>20</v>
      </c>
      <c r="L7" s="21" t="s">
        <v>152</v>
      </c>
      <c r="M7" s="21" t="s">
        <v>34</v>
      </c>
      <c r="N7" s="30" t="str">
        <f>VLOOKUP(M7,[5]OPERACIONAL!$A$1:$C$12,2,FALSE)</f>
        <v>OUTROS SERVIÇOS DE TERCEIROS - PESSOA JURÍDICA</v>
      </c>
    </row>
    <row r="8" spans="2:14" ht="48.75" thickBot="1">
      <c r="B8" s="14">
        <v>14</v>
      </c>
      <c r="C8" s="15" t="s">
        <v>149</v>
      </c>
      <c r="D8" s="25" t="s">
        <v>159</v>
      </c>
      <c r="E8" s="66" t="s">
        <v>160</v>
      </c>
      <c r="F8" s="24" t="s">
        <v>18</v>
      </c>
      <c r="G8" s="26">
        <v>726</v>
      </c>
      <c r="H8" s="18">
        <v>45292</v>
      </c>
      <c r="I8" s="27">
        <v>265.81</v>
      </c>
      <c r="J8" s="28">
        <f t="shared" si="0"/>
        <v>192978.06</v>
      </c>
      <c r="K8" s="21" t="s">
        <v>20</v>
      </c>
      <c r="L8" s="21" t="s">
        <v>152</v>
      </c>
      <c r="M8" s="21" t="s">
        <v>34</v>
      </c>
      <c r="N8" s="30" t="str">
        <f>VLOOKUP(M8,[5]OPERACIONAL!$A$1:$C$12,2,FALSE)</f>
        <v>OUTROS SERVIÇOS DE TERCEIROS - PESSOA JURÍDICA</v>
      </c>
    </row>
    <row r="9" spans="2:14" ht="60.75" thickBot="1">
      <c r="B9" s="14">
        <v>14</v>
      </c>
      <c r="C9" s="15" t="s">
        <v>149</v>
      </c>
      <c r="D9" s="25" t="s">
        <v>161</v>
      </c>
      <c r="E9" s="64" t="s">
        <v>162</v>
      </c>
      <c r="F9" s="24" t="s">
        <v>18</v>
      </c>
      <c r="G9" s="26">
        <v>12</v>
      </c>
      <c r="H9" s="18">
        <v>45292</v>
      </c>
      <c r="I9" s="27">
        <v>159589.68</v>
      </c>
      <c r="J9" s="28">
        <f t="shared" si="0"/>
        <v>1915076.16</v>
      </c>
      <c r="K9" s="21" t="s">
        <v>20</v>
      </c>
      <c r="L9" s="21" t="s">
        <v>152</v>
      </c>
      <c r="M9" s="21" t="s">
        <v>34</v>
      </c>
      <c r="N9" s="30" t="str">
        <f>VLOOKUP(M9,[5]OPERACIONAL!$A$1:$C$12,2,FALSE)</f>
        <v>OUTROS SERVIÇOS DE TERCEIROS - PESSOA JURÍDICA</v>
      </c>
    </row>
    <row r="10" spans="2:14" ht="48.75" thickBot="1">
      <c r="B10" s="14">
        <v>14</v>
      </c>
      <c r="C10" s="15" t="s">
        <v>149</v>
      </c>
      <c r="D10" s="44" t="s">
        <v>163</v>
      </c>
      <c r="E10" s="66" t="s">
        <v>164</v>
      </c>
      <c r="F10" s="43" t="s">
        <v>59</v>
      </c>
      <c r="G10" s="58">
        <v>12</v>
      </c>
      <c r="H10" s="67">
        <v>45292</v>
      </c>
      <c r="I10" s="47">
        <v>300000</v>
      </c>
      <c r="J10" s="28">
        <f t="shared" si="0"/>
        <v>3600000</v>
      </c>
      <c r="K10" s="21" t="s">
        <v>20</v>
      </c>
      <c r="L10" s="21" t="s">
        <v>152</v>
      </c>
      <c r="M10" s="21" t="s">
        <v>34</v>
      </c>
      <c r="N10" s="30" t="str">
        <f>VLOOKUP(M10,[5]OPERACIONAL!$A$1:$C$12,2,FALSE)</f>
        <v>OUTROS SERVIÇOS DE TERCEIROS - PESSOA JURÍDICA</v>
      </c>
    </row>
    <row r="11" spans="2:14" ht="48.75" thickBot="1">
      <c r="B11" s="14">
        <v>14</v>
      </c>
      <c r="C11" s="15" t="s">
        <v>149</v>
      </c>
      <c r="D11" s="25" t="s">
        <v>165</v>
      </c>
      <c r="E11" s="64" t="s">
        <v>166</v>
      </c>
      <c r="F11" s="24" t="s">
        <v>18</v>
      </c>
      <c r="G11" s="26">
        <v>2000</v>
      </c>
      <c r="H11" s="18">
        <v>45292</v>
      </c>
      <c r="I11" s="27">
        <v>133.32</v>
      </c>
      <c r="J11" s="28">
        <f t="shared" si="0"/>
        <v>266640</v>
      </c>
      <c r="K11" s="21" t="s">
        <v>20</v>
      </c>
      <c r="L11" s="21" t="s">
        <v>152</v>
      </c>
      <c r="M11" s="29" t="s">
        <v>31</v>
      </c>
      <c r="N11" s="30" t="str">
        <f>VLOOKUP(M11,[5]OPERACIONAL!$A$1:$C$12,2,FALSE)</f>
        <v>MATERIAL DE CONSUMO</v>
      </c>
    </row>
    <row r="12" spans="2:14" ht="24.75" thickBot="1">
      <c r="B12" s="14">
        <v>14</v>
      </c>
      <c r="C12" s="15" t="s">
        <v>149</v>
      </c>
      <c r="D12" s="25" t="s">
        <v>167</v>
      </c>
      <c r="E12" s="66" t="s">
        <v>168</v>
      </c>
      <c r="F12" s="24" t="s">
        <v>18</v>
      </c>
      <c r="G12" s="26">
        <v>209800</v>
      </c>
      <c r="H12" s="18">
        <v>45292</v>
      </c>
      <c r="I12" s="27">
        <v>26.68</v>
      </c>
      <c r="J12" s="28">
        <f t="shared" si="0"/>
        <v>5597464</v>
      </c>
      <c r="K12" s="21" t="s">
        <v>20</v>
      </c>
      <c r="L12" s="21" t="s">
        <v>152</v>
      </c>
      <c r="M12" s="29" t="s">
        <v>31</v>
      </c>
      <c r="N12" s="30" t="str">
        <f>VLOOKUP(M12,[5]OPERACIONAL!$A$1:$C$12,2,FALSE)</f>
        <v>MATERIAL DE CONSUMO</v>
      </c>
    </row>
    <row r="13" spans="2:14" ht="48.75" thickBot="1">
      <c r="B13" s="14">
        <v>14</v>
      </c>
      <c r="C13" s="15" t="s">
        <v>149</v>
      </c>
      <c r="D13" s="25" t="s">
        <v>169</v>
      </c>
      <c r="E13" s="66" t="s">
        <v>170</v>
      </c>
      <c r="F13" s="24" t="s">
        <v>18</v>
      </c>
      <c r="G13" s="26">
        <v>1700</v>
      </c>
      <c r="H13" s="18">
        <v>45292</v>
      </c>
      <c r="I13" s="27">
        <v>69.14</v>
      </c>
      <c r="J13" s="28">
        <f t="shared" si="0"/>
        <v>117538</v>
      </c>
      <c r="K13" s="21" t="s">
        <v>20</v>
      </c>
      <c r="L13" s="21" t="s">
        <v>152</v>
      </c>
      <c r="M13" s="29" t="s">
        <v>31</v>
      </c>
      <c r="N13" s="30" t="str">
        <f>VLOOKUP(M13,[5]OPERACIONAL!$A$1:$C$12,2,FALSE)</f>
        <v>MATERIAL DE CONSUMO</v>
      </c>
    </row>
    <row r="14" spans="2:14" ht="48.75" thickBot="1">
      <c r="B14" s="14">
        <v>14</v>
      </c>
      <c r="C14" s="15" t="s">
        <v>149</v>
      </c>
      <c r="D14" s="25" t="s">
        <v>171</v>
      </c>
      <c r="E14" s="64" t="s">
        <v>172</v>
      </c>
      <c r="F14" s="24" t="s">
        <v>18</v>
      </c>
      <c r="G14" s="26">
        <v>4326</v>
      </c>
      <c r="H14" s="18">
        <v>45292</v>
      </c>
      <c r="I14" s="27">
        <v>2244.1</v>
      </c>
      <c r="J14" s="28">
        <f>G14*I14</f>
        <v>9707976.5999999996</v>
      </c>
      <c r="K14" s="21" t="s">
        <v>20</v>
      </c>
      <c r="L14" s="21" t="s">
        <v>152</v>
      </c>
      <c r="M14" s="29" t="s">
        <v>22</v>
      </c>
      <c r="N14" s="30" t="str">
        <f>VLOOKUP(M14,[5]OPERACIONAL!$A$1:$C$12,2,FALSE)</f>
        <v>EQUIPAMENTOS E MATERIAL PERMANENTE</v>
      </c>
    </row>
    <row r="15" spans="2:14" ht="72.75" thickBot="1">
      <c r="B15" s="14">
        <v>14</v>
      </c>
      <c r="C15" s="15" t="s">
        <v>149</v>
      </c>
      <c r="D15" s="25" t="s">
        <v>173</v>
      </c>
      <c r="E15" s="64" t="s">
        <v>174</v>
      </c>
      <c r="F15" s="24" t="s">
        <v>18</v>
      </c>
      <c r="G15" s="26">
        <v>280</v>
      </c>
      <c r="H15" s="18">
        <v>45292</v>
      </c>
      <c r="I15" s="27">
        <v>1843.69</v>
      </c>
      <c r="J15" s="28">
        <f t="shared" si="0"/>
        <v>516233.2</v>
      </c>
      <c r="K15" s="21" t="s">
        <v>20</v>
      </c>
      <c r="L15" s="21" t="s">
        <v>152</v>
      </c>
      <c r="M15" s="29" t="s">
        <v>22</v>
      </c>
      <c r="N15" s="30" t="str">
        <f>VLOOKUP(M15,[5]OPERACIONAL!$A$1:$C$12,2,FALSE)</f>
        <v>EQUIPAMENTOS E MATERIAL PERMANENTE</v>
      </c>
    </row>
    <row r="16" spans="2:14" ht="60.75" thickBot="1">
      <c r="B16" s="14">
        <v>14</v>
      </c>
      <c r="C16" s="15" t="s">
        <v>149</v>
      </c>
      <c r="D16" s="25" t="s">
        <v>175</v>
      </c>
      <c r="E16" s="64" t="s">
        <v>176</v>
      </c>
      <c r="F16" s="24" t="s">
        <v>18</v>
      </c>
      <c r="G16" s="26">
        <v>950</v>
      </c>
      <c r="H16" s="18">
        <v>45292</v>
      </c>
      <c r="I16" s="27">
        <v>6412.24</v>
      </c>
      <c r="J16" s="28">
        <f t="shared" si="0"/>
        <v>6091628</v>
      </c>
      <c r="K16" s="21" t="s">
        <v>20</v>
      </c>
      <c r="L16" s="21" t="s">
        <v>152</v>
      </c>
      <c r="M16" s="29" t="s">
        <v>22</v>
      </c>
      <c r="N16" s="30" t="str">
        <f>VLOOKUP(M16,[5]OPERACIONAL!$A$1:$C$12,2,FALSE)</f>
        <v>EQUIPAMENTOS E MATERIAL PERMANENTE</v>
      </c>
    </row>
    <row r="17" spans="2:14" ht="48.75" thickBot="1">
      <c r="B17" s="14">
        <v>14</v>
      </c>
      <c r="C17" s="15" t="s">
        <v>149</v>
      </c>
      <c r="D17" s="44" t="s">
        <v>177</v>
      </c>
      <c r="E17" s="64" t="s">
        <v>178</v>
      </c>
      <c r="F17" s="24" t="s">
        <v>18</v>
      </c>
      <c r="G17" s="26">
        <v>1247</v>
      </c>
      <c r="H17" s="18">
        <v>45292</v>
      </c>
      <c r="I17" s="27">
        <v>610.91999999999996</v>
      </c>
      <c r="J17" s="28">
        <v>3000000</v>
      </c>
      <c r="K17" s="21" t="s">
        <v>20</v>
      </c>
      <c r="L17" s="21" t="s">
        <v>152</v>
      </c>
      <c r="M17" s="29" t="s">
        <v>22</v>
      </c>
      <c r="N17" s="30" t="str">
        <f>VLOOKUP(M17,[5]OPERACIONAL!$A$1:$C$12,2,FALSE)</f>
        <v>EQUIPAMENTOS E MATERIAL PERMANENTE</v>
      </c>
    </row>
    <row r="18" spans="2:14" ht="48.75" thickBot="1">
      <c r="B18" s="14">
        <v>14</v>
      </c>
      <c r="C18" s="15" t="s">
        <v>149</v>
      </c>
      <c r="D18" s="25" t="s">
        <v>179</v>
      </c>
      <c r="E18" s="64" t="s">
        <v>180</v>
      </c>
      <c r="F18" s="24" t="s">
        <v>18</v>
      </c>
      <c r="G18" s="26">
        <v>12000</v>
      </c>
      <c r="H18" s="18">
        <v>45292</v>
      </c>
      <c r="I18" s="27">
        <v>255.33</v>
      </c>
      <c r="J18" s="28">
        <f t="shared" si="0"/>
        <v>3063960</v>
      </c>
      <c r="K18" s="21" t="s">
        <v>20</v>
      </c>
      <c r="L18" s="21" t="s">
        <v>152</v>
      </c>
      <c r="M18" s="29" t="s">
        <v>22</v>
      </c>
      <c r="N18" s="30" t="str">
        <f>VLOOKUP(M18,[5]OPERACIONAL!$A$1:$C$12,2,FALSE)</f>
        <v>EQUIPAMENTOS E MATERIAL PERMANENTE</v>
      </c>
    </row>
    <row r="19" spans="2:14" ht="60.75" thickBot="1">
      <c r="B19" s="14">
        <v>14</v>
      </c>
      <c r="C19" s="15" t="s">
        <v>149</v>
      </c>
      <c r="D19" s="25" t="s">
        <v>181</v>
      </c>
      <c r="E19" s="64" t="s">
        <v>182</v>
      </c>
      <c r="F19" s="24" t="s">
        <v>18</v>
      </c>
      <c r="G19" s="26">
        <v>14040</v>
      </c>
      <c r="H19" s="18">
        <v>45292</v>
      </c>
      <c r="I19" s="27">
        <v>23.1</v>
      </c>
      <c r="J19" s="28">
        <f t="shared" si="0"/>
        <v>324324</v>
      </c>
      <c r="K19" s="21" t="s">
        <v>20</v>
      </c>
      <c r="L19" s="21" t="s">
        <v>152</v>
      </c>
      <c r="M19" s="29" t="s">
        <v>31</v>
      </c>
      <c r="N19" s="30" t="str">
        <f>VLOOKUP(M19,[5]OPERACIONAL!$A$1:$C$12,2,FALSE)</f>
        <v>MATERIAL DE CONSUMO</v>
      </c>
    </row>
    <row r="20" spans="2:14" ht="84.75" thickBot="1">
      <c r="B20" s="14">
        <v>14</v>
      </c>
      <c r="C20" s="15" t="s">
        <v>149</v>
      </c>
      <c r="D20" s="25" t="s">
        <v>183</v>
      </c>
      <c r="E20" s="64" t="s">
        <v>184</v>
      </c>
      <c r="F20" s="24" t="s">
        <v>18</v>
      </c>
      <c r="G20" s="26">
        <v>260</v>
      </c>
      <c r="H20" s="18">
        <v>45292</v>
      </c>
      <c r="I20" s="27">
        <v>3956.67</v>
      </c>
      <c r="J20" s="28">
        <f t="shared" si="0"/>
        <v>1028734.2000000001</v>
      </c>
      <c r="K20" s="21" t="s">
        <v>20</v>
      </c>
      <c r="L20" s="21" t="s">
        <v>152</v>
      </c>
      <c r="M20" s="29" t="s">
        <v>31</v>
      </c>
      <c r="N20" s="30" t="str">
        <f>VLOOKUP(M20,[5]OPERACIONAL!$A$1:$C$12,2,FALSE)</f>
        <v>MATERIAL DE CONSUMO</v>
      </c>
    </row>
    <row r="21" spans="2:14" ht="24.75" thickBot="1">
      <c r="B21" s="14">
        <v>14</v>
      </c>
      <c r="C21" s="15" t="s">
        <v>149</v>
      </c>
      <c r="D21" s="25" t="s">
        <v>185</v>
      </c>
      <c r="E21" s="66" t="s">
        <v>186</v>
      </c>
      <c r="F21" s="24" t="s">
        <v>18</v>
      </c>
      <c r="G21" s="26">
        <v>2512</v>
      </c>
      <c r="H21" s="18">
        <v>45292</v>
      </c>
      <c r="I21" s="27">
        <v>210.4</v>
      </c>
      <c r="J21" s="28">
        <f t="shared" si="0"/>
        <v>528524.80000000005</v>
      </c>
      <c r="K21" s="21" t="s">
        <v>20</v>
      </c>
      <c r="L21" s="21" t="s">
        <v>152</v>
      </c>
      <c r="M21" s="29" t="s">
        <v>22</v>
      </c>
      <c r="N21" s="30" t="str">
        <f>VLOOKUP(M21,[5]OPERACIONAL!$A$1:$C$12,2,FALSE)</f>
        <v>EQUIPAMENTOS E MATERIAL PERMANENTE</v>
      </c>
    </row>
    <row r="22" spans="2:14" ht="36.75" thickBot="1">
      <c r="B22" s="14">
        <v>14</v>
      </c>
      <c r="C22" s="15" t="s">
        <v>149</v>
      </c>
      <c r="D22" s="25" t="s">
        <v>187</v>
      </c>
      <c r="E22" s="66" t="s">
        <v>188</v>
      </c>
      <c r="F22" s="24" t="s">
        <v>18</v>
      </c>
      <c r="G22" s="26">
        <v>12250</v>
      </c>
      <c r="H22" s="18">
        <v>45292</v>
      </c>
      <c r="I22" s="27">
        <v>4.6900000000000004</v>
      </c>
      <c r="J22" s="28">
        <f t="shared" si="0"/>
        <v>57452.500000000007</v>
      </c>
      <c r="K22" s="21" t="s">
        <v>189</v>
      </c>
      <c r="L22" s="21" t="s">
        <v>152</v>
      </c>
      <c r="M22" s="29" t="s">
        <v>31</v>
      </c>
      <c r="N22" s="30" t="str">
        <f>VLOOKUP(M22,[5]OPERACIONAL!$A$1:$C$12,2,FALSE)</f>
        <v>MATERIAL DE CONSUMO</v>
      </c>
    </row>
    <row r="23" spans="2:14" ht="24.75" thickBot="1">
      <c r="B23" s="14">
        <v>14</v>
      </c>
      <c r="C23" s="15" t="s">
        <v>149</v>
      </c>
      <c r="D23" s="25" t="s">
        <v>190</v>
      </c>
      <c r="E23" s="68" t="s">
        <v>191</v>
      </c>
      <c r="F23" s="24" t="s">
        <v>18</v>
      </c>
      <c r="G23" s="26">
        <v>59270</v>
      </c>
      <c r="H23" s="18">
        <v>45292</v>
      </c>
      <c r="I23" s="27">
        <v>5.21</v>
      </c>
      <c r="J23" s="28">
        <f t="shared" si="0"/>
        <v>308796.7</v>
      </c>
      <c r="K23" s="21" t="s">
        <v>20</v>
      </c>
      <c r="L23" s="21" t="s">
        <v>152</v>
      </c>
      <c r="M23" s="29" t="s">
        <v>31</v>
      </c>
      <c r="N23" s="30" t="str">
        <f>VLOOKUP(M23,[5]OPERACIONAL!$A$1:$C$12,2,FALSE)</f>
        <v>MATERIAL DE CONSUMO</v>
      </c>
    </row>
    <row r="24" spans="2:14" ht="48.75" thickBot="1">
      <c r="B24" s="14">
        <v>14</v>
      </c>
      <c r="C24" s="15" t="s">
        <v>149</v>
      </c>
      <c r="D24" s="25" t="s">
        <v>192</v>
      </c>
      <c r="E24" s="69" t="s">
        <v>193</v>
      </c>
      <c r="F24" s="24" t="s">
        <v>18</v>
      </c>
      <c r="G24" s="26">
        <v>10220</v>
      </c>
      <c r="H24" s="18">
        <v>45292</v>
      </c>
      <c r="I24" s="27">
        <v>44.88</v>
      </c>
      <c r="J24" s="28">
        <f t="shared" si="0"/>
        <v>458673.60000000003</v>
      </c>
      <c r="K24" s="21" t="s">
        <v>20</v>
      </c>
      <c r="L24" s="21" t="s">
        <v>152</v>
      </c>
      <c r="M24" s="29" t="s">
        <v>31</v>
      </c>
      <c r="N24" s="30" t="str">
        <f>VLOOKUP(M24,[5]OPERACIONAL!$A$1:$C$12,2,FALSE)</f>
        <v>MATERIAL DE CONSUMO</v>
      </c>
    </row>
    <row r="25" spans="2:14" ht="60.75" thickBot="1">
      <c r="B25" s="14">
        <v>14</v>
      </c>
      <c r="C25" s="15" t="s">
        <v>149</v>
      </c>
      <c r="D25" s="25" t="s">
        <v>194</v>
      </c>
      <c r="E25" s="69" t="s">
        <v>195</v>
      </c>
      <c r="F25" s="24" t="s">
        <v>18</v>
      </c>
      <c r="G25" s="26">
        <v>1400</v>
      </c>
      <c r="H25" s="18">
        <v>45292</v>
      </c>
      <c r="I25" s="27">
        <v>873.86</v>
      </c>
      <c r="J25" s="28">
        <f t="shared" si="0"/>
        <v>1223404</v>
      </c>
      <c r="K25" s="21" t="s">
        <v>20</v>
      </c>
      <c r="L25" s="21" t="s">
        <v>152</v>
      </c>
      <c r="M25" s="29" t="s">
        <v>22</v>
      </c>
      <c r="N25" s="30" t="str">
        <f>VLOOKUP(M25,[5]OPERACIONAL!$A$1:$C$12,2,FALSE)</f>
        <v>EQUIPAMENTOS E MATERIAL PERMANENTE</v>
      </c>
    </row>
    <row r="26" spans="2:14" ht="60.75" thickBot="1">
      <c r="B26" s="14">
        <v>14</v>
      </c>
      <c r="C26" s="15" t="s">
        <v>149</v>
      </c>
      <c r="D26" s="25" t="s">
        <v>196</v>
      </c>
      <c r="E26" s="69" t="s">
        <v>197</v>
      </c>
      <c r="F26" s="24" t="s">
        <v>18</v>
      </c>
      <c r="G26" s="26">
        <v>100</v>
      </c>
      <c r="H26" s="18">
        <v>45292</v>
      </c>
      <c r="I26" s="27">
        <v>1199.99</v>
      </c>
      <c r="J26" s="28">
        <f t="shared" si="0"/>
        <v>119999</v>
      </c>
      <c r="K26" s="21" t="s">
        <v>20</v>
      </c>
      <c r="L26" s="21" t="s">
        <v>152</v>
      </c>
      <c r="M26" s="29" t="s">
        <v>22</v>
      </c>
      <c r="N26" s="30" t="str">
        <f>VLOOKUP(M26,[5]OPERACIONAL!$A$1:$C$12,2,FALSE)</f>
        <v>EQUIPAMENTOS E MATERIAL PERMANENTE</v>
      </c>
    </row>
    <row r="27" spans="2:14" ht="72.75" thickBot="1">
      <c r="B27" s="14">
        <v>14</v>
      </c>
      <c r="C27" s="15" t="s">
        <v>149</v>
      </c>
      <c r="D27" s="25" t="s">
        <v>198</v>
      </c>
      <c r="E27" s="69" t="s">
        <v>199</v>
      </c>
      <c r="F27" s="24" t="s">
        <v>18</v>
      </c>
      <c r="G27" s="26">
        <v>2140</v>
      </c>
      <c r="H27" s="18">
        <v>45292</v>
      </c>
      <c r="I27" s="27">
        <v>109.81</v>
      </c>
      <c r="J27" s="28">
        <f t="shared" si="0"/>
        <v>234993.4</v>
      </c>
      <c r="K27" s="21" t="s">
        <v>20</v>
      </c>
      <c r="L27" s="21" t="s">
        <v>152</v>
      </c>
      <c r="M27" s="29" t="s">
        <v>31</v>
      </c>
      <c r="N27" s="30" t="str">
        <f>VLOOKUP(M27,[5]OPERACIONAL!$A$1:$C$12,2,FALSE)</f>
        <v>MATERIAL DE CONSUMO</v>
      </c>
    </row>
    <row r="28" spans="2:14" ht="33.75" customHeight="1" thickBot="1">
      <c r="B28" s="14">
        <v>14</v>
      </c>
      <c r="C28" s="15" t="s">
        <v>149</v>
      </c>
      <c r="D28" s="25" t="s">
        <v>200</v>
      </c>
      <c r="E28" s="70" t="s">
        <v>201</v>
      </c>
      <c r="F28" s="24" t="s">
        <v>18</v>
      </c>
      <c r="G28" s="26">
        <v>450</v>
      </c>
      <c r="H28" s="18">
        <v>45292</v>
      </c>
      <c r="I28" s="27">
        <v>244.19</v>
      </c>
      <c r="J28" s="28">
        <f t="shared" si="0"/>
        <v>109885.5</v>
      </c>
      <c r="K28" s="21" t="s">
        <v>20</v>
      </c>
      <c r="L28" s="21" t="s">
        <v>152</v>
      </c>
      <c r="M28" s="29" t="s">
        <v>22</v>
      </c>
      <c r="N28" s="30" t="str">
        <f>VLOOKUP(M28,[5]OPERACIONAL!$A$1:$C$12,2,FALSE)</f>
        <v>EQUIPAMENTOS E MATERIAL PERMANENTE</v>
      </c>
    </row>
    <row r="29" spans="2:14" ht="84.75" thickBot="1">
      <c r="B29" s="14">
        <v>14</v>
      </c>
      <c r="C29" s="15" t="s">
        <v>149</v>
      </c>
      <c r="D29" s="25" t="s">
        <v>202</v>
      </c>
      <c r="E29" s="69" t="s">
        <v>203</v>
      </c>
      <c r="F29" s="24" t="s">
        <v>18</v>
      </c>
      <c r="G29" s="26">
        <v>2650</v>
      </c>
      <c r="H29" s="18">
        <v>45292</v>
      </c>
      <c r="I29" s="27">
        <v>14.39</v>
      </c>
      <c r="J29" s="28">
        <f t="shared" si="0"/>
        <v>38133.5</v>
      </c>
      <c r="K29" s="21" t="s">
        <v>189</v>
      </c>
      <c r="L29" s="21" t="s">
        <v>152</v>
      </c>
      <c r="M29" s="29" t="s">
        <v>31</v>
      </c>
      <c r="N29" s="30" t="str">
        <f>VLOOKUP(M29,[5]OPERACIONAL!$A$1:$C$12,2,FALSE)</f>
        <v>MATERIAL DE CONSUMO</v>
      </c>
    </row>
    <row r="30" spans="2:14" ht="60.75" thickBot="1">
      <c r="B30" s="14">
        <v>14</v>
      </c>
      <c r="C30" s="15" t="s">
        <v>149</v>
      </c>
      <c r="D30" s="25" t="s">
        <v>204</v>
      </c>
      <c r="E30" s="69" t="s">
        <v>205</v>
      </c>
      <c r="F30" s="24" t="s">
        <v>18</v>
      </c>
      <c r="G30" s="26">
        <v>600</v>
      </c>
      <c r="H30" s="18">
        <v>45292</v>
      </c>
      <c r="I30" s="27">
        <v>365.83</v>
      </c>
      <c r="J30" s="28">
        <f t="shared" si="0"/>
        <v>219498</v>
      </c>
      <c r="K30" s="21" t="s">
        <v>189</v>
      </c>
      <c r="L30" s="21" t="s">
        <v>152</v>
      </c>
      <c r="M30" s="29" t="s">
        <v>31</v>
      </c>
      <c r="N30" s="30" t="str">
        <f>VLOOKUP(M30,[5]OPERACIONAL!$A$1:$C$12,2,FALSE)</f>
        <v>MATERIAL DE CONSUMO</v>
      </c>
    </row>
    <row r="31" spans="2:14" ht="60.75" thickBot="1">
      <c r="B31" s="14">
        <v>14</v>
      </c>
      <c r="C31" s="15" t="s">
        <v>149</v>
      </c>
      <c r="D31" s="25" t="s">
        <v>206</v>
      </c>
      <c r="E31" s="69" t="s">
        <v>207</v>
      </c>
      <c r="F31" s="24" t="s">
        <v>18</v>
      </c>
      <c r="G31" s="26">
        <v>13000</v>
      </c>
      <c r="H31" s="18">
        <v>45292</v>
      </c>
      <c r="I31" s="27">
        <v>24.23</v>
      </c>
      <c r="J31" s="28">
        <f t="shared" si="0"/>
        <v>314990</v>
      </c>
      <c r="K31" s="21" t="s">
        <v>20</v>
      </c>
      <c r="L31" s="21" t="s">
        <v>152</v>
      </c>
      <c r="M31" s="29" t="s">
        <v>31</v>
      </c>
      <c r="N31" s="30" t="str">
        <f>VLOOKUP(M31,[5]OPERACIONAL!$A$1:$C$12,2,FALSE)</f>
        <v>MATERIAL DE CONSUMO</v>
      </c>
    </row>
    <row r="32" spans="2:14" ht="48.75" thickBot="1">
      <c r="B32" s="14">
        <v>14</v>
      </c>
      <c r="C32" s="15" t="s">
        <v>149</v>
      </c>
      <c r="D32" s="25" t="s">
        <v>208</v>
      </c>
      <c r="E32" s="69" t="s">
        <v>209</v>
      </c>
      <c r="F32" s="24" t="s">
        <v>18</v>
      </c>
      <c r="G32" s="26">
        <v>10750</v>
      </c>
      <c r="H32" s="18">
        <v>45292</v>
      </c>
      <c r="I32" s="27">
        <v>116.22</v>
      </c>
      <c r="J32" s="28">
        <f t="shared" si="0"/>
        <v>1249365</v>
      </c>
      <c r="K32" s="21" t="s">
        <v>20</v>
      </c>
      <c r="L32" s="21" t="s">
        <v>152</v>
      </c>
      <c r="M32" s="29" t="s">
        <v>31</v>
      </c>
      <c r="N32" s="30" t="str">
        <f>VLOOKUP(M32,[5]OPERACIONAL!$A$1:$C$12,2,FALSE)</f>
        <v>MATERIAL DE CONSUMO</v>
      </c>
    </row>
    <row r="33" spans="2:14" ht="60.75" thickBot="1">
      <c r="B33" s="14">
        <v>14</v>
      </c>
      <c r="C33" s="15" t="s">
        <v>149</v>
      </c>
      <c r="D33" s="25" t="s">
        <v>210</v>
      </c>
      <c r="E33" s="69" t="s">
        <v>211</v>
      </c>
      <c r="F33" s="24" t="s">
        <v>18</v>
      </c>
      <c r="G33" s="26">
        <v>1063</v>
      </c>
      <c r="H33" s="18">
        <v>45292</v>
      </c>
      <c r="I33" s="27">
        <v>109.25</v>
      </c>
      <c r="J33" s="28">
        <f t="shared" si="0"/>
        <v>116132.75</v>
      </c>
      <c r="K33" s="21" t="s">
        <v>20</v>
      </c>
      <c r="L33" s="21" t="s">
        <v>152</v>
      </c>
      <c r="M33" s="21" t="s">
        <v>34</v>
      </c>
      <c r="N33" s="30" t="str">
        <f>VLOOKUP(M33,[5]OPERACIONAL!$A$1:$C$12,2,FALSE)</f>
        <v>OUTROS SERVIÇOS DE TERCEIROS - PESSOA JURÍDICA</v>
      </c>
    </row>
    <row r="34" spans="2:14" ht="108.75" thickBot="1">
      <c r="B34" s="14">
        <v>14</v>
      </c>
      <c r="C34" s="15" t="s">
        <v>149</v>
      </c>
      <c r="D34" s="25" t="s">
        <v>212</v>
      </c>
      <c r="E34" s="69" t="s">
        <v>213</v>
      </c>
      <c r="F34" s="24" t="s">
        <v>18</v>
      </c>
      <c r="G34" s="26">
        <v>9220</v>
      </c>
      <c r="H34" s="18">
        <v>45292</v>
      </c>
      <c r="I34" s="27">
        <v>607.96</v>
      </c>
      <c r="J34" s="28">
        <f t="shared" si="0"/>
        <v>5605391.2000000002</v>
      </c>
      <c r="K34" s="21" t="s">
        <v>20</v>
      </c>
      <c r="L34" s="21" t="s">
        <v>152</v>
      </c>
      <c r="M34" s="29" t="s">
        <v>31</v>
      </c>
      <c r="N34" s="30" t="str">
        <f>VLOOKUP(M34,[5]OPERACIONAL!$A$1:$C$12,2,FALSE)</f>
        <v>MATERIAL DE CONSUMO</v>
      </c>
    </row>
    <row r="35" spans="2:14" ht="108.75" thickBot="1">
      <c r="B35" s="14">
        <v>14</v>
      </c>
      <c r="C35" s="15" t="s">
        <v>149</v>
      </c>
      <c r="D35" s="25" t="s">
        <v>214</v>
      </c>
      <c r="E35" s="69" t="s">
        <v>213</v>
      </c>
      <c r="F35" s="24" t="s">
        <v>18</v>
      </c>
      <c r="G35" s="26">
        <v>12700</v>
      </c>
      <c r="H35" s="18">
        <v>45292</v>
      </c>
      <c r="I35" s="27">
        <v>277.58</v>
      </c>
      <c r="J35" s="28">
        <f t="shared" si="0"/>
        <v>3525266</v>
      </c>
      <c r="K35" s="21" t="s">
        <v>20</v>
      </c>
      <c r="L35" s="21" t="s">
        <v>152</v>
      </c>
      <c r="M35" s="29" t="s">
        <v>31</v>
      </c>
      <c r="N35" s="30" t="str">
        <f>VLOOKUP(M35,[5]OPERACIONAL!$A$1:$C$12,2,FALSE)</f>
        <v>MATERIAL DE CONSUMO</v>
      </c>
    </row>
    <row r="36" spans="2:14" ht="108.75" thickBot="1">
      <c r="B36" s="14">
        <v>14</v>
      </c>
      <c r="C36" s="15" t="s">
        <v>149</v>
      </c>
      <c r="D36" s="25" t="s">
        <v>215</v>
      </c>
      <c r="E36" s="69" t="s">
        <v>213</v>
      </c>
      <c r="F36" s="24" t="s">
        <v>18</v>
      </c>
      <c r="G36" s="26">
        <v>102200</v>
      </c>
      <c r="H36" s="18">
        <v>45292</v>
      </c>
      <c r="I36" s="27">
        <v>62.13</v>
      </c>
      <c r="J36" s="28">
        <f t="shared" si="0"/>
        <v>6349686</v>
      </c>
      <c r="K36" s="21" t="s">
        <v>20</v>
      </c>
      <c r="L36" s="21" t="s">
        <v>152</v>
      </c>
      <c r="M36" s="29" t="s">
        <v>31</v>
      </c>
      <c r="N36" s="30" t="str">
        <f>VLOOKUP(M36,[5]OPERACIONAL!$A$1:$C$12,2,FALSE)</f>
        <v>MATERIAL DE CONSUMO</v>
      </c>
    </row>
    <row r="37" spans="2:14" ht="108.75" thickBot="1">
      <c r="B37" s="14">
        <v>14</v>
      </c>
      <c r="C37" s="15" t="s">
        <v>149</v>
      </c>
      <c r="D37" s="25" t="s">
        <v>216</v>
      </c>
      <c r="E37" s="69" t="s">
        <v>213</v>
      </c>
      <c r="F37" s="24" t="s">
        <v>18</v>
      </c>
      <c r="G37" s="26">
        <v>1100</v>
      </c>
      <c r="H37" s="18">
        <v>45292</v>
      </c>
      <c r="I37" s="27">
        <v>1478.67</v>
      </c>
      <c r="J37" s="28">
        <f t="shared" si="0"/>
        <v>1626537</v>
      </c>
      <c r="K37" s="21" t="s">
        <v>20</v>
      </c>
      <c r="L37" s="21" t="s">
        <v>152</v>
      </c>
      <c r="M37" s="29" t="s">
        <v>31</v>
      </c>
      <c r="N37" s="30" t="str">
        <f>VLOOKUP(M37,[5]OPERACIONAL!$A$1:$C$12,2,FALSE)</f>
        <v>MATERIAL DE CONSUMO</v>
      </c>
    </row>
    <row r="38" spans="2:14" ht="108.75" thickBot="1">
      <c r="B38" s="14">
        <v>14</v>
      </c>
      <c r="C38" s="15" t="s">
        <v>149</v>
      </c>
      <c r="D38" s="25" t="s">
        <v>217</v>
      </c>
      <c r="E38" s="69" t="s">
        <v>213</v>
      </c>
      <c r="F38" s="24" t="s">
        <v>18</v>
      </c>
      <c r="G38" s="26">
        <v>17780</v>
      </c>
      <c r="H38" s="18">
        <v>45292</v>
      </c>
      <c r="I38" s="27">
        <v>387.65</v>
      </c>
      <c r="J38" s="28">
        <f t="shared" si="0"/>
        <v>6892417</v>
      </c>
      <c r="K38" s="21" t="s">
        <v>20</v>
      </c>
      <c r="L38" s="21" t="s">
        <v>152</v>
      </c>
      <c r="M38" s="29" t="s">
        <v>31</v>
      </c>
      <c r="N38" s="30" t="str">
        <f>VLOOKUP(M38,[5]OPERACIONAL!$A$1:$C$12,2,FALSE)</f>
        <v>MATERIAL DE CONSUMO</v>
      </c>
    </row>
    <row r="39" spans="2:14" ht="108.75" thickBot="1">
      <c r="B39" s="14">
        <v>14</v>
      </c>
      <c r="C39" s="15" t="s">
        <v>149</v>
      </c>
      <c r="D39" s="25" t="s">
        <v>218</v>
      </c>
      <c r="E39" s="69" t="s">
        <v>213</v>
      </c>
      <c r="F39" s="24" t="s">
        <v>18</v>
      </c>
      <c r="G39" s="26">
        <v>9680</v>
      </c>
      <c r="H39" s="18">
        <v>45292</v>
      </c>
      <c r="I39" s="27">
        <v>474.69</v>
      </c>
      <c r="J39" s="28">
        <f t="shared" si="0"/>
        <v>4594999.2</v>
      </c>
      <c r="K39" s="21" t="s">
        <v>20</v>
      </c>
      <c r="L39" s="21" t="s">
        <v>152</v>
      </c>
      <c r="M39" s="29" t="s">
        <v>31</v>
      </c>
      <c r="N39" s="30" t="str">
        <f>VLOOKUP(M39,[5]OPERACIONAL!$A$1:$C$12,2,FALSE)</f>
        <v>MATERIAL DE CONSUMO</v>
      </c>
    </row>
    <row r="40" spans="2:14" ht="108.75" thickBot="1">
      <c r="B40" s="14">
        <v>14</v>
      </c>
      <c r="C40" s="15" t="s">
        <v>149</v>
      </c>
      <c r="D40" s="25" t="s">
        <v>219</v>
      </c>
      <c r="E40" s="69" t="s">
        <v>213</v>
      </c>
      <c r="F40" s="24" t="s">
        <v>18</v>
      </c>
      <c r="G40" s="26">
        <v>29407</v>
      </c>
      <c r="H40" s="18">
        <v>45292</v>
      </c>
      <c r="I40" s="27">
        <v>129.80000000000001</v>
      </c>
      <c r="J40" s="28">
        <f t="shared" si="0"/>
        <v>3817028.6000000006</v>
      </c>
      <c r="K40" s="21" t="s">
        <v>20</v>
      </c>
      <c r="L40" s="21" t="s">
        <v>152</v>
      </c>
      <c r="M40" s="29" t="s">
        <v>31</v>
      </c>
      <c r="N40" s="30" t="str">
        <f>VLOOKUP(M40,[5]OPERACIONAL!$A$1:$C$12,2,FALSE)</f>
        <v>MATERIAL DE CONSUMO</v>
      </c>
    </row>
    <row r="41" spans="2:14" ht="108.75" thickBot="1">
      <c r="B41" s="14">
        <v>14</v>
      </c>
      <c r="C41" s="15" t="s">
        <v>149</v>
      </c>
      <c r="D41" s="25" t="s">
        <v>220</v>
      </c>
      <c r="E41" s="69" t="s">
        <v>213</v>
      </c>
      <c r="F41" s="24" t="s">
        <v>18</v>
      </c>
      <c r="G41" s="26">
        <v>48788</v>
      </c>
      <c r="H41" s="18">
        <v>45292</v>
      </c>
      <c r="I41" s="27">
        <v>29.31</v>
      </c>
      <c r="J41" s="28">
        <f t="shared" si="0"/>
        <v>1429976.28</v>
      </c>
      <c r="K41" s="21" t="s">
        <v>20</v>
      </c>
      <c r="L41" s="21" t="s">
        <v>152</v>
      </c>
      <c r="M41" s="29" t="s">
        <v>31</v>
      </c>
      <c r="N41" s="30" t="str">
        <f>VLOOKUP(M41,[5]OPERACIONAL!$A$1:$C$12,2,FALSE)</f>
        <v>MATERIAL DE CONSUMO</v>
      </c>
    </row>
    <row r="42" spans="2:14" ht="108.75" thickBot="1">
      <c r="B42" s="14">
        <v>14</v>
      </c>
      <c r="C42" s="15" t="s">
        <v>149</v>
      </c>
      <c r="D42" s="25" t="s">
        <v>221</v>
      </c>
      <c r="E42" s="69" t="s">
        <v>213</v>
      </c>
      <c r="F42" s="24" t="s">
        <v>18</v>
      </c>
      <c r="G42" s="26">
        <v>7200</v>
      </c>
      <c r="H42" s="18">
        <v>45292</v>
      </c>
      <c r="I42" s="27">
        <v>66.239999999999995</v>
      </c>
      <c r="J42" s="28">
        <f t="shared" si="0"/>
        <v>476927.99999999994</v>
      </c>
      <c r="K42" s="21" t="s">
        <v>20</v>
      </c>
      <c r="L42" s="21" t="s">
        <v>152</v>
      </c>
      <c r="M42" s="29" t="s">
        <v>31</v>
      </c>
      <c r="N42" s="30" t="str">
        <f>VLOOKUP(M42,[5]OPERACIONAL!$A$1:$C$12,2,FALSE)</f>
        <v>MATERIAL DE CONSUMO</v>
      </c>
    </row>
    <row r="43" spans="2:14" ht="108.75" thickBot="1">
      <c r="B43" s="14">
        <v>14</v>
      </c>
      <c r="C43" s="15" t="s">
        <v>149</v>
      </c>
      <c r="D43" s="25" t="s">
        <v>222</v>
      </c>
      <c r="E43" s="69" t="s">
        <v>213</v>
      </c>
      <c r="F43" s="24" t="s">
        <v>18</v>
      </c>
      <c r="G43" s="26">
        <v>18040</v>
      </c>
      <c r="H43" s="18">
        <v>45292</v>
      </c>
      <c r="I43" s="27">
        <v>180.96</v>
      </c>
      <c r="J43" s="28">
        <f t="shared" si="0"/>
        <v>3264518.4000000004</v>
      </c>
      <c r="K43" s="21" t="s">
        <v>20</v>
      </c>
      <c r="L43" s="21" t="s">
        <v>152</v>
      </c>
      <c r="M43" s="29" t="s">
        <v>31</v>
      </c>
      <c r="N43" s="30" t="str">
        <f>VLOOKUP(M43,[5]OPERACIONAL!$A$1:$C$12,2,FALSE)</f>
        <v>MATERIAL DE CONSUMO</v>
      </c>
    </row>
    <row r="44" spans="2:14" ht="108.75" thickBot="1">
      <c r="B44" s="14">
        <v>14</v>
      </c>
      <c r="C44" s="15" t="s">
        <v>149</v>
      </c>
      <c r="D44" s="25" t="s">
        <v>223</v>
      </c>
      <c r="E44" s="69" t="s">
        <v>213</v>
      </c>
      <c r="F44" s="24" t="s">
        <v>18</v>
      </c>
      <c r="G44" s="26">
        <v>34138</v>
      </c>
      <c r="H44" s="18">
        <v>45292</v>
      </c>
      <c r="I44" s="27">
        <v>25.46</v>
      </c>
      <c r="J44" s="28">
        <f t="shared" si="0"/>
        <v>869153.48</v>
      </c>
      <c r="K44" s="21" t="s">
        <v>20</v>
      </c>
      <c r="L44" s="21" t="s">
        <v>152</v>
      </c>
      <c r="M44" s="29" t="s">
        <v>31</v>
      </c>
      <c r="N44" s="30" t="str">
        <f>VLOOKUP(M44,[5]OPERACIONAL!$A$1:$C$12,2,FALSE)</f>
        <v>MATERIAL DE CONSUMO</v>
      </c>
    </row>
    <row r="45" spans="2:14" ht="108.75" thickBot="1">
      <c r="B45" s="14">
        <v>14</v>
      </c>
      <c r="C45" s="15" t="s">
        <v>149</v>
      </c>
      <c r="D45" s="25" t="s">
        <v>224</v>
      </c>
      <c r="E45" s="69" t="s">
        <v>213</v>
      </c>
      <c r="F45" s="24" t="s">
        <v>18</v>
      </c>
      <c r="G45" s="26">
        <v>15354</v>
      </c>
      <c r="H45" s="18">
        <v>45292</v>
      </c>
      <c r="I45" s="27">
        <v>84.29</v>
      </c>
      <c r="J45" s="28">
        <f t="shared" si="0"/>
        <v>1294188.6600000001</v>
      </c>
      <c r="K45" s="21" t="s">
        <v>20</v>
      </c>
      <c r="L45" s="21" t="s">
        <v>152</v>
      </c>
      <c r="M45" s="29" t="s">
        <v>31</v>
      </c>
      <c r="N45" s="30" t="str">
        <f>VLOOKUP(M45,[5]OPERACIONAL!$A$1:$C$12,2,FALSE)</f>
        <v>MATERIAL DE CONSUMO</v>
      </c>
    </row>
    <row r="46" spans="2:14" ht="108.75" thickBot="1">
      <c r="B46" s="14">
        <v>14</v>
      </c>
      <c r="C46" s="15" t="s">
        <v>149</v>
      </c>
      <c r="D46" s="25" t="s">
        <v>225</v>
      </c>
      <c r="E46" s="69" t="s">
        <v>213</v>
      </c>
      <c r="F46" s="24" t="s">
        <v>18</v>
      </c>
      <c r="G46" s="26">
        <v>900</v>
      </c>
      <c r="H46" s="18">
        <v>45292</v>
      </c>
      <c r="I46" s="27">
        <v>154.25</v>
      </c>
      <c r="J46" s="28">
        <f t="shared" si="0"/>
        <v>138825</v>
      </c>
      <c r="K46" s="21" t="s">
        <v>20</v>
      </c>
      <c r="L46" s="21" t="s">
        <v>152</v>
      </c>
      <c r="M46" s="29" t="s">
        <v>22</v>
      </c>
      <c r="N46" s="30" t="str">
        <f>VLOOKUP(M46,[5]OPERACIONAL!$A$1:$C$12,2,FALSE)</f>
        <v>EQUIPAMENTOS E MATERIAL PERMANENTE</v>
      </c>
    </row>
    <row r="47" spans="2:14" ht="108.75" thickBot="1">
      <c r="B47" s="14">
        <v>14</v>
      </c>
      <c r="C47" s="15" t="s">
        <v>149</v>
      </c>
      <c r="D47" s="25" t="s">
        <v>226</v>
      </c>
      <c r="E47" s="69" t="s">
        <v>213</v>
      </c>
      <c r="F47" s="24" t="s">
        <v>18</v>
      </c>
      <c r="G47" s="26">
        <v>11725</v>
      </c>
      <c r="H47" s="18">
        <v>45292</v>
      </c>
      <c r="I47" s="27">
        <v>86.19</v>
      </c>
      <c r="J47" s="28">
        <f t="shared" si="0"/>
        <v>1010577.75</v>
      </c>
      <c r="K47" s="21" t="s">
        <v>20</v>
      </c>
      <c r="L47" s="21" t="s">
        <v>152</v>
      </c>
      <c r="M47" s="29" t="s">
        <v>31</v>
      </c>
      <c r="N47" s="30" t="str">
        <f>VLOOKUP(M47,[5]OPERACIONAL!$A$1:$C$12,2,FALSE)</f>
        <v>MATERIAL DE CONSUMO</v>
      </c>
    </row>
    <row r="48" spans="2:14" ht="96.75" thickBot="1">
      <c r="B48" s="14">
        <v>14</v>
      </c>
      <c r="C48" s="15" t="s">
        <v>149</v>
      </c>
      <c r="D48" s="25" t="s">
        <v>227</v>
      </c>
      <c r="E48" s="69" t="s">
        <v>228</v>
      </c>
      <c r="F48" s="24" t="s">
        <v>18</v>
      </c>
      <c r="G48" s="26">
        <v>600</v>
      </c>
      <c r="H48" s="18">
        <v>45292</v>
      </c>
      <c r="I48" s="27">
        <v>2160.13</v>
      </c>
      <c r="J48" s="28">
        <f t="shared" si="0"/>
        <v>1296078</v>
      </c>
      <c r="K48" s="21" t="s">
        <v>43</v>
      </c>
      <c r="L48" s="21" t="s">
        <v>152</v>
      </c>
      <c r="M48" s="29" t="s">
        <v>22</v>
      </c>
      <c r="N48" s="30" t="str">
        <f>VLOOKUP(M48,[5]OPERACIONAL!$A$1:$C$12,2,FALSE)</f>
        <v>EQUIPAMENTOS E MATERIAL PERMANENTE</v>
      </c>
    </row>
    <row r="49" spans="2:14" ht="60.75" thickBot="1">
      <c r="B49" s="14">
        <v>14</v>
      </c>
      <c r="C49" s="15" t="s">
        <v>149</v>
      </c>
      <c r="D49" s="25" t="s">
        <v>229</v>
      </c>
      <c r="E49" s="69" t="s">
        <v>230</v>
      </c>
      <c r="F49" s="24" t="s">
        <v>18</v>
      </c>
      <c r="G49" s="26">
        <v>400</v>
      </c>
      <c r="H49" s="18">
        <v>45292</v>
      </c>
      <c r="I49" s="27">
        <v>1409.49</v>
      </c>
      <c r="J49" s="28">
        <f t="shared" si="0"/>
        <v>563796</v>
      </c>
      <c r="K49" s="21" t="s">
        <v>20</v>
      </c>
      <c r="L49" s="21" t="s">
        <v>152</v>
      </c>
      <c r="M49" s="29" t="s">
        <v>22</v>
      </c>
      <c r="N49" s="30" t="str">
        <f>VLOOKUP(M49,[5]OPERACIONAL!$A$1:$C$12,2,FALSE)</f>
        <v>EQUIPAMENTOS E MATERIAL PERMANENTE</v>
      </c>
    </row>
    <row r="50" spans="2:14" ht="120.75" thickBot="1">
      <c r="B50" s="14">
        <v>14</v>
      </c>
      <c r="C50" s="15" t="s">
        <v>149</v>
      </c>
      <c r="D50" s="25" t="s">
        <v>231</v>
      </c>
      <c r="E50" s="69" t="s">
        <v>232</v>
      </c>
      <c r="F50" s="24" t="s">
        <v>18</v>
      </c>
      <c r="G50" s="26">
        <v>600</v>
      </c>
      <c r="H50" s="18">
        <v>45292</v>
      </c>
      <c r="I50" s="27">
        <v>1358.33</v>
      </c>
      <c r="J50" s="28">
        <f>I50*G50</f>
        <v>814998</v>
      </c>
      <c r="K50" s="21" t="s">
        <v>20</v>
      </c>
      <c r="L50" s="21" t="s">
        <v>152</v>
      </c>
      <c r="M50" s="29" t="s">
        <v>22</v>
      </c>
      <c r="N50" s="30" t="str">
        <f>VLOOKUP(M50,[5]OPERACIONAL!$A$1:$C$12,2,FALSE)</f>
        <v>EQUIPAMENTOS E MATERIAL PERMANENTE</v>
      </c>
    </row>
    <row r="51" spans="2:14" ht="84.75" thickBot="1">
      <c r="B51" s="14">
        <v>14</v>
      </c>
      <c r="C51" s="15" t="s">
        <v>149</v>
      </c>
      <c r="D51" s="25" t="s">
        <v>233</v>
      </c>
      <c r="E51" s="25" t="s">
        <v>234</v>
      </c>
      <c r="F51" s="24" t="s">
        <v>18</v>
      </c>
      <c r="G51" s="26">
        <v>2000</v>
      </c>
      <c r="H51" s="45">
        <v>45292</v>
      </c>
      <c r="I51" s="27">
        <v>1500</v>
      </c>
      <c r="J51" s="28">
        <f t="shared" ref="J51:J109" si="1">G51*I51</f>
        <v>3000000</v>
      </c>
      <c r="K51" s="21" t="s">
        <v>20</v>
      </c>
      <c r="L51" s="29" t="s">
        <v>152</v>
      </c>
      <c r="M51" s="29" t="s">
        <v>22</v>
      </c>
      <c r="N51" s="30" t="str">
        <f>VLOOKUP(M51,[5]OPERACIONAL!$A$1:$C$12,2,FALSE)</f>
        <v>EQUIPAMENTOS E MATERIAL PERMANENTE</v>
      </c>
    </row>
    <row r="52" spans="2:14" ht="104.25" customHeight="1" thickBot="1">
      <c r="B52" s="14">
        <v>14</v>
      </c>
      <c r="C52" s="15" t="s">
        <v>149</v>
      </c>
      <c r="D52" s="44" t="s">
        <v>235</v>
      </c>
      <c r="E52" s="25" t="s">
        <v>236</v>
      </c>
      <c r="F52" s="24" t="s">
        <v>18</v>
      </c>
      <c r="G52" s="26">
        <v>4000</v>
      </c>
      <c r="H52" s="45">
        <v>45292</v>
      </c>
      <c r="I52" s="27">
        <v>250</v>
      </c>
      <c r="J52" s="28">
        <f t="shared" si="1"/>
        <v>1000000</v>
      </c>
      <c r="K52" s="29" t="s">
        <v>20</v>
      </c>
      <c r="L52" s="29" t="s">
        <v>152</v>
      </c>
      <c r="M52" s="29" t="s">
        <v>31</v>
      </c>
      <c r="N52" s="30" t="str">
        <f>VLOOKUP(M52,[5]OPERACIONAL!$A$1:$C$12,2,FALSE)</f>
        <v>MATERIAL DE CONSUMO</v>
      </c>
    </row>
    <row r="53" spans="2:14" ht="24.75" thickBot="1">
      <c r="B53" s="14">
        <v>14</v>
      </c>
      <c r="C53" s="15" t="s">
        <v>149</v>
      </c>
      <c r="D53" s="44" t="s">
        <v>237</v>
      </c>
      <c r="E53" s="71" t="s">
        <v>238</v>
      </c>
      <c r="F53" s="24" t="s">
        <v>18</v>
      </c>
      <c r="G53" s="26">
        <v>300</v>
      </c>
      <c r="H53" s="45">
        <v>45292</v>
      </c>
      <c r="I53" s="27">
        <f>5000000/300</f>
        <v>16666.666666666668</v>
      </c>
      <c r="J53" s="28">
        <v>5000000</v>
      </c>
      <c r="K53" s="29" t="s">
        <v>20</v>
      </c>
      <c r="L53" s="29" t="s">
        <v>152</v>
      </c>
      <c r="M53" s="21" t="s">
        <v>34</v>
      </c>
      <c r="N53" s="30" t="str">
        <f>VLOOKUP(M53,[5]OPERACIONAL!$A$1:$C$12,2,FALSE)</f>
        <v>OUTROS SERVIÇOS DE TERCEIROS - PESSOA JURÍDICA</v>
      </c>
    </row>
    <row r="54" spans="2:14" ht="36.75" thickBot="1">
      <c r="B54" s="14">
        <v>14</v>
      </c>
      <c r="C54" s="15" t="s">
        <v>149</v>
      </c>
      <c r="D54" s="44" t="s">
        <v>239</v>
      </c>
      <c r="E54" s="71" t="s">
        <v>240</v>
      </c>
      <c r="F54" s="24" t="s">
        <v>241</v>
      </c>
      <c r="G54" s="26">
        <v>12</v>
      </c>
      <c r="H54" s="45">
        <v>45292</v>
      </c>
      <c r="I54" s="27">
        <v>65000</v>
      </c>
      <c r="J54" s="28">
        <f t="shared" si="1"/>
        <v>780000</v>
      </c>
      <c r="K54" s="29" t="s">
        <v>20</v>
      </c>
      <c r="L54" s="29" t="s">
        <v>152</v>
      </c>
      <c r="M54" s="21" t="s">
        <v>34</v>
      </c>
      <c r="N54" s="30" t="str">
        <f>VLOOKUP(M54,[5]OPERACIONAL!$A$1:$C$12,2,FALSE)</f>
        <v>OUTROS SERVIÇOS DE TERCEIROS - PESSOA JURÍDICA</v>
      </c>
    </row>
    <row r="55" spans="2:14" ht="84.75" thickBot="1">
      <c r="B55" s="14">
        <v>14</v>
      </c>
      <c r="C55" s="15" t="s">
        <v>149</v>
      </c>
      <c r="D55" s="44" t="s">
        <v>242</v>
      </c>
      <c r="E55" s="71" t="s">
        <v>243</v>
      </c>
      <c r="F55" s="24" t="s">
        <v>59</v>
      </c>
      <c r="G55" s="26">
        <v>12</v>
      </c>
      <c r="H55" s="45" t="s">
        <v>244</v>
      </c>
      <c r="I55" s="27">
        <f>470000/12</f>
        <v>39166.666666666664</v>
      </c>
      <c r="J55" s="28">
        <v>47000</v>
      </c>
      <c r="K55" s="29" t="s">
        <v>20</v>
      </c>
      <c r="L55" s="29" t="s">
        <v>152</v>
      </c>
      <c r="M55" s="21" t="s">
        <v>34</v>
      </c>
      <c r="N55" s="30" t="str">
        <f>VLOOKUP(M55,[5]OPERACIONAL!$A$1:$C$12,2,FALSE)</f>
        <v>OUTROS SERVIÇOS DE TERCEIROS - PESSOA JURÍDICA</v>
      </c>
    </row>
    <row r="56" spans="2:14" ht="48.75" thickBot="1">
      <c r="B56" s="14">
        <v>14</v>
      </c>
      <c r="C56" s="15" t="s">
        <v>149</v>
      </c>
      <c r="D56" s="44" t="s">
        <v>245</v>
      </c>
      <c r="E56" s="71" t="s">
        <v>246</v>
      </c>
      <c r="F56" s="24" t="s">
        <v>18</v>
      </c>
      <c r="G56" s="26">
        <v>90</v>
      </c>
      <c r="H56" s="45">
        <v>45292</v>
      </c>
      <c r="I56" s="27">
        <f>1500000/12</f>
        <v>125000</v>
      </c>
      <c r="J56" s="28">
        <v>1500000</v>
      </c>
      <c r="K56" s="29" t="s">
        <v>20</v>
      </c>
      <c r="L56" s="29" t="s">
        <v>152</v>
      </c>
      <c r="M56" s="21" t="s">
        <v>34</v>
      </c>
      <c r="N56" s="30" t="str">
        <f>VLOOKUP(M56,[5]OPERACIONAL!$A$1:$C$12,2,FALSE)</f>
        <v>OUTROS SERVIÇOS DE TERCEIROS - PESSOA JURÍDICA</v>
      </c>
    </row>
    <row r="57" spans="2:14" ht="84.75" thickBot="1">
      <c r="B57" s="14">
        <v>14</v>
      </c>
      <c r="C57" s="15" t="s">
        <v>149</v>
      </c>
      <c r="D57" s="44" t="s">
        <v>247</v>
      </c>
      <c r="E57" s="71" t="s">
        <v>248</v>
      </c>
      <c r="F57" s="24" t="s">
        <v>59</v>
      </c>
      <c r="G57" s="26">
        <v>4</v>
      </c>
      <c r="H57" s="45">
        <v>45292</v>
      </c>
      <c r="I57" s="27">
        <f>J57/4</f>
        <v>3750000</v>
      </c>
      <c r="J57" s="28">
        <v>15000000</v>
      </c>
      <c r="K57" s="29" t="s">
        <v>20</v>
      </c>
      <c r="L57" s="29" t="s">
        <v>152</v>
      </c>
      <c r="M57" s="21" t="s">
        <v>34</v>
      </c>
      <c r="N57" s="30" t="str">
        <f>VLOOKUP(M57,[5]OPERACIONAL!$A$1:$C$12,2,FALSE)</f>
        <v>OUTROS SERVIÇOS DE TERCEIROS - PESSOA JURÍDICA</v>
      </c>
    </row>
    <row r="58" spans="2:14" ht="108.75" thickBot="1">
      <c r="B58" s="14">
        <v>14</v>
      </c>
      <c r="C58" s="15" t="s">
        <v>149</v>
      </c>
      <c r="D58" s="2" t="s">
        <v>249</v>
      </c>
      <c r="E58" s="71" t="s">
        <v>250</v>
      </c>
      <c r="F58" s="24" t="s">
        <v>18</v>
      </c>
      <c r="G58" s="26">
        <v>300</v>
      </c>
      <c r="H58" s="45">
        <v>45292</v>
      </c>
      <c r="I58" s="27">
        <f>500000/300</f>
        <v>1666.6666666666667</v>
      </c>
      <c r="J58" s="28">
        <v>500000</v>
      </c>
      <c r="K58" s="29" t="s">
        <v>20</v>
      </c>
      <c r="L58" s="29" t="s">
        <v>152</v>
      </c>
      <c r="M58" s="21" t="s">
        <v>34</v>
      </c>
      <c r="N58" s="30" t="str">
        <f>VLOOKUP(M58,[5]OPERACIONAL!$A$1:$C$12,2,FALSE)</f>
        <v>OUTROS SERVIÇOS DE TERCEIROS - PESSOA JURÍDICA</v>
      </c>
    </row>
    <row r="59" spans="2:14" ht="72.75" thickBot="1">
      <c r="B59" s="14">
        <v>14</v>
      </c>
      <c r="C59" s="15" t="s">
        <v>149</v>
      </c>
      <c r="D59" s="44" t="s">
        <v>251</v>
      </c>
      <c r="E59" s="71" t="s">
        <v>252</v>
      </c>
      <c r="F59" s="24" t="s">
        <v>241</v>
      </c>
      <c r="G59" s="26">
        <v>12</v>
      </c>
      <c r="H59" s="45">
        <v>45292</v>
      </c>
      <c r="I59" s="27">
        <v>38333.33</v>
      </c>
      <c r="J59" s="28">
        <v>460000</v>
      </c>
      <c r="K59" s="29" t="s">
        <v>20</v>
      </c>
      <c r="L59" s="29" t="s">
        <v>152</v>
      </c>
      <c r="M59" s="21" t="s">
        <v>34</v>
      </c>
      <c r="N59" s="30" t="str">
        <f>VLOOKUP(M59,[5]OPERACIONAL!$A$1:$C$12,2,FALSE)</f>
        <v>OUTROS SERVIÇOS DE TERCEIROS - PESSOA JURÍDICA</v>
      </c>
    </row>
    <row r="60" spans="2:14" ht="84.75" thickBot="1">
      <c r="B60" s="14">
        <v>14</v>
      </c>
      <c r="C60" s="15" t="s">
        <v>149</v>
      </c>
      <c r="D60" s="44" t="s">
        <v>253</v>
      </c>
      <c r="E60" s="71" t="s">
        <v>254</v>
      </c>
      <c r="F60" s="24" t="s">
        <v>241</v>
      </c>
      <c r="G60" s="26">
        <v>12</v>
      </c>
      <c r="H60" s="45">
        <v>45292</v>
      </c>
      <c r="I60" s="27">
        <v>400</v>
      </c>
      <c r="J60" s="28">
        <f>400*12</f>
        <v>4800</v>
      </c>
      <c r="K60" s="29" t="s">
        <v>20</v>
      </c>
      <c r="L60" s="29" t="s">
        <v>152</v>
      </c>
      <c r="M60" s="21" t="s">
        <v>34</v>
      </c>
      <c r="N60" s="30" t="str">
        <f>VLOOKUP(M60,[5]OPERACIONAL!$A$1:$C$12,2,FALSE)</f>
        <v>OUTROS SERVIÇOS DE TERCEIROS - PESSOA JURÍDICA</v>
      </c>
    </row>
    <row r="61" spans="2:14" ht="192.75" thickBot="1">
      <c r="B61" s="14">
        <v>14</v>
      </c>
      <c r="C61" s="15" t="s">
        <v>149</v>
      </c>
      <c r="D61" s="72" t="s">
        <v>255</v>
      </c>
      <c r="E61" s="73" t="s">
        <v>256</v>
      </c>
      <c r="F61" s="74" t="s">
        <v>18</v>
      </c>
      <c r="G61" s="75">
        <v>35</v>
      </c>
      <c r="H61" s="45">
        <v>45292</v>
      </c>
      <c r="I61" s="27">
        <v>50000</v>
      </c>
      <c r="J61" s="28">
        <f t="shared" si="1"/>
        <v>1750000</v>
      </c>
      <c r="K61" s="29" t="s">
        <v>50</v>
      </c>
      <c r="L61" s="29" t="s">
        <v>152</v>
      </c>
      <c r="M61" s="29" t="s">
        <v>22</v>
      </c>
      <c r="N61" s="30" t="str">
        <f>VLOOKUP(M61,[5]OPERACIONAL!$A$1:$C$12,2,FALSE)</f>
        <v>EQUIPAMENTOS E MATERIAL PERMANENTE</v>
      </c>
    </row>
    <row r="62" spans="2:14" ht="24.75" thickBot="1">
      <c r="B62" s="14">
        <v>14</v>
      </c>
      <c r="C62" s="15" t="s">
        <v>149</v>
      </c>
      <c r="D62" s="76" t="s">
        <v>257</v>
      </c>
      <c r="E62" s="76" t="s">
        <v>258</v>
      </c>
      <c r="F62" s="74" t="s">
        <v>18</v>
      </c>
      <c r="G62" s="75">
        <v>7</v>
      </c>
      <c r="H62" s="45">
        <v>45292</v>
      </c>
      <c r="I62" s="77">
        <v>15</v>
      </c>
      <c r="J62" s="78">
        <f t="shared" si="1"/>
        <v>105</v>
      </c>
      <c r="K62" s="79" t="s">
        <v>43</v>
      </c>
      <c r="L62" s="29" t="s">
        <v>152</v>
      </c>
      <c r="M62" s="29" t="s">
        <v>31</v>
      </c>
      <c r="N62" s="30" t="str">
        <f>VLOOKUP(M62,[5]OPERACIONAL!$A$1:$C$12,2,FALSE)</f>
        <v>MATERIAL DE CONSUMO</v>
      </c>
    </row>
    <row r="63" spans="2:14" ht="24.75" thickBot="1">
      <c r="B63" s="14">
        <v>14</v>
      </c>
      <c r="C63" s="15" t="s">
        <v>149</v>
      </c>
      <c r="D63" s="76" t="s">
        <v>259</v>
      </c>
      <c r="E63" s="76" t="s">
        <v>258</v>
      </c>
      <c r="F63" s="74" t="s">
        <v>18</v>
      </c>
      <c r="G63" s="75">
        <v>7</v>
      </c>
      <c r="H63" s="45">
        <v>45292</v>
      </c>
      <c r="I63" s="77">
        <v>50</v>
      </c>
      <c r="J63" s="78">
        <f t="shared" si="1"/>
        <v>350</v>
      </c>
      <c r="K63" s="79" t="s">
        <v>43</v>
      </c>
      <c r="L63" s="29" t="s">
        <v>152</v>
      </c>
      <c r="M63" s="29" t="s">
        <v>31</v>
      </c>
      <c r="N63" s="30" t="str">
        <f>VLOOKUP(M63,[5]OPERACIONAL!$A$1:$C$12,2,FALSE)</f>
        <v>MATERIAL DE CONSUMO</v>
      </c>
    </row>
    <row r="64" spans="2:14" ht="72.75" thickBot="1">
      <c r="B64" s="14">
        <v>14</v>
      </c>
      <c r="C64" s="15" t="s">
        <v>149</v>
      </c>
      <c r="D64" s="80" t="s">
        <v>260</v>
      </c>
      <c r="E64" s="80" t="s">
        <v>261</v>
      </c>
      <c r="F64" s="81" t="s">
        <v>262</v>
      </c>
      <c r="G64" s="81">
        <v>20000</v>
      </c>
      <c r="H64" s="45">
        <v>45292</v>
      </c>
      <c r="I64" s="82">
        <v>50</v>
      </c>
      <c r="J64" s="78">
        <f t="shared" si="1"/>
        <v>1000000</v>
      </c>
      <c r="K64" s="79" t="s">
        <v>43</v>
      </c>
      <c r="L64" s="29" t="s">
        <v>152</v>
      </c>
      <c r="M64" s="29" t="s">
        <v>22</v>
      </c>
      <c r="N64" s="30" t="str">
        <f>VLOOKUP(M64,[5]OPERACIONAL!$A$1:$C$12,2,FALSE)</f>
        <v>EQUIPAMENTOS E MATERIAL PERMANENTE</v>
      </c>
    </row>
    <row r="65" spans="2:14" ht="60.75" thickBot="1">
      <c r="B65" s="14">
        <v>14</v>
      </c>
      <c r="C65" s="15" t="s">
        <v>149</v>
      </c>
      <c r="D65" s="80" t="s">
        <v>263</v>
      </c>
      <c r="E65" s="80" t="s">
        <v>264</v>
      </c>
      <c r="F65" s="81" t="s">
        <v>262</v>
      </c>
      <c r="G65" s="81">
        <v>200</v>
      </c>
      <c r="H65" s="45">
        <v>45292</v>
      </c>
      <c r="I65" s="82">
        <v>40</v>
      </c>
      <c r="J65" s="78">
        <f t="shared" si="1"/>
        <v>8000</v>
      </c>
      <c r="K65" s="79" t="s">
        <v>43</v>
      </c>
      <c r="L65" s="29" t="s">
        <v>152</v>
      </c>
      <c r="M65" s="29" t="s">
        <v>22</v>
      </c>
      <c r="N65" s="30" t="str">
        <f>VLOOKUP(M65,[5]OPERACIONAL!$A$1:$C$12,2,FALSE)</f>
        <v>EQUIPAMENTOS E MATERIAL PERMANENTE</v>
      </c>
    </row>
    <row r="66" spans="2:14" ht="96.75" thickBot="1">
      <c r="B66" s="14">
        <v>14</v>
      </c>
      <c r="C66" s="15" t="s">
        <v>149</v>
      </c>
      <c r="D66" s="80" t="s">
        <v>265</v>
      </c>
      <c r="E66" s="80" t="s">
        <v>266</v>
      </c>
      <c r="F66" s="81" t="s">
        <v>262</v>
      </c>
      <c r="G66" s="81">
        <v>10000</v>
      </c>
      <c r="H66" s="45">
        <v>45292</v>
      </c>
      <c r="I66" s="82">
        <v>30</v>
      </c>
      <c r="J66" s="78">
        <f t="shared" si="1"/>
        <v>300000</v>
      </c>
      <c r="K66" s="79" t="s">
        <v>43</v>
      </c>
      <c r="L66" s="29" t="s">
        <v>152</v>
      </c>
      <c r="M66" s="29" t="s">
        <v>22</v>
      </c>
      <c r="N66" s="30" t="str">
        <f>VLOOKUP(M66,[5]OPERACIONAL!$A$1:$C$12,2,FALSE)</f>
        <v>EQUIPAMENTOS E MATERIAL PERMANENTE</v>
      </c>
    </row>
    <row r="67" spans="2:14" ht="60.75" thickBot="1">
      <c r="B67" s="14">
        <v>14</v>
      </c>
      <c r="C67" s="15" t="s">
        <v>149</v>
      </c>
      <c r="D67" s="76" t="s">
        <v>267</v>
      </c>
      <c r="E67" s="76" t="s">
        <v>268</v>
      </c>
      <c r="F67" s="74" t="s">
        <v>18</v>
      </c>
      <c r="G67" s="75">
        <v>10</v>
      </c>
      <c r="H67" s="45">
        <v>45292</v>
      </c>
      <c r="I67" s="77">
        <v>100</v>
      </c>
      <c r="J67" s="78">
        <f t="shared" si="1"/>
        <v>1000</v>
      </c>
      <c r="K67" s="79" t="s">
        <v>20</v>
      </c>
      <c r="L67" s="29" t="s">
        <v>152</v>
      </c>
      <c r="M67" s="29" t="s">
        <v>22</v>
      </c>
      <c r="N67" s="30" t="str">
        <f>VLOOKUP(M67,[5]OPERACIONAL!$A$1:$C$12,2,FALSE)</f>
        <v>EQUIPAMENTOS E MATERIAL PERMANENTE</v>
      </c>
    </row>
    <row r="68" spans="2:14" ht="24.75" thickBot="1">
      <c r="B68" s="14">
        <v>14</v>
      </c>
      <c r="C68" s="15" t="s">
        <v>149</v>
      </c>
      <c r="D68" s="76" t="s">
        <v>269</v>
      </c>
      <c r="E68" s="76" t="s">
        <v>270</v>
      </c>
      <c r="F68" s="74" t="s">
        <v>18</v>
      </c>
      <c r="G68" s="75">
        <v>50000</v>
      </c>
      <c r="H68" s="45">
        <v>45292</v>
      </c>
      <c r="I68" s="77">
        <v>0.8</v>
      </c>
      <c r="J68" s="78">
        <f t="shared" si="1"/>
        <v>40000</v>
      </c>
      <c r="K68" s="79" t="s">
        <v>20</v>
      </c>
      <c r="L68" s="29" t="s">
        <v>152</v>
      </c>
      <c r="M68" s="29" t="s">
        <v>31</v>
      </c>
      <c r="N68" s="30" t="str">
        <f>VLOOKUP(M68,[5]OPERACIONAL!$A$1:$C$12,2,FALSE)</f>
        <v>MATERIAL DE CONSUMO</v>
      </c>
    </row>
    <row r="69" spans="2:14" ht="96.75" thickBot="1">
      <c r="B69" s="14">
        <v>14</v>
      </c>
      <c r="C69" s="15" t="s">
        <v>149</v>
      </c>
      <c r="D69" s="83" t="s">
        <v>271</v>
      </c>
      <c r="E69" s="83" t="s">
        <v>272</v>
      </c>
      <c r="F69" s="84" t="s">
        <v>18</v>
      </c>
      <c r="G69" s="85">
        <v>1</v>
      </c>
      <c r="H69" s="86">
        <v>45514</v>
      </c>
      <c r="I69" s="87">
        <v>9000000</v>
      </c>
      <c r="J69" s="88">
        <f t="shared" si="1"/>
        <v>9000000</v>
      </c>
      <c r="K69" s="79" t="s">
        <v>20</v>
      </c>
      <c r="L69" s="29" t="s">
        <v>152</v>
      </c>
      <c r="M69" s="21" t="s">
        <v>34</v>
      </c>
      <c r="N69" s="30" t="str">
        <f>VLOOKUP(M69,[5]OPERACIONAL!$A$1:$C$12,2,FALSE)</f>
        <v>OUTROS SERVIÇOS DE TERCEIROS - PESSOA JURÍDICA</v>
      </c>
    </row>
    <row r="70" spans="2:14" ht="96.75" thickBot="1">
      <c r="B70" s="14">
        <v>14</v>
      </c>
      <c r="C70" s="15" t="s">
        <v>149</v>
      </c>
      <c r="D70" s="89" t="s">
        <v>273</v>
      </c>
      <c r="E70" s="83" t="s">
        <v>272</v>
      </c>
      <c r="F70" s="84" t="s">
        <v>18</v>
      </c>
      <c r="G70" s="85">
        <v>1</v>
      </c>
      <c r="H70" s="90">
        <v>45292</v>
      </c>
      <c r="I70" s="91">
        <f>24000+8500+5000</f>
        <v>37500</v>
      </c>
      <c r="J70" s="92">
        <v>37500</v>
      </c>
      <c r="K70" s="79" t="s">
        <v>20</v>
      </c>
      <c r="L70" s="29" t="s">
        <v>152</v>
      </c>
      <c r="M70" s="21" t="s">
        <v>34</v>
      </c>
      <c r="N70" s="30" t="str">
        <f>VLOOKUP(M70,[5]OPERACIONAL!$A$1:$C$12,2,FALSE)</f>
        <v>OUTROS SERVIÇOS DE TERCEIROS - PESSOA JURÍDICA</v>
      </c>
    </row>
    <row r="71" spans="2:14" ht="96.75" thickBot="1">
      <c r="B71" s="14">
        <v>14</v>
      </c>
      <c r="C71" s="15" t="s">
        <v>149</v>
      </c>
      <c r="D71" s="93" t="s">
        <v>274</v>
      </c>
      <c r="E71" s="83" t="s">
        <v>272</v>
      </c>
      <c r="F71" s="94" t="s">
        <v>18</v>
      </c>
      <c r="G71" s="95">
        <v>1</v>
      </c>
      <c r="H71" s="96">
        <v>45536</v>
      </c>
      <c r="I71" s="97">
        <v>1300000</v>
      </c>
      <c r="J71" s="98">
        <f t="shared" si="1"/>
        <v>1300000</v>
      </c>
      <c r="K71" s="79" t="s">
        <v>20</v>
      </c>
      <c r="L71" s="29" t="s">
        <v>152</v>
      </c>
      <c r="M71" s="29" t="s">
        <v>31</v>
      </c>
      <c r="N71" s="30" t="str">
        <f>VLOOKUP(M71,[5]OPERACIONAL!$A$1:$C$12,2,FALSE)</f>
        <v>MATERIAL DE CONSUMO</v>
      </c>
    </row>
    <row r="72" spans="2:14" ht="108.75" thickBot="1">
      <c r="B72" s="14">
        <v>14</v>
      </c>
      <c r="C72" s="15" t="s">
        <v>149</v>
      </c>
      <c r="D72" s="93" t="s">
        <v>275</v>
      </c>
      <c r="E72" s="93" t="s">
        <v>276</v>
      </c>
      <c r="F72" s="94" t="s">
        <v>18</v>
      </c>
      <c r="G72" s="95">
        <v>1</v>
      </c>
      <c r="H72" s="96">
        <v>45505</v>
      </c>
      <c r="I72" s="97">
        <v>10000000</v>
      </c>
      <c r="J72" s="98">
        <f t="shared" si="1"/>
        <v>10000000</v>
      </c>
      <c r="K72" s="79" t="s">
        <v>20</v>
      </c>
      <c r="L72" s="29" t="s">
        <v>152</v>
      </c>
      <c r="M72" s="29" t="s">
        <v>31</v>
      </c>
      <c r="N72" s="30" t="str">
        <f>VLOOKUP(M72,[5]OPERACIONAL!$A$1:$C$12,2,FALSE)</f>
        <v>MATERIAL DE CONSUMO</v>
      </c>
    </row>
    <row r="73" spans="2:14" ht="108.75" thickBot="1">
      <c r="B73" s="14">
        <v>14</v>
      </c>
      <c r="C73" s="15" t="s">
        <v>149</v>
      </c>
      <c r="D73" s="93" t="s">
        <v>277</v>
      </c>
      <c r="E73" s="93" t="s">
        <v>276</v>
      </c>
      <c r="F73" s="94" t="s">
        <v>18</v>
      </c>
      <c r="G73" s="95">
        <v>1</v>
      </c>
      <c r="H73" s="96">
        <v>45566</v>
      </c>
      <c r="I73" s="97">
        <v>1350000</v>
      </c>
      <c r="J73" s="98">
        <f t="shared" si="1"/>
        <v>1350000</v>
      </c>
      <c r="K73" s="79" t="s">
        <v>20</v>
      </c>
      <c r="L73" s="29" t="s">
        <v>152</v>
      </c>
      <c r="M73" s="29" t="s">
        <v>31</v>
      </c>
      <c r="N73" s="30" t="str">
        <f>VLOOKUP(M73,[5]OPERACIONAL!$A$1:$C$12,2,FALSE)</f>
        <v>MATERIAL DE CONSUMO</v>
      </c>
    </row>
    <row r="74" spans="2:14" ht="108.75" thickBot="1">
      <c r="B74" s="14">
        <v>14</v>
      </c>
      <c r="C74" s="15" t="s">
        <v>149</v>
      </c>
      <c r="D74" s="93" t="s">
        <v>278</v>
      </c>
      <c r="E74" s="93" t="s">
        <v>276</v>
      </c>
      <c r="F74" s="94" t="s">
        <v>18</v>
      </c>
      <c r="G74" s="95">
        <v>1</v>
      </c>
      <c r="H74" s="96">
        <v>45323</v>
      </c>
      <c r="I74" s="97">
        <v>2500000</v>
      </c>
      <c r="J74" s="98">
        <f t="shared" si="1"/>
        <v>2500000</v>
      </c>
      <c r="K74" s="79" t="s">
        <v>20</v>
      </c>
      <c r="L74" s="29" t="s">
        <v>152</v>
      </c>
      <c r="M74" s="29" t="s">
        <v>31</v>
      </c>
      <c r="N74" s="30" t="str">
        <f>VLOOKUP(M74,[5]OPERACIONAL!$A$1:$C$12,2,FALSE)</f>
        <v>MATERIAL DE CONSUMO</v>
      </c>
    </row>
    <row r="75" spans="2:14" ht="108.75" thickBot="1">
      <c r="B75" s="14">
        <v>14</v>
      </c>
      <c r="C75" s="15" t="s">
        <v>149</v>
      </c>
      <c r="D75" s="93" t="s">
        <v>279</v>
      </c>
      <c r="E75" s="93" t="s">
        <v>276</v>
      </c>
      <c r="F75" s="94" t="s">
        <v>18</v>
      </c>
      <c r="G75" s="95">
        <v>1</v>
      </c>
      <c r="H75" s="96">
        <v>45566</v>
      </c>
      <c r="I75" s="97">
        <v>2500000</v>
      </c>
      <c r="J75" s="98">
        <f t="shared" si="1"/>
        <v>2500000</v>
      </c>
      <c r="K75" s="79" t="s">
        <v>20</v>
      </c>
      <c r="L75" s="29" t="s">
        <v>152</v>
      </c>
      <c r="M75" s="29" t="s">
        <v>31</v>
      </c>
      <c r="N75" s="30" t="str">
        <f>VLOOKUP(M75,[5]OPERACIONAL!$A$1:$C$12,2,FALSE)</f>
        <v>MATERIAL DE CONSUMO</v>
      </c>
    </row>
    <row r="76" spans="2:14" ht="108.75" thickBot="1">
      <c r="B76" s="14">
        <v>14</v>
      </c>
      <c r="C76" s="15" t="s">
        <v>149</v>
      </c>
      <c r="D76" s="93" t="s">
        <v>280</v>
      </c>
      <c r="E76" s="93" t="s">
        <v>276</v>
      </c>
      <c r="F76" s="94" t="s">
        <v>18</v>
      </c>
      <c r="G76" s="95">
        <v>1</v>
      </c>
      <c r="H76" s="96">
        <v>45566</v>
      </c>
      <c r="I76" s="97">
        <v>2800000</v>
      </c>
      <c r="J76" s="98">
        <f t="shared" si="1"/>
        <v>2800000</v>
      </c>
      <c r="K76" s="79" t="s">
        <v>20</v>
      </c>
      <c r="L76" s="29" t="s">
        <v>152</v>
      </c>
      <c r="M76" s="29" t="s">
        <v>31</v>
      </c>
      <c r="N76" s="30" t="str">
        <f>VLOOKUP(M76,[5]OPERACIONAL!$A$1:$C$12,2,FALSE)</f>
        <v>MATERIAL DE CONSUMO</v>
      </c>
    </row>
    <row r="77" spans="2:14" ht="108.75" thickBot="1">
      <c r="B77" s="14">
        <v>14</v>
      </c>
      <c r="C77" s="15" t="s">
        <v>149</v>
      </c>
      <c r="D77" s="93" t="s">
        <v>281</v>
      </c>
      <c r="E77" s="93" t="s">
        <v>276</v>
      </c>
      <c r="F77" s="94" t="s">
        <v>18</v>
      </c>
      <c r="G77" s="95">
        <v>1</v>
      </c>
      <c r="H77" s="96">
        <v>45474</v>
      </c>
      <c r="I77" s="97">
        <v>2100000</v>
      </c>
      <c r="J77" s="98">
        <f t="shared" si="1"/>
        <v>2100000</v>
      </c>
      <c r="K77" s="79" t="s">
        <v>20</v>
      </c>
      <c r="L77" s="29" t="s">
        <v>152</v>
      </c>
      <c r="M77" s="29" t="s">
        <v>31</v>
      </c>
      <c r="N77" s="30" t="str">
        <f>VLOOKUP(M77,[5]OPERACIONAL!$A$1:$C$12,2,FALSE)</f>
        <v>MATERIAL DE CONSUMO</v>
      </c>
    </row>
    <row r="78" spans="2:14" ht="108.75" thickBot="1">
      <c r="B78" s="14">
        <v>14</v>
      </c>
      <c r="C78" s="15" t="s">
        <v>149</v>
      </c>
      <c r="D78" s="93" t="s">
        <v>282</v>
      </c>
      <c r="E78" s="93" t="s">
        <v>276</v>
      </c>
      <c r="F78" s="94" t="s">
        <v>18</v>
      </c>
      <c r="G78" s="95">
        <v>1</v>
      </c>
      <c r="H78" s="96">
        <v>45566</v>
      </c>
      <c r="I78" s="97">
        <v>1800000</v>
      </c>
      <c r="J78" s="98">
        <f t="shared" si="1"/>
        <v>1800000</v>
      </c>
      <c r="K78" s="79" t="s">
        <v>20</v>
      </c>
      <c r="L78" s="29" t="s">
        <v>152</v>
      </c>
      <c r="M78" s="29" t="s">
        <v>31</v>
      </c>
      <c r="N78" s="30" t="str">
        <f>VLOOKUP(M78,[5]OPERACIONAL!$A$1:$C$12,2,FALSE)</f>
        <v>MATERIAL DE CONSUMO</v>
      </c>
    </row>
    <row r="79" spans="2:14" ht="108.75" thickBot="1">
      <c r="B79" s="14">
        <v>14</v>
      </c>
      <c r="C79" s="15" t="s">
        <v>149</v>
      </c>
      <c r="D79" s="93" t="s">
        <v>283</v>
      </c>
      <c r="E79" s="93" t="s">
        <v>276</v>
      </c>
      <c r="F79" s="94" t="s">
        <v>18</v>
      </c>
      <c r="G79" s="95">
        <v>1</v>
      </c>
      <c r="H79" s="96">
        <v>45566</v>
      </c>
      <c r="I79" s="97">
        <v>1800000</v>
      </c>
      <c r="J79" s="98">
        <f t="shared" si="1"/>
        <v>1800000</v>
      </c>
      <c r="K79" s="79" t="s">
        <v>20</v>
      </c>
      <c r="L79" s="29" t="s">
        <v>152</v>
      </c>
      <c r="M79" s="29" t="s">
        <v>31</v>
      </c>
      <c r="N79" s="30" t="str">
        <f>VLOOKUP(M79,[5]OPERACIONAL!$A$1:$C$12,2,FALSE)</f>
        <v>MATERIAL DE CONSUMO</v>
      </c>
    </row>
    <row r="80" spans="2:14" ht="108.75" thickBot="1">
      <c r="B80" s="14">
        <v>14</v>
      </c>
      <c r="C80" s="15" t="s">
        <v>149</v>
      </c>
      <c r="D80" s="93" t="s">
        <v>284</v>
      </c>
      <c r="E80" s="93" t="s">
        <v>276</v>
      </c>
      <c r="F80" s="94" t="s">
        <v>18</v>
      </c>
      <c r="G80" s="95">
        <v>1</v>
      </c>
      <c r="H80" s="96">
        <v>45474</v>
      </c>
      <c r="I80" s="97">
        <v>4000000</v>
      </c>
      <c r="J80" s="98">
        <f t="shared" si="1"/>
        <v>4000000</v>
      </c>
      <c r="K80" s="79" t="s">
        <v>20</v>
      </c>
      <c r="L80" s="29" t="s">
        <v>152</v>
      </c>
      <c r="M80" s="29" t="s">
        <v>31</v>
      </c>
      <c r="N80" s="30" t="str">
        <f>VLOOKUP(M80,[5]OPERACIONAL!$A$1:$C$12,2,FALSE)</f>
        <v>MATERIAL DE CONSUMO</v>
      </c>
    </row>
    <row r="81" spans="2:14" ht="108.75" thickBot="1">
      <c r="B81" s="14">
        <v>14</v>
      </c>
      <c r="C81" s="15" t="s">
        <v>149</v>
      </c>
      <c r="D81" s="93" t="s">
        <v>285</v>
      </c>
      <c r="E81" s="93" t="s">
        <v>276</v>
      </c>
      <c r="F81" s="94" t="s">
        <v>18</v>
      </c>
      <c r="G81" s="95">
        <v>1</v>
      </c>
      <c r="H81" s="96">
        <v>45474</v>
      </c>
      <c r="I81" s="97">
        <v>1320000</v>
      </c>
      <c r="J81" s="98">
        <f t="shared" si="1"/>
        <v>1320000</v>
      </c>
      <c r="K81" s="79" t="s">
        <v>20</v>
      </c>
      <c r="L81" s="29" t="s">
        <v>152</v>
      </c>
      <c r="M81" s="29" t="s">
        <v>31</v>
      </c>
      <c r="N81" s="30" t="str">
        <f>VLOOKUP(M81,[5]OPERACIONAL!$A$1:$C$12,2,FALSE)</f>
        <v>MATERIAL DE CONSUMO</v>
      </c>
    </row>
    <row r="82" spans="2:14" ht="108.75" thickBot="1">
      <c r="B82" s="14">
        <v>14</v>
      </c>
      <c r="C82" s="15" t="s">
        <v>149</v>
      </c>
      <c r="D82" s="93" t="s">
        <v>286</v>
      </c>
      <c r="E82" s="93" t="s">
        <v>276</v>
      </c>
      <c r="F82" s="94" t="s">
        <v>18</v>
      </c>
      <c r="G82" s="95">
        <v>1</v>
      </c>
      <c r="H82" s="96">
        <v>45474</v>
      </c>
      <c r="I82" s="97">
        <v>4000000</v>
      </c>
      <c r="J82" s="98">
        <f t="shared" si="1"/>
        <v>4000000</v>
      </c>
      <c r="K82" s="79" t="s">
        <v>20</v>
      </c>
      <c r="L82" s="29" t="s">
        <v>152</v>
      </c>
      <c r="M82" s="29" t="s">
        <v>31</v>
      </c>
      <c r="N82" s="30" t="str">
        <f>VLOOKUP(M82,[5]OPERACIONAL!$A$1:$C$12,2,FALSE)</f>
        <v>MATERIAL DE CONSUMO</v>
      </c>
    </row>
    <row r="83" spans="2:14" ht="108.75" thickBot="1">
      <c r="B83" s="14">
        <v>14</v>
      </c>
      <c r="C83" s="15" t="s">
        <v>149</v>
      </c>
      <c r="D83" s="93" t="s">
        <v>287</v>
      </c>
      <c r="E83" s="93" t="s">
        <v>276</v>
      </c>
      <c r="F83" s="94" t="s">
        <v>18</v>
      </c>
      <c r="G83" s="95">
        <v>1</v>
      </c>
      <c r="H83" s="96">
        <v>45474</v>
      </c>
      <c r="I83" s="97">
        <v>2000000</v>
      </c>
      <c r="J83" s="98">
        <f t="shared" si="1"/>
        <v>2000000</v>
      </c>
      <c r="K83" s="79" t="s">
        <v>20</v>
      </c>
      <c r="L83" s="29" t="s">
        <v>152</v>
      </c>
      <c r="M83" s="29" t="s">
        <v>31</v>
      </c>
      <c r="N83" s="30" t="str">
        <f>VLOOKUP(M83,[5]OPERACIONAL!$A$1:$C$12,2,FALSE)</f>
        <v>MATERIAL DE CONSUMO</v>
      </c>
    </row>
    <row r="84" spans="2:14" ht="108.75" thickBot="1">
      <c r="B84" s="14">
        <v>14</v>
      </c>
      <c r="C84" s="15" t="s">
        <v>149</v>
      </c>
      <c r="D84" s="93" t="s">
        <v>288</v>
      </c>
      <c r="E84" s="93" t="s">
        <v>276</v>
      </c>
      <c r="F84" s="94" t="s">
        <v>18</v>
      </c>
      <c r="G84" s="95">
        <v>1</v>
      </c>
      <c r="H84" s="96">
        <v>45566</v>
      </c>
      <c r="I84" s="97">
        <v>4000000</v>
      </c>
      <c r="J84" s="98">
        <f t="shared" si="1"/>
        <v>4000000</v>
      </c>
      <c r="K84" s="79" t="s">
        <v>20</v>
      </c>
      <c r="L84" s="29" t="s">
        <v>152</v>
      </c>
      <c r="M84" s="29" t="s">
        <v>31</v>
      </c>
      <c r="N84" s="30" t="str">
        <f>VLOOKUP(M84,[5]OPERACIONAL!$A$1:$C$12,2,FALSE)</f>
        <v>MATERIAL DE CONSUMO</v>
      </c>
    </row>
    <row r="85" spans="2:14" ht="108.75" thickBot="1">
      <c r="B85" s="14">
        <v>14</v>
      </c>
      <c r="C85" s="15" t="s">
        <v>149</v>
      </c>
      <c r="D85" s="93" t="s">
        <v>289</v>
      </c>
      <c r="E85" s="93" t="s">
        <v>276</v>
      </c>
      <c r="F85" s="94" t="s">
        <v>18</v>
      </c>
      <c r="G85" s="95">
        <v>1</v>
      </c>
      <c r="H85" s="96">
        <v>45474</v>
      </c>
      <c r="I85" s="97">
        <v>700000</v>
      </c>
      <c r="J85" s="98">
        <f t="shared" si="1"/>
        <v>700000</v>
      </c>
      <c r="K85" s="79" t="s">
        <v>20</v>
      </c>
      <c r="L85" s="29" t="s">
        <v>152</v>
      </c>
      <c r="M85" s="29" t="s">
        <v>31</v>
      </c>
      <c r="N85" s="30" t="str">
        <f>VLOOKUP(M85,[5]OPERACIONAL!$A$1:$C$12,2,FALSE)</f>
        <v>MATERIAL DE CONSUMO</v>
      </c>
    </row>
    <row r="86" spans="2:14" ht="108.75" thickBot="1">
      <c r="B86" s="14">
        <v>14</v>
      </c>
      <c r="C86" s="15" t="s">
        <v>149</v>
      </c>
      <c r="D86" s="93" t="s">
        <v>290</v>
      </c>
      <c r="E86" s="93" t="s">
        <v>276</v>
      </c>
      <c r="F86" s="94" t="s">
        <v>18</v>
      </c>
      <c r="G86" s="95">
        <v>1</v>
      </c>
      <c r="H86" s="96">
        <v>45566</v>
      </c>
      <c r="I86" s="97">
        <v>220000</v>
      </c>
      <c r="J86" s="98">
        <f t="shared" si="1"/>
        <v>220000</v>
      </c>
      <c r="K86" s="79" t="s">
        <v>20</v>
      </c>
      <c r="L86" s="29" t="s">
        <v>152</v>
      </c>
      <c r="M86" s="29" t="s">
        <v>31</v>
      </c>
      <c r="N86" s="30" t="str">
        <f>VLOOKUP(M86,[5]OPERACIONAL!$A$1:$C$12,2,FALSE)</f>
        <v>MATERIAL DE CONSUMO</v>
      </c>
    </row>
    <row r="87" spans="2:14" ht="108.75" thickBot="1">
      <c r="B87" s="14">
        <v>14</v>
      </c>
      <c r="C87" s="15" t="s">
        <v>149</v>
      </c>
      <c r="D87" s="93" t="s">
        <v>291</v>
      </c>
      <c r="E87" s="93" t="s">
        <v>276</v>
      </c>
      <c r="F87" s="94" t="s">
        <v>18</v>
      </c>
      <c r="G87" s="95">
        <v>1</v>
      </c>
      <c r="H87" s="96">
        <v>45505</v>
      </c>
      <c r="I87" s="97">
        <v>42000</v>
      </c>
      <c r="J87" s="98">
        <f t="shared" si="1"/>
        <v>42000</v>
      </c>
      <c r="K87" s="79" t="s">
        <v>20</v>
      </c>
      <c r="L87" s="29" t="s">
        <v>152</v>
      </c>
      <c r="M87" s="29" t="s">
        <v>31</v>
      </c>
      <c r="N87" s="30" t="str">
        <f>VLOOKUP(M87,[5]OPERACIONAL!$A$1:$C$12,2,FALSE)</f>
        <v>MATERIAL DE CONSUMO</v>
      </c>
    </row>
    <row r="88" spans="2:14" ht="108.75" thickBot="1">
      <c r="B88" s="14">
        <v>14</v>
      </c>
      <c r="C88" s="15" t="s">
        <v>149</v>
      </c>
      <c r="D88" s="93" t="s">
        <v>292</v>
      </c>
      <c r="E88" s="93" t="s">
        <v>276</v>
      </c>
      <c r="F88" s="94" t="s">
        <v>18</v>
      </c>
      <c r="G88" s="95">
        <v>1</v>
      </c>
      <c r="H88" s="96">
        <v>45505</v>
      </c>
      <c r="I88" s="97">
        <v>50000</v>
      </c>
      <c r="J88" s="98">
        <f t="shared" si="1"/>
        <v>50000</v>
      </c>
      <c r="K88" s="79" t="s">
        <v>20</v>
      </c>
      <c r="L88" s="29" t="s">
        <v>152</v>
      </c>
      <c r="M88" s="29" t="s">
        <v>31</v>
      </c>
      <c r="N88" s="30" t="str">
        <f>VLOOKUP(M88,[5]OPERACIONAL!$A$1:$C$12,2,FALSE)</f>
        <v>MATERIAL DE CONSUMO</v>
      </c>
    </row>
    <row r="89" spans="2:14" ht="108.75" thickBot="1">
      <c r="B89" s="14">
        <v>14</v>
      </c>
      <c r="C89" s="15" t="s">
        <v>149</v>
      </c>
      <c r="D89" s="93" t="s">
        <v>293</v>
      </c>
      <c r="E89" s="93" t="s">
        <v>276</v>
      </c>
      <c r="F89" s="94" t="s">
        <v>18</v>
      </c>
      <c r="G89" s="95">
        <v>1</v>
      </c>
      <c r="H89" s="96">
        <v>45505</v>
      </c>
      <c r="I89" s="97">
        <v>100000</v>
      </c>
      <c r="J89" s="98">
        <f t="shared" si="1"/>
        <v>100000</v>
      </c>
      <c r="K89" s="79" t="s">
        <v>20</v>
      </c>
      <c r="L89" s="29" t="s">
        <v>152</v>
      </c>
      <c r="M89" s="29" t="s">
        <v>31</v>
      </c>
      <c r="N89" s="30" t="str">
        <f>VLOOKUP(M89,[5]OPERACIONAL!$A$1:$C$12,2,FALSE)</f>
        <v>MATERIAL DE CONSUMO</v>
      </c>
    </row>
    <row r="90" spans="2:14" ht="108.75" thickBot="1">
      <c r="B90" s="14">
        <v>14</v>
      </c>
      <c r="C90" s="15" t="s">
        <v>149</v>
      </c>
      <c r="D90" s="93" t="s">
        <v>294</v>
      </c>
      <c r="E90" s="93" t="s">
        <v>276</v>
      </c>
      <c r="F90" s="94" t="s">
        <v>18</v>
      </c>
      <c r="G90" s="95">
        <v>1</v>
      </c>
      <c r="H90" s="96">
        <v>45505</v>
      </c>
      <c r="I90" s="97">
        <v>120000</v>
      </c>
      <c r="J90" s="98">
        <f t="shared" si="1"/>
        <v>120000</v>
      </c>
      <c r="K90" s="79" t="s">
        <v>20</v>
      </c>
      <c r="L90" s="29" t="s">
        <v>152</v>
      </c>
      <c r="M90" s="29" t="s">
        <v>31</v>
      </c>
      <c r="N90" s="30" t="str">
        <f>VLOOKUP(M90,[5]OPERACIONAL!$A$1:$C$12,2,FALSE)</f>
        <v>MATERIAL DE CONSUMO</v>
      </c>
    </row>
    <row r="91" spans="2:14" ht="108.75" thickBot="1">
      <c r="B91" s="14">
        <v>14</v>
      </c>
      <c r="C91" s="15" t="s">
        <v>149</v>
      </c>
      <c r="D91" s="93" t="s">
        <v>295</v>
      </c>
      <c r="E91" s="93" t="s">
        <v>276</v>
      </c>
      <c r="F91" s="94" t="s">
        <v>18</v>
      </c>
      <c r="G91" s="95">
        <v>1</v>
      </c>
      <c r="H91" s="96">
        <v>45505</v>
      </c>
      <c r="I91" s="97">
        <v>45000</v>
      </c>
      <c r="J91" s="98">
        <f t="shared" si="1"/>
        <v>45000</v>
      </c>
      <c r="K91" s="79" t="s">
        <v>20</v>
      </c>
      <c r="L91" s="29" t="s">
        <v>152</v>
      </c>
      <c r="M91" s="29" t="s">
        <v>31</v>
      </c>
      <c r="N91" s="30" t="str">
        <f>VLOOKUP(M91,[5]OPERACIONAL!$A$1:$C$12,2,FALSE)</f>
        <v>MATERIAL DE CONSUMO</v>
      </c>
    </row>
    <row r="92" spans="2:14" ht="108.75" thickBot="1">
      <c r="B92" s="14">
        <v>14</v>
      </c>
      <c r="C92" s="15" t="s">
        <v>149</v>
      </c>
      <c r="D92" s="93" t="s">
        <v>296</v>
      </c>
      <c r="E92" s="93" t="s">
        <v>276</v>
      </c>
      <c r="F92" s="94" t="s">
        <v>18</v>
      </c>
      <c r="G92" s="95">
        <v>1</v>
      </c>
      <c r="H92" s="96">
        <v>45505</v>
      </c>
      <c r="I92" s="97">
        <v>32000</v>
      </c>
      <c r="J92" s="98">
        <f t="shared" si="1"/>
        <v>32000</v>
      </c>
      <c r="K92" s="79" t="s">
        <v>20</v>
      </c>
      <c r="L92" s="29" t="s">
        <v>152</v>
      </c>
      <c r="M92" s="29" t="s">
        <v>31</v>
      </c>
      <c r="N92" s="30" t="str">
        <f>VLOOKUP(M92,[5]OPERACIONAL!$A$1:$C$12,2,FALSE)</f>
        <v>MATERIAL DE CONSUMO</v>
      </c>
    </row>
    <row r="93" spans="2:14" ht="108.75" thickBot="1">
      <c r="B93" s="14">
        <v>14</v>
      </c>
      <c r="C93" s="15" t="s">
        <v>149</v>
      </c>
      <c r="D93" s="93" t="s">
        <v>297</v>
      </c>
      <c r="E93" s="93" t="s">
        <v>276</v>
      </c>
      <c r="F93" s="94" t="s">
        <v>18</v>
      </c>
      <c r="G93" s="95">
        <v>1</v>
      </c>
      <c r="H93" s="96">
        <v>45505</v>
      </c>
      <c r="I93" s="97">
        <v>500000</v>
      </c>
      <c r="J93" s="98">
        <f t="shared" si="1"/>
        <v>500000</v>
      </c>
      <c r="K93" s="79" t="s">
        <v>20</v>
      </c>
      <c r="L93" s="29" t="s">
        <v>152</v>
      </c>
      <c r="M93" s="29" t="s">
        <v>31</v>
      </c>
      <c r="N93" s="30" t="str">
        <f>VLOOKUP(M93,[5]OPERACIONAL!$A$1:$C$12,2,FALSE)</f>
        <v>MATERIAL DE CONSUMO</v>
      </c>
    </row>
    <row r="94" spans="2:14" ht="108.75" thickBot="1">
      <c r="B94" s="14">
        <v>14</v>
      </c>
      <c r="C94" s="15" t="s">
        <v>149</v>
      </c>
      <c r="D94" s="93" t="s">
        <v>298</v>
      </c>
      <c r="E94" s="93" t="s">
        <v>276</v>
      </c>
      <c r="F94" s="94" t="s">
        <v>18</v>
      </c>
      <c r="G94" s="95">
        <v>1</v>
      </c>
      <c r="H94" s="96">
        <v>45505</v>
      </c>
      <c r="I94" s="97">
        <v>600000</v>
      </c>
      <c r="J94" s="98">
        <f t="shared" si="1"/>
        <v>600000</v>
      </c>
      <c r="K94" s="79" t="s">
        <v>20</v>
      </c>
      <c r="L94" s="29" t="s">
        <v>152</v>
      </c>
      <c r="M94" s="29" t="s">
        <v>31</v>
      </c>
      <c r="N94" s="30" t="str">
        <f>VLOOKUP(M94,[5]OPERACIONAL!$A$1:$C$12,2,FALSE)</f>
        <v>MATERIAL DE CONSUMO</v>
      </c>
    </row>
    <row r="95" spans="2:14" ht="108.75" thickBot="1">
      <c r="B95" s="14">
        <v>14</v>
      </c>
      <c r="C95" s="15" t="s">
        <v>149</v>
      </c>
      <c r="D95" s="93" t="s">
        <v>299</v>
      </c>
      <c r="E95" s="93" t="s">
        <v>276</v>
      </c>
      <c r="F95" s="94" t="s">
        <v>18</v>
      </c>
      <c r="G95" s="95">
        <v>1</v>
      </c>
      <c r="H95" s="96">
        <v>45474</v>
      </c>
      <c r="I95" s="97">
        <v>270000</v>
      </c>
      <c r="J95" s="98">
        <f t="shared" si="1"/>
        <v>270000</v>
      </c>
      <c r="K95" s="79" t="s">
        <v>20</v>
      </c>
      <c r="L95" s="29" t="s">
        <v>152</v>
      </c>
      <c r="M95" s="29" t="s">
        <v>31</v>
      </c>
      <c r="N95" s="30" t="str">
        <f>VLOOKUP(M95,[5]OPERACIONAL!$A$1:$C$12,2,FALSE)</f>
        <v>MATERIAL DE CONSUMO</v>
      </c>
    </row>
    <row r="96" spans="2:14" ht="108.75" thickBot="1">
      <c r="B96" s="14">
        <v>14</v>
      </c>
      <c r="C96" s="15" t="s">
        <v>149</v>
      </c>
      <c r="D96" s="93" t="s">
        <v>300</v>
      </c>
      <c r="E96" s="93" t="s">
        <v>276</v>
      </c>
      <c r="F96" s="94" t="s">
        <v>18</v>
      </c>
      <c r="G96" s="95">
        <v>1</v>
      </c>
      <c r="H96" s="96">
        <v>45505</v>
      </c>
      <c r="I96" s="97">
        <v>650000</v>
      </c>
      <c r="J96" s="98">
        <f t="shared" si="1"/>
        <v>650000</v>
      </c>
      <c r="K96" s="79" t="s">
        <v>20</v>
      </c>
      <c r="L96" s="29" t="s">
        <v>152</v>
      </c>
      <c r="M96" s="29" t="s">
        <v>31</v>
      </c>
      <c r="N96" s="30" t="str">
        <f>VLOOKUP(M96,[5]OPERACIONAL!$A$1:$C$12,2,FALSE)</f>
        <v>MATERIAL DE CONSUMO</v>
      </c>
    </row>
    <row r="97" spans="2:14" ht="108.75" thickBot="1">
      <c r="B97" s="14">
        <v>14</v>
      </c>
      <c r="C97" s="15" t="s">
        <v>149</v>
      </c>
      <c r="D97" s="93" t="s">
        <v>301</v>
      </c>
      <c r="E97" s="93" t="s">
        <v>276</v>
      </c>
      <c r="F97" s="94" t="s">
        <v>18</v>
      </c>
      <c r="G97" s="95">
        <v>1</v>
      </c>
      <c r="H97" s="96">
        <v>45352</v>
      </c>
      <c r="I97" s="97">
        <v>350000</v>
      </c>
      <c r="J97" s="98">
        <f t="shared" si="1"/>
        <v>350000</v>
      </c>
      <c r="K97" s="79" t="s">
        <v>20</v>
      </c>
      <c r="L97" s="29" t="s">
        <v>152</v>
      </c>
      <c r="M97" s="29" t="s">
        <v>31</v>
      </c>
      <c r="N97" s="30" t="str">
        <f>VLOOKUP(M97,[5]OPERACIONAL!$A$1:$C$12,2,FALSE)</f>
        <v>MATERIAL DE CONSUMO</v>
      </c>
    </row>
    <row r="98" spans="2:14" ht="108.75" thickBot="1">
      <c r="B98" s="14">
        <v>14</v>
      </c>
      <c r="C98" s="15" t="s">
        <v>149</v>
      </c>
      <c r="D98" s="93" t="s">
        <v>302</v>
      </c>
      <c r="E98" s="93" t="s">
        <v>276</v>
      </c>
      <c r="F98" s="94" t="s">
        <v>18</v>
      </c>
      <c r="G98" s="95">
        <v>1</v>
      </c>
      <c r="H98" s="96">
        <v>45352</v>
      </c>
      <c r="I98" s="97">
        <v>320000</v>
      </c>
      <c r="J98" s="98">
        <f t="shared" si="1"/>
        <v>320000</v>
      </c>
      <c r="K98" s="79" t="s">
        <v>20</v>
      </c>
      <c r="L98" s="29" t="s">
        <v>152</v>
      </c>
      <c r="M98" s="29" t="s">
        <v>31</v>
      </c>
      <c r="N98" s="30" t="str">
        <f>VLOOKUP(M98,[5]OPERACIONAL!$A$1:$C$12,2,FALSE)</f>
        <v>MATERIAL DE CONSUMO</v>
      </c>
    </row>
    <row r="99" spans="2:14" ht="108.75" thickBot="1">
      <c r="B99" s="14">
        <v>14</v>
      </c>
      <c r="C99" s="15" t="s">
        <v>149</v>
      </c>
      <c r="D99" s="93" t="s">
        <v>303</v>
      </c>
      <c r="E99" s="93" t="s">
        <v>276</v>
      </c>
      <c r="F99" s="94" t="s">
        <v>18</v>
      </c>
      <c r="G99" s="95">
        <v>1</v>
      </c>
      <c r="H99" s="96">
        <v>45505</v>
      </c>
      <c r="I99" s="97">
        <v>520000</v>
      </c>
      <c r="J99" s="98">
        <f t="shared" si="1"/>
        <v>520000</v>
      </c>
      <c r="K99" s="79" t="s">
        <v>20</v>
      </c>
      <c r="L99" s="29" t="s">
        <v>152</v>
      </c>
      <c r="M99" s="29" t="s">
        <v>31</v>
      </c>
      <c r="N99" s="30" t="str">
        <f>VLOOKUP(M99,[5]OPERACIONAL!$A$1:$C$12,2,FALSE)</f>
        <v>MATERIAL DE CONSUMO</v>
      </c>
    </row>
    <row r="100" spans="2:14" ht="108.75" thickBot="1">
      <c r="B100" s="14">
        <v>14</v>
      </c>
      <c r="C100" s="15" t="s">
        <v>149</v>
      </c>
      <c r="D100" s="93" t="s">
        <v>304</v>
      </c>
      <c r="E100" s="93" t="s">
        <v>276</v>
      </c>
      <c r="F100" s="94" t="s">
        <v>18</v>
      </c>
      <c r="G100" s="95">
        <v>1</v>
      </c>
      <c r="H100" s="96">
        <v>45505</v>
      </c>
      <c r="I100" s="97">
        <v>300000</v>
      </c>
      <c r="J100" s="98">
        <f t="shared" si="1"/>
        <v>300000</v>
      </c>
      <c r="K100" s="79" t="s">
        <v>20</v>
      </c>
      <c r="L100" s="29" t="s">
        <v>152</v>
      </c>
      <c r="M100" s="29" t="s">
        <v>31</v>
      </c>
      <c r="N100" s="30" t="str">
        <f>VLOOKUP(M100,[5]OPERACIONAL!$A$1:$C$12,2,FALSE)</f>
        <v>MATERIAL DE CONSUMO</v>
      </c>
    </row>
    <row r="101" spans="2:14" ht="108.75" thickBot="1">
      <c r="B101" s="14">
        <v>14</v>
      </c>
      <c r="C101" s="15" t="s">
        <v>149</v>
      </c>
      <c r="D101" s="93" t="s">
        <v>305</v>
      </c>
      <c r="E101" s="93" t="s">
        <v>306</v>
      </c>
      <c r="F101" s="94" t="s">
        <v>18</v>
      </c>
      <c r="G101" s="95">
        <v>1</v>
      </c>
      <c r="H101" s="96">
        <v>45536</v>
      </c>
      <c r="I101" s="97">
        <v>750000</v>
      </c>
      <c r="J101" s="98">
        <f t="shared" si="1"/>
        <v>750000</v>
      </c>
      <c r="K101" s="79" t="s">
        <v>20</v>
      </c>
      <c r="L101" s="29" t="s">
        <v>152</v>
      </c>
      <c r="M101" s="29" t="s">
        <v>31</v>
      </c>
      <c r="N101" s="30" t="str">
        <f>VLOOKUP(M101,[5]OPERACIONAL!$A$1:$C$12,2,FALSE)</f>
        <v>MATERIAL DE CONSUMO</v>
      </c>
    </row>
    <row r="102" spans="2:14" ht="108.75" thickBot="1">
      <c r="B102" s="14">
        <v>14</v>
      </c>
      <c r="C102" s="15" t="s">
        <v>149</v>
      </c>
      <c r="D102" s="93" t="s">
        <v>307</v>
      </c>
      <c r="E102" s="93" t="s">
        <v>306</v>
      </c>
      <c r="F102" s="94" t="s">
        <v>18</v>
      </c>
      <c r="G102" s="95">
        <v>1</v>
      </c>
      <c r="H102" s="96">
        <v>45536</v>
      </c>
      <c r="I102" s="97">
        <v>1200000</v>
      </c>
      <c r="J102" s="98">
        <f t="shared" si="1"/>
        <v>1200000</v>
      </c>
      <c r="K102" s="79" t="s">
        <v>20</v>
      </c>
      <c r="L102" s="29" t="s">
        <v>152</v>
      </c>
      <c r="M102" s="29" t="s">
        <v>31</v>
      </c>
      <c r="N102" s="30" t="str">
        <f>VLOOKUP(M102,[5]OPERACIONAL!$A$1:$C$12,2,FALSE)</f>
        <v>MATERIAL DE CONSUMO</v>
      </c>
    </row>
    <row r="103" spans="2:14" ht="108.75" thickBot="1">
      <c r="B103" s="14">
        <v>14</v>
      </c>
      <c r="C103" s="15" t="s">
        <v>149</v>
      </c>
      <c r="D103" s="93" t="s">
        <v>308</v>
      </c>
      <c r="E103" s="93" t="s">
        <v>306</v>
      </c>
      <c r="F103" s="94" t="s">
        <v>18</v>
      </c>
      <c r="G103" s="95">
        <v>1</v>
      </c>
      <c r="H103" s="96">
        <v>45566</v>
      </c>
      <c r="I103" s="97">
        <v>450000</v>
      </c>
      <c r="J103" s="98">
        <f t="shared" si="1"/>
        <v>450000</v>
      </c>
      <c r="K103" s="79" t="s">
        <v>20</v>
      </c>
      <c r="L103" s="29" t="s">
        <v>152</v>
      </c>
      <c r="M103" s="29" t="s">
        <v>31</v>
      </c>
      <c r="N103" s="30" t="str">
        <f>VLOOKUP(M103,[5]OPERACIONAL!$A$1:$C$12,2,FALSE)</f>
        <v>MATERIAL DE CONSUMO</v>
      </c>
    </row>
    <row r="104" spans="2:14" ht="108.75" thickBot="1">
      <c r="B104" s="14">
        <v>14</v>
      </c>
      <c r="C104" s="15" t="s">
        <v>149</v>
      </c>
      <c r="D104" s="93" t="s">
        <v>309</v>
      </c>
      <c r="E104" s="93" t="s">
        <v>306</v>
      </c>
      <c r="F104" s="94" t="s">
        <v>18</v>
      </c>
      <c r="G104" s="95">
        <v>1</v>
      </c>
      <c r="H104" s="96">
        <v>45566</v>
      </c>
      <c r="I104" s="97">
        <v>400000</v>
      </c>
      <c r="J104" s="98">
        <f t="shared" si="1"/>
        <v>400000</v>
      </c>
      <c r="K104" s="79" t="s">
        <v>20</v>
      </c>
      <c r="L104" s="29" t="s">
        <v>152</v>
      </c>
      <c r="M104" s="29" t="s">
        <v>31</v>
      </c>
      <c r="N104" s="30" t="str">
        <f>VLOOKUP(M104,[5]OPERACIONAL!$A$1:$C$12,2,FALSE)</f>
        <v>MATERIAL DE CONSUMO</v>
      </c>
    </row>
    <row r="105" spans="2:14" ht="108.75" thickBot="1">
      <c r="B105" s="14">
        <v>14</v>
      </c>
      <c r="C105" s="15" t="s">
        <v>149</v>
      </c>
      <c r="D105" s="93" t="s">
        <v>310</v>
      </c>
      <c r="E105" s="93" t="s">
        <v>306</v>
      </c>
      <c r="F105" s="94" t="s">
        <v>18</v>
      </c>
      <c r="G105" s="95">
        <v>1</v>
      </c>
      <c r="H105" s="96">
        <v>45566</v>
      </c>
      <c r="I105" s="97">
        <v>240000</v>
      </c>
      <c r="J105" s="98">
        <f t="shared" si="1"/>
        <v>240000</v>
      </c>
      <c r="K105" s="79" t="s">
        <v>20</v>
      </c>
      <c r="L105" s="29" t="s">
        <v>152</v>
      </c>
      <c r="M105" s="29" t="s">
        <v>31</v>
      </c>
      <c r="N105" s="30" t="str">
        <f>VLOOKUP(M105,[5]OPERACIONAL!$A$1:$C$12,2,FALSE)</f>
        <v>MATERIAL DE CONSUMO</v>
      </c>
    </row>
    <row r="106" spans="2:14" ht="24.75" thickBot="1">
      <c r="B106" s="14">
        <v>14</v>
      </c>
      <c r="C106" s="15" t="s">
        <v>149</v>
      </c>
      <c r="D106" s="93" t="s">
        <v>311</v>
      </c>
      <c r="E106" s="93" t="s">
        <v>312</v>
      </c>
      <c r="F106" s="94" t="s">
        <v>18</v>
      </c>
      <c r="G106" s="95">
        <v>1</v>
      </c>
      <c r="H106" s="96">
        <v>45444</v>
      </c>
      <c r="I106" s="97">
        <v>15000</v>
      </c>
      <c r="J106" s="98">
        <f t="shared" si="1"/>
        <v>15000</v>
      </c>
      <c r="K106" s="79" t="s">
        <v>20</v>
      </c>
      <c r="L106" s="29" t="s">
        <v>152</v>
      </c>
      <c r="M106" s="29" t="s">
        <v>31</v>
      </c>
      <c r="N106" s="30" t="str">
        <f>VLOOKUP(M106,[5]OPERACIONAL!$A$1:$C$12,2,FALSE)</f>
        <v>MATERIAL DE CONSUMO</v>
      </c>
    </row>
    <row r="107" spans="2:14" ht="36.75" thickBot="1">
      <c r="B107" s="14">
        <v>14</v>
      </c>
      <c r="C107" s="15" t="s">
        <v>149</v>
      </c>
      <c r="D107" s="93" t="s">
        <v>313</v>
      </c>
      <c r="E107" s="93" t="s">
        <v>312</v>
      </c>
      <c r="F107" s="94" t="s">
        <v>18</v>
      </c>
      <c r="G107" s="95">
        <v>1</v>
      </c>
      <c r="H107" s="96">
        <v>45444</v>
      </c>
      <c r="I107" s="97">
        <v>65000</v>
      </c>
      <c r="J107" s="98">
        <f t="shared" si="1"/>
        <v>65000</v>
      </c>
      <c r="K107" s="79" t="s">
        <v>20</v>
      </c>
      <c r="L107" s="29" t="s">
        <v>152</v>
      </c>
      <c r="M107" s="29" t="s">
        <v>31</v>
      </c>
      <c r="N107" s="30" t="str">
        <f>VLOOKUP(M107,[5]OPERACIONAL!$A$1:$C$12,2,FALSE)</f>
        <v>MATERIAL DE CONSUMO</v>
      </c>
    </row>
    <row r="108" spans="2:14" ht="24.75" thickBot="1">
      <c r="B108" s="14">
        <v>14</v>
      </c>
      <c r="C108" s="15" t="s">
        <v>149</v>
      </c>
      <c r="D108" s="93" t="s">
        <v>314</v>
      </c>
      <c r="E108" s="93" t="s">
        <v>312</v>
      </c>
      <c r="F108" s="94" t="s">
        <v>18</v>
      </c>
      <c r="G108" s="95">
        <v>1</v>
      </c>
      <c r="H108" s="96">
        <v>45444</v>
      </c>
      <c r="I108" s="97">
        <v>85000</v>
      </c>
      <c r="J108" s="98">
        <f t="shared" si="1"/>
        <v>85000</v>
      </c>
      <c r="K108" s="79" t="s">
        <v>20</v>
      </c>
      <c r="L108" s="29" t="s">
        <v>152</v>
      </c>
      <c r="M108" s="29" t="s">
        <v>31</v>
      </c>
      <c r="N108" s="30" t="str">
        <f>VLOOKUP(M108,[5]OPERACIONAL!$A$1:$C$12,2,FALSE)</f>
        <v>MATERIAL DE CONSUMO</v>
      </c>
    </row>
    <row r="109" spans="2:14" ht="96.75" thickBot="1">
      <c r="B109" s="14">
        <v>14</v>
      </c>
      <c r="C109" s="15" t="s">
        <v>149</v>
      </c>
      <c r="D109" s="93" t="s">
        <v>315</v>
      </c>
      <c r="E109" s="93" t="s">
        <v>316</v>
      </c>
      <c r="F109" s="94" t="s">
        <v>18</v>
      </c>
      <c r="G109" s="95">
        <v>1</v>
      </c>
      <c r="H109" s="96">
        <v>45413</v>
      </c>
      <c r="I109" s="97">
        <v>248000</v>
      </c>
      <c r="J109" s="98">
        <f t="shared" si="1"/>
        <v>248000</v>
      </c>
      <c r="K109" s="79" t="s">
        <v>20</v>
      </c>
      <c r="L109" s="29" t="s">
        <v>152</v>
      </c>
      <c r="M109" s="29" t="s">
        <v>31</v>
      </c>
      <c r="N109" s="30" t="str">
        <f>VLOOKUP(M109,[5]OPERACIONAL!$A$1:$C$12,2,FALSE)</f>
        <v>MATERIAL DE CONSUMO</v>
      </c>
    </row>
    <row r="110" spans="2:14" ht="120.75" thickBot="1">
      <c r="B110" s="14">
        <v>14</v>
      </c>
      <c r="C110" s="15" t="s">
        <v>149</v>
      </c>
      <c r="D110" s="99" t="s">
        <v>317</v>
      </c>
      <c r="E110" s="16" t="s">
        <v>318</v>
      </c>
      <c r="F110" s="15" t="s">
        <v>18</v>
      </c>
      <c r="G110" s="17">
        <f>17000+4803</f>
        <v>21803</v>
      </c>
      <c r="H110" s="18">
        <v>45293</v>
      </c>
      <c r="I110" s="19">
        <v>2</v>
      </c>
      <c r="J110" s="20">
        <f>G110*I110</f>
        <v>43606</v>
      </c>
      <c r="K110" s="21" t="s">
        <v>20</v>
      </c>
      <c r="L110" s="21" t="s">
        <v>21</v>
      </c>
      <c r="M110" s="29" t="s">
        <v>31</v>
      </c>
      <c r="N110" s="30" t="str">
        <f>VLOOKUP(M110,[5]OPERACIONAL!$A$1:$C$12,2,FALSE)</f>
        <v>MATERIAL DE CONSUMO</v>
      </c>
    </row>
    <row r="111" spans="2:14" ht="204.75" thickBot="1">
      <c r="B111" s="14">
        <v>14</v>
      </c>
      <c r="C111" s="15" t="s">
        <v>149</v>
      </c>
      <c r="D111" s="100" t="s">
        <v>319</v>
      </c>
      <c r="E111" s="25" t="s">
        <v>320</v>
      </c>
      <c r="F111" s="24" t="s">
        <v>321</v>
      </c>
      <c r="G111" s="26">
        <f>45000+38000</f>
        <v>83000</v>
      </c>
      <c r="H111" s="45">
        <v>44928</v>
      </c>
      <c r="I111" s="27">
        <v>2.5</v>
      </c>
      <c r="J111" s="28">
        <f t="shared" ref="J111:J112" si="2">G111*I111</f>
        <v>207500</v>
      </c>
      <c r="K111" s="29" t="s">
        <v>20</v>
      </c>
      <c r="L111" s="29" t="s">
        <v>21</v>
      </c>
      <c r="M111" s="29" t="s">
        <v>31</v>
      </c>
      <c r="N111" s="30" t="str">
        <f>VLOOKUP(M111,[5]OPERACIONAL!$A$1:$C$12,2,FALSE)</f>
        <v>MATERIAL DE CONSUMO</v>
      </c>
    </row>
    <row r="112" spans="2:14" ht="108.75" thickBot="1">
      <c r="B112" s="14">
        <v>14</v>
      </c>
      <c r="C112" s="15" t="s">
        <v>149</v>
      </c>
      <c r="D112" s="101" t="s">
        <v>322</v>
      </c>
      <c r="E112" s="25" t="s">
        <v>323</v>
      </c>
      <c r="F112" s="24" t="s">
        <v>241</v>
      </c>
      <c r="G112" s="26">
        <v>12</v>
      </c>
      <c r="H112" s="45">
        <v>44928</v>
      </c>
      <c r="I112" s="27">
        <v>82566.66</v>
      </c>
      <c r="J112" s="28">
        <f t="shared" si="2"/>
        <v>990799.92</v>
      </c>
      <c r="K112" s="29" t="s">
        <v>20</v>
      </c>
      <c r="L112" s="29" t="s">
        <v>21</v>
      </c>
      <c r="M112" s="21" t="s">
        <v>34</v>
      </c>
      <c r="N112" s="30" t="str">
        <f>VLOOKUP(M112,[5]OPERACIONAL!$A$1:$C$12,2,FALSE)</f>
        <v>OUTROS SERVIÇOS DE TERCEIROS - PESSOA JURÍDICA</v>
      </c>
    </row>
    <row r="113" spans="2:14" ht="108.75" thickBot="1">
      <c r="B113" s="14">
        <v>14</v>
      </c>
      <c r="C113" s="15" t="s">
        <v>149</v>
      </c>
      <c r="D113" s="100" t="s">
        <v>324</v>
      </c>
      <c r="E113" s="25" t="s">
        <v>325</v>
      </c>
      <c r="F113" s="24" t="s">
        <v>18</v>
      </c>
      <c r="G113" s="26" t="s">
        <v>326</v>
      </c>
      <c r="H113" s="45">
        <v>44928</v>
      </c>
      <c r="I113" s="27">
        <v>420000</v>
      </c>
      <c r="J113" s="28">
        <f>12*I113</f>
        <v>5040000</v>
      </c>
      <c r="K113" s="29" t="s">
        <v>20</v>
      </c>
      <c r="L113" s="29" t="s">
        <v>21</v>
      </c>
      <c r="M113" s="21" t="s">
        <v>34</v>
      </c>
      <c r="N113" s="30" t="str">
        <f>VLOOKUP(M113,[5]OPERACIONAL!$A$1:$C$12,2,FALSE)</f>
        <v>OUTROS SERVIÇOS DE TERCEIROS - PESSOA JURÍDICA</v>
      </c>
    </row>
    <row r="114" spans="2:14" ht="84.75" thickBot="1">
      <c r="B114" s="14">
        <v>14</v>
      </c>
      <c r="C114" s="15" t="s">
        <v>149</v>
      </c>
      <c r="D114" s="25" t="s">
        <v>327</v>
      </c>
      <c r="E114" s="25" t="s">
        <v>328</v>
      </c>
      <c r="F114" s="24" t="s">
        <v>329</v>
      </c>
      <c r="G114" s="26">
        <v>12</v>
      </c>
      <c r="H114" s="45">
        <v>45292</v>
      </c>
      <c r="I114" s="27">
        <v>320000</v>
      </c>
      <c r="J114" s="28">
        <f t="shared" ref="J114:J138" si="3">G114*I114</f>
        <v>3840000</v>
      </c>
      <c r="K114" s="29" t="s">
        <v>20</v>
      </c>
      <c r="L114" s="29" t="s">
        <v>21</v>
      </c>
      <c r="M114" s="21" t="s">
        <v>34</v>
      </c>
      <c r="N114" s="30" t="str">
        <f>VLOOKUP(M114,[5]OPERACIONAL!$A$1:$C$12,2,FALSE)</f>
        <v>OUTROS SERVIÇOS DE TERCEIROS - PESSOA JURÍDICA</v>
      </c>
    </row>
    <row r="115" spans="2:14" ht="100.5" customHeight="1" thickBot="1">
      <c r="B115" s="14">
        <v>14</v>
      </c>
      <c r="C115" s="15" t="s">
        <v>149</v>
      </c>
      <c r="D115" s="25" t="s">
        <v>330</v>
      </c>
      <c r="E115" s="25" t="s">
        <v>331</v>
      </c>
      <c r="F115" s="24" t="s">
        <v>18</v>
      </c>
      <c r="G115" s="26">
        <v>1</v>
      </c>
      <c r="H115" s="45">
        <v>45292</v>
      </c>
      <c r="I115" s="27">
        <v>18000000</v>
      </c>
      <c r="J115" s="28">
        <f t="shared" si="3"/>
        <v>18000000</v>
      </c>
      <c r="K115" s="29" t="s">
        <v>20</v>
      </c>
      <c r="L115" s="29" t="s">
        <v>21</v>
      </c>
      <c r="M115" s="21" t="s">
        <v>34</v>
      </c>
      <c r="N115" s="30" t="str">
        <f>VLOOKUP(M115,[5]OPERACIONAL!$A$1:$C$12,2,FALSE)</f>
        <v>OUTROS SERVIÇOS DE TERCEIROS - PESSOA JURÍDICA</v>
      </c>
    </row>
    <row r="116" spans="2:14" ht="48.75" thickBot="1">
      <c r="B116" s="14">
        <v>14</v>
      </c>
      <c r="C116" s="15" t="s">
        <v>149</v>
      </c>
      <c r="D116" s="25" t="s">
        <v>332</v>
      </c>
      <c r="E116" s="25" t="s">
        <v>333</v>
      </c>
      <c r="F116" s="24" t="s">
        <v>18</v>
      </c>
      <c r="G116" s="26">
        <v>2</v>
      </c>
      <c r="H116" s="45">
        <v>45292</v>
      </c>
      <c r="I116" s="27">
        <v>4000</v>
      </c>
      <c r="J116" s="28">
        <f t="shared" si="3"/>
        <v>8000</v>
      </c>
      <c r="K116" s="29" t="s">
        <v>20</v>
      </c>
      <c r="L116" s="29" t="s">
        <v>21</v>
      </c>
      <c r="M116" s="21" t="s">
        <v>34</v>
      </c>
      <c r="N116" s="30" t="str">
        <f>VLOOKUP(M116,[5]OPERACIONAL!$A$1:$C$12,2,FALSE)</f>
        <v>OUTROS SERVIÇOS DE TERCEIROS - PESSOA JURÍDICA</v>
      </c>
    </row>
    <row r="117" spans="2:14" ht="99.75" customHeight="1" thickBot="1">
      <c r="B117" s="14">
        <v>14</v>
      </c>
      <c r="C117" s="15" t="s">
        <v>149</v>
      </c>
      <c r="D117" s="25" t="s">
        <v>334</v>
      </c>
      <c r="E117" s="25" t="s">
        <v>335</v>
      </c>
      <c r="F117" s="24" t="s">
        <v>336</v>
      </c>
      <c r="G117" s="26">
        <v>1</v>
      </c>
      <c r="H117" s="45">
        <v>45292</v>
      </c>
      <c r="I117" s="27">
        <v>12000</v>
      </c>
      <c r="J117" s="28">
        <f t="shared" si="3"/>
        <v>12000</v>
      </c>
      <c r="K117" s="29" t="s">
        <v>20</v>
      </c>
      <c r="L117" s="29" t="s">
        <v>21</v>
      </c>
      <c r="M117" s="21" t="s">
        <v>34</v>
      </c>
      <c r="N117" s="30" t="str">
        <f>VLOOKUP(M117,[5]OPERACIONAL!$A$1:$C$12,2,FALSE)</f>
        <v>OUTROS SERVIÇOS DE TERCEIROS - PESSOA JURÍDICA</v>
      </c>
    </row>
    <row r="118" spans="2:14" ht="36.75" thickBot="1">
      <c r="B118" s="14">
        <v>14</v>
      </c>
      <c r="C118" s="15" t="s">
        <v>149</v>
      </c>
      <c r="D118" s="25" t="s">
        <v>337</v>
      </c>
      <c r="E118" s="25" t="s">
        <v>338</v>
      </c>
      <c r="F118" s="24" t="s">
        <v>18</v>
      </c>
      <c r="G118" s="26">
        <v>1</v>
      </c>
      <c r="H118" s="45">
        <v>45292</v>
      </c>
      <c r="I118" s="27">
        <f>69000+575000</f>
        <v>644000</v>
      </c>
      <c r="J118" s="28">
        <f t="shared" si="3"/>
        <v>644000</v>
      </c>
      <c r="K118" s="29" t="s">
        <v>20</v>
      </c>
      <c r="L118" s="29" t="s">
        <v>21</v>
      </c>
      <c r="M118" s="21" t="s">
        <v>34</v>
      </c>
      <c r="N118" s="30" t="str">
        <f>VLOOKUP(M118,[5]OPERACIONAL!$A$1:$C$12,2,FALSE)</f>
        <v>OUTROS SERVIÇOS DE TERCEIROS - PESSOA JURÍDICA</v>
      </c>
    </row>
    <row r="119" spans="2:14" ht="48.75" thickBot="1">
      <c r="B119" s="14">
        <v>14</v>
      </c>
      <c r="C119" s="15" t="s">
        <v>149</v>
      </c>
      <c r="D119" s="25" t="s">
        <v>339</v>
      </c>
      <c r="E119" s="25" t="s">
        <v>340</v>
      </c>
      <c r="F119" s="24" t="s">
        <v>18</v>
      </c>
      <c r="G119" s="26">
        <v>100</v>
      </c>
      <c r="H119" s="45">
        <v>45292</v>
      </c>
      <c r="I119" s="27">
        <v>10000</v>
      </c>
      <c r="J119" s="28">
        <f t="shared" si="3"/>
        <v>1000000</v>
      </c>
      <c r="K119" s="29" t="s">
        <v>43</v>
      </c>
      <c r="L119" s="29" t="s">
        <v>21</v>
      </c>
      <c r="M119" s="29" t="s">
        <v>22</v>
      </c>
      <c r="N119" s="30" t="str">
        <f>VLOOKUP(M119,[5]OPERACIONAL!$A$1:$C$12,2,FALSE)</f>
        <v>EQUIPAMENTOS E MATERIAL PERMANENTE</v>
      </c>
    </row>
    <row r="120" spans="2:14" ht="72.75" thickBot="1">
      <c r="B120" s="14">
        <v>14</v>
      </c>
      <c r="C120" s="15" t="s">
        <v>149</v>
      </c>
      <c r="D120" s="25" t="s">
        <v>341</v>
      </c>
      <c r="E120" s="25" t="s">
        <v>342</v>
      </c>
      <c r="F120" s="24" t="s">
        <v>18</v>
      </c>
      <c r="G120" s="26">
        <v>377</v>
      </c>
      <c r="H120" s="45">
        <v>45323</v>
      </c>
      <c r="I120" s="27">
        <v>450</v>
      </c>
      <c r="J120" s="28">
        <f t="shared" si="3"/>
        <v>169650</v>
      </c>
      <c r="K120" s="29" t="s">
        <v>20</v>
      </c>
      <c r="L120" s="29" t="s">
        <v>21</v>
      </c>
      <c r="M120" s="29" t="s">
        <v>22</v>
      </c>
      <c r="N120" s="30" t="str">
        <f>VLOOKUP(M120,[5]OPERACIONAL!$A$1:$C$12,2,FALSE)</f>
        <v>EQUIPAMENTOS E MATERIAL PERMANENTE</v>
      </c>
    </row>
    <row r="121" spans="2:14" ht="48.75" thickBot="1">
      <c r="B121" s="14">
        <v>14</v>
      </c>
      <c r="C121" s="15" t="s">
        <v>149</v>
      </c>
      <c r="D121" s="25" t="s">
        <v>343</v>
      </c>
      <c r="E121" s="25" t="s">
        <v>340</v>
      </c>
      <c r="F121" s="24" t="s">
        <v>18</v>
      </c>
      <c r="G121" s="26">
        <v>269</v>
      </c>
      <c r="H121" s="45">
        <v>45323</v>
      </c>
      <c r="I121" s="27">
        <v>300</v>
      </c>
      <c r="J121" s="28">
        <f t="shared" si="3"/>
        <v>80700</v>
      </c>
      <c r="K121" s="29" t="s">
        <v>20</v>
      </c>
      <c r="L121" s="29" t="s">
        <v>21</v>
      </c>
      <c r="M121" s="29" t="s">
        <v>22</v>
      </c>
      <c r="N121" s="30" t="str">
        <f>VLOOKUP(M121,[5]OPERACIONAL!$A$1:$C$12,2,FALSE)</f>
        <v>EQUIPAMENTOS E MATERIAL PERMANENTE</v>
      </c>
    </row>
    <row r="122" spans="2:14" ht="60.75" thickBot="1">
      <c r="B122" s="14">
        <v>14</v>
      </c>
      <c r="C122" s="15" t="s">
        <v>149</v>
      </c>
      <c r="D122" s="25" t="s">
        <v>344</v>
      </c>
      <c r="E122" s="25" t="s">
        <v>345</v>
      </c>
      <c r="F122" s="24" t="s">
        <v>18</v>
      </c>
      <c r="G122" s="26">
        <f>3115</f>
        <v>3115</v>
      </c>
      <c r="H122" s="45">
        <v>45323</v>
      </c>
      <c r="I122" s="27">
        <v>22</v>
      </c>
      <c r="J122" s="28">
        <f t="shared" si="3"/>
        <v>68530</v>
      </c>
      <c r="K122" s="29" t="s">
        <v>20</v>
      </c>
      <c r="L122" s="29" t="s">
        <v>21</v>
      </c>
      <c r="M122" s="29" t="s">
        <v>31</v>
      </c>
      <c r="N122" s="30" t="str">
        <f>VLOOKUP(M122,[5]OPERACIONAL!$A$1:$C$12,2,FALSE)</f>
        <v>MATERIAL DE CONSUMO</v>
      </c>
    </row>
    <row r="123" spans="2:14" ht="48.75" thickBot="1">
      <c r="B123" s="14">
        <v>14</v>
      </c>
      <c r="C123" s="15" t="s">
        <v>149</v>
      </c>
      <c r="D123" s="25" t="s">
        <v>346</v>
      </c>
      <c r="E123" s="25" t="s">
        <v>347</v>
      </c>
      <c r="F123" s="24" t="s">
        <v>18</v>
      </c>
      <c r="G123" s="26">
        <v>2170</v>
      </c>
      <c r="H123" s="45">
        <v>45323</v>
      </c>
      <c r="I123" s="27">
        <v>132</v>
      </c>
      <c r="J123" s="28">
        <f t="shared" si="3"/>
        <v>286440</v>
      </c>
      <c r="K123" s="29" t="s">
        <v>20</v>
      </c>
      <c r="L123" s="29" t="s">
        <v>21</v>
      </c>
      <c r="M123" s="29" t="s">
        <v>31</v>
      </c>
      <c r="N123" s="30" t="str">
        <f>VLOOKUP(M123,[5]OPERACIONAL!$A$1:$C$12,2,FALSE)</f>
        <v>MATERIAL DE CONSUMO</v>
      </c>
    </row>
    <row r="124" spans="2:14" ht="48.75" thickBot="1">
      <c r="B124" s="14">
        <v>14</v>
      </c>
      <c r="C124" s="15" t="s">
        <v>149</v>
      </c>
      <c r="D124" s="25" t="s">
        <v>348</v>
      </c>
      <c r="E124" s="25" t="s">
        <v>347</v>
      </c>
      <c r="F124" s="24" t="s">
        <v>18</v>
      </c>
      <c r="G124" s="26">
        <v>13693</v>
      </c>
      <c r="H124" s="45">
        <v>45323</v>
      </c>
      <c r="I124" s="27">
        <v>131</v>
      </c>
      <c r="J124" s="28">
        <v>356940</v>
      </c>
      <c r="K124" s="29" t="s">
        <v>20</v>
      </c>
      <c r="L124" s="29" t="s">
        <v>21</v>
      </c>
      <c r="M124" s="29" t="s">
        <v>31</v>
      </c>
      <c r="N124" s="30" t="str">
        <f>VLOOKUP(M124,[5]OPERACIONAL!$A$1:$C$12,2,FALSE)</f>
        <v>MATERIAL DE CONSUMO</v>
      </c>
    </row>
    <row r="125" spans="2:14" ht="48.75" thickBot="1">
      <c r="B125" s="14">
        <v>14</v>
      </c>
      <c r="C125" s="15" t="s">
        <v>149</v>
      </c>
      <c r="D125" s="25" t="s">
        <v>349</v>
      </c>
      <c r="E125" s="25" t="s">
        <v>340</v>
      </c>
      <c r="F125" s="24" t="s">
        <v>18</v>
      </c>
      <c r="G125" s="26">
        <v>1374</v>
      </c>
      <c r="H125" s="45">
        <v>45323</v>
      </c>
      <c r="I125" s="31">
        <v>40.83</v>
      </c>
      <c r="J125" s="28">
        <f t="shared" si="3"/>
        <v>56100.42</v>
      </c>
      <c r="K125" s="29" t="s">
        <v>20</v>
      </c>
      <c r="L125" s="29" t="s">
        <v>21</v>
      </c>
      <c r="M125" s="29" t="s">
        <v>31</v>
      </c>
      <c r="N125" s="30" t="str">
        <f>VLOOKUP(M125,[5]OPERACIONAL!$A$1:$C$12,2,FALSE)</f>
        <v>MATERIAL DE CONSUMO</v>
      </c>
    </row>
    <row r="126" spans="2:14" ht="48.75" thickBot="1">
      <c r="B126" s="14">
        <v>14</v>
      </c>
      <c r="C126" s="15" t="s">
        <v>149</v>
      </c>
      <c r="D126" s="25" t="s">
        <v>350</v>
      </c>
      <c r="E126" s="25" t="s">
        <v>347</v>
      </c>
      <c r="F126" s="24" t="s">
        <v>18</v>
      </c>
      <c r="G126" s="26">
        <f>3866+2296</f>
        <v>6162</v>
      </c>
      <c r="H126" s="45">
        <v>45323</v>
      </c>
      <c r="I126" s="27">
        <v>21.99</v>
      </c>
      <c r="J126" s="28">
        <v>62625.14</v>
      </c>
      <c r="K126" s="29" t="s">
        <v>43</v>
      </c>
      <c r="L126" s="29" t="s">
        <v>21</v>
      </c>
      <c r="M126" s="29" t="s">
        <v>31</v>
      </c>
      <c r="N126" s="30" t="str">
        <f>VLOOKUP(M126,[5]OPERACIONAL!$A$1:$C$12,2,FALSE)</f>
        <v>MATERIAL DE CONSUMO</v>
      </c>
    </row>
    <row r="127" spans="2:14" ht="48.75" thickBot="1">
      <c r="B127" s="14">
        <v>14</v>
      </c>
      <c r="C127" s="15" t="s">
        <v>149</v>
      </c>
      <c r="D127" s="25" t="s">
        <v>351</v>
      </c>
      <c r="E127" s="25" t="s">
        <v>347</v>
      </c>
      <c r="F127" s="24" t="s">
        <v>18</v>
      </c>
      <c r="G127" s="26">
        <v>9555</v>
      </c>
      <c r="H127" s="45">
        <v>45323</v>
      </c>
      <c r="I127" s="27">
        <v>7.75</v>
      </c>
      <c r="J127" s="28">
        <f t="shared" si="3"/>
        <v>74051.25</v>
      </c>
      <c r="K127" s="29" t="s">
        <v>20</v>
      </c>
      <c r="L127" s="29" t="s">
        <v>21</v>
      </c>
      <c r="M127" s="29" t="s">
        <v>31</v>
      </c>
      <c r="N127" s="30" t="str">
        <f>VLOOKUP(M127,[5]OPERACIONAL!$A$1:$C$12,2,FALSE)</f>
        <v>MATERIAL DE CONSUMO</v>
      </c>
    </row>
    <row r="128" spans="2:14" ht="60.75" thickBot="1">
      <c r="B128" s="14">
        <v>14</v>
      </c>
      <c r="C128" s="15" t="s">
        <v>149</v>
      </c>
      <c r="D128" s="25" t="s">
        <v>352</v>
      </c>
      <c r="E128" s="25" t="s">
        <v>353</v>
      </c>
      <c r="F128" s="24" t="s">
        <v>59</v>
      </c>
      <c r="G128" s="26">
        <v>12</v>
      </c>
      <c r="H128" s="45">
        <v>44197</v>
      </c>
      <c r="I128" s="27">
        <v>29447.87</v>
      </c>
      <c r="J128" s="28">
        <f t="shared" si="3"/>
        <v>353374.44</v>
      </c>
      <c r="K128" s="29" t="s">
        <v>20</v>
      </c>
      <c r="L128" s="29" t="s">
        <v>21</v>
      </c>
      <c r="M128" s="21" t="s">
        <v>34</v>
      </c>
      <c r="N128" s="30" t="str">
        <f>VLOOKUP(M128,[5]OPERACIONAL!$A$1:$C$12,2,FALSE)</f>
        <v>OUTROS SERVIÇOS DE TERCEIROS - PESSOA JURÍDICA</v>
      </c>
    </row>
    <row r="129" spans="2:14" ht="60.75" thickBot="1">
      <c r="B129" s="14">
        <v>14</v>
      </c>
      <c r="C129" s="15" t="s">
        <v>149</v>
      </c>
      <c r="D129" s="25" t="s">
        <v>354</v>
      </c>
      <c r="E129" s="25" t="s">
        <v>353</v>
      </c>
      <c r="F129" s="24" t="s">
        <v>59</v>
      </c>
      <c r="G129" s="26">
        <v>12</v>
      </c>
      <c r="H129" s="45">
        <v>44197</v>
      </c>
      <c r="I129" s="27">
        <v>52000</v>
      </c>
      <c r="J129" s="28">
        <f t="shared" si="3"/>
        <v>624000</v>
      </c>
      <c r="K129" s="29" t="s">
        <v>20</v>
      </c>
      <c r="L129" s="29" t="s">
        <v>21</v>
      </c>
      <c r="M129" s="21" t="s">
        <v>34</v>
      </c>
      <c r="N129" s="30" t="str">
        <f>VLOOKUP(M129,[5]OPERACIONAL!$A$1:$C$12,2,FALSE)</f>
        <v>OUTROS SERVIÇOS DE TERCEIROS - PESSOA JURÍDICA</v>
      </c>
    </row>
    <row r="130" spans="2:14" ht="72.75" thickBot="1">
      <c r="B130" s="14">
        <v>14</v>
      </c>
      <c r="C130" s="15" t="s">
        <v>149</v>
      </c>
      <c r="D130" s="25" t="s">
        <v>355</v>
      </c>
      <c r="E130" s="25" t="s">
        <v>353</v>
      </c>
      <c r="F130" s="24" t="s">
        <v>59</v>
      </c>
      <c r="G130" s="26">
        <v>12</v>
      </c>
      <c r="H130" s="45">
        <v>44197</v>
      </c>
      <c r="I130" s="27">
        <v>34119.199999999997</v>
      </c>
      <c r="J130" s="28">
        <f t="shared" si="3"/>
        <v>409430.39999999997</v>
      </c>
      <c r="K130" s="29" t="s">
        <v>20</v>
      </c>
      <c r="L130" s="29" t="s">
        <v>21</v>
      </c>
      <c r="M130" s="21" t="s">
        <v>34</v>
      </c>
      <c r="N130" s="30" t="str">
        <f>VLOOKUP(M130,[5]OPERACIONAL!$A$1:$C$12,2,FALSE)</f>
        <v>OUTROS SERVIÇOS DE TERCEIROS - PESSOA JURÍDICA</v>
      </c>
    </row>
    <row r="131" spans="2:14" ht="72.75" thickBot="1">
      <c r="B131" s="14">
        <v>14</v>
      </c>
      <c r="C131" s="15" t="s">
        <v>149</v>
      </c>
      <c r="D131" s="25" t="s">
        <v>356</v>
      </c>
      <c r="E131" s="25" t="s">
        <v>353</v>
      </c>
      <c r="F131" s="24" t="s">
        <v>59</v>
      </c>
      <c r="G131" s="26">
        <v>12</v>
      </c>
      <c r="H131" s="45">
        <v>44197</v>
      </c>
      <c r="I131" s="27">
        <v>5808</v>
      </c>
      <c r="J131" s="28">
        <f t="shared" si="3"/>
        <v>69696</v>
      </c>
      <c r="K131" s="29" t="s">
        <v>20</v>
      </c>
      <c r="L131" s="29" t="s">
        <v>21</v>
      </c>
      <c r="M131" s="21" t="s">
        <v>34</v>
      </c>
      <c r="N131" s="30" t="str">
        <f>VLOOKUP(M131,[5]OPERACIONAL!$A$1:$C$12,2,FALSE)</f>
        <v>OUTROS SERVIÇOS DE TERCEIROS - PESSOA JURÍDICA</v>
      </c>
    </row>
    <row r="132" spans="2:14" ht="60.75" thickBot="1">
      <c r="B132" s="14">
        <v>14</v>
      </c>
      <c r="C132" s="15" t="s">
        <v>149</v>
      </c>
      <c r="D132" s="25" t="s">
        <v>357</v>
      </c>
      <c r="E132" s="25" t="s">
        <v>353</v>
      </c>
      <c r="F132" s="24" t="s">
        <v>59</v>
      </c>
      <c r="G132" s="26">
        <v>12</v>
      </c>
      <c r="H132" s="45">
        <v>44197</v>
      </c>
      <c r="I132" s="27">
        <v>4672.74</v>
      </c>
      <c r="J132" s="28">
        <f t="shared" si="3"/>
        <v>56072.88</v>
      </c>
      <c r="K132" s="29" t="s">
        <v>20</v>
      </c>
      <c r="L132" s="29" t="s">
        <v>21</v>
      </c>
      <c r="M132" s="21" t="s">
        <v>34</v>
      </c>
      <c r="N132" s="30" t="str">
        <f>VLOOKUP(M132,[5]OPERACIONAL!$A$1:$C$12,2,FALSE)</f>
        <v>OUTROS SERVIÇOS DE TERCEIROS - PESSOA JURÍDICA</v>
      </c>
    </row>
    <row r="133" spans="2:14" ht="72.75" thickBot="1">
      <c r="B133" s="14">
        <v>14</v>
      </c>
      <c r="C133" s="15" t="s">
        <v>149</v>
      </c>
      <c r="D133" s="25" t="s">
        <v>358</v>
      </c>
      <c r="E133" s="25" t="s">
        <v>353</v>
      </c>
      <c r="F133" s="24" t="s">
        <v>59</v>
      </c>
      <c r="G133" s="26">
        <v>12</v>
      </c>
      <c r="H133" s="45">
        <v>44197</v>
      </c>
      <c r="I133" s="27">
        <v>28827.08</v>
      </c>
      <c r="J133" s="28">
        <f t="shared" si="3"/>
        <v>345924.96</v>
      </c>
      <c r="K133" s="29" t="s">
        <v>20</v>
      </c>
      <c r="L133" s="29" t="s">
        <v>21</v>
      </c>
      <c r="M133" s="21" t="s">
        <v>34</v>
      </c>
      <c r="N133" s="30" t="str">
        <f>VLOOKUP(M133,[5]OPERACIONAL!$A$1:$C$12,2,FALSE)</f>
        <v>OUTROS SERVIÇOS DE TERCEIROS - PESSOA JURÍDICA</v>
      </c>
    </row>
    <row r="134" spans="2:14" ht="60.75" thickBot="1">
      <c r="B134" s="14">
        <v>14</v>
      </c>
      <c r="C134" s="15" t="s">
        <v>149</v>
      </c>
      <c r="D134" s="25" t="s">
        <v>359</v>
      </c>
      <c r="E134" s="25" t="s">
        <v>353</v>
      </c>
      <c r="F134" s="24" t="s">
        <v>59</v>
      </c>
      <c r="G134" s="26">
        <v>12</v>
      </c>
      <c r="H134" s="45">
        <v>44197</v>
      </c>
      <c r="I134" s="27">
        <v>74130.34</v>
      </c>
      <c r="J134" s="28">
        <f t="shared" si="3"/>
        <v>889564.08</v>
      </c>
      <c r="K134" s="29" t="s">
        <v>20</v>
      </c>
      <c r="L134" s="29" t="s">
        <v>21</v>
      </c>
      <c r="M134" s="21" t="s">
        <v>34</v>
      </c>
      <c r="N134" s="30" t="str">
        <f>VLOOKUP(M134,[5]OPERACIONAL!$A$1:$C$12,2,FALSE)</f>
        <v>OUTROS SERVIÇOS DE TERCEIROS - PESSOA JURÍDICA</v>
      </c>
    </row>
    <row r="135" spans="2:14" ht="72.75" thickBot="1">
      <c r="B135" s="14">
        <v>14</v>
      </c>
      <c r="C135" s="15" t="s">
        <v>149</v>
      </c>
      <c r="D135" s="25" t="s">
        <v>360</v>
      </c>
      <c r="E135" s="25" t="s">
        <v>353</v>
      </c>
      <c r="F135" s="24" t="s">
        <v>59</v>
      </c>
      <c r="G135" s="26">
        <v>12</v>
      </c>
      <c r="H135" s="45">
        <v>44197</v>
      </c>
      <c r="I135" s="27">
        <v>100000</v>
      </c>
      <c r="J135" s="28">
        <f t="shared" si="3"/>
        <v>1200000</v>
      </c>
      <c r="K135" s="29" t="s">
        <v>20</v>
      </c>
      <c r="L135" s="29" t="s">
        <v>21</v>
      </c>
      <c r="M135" s="21" t="s">
        <v>34</v>
      </c>
      <c r="N135" s="30" t="str">
        <f>VLOOKUP(M135,[5]OPERACIONAL!$A$1:$C$12,2,FALSE)</f>
        <v>OUTROS SERVIÇOS DE TERCEIROS - PESSOA JURÍDICA</v>
      </c>
    </row>
    <row r="136" spans="2:14" ht="60.75" thickBot="1">
      <c r="B136" s="14">
        <v>14</v>
      </c>
      <c r="C136" s="15" t="s">
        <v>149</v>
      </c>
      <c r="D136" s="25" t="s">
        <v>361</v>
      </c>
      <c r="E136" s="25" t="s">
        <v>353</v>
      </c>
      <c r="F136" s="24" t="s">
        <v>59</v>
      </c>
      <c r="G136" s="26">
        <v>12</v>
      </c>
      <c r="H136" s="45">
        <v>44197</v>
      </c>
      <c r="I136" s="27">
        <v>80800</v>
      </c>
      <c r="J136" s="28">
        <f t="shared" si="3"/>
        <v>969600</v>
      </c>
      <c r="K136" s="29" t="s">
        <v>20</v>
      </c>
      <c r="L136" s="29" t="s">
        <v>21</v>
      </c>
      <c r="M136" s="21" t="s">
        <v>34</v>
      </c>
      <c r="N136" s="30" t="str">
        <f>VLOOKUP(M136,[5]OPERACIONAL!$A$1:$C$12,2,FALSE)</f>
        <v>OUTROS SERVIÇOS DE TERCEIROS - PESSOA JURÍDICA</v>
      </c>
    </row>
    <row r="137" spans="2:14" ht="84.75" thickBot="1">
      <c r="B137" s="14">
        <v>14</v>
      </c>
      <c r="C137" s="15" t="s">
        <v>149</v>
      </c>
      <c r="D137" s="25" t="s">
        <v>362</v>
      </c>
      <c r="E137" s="25" t="s">
        <v>353</v>
      </c>
      <c r="F137" s="24" t="s">
        <v>59</v>
      </c>
      <c r="G137" s="26">
        <v>12</v>
      </c>
      <c r="H137" s="45">
        <v>44197</v>
      </c>
      <c r="I137" s="27">
        <v>15104.71</v>
      </c>
      <c r="J137" s="28">
        <f t="shared" si="3"/>
        <v>181256.52</v>
      </c>
      <c r="K137" s="29" t="s">
        <v>20</v>
      </c>
      <c r="L137" s="29" t="s">
        <v>21</v>
      </c>
      <c r="M137" s="21" t="s">
        <v>34</v>
      </c>
      <c r="N137" s="30" t="str">
        <f>VLOOKUP(M137,[5]OPERACIONAL!$A$1:$C$12,2,FALSE)</f>
        <v>OUTROS SERVIÇOS DE TERCEIROS - PESSOA JURÍDICA</v>
      </c>
    </row>
    <row r="138" spans="2:14" ht="60.75" thickBot="1">
      <c r="B138" s="14">
        <v>14</v>
      </c>
      <c r="C138" s="15" t="s">
        <v>149</v>
      </c>
      <c r="D138" s="25" t="s">
        <v>363</v>
      </c>
      <c r="E138" s="25" t="s">
        <v>364</v>
      </c>
      <c r="F138" s="24" t="s">
        <v>59</v>
      </c>
      <c r="G138" s="26">
        <v>12</v>
      </c>
      <c r="H138" s="45">
        <v>44197</v>
      </c>
      <c r="I138" s="27">
        <v>44880</v>
      </c>
      <c r="J138" s="28">
        <f t="shared" si="3"/>
        <v>538560</v>
      </c>
      <c r="K138" s="29" t="s">
        <v>20</v>
      </c>
      <c r="L138" s="29" t="s">
        <v>21</v>
      </c>
      <c r="M138" s="21" t="s">
        <v>34</v>
      </c>
      <c r="N138" s="30" t="str">
        <f>VLOOKUP(M138,[5]OPERACIONAL!$A$1:$C$12,2,FALSE)</f>
        <v>OUTROS SERVIÇOS DE TERCEIROS - PESSOA JURÍDICA</v>
      </c>
    </row>
    <row r="139" spans="2:14" ht="48.75" thickBot="1">
      <c r="B139" s="14">
        <v>14</v>
      </c>
      <c r="C139" s="15" t="s">
        <v>149</v>
      </c>
      <c r="D139" s="25" t="s">
        <v>365</v>
      </c>
      <c r="E139" s="25" t="s">
        <v>347</v>
      </c>
      <c r="F139" s="24" t="s">
        <v>18</v>
      </c>
      <c r="G139" s="26">
        <v>1</v>
      </c>
      <c r="H139" s="45">
        <v>44197</v>
      </c>
      <c r="I139" s="27">
        <f>J139/12</f>
        <v>3611321.78</v>
      </c>
      <c r="J139" s="28">
        <f>41505449.28+1830412.08</f>
        <v>43335861.359999999</v>
      </c>
      <c r="K139" s="29" t="s">
        <v>20</v>
      </c>
      <c r="L139" s="29" t="s">
        <v>21</v>
      </c>
      <c r="M139" s="21" t="s">
        <v>34</v>
      </c>
      <c r="N139" s="30" t="str">
        <f>VLOOKUP(M139,[5]OPERACIONAL!$A$1:$C$12,2,FALSE)</f>
        <v>OUTROS SERVIÇOS DE TERCEIROS - PESSOA JURÍDICA</v>
      </c>
    </row>
    <row r="140" spans="2:14" ht="36.75" thickBot="1">
      <c r="B140" s="14">
        <v>14</v>
      </c>
      <c r="C140" s="15" t="s">
        <v>149</v>
      </c>
      <c r="D140" s="25" t="s">
        <v>366</v>
      </c>
      <c r="E140" s="25" t="s">
        <v>367</v>
      </c>
      <c r="F140" s="24" t="s">
        <v>18</v>
      </c>
      <c r="G140" s="26">
        <v>1</v>
      </c>
      <c r="H140" s="45">
        <v>44197</v>
      </c>
      <c r="I140" s="27">
        <v>200000</v>
      </c>
      <c r="J140" s="28">
        <v>200000</v>
      </c>
      <c r="K140" s="29" t="s">
        <v>20</v>
      </c>
      <c r="L140" s="29" t="s">
        <v>21</v>
      </c>
      <c r="M140" s="21" t="s">
        <v>34</v>
      </c>
      <c r="N140" s="30" t="str">
        <f>VLOOKUP(M140,[5]OPERACIONAL!$A$1:$C$12,2,FALSE)</f>
        <v>OUTROS SERVIÇOS DE TERCEIROS - PESSOA JURÍDICA</v>
      </c>
    </row>
    <row r="141" spans="2:14" ht="60.75" thickBot="1">
      <c r="B141" s="14">
        <v>14</v>
      </c>
      <c r="C141" s="15" t="s">
        <v>149</v>
      </c>
      <c r="D141" s="25" t="s">
        <v>368</v>
      </c>
      <c r="E141" s="25" t="s">
        <v>369</v>
      </c>
      <c r="F141" s="24" t="s">
        <v>18</v>
      </c>
      <c r="G141" s="26">
        <v>1</v>
      </c>
      <c r="H141" s="45">
        <v>44197</v>
      </c>
      <c r="I141" s="27">
        <v>7073942.4000000004</v>
      </c>
      <c r="J141" s="28">
        <f t="shared" ref="J141:J204" si="4">G141*I141</f>
        <v>7073942.4000000004</v>
      </c>
      <c r="K141" s="29" t="s">
        <v>20</v>
      </c>
      <c r="L141" s="29" t="s">
        <v>21</v>
      </c>
      <c r="M141" s="21" t="s">
        <v>34</v>
      </c>
      <c r="N141" s="30" t="str">
        <f>VLOOKUP(M141,[5]OPERACIONAL!$A$1:$C$12,2,FALSE)</f>
        <v>OUTROS SERVIÇOS DE TERCEIROS - PESSOA JURÍDICA</v>
      </c>
    </row>
    <row r="142" spans="2:14" ht="36.75" thickBot="1">
      <c r="B142" s="14">
        <v>14</v>
      </c>
      <c r="C142" s="15" t="s">
        <v>149</v>
      </c>
      <c r="D142" s="25" t="s">
        <v>370</v>
      </c>
      <c r="E142" s="25" t="s">
        <v>371</v>
      </c>
      <c r="F142" s="24" t="s">
        <v>18</v>
      </c>
      <c r="G142" s="26">
        <v>1</v>
      </c>
      <c r="H142" s="45">
        <v>44958</v>
      </c>
      <c r="I142" s="27">
        <f>2561000+350000+201000+97416</f>
        <v>3209416</v>
      </c>
      <c r="J142" s="28">
        <f t="shared" si="4"/>
        <v>3209416</v>
      </c>
      <c r="K142" s="29" t="s">
        <v>20</v>
      </c>
      <c r="L142" s="29" t="s">
        <v>21</v>
      </c>
      <c r="M142" s="21" t="s">
        <v>34</v>
      </c>
      <c r="N142" s="30" t="str">
        <f>VLOOKUP(M142,[5]OPERACIONAL!$A$1:$C$12,2,FALSE)</f>
        <v>OUTROS SERVIÇOS DE TERCEIROS - PESSOA JURÍDICA</v>
      </c>
    </row>
    <row r="143" spans="2:14" ht="168.75" thickBot="1">
      <c r="B143" s="14">
        <v>14</v>
      </c>
      <c r="C143" s="15" t="s">
        <v>149</v>
      </c>
      <c r="D143" s="16" t="s">
        <v>372</v>
      </c>
      <c r="E143" s="16" t="s">
        <v>373</v>
      </c>
      <c r="F143" s="24" t="s">
        <v>18</v>
      </c>
      <c r="G143" s="102">
        <v>2</v>
      </c>
      <c r="H143" s="18">
        <v>45386</v>
      </c>
      <c r="I143" s="19">
        <v>398756.4</v>
      </c>
      <c r="J143" s="20">
        <f>G143*I143</f>
        <v>797512.8</v>
      </c>
      <c r="K143" s="29" t="s">
        <v>20</v>
      </c>
      <c r="L143" s="21" t="s">
        <v>21</v>
      </c>
      <c r="M143" s="21" t="s">
        <v>34</v>
      </c>
      <c r="N143" s="30" t="str">
        <f>VLOOKUP(M143,[5]OPERACIONAL!$A$1:$C$12,2,FALSE)</f>
        <v>OUTROS SERVIÇOS DE TERCEIROS - PESSOA JURÍDICA</v>
      </c>
    </row>
    <row r="144" spans="2:14" ht="237.75" customHeight="1" thickBot="1">
      <c r="B144" s="14">
        <v>14</v>
      </c>
      <c r="C144" s="15" t="s">
        <v>149</v>
      </c>
      <c r="D144" s="25" t="s">
        <v>374</v>
      </c>
      <c r="E144" s="16" t="s">
        <v>373</v>
      </c>
      <c r="F144" s="24" t="s">
        <v>18</v>
      </c>
      <c r="G144" s="103">
        <v>8</v>
      </c>
      <c r="H144" s="45">
        <v>45495</v>
      </c>
      <c r="I144" s="27">
        <v>198675.92</v>
      </c>
      <c r="J144" s="28">
        <f t="shared" ref="J144:J151" si="5">G144*I144</f>
        <v>1589407.36</v>
      </c>
      <c r="K144" s="29" t="s">
        <v>20</v>
      </c>
      <c r="L144" s="29" t="s">
        <v>21</v>
      </c>
      <c r="M144" s="21" t="s">
        <v>34</v>
      </c>
      <c r="N144" s="30" t="str">
        <f>VLOOKUP(M144,[5]OPERACIONAL!$A$1:$C$12,2,FALSE)</f>
        <v>OUTROS SERVIÇOS DE TERCEIROS - PESSOA JURÍDICA</v>
      </c>
    </row>
    <row r="145" spans="2:14" ht="228.75" thickBot="1">
      <c r="B145" s="14">
        <v>14</v>
      </c>
      <c r="C145" s="15" t="s">
        <v>149</v>
      </c>
      <c r="D145" s="25" t="s">
        <v>375</v>
      </c>
      <c r="E145" s="16" t="s">
        <v>373</v>
      </c>
      <c r="F145" s="24" t="s">
        <v>18</v>
      </c>
      <c r="G145" s="103">
        <v>4</v>
      </c>
      <c r="H145" s="45">
        <v>45329</v>
      </c>
      <c r="I145" s="27">
        <v>423478.44</v>
      </c>
      <c r="J145" s="28">
        <f t="shared" si="5"/>
        <v>1693913.76</v>
      </c>
      <c r="K145" s="29" t="s">
        <v>20</v>
      </c>
      <c r="L145" s="29" t="s">
        <v>21</v>
      </c>
      <c r="M145" s="21" t="s">
        <v>34</v>
      </c>
      <c r="N145" s="30" t="str">
        <f>VLOOKUP(M145,[5]OPERACIONAL!$A$1:$C$12,2,FALSE)</f>
        <v>OUTROS SERVIÇOS DE TERCEIROS - PESSOA JURÍDICA</v>
      </c>
    </row>
    <row r="146" spans="2:14" ht="84.75" thickBot="1">
      <c r="B146" s="14">
        <v>14</v>
      </c>
      <c r="C146" s="15" t="s">
        <v>149</v>
      </c>
      <c r="D146" s="25" t="s">
        <v>376</v>
      </c>
      <c r="E146" s="16" t="s">
        <v>373</v>
      </c>
      <c r="F146" s="24" t="s">
        <v>18</v>
      </c>
      <c r="G146" s="103">
        <v>1</v>
      </c>
      <c r="H146" s="45">
        <v>45161</v>
      </c>
      <c r="I146" s="27">
        <v>264000</v>
      </c>
      <c r="J146" s="28">
        <f t="shared" si="5"/>
        <v>264000</v>
      </c>
      <c r="K146" s="29" t="s">
        <v>20</v>
      </c>
      <c r="L146" s="29" t="s">
        <v>21</v>
      </c>
      <c r="M146" s="21" t="s">
        <v>34</v>
      </c>
      <c r="N146" s="30" t="str">
        <f>VLOOKUP(M146,[5]OPERACIONAL!$A$1:$C$12,2,FALSE)</f>
        <v>OUTROS SERVIÇOS DE TERCEIROS - PESSOA JURÍDICA</v>
      </c>
    </row>
    <row r="147" spans="2:14" ht="84.75" thickBot="1">
      <c r="B147" s="14">
        <v>14</v>
      </c>
      <c r="C147" s="15" t="s">
        <v>149</v>
      </c>
      <c r="D147" s="25" t="s">
        <v>377</v>
      </c>
      <c r="E147" s="16" t="s">
        <v>373</v>
      </c>
      <c r="F147" s="24" t="s">
        <v>18</v>
      </c>
      <c r="G147" s="103">
        <v>1</v>
      </c>
      <c r="H147" s="45">
        <v>45186</v>
      </c>
      <c r="I147" s="27">
        <v>222999.96</v>
      </c>
      <c r="J147" s="28">
        <f t="shared" si="5"/>
        <v>222999.96</v>
      </c>
      <c r="K147" s="29" t="s">
        <v>20</v>
      </c>
      <c r="L147" s="29" t="s">
        <v>21</v>
      </c>
      <c r="M147" s="21" t="s">
        <v>34</v>
      </c>
      <c r="N147" s="30" t="str">
        <f>VLOOKUP(M147,[5]OPERACIONAL!$A$1:$C$12,2,FALSE)</f>
        <v>OUTROS SERVIÇOS DE TERCEIROS - PESSOA JURÍDICA</v>
      </c>
    </row>
    <row r="148" spans="2:14" ht="84.75" thickBot="1">
      <c r="B148" s="14">
        <v>14</v>
      </c>
      <c r="C148" s="15" t="s">
        <v>149</v>
      </c>
      <c r="D148" s="25" t="s">
        <v>378</v>
      </c>
      <c r="E148" s="16" t="s">
        <v>373</v>
      </c>
      <c r="F148" s="24" t="s">
        <v>18</v>
      </c>
      <c r="G148" s="103">
        <v>4</v>
      </c>
      <c r="H148" s="45">
        <v>45488</v>
      </c>
      <c r="I148" s="27">
        <v>188124.99</v>
      </c>
      <c r="J148" s="28">
        <f t="shared" si="5"/>
        <v>752499.96</v>
      </c>
      <c r="K148" s="29" t="s">
        <v>20</v>
      </c>
      <c r="L148" s="29" t="s">
        <v>21</v>
      </c>
      <c r="M148" s="21" t="s">
        <v>34</v>
      </c>
      <c r="N148" s="30" t="str">
        <f>VLOOKUP(M148,[5]OPERACIONAL!$A$1:$C$12,2,FALSE)</f>
        <v>OUTROS SERVIÇOS DE TERCEIROS - PESSOA JURÍDICA</v>
      </c>
    </row>
    <row r="149" spans="2:14" ht="84.75" thickBot="1">
      <c r="B149" s="14">
        <v>14</v>
      </c>
      <c r="C149" s="15" t="s">
        <v>149</v>
      </c>
      <c r="D149" s="25" t="s">
        <v>379</v>
      </c>
      <c r="E149" s="16" t="s">
        <v>373</v>
      </c>
      <c r="F149" s="24" t="s">
        <v>18</v>
      </c>
      <c r="G149" s="103">
        <v>24</v>
      </c>
      <c r="H149" s="45">
        <v>45393</v>
      </c>
      <c r="I149" s="27">
        <v>340842.64</v>
      </c>
      <c r="J149" s="28">
        <f t="shared" si="5"/>
        <v>8180223.3600000003</v>
      </c>
      <c r="K149" s="29" t="s">
        <v>20</v>
      </c>
      <c r="L149" s="29" t="s">
        <v>21</v>
      </c>
      <c r="M149" s="21" t="s">
        <v>34</v>
      </c>
      <c r="N149" s="30" t="str">
        <f>VLOOKUP(M149,[5]OPERACIONAL!$A$1:$C$12,2,FALSE)</f>
        <v>OUTROS SERVIÇOS DE TERCEIROS - PESSOA JURÍDICA</v>
      </c>
    </row>
    <row r="150" spans="2:14" ht="84.75" thickBot="1">
      <c r="B150" s="14">
        <v>14</v>
      </c>
      <c r="C150" s="15" t="s">
        <v>149</v>
      </c>
      <c r="D150" s="25" t="s">
        <v>380</v>
      </c>
      <c r="E150" s="25" t="s">
        <v>381</v>
      </c>
      <c r="F150" s="24" t="s">
        <v>18</v>
      </c>
      <c r="G150" s="103">
        <v>1</v>
      </c>
      <c r="H150" s="45">
        <v>45292</v>
      </c>
      <c r="I150" s="27">
        <v>264000</v>
      </c>
      <c r="J150" s="28">
        <f t="shared" si="5"/>
        <v>264000</v>
      </c>
      <c r="K150" s="29" t="s">
        <v>20</v>
      </c>
      <c r="L150" s="29" t="s">
        <v>21</v>
      </c>
      <c r="M150" s="21" t="s">
        <v>34</v>
      </c>
      <c r="N150" s="30" t="str">
        <f>VLOOKUP(M150,[5]OPERACIONAL!$A$1:$C$12,2,FALSE)</f>
        <v>OUTROS SERVIÇOS DE TERCEIROS - PESSOA JURÍDICA</v>
      </c>
    </row>
    <row r="151" spans="2:14" ht="72.75" thickBot="1">
      <c r="B151" s="14">
        <v>14</v>
      </c>
      <c r="C151" s="15" t="s">
        <v>149</v>
      </c>
      <c r="D151" s="25" t="s">
        <v>382</v>
      </c>
      <c r="E151" s="25" t="s">
        <v>383</v>
      </c>
      <c r="F151" s="24" t="s">
        <v>18</v>
      </c>
      <c r="G151" s="103">
        <v>1</v>
      </c>
      <c r="H151" s="45">
        <v>45292</v>
      </c>
      <c r="I151" s="27">
        <v>50000</v>
      </c>
      <c r="J151" s="28">
        <f t="shared" si="5"/>
        <v>50000</v>
      </c>
      <c r="K151" s="29" t="s">
        <v>20</v>
      </c>
      <c r="L151" s="29" t="s">
        <v>21</v>
      </c>
      <c r="M151" s="29" t="s">
        <v>31</v>
      </c>
      <c r="N151" s="30" t="str">
        <f>VLOOKUP(M151,[5]OPERACIONAL!$A$1:$C$12,2,FALSE)</f>
        <v>MATERIAL DE CONSUMO</v>
      </c>
    </row>
    <row r="152" spans="2:14" ht="48.75" thickBot="1">
      <c r="B152" s="14">
        <v>14</v>
      </c>
      <c r="C152" s="15" t="s">
        <v>149</v>
      </c>
      <c r="D152" s="25" t="s">
        <v>384</v>
      </c>
      <c r="E152" s="25" t="s">
        <v>385</v>
      </c>
      <c r="F152" s="24" t="s">
        <v>18</v>
      </c>
      <c r="G152" s="26">
        <v>1</v>
      </c>
      <c r="H152" s="45">
        <v>45292</v>
      </c>
      <c r="I152" s="27">
        <f>3075000+1235000+85000+70000</f>
        <v>4465000</v>
      </c>
      <c r="J152" s="28">
        <f t="shared" si="4"/>
        <v>4465000</v>
      </c>
      <c r="K152" s="29" t="s">
        <v>20</v>
      </c>
      <c r="L152" s="29" t="s">
        <v>21</v>
      </c>
      <c r="M152" s="21" t="s">
        <v>34</v>
      </c>
      <c r="N152" s="30" t="str">
        <f>VLOOKUP(M152,[5]OPERACIONAL!$A$1:$C$12,2,FALSE)</f>
        <v>OUTROS SERVIÇOS DE TERCEIROS - PESSOA JURÍDICA</v>
      </c>
    </row>
    <row r="153" spans="2:14" ht="60.75" thickBot="1">
      <c r="B153" s="14">
        <v>14</v>
      </c>
      <c r="C153" s="15" t="s">
        <v>149</v>
      </c>
      <c r="D153" s="25" t="s">
        <v>386</v>
      </c>
      <c r="E153" s="25" t="s">
        <v>387</v>
      </c>
      <c r="F153" s="24" t="s">
        <v>18</v>
      </c>
      <c r="G153" s="26">
        <v>1</v>
      </c>
      <c r="H153" s="45">
        <v>45292</v>
      </c>
      <c r="I153" s="27">
        <f>2200000+1260000</f>
        <v>3460000</v>
      </c>
      <c r="J153" s="28">
        <f t="shared" si="4"/>
        <v>3460000</v>
      </c>
      <c r="K153" s="29" t="s">
        <v>20</v>
      </c>
      <c r="L153" s="29" t="s">
        <v>21</v>
      </c>
      <c r="M153" s="21" t="s">
        <v>34</v>
      </c>
      <c r="N153" s="30" t="str">
        <f>VLOOKUP(M153,[5]OPERACIONAL!$A$1:$C$12,2,FALSE)</f>
        <v>OUTROS SERVIÇOS DE TERCEIROS - PESSOA JURÍDICA</v>
      </c>
    </row>
    <row r="154" spans="2:14" ht="36.75" thickBot="1">
      <c r="B154" s="14">
        <v>14</v>
      </c>
      <c r="C154" s="15" t="s">
        <v>149</v>
      </c>
      <c r="D154" s="25" t="s">
        <v>388</v>
      </c>
      <c r="E154" s="25" t="s">
        <v>389</v>
      </c>
      <c r="F154" s="24" t="s">
        <v>18</v>
      </c>
      <c r="G154" s="26">
        <v>1</v>
      </c>
      <c r="H154" s="45">
        <v>45292</v>
      </c>
      <c r="I154" s="27">
        <v>322000</v>
      </c>
      <c r="J154" s="28">
        <f t="shared" si="4"/>
        <v>322000</v>
      </c>
      <c r="K154" s="29" t="s">
        <v>20</v>
      </c>
      <c r="L154" s="29" t="s">
        <v>21</v>
      </c>
      <c r="M154" s="21" t="s">
        <v>34</v>
      </c>
      <c r="N154" s="30" t="str">
        <f>VLOOKUP(M154,[5]OPERACIONAL!$A$1:$C$12,2,FALSE)</f>
        <v>OUTROS SERVIÇOS DE TERCEIROS - PESSOA JURÍDICA</v>
      </c>
    </row>
    <row r="155" spans="2:14" ht="24.75" thickBot="1">
      <c r="B155" s="14">
        <v>14</v>
      </c>
      <c r="C155" s="15" t="s">
        <v>149</v>
      </c>
      <c r="D155" s="25" t="s">
        <v>390</v>
      </c>
      <c r="E155" s="25" t="s">
        <v>389</v>
      </c>
      <c r="F155" s="24" t="s">
        <v>18</v>
      </c>
      <c r="G155" s="26">
        <v>1</v>
      </c>
      <c r="H155" s="45">
        <v>45292</v>
      </c>
      <c r="I155" s="27">
        <v>100000</v>
      </c>
      <c r="J155" s="28">
        <f t="shared" si="4"/>
        <v>100000</v>
      </c>
      <c r="K155" s="29" t="s">
        <v>20</v>
      </c>
      <c r="L155" s="29" t="s">
        <v>21</v>
      </c>
      <c r="M155" s="21" t="s">
        <v>34</v>
      </c>
      <c r="N155" s="30" t="str">
        <f>VLOOKUP(M155,[5]OPERACIONAL!$A$1:$C$12,2,FALSE)</f>
        <v>OUTROS SERVIÇOS DE TERCEIROS - PESSOA JURÍDICA</v>
      </c>
    </row>
    <row r="156" spans="2:14" ht="108.75" thickBot="1">
      <c r="B156" s="14">
        <v>14</v>
      </c>
      <c r="C156" s="15" t="s">
        <v>149</v>
      </c>
      <c r="D156" s="25" t="s">
        <v>137</v>
      </c>
      <c r="E156" s="25" t="s">
        <v>391</v>
      </c>
      <c r="F156" s="24" t="s">
        <v>18</v>
      </c>
      <c r="G156" s="26">
        <v>1</v>
      </c>
      <c r="H156" s="45">
        <v>45292</v>
      </c>
      <c r="I156" s="27">
        <f>158308.8+316617.6+316617.6</f>
        <v>791544</v>
      </c>
      <c r="J156" s="28">
        <f t="shared" si="4"/>
        <v>791544</v>
      </c>
      <c r="K156" s="29" t="s">
        <v>20</v>
      </c>
      <c r="L156" s="29" t="s">
        <v>21</v>
      </c>
      <c r="M156" s="21" t="s">
        <v>34</v>
      </c>
      <c r="N156" s="30" t="str">
        <f>VLOOKUP(M156,[5]OPERACIONAL!$A$1:$C$12,2,FALSE)</f>
        <v>OUTROS SERVIÇOS DE TERCEIROS - PESSOA JURÍDICA</v>
      </c>
    </row>
    <row r="157" spans="2:14" ht="108.75" thickBot="1">
      <c r="B157" s="14">
        <v>14</v>
      </c>
      <c r="C157" s="15" t="s">
        <v>149</v>
      </c>
      <c r="D157" s="25" t="s">
        <v>392</v>
      </c>
      <c r="E157" s="25" t="s">
        <v>391</v>
      </c>
      <c r="F157" s="24" t="s">
        <v>18</v>
      </c>
      <c r="G157" s="26">
        <v>1</v>
      </c>
      <c r="H157" s="45">
        <v>45292</v>
      </c>
      <c r="I157" s="27">
        <v>20000</v>
      </c>
      <c r="J157" s="28">
        <f t="shared" si="4"/>
        <v>20000</v>
      </c>
      <c r="K157" s="29" t="s">
        <v>20</v>
      </c>
      <c r="L157" s="29" t="s">
        <v>21</v>
      </c>
      <c r="M157" s="21" t="s">
        <v>34</v>
      </c>
      <c r="N157" s="30" t="str">
        <f>VLOOKUP(M157,[5]OPERACIONAL!$A$1:$C$12,2,FALSE)</f>
        <v>OUTROS SERVIÇOS DE TERCEIROS - PESSOA JURÍDICA</v>
      </c>
    </row>
    <row r="158" spans="2:14" ht="108.75" thickBot="1">
      <c r="B158" s="14">
        <v>14</v>
      </c>
      <c r="C158" s="15" t="s">
        <v>149</v>
      </c>
      <c r="D158" s="25" t="s">
        <v>393</v>
      </c>
      <c r="E158" s="25" t="s">
        <v>391</v>
      </c>
      <c r="F158" s="24" t="s">
        <v>18</v>
      </c>
      <c r="G158" s="26">
        <v>1</v>
      </c>
      <c r="H158" s="45">
        <v>45292</v>
      </c>
      <c r="I158" s="27">
        <v>90000</v>
      </c>
      <c r="J158" s="28">
        <f t="shared" si="4"/>
        <v>90000</v>
      </c>
      <c r="K158" s="29" t="s">
        <v>20</v>
      </c>
      <c r="L158" s="29" t="s">
        <v>21</v>
      </c>
      <c r="M158" s="21" t="s">
        <v>34</v>
      </c>
      <c r="N158" s="30" t="str">
        <f>VLOOKUP(M158,[5]OPERACIONAL!$A$1:$C$12,2,FALSE)</f>
        <v>OUTROS SERVIÇOS DE TERCEIROS - PESSOA JURÍDICA</v>
      </c>
    </row>
    <row r="159" spans="2:14" ht="108.75" thickBot="1">
      <c r="B159" s="14">
        <v>14</v>
      </c>
      <c r="C159" s="15" t="s">
        <v>149</v>
      </c>
      <c r="D159" s="25" t="s">
        <v>394</v>
      </c>
      <c r="E159" s="25" t="s">
        <v>391</v>
      </c>
      <c r="F159" s="24" t="s">
        <v>18</v>
      </c>
      <c r="G159" s="26">
        <v>1</v>
      </c>
      <c r="H159" s="45">
        <v>45292</v>
      </c>
      <c r="I159" s="27">
        <v>55000</v>
      </c>
      <c r="J159" s="28">
        <f t="shared" si="4"/>
        <v>55000</v>
      </c>
      <c r="K159" s="29" t="s">
        <v>20</v>
      </c>
      <c r="L159" s="29" t="s">
        <v>21</v>
      </c>
      <c r="M159" s="21" t="s">
        <v>34</v>
      </c>
      <c r="N159" s="30" t="str">
        <f>VLOOKUP(M159,[5]OPERACIONAL!$A$1:$C$12,2,FALSE)</f>
        <v>OUTROS SERVIÇOS DE TERCEIROS - PESSOA JURÍDICA</v>
      </c>
    </row>
    <row r="160" spans="2:14" ht="48.75" thickBot="1">
      <c r="B160" s="14">
        <v>14</v>
      </c>
      <c r="C160" s="15" t="s">
        <v>149</v>
      </c>
      <c r="D160" s="25" t="s">
        <v>395</v>
      </c>
      <c r="E160" s="25" t="s">
        <v>396</v>
      </c>
      <c r="F160" s="24" t="s">
        <v>18</v>
      </c>
      <c r="G160" s="26">
        <v>1</v>
      </c>
      <c r="H160" s="45">
        <v>45292</v>
      </c>
      <c r="I160" s="27">
        <f>12480000+7490000</f>
        <v>19970000</v>
      </c>
      <c r="J160" s="28">
        <f t="shared" si="4"/>
        <v>19970000</v>
      </c>
      <c r="K160" s="29" t="s">
        <v>20</v>
      </c>
      <c r="L160" s="29" t="s">
        <v>21</v>
      </c>
      <c r="M160" s="21" t="s">
        <v>34</v>
      </c>
      <c r="N160" s="30" t="str">
        <f>VLOOKUP(M160,[5]OPERACIONAL!$A$1:$C$12,2,FALSE)</f>
        <v>OUTROS SERVIÇOS DE TERCEIROS - PESSOA JURÍDICA</v>
      </c>
    </row>
    <row r="161" spans="2:14" ht="48.75" thickBot="1">
      <c r="B161" s="14">
        <v>14</v>
      </c>
      <c r="C161" s="15" t="s">
        <v>149</v>
      </c>
      <c r="D161" s="25" t="s">
        <v>397</v>
      </c>
      <c r="E161" s="25" t="s">
        <v>396</v>
      </c>
      <c r="F161" s="24" t="s">
        <v>18</v>
      </c>
      <c r="G161" s="26">
        <v>1</v>
      </c>
      <c r="H161" s="45">
        <v>45292</v>
      </c>
      <c r="I161" s="27">
        <f>1400000+900000+1727000</f>
        <v>4027000</v>
      </c>
      <c r="J161" s="28">
        <f t="shared" si="4"/>
        <v>4027000</v>
      </c>
      <c r="K161" s="29" t="s">
        <v>20</v>
      </c>
      <c r="L161" s="29" t="s">
        <v>21</v>
      </c>
      <c r="M161" s="21" t="s">
        <v>34</v>
      </c>
      <c r="N161" s="30" t="str">
        <f>VLOOKUP(M161,[5]OPERACIONAL!$A$1:$C$12,2,FALSE)</f>
        <v>OUTROS SERVIÇOS DE TERCEIROS - PESSOA JURÍDICA</v>
      </c>
    </row>
    <row r="162" spans="2:14" ht="48.75" thickBot="1">
      <c r="B162" s="14">
        <v>14</v>
      </c>
      <c r="C162" s="15" t="s">
        <v>149</v>
      </c>
      <c r="D162" s="25" t="s">
        <v>398</v>
      </c>
      <c r="E162" s="25" t="s">
        <v>396</v>
      </c>
      <c r="F162" s="24" t="s">
        <v>18</v>
      </c>
      <c r="G162" s="26">
        <v>1</v>
      </c>
      <c r="H162" s="45">
        <v>45292</v>
      </c>
      <c r="I162" s="27">
        <f>22500+22500+7500+7500</f>
        <v>60000</v>
      </c>
      <c r="J162" s="28">
        <f t="shared" si="4"/>
        <v>60000</v>
      </c>
      <c r="K162" s="29" t="s">
        <v>20</v>
      </c>
      <c r="L162" s="29" t="s">
        <v>21</v>
      </c>
      <c r="M162" s="21" t="s">
        <v>34</v>
      </c>
      <c r="N162" s="30" t="str">
        <f>VLOOKUP(M162,[5]OPERACIONAL!$A$1:$C$12,2,FALSE)</f>
        <v>OUTROS SERVIÇOS DE TERCEIROS - PESSOA JURÍDICA</v>
      </c>
    </row>
    <row r="163" spans="2:14" ht="96.75" thickBot="1">
      <c r="B163" s="14">
        <v>14</v>
      </c>
      <c r="C163" s="15" t="s">
        <v>149</v>
      </c>
      <c r="D163" s="25" t="s">
        <v>399</v>
      </c>
      <c r="E163" s="25" t="s">
        <v>400</v>
      </c>
      <c r="F163" s="24" t="s">
        <v>18</v>
      </c>
      <c r="G163" s="26">
        <v>1</v>
      </c>
      <c r="H163" s="45">
        <v>45292</v>
      </c>
      <c r="I163" s="27">
        <v>302319.90999999997</v>
      </c>
      <c r="J163" s="28">
        <f t="shared" si="4"/>
        <v>302319.90999999997</v>
      </c>
      <c r="K163" s="29" t="s">
        <v>20</v>
      </c>
      <c r="L163" s="29" t="s">
        <v>21</v>
      </c>
      <c r="M163" s="21" t="s">
        <v>34</v>
      </c>
      <c r="N163" s="30" t="str">
        <f>VLOOKUP(M163,[5]OPERACIONAL!$A$1:$C$12,2,FALSE)</f>
        <v>OUTROS SERVIÇOS DE TERCEIROS - PESSOA JURÍDICA</v>
      </c>
    </row>
    <row r="164" spans="2:14" ht="96.75" thickBot="1">
      <c r="B164" s="14">
        <v>14</v>
      </c>
      <c r="C164" s="15" t="s">
        <v>149</v>
      </c>
      <c r="D164" s="25" t="s">
        <v>401</v>
      </c>
      <c r="E164" s="25" t="s">
        <v>400</v>
      </c>
      <c r="F164" s="24" t="s">
        <v>18</v>
      </c>
      <c r="G164" s="26">
        <v>1</v>
      </c>
      <c r="H164" s="45">
        <v>45292</v>
      </c>
      <c r="I164" s="27">
        <f>60000*12</f>
        <v>720000</v>
      </c>
      <c r="J164" s="28">
        <f t="shared" si="4"/>
        <v>720000</v>
      </c>
      <c r="K164" s="29" t="s">
        <v>20</v>
      </c>
      <c r="L164" s="29" t="s">
        <v>21</v>
      </c>
      <c r="M164" s="21" t="s">
        <v>34</v>
      </c>
      <c r="N164" s="30" t="str">
        <f>VLOOKUP(M164,[5]OPERACIONAL!$A$1:$C$12,2,FALSE)</f>
        <v>OUTROS SERVIÇOS DE TERCEIROS - PESSOA JURÍDICA</v>
      </c>
    </row>
    <row r="165" spans="2:14" ht="48.75" thickBot="1">
      <c r="B165" s="14">
        <v>14</v>
      </c>
      <c r="C165" s="15" t="s">
        <v>149</v>
      </c>
      <c r="D165" s="25" t="s">
        <v>402</v>
      </c>
      <c r="E165" s="25" t="s">
        <v>353</v>
      </c>
      <c r="F165" s="24" t="s">
        <v>18</v>
      </c>
      <c r="G165" s="26">
        <v>1</v>
      </c>
      <c r="H165" s="45">
        <v>45292</v>
      </c>
      <c r="I165" s="27">
        <f>548657.42*12</f>
        <v>6583889.040000001</v>
      </c>
      <c r="J165" s="28">
        <f t="shared" si="4"/>
        <v>6583889.040000001</v>
      </c>
      <c r="K165" s="29" t="s">
        <v>20</v>
      </c>
      <c r="L165" s="29" t="s">
        <v>21</v>
      </c>
      <c r="M165" s="21" t="s">
        <v>34</v>
      </c>
      <c r="N165" s="30" t="str">
        <f>VLOOKUP(M165,[5]OPERACIONAL!$A$1:$C$12,2,FALSE)</f>
        <v>OUTROS SERVIÇOS DE TERCEIROS - PESSOA JURÍDICA</v>
      </c>
    </row>
    <row r="166" spans="2:14" ht="48.75" thickBot="1">
      <c r="B166" s="14">
        <v>14</v>
      </c>
      <c r="C166" s="15" t="s">
        <v>149</v>
      </c>
      <c r="D166" s="25" t="s">
        <v>403</v>
      </c>
      <c r="E166" s="25" t="s">
        <v>353</v>
      </c>
      <c r="F166" s="24" t="s">
        <v>18</v>
      </c>
      <c r="G166" s="26">
        <v>1</v>
      </c>
      <c r="H166" s="45">
        <v>45292</v>
      </c>
      <c r="I166" s="27">
        <f>462342*12</f>
        <v>5548104</v>
      </c>
      <c r="J166" s="28">
        <f t="shared" si="4"/>
        <v>5548104</v>
      </c>
      <c r="K166" s="29" t="s">
        <v>20</v>
      </c>
      <c r="L166" s="29" t="s">
        <v>21</v>
      </c>
      <c r="M166" s="21" t="s">
        <v>34</v>
      </c>
      <c r="N166" s="30" t="str">
        <f>VLOOKUP(M166,[5]OPERACIONAL!$A$1:$C$12,2,FALSE)</f>
        <v>OUTROS SERVIÇOS DE TERCEIROS - PESSOA JURÍDICA</v>
      </c>
    </row>
    <row r="167" spans="2:14" ht="36.75" thickBot="1">
      <c r="B167" s="14">
        <v>14</v>
      </c>
      <c r="C167" s="15" t="s">
        <v>149</v>
      </c>
      <c r="D167" s="25" t="s">
        <v>404</v>
      </c>
      <c r="E167" s="25" t="s">
        <v>405</v>
      </c>
      <c r="F167" s="24" t="s">
        <v>18</v>
      </c>
      <c r="G167" s="26">
        <v>1</v>
      </c>
      <c r="H167" s="45">
        <v>45292</v>
      </c>
      <c r="I167" s="27">
        <f>55334+36414.71</f>
        <v>91748.709999999992</v>
      </c>
      <c r="J167" s="28">
        <f t="shared" si="4"/>
        <v>91748.709999999992</v>
      </c>
      <c r="K167" s="29" t="s">
        <v>20</v>
      </c>
      <c r="L167" s="29" t="s">
        <v>21</v>
      </c>
      <c r="M167" s="21" t="s">
        <v>34</v>
      </c>
      <c r="N167" s="30" t="str">
        <f>VLOOKUP(M167,[5]OPERACIONAL!$A$1:$C$12,2,FALSE)</f>
        <v>OUTROS SERVIÇOS DE TERCEIROS - PESSOA JURÍDICA</v>
      </c>
    </row>
    <row r="168" spans="2:14" ht="36.75" thickBot="1">
      <c r="B168" s="14">
        <v>14</v>
      </c>
      <c r="C168" s="15" t="s">
        <v>149</v>
      </c>
      <c r="D168" s="25" t="s">
        <v>406</v>
      </c>
      <c r="E168" s="25" t="s">
        <v>407</v>
      </c>
      <c r="F168" s="24" t="s">
        <v>18</v>
      </c>
      <c r="G168" s="26">
        <v>1</v>
      </c>
      <c r="H168" s="45">
        <v>45292</v>
      </c>
      <c r="I168" s="27">
        <v>115662</v>
      </c>
      <c r="J168" s="28">
        <f t="shared" si="4"/>
        <v>115662</v>
      </c>
      <c r="K168" s="29" t="s">
        <v>20</v>
      </c>
      <c r="L168" s="29" t="s">
        <v>21</v>
      </c>
      <c r="M168" s="21" t="s">
        <v>34</v>
      </c>
      <c r="N168" s="30" t="str">
        <f>VLOOKUP(M168,[5]OPERACIONAL!$A$1:$C$12,2,FALSE)</f>
        <v>OUTROS SERVIÇOS DE TERCEIROS - PESSOA JURÍDICA</v>
      </c>
    </row>
    <row r="169" spans="2:14" ht="24.75" thickBot="1">
      <c r="B169" s="14">
        <v>14</v>
      </c>
      <c r="C169" s="15" t="s">
        <v>149</v>
      </c>
      <c r="D169" s="25" t="s">
        <v>408</v>
      </c>
      <c r="E169" s="25" t="s">
        <v>389</v>
      </c>
      <c r="F169" s="24" t="s">
        <v>18</v>
      </c>
      <c r="G169" s="26">
        <v>1</v>
      </c>
      <c r="H169" s="45">
        <v>45292</v>
      </c>
      <c r="I169" s="27">
        <v>200000</v>
      </c>
      <c r="J169" s="28">
        <f>G169*I169</f>
        <v>200000</v>
      </c>
      <c r="K169" s="29" t="s">
        <v>20</v>
      </c>
      <c r="L169" s="29" t="s">
        <v>21</v>
      </c>
      <c r="M169" s="21" t="s">
        <v>34</v>
      </c>
      <c r="N169" s="30" t="str">
        <f>VLOOKUP(M169,[5]OPERACIONAL!$A$1:$C$12,2,FALSE)</f>
        <v>OUTROS SERVIÇOS DE TERCEIROS - PESSOA JURÍDICA</v>
      </c>
    </row>
    <row r="170" spans="2:14" ht="36.75" thickBot="1">
      <c r="B170" s="14">
        <v>14</v>
      </c>
      <c r="C170" s="15" t="s">
        <v>149</v>
      </c>
      <c r="D170" s="25" t="s">
        <v>409</v>
      </c>
      <c r="E170" s="25" t="s">
        <v>405</v>
      </c>
      <c r="F170" s="24" t="s">
        <v>18</v>
      </c>
      <c r="G170" s="26">
        <v>1</v>
      </c>
      <c r="H170" s="45">
        <v>45292</v>
      </c>
      <c r="I170" s="27">
        <v>9000</v>
      </c>
      <c r="J170" s="28">
        <f>G170*I170</f>
        <v>9000</v>
      </c>
      <c r="K170" s="29" t="s">
        <v>20</v>
      </c>
      <c r="L170" s="29" t="s">
        <v>21</v>
      </c>
      <c r="M170" s="21" t="s">
        <v>34</v>
      </c>
      <c r="N170" s="30" t="str">
        <f>VLOOKUP(M170,[5]OPERACIONAL!$A$1:$C$12,2,FALSE)</f>
        <v>OUTROS SERVIÇOS DE TERCEIROS - PESSOA JURÍDICA</v>
      </c>
    </row>
    <row r="171" spans="2:14" ht="72.75" thickBot="1">
      <c r="B171" s="14">
        <v>14</v>
      </c>
      <c r="C171" s="15" t="s">
        <v>149</v>
      </c>
      <c r="D171" s="25" t="s">
        <v>410</v>
      </c>
      <c r="E171" s="25" t="s">
        <v>405</v>
      </c>
      <c r="F171" s="24" t="s">
        <v>18</v>
      </c>
      <c r="G171" s="26">
        <v>1</v>
      </c>
      <c r="H171" s="45">
        <v>45292</v>
      </c>
      <c r="I171" s="27">
        <v>15000</v>
      </c>
      <c r="J171" s="28">
        <f>G171*I171</f>
        <v>15000</v>
      </c>
      <c r="K171" s="29" t="s">
        <v>20</v>
      </c>
      <c r="L171" s="29" t="s">
        <v>21</v>
      </c>
      <c r="M171" s="21" t="s">
        <v>34</v>
      </c>
      <c r="N171" s="30" t="str">
        <f>VLOOKUP(M171,[5]OPERACIONAL!$A$1:$C$12,2,FALSE)</f>
        <v>OUTROS SERVIÇOS DE TERCEIROS - PESSOA JURÍDICA</v>
      </c>
    </row>
    <row r="172" spans="2:14" ht="48.75" thickBot="1">
      <c r="B172" s="14">
        <v>14</v>
      </c>
      <c r="C172" s="15" t="s">
        <v>149</v>
      </c>
      <c r="D172" s="44" t="s">
        <v>411</v>
      </c>
      <c r="E172" s="25" t="s">
        <v>353</v>
      </c>
      <c r="F172" s="24" t="s">
        <v>18</v>
      </c>
      <c r="G172" s="26">
        <v>39600</v>
      </c>
      <c r="H172" s="45">
        <v>44958</v>
      </c>
      <c r="I172" s="27">
        <v>186</v>
      </c>
      <c r="J172" s="28">
        <f t="shared" si="4"/>
        <v>7365600</v>
      </c>
      <c r="K172" s="29" t="s">
        <v>20</v>
      </c>
      <c r="L172" s="29" t="s">
        <v>21</v>
      </c>
      <c r="M172" s="29" t="s">
        <v>31</v>
      </c>
      <c r="N172" s="30" t="str">
        <f>VLOOKUP(M172,[5]OPERACIONAL!$A$1:$C$12,2,FALSE)</f>
        <v>MATERIAL DE CONSUMO</v>
      </c>
    </row>
    <row r="173" spans="2:14" ht="48.75" thickBot="1">
      <c r="B173" s="14">
        <v>14</v>
      </c>
      <c r="C173" s="15" t="s">
        <v>149</v>
      </c>
      <c r="D173" s="25" t="s">
        <v>412</v>
      </c>
      <c r="E173" s="25" t="s">
        <v>353</v>
      </c>
      <c r="F173" s="24" t="s">
        <v>18</v>
      </c>
      <c r="G173" s="26">
        <v>1</v>
      </c>
      <c r="H173" s="45">
        <v>44958</v>
      </c>
      <c r="I173" s="27">
        <v>2800000</v>
      </c>
      <c r="J173" s="28">
        <f t="shared" si="4"/>
        <v>2800000</v>
      </c>
      <c r="K173" s="29" t="s">
        <v>20</v>
      </c>
      <c r="L173" s="29" t="s">
        <v>21</v>
      </c>
      <c r="M173" s="29" t="s">
        <v>31</v>
      </c>
      <c r="N173" s="30" t="str">
        <f>VLOOKUP(M173,[5]OPERACIONAL!$A$1:$C$12,2,FALSE)</f>
        <v>MATERIAL DE CONSUMO</v>
      </c>
    </row>
    <row r="174" spans="2:14" ht="48.75" thickBot="1">
      <c r="B174" s="14">
        <v>14</v>
      </c>
      <c r="C174" s="15" t="s">
        <v>149</v>
      </c>
      <c r="D174" s="25" t="s">
        <v>413</v>
      </c>
      <c r="E174" s="25" t="s">
        <v>353</v>
      </c>
      <c r="F174" s="24" t="s">
        <v>18</v>
      </c>
      <c r="G174" s="26">
        <v>1</v>
      </c>
      <c r="H174" s="45">
        <v>44958</v>
      </c>
      <c r="I174" s="27">
        <v>1200000</v>
      </c>
      <c r="J174" s="28">
        <f t="shared" si="4"/>
        <v>1200000</v>
      </c>
      <c r="K174" s="29" t="s">
        <v>20</v>
      </c>
      <c r="L174" s="29" t="s">
        <v>21</v>
      </c>
      <c r="M174" s="29" t="s">
        <v>31</v>
      </c>
      <c r="N174" s="30" t="str">
        <f>VLOOKUP(M174,[5]OPERACIONAL!$A$1:$C$12,2,FALSE)</f>
        <v>MATERIAL DE CONSUMO</v>
      </c>
    </row>
    <row r="175" spans="2:14" ht="48.75" thickBot="1">
      <c r="B175" s="14">
        <v>14</v>
      </c>
      <c r="C175" s="15" t="s">
        <v>149</v>
      </c>
      <c r="D175" s="25" t="s">
        <v>414</v>
      </c>
      <c r="E175" s="25" t="s">
        <v>415</v>
      </c>
      <c r="F175" s="24" t="s">
        <v>18</v>
      </c>
      <c r="G175" s="26">
        <v>1</v>
      </c>
      <c r="H175" s="45">
        <v>45292</v>
      </c>
      <c r="I175" s="27">
        <v>4000000</v>
      </c>
      <c r="J175" s="28">
        <f t="shared" si="4"/>
        <v>4000000</v>
      </c>
      <c r="K175" s="29" t="s">
        <v>20</v>
      </c>
      <c r="L175" s="29" t="s">
        <v>21</v>
      </c>
      <c r="M175" s="29" t="s">
        <v>22</v>
      </c>
      <c r="N175" s="30" t="str">
        <f>VLOOKUP(M175,[5]OPERACIONAL!$A$1:$C$12,2,FALSE)</f>
        <v>EQUIPAMENTOS E MATERIAL PERMANENTE</v>
      </c>
    </row>
    <row r="176" spans="2:14" ht="84.75" thickBot="1">
      <c r="B176" s="14">
        <v>14</v>
      </c>
      <c r="C176" s="15" t="s">
        <v>149</v>
      </c>
      <c r="D176" s="25" t="s">
        <v>416</v>
      </c>
      <c r="E176" s="25" t="s">
        <v>417</v>
      </c>
      <c r="F176" s="24" t="s">
        <v>18</v>
      </c>
      <c r="G176" s="26">
        <v>1</v>
      </c>
      <c r="H176" s="45">
        <v>45292</v>
      </c>
      <c r="I176" s="27">
        <v>300000</v>
      </c>
      <c r="J176" s="28">
        <f t="shared" si="4"/>
        <v>300000</v>
      </c>
      <c r="K176" s="29" t="s">
        <v>20</v>
      </c>
      <c r="L176" s="29" t="s">
        <v>21</v>
      </c>
      <c r="M176" s="21" t="s">
        <v>34</v>
      </c>
      <c r="N176" s="30" t="str">
        <f>VLOOKUP(M176,[5]OPERACIONAL!$A$1:$C$12,2,FALSE)</f>
        <v>OUTROS SERVIÇOS DE TERCEIROS - PESSOA JURÍDICA</v>
      </c>
    </row>
    <row r="177" spans="2:14" ht="84.75" thickBot="1">
      <c r="B177" s="14">
        <v>14</v>
      </c>
      <c r="C177" s="15" t="s">
        <v>149</v>
      </c>
      <c r="D177" s="25" t="s">
        <v>418</v>
      </c>
      <c r="E177" s="25" t="s">
        <v>417</v>
      </c>
      <c r="F177" s="24" t="s">
        <v>18</v>
      </c>
      <c r="G177" s="26">
        <v>1</v>
      </c>
      <c r="H177" s="45">
        <v>45292</v>
      </c>
      <c r="I177" s="27">
        <v>2000000</v>
      </c>
      <c r="J177" s="28">
        <f t="shared" si="4"/>
        <v>2000000</v>
      </c>
      <c r="K177" s="29" t="s">
        <v>20</v>
      </c>
      <c r="L177" s="29" t="s">
        <v>21</v>
      </c>
      <c r="M177" s="21" t="s">
        <v>34</v>
      </c>
      <c r="N177" s="30" t="str">
        <f>VLOOKUP(M177,[5]OPERACIONAL!$A$1:$C$12,2,FALSE)</f>
        <v>OUTROS SERVIÇOS DE TERCEIROS - PESSOA JURÍDICA</v>
      </c>
    </row>
    <row r="178" spans="2:14" ht="48.75" thickBot="1">
      <c r="B178" s="14">
        <v>14</v>
      </c>
      <c r="C178" s="15" t="s">
        <v>149</v>
      </c>
      <c r="D178" s="25" t="s">
        <v>419</v>
      </c>
      <c r="E178" s="25" t="s">
        <v>420</v>
      </c>
      <c r="F178" s="24" t="s">
        <v>18</v>
      </c>
      <c r="G178" s="26">
        <v>1</v>
      </c>
      <c r="H178" s="45">
        <v>45292</v>
      </c>
      <c r="I178" s="27">
        <v>4850000</v>
      </c>
      <c r="J178" s="28">
        <f t="shared" si="4"/>
        <v>4850000</v>
      </c>
      <c r="K178" s="29" t="s">
        <v>20</v>
      </c>
      <c r="L178" s="29" t="s">
        <v>21</v>
      </c>
      <c r="M178" s="21" t="s">
        <v>34</v>
      </c>
      <c r="N178" s="30" t="str">
        <f>VLOOKUP(M178,[5]OPERACIONAL!$A$1:$C$12,2,FALSE)</f>
        <v>OUTROS SERVIÇOS DE TERCEIROS - PESSOA JURÍDICA</v>
      </c>
    </row>
    <row r="179" spans="2:14" ht="48.75" thickBot="1">
      <c r="B179" s="14">
        <v>14</v>
      </c>
      <c r="C179" s="15" t="s">
        <v>149</v>
      </c>
      <c r="D179" s="25" t="s">
        <v>421</v>
      </c>
      <c r="E179" s="25" t="s">
        <v>420</v>
      </c>
      <c r="F179" s="24" t="s">
        <v>18</v>
      </c>
      <c r="G179" s="26">
        <v>1</v>
      </c>
      <c r="H179" s="45">
        <v>45292</v>
      </c>
      <c r="I179" s="27">
        <v>3600000</v>
      </c>
      <c r="J179" s="28">
        <f t="shared" si="4"/>
        <v>3600000</v>
      </c>
      <c r="K179" s="29" t="s">
        <v>20</v>
      </c>
      <c r="L179" s="29" t="s">
        <v>21</v>
      </c>
      <c r="M179" s="29" t="s">
        <v>22</v>
      </c>
      <c r="N179" s="30" t="str">
        <f>VLOOKUP(M179,[5]OPERACIONAL!$A$1:$C$12,2,FALSE)</f>
        <v>EQUIPAMENTOS E MATERIAL PERMANENTE</v>
      </c>
    </row>
    <row r="180" spans="2:14" ht="48.75" thickBot="1">
      <c r="B180" s="14">
        <v>14</v>
      </c>
      <c r="C180" s="15" t="s">
        <v>149</v>
      </c>
      <c r="D180" s="25" t="s">
        <v>422</v>
      </c>
      <c r="E180" s="25" t="s">
        <v>420</v>
      </c>
      <c r="F180" s="24" t="s">
        <v>18</v>
      </c>
      <c r="G180" s="26">
        <v>40</v>
      </c>
      <c r="H180" s="45">
        <v>45323</v>
      </c>
      <c r="I180" s="27">
        <v>10167.75</v>
      </c>
      <c r="J180" s="28">
        <f t="shared" si="4"/>
        <v>406710</v>
      </c>
      <c r="K180" s="29" t="s">
        <v>423</v>
      </c>
      <c r="L180" s="29" t="s">
        <v>424</v>
      </c>
      <c r="M180" s="29" t="s">
        <v>22</v>
      </c>
      <c r="N180" s="30" t="str">
        <f>VLOOKUP(M180,[5]OPERACIONAL!$A$1:$C$12,2,FALSE)</f>
        <v>EQUIPAMENTOS E MATERIAL PERMANENTE</v>
      </c>
    </row>
    <row r="181" spans="2:14" ht="48.75" thickBot="1">
      <c r="B181" s="14">
        <v>14</v>
      </c>
      <c r="C181" s="15" t="s">
        <v>149</v>
      </c>
      <c r="D181" s="25" t="s">
        <v>425</v>
      </c>
      <c r="E181" s="25" t="s">
        <v>420</v>
      </c>
      <c r="F181" s="24" t="s">
        <v>18</v>
      </c>
      <c r="G181" s="26">
        <v>34</v>
      </c>
      <c r="H181" s="45">
        <v>45323</v>
      </c>
      <c r="I181" s="27">
        <v>81</v>
      </c>
      <c r="J181" s="28">
        <f t="shared" si="4"/>
        <v>2754</v>
      </c>
      <c r="K181" s="29" t="s">
        <v>423</v>
      </c>
      <c r="L181" s="29" t="s">
        <v>424</v>
      </c>
      <c r="M181" s="29" t="s">
        <v>31</v>
      </c>
      <c r="N181" s="30" t="str">
        <f>VLOOKUP(M181,[5]OPERACIONAL!$A$1:$C$12,2,FALSE)</f>
        <v>MATERIAL DE CONSUMO</v>
      </c>
    </row>
    <row r="182" spans="2:14" ht="48.75" thickBot="1">
      <c r="B182" s="14">
        <v>14</v>
      </c>
      <c r="C182" s="15" t="s">
        <v>149</v>
      </c>
      <c r="D182" s="25" t="s">
        <v>426</v>
      </c>
      <c r="E182" s="25" t="s">
        <v>420</v>
      </c>
      <c r="F182" s="24" t="s">
        <v>18</v>
      </c>
      <c r="G182" s="26">
        <v>40</v>
      </c>
      <c r="H182" s="45">
        <v>45323</v>
      </c>
      <c r="I182" s="27">
        <v>23722.5</v>
      </c>
      <c r="J182" s="28">
        <f t="shared" si="4"/>
        <v>948900</v>
      </c>
      <c r="K182" s="29" t="s">
        <v>423</v>
      </c>
      <c r="L182" s="29" t="s">
        <v>424</v>
      </c>
      <c r="M182" s="29" t="s">
        <v>22</v>
      </c>
      <c r="N182" s="30" t="str">
        <f>VLOOKUP(M182,[5]OPERACIONAL!$A$1:$C$12,2,FALSE)</f>
        <v>EQUIPAMENTOS E MATERIAL PERMANENTE</v>
      </c>
    </row>
    <row r="183" spans="2:14" ht="48.75" thickBot="1">
      <c r="B183" s="14">
        <v>14</v>
      </c>
      <c r="C183" s="15" t="s">
        <v>149</v>
      </c>
      <c r="D183" s="25" t="s">
        <v>427</v>
      </c>
      <c r="E183" s="25" t="s">
        <v>420</v>
      </c>
      <c r="F183" s="24" t="s">
        <v>18</v>
      </c>
      <c r="G183" s="26">
        <v>400</v>
      </c>
      <c r="H183" s="45">
        <v>45323</v>
      </c>
      <c r="I183" s="27">
        <v>100</v>
      </c>
      <c r="J183" s="28">
        <f t="shared" si="4"/>
        <v>40000</v>
      </c>
      <c r="K183" s="29" t="s">
        <v>423</v>
      </c>
      <c r="L183" s="29" t="s">
        <v>424</v>
      </c>
      <c r="M183" s="29" t="s">
        <v>31</v>
      </c>
      <c r="N183" s="30" t="str">
        <f>VLOOKUP(M183,[5]OPERACIONAL!$A$1:$C$12,2,FALSE)</f>
        <v>MATERIAL DE CONSUMO</v>
      </c>
    </row>
    <row r="184" spans="2:14" ht="48.75" thickBot="1">
      <c r="B184" s="14">
        <v>14</v>
      </c>
      <c r="C184" s="15" t="s">
        <v>149</v>
      </c>
      <c r="D184" s="25" t="s">
        <v>428</v>
      </c>
      <c r="E184" s="25" t="s">
        <v>429</v>
      </c>
      <c r="F184" s="24" t="s">
        <v>18</v>
      </c>
      <c r="G184" s="26">
        <v>1200</v>
      </c>
      <c r="H184" s="45">
        <v>44197</v>
      </c>
      <c r="I184" s="27">
        <v>10000</v>
      </c>
      <c r="J184" s="28">
        <f t="shared" si="4"/>
        <v>12000000</v>
      </c>
      <c r="K184" s="29" t="s">
        <v>430</v>
      </c>
      <c r="L184" s="29" t="s">
        <v>431</v>
      </c>
      <c r="M184" s="29" t="s">
        <v>22</v>
      </c>
      <c r="N184" s="30" t="str">
        <f>VLOOKUP(M184,[5]OPERACIONAL!$A$1:$C$12,2,FALSE)</f>
        <v>EQUIPAMENTOS E MATERIAL PERMANENTE</v>
      </c>
    </row>
    <row r="185" spans="2:14" ht="48.75" thickBot="1">
      <c r="B185" s="14">
        <v>14</v>
      </c>
      <c r="C185" s="15" t="s">
        <v>149</v>
      </c>
      <c r="D185" s="25" t="s">
        <v>432</v>
      </c>
      <c r="E185" s="25" t="s">
        <v>420</v>
      </c>
      <c r="F185" s="24" t="s">
        <v>18</v>
      </c>
      <c r="G185" s="26">
        <f>2*7872</f>
        <v>15744</v>
      </c>
      <c r="H185" s="45">
        <v>45323</v>
      </c>
      <c r="I185" s="27">
        <v>48</v>
      </c>
      <c r="J185" s="28">
        <f t="shared" si="4"/>
        <v>755712</v>
      </c>
      <c r="K185" s="29" t="s">
        <v>430</v>
      </c>
      <c r="L185" s="29" t="s">
        <v>431</v>
      </c>
      <c r="M185" s="29" t="s">
        <v>22</v>
      </c>
      <c r="N185" s="30" t="str">
        <f>VLOOKUP(M185,[5]OPERACIONAL!$A$1:$C$12,2,FALSE)</f>
        <v>EQUIPAMENTOS E MATERIAL PERMANENTE</v>
      </c>
    </row>
    <row r="186" spans="2:14" ht="48.75" thickBot="1">
      <c r="B186" s="14">
        <v>14</v>
      </c>
      <c r="C186" s="15" t="s">
        <v>149</v>
      </c>
      <c r="D186" s="25" t="s">
        <v>433</v>
      </c>
      <c r="E186" s="25" t="s">
        <v>420</v>
      </c>
      <c r="F186" s="24" t="s">
        <v>18</v>
      </c>
      <c r="G186" s="26">
        <f>40*41</f>
        <v>1640</v>
      </c>
      <c r="H186" s="45">
        <v>45323</v>
      </c>
      <c r="I186" s="27">
        <v>60000</v>
      </c>
      <c r="J186" s="28">
        <v>60000</v>
      </c>
      <c r="K186" s="29" t="s">
        <v>423</v>
      </c>
      <c r="L186" s="29" t="s">
        <v>21</v>
      </c>
      <c r="M186" s="29" t="s">
        <v>31</v>
      </c>
      <c r="N186" s="30" t="str">
        <f>VLOOKUP(M186,[5]OPERACIONAL!$A$1:$C$12,2,FALSE)</f>
        <v>MATERIAL DE CONSUMO</v>
      </c>
    </row>
    <row r="187" spans="2:14" ht="48.75" thickBot="1">
      <c r="B187" s="14">
        <v>14</v>
      </c>
      <c r="C187" s="15" t="s">
        <v>149</v>
      </c>
      <c r="D187" s="25" t="s">
        <v>434</v>
      </c>
      <c r="E187" s="25" t="s">
        <v>420</v>
      </c>
      <c r="F187" s="24" t="s">
        <v>18</v>
      </c>
      <c r="G187" s="26">
        <v>1</v>
      </c>
      <c r="H187" s="45">
        <v>45323</v>
      </c>
      <c r="I187" s="27">
        <v>101220.35</v>
      </c>
      <c r="J187" s="104">
        <v>101220.35</v>
      </c>
      <c r="K187" s="29" t="s">
        <v>430</v>
      </c>
      <c r="L187" s="29" t="s">
        <v>21</v>
      </c>
      <c r="M187" s="29" t="s">
        <v>31</v>
      </c>
      <c r="N187" s="30" t="str">
        <f>VLOOKUP(M187,[5]OPERACIONAL!$A$1:$C$12,2,FALSE)</f>
        <v>MATERIAL DE CONSUMO</v>
      </c>
    </row>
    <row r="188" spans="2:14" ht="48.75" thickBot="1">
      <c r="B188" s="14">
        <v>14</v>
      </c>
      <c r="C188" s="15" t="s">
        <v>149</v>
      </c>
      <c r="D188" s="25" t="s">
        <v>435</v>
      </c>
      <c r="E188" s="25" t="s">
        <v>420</v>
      </c>
      <c r="F188" s="24" t="s">
        <v>18</v>
      </c>
      <c r="G188" s="26">
        <v>60</v>
      </c>
      <c r="H188" s="45">
        <v>45323</v>
      </c>
      <c r="I188" s="27">
        <v>20000</v>
      </c>
      <c r="J188" s="28">
        <f t="shared" si="4"/>
        <v>1200000</v>
      </c>
      <c r="K188" s="29" t="s">
        <v>430</v>
      </c>
      <c r="L188" s="29" t="s">
        <v>21</v>
      </c>
      <c r="M188" s="29" t="s">
        <v>22</v>
      </c>
      <c r="N188" s="30" t="str">
        <f>VLOOKUP(M188,[5]OPERACIONAL!$A$1:$C$12,2,FALSE)</f>
        <v>EQUIPAMENTOS E MATERIAL PERMANENTE</v>
      </c>
    </row>
    <row r="189" spans="2:14" ht="48.75" thickBot="1">
      <c r="B189" s="14">
        <v>14</v>
      </c>
      <c r="C189" s="15" t="s">
        <v>149</v>
      </c>
      <c r="D189" s="25" t="s">
        <v>436</v>
      </c>
      <c r="E189" s="25" t="s">
        <v>420</v>
      </c>
      <c r="F189" s="24" t="s">
        <v>18</v>
      </c>
      <c r="G189" s="26">
        <v>400</v>
      </c>
      <c r="H189" s="45">
        <v>45323</v>
      </c>
      <c r="I189" s="27">
        <v>6000</v>
      </c>
      <c r="J189" s="28">
        <f t="shared" si="4"/>
        <v>2400000</v>
      </c>
      <c r="K189" s="29" t="s">
        <v>430</v>
      </c>
      <c r="L189" s="29" t="s">
        <v>21</v>
      </c>
      <c r="M189" s="29" t="s">
        <v>22</v>
      </c>
      <c r="N189" s="30" t="str">
        <f>VLOOKUP(M189,[5]OPERACIONAL!$A$1:$C$12,2,FALSE)</f>
        <v>EQUIPAMENTOS E MATERIAL PERMANENTE</v>
      </c>
    </row>
    <row r="190" spans="2:14" ht="48.75" thickBot="1">
      <c r="B190" s="14">
        <v>14</v>
      </c>
      <c r="C190" s="15" t="s">
        <v>149</v>
      </c>
      <c r="D190" s="25" t="s">
        <v>437</v>
      </c>
      <c r="E190" s="25" t="s">
        <v>420</v>
      </c>
      <c r="F190" s="24" t="s">
        <v>18</v>
      </c>
      <c r="G190" s="26">
        <v>3000</v>
      </c>
      <c r="H190" s="45">
        <v>45323</v>
      </c>
      <c r="I190" s="27">
        <v>100</v>
      </c>
      <c r="J190" s="28">
        <f t="shared" si="4"/>
        <v>300000</v>
      </c>
      <c r="K190" s="29" t="s">
        <v>430</v>
      </c>
      <c r="L190" s="29" t="s">
        <v>21</v>
      </c>
      <c r="M190" s="29" t="s">
        <v>31</v>
      </c>
      <c r="N190" s="30" t="str">
        <f>VLOOKUP(M190,[5]OPERACIONAL!$A$1:$C$12,2,FALSE)</f>
        <v>MATERIAL DE CONSUMO</v>
      </c>
    </row>
    <row r="191" spans="2:14" ht="48.75" thickBot="1">
      <c r="B191" s="14">
        <v>14</v>
      </c>
      <c r="C191" s="15" t="s">
        <v>149</v>
      </c>
      <c r="D191" s="25" t="s">
        <v>438</v>
      </c>
      <c r="E191" s="25" t="s">
        <v>420</v>
      </c>
      <c r="F191" s="24" t="s">
        <v>18</v>
      </c>
      <c r="G191" s="26">
        <v>5000</v>
      </c>
      <c r="H191" s="45">
        <v>45292</v>
      </c>
      <c r="I191" s="27">
        <v>86.1</v>
      </c>
      <c r="J191" s="28">
        <f t="shared" si="4"/>
        <v>430500</v>
      </c>
      <c r="K191" s="29" t="s">
        <v>430</v>
      </c>
      <c r="L191" s="29" t="s">
        <v>21</v>
      </c>
      <c r="M191" s="29" t="s">
        <v>31</v>
      </c>
      <c r="N191" s="30" t="str">
        <f>VLOOKUP(M191,[5]OPERACIONAL!$A$1:$C$12,2,FALSE)</f>
        <v>MATERIAL DE CONSUMO</v>
      </c>
    </row>
    <row r="192" spans="2:14" ht="48.75" thickBot="1">
      <c r="B192" s="14">
        <v>14</v>
      </c>
      <c r="C192" s="15" t="s">
        <v>149</v>
      </c>
      <c r="D192" s="25" t="s">
        <v>439</v>
      </c>
      <c r="E192" s="25" t="s">
        <v>420</v>
      </c>
      <c r="F192" s="24" t="s">
        <v>18</v>
      </c>
      <c r="G192" s="31">
        <v>400</v>
      </c>
      <c r="H192" s="45">
        <v>45323</v>
      </c>
      <c r="I192" s="27">
        <v>450000</v>
      </c>
      <c r="J192" s="28">
        <v>4500000</v>
      </c>
      <c r="K192" s="29" t="s">
        <v>423</v>
      </c>
      <c r="L192" s="29" t="s">
        <v>21</v>
      </c>
      <c r="M192" s="29" t="s">
        <v>22</v>
      </c>
      <c r="N192" s="30" t="str">
        <f>VLOOKUP(M192,[5]OPERACIONAL!$A$1:$C$12,2,FALSE)</f>
        <v>EQUIPAMENTOS E MATERIAL PERMANENTE</v>
      </c>
    </row>
    <row r="193" spans="2:14" ht="48.75" thickBot="1">
      <c r="B193" s="14">
        <v>14</v>
      </c>
      <c r="C193" s="15" t="s">
        <v>149</v>
      </c>
      <c r="D193" s="44" t="s">
        <v>440</v>
      </c>
      <c r="E193" s="25" t="s">
        <v>420</v>
      </c>
      <c r="F193" s="24" t="s">
        <v>18</v>
      </c>
      <c r="G193" s="26">
        <v>14500</v>
      </c>
      <c r="H193" s="45">
        <v>44958</v>
      </c>
      <c r="I193" s="27">
        <v>74000</v>
      </c>
      <c r="J193" s="28">
        <f t="shared" si="4"/>
        <v>1073000000</v>
      </c>
      <c r="K193" s="29" t="s">
        <v>430</v>
      </c>
      <c r="L193" s="29" t="s">
        <v>21</v>
      </c>
      <c r="M193" s="29" t="s">
        <v>48</v>
      </c>
      <c r="N193" s="30" t="str">
        <f>VLOOKUP(M193,[5]OPERACIONAL!$A$1:$C$12,2,FALSE)</f>
        <v>MATERIAL, BEM OU SERVIÇO PARA DISTRIBUIÇÃO GRATUITA</v>
      </c>
    </row>
    <row r="194" spans="2:14" ht="48.75" thickBot="1">
      <c r="B194" s="14">
        <v>14</v>
      </c>
      <c r="C194" s="15" t="s">
        <v>149</v>
      </c>
      <c r="D194" s="25" t="s">
        <v>441</v>
      </c>
      <c r="E194" s="25" t="s">
        <v>420</v>
      </c>
      <c r="F194" s="24" t="s">
        <v>18</v>
      </c>
      <c r="G194" s="26">
        <v>80</v>
      </c>
      <c r="H194" s="45">
        <v>45323</v>
      </c>
      <c r="I194" s="27">
        <v>1300</v>
      </c>
      <c r="J194" s="28">
        <f t="shared" si="4"/>
        <v>104000</v>
      </c>
      <c r="K194" s="29" t="s">
        <v>423</v>
      </c>
      <c r="L194" s="29" t="s">
        <v>21</v>
      </c>
      <c r="M194" s="29" t="s">
        <v>31</v>
      </c>
      <c r="N194" s="30" t="str">
        <f>VLOOKUP(M194,[5]OPERACIONAL!$A$1:$C$12,2,FALSE)</f>
        <v>MATERIAL DE CONSUMO</v>
      </c>
    </row>
    <row r="195" spans="2:14" ht="48.75" thickBot="1">
      <c r="B195" s="14">
        <v>14</v>
      </c>
      <c r="C195" s="15" t="s">
        <v>149</v>
      </c>
      <c r="D195" s="25" t="s">
        <v>442</v>
      </c>
      <c r="E195" s="25" t="s">
        <v>420</v>
      </c>
      <c r="F195" s="24" t="s">
        <v>18</v>
      </c>
      <c r="G195" s="26">
        <v>1000</v>
      </c>
      <c r="H195" s="45">
        <v>45323</v>
      </c>
      <c r="I195" s="27">
        <v>3.5</v>
      </c>
      <c r="J195" s="28">
        <f t="shared" si="4"/>
        <v>3500</v>
      </c>
      <c r="K195" s="29" t="s">
        <v>423</v>
      </c>
      <c r="L195" s="29" t="s">
        <v>21</v>
      </c>
      <c r="M195" s="29" t="s">
        <v>31</v>
      </c>
      <c r="N195" s="30" t="str">
        <f>VLOOKUP(M195,[5]OPERACIONAL!$A$1:$C$12,2,FALSE)</f>
        <v>MATERIAL DE CONSUMO</v>
      </c>
    </row>
    <row r="196" spans="2:14" ht="48.75" thickBot="1">
      <c r="B196" s="14">
        <v>14</v>
      </c>
      <c r="C196" s="15" t="s">
        <v>149</v>
      </c>
      <c r="D196" s="25" t="s">
        <v>443</v>
      </c>
      <c r="E196" s="25" t="s">
        <v>420</v>
      </c>
      <c r="F196" s="24" t="s">
        <v>18</v>
      </c>
      <c r="G196" s="26">
        <v>550</v>
      </c>
      <c r="H196" s="45">
        <v>45323</v>
      </c>
      <c r="I196" s="27">
        <v>13000</v>
      </c>
      <c r="J196" s="28">
        <v>13000</v>
      </c>
      <c r="K196" s="29" t="s">
        <v>423</v>
      </c>
      <c r="L196" s="29" t="s">
        <v>21</v>
      </c>
      <c r="M196" s="29" t="s">
        <v>31</v>
      </c>
      <c r="N196" s="30" t="str">
        <f>VLOOKUP(M196,[5]OPERACIONAL!$A$1:$C$12,2,FALSE)</f>
        <v>MATERIAL DE CONSUMO</v>
      </c>
    </row>
    <row r="197" spans="2:14" ht="48.75" thickBot="1">
      <c r="B197" s="14">
        <v>14</v>
      </c>
      <c r="C197" s="15" t="s">
        <v>149</v>
      </c>
      <c r="D197" s="25" t="s">
        <v>444</v>
      </c>
      <c r="E197" s="25" t="s">
        <v>420</v>
      </c>
      <c r="F197" s="24" t="s">
        <v>18</v>
      </c>
      <c r="G197" s="26">
        <v>110</v>
      </c>
      <c r="H197" s="45">
        <v>45323</v>
      </c>
      <c r="I197" s="27">
        <v>202500</v>
      </c>
      <c r="J197" s="28">
        <v>202500</v>
      </c>
      <c r="K197" s="29" t="s">
        <v>423</v>
      </c>
      <c r="L197" s="29" t="s">
        <v>21</v>
      </c>
      <c r="M197" s="29" t="s">
        <v>22</v>
      </c>
      <c r="N197" s="30" t="str">
        <f>VLOOKUP(M197,[5]OPERACIONAL!$A$1:$C$12,2,FALSE)</f>
        <v>EQUIPAMENTOS E MATERIAL PERMANENTE</v>
      </c>
    </row>
    <row r="198" spans="2:14" ht="84.75" thickBot="1">
      <c r="B198" s="14">
        <v>14</v>
      </c>
      <c r="C198" s="15" t="s">
        <v>149</v>
      </c>
      <c r="D198" s="25" t="s">
        <v>445</v>
      </c>
      <c r="E198" s="25" t="s">
        <v>446</v>
      </c>
      <c r="F198" s="24" t="s">
        <v>18</v>
      </c>
      <c r="G198" s="26">
        <v>120</v>
      </c>
      <c r="H198" s="45">
        <v>45292</v>
      </c>
      <c r="I198" s="27">
        <v>150000</v>
      </c>
      <c r="J198" s="28">
        <f t="shared" si="4"/>
        <v>18000000</v>
      </c>
      <c r="K198" s="29" t="s">
        <v>423</v>
      </c>
      <c r="L198" s="29" t="s">
        <v>21</v>
      </c>
      <c r="M198" s="29" t="s">
        <v>22</v>
      </c>
      <c r="N198" s="30" t="str">
        <f>VLOOKUP(M198,[5]OPERACIONAL!$A$1:$C$12,2,FALSE)</f>
        <v>EQUIPAMENTOS E MATERIAL PERMANENTE</v>
      </c>
    </row>
    <row r="199" spans="2:14" ht="48.75" thickBot="1">
      <c r="B199" s="14">
        <v>14</v>
      </c>
      <c r="C199" s="15" t="s">
        <v>149</v>
      </c>
      <c r="D199" s="25" t="s">
        <v>447</v>
      </c>
      <c r="E199" s="25" t="s">
        <v>420</v>
      </c>
      <c r="F199" s="24" t="s">
        <v>18</v>
      </c>
      <c r="G199" s="26">
        <v>10</v>
      </c>
      <c r="H199" s="105">
        <v>45323</v>
      </c>
      <c r="I199" s="27">
        <v>23.9</v>
      </c>
      <c r="J199" s="28">
        <f t="shared" si="4"/>
        <v>239</v>
      </c>
      <c r="K199" s="29" t="s">
        <v>423</v>
      </c>
      <c r="L199" s="29" t="s">
        <v>21</v>
      </c>
      <c r="M199" s="29" t="s">
        <v>31</v>
      </c>
      <c r="N199" s="30" t="str">
        <f>VLOOKUP(M199,[5]OPERACIONAL!$A$1:$C$12,2,FALSE)</f>
        <v>MATERIAL DE CONSUMO</v>
      </c>
    </row>
    <row r="200" spans="2:14" ht="96.75" thickBot="1">
      <c r="B200" s="14">
        <v>14</v>
      </c>
      <c r="C200" s="15" t="s">
        <v>149</v>
      </c>
      <c r="D200" s="25" t="s">
        <v>448</v>
      </c>
      <c r="E200" s="25" t="s">
        <v>449</v>
      </c>
      <c r="F200" s="24" t="s">
        <v>18</v>
      </c>
      <c r="G200" s="26">
        <v>100</v>
      </c>
      <c r="H200" s="45">
        <v>45292</v>
      </c>
      <c r="I200" s="27">
        <v>500</v>
      </c>
      <c r="J200" s="28">
        <f t="shared" si="4"/>
        <v>50000</v>
      </c>
      <c r="K200" s="29" t="s">
        <v>423</v>
      </c>
      <c r="L200" s="29" t="s">
        <v>21</v>
      </c>
      <c r="M200" s="29" t="s">
        <v>31</v>
      </c>
      <c r="N200" s="30" t="str">
        <f>VLOOKUP(M200,[5]OPERACIONAL!$A$1:$C$12,2,FALSE)</f>
        <v>MATERIAL DE CONSUMO</v>
      </c>
    </row>
    <row r="201" spans="2:14" ht="48.75" thickBot="1">
      <c r="B201" s="14">
        <v>14</v>
      </c>
      <c r="C201" s="15" t="s">
        <v>149</v>
      </c>
      <c r="D201" s="106" t="s">
        <v>450</v>
      </c>
      <c r="E201" s="25" t="s">
        <v>451</v>
      </c>
      <c r="F201" s="24" t="s">
        <v>18</v>
      </c>
      <c r="G201" s="26">
        <v>270</v>
      </c>
      <c r="H201" s="45">
        <v>45292</v>
      </c>
      <c r="I201" s="27">
        <v>300</v>
      </c>
      <c r="J201" s="28">
        <f t="shared" si="4"/>
        <v>81000</v>
      </c>
      <c r="K201" s="29" t="s">
        <v>423</v>
      </c>
      <c r="L201" s="29" t="s">
        <v>21</v>
      </c>
      <c r="M201" s="29" t="s">
        <v>22</v>
      </c>
      <c r="N201" s="30" t="str">
        <f>VLOOKUP(M201,[5]OPERACIONAL!$A$1:$C$12,2,FALSE)</f>
        <v>EQUIPAMENTOS E MATERIAL PERMANENTE</v>
      </c>
    </row>
    <row r="202" spans="2:14" ht="48.75" thickBot="1">
      <c r="B202" s="14">
        <v>14</v>
      </c>
      <c r="C202" s="15" t="s">
        <v>149</v>
      </c>
      <c r="D202" s="106" t="s">
        <v>452</v>
      </c>
      <c r="E202" s="25" t="s">
        <v>451</v>
      </c>
      <c r="F202" s="24" t="s">
        <v>18</v>
      </c>
      <c r="G202" s="26">
        <v>105</v>
      </c>
      <c r="H202" s="45">
        <v>45292</v>
      </c>
      <c r="I202" s="27">
        <v>100</v>
      </c>
      <c r="J202" s="28">
        <f t="shared" si="4"/>
        <v>10500</v>
      </c>
      <c r="K202" s="29" t="s">
        <v>423</v>
      </c>
      <c r="L202" s="29" t="s">
        <v>21</v>
      </c>
      <c r="M202" s="29" t="s">
        <v>22</v>
      </c>
      <c r="N202" s="30" t="str">
        <f>VLOOKUP(M202,[5]OPERACIONAL!$A$1:$C$12,2,FALSE)</f>
        <v>EQUIPAMENTOS E MATERIAL PERMANENTE</v>
      </c>
    </row>
    <row r="203" spans="2:14" ht="48.75" thickBot="1">
      <c r="B203" s="14">
        <v>14</v>
      </c>
      <c r="C203" s="15" t="s">
        <v>149</v>
      </c>
      <c r="D203" s="106" t="s">
        <v>453</v>
      </c>
      <c r="E203" s="25" t="s">
        <v>451</v>
      </c>
      <c r="F203" s="24" t="s">
        <v>18</v>
      </c>
      <c r="G203" s="26">
        <v>270</v>
      </c>
      <c r="H203" s="45">
        <v>45292</v>
      </c>
      <c r="I203" s="27">
        <v>300</v>
      </c>
      <c r="J203" s="28">
        <f t="shared" si="4"/>
        <v>81000</v>
      </c>
      <c r="K203" s="29" t="s">
        <v>423</v>
      </c>
      <c r="L203" s="29" t="s">
        <v>21</v>
      </c>
      <c r="M203" s="29" t="s">
        <v>22</v>
      </c>
      <c r="N203" s="30" t="str">
        <f>VLOOKUP(M203,[5]OPERACIONAL!$A$1:$C$12,2,FALSE)</f>
        <v>EQUIPAMENTOS E MATERIAL PERMANENTE</v>
      </c>
    </row>
    <row r="204" spans="2:14" ht="48.75" thickBot="1">
      <c r="B204" s="14">
        <v>14</v>
      </c>
      <c r="C204" s="15" t="s">
        <v>149</v>
      </c>
      <c r="D204" s="106" t="s">
        <v>454</v>
      </c>
      <c r="E204" s="25" t="s">
        <v>451</v>
      </c>
      <c r="F204" s="24" t="s">
        <v>18</v>
      </c>
      <c r="G204" s="26">
        <v>90</v>
      </c>
      <c r="H204" s="45">
        <v>45292</v>
      </c>
      <c r="I204" s="27">
        <v>150</v>
      </c>
      <c r="J204" s="28">
        <f t="shared" si="4"/>
        <v>13500</v>
      </c>
      <c r="K204" s="29" t="s">
        <v>423</v>
      </c>
      <c r="L204" s="29" t="s">
        <v>21</v>
      </c>
      <c r="M204" s="29" t="s">
        <v>22</v>
      </c>
      <c r="N204" s="30" t="str">
        <f>VLOOKUP(M204,[5]OPERACIONAL!$A$1:$C$12,2,FALSE)</f>
        <v>EQUIPAMENTOS E MATERIAL PERMANENTE</v>
      </c>
    </row>
    <row r="205" spans="2:14" ht="60.75" thickBot="1">
      <c r="B205" s="14">
        <v>14</v>
      </c>
      <c r="C205" s="15" t="s">
        <v>149</v>
      </c>
      <c r="D205" s="106" t="s">
        <v>455</v>
      </c>
      <c r="E205" s="25" t="s">
        <v>456</v>
      </c>
      <c r="F205" s="24" t="s">
        <v>18</v>
      </c>
      <c r="G205" s="26">
        <v>10000</v>
      </c>
      <c r="H205" s="45">
        <v>45323</v>
      </c>
      <c r="I205" s="27">
        <v>0.92</v>
      </c>
      <c r="J205" s="28">
        <f t="shared" ref="J205:J244" si="6">G205*I205</f>
        <v>9200</v>
      </c>
      <c r="K205" s="29" t="s">
        <v>430</v>
      </c>
      <c r="L205" s="29" t="s">
        <v>21</v>
      </c>
      <c r="M205" s="29" t="s">
        <v>31</v>
      </c>
      <c r="N205" s="30" t="str">
        <f>VLOOKUP(M205,[5]OPERACIONAL!$A$1:$C$12,2,FALSE)</f>
        <v>MATERIAL DE CONSUMO</v>
      </c>
    </row>
    <row r="206" spans="2:14" ht="60.75" thickBot="1">
      <c r="B206" s="14">
        <v>14</v>
      </c>
      <c r="C206" s="15" t="s">
        <v>149</v>
      </c>
      <c r="D206" s="106" t="s">
        <v>457</v>
      </c>
      <c r="E206" s="25" t="s">
        <v>456</v>
      </c>
      <c r="F206" s="24" t="s">
        <v>18</v>
      </c>
      <c r="G206" s="26">
        <v>4000</v>
      </c>
      <c r="H206" s="45">
        <v>45323</v>
      </c>
      <c r="I206" s="27">
        <v>2.1800000000000002</v>
      </c>
      <c r="J206" s="28">
        <f t="shared" si="6"/>
        <v>8720</v>
      </c>
      <c r="K206" s="29" t="s">
        <v>430</v>
      </c>
      <c r="L206" s="29" t="s">
        <v>21</v>
      </c>
      <c r="M206" s="29" t="s">
        <v>31</v>
      </c>
      <c r="N206" s="30" t="str">
        <f>VLOOKUP(M206,[5]OPERACIONAL!$A$1:$C$12,2,FALSE)</f>
        <v>MATERIAL DE CONSUMO</v>
      </c>
    </row>
    <row r="207" spans="2:14" ht="96.75" thickBot="1">
      <c r="B207" s="14">
        <v>14</v>
      </c>
      <c r="C207" s="15" t="s">
        <v>149</v>
      </c>
      <c r="D207" s="25" t="s">
        <v>458</v>
      </c>
      <c r="E207" s="25" t="s">
        <v>449</v>
      </c>
      <c r="F207" s="24" t="s">
        <v>18</v>
      </c>
      <c r="G207" s="26">
        <v>70</v>
      </c>
      <c r="H207" s="45">
        <v>45292</v>
      </c>
      <c r="I207" s="27">
        <v>7000</v>
      </c>
      <c r="J207" s="28">
        <f t="shared" si="6"/>
        <v>490000</v>
      </c>
      <c r="K207" s="29" t="s">
        <v>423</v>
      </c>
      <c r="L207" s="29" t="s">
        <v>21</v>
      </c>
      <c r="M207" s="29" t="s">
        <v>22</v>
      </c>
      <c r="N207" s="30" t="str">
        <f>VLOOKUP(M207,[5]OPERACIONAL!$A$1:$C$12,2,FALSE)</f>
        <v>EQUIPAMENTOS E MATERIAL PERMANENTE</v>
      </c>
    </row>
    <row r="208" spans="2:14" ht="60.75" thickBot="1">
      <c r="B208" s="14">
        <v>14</v>
      </c>
      <c r="C208" s="15" t="s">
        <v>149</v>
      </c>
      <c r="D208" s="25" t="s">
        <v>459</v>
      </c>
      <c r="E208" s="25" t="s">
        <v>456</v>
      </c>
      <c r="F208" s="24" t="s">
        <v>18</v>
      </c>
      <c r="G208" s="26">
        <v>74</v>
      </c>
      <c r="H208" s="45">
        <v>44958</v>
      </c>
      <c r="I208" s="27">
        <v>15000</v>
      </c>
      <c r="J208" s="28">
        <f t="shared" si="6"/>
        <v>1110000</v>
      </c>
      <c r="K208" s="29" t="s">
        <v>20</v>
      </c>
      <c r="L208" s="29" t="s">
        <v>21</v>
      </c>
      <c r="M208" s="29" t="s">
        <v>31</v>
      </c>
      <c r="N208" s="30" t="str">
        <f>VLOOKUP(M208,[5]OPERACIONAL!$A$1:$C$12,2,FALSE)</f>
        <v>MATERIAL DE CONSUMO</v>
      </c>
    </row>
    <row r="209" spans="2:14" ht="36.75" thickBot="1">
      <c r="B209" s="14">
        <v>14</v>
      </c>
      <c r="C209" s="15" t="s">
        <v>149</v>
      </c>
      <c r="D209" s="25" t="s">
        <v>460</v>
      </c>
      <c r="E209" s="25" t="s">
        <v>461</v>
      </c>
      <c r="F209" s="24" t="s">
        <v>18</v>
      </c>
      <c r="G209" s="26">
        <v>1</v>
      </c>
      <c r="H209" s="45">
        <v>45292</v>
      </c>
      <c r="I209" s="27">
        <f>12975032.16/2</f>
        <v>6487516.0800000001</v>
      </c>
      <c r="J209" s="28">
        <f t="shared" si="6"/>
        <v>6487516.0800000001</v>
      </c>
      <c r="K209" s="29" t="s">
        <v>20</v>
      </c>
      <c r="L209" s="29" t="s">
        <v>21</v>
      </c>
      <c r="M209" s="21" t="s">
        <v>34</v>
      </c>
      <c r="N209" s="30" t="str">
        <f>VLOOKUP(M209,[5]OPERACIONAL!$A$1:$C$12,2,FALSE)</f>
        <v>OUTROS SERVIÇOS DE TERCEIROS - PESSOA JURÍDICA</v>
      </c>
    </row>
    <row r="210" spans="2:14" ht="36.75" thickBot="1">
      <c r="B210" s="14">
        <v>14</v>
      </c>
      <c r="C210" s="15" t="s">
        <v>149</v>
      </c>
      <c r="D210" s="25" t="s">
        <v>462</v>
      </c>
      <c r="E210" s="25" t="s">
        <v>240</v>
      </c>
      <c r="F210" s="24" t="s">
        <v>18</v>
      </c>
      <c r="G210" s="26">
        <v>600</v>
      </c>
      <c r="H210" s="45">
        <v>45292</v>
      </c>
      <c r="I210" s="27">
        <v>790000</v>
      </c>
      <c r="J210" s="28">
        <v>790000</v>
      </c>
      <c r="K210" s="29" t="s">
        <v>430</v>
      </c>
      <c r="L210" s="29" t="s">
        <v>21</v>
      </c>
      <c r="M210" s="29" t="s">
        <v>22</v>
      </c>
      <c r="N210" s="30" t="str">
        <f>VLOOKUP(M210,[5]OPERACIONAL!$A$1:$C$12,2,FALSE)</f>
        <v>EQUIPAMENTOS E MATERIAL PERMANENTE</v>
      </c>
    </row>
    <row r="211" spans="2:14" ht="72.75" thickBot="1">
      <c r="B211" s="14">
        <v>14</v>
      </c>
      <c r="C211" s="15" t="s">
        <v>149</v>
      </c>
      <c r="D211" s="44" t="s">
        <v>463</v>
      </c>
      <c r="E211" s="25" t="s">
        <v>464</v>
      </c>
      <c r="F211" s="24" t="s">
        <v>18</v>
      </c>
      <c r="G211" s="26">
        <v>1</v>
      </c>
      <c r="H211" s="45">
        <v>45292</v>
      </c>
      <c r="I211" s="27">
        <v>200000</v>
      </c>
      <c r="J211" s="28">
        <v>200000</v>
      </c>
      <c r="K211" s="29" t="s">
        <v>423</v>
      </c>
      <c r="L211" s="29" t="s">
        <v>431</v>
      </c>
      <c r="M211" s="29" t="s">
        <v>31</v>
      </c>
      <c r="N211" s="30" t="str">
        <f>VLOOKUP(M211,[5]OPERACIONAL!$A$1:$C$12,2,FALSE)</f>
        <v>MATERIAL DE CONSUMO</v>
      </c>
    </row>
    <row r="212" spans="2:14" ht="72.75" thickBot="1">
      <c r="B212" s="14">
        <v>14</v>
      </c>
      <c r="C212" s="15" t="s">
        <v>149</v>
      </c>
      <c r="D212" s="44" t="s">
        <v>465</v>
      </c>
      <c r="E212" s="25" t="s">
        <v>466</v>
      </c>
      <c r="F212" s="24" t="s">
        <v>59</v>
      </c>
      <c r="G212" s="26">
        <v>12</v>
      </c>
      <c r="H212" s="45">
        <v>45292</v>
      </c>
      <c r="I212" s="27">
        <v>230000</v>
      </c>
      <c r="J212" s="28">
        <f t="shared" si="6"/>
        <v>2760000</v>
      </c>
      <c r="K212" s="29" t="s">
        <v>20</v>
      </c>
      <c r="L212" s="29" t="s">
        <v>21</v>
      </c>
      <c r="M212" s="21" t="s">
        <v>34</v>
      </c>
      <c r="N212" s="30" t="str">
        <f>VLOOKUP(M212,[5]OPERACIONAL!$A$1:$C$12,2,FALSE)</f>
        <v>OUTROS SERVIÇOS DE TERCEIROS - PESSOA JURÍDICA</v>
      </c>
    </row>
    <row r="213" spans="2:14" ht="72.75" thickBot="1">
      <c r="B213" s="14">
        <v>14</v>
      </c>
      <c r="C213" s="15" t="s">
        <v>149</v>
      </c>
      <c r="D213" s="44" t="s">
        <v>467</v>
      </c>
      <c r="E213" s="25" t="s">
        <v>466</v>
      </c>
      <c r="F213" s="24" t="s">
        <v>59</v>
      </c>
      <c r="G213" s="26">
        <v>12</v>
      </c>
      <c r="H213" s="45">
        <v>45292</v>
      </c>
      <c r="I213" s="27">
        <v>16000</v>
      </c>
      <c r="J213" s="28">
        <f t="shared" si="6"/>
        <v>192000</v>
      </c>
      <c r="K213" s="29" t="s">
        <v>20</v>
      </c>
      <c r="L213" s="29" t="s">
        <v>21</v>
      </c>
      <c r="M213" s="21" t="s">
        <v>34</v>
      </c>
      <c r="N213" s="30" t="str">
        <f>VLOOKUP(M213,[5]OPERACIONAL!$A$1:$C$12,2,FALSE)</f>
        <v>OUTROS SERVIÇOS DE TERCEIROS - PESSOA JURÍDICA</v>
      </c>
    </row>
    <row r="214" spans="2:14" ht="36.75" thickBot="1">
      <c r="B214" s="14">
        <v>14</v>
      </c>
      <c r="C214" s="15" t="s">
        <v>149</v>
      </c>
      <c r="D214" s="25" t="s">
        <v>468</v>
      </c>
      <c r="E214" s="25" t="s">
        <v>240</v>
      </c>
      <c r="F214" s="24" t="s">
        <v>18</v>
      </c>
      <c r="G214" s="26">
        <v>115</v>
      </c>
      <c r="H214" s="45">
        <v>45292</v>
      </c>
      <c r="I214" s="27">
        <v>134725</v>
      </c>
      <c r="J214" s="28">
        <v>134725</v>
      </c>
      <c r="K214" s="29" t="s">
        <v>423</v>
      </c>
      <c r="L214" s="29" t="s">
        <v>21</v>
      </c>
      <c r="M214" s="29" t="s">
        <v>22</v>
      </c>
      <c r="N214" s="30" t="str">
        <f>VLOOKUP(M214,[5]OPERACIONAL!$A$1:$C$12,2,FALSE)</f>
        <v>EQUIPAMENTOS E MATERIAL PERMANENTE</v>
      </c>
    </row>
    <row r="215" spans="2:14" ht="48.75" thickBot="1">
      <c r="B215" s="14">
        <v>14</v>
      </c>
      <c r="C215" s="15" t="s">
        <v>149</v>
      </c>
      <c r="D215" s="25" t="s">
        <v>469</v>
      </c>
      <c r="E215" s="25" t="s">
        <v>240</v>
      </c>
      <c r="F215" s="24" t="s">
        <v>18</v>
      </c>
      <c r="G215" s="26">
        <v>10</v>
      </c>
      <c r="H215" s="45">
        <v>45292</v>
      </c>
      <c r="I215" s="27">
        <v>2040</v>
      </c>
      <c r="J215" s="28">
        <f t="shared" si="6"/>
        <v>20400</v>
      </c>
      <c r="K215" s="29" t="s">
        <v>423</v>
      </c>
      <c r="L215" s="29" t="s">
        <v>21</v>
      </c>
      <c r="M215" s="29" t="s">
        <v>22</v>
      </c>
      <c r="N215" s="30" t="str">
        <f>VLOOKUP(M215,[5]OPERACIONAL!$A$1:$C$12,2,FALSE)</f>
        <v>EQUIPAMENTOS E MATERIAL PERMANENTE</v>
      </c>
    </row>
    <row r="216" spans="2:14" ht="36.75" thickBot="1">
      <c r="B216" s="14">
        <v>14</v>
      </c>
      <c r="C216" s="15" t="s">
        <v>149</v>
      </c>
      <c r="D216" s="25" t="s">
        <v>470</v>
      </c>
      <c r="E216" s="25" t="s">
        <v>240</v>
      </c>
      <c r="F216" s="24" t="s">
        <v>18</v>
      </c>
      <c r="G216" s="26">
        <v>7</v>
      </c>
      <c r="H216" s="45">
        <v>45292</v>
      </c>
      <c r="I216" s="27">
        <v>9040</v>
      </c>
      <c r="J216" s="28">
        <v>9040</v>
      </c>
      <c r="K216" s="29" t="s">
        <v>423</v>
      </c>
      <c r="L216" s="29" t="s">
        <v>21</v>
      </c>
      <c r="M216" s="29" t="s">
        <v>22</v>
      </c>
      <c r="N216" s="30" t="str">
        <f>VLOOKUP(M216,[5]OPERACIONAL!$A$1:$C$12,2,FALSE)</f>
        <v>EQUIPAMENTOS E MATERIAL PERMANENTE</v>
      </c>
    </row>
    <row r="217" spans="2:14" ht="36.75" thickBot="1">
      <c r="B217" s="14">
        <v>14</v>
      </c>
      <c r="C217" s="15" t="s">
        <v>149</v>
      </c>
      <c r="D217" s="25" t="s">
        <v>471</v>
      </c>
      <c r="E217" s="25" t="s">
        <v>240</v>
      </c>
      <c r="F217" s="24" t="s">
        <v>18</v>
      </c>
      <c r="G217" s="26">
        <v>3</v>
      </c>
      <c r="H217" s="45">
        <v>45292</v>
      </c>
      <c r="I217" s="27">
        <v>9000</v>
      </c>
      <c r="J217" s="28">
        <f t="shared" si="6"/>
        <v>27000</v>
      </c>
      <c r="K217" s="29" t="s">
        <v>50</v>
      </c>
      <c r="L217" s="29" t="s">
        <v>45</v>
      </c>
      <c r="M217" s="29" t="s">
        <v>34</v>
      </c>
      <c r="N217" s="30" t="str">
        <f>VLOOKUP(M217,[5]OPERACIONAL!$A$1:$C$12,2,FALSE)</f>
        <v>OUTROS SERVIÇOS DE TERCEIROS - PESSOA JURÍDICA</v>
      </c>
    </row>
    <row r="218" spans="2:14" ht="36.75" thickBot="1">
      <c r="B218" s="14">
        <v>14</v>
      </c>
      <c r="C218" s="15" t="s">
        <v>149</v>
      </c>
      <c r="D218" s="44" t="s">
        <v>472</v>
      </c>
      <c r="E218" s="25" t="s">
        <v>240</v>
      </c>
      <c r="F218" s="24" t="s">
        <v>59</v>
      </c>
      <c r="G218" s="26">
        <v>12</v>
      </c>
      <c r="H218" s="45">
        <v>45292</v>
      </c>
      <c r="I218" s="27">
        <v>12000</v>
      </c>
      <c r="J218" s="28">
        <f t="shared" si="6"/>
        <v>144000</v>
      </c>
      <c r="K218" s="29" t="s">
        <v>430</v>
      </c>
      <c r="L218" s="29" t="s">
        <v>21</v>
      </c>
      <c r="M218" s="21" t="s">
        <v>34</v>
      </c>
      <c r="N218" s="30" t="str">
        <f>VLOOKUP(M218,[5]OPERACIONAL!$A$1:$C$12,2,FALSE)</f>
        <v>OUTROS SERVIÇOS DE TERCEIROS - PESSOA JURÍDICA</v>
      </c>
    </row>
    <row r="219" spans="2:14" ht="84.75" thickBot="1">
      <c r="B219" s="14">
        <v>14</v>
      </c>
      <c r="C219" s="15" t="s">
        <v>149</v>
      </c>
      <c r="D219" s="44" t="s">
        <v>473</v>
      </c>
      <c r="E219" s="25" t="s">
        <v>474</v>
      </c>
      <c r="F219" s="24" t="s">
        <v>18</v>
      </c>
      <c r="G219" s="26">
        <v>1</v>
      </c>
      <c r="H219" s="45">
        <v>45292</v>
      </c>
      <c r="I219" s="27">
        <v>250000</v>
      </c>
      <c r="J219" s="28">
        <f t="shared" si="6"/>
        <v>250000</v>
      </c>
      <c r="K219" s="29" t="s">
        <v>430</v>
      </c>
      <c r="L219" s="29" t="s">
        <v>21</v>
      </c>
      <c r="M219" s="29" t="s">
        <v>51</v>
      </c>
      <c r="N219" s="30" t="str">
        <f>VLOOKUP(M219,[5]OPERACIONAL!$A$1:$C$12,2,FALSE)</f>
        <v>SELECIONAR</v>
      </c>
    </row>
    <row r="220" spans="2:14" ht="36.75" thickBot="1">
      <c r="B220" s="14">
        <v>14</v>
      </c>
      <c r="C220" s="15" t="s">
        <v>149</v>
      </c>
      <c r="D220" s="93" t="s">
        <v>475</v>
      </c>
      <c r="E220" s="93" t="s">
        <v>476</v>
      </c>
      <c r="F220" s="94" t="s">
        <v>18</v>
      </c>
      <c r="G220" s="95">
        <v>1</v>
      </c>
      <c r="H220" s="96">
        <v>45383</v>
      </c>
      <c r="I220" s="97">
        <v>120000</v>
      </c>
      <c r="J220" s="98">
        <f t="shared" si="6"/>
        <v>120000</v>
      </c>
      <c r="K220" s="29" t="s">
        <v>430</v>
      </c>
      <c r="L220" s="29" t="s">
        <v>21</v>
      </c>
      <c r="M220" s="29" t="s">
        <v>31</v>
      </c>
      <c r="N220" s="30" t="str">
        <f>VLOOKUP(M220,[5]OPERACIONAL!$A$1:$C$12,2,FALSE)</f>
        <v>MATERIAL DE CONSUMO</v>
      </c>
    </row>
    <row r="221" spans="2:14" ht="108.75" thickBot="1">
      <c r="B221" s="14">
        <v>14</v>
      </c>
      <c r="C221" s="15" t="s">
        <v>149</v>
      </c>
      <c r="D221" s="93" t="s">
        <v>477</v>
      </c>
      <c r="E221" s="93" t="s">
        <v>306</v>
      </c>
      <c r="F221" s="94" t="s">
        <v>18</v>
      </c>
      <c r="G221" s="95">
        <v>90</v>
      </c>
      <c r="H221" s="96">
        <v>45474</v>
      </c>
      <c r="I221" s="97">
        <v>2000</v>
      </c>
      <c r="J221" s="98">
        <f t="shared" si="6"/>
        <v>180000</v>
      </c>
      <c r="K221" s="29" t="s">
        <v>430</v>
      </c>
      <c r="L221" s="29" t="s">
        <v>21</v>
      </c>
      <c r="M221" s="29" t="s">
        <v>22</v>
      </c>
      <c r="N221" s="30" t="str">
        <f>VLOOKUP(M221,[5]OPERACIONAL!$A$1:$C$12,2,FALSE)</f>
        <v>EQUIPAMENTOS E MATERIAL PERMANENTE</v>
      </c>
    </row>
    <row r="222" spans="2:14" ht="108.75" thickBot="1">
      <c r="B222" s="14">
        <v>14</v>
      </c>
      <c r="C222" s="15" t="s">
        <v>149</v>
      </c>
      <c r="D222" s="93" t="s">
        <v>478</v>
      </c>
      <c r="E222" s="93" t="s">
        <v>306</v>
      </c>
      <c r="F222" s="94" t="s">
        <v>18</v>
      </c>
      <c r="G222" s="95">
        <v>1</v>
      </c>
      <c r="H222" s="96">
        <v>45474</v>
      </c>
      <c r="I222" s="97">
        <v>240000</v>
      </c>
      <c r="J222" s="98">
        <f t="shared" si="6"/>
        <v>240000</v>
      </c>
      <c r="K222" s="29" t="s">
        <v>430</v>
      </c>
      <c r="L222" s="29" t="s">
        <v>21</v>
      </c>
      <c r="M222" s="29" t="s">
        <v>22</v>
      </c>
      <c r="N222" s="30" t="str">
        <f>VLOOKUP(M222,[5]OPERACIONAL!$A$1:$C$12,2,FALSE)</f>
        <v>EQUIPAMENTOS E MATERIAL PERMANENTE</v>
      </c>
    </row>
    <row r="223" spans="2:14" ht="96.75" thickBot="1">
      <c r="B223" s="14">
        <v>14</v>
      </c>
      <c r="C223" s="15" t="s">
        <v>149</v>
      </c>
      <c r="D223" s="93" t="s">
        <v>479</v>
      </c>
      <c r="E223" s="93" t="s">
        <v>480</v>
      </c>
      <c r="F223" s="94" t="s">
        <v>18</v>
      </c>
      <c r="G223" s="95">
        <v>1</v>
      </c>
      <c r="H223" s="96">
        <v>45413</v>
      </c>
      <c r="I223" s="97">
        <v>20000</v>
      </c>
      <c r="J223" s="98">
        <f t="shared" si="6"/>
        <v>20000</v>
      </c>
      <c r="K223" s="29" t="s">
        <v>430</v>
      </c>
      <c r="L223" s="29" t="s">
        <v>21</v>
      </c>
      <c r="M223" s="29" t="s">
        <v>22</v>
      </c>
      <c r="N223" s="30" t="str">
        <f>VLOOKUP(M223,[5]OPERACIONAL!$A$1:$C$12,2,FALSE)</f>
        <v>EQUIPAMENTOS E MATERIAL PERMANENTE</v>
      </c>
    </row>
    <row r="224" spans="2:14" ht="72.75" thickBot="1">
      <c r="B224" s="14">
        <v>14</v>
      </c>
      <c r="C224" s="15" t="s">
        <v>149</v>
      </c>
      <c r="D224" s="93" t="s">
        <v>481</v>
      </c>
      <c r="E224" s="93" t="s">
        <v>482</v>
      </c>
      <c r="F224" s="94" t="s">
        <v>18</v>
      </c>
      <c r="G224" s="95">
        <v>1</v>
      </c>
      <c r="H224" s="96">
        <v>45352</v>
      </c>
      <c r="I224" s="97">
        <v>40000</v>
      </c>
      <c r="J224" s="98">
        <f t="shared" si="6"/>
        <v>40000</v>
      </c>
      <c r="K224" s="29" t="s">
        <v>430</v>
      </c>
      <c r="L224" s="29" t="s">
        <v>21</v>
      </c>
      <c r="M224" s="29" t="s">
        <v>31</v>
      </c>
      <c r="N224" s="30" t="str">
        <f>VLOOKUP(M224,[5]OPERACIONAL!$A$1:$C$12,2,FALSE)</f>
        <v>MATERIAL DE CONSUMO</v>
      </c>
    </row>
    <row r="225" spans="2:14" ht="108.75" thickBot="1">
      <c r="B225" s="14">
        <v>14</v>
      </c>
      <c r="C225" s="15" t="s">
        <v>149</v>
      </c>
      <c r="D225" s="93" t="s">
        <v>483</v>
      </c>
      <c r="E225" s="93" t="s">
        <v>306</v>
      </c>
      <c r="F225" s="94" t="s">
        <v>18</v>
      </c>
      <c r="G225" s="95">
        <v>4</v>
      </c>
      <c r="H225" s="96">
        <v>45474</v>
      </c>
      <c r="I225" s="97">
        <v>15000</v>
      </c>
      <c r="J225" s="98">
        <f t="shared" si="6"/>
        <v>60000</v>
      </c>
      <c r="K225" s="29" t="s">
        <v>430</v>
      </c>
      <c r="L225" s="29" t="s">
        <v>21</v>
      </c>
      <c r="M225" s="29" t="s">
        <v>22</v>
      </c>
      <c r="N225" s="30" t="str">
        <f>VLOOKUP(M225,[5]OPERACIONAL!$A$1:$C$12,2,FALSE)</f>
        <v>EQUIPAMENTOS E MATERIAL PERMANENTE</v>
      </c>
    </row>
    <row r="226" spans="2:14" ht="108.75" thickBot="1">
      <c r="B226" s="14">
        <v>14</v>
      </c>
      <c r="C226" s="15" t="s">
        <v>149</v>
      </c>
      <c r="D226" s="93" t="s">
        <v>484</v>
      </c>
      <c r="E226" s="93" t="s">
        <v>485</v>
      </c>
      <c r="F226" s="94" t="s">
        <v>18</v>
      </c>
      <c r="G226" s="95">
        <v>6</v>
      </c>
      <c r="H226" s="96">
        <v>45474</v>
      </c>
      <c r="I226" s="97">
        <v>4000</v>
      </c>
      <c r="J226" s="98">
        <f t="shared" si="6"/>
        <v>24000</v>
      </c>
      <c r="K226" s="29" t="s">
        <v>430</v>
      </c>
      <c r="L226" s="29" t="s">
        <v>21</v>
      </c>
      <c r="M226" s="29" t="s">
        <v>22</v>
      </c>
      <c r="N226" s="30" t="str">
        <f>VLOOKUP(M226,[5]OPERACIONAL!$A$1:$C$12,2,FALSE)</f>
        <v>EQUIPAMENTOS E MATERIAL PERMANENTE</v>
      </c>
    </row>
    <row r="227" spans="2:14" ht="36.75" thickBot="1">
      <c r="B227" s="14">
        <v>14</v>
      </c>
      <c r="C227" s="15" t="s">
        <v>149</v>
      </c>
      <c r="D227" s="25" t="s">
        <v>486</v>
      </c>
      <c r="E227" s="25" t="s">
        <v>367</v>
      </c>
      <c r="F227" s="24" t="s">
        <v>18</v>
      </c>
      <c r="G227" s="26">
        <v>20</v>
      </c>
      <c r="H227" s="45">
        <v>45292</v>
      </c>
      <c r="I227" s="27">
        <v>2400</v>
      </c>
      <c r="J227" s="28">
        <f t="shared" si="6"/>
        <v>48000</v>
      </c>
      <c r="K227" s="29" t="s">
        <v>423</v>
      </c>
      <c r="L227" s="29" t="s">
        <v>21</v>
      </c>
      <c r="M227" s="29" t="s">
        <v>22</v>
      </c>
      <c r="N227" s="30" t="str">
        <f>VLOOKUP(M227,[5]OPERACIONAL!$A$1:$C$12,2,FALSE)</f>
        <v>EQUIPAMENTOS E MATERIAL PERMANENTE</v>
      </c>
    </row>
    <row r="228" spans="2:14" ht="60.75" thickBot="1">
      <c r="B228" s="14">
        <v>14</v>
      </c>
      <c r="C228" s="15" t="s">
        <v>149</v>
      </c>
      <c r="D228" s="25" t="s">
        <v>487</v>
      </c>
      <c r="E228" s="25" t="s">
        <v>488</v>
      </c>
      <c r="F228" s="24" t="s">
        <v>18</v>
      </c>
      <c r="G228" s="26">
        <v>50</v>
      </c>
      <c r="H228" s="45">
        <v>45323</v>
      </c>
      <c r="I228" s="27">
        <v>3000</v>
      </c>
      <c r="J228" s="28">
        <f t="shared" si="6"/>
        <v>150000</v>
      </c>
      <c r="K228" s="29" t="s">
        <v>423</v>
      </c>
      <c r="L228" s="29" t="s">
        <v>21</v>
      </c>
      <c r="M228" s="29" t="s">
        <v>31</v>
      </c>
      <c r="N228" s="30" t="str">
        <f>VLOOKUP(M228,[5]OPERACIONAL!$A$1:$C$12,2,FALSE)</f>
        <v>MATERIAL DE CONSUMO</v>
      </c>
    </row>
    <row r="229" spans="2:14" ht="48.75" thickBot="1">
      <c r="B229" s="14">
        <v>14</v>
      </c>
      <c r="C229" s="15" t="s">
        <v>149</v>
      </c>
      <c r="D229" s="25" t="s">
        <v>489</v>
      </c>
      <c r="E229" s="25" t="s">
        <v>420</v>
      </c>
      <c r="F229" s="24" t="s">
        <v>18</v>
      </c>
      <c r="G229" s="26">
        <v>40</v>
      </c>
      <c r="H229" s="45">
        <v>44958</v>
      </c>
      <c r="I229" s="27">
        <v>300000</v>
      </c>
      <c r="J229" s="28">
        <v>300000</v>
      </c>
      <c r="K229" s="29" t="s">
        <v>423</v>
      </c>
      <c r="L229" s="29" t="s">
        <v>21</v>
      </c>
      <c r="M229" s="29" t="s">
        <v>31</v>
      </c>
      <c r="N229" s="30" t="str">
        <f>VLOOKUP(M229,[5]OPERACIONAL!$A$1:$C$12,2,FALSE)</f>
        <v>MATERIAL DE CONSUMO</v>
      </c>
    </row>
    <row r="230" spans="2:14" ht="48.75" thickBot="1">
      <c r="B230" s="14">
        <v>14</v>
      </c>
      <c r="C230" s="15" t="s">
        <v>149</v>
      </c>
      <c r="D230" s="44" t="s">
        <v>490</v>
      </c>
      <c r="E230" s="25" t="s">
        <v>420</v>
      </c>
      <c r="F230" s="24" t="s">
        <v>18</v>
      </c>
      <c r="G230" s="26">
        <v>1</v>
      </c>
      <c r="H230" s="45">
        <v>44958</v>
      </c>
      <c r="I230" s="27">
        <v>14500000</v>
      </c>
      <c r="J230" s="28">
        <f t="shared" si="6"/>
        <v>14500000</v>
      </c>
      <c r="K230" s="29" t="s">
        <v>430</v>
      </c>
      <c r="L230" s="29" t="s">
        <v>21</v>
      </c>
      <c r="M230" s="21" t="s">
        <v>34</v>
      </c>
      <c r="N230" s="30" t="str">
        <f>VLOOKUP(M230,[5]OPERACIONAL!$A$1:$C$12,2,FALSE)</f>
        <v>OUTROS SERVIÇOS DE TERCEIROS - PESSOA JURÍDICA</v>
      </c>
    </row>
    <row r="231" spans="2:14" ht="84.75" thickBot="1">
      <c r="B231" s="14">
        <v>14</v>
      </c>
      <c r="C231" s="15" t="s">
        <v>149</v>
      </c>
      <c r="D231" s="44" t="s">
        <v>491</v>
      </c>
      <c r="E231" s="25" t="s">
        <v>420</v>
      </c>
      <c r="F231" s="24" t="s">
        <v>18</v>
      </c>
      <c r="G231" s="26">
        <v>1</v>
      </c>
      <c r="H231" s="45">
        <v>45292</v>
      </c>
      <c r="I231" s="27">
        <v>200000</v>
      </c>
      <c r="J231" s="28">
        <f t="shared" si="6"/>
        <v>200000</v>
      </c>
      <c r="K231" s="29" t="s">
        <v>430</v>
      </c>
      <c r="L231" s="29" t="s">
        <v>21</v>
      </c>
      <c r="M231" s="29" t="s">
        <v>31</v>
      </c>
      <c r="N231" s="30" t="str">
        <f>VLOOKUP(M231,[5]OPERACIONAL!$A$1:$C$12,2,FALSE)</f>
        <v>MATERIAL DE CONSUMO</v>
      </c>
    </row>
    <row r="232" spans="2:14" ht="72.75" thickBot="1">
      <c r="B232" s="14">
        <v>14</v>
      </c>
      <c r="C232" s="15" t="s">
        <v>149</v>
      </c>
      <c r="D232" s="25" t="s">
        <v>492</v>
      </c>
      <c r="E232" s="25" t="s">
        <v>493</v>
      </c>
      <c r="F232" s="24" t="s">
        <v>18</v>
      </c>
      <c r="G232" s="26">
        <v>1</v>
      </c>
      <c r="H232" s="45">
        <v>45292</v>
      </c>
      <c r="I232" s="27">
        <v>250000</v>
      </c>
      <c r="J232" s="28">
        <f t="shared" si="6"/>
        <v>250000</v>
      </c>
      <c r="K232" s="29" t="s">
        <v>430</v>
      </c>
      <c r="L232" s="29" t="s">
        <v>21</v>
      </c>
      <c r="M232" s="29" t="s">
        <v>31</v>
      </c>
      <c r="N232" s="30" t="str">
        <f>VLOOKUP(M232,[5]OPERACIONAL!$A$1:$C$12,2,FALSE)</f>
        <v>MATERIAL DE CONSUMO</v>
      </c>
    </row>
    <row r="233" spans="2:14" ht="84.75" thickBot="1">
      <c r="B233" s="14">
        <v>14</v>
      </c>
      <c r="C233" s="15" t="s">
        <v>149</v>
      </c>
      <c r="D233" s="44" t="s">
        <v>491</v>
      </c>
      <c r="E233" s="25" t="s">
        <v>420</v>
      </c>
      <c r="F233" s="24" t="s">
        <v>18</v>
      </c>
      <c r="G233" s="26">
        <v>1</v>
      </c>
      <c r="H233" s="45">
        <v>45292</v>
      </c>
      <c r="I233" s="27">
        <v>442000</v>
      </c>
      <c r="J233" s="28">
        <f t="shared" si="6"/>
        <v>442000</v>
      </c>
      <c r="K233" s="29" t="s">
        <v>430</v>
      </c>
      <c r="L233" s="29" t="s">
        <v>21</v>
      </c>
      <c r="M233" s="29" t="s">
        <v>22</v>
      </c>
      <c r="N233" s="30" t="str">
        <f>VLOOKUP(M233,[5]OPERACIONAL!$A$1:$C$12,2,FALSE)</f>
        <v>EQUIPAMENTOS E MATERIAL PERMANENTE</v>
      </c>
    </row>
    <row r="234" spans="2:14" ht="36.75" thickBot="1">
      <c r="B234" s="14">
        <v>14</v>
      </c>
      <c r="C234" s="15" t="s">
        <v>149</v>
      </c>
      <c r="D234" s="44" t="s">
        <v>494</v>
      </c>
      <c r="E234" s="25" t="s">
        <v>495</v>
      </c>
      <c r="F234" s="24" t="s">
        <v>18</v>
      </c>
      <c r="G234" s="26">
        <v>1</v>
      </c>
      <c r="H234" s="45">
        <v>45292</v>
      </c>
      <c r="I234" s="27">
        <v>200000</v>
      </c>
      <c r="J234" s="28">
        <f t="shared" si="6"/>
        <v>200000</v>
      </c>
      <c r="K234" s="29" t="s">
        <v>430</v>
      </c>
      <c r="L234" s="29" t="s">
        <v>21</v>
      </c>
      <c r="M234" s="29" t="s">
        <v>31</v>
      </c>
      <c r="N234" s="30" t="str">
        <f>VLOOKUP(M234,[5]OPERACIONAL!$A$1:$C$12,2,FALSE)</f>
        <v>MATERIAL DE CONSUMO</v>
      </c>
    </row>
    <row r="235" spans="2:14" ht="48.75" thickBot="1">
      <c r="B235" s="14">
        <v>14</v>
      </c>
      <c r="C235" s="15" t="s">
        <v>149</v>
      </c>
      <c r="D235" s="25" t="s">
        <v>496</v>
      </c>
      <c r="E235" s="76" t="s">
        <v>497</v>
      </c>
      <c r="F235" s="74" t="s">
        <v>18</v>
      </c>
      <c r="G235" s="75">
        <v>300</v>
      </c>
      <c r="H235" s="105">
        <v>45323</v>
      </c>
      <c r="I235" s="77">
        <v>50</v>
      </c>
      <c r="J235" s="78">
        <f t="shared" si="6"/>
        <v>15000</v>
      </c>
      <c r="K235" s="79" t="s">
        <v>20</v>
      </c>
      <c r="L235" s="29" t="s">
        <v>21</v>
      </c>
      <c r="M235" s="29" t="s">
        <v>48</v>
      </c>
      <c r="N235" s="30" t="str">
        <f>VLOOKUP(M235,[5]OPERACIONAL!$A$1:$C$12,2,FALSE)</f>
        <v>MATERIAL, BEM OU SERVIÇO PARA DISTRIBUIÇÃO GRATUITA</v>
      </c>
    </row>
    <row r="236" spans="2:14" ht="72.75" thickBot="1">
      <c r="B236" s="14">
        <v>14</v>
      </c>
      <c r="C236" s="15" t="s">
        <v>149</v>
      </c>
      <c r="D236" s="76" t="s">
        <v>498</v>
      </c>
      <c r="E236" s="73" t="s">
        <v>499</v>
      </c>
      <c r="F236" s="74" t="s">
        <v>18</v>
      </c>
      <c r="G236" s="75">
        <v>6</v>
      </c>
      <c r="H236" s="105">
        <v>45323</v>
      </c>
      <c r="I236" s="77">
        <v>250</v>
      </c>
      <c r="J236" s="78">
        <f t="shared" si="6"/>
        <v>1500</v>
      </c>
      <c r="K236" s="79" t="s">
        <v>43</v>
      </c>
      <c r="L236" s="79" t="s">
        <v>21</v>
      </c>
      <c r="M236" s="29" t="s">
        <v>22</v>
      </c>
      <c r="N236" s="30" t="str">
        <f>VLOOKUP(M236,[5]OPERACIONAL!$A$1:$C$12,2,FALSE)</f>
        <v>EQUIPAMENTOS E MATERIAL PERMANENTE</v>
      </c>
    </row>
    <row r="237" spans="2:14" ht="72.75" thickBot="1">
      <c r="B237" s="14">
        <v>14</v>
      </c>
      <c r="C237" s="15" t="s">
        <v>149</v>
      </c>
      <c r="D237" s="106" t="s">
        <v>500</v>
      </c>
      <c r="E237" s="76" t="s">
        <v>501</v>
      </c>
      <c r="F237" s="74" t="s">
        <v>18</v>
      </c>
      <c r="G237" s="75">
        <v>5</v>
      </c>
      <c r="H237" s="105">
        <v>45323</v>
      </c>
      <c r="I237" s="77">
        <v>5500</v>
      </c>
      <c r="J237" s="78">
        <f t="shared" si="6"/>
        <v>27500</v>
      </c>
      <c r="K237" s="79" t="s">
        <v>20</v>
      </c>
      <c r="L237" s="79" t="s">
        <v>21</v>
      </c>
      <c r="M237" s="29" t="s">
        <v>22</v>
      </c>
      <c r="N237" s="30" t="str">
        <f>VLOOKUP(M237,[5]OPERACIONAL!$A$1:$C$12,2,FALSE)</f>
        <v>EQUIPAMENTOS E MATERIAL PERMANENTE</v>
      </c>
    </row>
    <row r="238" spans="2:14" ht="36.75" thickBot="1">
      <c r="B238" s="14">
        <v>14</v>
      </c>
      <c r="C238" s="15" t="s">
        <v>149</v>
      </c>
      <c r="D238" s="107" t="s">
        <v>502</v>
      </c>
      <c r="E238" s="76" t="s">
        <v>503</v>
      </c>
      <c r="F238" s="74" t="s">
        <v>18</v>
      </c>
      <c r="G238" s="75">
        <v>500</v>
      </c>
      <c r="H238" s="105">
        <v>45323</v>
      </c>
      <c r="I238" s="77">
        <v>30</v>
      </c>
      <c r="J238" s="78">
        <f t="shared" si="6"/>
        <v>15000</v>
      </c>
      <c r="K238" s="79" t="s">
        <v>20</v>
      </c>
      <c r="L238" s="79" t="s">
        <v>45</v>
      </c>
      <c r="M238" s="29" t="s">
        <v>48</v>
      </c>
      <c r="N238" s="30" t="str">
        <f>VLOOKUP(M238,[5]OPERACIONAL!$A$1:$C$12,2,FALSE)</f>
        <v>MATERIAL, BEM OU SERVIÇO PARA DISTRIBUIÇÃO GRATUITA</v>
      </c>
    </row>
    <row r="239" spans="2:14" ht="48.75" thickBot="1">
      <c r="B239" s="14">
        <v>14</v>
      </c>
      <c r="C239" s="15" t="s">
        <v>149</v>
      </c>
      <c r="D239" s="76" t="s">
        <v>504</v>
      </c>
      <c r="E239" s="76" t="s">
        <v>505</v>
      </c>
      <c r="F239" s="74" t="s">
        <v>18</v>
      </c>
      <c r="G239" s="75">
        <v>5</v>
      </c>
      <c r="H239" s="105">
        <v>45323</v>
      </c>
      <c r="I239" s="77">
        <v>570</v>
      </c>
      <c r="J239" s="78">
        <f t="shared" si="6"/>
        <v>2850</v>
      </c>
      <c r="K239" s="79" t="s">
        <v>20</v>
      </c>
      <c r="L239" s="79" t="s">
        <v>69</v>
      </c>
      <c r="M239" s="29" t="s">
        <v>22</v>
      </c>
      <c r="N239" s="30" t="str">
        <f>VLOOKUP(M239,[5]OPERACIONAL!$A$1:$C$12,2,FALSE)</f>
        <v>EQUIPAMENTOS E MATERIAL PERMANENTE</v>
      </c>
    </row>
    <row r="240" spans="2:14" ht="108.75" thickBot="1">
      <c r="B240" s="14">
        <v>14</v>
      </c>
      <c r="C240" s="15" t="s">
        <v>149</v>
      </c>
      <c r="D240" s="76" t="s">
        <v>506</v>
      </c>
      <c r="E240" s="76" t="s">
        <v>505</v>
      </c>
      <c r="F240" s="74" t="s">
        <v>18</v>
      </c>
      <c r="G240" s="75">
        <v>10</v>
      </c>
      <c r="H240" s="105">
        <v>45323</v>
      </c>
      <c r="I240" s="77">
        <v>57</v>
      </c>
      <c r="J240" s="78">
        <f t="shared" si="6"/>
        <v>570</v>
      </c>
      <c r="K240" s="79" t="s">
        <v>20</v>
      </c>
      <c r="L240" s="79" t="s">
        <v>69</v>
      </c>
      <c r="M240" s="29" t="s">
        <v>31</v>
      </c>
      <c r="N240" s="30" t="str">
        <f>VLOOKUP(M240,[5]OPERACIONAL!$A$1:$C$12,2,FALSE)</f>
        <v>MATERIAL DE CONSUMO</v>
      </c>
    </row>
    <row r="241" spans="2:14" ht="96.75" thickBot="1">
      <c r="B241" s="14">
        <v>14</v>
      </c>
      <c r="C241" s="15" t="s">
        <v>149</v>
      </c>
      <c r="D241" s="76" t="s">
        <v>507</v>
      </c>
      <c r="E241" s="76" t="s">
        <v>505</v>
      </c>
      <c r="F241" s="74" t="s">
        <v>18</v>
      </c>
      <c r="G241" s="75">
        <v>5</v>
      </c>
      <c r="H241" s="105">
        <v>45323</v>
      </c>
      <c r="I241" s="77">
        <v>66</v>
      </c>
      <c r="J241" s="78">
        <f t="shared" si="6"/>
        <v>330</v>
      </c>
      <c r="K241" s="79" t="s">
        <v>20</v>
      </c>
      <c r="L241" s="79" t="s">
        <v>69</v>
      </c>
      <c r="M241" s="29" t="s">
        <v>31</v>
      </c>
      <c r="N241" s="30" t="str">
        <f>VLOOKUP(M241,[5]OPERACIONAL!$A$1:$C$12,2,FALSE)</f>
        <v>MATERIAL DE CONSUMO</v>
      </c>
    </row>
    <row r="242" spans="2:14" ht="96.75" thickBot="1">
      <c r="B242" s="14">
        <v>14</v>
      </c>
      <c r="C242" s="15" t="s">
        <v>149</v>
      </c>
      <c r="D242" s="76" t="s">
        <v>508</v>
      </c>
      <c r="E242" s="76" t="s">
        <v>505</v>
      </c>
      <c r="F242" s="74" t="s">
        <v>18</v>
      </c>
      <c r="G242" s="75">
        <v>3</v>
      </c>
      <c r="H242" s="105">
        <v>45323</v>
      </c>
      <c r="I242" s="77">
        <v>1900</v>
      </c>
      <c r="J242" s="78">
        <f t="shared" si="6"/>
        <v>5700</v>
      </c>
      <c r="K242" s="79" t="s">
        <v>20</v>
      </c>
      <c r="L242" s="79" t="s">
        <v>69</v>
      </c>
      <c r="M242" s="29" t="s">
        <v>22</v>
      </c>
      <c r="N242" s="30" t="str">
        <f>VLOOKUP(M242,[5]OPERACIONAL!$A$1:$C$12,2,FALSE)</f>
        <v>EQUIPAMENTOS E MATERIAL PERMANENTE</v>
      </c>
    </row>
    <row r="243" spans="2:14" ht="48.75" thickBot="1">
      <c r="B243" s="14">
        <v>14</v>
      </c>
      <c r="C243" s="15" t="s">
        <v>149</v>
      </c>
      <c r="D243" s="44" t="s">
        <v>509</v>
      </c>
      <c r="E243" s="25" t="s">
        <v>340</v>
      </c>
      <c r="F243" s="24" t="s">
        <v>510</v>
      </c>
      <c r="G243" s="26">
        <v>408</v>
      </c>
      <c r="H243" s="45">
        <v>45292</v>
      </c>
      <c r="I243" s="27">
        <v>284.33</v>
      </c>
      <c r="J243" s="28">
        <f t="shared" si="6"/>
        <v>116006.64</v>
      </c>
      <c r="K243" s="29" t="s">
        <v>423</v>
      </c>
      <c r="L243" s="29" t="s">
        <v>431</v>
      </c>
      <c r="M243" s="29" t="s">
        <v>31</v>
      </c>
      <c r="N243" s="30" t="str">
        <f>VLOOKUP(M243,[5]OPERACIONAL!$A$1:$C$12,2,FALSE)</f>
        <v>MATERIAL DE CONSUMO</v>
      </c>
    </row>
    <row r="244" spans="2:14" ht="36.75" thickBot="1">
      <c r="B244" s="14">
        <v>14</v>
      </c>
      <c r="C244" s="15" t="s">
        <v>149</v>
      </c>
      <c r="D244" s="44" t="s">
        <v>511</v>
      </c>
      <c r="E244" s="25" t="s">
        <v>512</v>
      </c>
      <c r="F244" s="24" t="s">
        <v>18</v>
      </c>
      <c r="G244" s="26">
        <v>1</v>
      </c>
      <c r="H244" s="45">
        <v>45292</v>
      </c>
      <c r="I244" s="27">
        <v>50000000</v>
      </c>
      <c r="J244" s="28">
        <f t="shared" si="6"/>
        <v>50000000</v>
      </c>
      <c r="K244" s="79" t="s">
        <v>20</v>
      </c>
      <c r="L244" s="79" t="s">
        <v>69</v>
      </c>
      <c r="M244" s="29" t="s">
        <v>109</v>
      </c>
      <c r="N244" s="30" t="str">
        <f>VLOOKUP(M244,[5]OPERACIONAL!$A$1:$C$12,2,FALSE)</f>
        <v>OBRAS E INSTALAÇÕES</v>
      </c>
    </row>
    <row r="245" spans="2:14" ht="48.75" thickBot="1">
      <c r="B245" s="14">
        <v>14</v>
      </c>
      <c r="C245" s="15" t="s">
        <v>149</v>
      </c>
      <c r="D245" s="44" t="s">
        <v>513</v>
      </c>
      <c r="E245" s="25" t="s">
        <v>340</v>
      </c>
      <c r="F245" s="24" t="s">
        <v>18</v>
      </c>
      <c r="G245" s="26">
        <v>1</v>
      </c>
      <c r="H245" s="45">
        <v>45323</v>
      </c>
      <c r="I245" s="27">
        <v>200000</v>
      </c>
      <c r="J245" s="28">
        <v>200000</v>
      </c>
      <c r="K245" s="29" t="s">
        <v>50</v>
      </c>
      <c r="L245" s="29" t="s">
        <v>45</v>
      </c>
      <c r="M245" s="21" t="s">
        <v>34</v>
      </c>
      <c r="N245" s="30" t="str">
        <f>VLOOKUP(M245,[5]OPERACIONAL!$A$1:$C$12,2,FALSE)</f>
        <v>OUTROS SERVIÇOS DE TERCEIROS - PESSOA JURÍDICA</v>
      </c>
    </row>
    <row r="246" spans="2:14" ht="48" thickBot="1">
      <c r="B246" s="14">
        <v>14</v>
      </c>
      <c r="C246" s="15" t="s">
        <v>149</v>
      </c>
      <c r="D246" s="108" t="s">
        <v>514</v>
      </c>
      <c r="E246" s="108" t="s">
        <v>512</v>
      </c>
      <c r="F246" s="109" t="s">
        <v>18</v>
      </c>
      <c r="G246" s="110">
        <v>3</v>
      </c>
      <c r="H246" s="111">
        <v>45293</v>
      </c>
      <c r="I246" s="112">
        <v>500</v>
      </c>
      <c r="J246" s="113">
        <f>G246*I246</f>
        <v>1500</v>
      </c>
      <c r="K246" s="114" t="s">
        <v>20</v>
      </c>
      <c r="L246" s="114" t="s">
        <v>21</v>
      </c>
      <c r="M246" s="114" t="s">
        <v>109</v>
      </c>
      <c r="N246" s="30" t="str">
        <f>VLOOKUP(M246,[5]OPERACIONAL!$A$1:$C$12,2,FALSE)</f>
        <v>OBRAS E INSTALAÇÕES</v>
      </c>
    </row>
    <row r="247" spans="2:14" ht="142.5" thickBot="1">
      <c r="B247" s="14">
        <v>14</v>
      </c>
      <c r="C247" s="15" t="s">
        <v>149</v>
      </c>
      <c r="D247" s="115" t="s">
        <v>515</v>
      </c>
      <c r="E247" s="115" t="s">
        <v>516</v>
      </c>
      <c r="F247" s="116" t="s">
        <v>18</v>
      </c>
      <c r="G247" s="117">
        <v>28</v>
      </c>
      <c r="H247" s="111">
        <v>45293</v>
      </c>
      <c r="I247" s="118">
        <v>24.9</v>
      </c>
      <c r="J247" s="119">
        <f t="shared" ref="J247:J310" si="7">G247*I247</f>
        <v>697.19999999999993</v>
      </c>
      <c r="K247" s="120" t="s">
        <v>43</v>
      </c>
      <c r="L247" s="120" t="s">
        <v>21</v>
      </c>
      <c r="M247" s="120" t="s">
        <v>31</v>
      </c>
      <c r="N247" s="30" t="str">
        <f>VLOOKUP(M247,[5]OPERACIONAL!$A$1:$C$12,2,FALSE)</f>
        <v>MATERIAL DE CONSUMO</v>
      </c>
    </row>
    <row r="248" spans="2:14" ht="142.5" thickBot="1">
      <c r="B248" s="14">
        <v>14</v>
      </c>
      <c r="C248" s="15" t="s">
        <v>149</v>
      </c>
      <c r="D248" s="115" t="s">
        <v>517</v>
      </c>
      <c r="E248" s="115" t="s">
        <v>516</v>
      </c>
      <c r="F248" s="116" t="s">
        <v>18</v>
      </c>
      <c r="G248" s="117">
        <v>20</v>
      </c>
      <c r="H248" s="111">
        <v>45293</v>
      </c>
      <c r="I248" s="118">
        <v>30</v>
      </c>
      <c r="J248" s="119">
        <f t="shared" si="7"/>
        <v>600</v>
      </c>
      <c r="K248" s="120" t="s">
        <v>43</v>
      </c>
      <c r="L248" s="120" t="s">
        <v>21</v>
      </c>
      <c r="M248" s="120" t="s">
        <v>31</v>
      </c>
      <c r="N248" s="30" t="str">
        <f>VLOOKUP(M248,[5]OPERACIONAL!$A$1:$C$12,2,FALSE)</f>
        <v>MATERIAL DE CONSUMO</v>
      </c>
    </row>
    <row r="249" spans="2:14" ht="189.75" thickBot="1">
      <c r="B249" s="14">
        <v>14</v>
      </c>
      <c r="C249" s="15" t="s">
        <v>149</v>
      </c>
      <c r="D249" s="115" t="s">
        <v>518</v>
      </c>
      <c r="E249" s="115" t="s">
        <v>519</v>
      </c>
      <c r="F249" s="116" t="s">
        <v>18</v>
      </c>
      <c r="G249" s="117">
        <v>1</v>
      </c>
      <c r="H249" s="111">
        <v>45293</v>
      </c>
      <c r="I249" s="118">
        <v>106</v>
      </c>
      <c r="J249" s="119">
        <f t="shared" si="7"/>
        <v>106</v>
      </c>
      <c r="K249" s="120" t="s">
        <v>43</v>
      </c>
      <c r="L249" s="120" t="s">
        <v>69</v>
      </c>
      <c r="M249" s="120" t="s">
        <v>31</v>
      </c>
      <c r="N249" s="30" t="str">
        <f>VLOOKUP(M249,[5]OPERACIONAL!$A$1:$C$12,2,FALSE)</f>
        <v>MATERIAL DE CONSUMO</v>
      </c>
    </row>
    <row r="250" spans="2:14" ht="158.25" thickBot="1">
      <c r="B250" s="14">
        <v>14</v>
      </c>
      <c r="C250" s="15" t="s">
        <v>149</v>
      </c>
      <c r="D250" s="115" t="s">
        <v>520</v>
      </c>
      <c r="E250" s="115" t="s">
        <v>521</v>
      </c>
      <c r="F250" s="116" t="s">
        <v>18</v>
      </c>
      <c r="G250" s="117">
        <v>40</v>
      </c>
      <c r="H250" s="111">
        <v>45293</v>
      </c>
      <c r="I250" s="118">
        <v>16.79</v>
      </c>
      <c r="J250" s="119">
        <f t="shared" si="7"/>
        <v>671.59999999999991</v>
      </c>
      <c r="K250" s="120" t="s">
        <v>43</v>
      </c>
      <c r="L250" s="120" t="s">
        <v>21</v>
      </c>
      <c r="M250" s="120" t="s">
        <v>31</v>
      </c>
      <c r="N250" s="30" t="str">
        <f>VLOOKUP(M250,[5]OPERACIONAL!$A$1:$C$12,2,FALSE)</f>
        <v>MATERIAL DE CONSUMO</v>
      </c>
    </row>
    <row r="251" spans="2:14" ht="189.75" thickBot="1">
      <c r="B251" s="14">
        <v>14</v>
      </c>
      <c r="C251" s="15" t="s">
        <v>149</v>
      </c>
      <c r="D251" s="115" t="s">
        <v>522</v>
      </c>
      <c r="E251" s="115" t="s">
        <v>519</v>
      </c>
      <c r="F251" s="116" t="s">
        <v>18</v>
      </c>
      <c r="G251" s="117">
        <v>1</v>
      </c>
      <c r="H251" s="111">
        <v>45293</v>
      </c>
      <c r="I251" s="118">
        <v>35.9</v>
      </c>
      <c r="J251" s="119">
        <f t="shared" si="7"/>
        <v>35.9</v>
      </c>
      <c r="K251" s="120" t="s">
        <v>43</v>
      </c>
      <c r="L251" s="120" t="s">
        <v>69</v>
      </c>
      <c r="M251" s="120" t="s">
        <v>31</v>
      </c>
      <c r="N251" s="30" t="str">
        <f>VLOOKUP(M251,[5]OPERACIONAL!$A$1:$C$12,2,FALSE)</f>
        <v>MATERIAL DE CONSUMO</v>
      </c>
    </row>
    <row r="252" spans="2:14" ht="189.75" thickBot="1">
      <c r="B252" s="14">
        <v>14</v>
      </c>
      <c r="C252" s="15" t="s">
        <v>149</v>
      </c>
      <c r="D252" s="115" t="s">
        <v>523</v>
      </c>
      <c r="E252" s="115" t="s">
        <v>519</v>
      </c>
      <c r="F252" s="116" t="s">
        <v>18</v>
      </c>
      <c r="G252" s="117">
        <v>1</v>
      </c>
      <c r="H252" s="111">
        <v>45293</v>
      </c>
      <c r="I252" s="118">
        <v>31.1</v>
      </c>
      <c r="J252" s="119">
        <f t="shared" si="7"/>
        <v>31.1</v>
      </c>
      <c r="K252" s="120" t="s">
        <v>43</v>
      </c>
      <c r="L252" s="120" t="s">
        <v>21</v>
      </c>
      <c r="M252" s="120" t="s">
        <v>31</v>
      </c>
      <c r="N252" s="30" t="str">
        <f>VLOOKUP(M252,[5]OPERACIONAL!$A$1:$C$12,2,FALSE)</f>
        <v>MATERIAL DE CONSUMO</v>
      </c>
    </row>
    <row r="253" spans="2:14" ht="158.25" thickBot="1">
      <c r="B253" s="14">
        <v>14</v>
      </c>
      <c r="C253" s="15" t="s">
        <v>149</v>
      </c>
      <c r="D253" s="115" t="s">
        <v>524</v>
      </c>
      <c r="E253" s="115" t="s">
        <v>521</v>
      </c>
      <c r="F253" s="116" t="s">
        <v>18</v>
      </c>
      <c r="G253" s="117">
        <v>15</v>
      </c>
      <c r="H253" s="111">
        <v>45293</v>
      </c>
      <c r="I253" s="118">
        <v>42.43</v>
      </c>
      <c r="J253" s="119">
        <f t="shared" si="7"/>
        <v>636.45000000000005</v>
      </c>
      <c r="K253" s="120" t="s">
        <v>43</v>
      </c>
      <c r="L253" s="120" t="s">
        <v>21</v>
      </c>
      <c r="M253" s="120" t="s">
        <v>31</v>
      </c>
      <c r="N253" s="30" t="str">
        <f>VLOOKUP(M253,[5]OPERACIONAL!$A$1:$C$12,2,FALSE)</f>
        <v>MATERIAL DE CONSUMO</v>
      </c>
    </row>
    <row r="254" spans="2:14" ht="158.25" thickBot="1">
      <c r="B254" s="14">
        <v>14</v>
      </c>
      <c r="C254" s="15" t="s">
        <v>149</v>
      </c>
      <c r="D254" s="115" t="s">
        <v>525</v>
      </c>
      <c r="E254" s="115" t="s">
        <v>521</v>
      </c>
      <c r="F254" s="116" t="s">
        <v>18</v>
      </c>
      <c r="G254" s="117">
        <v>1</v>
      </c>
      <c r="H254" s="111">
        <v>45293</v>
      </c>
      <c r="I254" s="118">
        <v>101.47</v>
      </c>
      <c r="J254" s="119">
        <f t="shared" si="7"/>
        <v>101.47</v>
      </c>
      <c r="K254" s="120" t="s">
        <v>189</v>
      </c>
      <c r="L254" s="120" t="s">
        <v>21</v>
      </c>
      <c r="M254" s="120" t="s">
        <v>31</v>
      </c>
      <c r="N254" s="30" t="str">
        <f>VLOOKUP(M254,[5]OPERACIONAL!$A$1:$C$12,2,FALSE)</f>
        <v>MATERIAL DE CONSUMO</v>
      </c>
    </row>
    <row r="255" spans="2:14" ht="158.25" thickBot="1">
      <c r="B255" s="14">
        <v>14</v>
      </c>
      <c r="C255" s="15" t="s">
        <v>149</v>
      </c>
      <c r="D255" s="115" t="s">
        <v>526</v>
      </c>
      <c r="E255" s="115" t="s">
        <v>521</v>
      </c>
      <c r="F255" s="116" t="s">
        <v>18</v>
      </c>
      <c r="G255" s="117">
        <v>1</v>
      </c>
      <c r="H255" s="111">
        <v>45293</v>
      </c>
      <c r="I255" s="118">
        <v>40.22</v>
      </c>
      <c r="J255" s="119">
        <f t="shared" si="7"/>
        <v>40.22</v>
      </c>
      <c r="K255" s="120" t="s">
        <v>189</v>
      </c>
      <c r="L255" s="120" t="s">
        <v>21</v>
      </c>
      <c r="M255" s="120" t="s">
        <v>31</v>
      </c>
      <c r="N255" s="30" t="str">
        <f>VLOOKUP(M255,[5]OPERACIONAL!$A$1:$C$12,2,FALSE)</f>
        <v>MATERIAL DE CONSUMO</v>
      </c>
    </row>
    <row r="256" spans="2:14" ht="189.75" thickBot="1">
      <c r="B256" s="14">
        <v>14</v>
      </c>
      <c r="C256" s="15" t="s">
        <v>149</v>
      </c>
      <c r="D256" s="115" t="s">
        <v>527</v>
      </c>
      <c r="E256" s="115" t="s">
        <v>519</v>
      </c>
      <c r="F256" s="116" t="s">
        <v>18</v>
      </c>
      <c r="G256" s="117">
        <v>5</v>
      </c>
      <c r="H256" s="111">
        <v>45293</v>
      </c>
      <c r="I256" s="118">
        <v>15.44</v>
      </c>
      <c r="J256" s="119">
        <f t="shared" si="7"/>
        <v>77.2</v>
      </c>
      <c r="K256" s="120" t="s">
        <v>20</v>
      </c>
      <c r="L256" s="120" t="s">
        <v>21</v>
      </c>
      <c r="M256" s="120" t="s">
        <v>31</v>
      </c>
      <c r="N256" s="30" t="str">
        <f>VLOOKUP(M256,[5]OPERACIONAL!$A$1:$C$12,2,FALSE)</f>
        <v>MATERIAL DE CONSUMO</v>
      </c>
    </row>
    <row r="257" spans="2:14" ht="189.75" thickBot="1">
      <c r="B257" s="14">
        <v>14</v>
      </c>
      <c r="C257" s="15" t="s">
        <v>149</v>
      </c>
      <c r="D257" s="115" t="s">
        <v>528</v>
      </c>
      <c r="E257" s="115" t="s">
        <v>519</v>
      </c>
      <c r="F257" s="116" t="s">
        <v>18</v>
      </c>
      <c r="G257" s="117">
        <v>2</v>
      </c>
      <c r="H257" s="111">
        <v>45293</v>
      </c>
      <c r="I257" s="118">
        <v>399</v>
      </c>
      <c r="J257" s="119">
        <f t="shared" si="7"/>
        <v>798</v>
      </c>
      <c r="K257" s="120" t="s">
        <v>189</v>
      </c>
      <c r="L257" s="120" t="s">
        <v>21</v>
      </c>
      <c r="M257" s="120" t="s">
        <v>31</v>
      </c>
      <c r="N257" s="30" t="str">
        <f>VLOOKUP(M257,[5]OPERACIONAL!$A$1:$C$12,2,FALSE)</f>
        <v>MATERIAL DE CONSUMO</v>
      </c>
    </row>
    <row r="258" spans="2:14" ht="142.5" thickBot="1">
      <c r="B258" s="14">
        <v>14</v>
      </c>
      <c r="C258" s="15" t="s">
        <v>149</v>
      </c>
      <c r="D258" s="115" t="s">
        <v>529</v>
      </c>
      <c r="E258" s="115" t="s">
        <v>516</v>
      </c>
      <c r="F258" s="116" t="s">
        <v>18</v>
      </c>
      <c r="G258" s="117">
        <v>3</v>
      </c>
      <c r="H258" s="111">
        <v>45293</v>
      </c>
      <c r="I258" s="118">
        <v>59.09</v>
      </c>
      <c r="J258" s="119">
        <f t="shared" si="7"/>
        <v>177.27</v>
      </c>
      <c r="K258" s="120" t="s">
        <v>43</v>
      </c>
      <c r="L258" s="120" t="s">
        <v>21</v>
      </c>
      <c r="M258" s="120" t="s">
        <v>31</v>
      </c>
      <c r="N258" s="30" t="str">
        <f>VLOOKUP(M258,[5]OPERACIONAL!$A$1:$C$12,2,FALSE)</f>
        <v>MATERIAL DE CONSUMO</v>
      </c>
    </row>
    <row r="259" spans="2:14" ht="221.25" thickBot="1">
      <c r="B259" s="14">
        <v>14</v>
      </c>
      <c r="C259" s="15" t="s">
        <v>149</v>
      </c>
      <c r="D259" s="115" t="s">
        <v>530</v>
      </c>
      <c r="E259" s="115" t="s">
        <v>531</v>
      </c>
      <c r="F259" s="116" t="s">
        <v>18</v>
      </c>
      <c r="G259" s="117">
        <v>1</v>
      </c>
      <c r="H259" s="111">
        <v>45293</v>
      </c>
      <c r="I259" s="118">
        <v>14.4</v>
      </c>
      <c r="J259" s="119">
        <f t="shared" si="7"/>
        <v>14.4</v>
      </c>
      <c r="K259" s="120" t="s">
        <v>43</v>
      </c>
      <c r="L259" s="120" t="s">
        <v>69</v>
      </c>
      <c r="M259" s="120" t="s">
        <v>31</v>
      </c>
      <c r="N259" s="30" t="str">
        <f>VLOOKUP(M259,[5]OPERACIONAL!$A$1:$C$12,2,FALSE)</f>
        <v>MATERIAL DE CONSUMO</v>
      </c>
    </row>
    <row r="260" spans="2:14" ht="221.25" thickBot="1">
      <c r="B260" s="14">
        <v>14</v>
      </c>
      <c r="C260" s="15" t="s">
        <v>149</v>
      </c>
      <c r="D260" s="115" t="s">
        <v>532</v>
      </c>
      <c r="E260" s="115" t="s">
        <v>531</v>
      </c>
      <c r="F260" s="116" t="s">
        <v>18</v>
      </c>
      <c r="G260" s="117">
        <v>10</v>
      </c>
      <c r="H260" s="111">
        <v>45293</v>
      </c>
      <c r="I260" s="118">
        <v>2.2000000000000002</v>
      </c>
      <c r="J260" s="119">
        <f t="shared" si="7"/>
        <v>22</v>
      </c>
      <c r="K260" s="120" t="s">
        <v>43</v>
      </c>
      <c r="L260" s="120" t="s">
        <v>69</v>
      </c>
      <c r="M260" s="120" t="s">
        <v>31</v>
      </c>
      <c r="N260" s="30" t="str">
        <f>VLOOKUP(M260,[5]OPERACIONAL!$A$1:$C$12,2,FALSE)</f>
        <v>MATERIAL DE CONSUMO</v>
      </c>
    </row>
    <row r="261" spans="2:14" ht="221.25" thickBot="1">
      <c r="B261" s="14">
        <v>14</v>
      </c>
      <c r="C261" s="15" t="s">
        <v>149</v>
      </c>
      <c r="D261" s="115" t="s">
        <v>533</v>
      </c>
      <c r="E261" s="115" t="s">
        <v>531</v>
      </c>
      <c r="F261" s="116" t="s">
        <v>18</v>
      </c>
      <c r="G261" s="117">
        <v>10</v>
      </c>
      <c r="H261" s="111">
        <v>45293</v>
      </c>
      <c r="I261" s="118">
        <v>3.29</v>
      </c>
      <c r="J261" s="119">
        <f t="shared" si="7"/>
        <v>32.9</v>
      </c>
      <c r="K261" s="120" t="s">
        <v>43</v>
      </c>
      <c r="L261" s="120" t="s">
        <v>69</v>
      </c>
      <c r="M261" s="120" t="s">
        <v>31</v>
      </c>
      <c r="N261" s="30" t="str">
        <f>VLOOKUP(M261,[5]OPERACIONAL!$A$1:$C$12,2,FALSE)</f>
        <v>MATERIAL DE CONSUMO</v>
      </c>
    </row>
    <row r="262" spans="2:14" ht="221.25" thickBot="1">
      <c r="B262" s="14">
        <v>14</v>
      </c>
      <c r="C262" s="15" t="s">
        <v>149</v>
      </c>
      <c r="D262" s="115" t="s">
        <v>534</v>
      </c>
      <c r="E262" s="115" t="s">
        <v>531</v>
      </c>
      <c r="F262" s="116" t="s">
        <v>18</v>
      </c>
      <c r="G262" s="117">
        <v>10</v>
      </c>
      <c r="H262" s="111">
        <v>45293</v>
      </c>
      <c r="I262" s="118">
        <v>3.99</v>
      </c>
      <c r="J262" s="119">
        <f t="shared" si="7"/>
        <v>39.900000000000006</v>
      </c>
      <c r="K262" s="120" t="s">
        <v>43</v>
      </c>
      <c r="L262" s="120" t="s">
        <v>69</v>
      </c>
      <c r="M262" s="120" t="s">
        <v>31</v>
      </c>
      <c r="N262" s="30" t="str">
        <f>VLOOKUP(M262,[5]OPERACIONAL!$A$1:$C$12,2,FALSE)</f>
        <v>MATERIAL DE CONSUMO</v>
      </c>
    </row>
    <row r="263" spans="2:14" ht="142.5" thickBot="1">
      <c r="B263" s="14">
        <v>14</v>
      </c>
      <c r="C263" s="15" t="s">
        <v>149</v>
      </c>
      <c r="D263" s="115" t="s">
        <v>535</v>
      </c>
      <c r="E263" s="115" t="s">
        <v>516</v>
      </c>
      <c r="F263" s="116" t="s">
        <v>18</v>
      </c>
      <c r="G263" s="117">
        <v>4</v>
      </c>
      <c r="H263" s="111">
        <v>45293</v>
      </c>
      <c r="I263" s="118">
        <v>26</v>
      </c>
      <c r="J263" s="119">
        <f t="shared" si="7"/>
        <v>104</v>
      </c>
      <c r="K263" s="120" t="s">
        <v>43</v>
      </c>
      <c r="L263" s="120" t="s">
        <v>21</v>
      </c>
      <c r="M263" s="120" t="s">
        <v>31</v>
      </c>
      <c r="N263" s="30" t="str">
        <f>VLOOKUP(M263,[5]OPERACIONAL!$A$1:$C$12,2,FALSE)</f>
        <v>MATERIAL DE CONSUMO</v>
      </c>
    </row>
    <row r="264" spans="2:14" ht="142.5" thickBot="1">
      <c r="B264" s="14">
        <v>14</v>
      </c>
      <c r="C264" s="15" t="s">
        <v>149</v>
      </c>
      <c r="D264" s="115" t="s">
        <v>536</v>
      </c>
      <c r="E264" s="115" t="s">
        <v>516</v>
      </c>
      <c r="F264" s="116" t="s">
        <v>18</v>
      </c>
      <c r="G264" s="117">
        <v>2</v>
      </c>
      <c r="H264" s="111">
        <v>45293</v>
      </c>
      <c r="I264" s="118">
        <v>49.99</v>
      </c>
      <c r="J264" s="119">
        <f t="shared" si="7"/>
        <v>99.98</v>
      </c>
      <c r="K264" s="120" t="s">
        <v>43</v>
      </c>
      <c r="L264" s="120" t="s">
        <v>21</v>
      </c>
      <c r="M264" s="120" t="s">
        <v>31</v>
      </c>
      <c r="N264" s="30" t="str">
        <f>VLOOKUP(M264,[5]OPERACIONAL!$A$1:$C$12,2,FALSE)</f>
        <v>MATERIAL DE CONSUMO</v>
      </c>
    </row>
    <row r="265" spans="2:14" ht="142.5" thickBot="1">
      <c r="B265" s="14">
        <v>14</v>
      </c>
      <c r="C265" s="15" t="s">
        <v>149</v>
      </c>
      <c r="D265" s="115" t="s">
        <v>537</v>
      </c>
      <c r="E265" s="115" t="s">
        <v>516</v>
      </c>
      <c r="F265" s="116" t="s">
        <v>18</v>
      </c>
      <c r="G265" s="117">
        <v>1</v>
      </c>
      <c r="H265" s="111">
        <v>45293</v>
      </c>
      <c r="I265" s="118">
        <v>44.9</v>
      </c>
      <c r="J265" s="119">
        <f t="shared" si="7"/>
        <v>44.9</v>
      </c>
      <c r="K265" s="120" t="s">
        <v>43</v>
      </c>
      <c r="L265" s="120" t="s">
        <v>21</v>
      </c>
      <c r="M265" s="120" t="s">
        <v>31</v>
      </c>
      <c r="N265" s="30" t="str">
        <f>VLOOKUP(M265,[5]OPERACIONAL!$A$1:$C$12,2,FALSE)</f>
        <v>MATERIAL DE CONSUMO</v>
      </c>
    </row>
    <row r="266" spans="2:14" ht="142.5" thickBot="1">
      <c r="B266" s="14">
        <v>14</v>
      </c>
      <c r="C266" s="15" t="s">
        <v>149</v>
      </c>
      <c r="D266" s="115" t="s">
        <v>538</v>
      </c>
      <c r="E266" s="115" t="s">
        <v>516</v>
      </c>
      <c r="F266" s="116" t="s">
        <v>18</v>
      </c>
      <c r="G266" s="117">
        <v>1</v>
      </c>
      <c r="H266" s="111">
        <v>45293</v>
      </c>
      <c r="I266" s="118">
        <v>29.9</v>
      </c>
      <c r="J266" s="119">
        <f t="shared" si="7"/>
        <v>29.9</v>
      </c>
      <c r="K266" s="120" t="s">
        <v>43</v>
      </c>
      <c r="L266" s="120" t="s">
        <v>21</v>
      </c>
      <c r="M266" s="120" t="s">
        <v>31</v>
      </c>
      <c r="N266" s="30" t="str">
        <f>VLOOKUP(M266,[5]OPERACIONAL!$A$1:$C$12,2,FALSE)</f>
        <v>MATERIAL DE CONSUMO</v>
      </c>
    </row>
    <row r="267" spans="2:14" ht="142.5" thickBot="1">
      <c r="B267" s="14">
        <v>14</v>
      </c>
      <c r="C267" s="15" t="s">
        <v>149</v>
      </c>
      <c r="D267" s="115" t="s">
        <v>539</v>
      </c>
      <c r="E267" s="115" t="s">
        <v>516</v>
      </c>
      <c r="F267" s="116" t="s">
        <v>18</v>
      </c>
      <c r="G267" s="117">
        <v>30</v>
      </c>
      <c r="H267" s="111">
        <v>45293</v>
      </c>
      <c r="I267" s="118">
        <v>50</v>
      </c>
      <c r="J267" s="119">
        <f t="shared" si="7"/>
        <v>1500</v>
      </c>
      <c r="K267" s="120" t="s">
        <v>43</v>
      </c>
      <c r="L267" s="120" t="s">
        <v>21</v>
      </c>
      <c r="M267" s="120" t="s">
        <v>31</v>
      </c>
      <c r="N267" s="30" t="str">
        <f>VLOOKUP(M267,[5]OPERACIONAL!$A$1:$C$12,2,FALSE)</f>
        <v>MATERIAL DE CONSUMO</v>
      </c>
    </row>
    <row r="268" spans="2:14" ht="189.75" thickBot="1">
      <c r="B268" s="14">
        <v>14</v>
      </c>
      <c r="C268" s="15" t="s">
        <v>149</v>
      </c>
      <c r="D268" s="115" t="s">
        <v>540</v>
      </c>
      <c r="E268" s="115" t="s">
        <v>519</v>
      </c>
      <c r="F268" s="116" t="s">
        <v>18</v>
      </c>
      <c r="G268" s="117">
        <v>1</v>
      </c>
      <c r="H268" s="111">
        <v>45293</v>
      </c>
      <c r="I268" s="118">
        <v>20</v>
      </c>
      <c r="J268" s="119">
        <f t="shared" si="7"/>
        <v>20</v>
      </c>
      <c r="K268" s="120" t="s">
        <v>43</v>
      </c>
      <c r="L268" s="120" t="s">
        <v>21</v>
      </c>
      <c r="M268" s="120" t="s">
        <v>31</v>
      </c>
      <c r="N268" s="30" t="str">
        <f>VLOOKUP(M268,[5]OPERACIONAL!$A$1:$C$12,2,FALSE)</f>
        <v>MATERIAL DE CONSUMO</v>
      </c>
    </row>
    <row r="269" spans="2:14" ht="189.75" thickBot="1">
      <c r="B269" s="14">
        <v>14</v>
      </c>
      <c r="C269" s="15" t="s">
        <v>149</v>
      </c>
      <c r="D269" s="115" t="s">
        <v>541</v>
      </c>
      <c r="E269" s="115" t="s">
        <v>519</v>
      </c>
      <c r="F269" s="116" t="s">
        <v>18</v>
      </c>
      <c r="G269" s="117">
        <v>100</v>
      </c>
      <c r="H269" s="111">
        <v>45293</v>
      </c>
      <c r="I269" s="118">
        <v>5.5</v>
      </c>
      <c r="J269" s="119">
        <f t="shared" si="7"/>
        <v>550</v>
      </c>
      <c r="K269" s="120" t="s">
        <v>43</v>
      </c>
      <c r="L269" s="120" t="s">
        <v>21</v>
      </c>
      <c r="M269" s="120" t="s">
        <v>31</v>
      </c>
      <c r="N269" s="30" t="str">
        <f>VLOOKUP(M269,[5]OPERACIONAL!$A$1:$C$12,2,FALSE)</f>
        <v>MATERIAL DE CONSUMO</v>
      </c>
    </row>
    <row r="270" spans="2:14" ht="189.75" thickBot="1">
      <c r="B270" s="14">
        <v>14</v>
      </c>
      <c r="C270" s="15" t="s">
        <v>149</v>
      </c>
      <c r="D270" s="115" t="s">
        <v>542</v>
      </c>
      <c r="E270" s="115" t="s">
        <v>519</v>
      </c>
      <c r="F270" s="116" t="s">
        <v>18</v>
      </c>
      <c r="G270" s="117">
        <v>2</v>
      </c>
      <c r="H270" s="111">
        <v>45293</v>
      </c>
      <c r="I270" s="118">
        <v>14.9</v>
      </c>
      <c r="J270" s="119">
        <f t="shared" si="7"/>
        <v>29.8</v>
      </c>
      <c r="K270" s="120" t="s">
        <v>43</v>
      </c>
      <c r="L270" s="120" t="s">
        <v>21</v>
      </c>
      <c r="M270" s="120" t="s">
        <v>31</v>
      </c>
      <c r="N270" s="30" t="str">
        <f>VLOOKUP(M270,[5]OPERACIONAL!$A$1:$C$12,2,FALSE)</f>
        <v>MATERIAL DE CONSUMO</v>
      </c>
    </row>
    <row r="271" spans="2:14" ht="189.75" thickBot="1">
      <c r="B271" s="14">
        <v>14</v>
      </c>
      <c r="C271" s="15" t="s">
        <v>149</v>
      </c>
      <c r="D271" s="115" t="s">
        <v>543</v>
      </c>
      <c r="E271" s="115" t="s">
        <v>519</v>
      </c>
      <c r="F271" s="116" t="s">
        <v>18</v>
      </c>
      <c r="G271" s="117">
        <v>1</v>
      </c>
      <c r="H271" s="111">
        <v>45293</v>
      </c>
      <c r="I271" s="118">
        <v>16.899999999999999</v>
      </c>
      <c r="J271" s="119">
        <f t="shared" si="7"/>
        <v>16.899999999999999</v>
      </c>
      <c r="K271" s="120" t="s">
        <v>43</v>
      </c>
      <c r="L271" s="120" t="s">
        <v>21</v>
      </c>
      <c r="M271" s="120" t="s">
        <v>31</v>
      </c>
      <c r="N271" s="30" t="str">
        <f>VLOOKUP(M271,[5]OPERACIONAL!$A$1:$C$12,2,FALSE)</f>
        <v>MATERIAL DE CONSUMO</v>
      </c>
    </row>
    <row r="272" spans="2:14" ht="158.25" thickBot="1">
      <c r="B272" s="14">
        <v>14</v>
      </c>
      <c r="C272" s="15" t="s">
        <v>149</v>
      </c>
      <c r="D272" s="115" t="s">
        <v>544</v>
      </c>
      <c r="E272" s="115" t="s">
        <v>521</v>
      </c>
      <c r="F272" s="116" t="s">
        <v>18</v>
      </c>
      <c r="G272" s="117">
        <v>2</v>
      </c>
      <c r="H272" s="111">
        <v>45293</v>
      </c>
      <c r="I272" s="118">
        <v>21.67</v>
      </c>
      <c r="J272" s="119">
        <f t="shared" si="7"/>
        <v>43.34</v>
      </c>
      <c r="K272" s="120" t="s">
        <v>43</v>
      </c>
      <c r="L272" s="120" t="s">
        <v>21</v>
      </c>
      <c r="M272" s="120" t="s">
        <v>31</v>
      </c>
      <c r="N272" s="30" t="str">
        <f>VLOOKUP(M272,[5]OPERACIONAL!$A$1:$C$12,2,FALSE)</f>
        <v>MATERIAL DE CONSUMO</v>
      </c>
    </row>
    <row r="273" spans="2:14" ht="142.5" thickBot="1">
      <c r="B273" s="14">
        <v>14</v>
      </c>
      <c r="C273" s="15" t="s">
        <v>149</v>
      </c>
      <c r="D273" s="115" t="s">
        <v>545</v>
      </c>
      <c r="E273" s="115" t="s">
        <v>516</v>
      </c>
      <c r="F273" s="116" t="s">
        <v>18</v>
      </c>
      <c r="G273" s="117">
        <v>1</v>
      </c>
      <c r="H273" s="111">
        <v>45293</v>
      </c>
      <c r="I273" s="118">
        <v>220</v>
      </c>
      <c r="J273" s="119">
        <f t="shared" si="7"/>
        <v>220</v>
      </c>
      <c r="K273" s="120" t="s">
        <v>43</v>
      </c>
      <c r="L273" s="120" t="s">
        <v>69</v>
      </c>
      <c r="M273" s="120" t="s">
        <v>31</v>
      </c>
      <c r="N273" s="30" t="str">
        <f>VLOOKUP(M273,[5]OPERACIONAL!$A$1:$C$12,2,FALSE)</f>
        <v>MATERIAL DE CONSUMO</v>
      </c>
    </row>
    <row r="274" spans="2:14" ht="142.5" thickBot="1">
      <c r="B274" s="14">
        <v>14</v>
      </c>
      <c r="C274" s="15" t="s">
        <v>149</v>
      </c>
      <c r="D274" s="115" t="s">
        <v>546</v>
      </c>
      <c r="E274" s="115" t="s">
        <v>516</v>
      </c>
      <c r="F274" s="116" t="s">
        <v>18</v>
      </c>
      <c r="G274" s="117">
        <v>1</v>
      </c>
      <c r="H274" s="111">
        <v>45293</v>
      </c>
      <c r="I274" s="118">
        <v>100</v>
      </c>
      <c r="J274" s="119">
        <f t="shared" si="7"/>
        <v>100</v>
      </c>
      <c r="K274" s="120" t="s">
        <v>43</v>
      </c>
      <c r="L274" s="120" t="s">
        <v>69</v>
      </c>
      <c r="M274" s="120" t="s">
        <v>31</v>
      </c>
      <c r="N274" s="30" t="str">
        <f>VLOOKUP(M274,[5]OPERACIONAL!$A$1:$C$12,2,FALSE)</f>
        <v>MATERIAL DE CONSUMO</v>
      </c>
    </row>
    <row r="275" spans="2:14" ht="142.5" thickBot="1">
      <c r="B275" s="14">
        <v>14</v>
      </c>
      <c r="C275" s="15" t="s">
        <v>149</v>
      </c>
      <c r="D275" s="115" t="s">
        <v>547</v>
      </c>
      <c r="E275" s="115" t="s">
        <v>516</v>
      </c>
      <c r="F275" s="116" t="s">
        <v>18</v>
      </c>
      <c r="G275" s="117">
        <v>2</v>
      </c>
      <c r="H275" s="111">
        <v>45293</v>
      </c>
      <c r="I275" s="118">
        <v>1700</v>
      </c>
      <c r="J275" s="119">
        <f t="shared" si="7"/>
        <v>3400</v>
      </c>
      <c r="K275" s="120" t="s">
        <v>43</v>
      </c>
      <c r="L275" s="120" t="s">
        <v>21</v>
      </c>
      <c r="M275" s="120" t="s">
        <v>31</v>
      </c>
      <c r="N275" s="30" t="str">
        <f>VLOOKUP(M275,[5]OPERACIONAL!$A$1:$C$12,2,FALSE)</f>
        <v>MATERIAL DE CONSUMO</v>
      </c>
    </row>
    <row r="276" spans="2:14" ht="174" thickBot="1">
      <c r="B276" s="14">
        <v>14</v>
      </c>
      <c r="C276" s="15" t="s">
        <v>149</v>
      </c>
      <c r="D276" s="115" t="s">
        <v>548</v>
      </c>
      <c r="E276" s="115" t="s">
        <v>549</v>
      </c>
      <c r="F276" s="116" t="s">
        <v>18</v>
      </c>
      <c r="G276" s="117">
        <v>50</v>
      </c>
      <c r="H276" s="111">
        <v>45293</v>
      </c>
      <c r="I276" s="118">
        <v>49.9</v>
      </c>
      <c r="J276" s="119">
        <f t="shared" si="7"/>
        <v>2495</v>
      </c>
      <c r="K276" s="120" t="s">
        <v>43</v>
      </c>
      <c r="L276" s="120" t="s">
        <v>21</v>
      </c>
      <c r="M276" s="120" t="s">
        <v>31</v>
      </c>
      <c r="N276" s="30" t="str">
        <f>VLOOKUP(M276,[5]OPERACIONAL!$A$1:$C$12,2,FALSE)</f>
        <v>MATERIAL DE CONSUMO</v>
      </c>
    </row>
    <row r="277" spans="2:14" ht="142.5" thickBot="1">
      <c r="B277" s="14">
        <v>14</v>
      </c>
      <c r="C277" s="15" t="s">
        <v>149</v>
      </c>
      <c r="D277" s="115" t="s">
        <v>550</v>
      </c>
      <c r="E277" s="115" t="s">
        <v>551</v>
      </c>
      <c r="F277" s="116" t="s">
        <v>18</v>
      </c>
      <c r="G277" s="117">
        <v>1</v>
      </c>
      <c r="H277" s="111">
        <v>45352</v>
      </c>
      <c r="I277" s="118">
        <v>8000</v>
      </c>
      <c r="J277" s="119">
        <f t="shared" si="7"/>
        <v>8000</v>
      </c>
      <c r="K277" s="120" t="s">
        <v>20</v>
      </c>
      <c r="L277" s="120" t="s">
        <v>69</v>
      </c>
      <c r="M277" s="120" t="s">
        <v>552</v>
      </c>
      <c r="N277" s="30" t="str">
        <f>VLOOKUP(M277,[5]OPERACIONAL!$A$1:$C$12,2,FALSE)</f>
        <v>SERVIÇOS DE CONSULTORIA</v>
      </c>
    </row>
    <row r="278" spans="2:14" ht="174" thickBot="1">
      <c r="B278" s="14">
        <v>14</v>
      </c>
      <c r="C278" s="15" t="s">
        <v>149</v>
      </c>
      <c r="D278" s="115" t="s">
        <v>553</v>
      </c>
      <c r="E278" s="115" t="s">
        <v>554</v>
      </c>
      <c r="F278" s="116" t="s">
        <v>18</v>
      </c>
      <c r="G278" s="117">
        <v>2</v>
      </c>
      <c r="H278" s="111">
        <v>45141</v>
      </c>
      <c r="I278" s="118">
        <v>1000</v>
      </c>
      <c r="J278" s="119">
        <f t="shared" si="7"/>
        <v>2000</v>
      </c>
      <c r="K278" s="120" t="s">
        <v>20</v>
      </c>
      <c r="L278" s="120" t="s">
        <v>69</v>
      </c>
      <c r="M278" s="120" t="s">
        <v>25</v>
      </c>
      <c r="N278" s="30" t="str">
        <f>VLOOKUP(M278,[5]OPERACIONAL!$A$1:$C$12,2,FALSE)</f>
        <v>PASSAGENS E DESPESAS COM LOCOMOÇÃO</v>
      </c>
    </row>
    <row r="279" spans="2:14" ht="189.75" thickBot="1">
      <c r="B279" s="14">
        <v>14</v>
      </c>
      <c r="C279" s="15" t="s">
        <v>149</v>
      </c>
      <c r="D279" s="115" t="s">
        <v>555</v>
      </c>
      <c r="E279" s="115" t="s">
        <v>556</v>
      </c>
      <c r="F279" s="116" t="s">
        <v>18</v>
      </c>
      <c r="G279" s="117">
        <v>2</v>
      </c>
      <c r="H279" s="111">
        <v>45507</v>
      </c>
      <c r="I279" s="118">
        <v>1000</v>
      </c>
      <c r="J279" s="119">
        <f t="shared" si="7"/>
        <v>2000</v>
      </c>
      <c r="K279" s="120" t="s">
        <v>20</v>
      </c>
      <c r="L279" s="120" t="s">
        <v>69</v>
      </c>
      <c r="M279" s="120" t="s">
        <v>34</v>
      </c>
      <c r="N279" s="30" t="str">
        <f>VLOOKUP(M279,[5]OPERACIONAL!$A$1:$C$12,2,FALSE)</f>
        <v>OUTROS SERVIÇOS DE TERCEIROS - PESSOA JURÍDICA</v>
      </c>
    </row>
    <row r="280" spans="2:14" ht="141.75">
      <c r="B280" s="14">
        <v>14</v>
      </c>
      <c r="C280" s="15" t="s">
        <v>149</v>
      </c>
      <c r="D280" s="115" t="s">
        <v>557</v>
      </c>
      <c r="E280" s="115" t="s">
        <v>551</v>
      </c>
      <c r="F280" s="116" t="s">
        <v>18</v>
      </c>
      <c r="G280" s="117">
        <v>1</v>
      </c>
      <c r="H280" s="111">
        <v>45413</v>
      </c>
      <c r="I280" s="118">
        <v>8000</v>
      </c>
      <c r="J280" s="119">
        <f t="shared" si="7"/>
        <v>8000</v>
      </c>
      <c r="K280" s="120" t="s">
        <v>20</v>
      </c>
      <c r="L280" s="120" t="s">
        <v>69</v>
      </c>
      <c r="M280" s="120" t="s">
        <v>552</v>
      </c>
      <c r="N280" s="30" t="str">
        <f>VLOOKUP(M280,[5]OPERACIONAL!$A$1:$C$12,2,FALSE)</f>
        <v>SERVIÇOS DE CONSULTORIA</v>
      </c>
    </row>
    <row r="281" spans="2:14">
      <c r="B281" s="23" t="str">
        <f t="shared" ref="B281:B344" si="8">MID(C281,1,2)</f>
        <v>U.</v>
      </c>
      <c r="C281" s="24" t="s">
        <v>4</v>
      </c>
      <c r="D281" s="25"/>
      <c r="E281" s="25"/>
      <c r="F281" s="24" t="s">
        <v>18</v>
      </c>
      <c r="G281" s="26">
        <v>1</v>
      </c>
      <c r="H281" s="31"/>
      <c r="I281" s="27">
        <v>0</v>
      </c>
      <c r="J281" s="28">
        <f t="shared" si="7"/>
        <v>0</v>
      </c>
      <c r="K281" s="29" t="s">
        <v>50</v>
      </c>
      <c r="L281" s="29" t="s">
        <v>45</v>
      </c>
      <c r="M281" s="29" t="s">
        <v>51</v>
      </c>
      <c r="N281" s="30" t="str">
        <f>VLOOKUP(M281,[5]OPERACIONAL!$A$1:$C$12,2,FALSE)</f>
        <v>SELECIONAR</v>
      </c>
    </row>
    <row r="282" spans="2:14">
      <c r="B282" s="23" t="str">
        <f t="shared" si="8"/>
        <v>U.</v>
      </c>
      <c r="C282" s="24" t="s">
        <v>4</v>
      </c>
      <c r="D282" s="25"/>
      <c r="E282" s="25"/>
      <c r="F282" s="24" t="s">
        <v>18</v>
      </c>
      <c r="G282" s="26">
        <v>1</v>
      </c>
      <c r="H282" s="31"/>
      <c r="I282" s="27">
        <v>0</v>
      </c>
      <c r="J282" s="28">
        <f t="shared" si="7"/>
        <v>0</v>
      </c>
      <c r="K282" s="29" t="s">
        <v>50</v>
      </c>
      <c r="L282" s="29" t="s">
        <v>45</v>
      </c>
      <c r="M282" s="29" t="s">
        <v>51</v>
      </c>
      <c r="N282" s="30" t="str">
        <f>VLOOKUP(M282,[5]OPERACIONAL!$A$1:$C$12,2,FALSE)</f>
        <v>SELECIONAR</v>
      </c>
    </row>
    <row r="283" spans="2:14">
      <c r="B283" s="23" t="str">
        <f t="shared" si="8"/>
        <v>U.</v>
      </c>
      <c r="C283" s="24" t="s">
        <v>4</v>
      </c>
      <c r="D283" s="25"/>
      <c r="E283" s="25"/>
      <c r="F283" s="24" t="s">
        <v>18</v>
      </c>
      <c r="G283" s="26">
        <v>1</v>
      </c>
      <c r="H283" s="31"/>
      <c r="I283" s="27">
        <v>0</v>
      </c>
      <c r="J283" s="28">
        <f t="shared" si="7"/>
        <v>0</v>
      </c>
      <c r="K283" s="29" t="s">
        <v>50</v>
      </c>
      <c r="L283" s="29" t="s">
        <v>45</v>
      </c>
      <c r="M283" s="29" t="s">
        <v>51</v>
      </c>
      <c r="N283" s="30" t="str">
        <f>VLOOKUP(M283,[5]OPERACIONAL!$A$1:$C$12,2,FALSE)</f>
        <v>SELECIONAR</v>
      </c>
    </row>
    <row r="284" spans="2:14">
      <c r="B284" s="23" t="str">
        <f t="shared" si="8"/>
        <v>U.</v>
      </c>
      <c r="C284" s="24" t="s">
        <v>4</v>
      </c>
      <c r="D284" s="25"/>
      <c r="E284" s="25"/>
      <c r="F284" s="24" t="s">
        <v>18</v>
      </c>
      <c r="G284" s="26">
        <v>1</v>
      </c>
      <c r="H284" s="31"/>
      <c r="I284" s="27">
        <v>0</v>
      </c>
      <c r="J284" s="28">
        <f t="shared" si="7"/>
        <v>0</v>
      </c>
      <c r="K284" s="29" t="s">
        <v>50</v>
      </c>
      <c r="L284" s="29" t="s">
        <v>45</v>
      </c>
      <c r="M284" s="29" t="s">
        <v>51</v>
      </c>
      <c r="N284" s="30" t="str">
        <f>VLOOKUP(M284,[5]OPERACIONAL!$A$1:$C$12,2,FALSE)</f>
        <v>SELECIONAR</v>
      </c>
    </row>
    <row r="285" spans="2:14">
      <c r="B285" s="23" t="str">
        <f t="shared" si="8"/>
        <v>U.</v>
      </c>
      <c r="C285" s="24" t="s">
        <v>4</v>
      </c>
      <c r="D285" s="25"/>
      <c r="E285" s="25"/>
      <c r="F285" s="24" t="s">
        <v>18</v>
      </c>
      <c r="G285" s="26">
        <v>1</v>
      </c>
      <c r="H285" s="31"/>
      <c r="I285" s="27">
        <v>0</v>
      </c>
      <c r="J285" s="28">
        <f t="shared" si="7"/>
        <v>0</v>
      </c>
      <c r="K285" s="29" t="s">
        <v>50</v>
      </c>
      <c r="L285" s="29" t="s">
        <v>45</v>
      </c>
      <c r="M285" s="29" t="s">
        <v>51</v>
      </c>
      <c r="N285" s="30" t="str">
        <f>VLOOKUP(M285,[5]OPERACIONAL!$A$1:$C$12,2,FALSE)</f>
        <v>SELECIONAR</v>
      </c>
    </row>
    <row r="286" spans="2:14">
      <c r="B286" s="23" t="str">
        <f t="shared" si="8"/>
        <v>U.</v>
      </c>
      <c r="C286" s="24" t="s">
        <v>4</v>
      </c>
      <c r="D286" s="25"/>
      <c r="E286" s="25"/>
      <c r="F286" s="24" t="s">
        <v>18</v>
      </c>
      <c r="G286" s="26">
        <v>1</v>
      </c>
      <c r="H286" s="31"/>
      <c r="I286" s="27">
        <v>0</v>
      </c>
      <c r="J286" s="28">
        <f t="shared" si="7"/>
        <v>0</v>
      </c>
      <c r="K286" s="29" t="s">
        <v>50</v>
      </c>
      <c r="L286" s="29" t="s">
        <v>45</v>
      </c>
      <c r="M286" s="29" t="s">
        <v>51</v>
      </c>
      <c r="N286" s="30" t="str">
        <f>VLOOKUP(M286,[5]OPERACIONAL!$A$1:$C$12,2,FALSE)</f>
        <v>SELECIONAR</v>
      </c>
    </row>
    <row r="287" spans="2:14">
      <c r="B287" s="23" t="str">
        <f t="shared" si="8"/>
        <v>U.</v>
      </c>
      <c r="C287" s="24" t="s">
        <v>4</v>
      </c>
      <c r="D287" s="25"/>
      <c r="E287" s="25"/>
      <c r="F287" s="24" t="s">
        <v>18</v>
      </c>
      <c r="G287" s="26">
        <v>1</v>
      </c>
      <c r="H287" s="31"/>
      <c r="I287" s="27">
        <v>0</v>
      </c>
      <c r="J287" s="28">
        <f t="shared" si="7"/>
        <v>0</v>
      </c>
      <c r="K287" s="29" t="s">
        <v>50</v>
      </c>
      <c r="L287" s="29" t="s">
        <v>45</v>
      </c>
      <c r="M287" s="29" t="s">
        <v>51</v>
      </c>
      <c r="N287" s="30" t="str">
        <f>VLOOKUP(M287,[5]OPERACIONAL!$A$1:$C$12,2,FALSE)</f>
        <v>SELECIONAR</v>
      </c>
    </row>
    <row r="288" spans="2:14">
      <c r="B288" s="23" t="str">
        <f t="shared" si="8"/>
        <v>U.</v>
      </c>
      <c r="C288" s="24" t="s">
        <v>4</v>
      </c>
      <c r="D288" s="25"/>
      <c r="E288" s="25"/>
      <c r="F288" s="24" t="s">
        <v>18</v>
      </c>
      <c r="G288" s="26">
        <v>1</v>
      </c>
      <c r="H288" s="31"/>
      <c r="I288" s="27">
        <v>0</v>
      </c>
      <c r="J288" s="28">
        <f t="shared" si="7"/>
        <v>0</v>
      </c>
      <c r="K288" s="29" t="s">
        <v>50</v>
      </c>
      <c r="L288" s="29" t="s">
        <v>45</v>
      </c>
      <c r="M288" s="29" t="s">
        <v>51</v>
      </c>
      <c r="N288" s="30" t="str">
        <f>VLOOKUP(M288,[5]OPERACIONAL!$A$1:$C$12,2,FALSE)</f>
        <v>SELECIONAR</v>
      </c>
    </row>
    <row r="289" spans="2:14">
      <c r="B289" s="23" t="str">
        <f t="shared" si="8"/>
        <v>U.</v>
      </c>
      <c r="C289" s="24" t="s">
        <v>4</v>
      </c>
      <c r="D289" s="25"/>
      <c r="E289" s="25"/>
      <c r="F289" s="24" t="s">
        <v>18</v>
      </c>
      <c r="G289" s="26">
        <v>1</v>
      </c>
      <c r="H289" s="31"/>
      <c r="I289" s="27">
        <v>0</v>
      </c>
      <c r="J289" s="28">
        <f t="shared" si="7"/>
        <v>0</v>
      </c>
      <c r="K289" s="29" t="s">
        <v>50</v>
      </c>
      <c r="L289" s="29" t="s">
        <v>45</v>
      </c>
      <c r="M289" s="29" t="s">
        <v>51</v>
      </c>
      <c r="N289" s="30" t="str">
        <f>VLOOKUP(M289,[5]OPERACIONAL!$A$1:$C$12,2,FALSE)</f>
        <v>SELECIONAR</v>
      </c>
    </row>
    <row r="290" spans="2:14">
      <c r="B290" s="23" t="str">
        <f t="shared" si="8"/>
        <v>U.</v>
      </c>
      <c r="C290" s="24" t="s">
        <v>4</v>
      </c>
      <c r="D290" s="25"/>
      <c r="E290" s="25"/>
      <c r="F290" s="24" t="s">
        <v>18</v>
      </c>
      <c r="G290" s="26">
        <v>1</v>
      </c>
      <c r="H290" s="31"/>
      <c r="I290" s="27">
        <v>0</v>
      </c>
      <c r="J290" s="28">
        <f t="shared" si="7"/>
        <v>0</v>
      </c>
      <c r="K290" s="29" t="s">
        <v>50</v>
      </c>
      <c r="L290" s="29" t="s">
        <v>45</v>
      </c>
      <c r="M290" s="29" t="s">
        <v>51</v>
      </c>
      <c r="N290" s="30" t="str">
        <f>VLOOKUP(M290,[5]OPERACIONAL!$A$1:$C$12,2,FALSE)</f>
        <v>SELECIONAR</v>
      </c>
    </row>
    <row r="291" spans="2:14">
      <c r="B291" s="23" t="str">
        <f t="shared" si="8"/>
        <v>U.</v>
      </c>
      <c r="C291" s="24" t="s">
        <v>4</v>
      </c>
      <c r="D291" s="25"/>
      <c r="E291" s="25"/>
      <c r="F291" s="24" t="s">
        <v>18</v>
      </c>
      <c r="G291" s="26">
        <v>1</v>
      </c>
      <c r="H291" s="31"/>
      <c r="I291" s="27">
        <v>0</v>
      </c>
      <c r="J291" s="28">
        <f t="shared" si="7"/>
        <v>0</v>
      </c>
      <c r="K291" s="29" t="s">
        <v>50</v>
      </c>
      <c r="L291" s="29" t="s">
        <v>45</v>
      </c>
      <c r="M291" s="29" t="s">
        <v>51</v>
      </c>
      <c r="N291" s="30" t="str">
        <f>VLOOKUP(M291,[5]OPERACIONAL!$A$1:$C$12,2,FALSE)</f>
        <v>SELECIONAR</v>
      </c>
    </row>
    <row r="292" spans="2:14">
      <c r="B292" s="23" t="str">
        <f t="shared" si="8"/>
        <v>U.</v>
      </c>
      <c r="C292" s="24" t="s">
        <v>4</v>
      </c>
      <c r="D292" s="25"/>
      <c r="E292" s="25"/>
      <c r="F292" s="24" t="s">
        <v>18</v>
      </c>
      <c r="G292" s="26">
        <v>1</v>
      </c>
      <c r="H292" s="31"/>
      <c r="I292" s="27">
        <v>0</v>
      </c>
      <c r="J292" s="28">
        <f t="shared" si="7"/>
        <v>0</v>
      </c>
      <c r="K292" s="29" t="s">
        <v>50</v>
      </c>
      <c r="L292" s="29" t="s">
        <v>45</v>
      </c>
      <c r="M292" s="29" t="s">
        <v>51</v>
      </c>
      <c r="N292" s="30" t="str">
        <f>VLOOKUP(M292,[5]OPERACIONAL!$A$1:$C$12,2,FALSE)</f>
        <v>SELECIONAR</v>
      </c>
    </row>
    <row r="293" spans="2:14">
      <c r="B293" s="23" t="str">
        <f t="shared" si="8"/>
        <v>U.</v>
      </c>
      <c r="C293" s="24" t="s">
        <v>4</v>
      </c>
      <c r="D293" s="25"/>
      <c r="E293" s="25"/>
      <c r="F293" s="24" t="s">
        <v>18</v>
      </c>
      <c r="G293" s="26">
        <v>1</v>
      </c>
      <c r="H293" s="31"/>
      <c r="I293" s="27">
        <v>0</v>
      </c>
      <c r="J293" s="28">
        <f t="shared" si="7"/>
        <v>0</v>
      </c>
      <c r="K293" s="29" t="s">
        <v>50</v>
      </c>
      <c r="L293" s="29" t="s">
        <v>45</v>
      </c>
      <c r="M293" s="29" t="s">
        <v>51</v>
      </c>
      <c r="N293" s="30" t="str">
        <f>VLOOKUP(M293,[5]OPERACIONAL!$A$1:$C$12,2,FALSE)</f>
        <v>SELECIONAR</v>
      </c>
    </row>
    <row r="294" spans="2:14">
      <c r="B294" s="23" t="str">
        <f t="shared" si="8"/>
        <v>U.</v>
      </c>
      <c r="C294" s="24" t="s">
        <v>4</v>
      </c>
      <c r="D294" s="25"/>
      <c r="E294" s="25"/>
      <c r="F294" s="24" t="s">
        <v>18</v>
      </c>
      <c r="G294" s="26">
        <v>1</v>
      </c>
      <c r="H294" s="31"/>
      <c r="I294" s="27">
        <v>0</v>
      </c>
      <c r="J294" s="28">
        <f t="shared" si="7"/>
        <v>0</v>
      </c>
      <c r="K294" s="29" t="s">
        <v>50</v>
      </c>
      <c r="L294" s="29" t="s">
        <v>45</v>
      </c>
      <c r="M294" s="29" t="s">
        <v>51</v>
      </c>
      <c r="N294" s="30" t="str">
        <f>VLOOKUP(M294,[5]OPERACIONAL!$A$1:$C$12,2,FALSE)</f>
        <v>SELECIONAR</v>
      </c>
    </row>
    <row r="295" spans="2:14">
      <c r="B295" s="23" t="str">
        <f t="shared" si="8"/>
        <v>U.</v>
      </c>
      <c r="C295" s="24" t="s">
        <v>4</v>
      </c>
      <c r="D295" s="25"/>
      <c r="E295" s="25"/>
      <c r="F295" s="24" t="s">
        <v>18</v>
      </c>
      <c r="G295" s="26">
        <v>1</v>
      </c>
      <c r="H295" s="31"/>
      <c r="I295" s="27">
        <v>0</v>
      </c>
      <c r="J295" s="28">
        <f t="shared" si="7"/>
        <v>0</v>
      </c>
      <c r="K295" s="29" t="s">
        <v>50</v>
      </c>
      <c r="L295" s="29" t="s">
        <v>45</v>
      </c>
      <c r="M295" s="29" t="s">
        <v>51</v>
      </c>
      <c r="N295" s="30" t="str">
        <f>VLOOKUP(M295,[5]OPERACIONAL!$A$1:$C$12,2,FALSE)</f>
        <v>SELECIONAR</v>
      </c>
    </row>
    <row r="296" spans="2:14">
      <c r="B296" s="23" t="str">
        <f t="shared" si="8"/>
        <v>U.</v>
      </c>
      <c r="C296" s="24" t="s">
        <v>4</v>
      </c>
      <c r="D296" s="25"/>
      <c r="E296" s="25"/>
      <c r="F296" s="24" t="s">
        <v>18</v>
      </c>
      <c r="G296" s="26">
        <v>1</v>
      </c>
      <c r="H296" s="31"/>
      <c r="I296" s="27">
        <v>0</v>
      </c>
      <c r="J296" s="28">
        <f t="shared" si="7"/>
        <v>0</v>
      </c>
      <c r="K296" s="29" t="s">
        <v>50</v>
      </c>
      <c r="L296" s="29" t="s">
        <v>45</v>
      </c>
      <c r="M296" s="29" t="s">
        <v>51</v>
      </c>
      <c r="N296" s="30" t="str">
        <f>VLOOKUP(M296,[5]OPERACIONAL!$A$1:$C$12,2,FALSE)</f>
        <v>SELECIONAR</v>
      </c>
    </row>
    <row r="297" spans="2:14">
      <c r="B297" s="23" t="str">
        <f t="shared" si="8"/>
        <v>U.</v>
      </c>
      <c r="C297" s="24" t="s">
        <v>4</v>
      </c>
      <c r="D297" s="25"/>
      <c r="E297" s="25"/>
      <c r="F297" s="24" t="s">
        <v>18</v>
      </c>
      <c r="G297" s="26">
        <v>1</v>
      </c>
      <c r="H297" s="31"/>
      <c r="I297" s="27">
        <v>0</v>
      </c>
      <c r="J297" s="28">
        <f t="shared" si="7"/>
        <v>0</v>
      </c>
      <c r="K297" s="29" t="s">
        <v>50</v>
      </c>
      <c r="L297" s="29" t="s">
        <v>45</v>
      </c>
      <c r="M297" s="29" t="s">
        <v>51</v>
      </c>
      <c r="N297" s="30" t="str">
        <f>VLOOKUP(M297,[5]OPERACIONAL!$A$1:$C$12,2,FALSE)</f>
        <v>SELECIONAR</v>
      </c>
    </row>
    <row r="298" spans="2:14">
      <c r="B298" s="23" t="str">
        <f t="shared" si="8"/>
        <v>U.</v>
      </c>
      <c r="C298" s="24" t="s">
        <v>4</v>
      </c>
      <c r="D298" s="25"/>
      <c r="E298" s="25"/>
      <c r="F298" s="24" t="s">
        <v>18</v>
      </c>
      <c r="G298" s="26">
        <v>1</v>
      </c>
      <c r="H298" s="31"/>
      <c r="I298" s="27">
        <v>0</v>
      </c>
      <c r="J298" s="28">
        <f t="shared" si="7"/>
        <v>0</v>
      </c>
      <c r="K298" s="29" t="s">
        <v>50</v>
      </c>
      <c r="L298" s="29" t="s">
        <v>45</v>
      </c>
      <c r="M298" s="29" t="s">
        <v>51</v>
      </c>
      <c r="N298" s="30" t="str">
        <f>VLOOKUP(M298,[5]OPERACIONAL!$A$1:$C$12,2,FALSE)</f>
        <v>SELECIONAR</v>
      </c>
    </row>
    <row r="299" spans="2:14">
      <c r="B299" s="23" t="str">
        <f t="shared" si="8"/>
        <v>U.</v>
      </c>
      <c r="C299" s="24" t="s">
        <v>4</v>
      </c>
      <c r="D299" s="25"/>
      <c r="E299" s="25"/>
      <c r="F299" s="24" t="s">
        <v>18</v>
      </c>
      <c r="G299" s="26">
        <v>1</v>
      </c>
      <c r="H299" s="31"/>
      <c r="I299" s="27">
        <v>0</v>
      </c>
      <c r="J299" s="28">
        <f t="shared" si="7"/>
        <v>0</v>
      </c>
      <c r="K299" s="29" t="s">
        <v>50</v>
      </c>
      <c r="L299" s="29" t="s">
        <v>45</v>
      </c>
      <c r="M299" s="29" t="s">
        <v>51</v>
      </c>
      <c r="N299" s="30" t="str">
        <f>VLOOKUP(M299,[5]OPERACIONAL!$A$1:$C$12,2,FALSE)</f>
        <v>SELECIONAR</v>
      </c>
    </row>
    <row r="300" spans="2:14">
      <c r="B300" s="23" t="str">
        <f t="shared" si="8"/>
        <v>U.</v>
      </c>
      <c r="C300" s="24" t="s">
        <v>4</v>
      </c>
      <c r="D300" s="25"/>
      <c r="E300" s="25"/>
      <c r="F300" s="24" t="s">
        <v>18</v>
      </c>
      <c r="G300" s="26">
        <v>1</v>
      </c>
      <c r="H300" s="31"/>
      <c r="I300" s="27">
        <v>0</v>
      </c>
      <c r="J300" s="28">
        <f t="shared" si="7"/>
        <v>0</v>
      </c>
      <c r="K300" s="29" t="s">
        <v>50</v>
      </c>
      <c r="L300" s="29" t="s">
        <v>45</v>
      </c>
      <c r="M300" s="29" t="s">
        <v>51</v>
      </c>
      <c r="N300" s="30" t="str">
        <f>VLOOKUP(M300,[5]OPERACIONAL!$A$1:$C$12,2,FALSE)</f>
        <v>SELECIONAR</v>
      </c>
    </row>
    <row r="301" spans="2:14">
      <c r="B301" s="23" t="str">
        <f t="shared" si="8"/>
        <v>U.</v>
      </c>
      <c r="C301" s="24" t="s">
        <v>4</v>
      </c>
      <c r="D301" s="25"/>
      <c r="E301" s="25"/>
      <c r="F301" s="24" t="s">
        <v>18</v>
      </c>
      <c r="G301" s="26">
        <v>1</v>
      </c>
      <c r="H301" s="31"/>
      <c r="I301" s="27">
        <v>0</v>
      </c>
      <c r="J301" s="28">
        <f t="shared" si="7"/>
        <v>0</v>
      </c>
      <c r="K301" s="29" t="s">
        <v>50</v>
      </c>
      <c r="L301" s="29" t="s">
        <v>45</v>
      </c>
      <c r="M301" s="29" t="s">
        <v>51</v>
      </c>
      <c r="N301" s="30" t="str">
        <f>VLOOKUP(M301,[5]OPERACIONAL!$A$1:$C$12,2,FALSE)</f>
        <v>SELECIONAR</v>
      </c>
    </row>
    <row r="302" spans="2:14">
      <c r="B302" s="23" t="str">
        <f t="shared" si="8"/>
        <v>U.</v>
      </c>
      <c r="C302" s="24" t="s">
        <v>4</v>
      </c>
      <c r="D302" s="25"/>
      <c r="E302" s="25"/>
      <c r="F302" s="24" t="s">
        <v>18</v>
      </c>
      <c r="G302" s="26">
        <v>1</v>
      </c>
      <c r="H302" s="31"/>
      <c r="I302" s="27">
        <v>0</v>
      </c>
      <c r="J302" s="28">
        <f t="shared" si="7"/>
        <v>0</v>
      </c>
      <c r="K302" s="29" t="s">
        <v>50</v>
      </c>
      <c r="L302" s="29" t="s">
        <v>45</v>
      </c>
      <c r="M302" s="29" t="s">
        <v>51</v>
      </c>
      <c r="N302" s="30" t="str">
        <f>VLOOKUP(M302,[5]OPERACIONAL!$A$1:$C$12,2,FALSE)</f>
        <v>SELECIONAR</v>
      </c>
    </row>
    <row r="303" spans="2:14">
      <c r="B303" s="23" t="str">
        <f t="shared" si="8"/>
        <v>U.</v>
      </c>
      <c r="C303" s="24" t="s">
        <v>4</v>
      </c>
      <c r="D303" s="25"/>
      <c r="E303" s="25"/>
      <c r="F303" s="24" t="s">
        <v>18</v>
      </c>
      <c r="G303" s="26">
        <v>1</v>
      </c>
      <c r="H303" s="31"/>
      <c r="I303" s="27">
        <v>0</v>
      </c>
      <c r="J303" s="28">
        <f t="shared" si="7"/>
        <v>0</v>
      </c>
      <c r="K303" s="29" t="s">
        <v>50</v>
      </c>
      <c r="L303" s="29" t="s">
        <v>45</v>
      </c>
      <c r="M303" s="29" t="s">
        <v>51</v>
      </c>
      <c r="N303" s="30" t="str">
        <f>VLOOKUP(M303,[5]OPERACIONAL!$A$1:$C$12,2,FALSE)</f>
        <v>SELECIONAR</v>
      </c>
    </row>
    <row r="304" spans="2:14">
      <c r="B304" s="23" t="str">
        <f t="shared" si="8"/>
        <v>U.</v>
      </c>
      <c r="C304" s="24" t="s">
        <v>4</v>
      </c>
      <c r="D304" s="25"/>
      <c r="E304" s="25"/>
      <c r="F304" s="24" t="s">
        <v>18</v>
      </c>
      <c r="G304" s="26">
        <v>1</v>
      </c>
      <c r="H304" s="31"/>
      <c r="I304" s="27">
        <v>0</v>
      </c>
      <c r="J304" s="28">
        <f t="shared" si="7"/>
        <v>0</v>
      </c>
      <c r="K304" s="29" t="s">
        <v>50</v>
      </c>
      <c r="L304" s="29" t="s">
        <v>45</v>
      </c>
      <c r="M304" s="29" t="s">
        <v>51</v>
      </c>
      <c r="N304" s="30" t="str">
        <f>VLOOKUP(M304,[5]OPERACIONAL!$A$1:$C$12,2,FALSE)</f>
        <v>SELECIONAR</v>
      </c>
    </row>
    <row r="305" spans="2:14">
      <c r="B305" s="23" t="str">
        <f t="shared" si="8"/>
        <v>U.</v>
      </c>
      <c r="C305" s="24" t="s">
        <v>4</v>
      </c>
      <c r="D305" s="25"/>
      <c r="E305" s="25"/>
      <c r="F305" s="24" t="s">
        <v>18</v>
      </c>
      <c r="G305" s="26">
        <v>1</v>
      </c>
      <c r="H305" s="31"/>
      <c r="I305" s="27">
        <v>0</v>
      </c>
      <c r="J305" s="28">
        <f t="shared" si="7"/>
        <v>0</v>
      </c>
      <c r="K305" s="29" t="s">
        <v>50</v>
      </c>
      <c r="L305" s="29" t="s">
        <v>45</v>
      </c>
      <c r="M305" s="29" t="s">
        <v>51</v>
      </c>
      <c r="N305" s="30" t="str">
        <f>VLOOKUP(M305,[5]OPERACIONAL!$A$1:$C$12,2,FALSE)</f>
        <v>SELECIONAR</v>
      </c>
    </row>
    <row r="306" spans="2:14">
      <c r="B306" s="23" t="str">
        <f t="shared" si="8"/>
        <v>U.</v>
      </c>
      <c r="C306" s="24" t="s">
        <v>4</v>
      </c>
      <c r="D306" s="25"/>
      <c r="E306" s="25"/>
      <c r="F306" s="24" t="s">
        <v>18</v>
      </c>
      <c r="G306" s="26">
        <v>1</v>
      </c>
      <c r="H306" s="31"/>
      <c r="I306" s="27">
        <v>0</v>
      </c>
      <c r="J306" s="28">
        <f t="shared" si="7"/>
        <v>0</v>
      </c>
      <c r="K306" s="29" t="s">
        <v>50</v>
      </c>
      <c r="L306" s="29" t="s">
        <v>45</v>
      </c>
      <c r="M306" s="29" t="s">
        <v>51</v>
      </c>
      <c r="N306" s="30" t="str">
        <f>VLOOKUP(M306,[5]OPERACIONAL!$A$1:$C$12,2,FALSE)</f>
        <v>SELECIONAR</v>
      </c>
    </row>
    <row r="307" spans="2:14">
      <c r="B307" s="23" t="str">
        <f t="shared" si="8"/>
        <v>U.</v>
      </c>
      <c r="C307" s="24" t="s">
        <v>4</v>
      </c>
      <c r="D307" s="25"/>
      <c r="E307" s="25"/>
      <c r="F307" s="24" t="s">
        <v>18</v>
      </c>
      <c r="G307" s="26">
        <v>1</v>
      </c>
      <c r="H307" s="31"/>
      <c r="I307" s="27">
        <v>0</v>
      </c>
      <c r="J307" s="28">
        <f t="shared" si="7"/>
        <v>0</v>
      </c>
      <c r="K307" s="29" t="s">
        <v>50</v>
      </c>
      <c r="L307" s="29" t="s">
        <v>45</v>
      </c>
      <c r="M307" s="29" t="s">
        <v>51</v>
      </c>
      <c r="N307" s="30" t="str">
        <f>VLOOKUP(M307,[5]OPERACIONAL!$A$1:$C$12,2,FALSE)</f>
        <v>SELECIONAR</v>
      </c>
    </row>
    <row r="308" spans="2:14">
      <c r="B308" s="23" t="str">
        <f t="shared" si="8"/>
        <v>U.</v>
      </c>
      <c r="C308" s="24" t="s">
        <v>4</v>
      </c>
      <c r="D308" s="25"/>
      <c r="E308" s="25"/>
      <c r="F308" s="24" t="s">
        <v>18</v>
      </c>
      <c r="G308" s="26">
        <v>1</v>
      </c>
      <c r="H308" s="31"/>
      <c r="I308" s="27">
        <v>0</v>
      </c>
      <c r="J308" s="28">
        <f t="shared" si="7"/>
        <v>0</v>
      </c>
      <c r="K308" s="29" t="s">
        <v>50</v>
      </c>
      <c r="L308" s="29" t="s">
        <v>45</v>
      </c>
      <c r="M308" s="29" t="s">
        <v>51</v>
      </c>
      <c r="N308" s="30" t="str">
        <f>VLOOKUP(M308,[5]OPERACIONAL!$A$1:$C$12,2,FALSE)</f>
        <v>SELECIONAR</v>
      </c>
    </row>
    <row r="309" spans="2:14">
      <c r="B309" s="23" t="str">
        <f t="shared" si="8"/>
        <v>U.</v>
      </c>
      <c r="C309" s="24" t="s">
        <v>4</v>
      </c>
      <c r="D309" s="25"/>
      <c r="E309" s="25"/>
      <c r="F309" s="24" t="s">
        <v>18</v>
      </c>
      <c r="G309" s="26">
        <v>1</v>
      </c>
      <c r="H309" s="31"/>
      <c r="I309" s="27">
        <v>0</v>
      </c>
      <c r="J309" s="28">
        <f t="shared" si="7"/>
        <v>0</v>
      </c>
      <c r="K309" s="29" t="s">
        <v>50</v>
      </c>
      <c r="L309" s="29" t="s">
        <v>45</v>
      </c>
      <c r="M309" s="29" t="s">
        <v>51</v>
      </c>
      <c r="N309" s="30" t="str">
        <f>VLOOKUP(M309,[5]OPERACIONAL!$A$1:$C$12,2,FALSE)</f>
        <v>SELECIONAR</v>
      </c>
    </row>
    <row r="310" spans="2:14">
      <c r="B310" s="23" t="str">
        <f t="shared" si="8"/>
        <v>U.</v>
      </c>
      <c r="C310" s="24" t="s">
        <v>4</v>
      </c>
      <c r="D310" s="25"/>
      <c r="E310" s="25"/>
      <c r="F310" s="24" t="s">
        <v>18</v>
      </c>
      <c r="G310" s="26">
        <v>1</v>
      </c>
      <c r="H310" s="31"/>
      <c r="I310" s="27">
        <v>0</v>
      </c>
      <c r="J310" s="28">
        <f t="shared" si="7"/>
        <v>0</v>
      </c>
      <c r="K310" s="29" t="s">
        <v>50</v>
      </c>
      <c r="L310" s="29" t="s">
        <v>45</v>
      </c>
      <c r="M310" s="29" t="s">
        <v>51</v>
      </c>
      <c r="N310" s="30" t="str">
        <f>VLOOKUP(M310,[5]OPERACIONAL!$A$1:$C$12,2,FALSE)</f>
        <v>SELECIONAR</v>
      </c>
    </row>
    <row r="311" spans="2:14">
      <c r="B311" s="23" t="str">
        <f t="shared" si="8"/>
        <v>U.</v>
      </c>
      <c r="C311" s="24" t="s">
        <v>4</v>
      </c>
      <c r="D311" s="25"/>
      <c r="E311" s="25"/>
      <c r="F311" s="24" t="s">
        <v>18</v>
      </c>
      <c r="G311" s="26">
        <v>1</v>
      </c>
      <c r="H311" s="31"/>
      <c r="I311" s="27">
        <v>0</v>
      </c>
      <c r="J311" s="28">
        <f t="shared" ref="J311:J374" si="9">G311*I311</f>
        <v>0</v>
      </c>
      <c r="K311" s="29" t="s">
        <v>50</v>
      </c>
      <c r="L311" s="29" t="s">
        <v>45</v>
      </c>
      <c r="M311" s="29" t="s">
        <v>51</v>
      </c>
      <c r="N311" s="30" t="str">
        <f>VLOOKUP(M311,[5]OPERACIONAL!$A$1:$C$12,2,FALSE)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VLOOKUP(M312,[5]OPERACIONAL!$A$1:$C$12,2,FALSE)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VLOOKUP(M313,[5]OPERACIONAL!$A$1:$C$12,2,FALSE)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VLOOKUP(M314,[5]OPERACIONAL!$A$1:$C$12,2,FALSE)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VLOOKUP(M315,[5]OPERACIONAL!$A$1:$C$12,2,FALSE)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VLOOKUP(M316,[5]OPERACIONAL!$A$1:$C$12,2,FALSE)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VLOOKUP(M317,[5]OPERACIONAL!$A$1:$C$12,2,FALSE)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VLOOKUP(M318,[5]OPERACIONAL!$A$1:$C$12,2,FALSE)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VLOOKUP(M319,[5]OPERACIONAL!$A$1:$C$12,2,FALSE)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VLOOKUP(M320,[5]OPERACIONAL!$A$1:$C$12,2,FALSE)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VLOOKUP(M321,[5]OPERACIONAL!$A$1:$C$12,2,FALSE)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VLOOKUP(M322,[5]OPERACIONAL!$A$1:$C$12,2,FALSE)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VLOOKUP(M323,[5]OPERACIONAL!$A$1:$C$12,2,FALSE)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VLOOKUP(M324,[5]OPERACIONAL!$A$1:$C$12,2,FALSE)</f>
        <v>SELECIONAR</v>
      </c>
    </row>
    <row r="325" spans="2:14">
      <c r="B325" s="23" t="str">
        <f t="shared" si="8"/>
        <v>U.</v>
      </c>
      <c r="C325" s="24" t="s">
        <v>4</v>
      </c>
      <c r="D325" s="25"/>
      <c r="E325" s="25"/>
      <c r="F325" s="24" t="s">
        <v>18</v>
      </c>
      <c r="G325" s="26">
        <v>1</v>
      </c>
      <c r="H325" s="31"/>
      <c r="I325" s="27">
        <v>0</v>
      </c>
      <c r="J325" s="28">
        <f t="shared" si="9"/>
        <v>0</v>
      </c>
      <c r="K325" s="29" t="s">
        <v>50</v>
      </c>
      <c r="L325" s="29" t="s">
        <v>45</v>
      </c>
      <c r="M325" s="29" t="s">
        <v>51</v>
      </c>
      <c r="N325" s="30" t="str">
        <f>VLOOKUP(M325,[5]OPERACIONAL!$A$1:$C$12,2,FALSE)</f>
        <v>SELECIONAR</v>
      </c>
    </row>
    <row r="326" spans="2:14">
      <c r="B326" s="23" t="str">
        <f t="shared" si="8"/>
        <v>U.</v>
      </c>
      <c r="C326" s="24" t="s">
        <v>4</v>
      </c>
      <c r="D326" s="25"/>
      <c r="E326" s="25"/>
      <c r="F326" s="24" t="s">
        <v>18</v>
      </c>
      <c r="G326" s="26">
        <v>1</v>
      </c>
      <c r="H326" s="31"/>
      <c r="I326" s="27">
        <v>0</v>
      </c>
      <c r="J326" s="28">
        <f t="shared" si="9"/>
        <v>0</v>
      </c>
      <c r="K326" s="29" t="s">
        <v>50</v>
      </c>
      <c r="L326" s="29" t="s">
        <v>45</v>
      </c>
      <c r="M326" s="29" t="s">
        <v>51</v>
      </c>
      <c r="N326" s="30" t="str">
        <f>VLOOKUP(M326,[5]OPERACIONAL!$A$1:$C$12,2,FALSE)</f>
        <v>SELECIONAR</v>
      </c>
    </row>
    <row r="327" spans="2:14">
      <c r="B327" s="23" t="str">
        <f t="shared" si="8"/>
        <v>U.</v>
      </c>
      <c r="C327" s="24" t="s">
        <v>4</v>
      </c>
      <c r="D327" s="25"/>
      <c r="E327" s="25"/>
      <c r="F327" s="24" t="s">
        <v>18</v>
      </c>
      <c r="G327" s="26">
        <v>1</v>
      </c>
      <c r="H327" s="31"/>
      <c r="I327" s="27">
        <v>0</v>
      </c>
      <c r="J327" s="28">
        <f t="shared" si="9"/>
        <v>0</v>
      </c>
      <c r="K327" s="29" t="s">
        <v>50</v>
      </c>
      <c r="L327" s="29" t="s">
        <v>45</v>
      </c>
      <c r="M327" s="29" t="s">
        <v>51</v>
      </c>
      <c r="N327" s="30" t="str">
        <f>VLOOKUP(M327,[5]OPERACIONAL!$A$1:$C$12,2,FALSE)</f>
        <v>SELECIONAR</v>
      </c>
    </row>
    <row r="328" spans="2:14">
      <c r="B328" s="23" t="str">
        <f t="shared" si="8"/>
        <v>U.</v>
      </c>
      <c r="C328" s="24" t="s">
        <v>4</v>
      </c>
      <c r="D328" s="25"/>
      <c r="E328" s="25"/>
      <c r="F328" s="24" t="s">
        <v>18</v>
      </c>
      <c r="G328" s="26">
        <v>1</v>
      </c>
      <c r="H328" s="31"/>
      <c r="I328" s="27">
        <v>0</v>
      </c>
      <c r="J328" s="28">
        <f t="shared" si="9"/>
        <v>0</v>
      </c>
      <c r="K328" s="29" t="s">
        <v>50</v>
      </c>
      <c r="L328" s="29" t="s">
        <v>45</v>
      </c>
      <c r="M328" s="29" t="s">
        <v>51</v>
      </c>
      <c r="N328" s="30" t="str">
        <f>VLOOKUP(M328,[5]OPERACIONAL!$A$1:$C$12,2,FALSE)</f>
        <v>SELECIONAR</v>
      </c>
    </row>
    <row r="329" spans="2:14">
      <c r="B329" s="23" t="str">
        <f t="shared" si="8"/>
        <v>U.</v>
      </c>
      <c r="C329" s="24" t="s">
        <v>4</v>
      </c>
      <c r="D329" s="25"/>
      <c r="E329" s="25"/>
      <c r="F329" s="24" t="s">
        <v>18</v>
      </c>
      <c r="G329" s="26">
        <v>1</v>
      </c>
      <c r="H329" s="31"/>
      <c r="I329" s="27">
        <v>0</v>
      </c>
      <c r="J329" s="28">
        <f t="shared" si="9"/>
        <v>0</v>
      </c>
      <c r="K329" s="29" t="s">
        <v>50</v>
      </c>
      <c r="L329" s="29" t="s">
        <v>45</v>
      </c>
      <c r="M329" s="29" t="s">
        <v>51</v>
      </c>
      <c r="N329" s="30" t="str">
        <f>VLOOKUP(M329,[5]OPERACIONAL!$A$1:$C$12,2,FALSE)</f>
        <v>SELECIONAR</v>
      </c>
    </row>
    <row r="330" spans="2:14">
      <c r="B330" s="23" t="str">
        <f t="shared" si="8"/>
        <v>U.</v>
      </c>
      <c r="C330" s="24" t="s">
        <v>4</v>
      </c>
      <c r="D330" s="25"/>
      <c r="E330" s="25"/>
      <c r="F330" s="24" t="s">
        <v>18</v>
      </c>
      <c r="G330" s="26">
        <v>1</v>
      </c>
      <c r="H330" s="31"/>
      <c r="I330" s="27">
        <v>0</v>
      </c>
      <c r="J330" s="28">
        <f t="shared" si="9"/>
        <v>0</v>
      </c>
      <c r="K330" s="29" t="s">
        <v>50</v>
      </c>
      <c r="L330" s="29" t="s">
        <v>45</v>
      </c>
      <c r="M330" s="29" t="s">
        <v>51</v>
      </c>
      <c r="N330" s="30" t="str">
        <f>VLOOKUP(M330,[5]OPERACIONAL!$A$1:$C$12,2,FALSE)</f>
        <v>SELECIONAR</v>
      </c>
    </row>
    <row r="331" spans="2:14">
      <c r="B331" s="23" t="str">
        <f t="shared" si="8"/>
        <v>U.</v>
      </c>
      <c r="C331" s="24" t="s">
        <v>4</v>
      </c>
      <c r="D331" s="25"/>
      <c r="E331" s="25"/>
      <c r="F331" s="24" t="s">
        <v>18</v>
      </c>
      <c r="G331" s="26">
        <v>1</v>
      </c>
      <c r="H331" s="31"/>
      <c r="I331" s="27">
        <v>0</v>
      </c>
      <c r="J331" s="28">
        <f t="shared" si="9"/>
        <v>0</v>
      </c>
      <c r="K331" s="29" t="s">
        <v>50</v>
      </c>
      <c r="L331" s="29" t="s">
        <v>45</v>
      </c>
      <c r="M331" s="29" t="s">
        <v>51</v>
      </c>
      <c r="N331" s="30" t="str">
        <f>VLOOKUP(M331,[5]OPERACIONAL!$A$1:$C$12,2,FALSE)</f>
        <v>SELECIONAR</v>
      </c>
    </row>
    <row r="332" spans="2:14">
      <c r="B332" s="23" t="str">
        <f t="shared" si="8"/>
        <v>U.</v>
      </c>
      <c r="C332" s="24" t="s">
        <v>4</v>
      </c>
      <c r="D332" s="25"/>
      <c r="E332" s="25"/>
      <c r="F332" s="24" t="s">
        <v>18</v>
      </c>
      <c r="G332" s="26">
        <v>1</v>
      </c>
      <c r="H332" s="31"/>
      <c r="I332" s="27">
        <v>0</v>
      </c>
      <c r="J332" s="28">
        <f t="shared" si="9"/>
        <v>0</v>
      </c>
      <c r="K332" s="29" t="s">
        <v>50</v>
      </c>
      <c r="L332" s="29" t="s">
        <v>45</v>
      </c>
      <c r="M332" s="29" t="s">
        <v>51</v>
      </c>
      <c r="N332" s="30" t="str">
        <f>VLOOKUP(M332,[5]OPERACIONAL!$A$1:$C$12,2,FALSE)</f>
        <v>SELECIONAR</v>
      </c>
    </row>
    <row r="333" spans="2:14">
      <c r="B333" s="23" t="str">
        <f t="shared" si="8"/>
        <v>U.</v>
      </c>
      <c r="C333" s="24" t="s">
        <v>4</v>
      </c>
      <c r="D333" s="25"/>
      <c r="E333" s="25"/>
      <c r="F333" s="24" t="s">
        <v>18</v>
      </c>
      <c r="G333" s="26">
        <v>1</v>
      </c>
      <c r="H333" s="31"/>
      <c r="I333" s="27">
        <v>0</v>
      </c>
      <c r="J333" s="28">
        <f t="shared" si="9"/>
        <v>0</v>
      </c>
      <c r="K333" s="29" t="s">
        <v>50</v>
      </c>
      <c r="L333" s="29" t="s">
        <v>45</v>
      </c>
      <c r="M333" s="29" t="s">
        <v>51</v>
      </c>
      <c r="N333" s="30" t="str">
        <f>VLOOKUP(M333,[5]OPERACIONAL!$A$1:$C$12,2,FALSE)</f>
        <v>SELECIONAR</v>
      </c>
    </row>
    <row r="334" spans="2:14">
      <c r="B334" s="23" t="str">
        <f t="shared" si="8"/>
        <v>U.</v>
      </c>
      <c r="C334" s="24" t="s">
        <v>4</v>
      </c>
      <c r="D334" s="25"/>
      <c r="E334" s="25"/>
      <c r="F334" s="24" t="s">
        <v>18</v>
      </c>
      <c r="G334" s="26">
        <v>1</v>
      </c>
      <c r="H334" s="31"/>
      <c r="I334" s="27">
        <v>0</v>
      </c>
      <c r="J334" s="28">
        <f t="shared" si="9"/>
        <v>0</v>
      </c>
      <c r="K334" s="29" t="s">
        <v>50</v>
      </c>
      <c r="L334" s="29" t="s">
        <v>45</v>
      </c>
      <c r="M334" s="29" t="s">
        <v>51</v>
      </c>
      <c r="N334" s="30" t="str">
        <f>VLOOKUP(M334,[5]OPERACIONAL!$A$1:$C$12,2,FALSE)</f>
        <v>SELECIONAR</v>
      </c>
    </row>
    <row r="335" spans="2:14">
      <c r="B335" s="23" t="str">
        <f t="shared" si="8"/>
        <v>U.</v>
      </c>
      <c r="C335" s="24" t="s">
        <v>4</v>
      </c>
      <c r="D335" s="25"/>
      <c r="E335" s="25"/>
      <c r="F335" s="24" t="s">
        <v>18</v>
      </c>
      <c r="G335" s="26">
        <v>1</v>
      </c>
      <c r="H335" s="31"/>
      <c r="I335" s="27">
        <v>0</v>
      </c>
      <c r="J335" s="28">
        <f t="shared" si="9"/>
        <v>0</v>
      </c>
      <c r="K335" s="29" t="s">
        <v>50</v>
      </c>
      <c r="L335" s="29" t="s">
        <v>45</v>
      </c>
      <c r="M335" s="29" t="s">
        <v>51</v>
      </c>
      <c r="N335" s="30" t="str">
        <f>VLOOKUP(M335,[5]OPERACIONAL!$A$1:$C$12,2,FALSE)</f>
        <v>SELECIONAR</v>
      </c>
    </row>
    <row r="336" spans="2:14">
      <c r="B336" s="23" t="str">
        <f t="shared" si="8"/>
        <v>U.</v>
      </c>
      <c r="C336" s="24" t="s">
        <v>4</v>
      </c>
      <c r="D336" s="25"/>
      <c r="E336" s="25"/>
      <c r="F336" s="24" t="s">
        <v>18</v>
      </c>
      <c r="G336" s="26">
        <v>1</v>
      </c>
      <c r="H336" s="31"/>
      <c r="I336" s="27">
        <v>0</v>
      </c>
      <c r="J336" s="28">
        <f t="shared" si="9"/>
        <v>0</v>
      </c>
      <c r="K336" s="29" t="s">
        <v>50</v>
      </c>
      <c r="L336" s="29" t="s">
        <v>45</v>
      </c>
      <c r="M336" s="29" t="s">
        <v>51</v>
      </c>
      <c r="N336" s="30" t="str">
        <f>VLOOKUP(M336,[5]OPERACIONAL!$A$1:$C$12,2,FALSE)</f>
        <v>SELECIONAR</v>
      </c>
    </row>
    <row r="337" spans="2:14">
      <c r="B337" s="23" t="str">
        <f t="shared" si="8"/>
        <v>U.</v>
      </c>
      <c r="C337" s="24" t="s">
        <v>4</v>
      </c>
      <c r="D337" s="25"/>
      <c r="E337" s="25"/>
      <c r="F337" s="24" t="s">
        <v>18</v>
      </c>
      <c r="G337" s="26">
        <v>1</v>
      </c>
      <c r="H337" s="31"/>
      <c r="I337" s="27">
        <v>0</v>
      </c>
      <c r="J337" s="28">
        <f t="shared" si="9"/>
        <v>0</v>
      </c>
      <c r="K337" s="29" t="s">
        <v>50</v>
      </c>
      <c r="L337" s="29" t="s">
        <v>45</v>
      </c>
      <c r="M337" s="29" t="s">
        <v>51</v>
      </c>
      <c r="N337" s="30" t="str">
        <f>VLOOKUP(M337,[5]OPERACIONAL!$A$1:$C$12,2,FALSE)</f>
        <v>SELECIONAR</v>
      </c>
    </row>
    <row r="338" spans="2:14">
      <c r="B338" s="23" t="str">
        <f t="shared" si="8"/>
        <v>U.</v>
      </c>
      <c r="C338" s="24" t="s">
        <v>4</v>
      </c>
      <c r="D338" s="25"/>
      <c r="E338" s="25"/>
      <c r="F338" s="24" t="s">
        <v>18</v>
      </c>
      <c r="G338" s="26">
        <v>1</v>
      </c>
      <c r="H338" s="31"/>
      <c r="I338" s="27">
        <v>0</v>
      </c>
      <c r="J338" s="28">
        <f t="shared" si="9"/>
        <v>0</v>
      </c>
      <c r="K338" s="29" t="s">
        <v>50</v>
      </c>
      <c r="L338" s="29" t="s">
        <v>45</v>
      </c>
      <c r="M338" s="29" t="s">
        <v>51</v>
      </c>
      <c r="N338" s="30" t="str">
        <f>VLOOKUP(M338,[5]OPERACIONAL!$A$1:$C$12,2,FALSE)</f>
        <v>SELECIONAR</v>
      </c>
    </row>
    <row r="339" spans="2:14">
      <c r="B339" s="23" t="str">
        <f t="shared" si="8"/>
        <v>U.</v>
      </c>
      <c r="C339" s="24" t="s">
        <v>4</v>
      </c>
      <c r="D339" s="25"/>
      <c r="E339" s="25"/>
      <c r="F339" s="24" t="s">
        <v>18</v>
      </c>
      <c r="G339" s="26">
        <v>1</v>
      </c>
      <c r="H339" s="31"/>
      <c r="I339" s="27">
        <v>0</v>
      </c>
      <c r="J339" s="28">
        <f t="shared" si="9"/>
        <v>0</v>
      </c>
      <c r="K339" s="29" t="s">
        <v>50</v>
      </c>
      <c r="L339" s="29" t="s">
        <v>45</v>
      </c>
      <c r="M339" s="29" t="s">
        <v>51</v>
      </c>
      <c r="N339" s="30" t="str">
        <f>VLOOKUP(M339,[5]OPERACIONAL!$A$1:$C$12,2,FALSE)</f>
        <v>SELECIONAR</v>
      </c>
    </row>
    <row r="340" spans="2:14">
      <c r="B340" s="23" t="str">
        <f t="shared" si="8"/>
        <v>U.</v>
      </c>
      <c r="C340" s="24" t="s">
        <v>4</v>
      </c>
      <c r="D340" s="25"/>
      <c r="E340" s="25"/>
      <c r="F340" s="24" t="s">
        <v>18</v>
      </c>
      <c r="G340" s="26">
        <v>1</v>
      </c>
      <c r="H340" s="31"/>
      <c r="I340" s="27">
        <v>0</v>
      </c>
      <c r="J340" s="28">
        <f t="shared" si="9"/>
        <v>0</v>
      </c>
      <c r="K340" s="29" t="s">
        <v>50</v>
      </c>
      <c r="L340" s="29" t="s">
        <v>45</v>
      </c>
      <c r="M340" s="29" t="s">
        <v>51</v>
      </c>
      <c r="N340" s="30" t="str">
        <f>VLOOKUP(M340,[5]OPERACIONAL!$A$1:$C$12,2,FALSE)</f>
        <v>SELECIONAR</v>
      </c>
    </row>
    <row r="341" spans="2:14">
      <c r="B341" s="23" t="str">
        <f t="shared" si="8"/>
        <v>U.</v>
      </c>
      <c r="C341" s="24" t="s">
        <v>4</v>
      </c>
      <c r="D341" s="25"/>
      <c r="E341" s="25"/>
      <c r="F341" s="24" t="s">
        <v>18</v>
      </c>
      <c r="G341" s="26">
        <v>1</v>
      </c>
      <c r="H341" s="31"/>
      <c r="I341" s="27">
        <v>0</v>
      </c>
      <c r="J341" s="28">
        <f t="shared" si="9"/>
        <v>0</v>
      </c>
      <c r="K341" s="29" t="s">
        <v>50</v>
      </c>
      <c r="L341" s="29" t="s">
        <v>45</v>
      </c>
      <c r="M341" s="29" t="s">
        <v>51</v>
      </c>
      <c r="N341" s="30" t="str">
        <f>VLOOKUP(M341,[5]OPERACIONAL!$A$1:$C$12,2,FALSE)</f>
        <v>SELECIONAR</v>
      </c>
    </row>
    <row r="342" spans="2:14">
      <c r="B342" s="23" t="str">
        <f t="shared" si="8"/>
        <v>U.</v>
      </c>
      <c r="C342" s="24" t="s">
        <v>4</v>
      </c>
      <c r="D342" s="25"/>
      <c r="E342" s="25"/>
      <c r="F342" s="24" t="s">
        <v>18</v>
      </c>
      <c r="G342" s="26">
        <v>1</v>
      </c>
      <c r="H342" s="31"/>
      <c r="I342" s="27">
        <v>0</v>
      </c>
      <c r="J342" s="28">
        <f t="shared" si="9"/>
        <v>0</v>
      </c>
      <c r="K342" s="29" t="s">
        <v>50</v>
      </c>
      <c r="L342" s="29" t="s">
        <v>45</v>
      </c>
      <c r="M342" s="29" t="s">
        <v>51</v>
      </c>
      <c r="N342" s="30" t="str">
        <f>VLOOKUP(M342,[5]OPERACIONAL!$A$1:$C$12,2,FALSE)</f>
        <v>SELECIONAR</v>
      </c>
    </row>
    <row r="343" spans="2:14">
      <c r="B343" s="23" t="str">
        <f t="shared" si="8"/>
        <v>U.</v>
      </c>
      <c r="C343" s="24" t="s">
        <v>4</v>
      </c>
      <c r="D343" s="25"/>
      <c r="E343" s="25"/>
      <c r="F343" s="24" t="s">
        <v>18</v>
      </c>
      <c r="G343" s="26">
        <v>1</v>
      </c>
      <c r="H343" s="31"/>
      <c r="I343" s="27">
        <v>0</v>
      </c>
      <c r="J343" s="28">
        <f t="shared" si="9"/>
        <v>0</v>
      </c>
      <c r="K343" s="29" t="s">
        <v>50</v>
      </c>
      <c r="L343" s="29" t="s">
        <v>45</v>
      </c>
      <c r="M343" s="29" t="s">
        <v>51</v>
      </c>
      <c r="N343" s="30" t="str">
        <f>VLOOKUP(M343,[5]OPERACIONAL!$A$1:$C$12,2,FALSE)</f>
        <v>SELECIONAR</v>
      </c>
    </row>
    <row r="344" spans="2:14">
      <c r="B344" s="23" t="str">
        <f t="shared" si="8"/>
        <v>U.</v>
      </c>
      <c r="C344" s="24" t="s">
        <v>4</v>
      </c>
      <c r="D344" s="25"/>
      <c r="E344" s="25"/>
      <c r="F344" s="24" t="s">
        <v>18</v>
      </c>
      <c r="G344" s="26">
        <v>1</v>
      </c>
      <c r="H344" s="31"/>
      <c r="I344" s="27">
        <v>0</v>
      </c>
      <c r="J344" s="28">
        <f t="shared" si="9"/>
        <v>0</v>
      </c>
      <c r="K344" s="29" t="s">
        <v>50</v>
      </c>
      <c r="L344" s="29" t="s">
        <v>45</v>
      </c>
      <c r="M344" s="29" t="s">
        <v>51</v>
      </c>
      <c r="N344" s="30" t="str">
        <f>VLOOKUP(M344,[5]OPERACIONAL!$A$1:$C$12,2,FALSE)</f>
        <v>SELECIONAR</v>
      </c>
    </row>
    <row r="345" spans="2:14">
      <c r="B345" s="23" t="str">
        <f t="shared" ref="B345:B408" si="10">MID(C345,1,2)</f>
        <v>U.</v>
      </c>
      <c r="C345" s="24" t="s">
        <v>4</v>
      </c>
      <c r="D345" s="25"/>
      <c r="E345" s="25"/>
      <c r="F345" s="24" t="s">
        <v>18</v>
      </c>
      <c r="G345" s="26">
        <v>1</v>
      </c>
      <c r="H345" s="31"/>
      <c r="I345" s="27">
        <v>0</v>
      </c>
      <c r="J345" s="28">
        <f t="shared" si="9"/>
        <v>0</v>
      </c>
      <c r="K345" s="29" t="s">
        <v>50</v>
      </c>
      <c r="L345" s="29" t="s">
        <v>45</v>
      </c>
      <c r="M345" s="29" t="s">
        <v>51</v>
      </c>
      <c r="N345" s="30" t="str">
        <f>VLOOKUP(M345,[5]OPERACIONAL!$A$1:$C$12,2,FALSE)</f>
        <v>SELECIONAR</v>
      </c>
    </row>
    <row r="346" spans="2:14">
      <c r="B346" s="23" t="str">
        <f t="shared" si="10"/>
        <v>U.</v>
      </c>
      <c r="C346" s="24" t="s">
        <v>4</v>
      </c>
      <c r="D346" s="25"/>
      <c r="E346" s="25"/>
      <c r="F346" s="24" t="s">
        <v>18</v>
      </c>
      <c r="G346" s="26">
        <v>1</v>
      </c>
      <c r="H346" s="31"/>
      <c r="I346" s="27">
        <v>0</v>
      </c>
      <c r="J346" s="28">
        <f t="shared" si="9"/>
        <v>0</v>
      </c>
      <c r="K346" s="29" t="s">
        <v>50</v>
      </c>
      <c r="L346" s="29" t="s">
        <v>45</v>
      </c>
      <c r="M346" s="29" t="s">
        <v>51</v>
      </c>
      <c r="N346" s="30" t="str">
        <f>VLOOKUP(M346,[5]OPERACIONAL!$A$1:$C$12,2,FALSE)</f>
        <v>SELECIONAR</v>
      </c>
    </row>
    <row r="347" spans="2:14">
      <c r="B347" s="23" t="str">
        <f t="shared" si="10"/>
        <v>U.</v>
      </c>
      <c r="C347" s="24" t="s">
        <v>4</v>
      </c>
      <c r="D347" s="25"/>
      <c r="E347" s="25"/>
      <c r="F347" s="24" t="s">
        <v>18</v>
      </c>
      <c r="G347" s="26">
        <v>1</v>
      </c>
      <c r="H347" s="31"/>
      <c r="I347" s="27">
        <v>0</v>
      </c>
      <c r="J347" s="28">
        <f t="shared" si="9"/>
        <v>0</v>
      </c>
      <c r="K347" s="29" t="s">
        <v>50</v>
      </c>
      <c r="L347" s="29" t="s">
        <v>45</v>
      </c>
      <c r="M347" s="29" t="s">
        <v>51</v>
      </c>
      <c r="N347" s="30" t="str">
        <f>VLOOKUP(M347,[5]OPERACIONAL!$A$1:$C$12,2,FALSE)</f>
        <v>SELECIONAR</v>
      </c>
    </row>
    <row r="348" spans="2:14">
      <c r="B348" s="23" t="str">
        <f t="shared" si="10"/>
        <v>U.</v>
      </c>
      <c r="C348" s="24" t="s">
        <v>4</v>
      </c>
      <c r="D348" s="25"/>
      <c r="E348" s="25"/>
      <c r="F348" s="24" t="s">
        <v>18</v>
      </c>
      <c r="G348" s="26">
        <v>1</v>
      </c>
      <c r="H348" s="31"/>
      <c r="I348" s="27">
        <v>0</v>
      </c>
      <c r="J348" s="28">
        <f t="shared" si="9"/>
        <v>0</v>
      </c>
      <c r="K348" s="29" t="s">
        <v>50</v>
      </c>
      <c r="L348" s="29" t="s">
        <v>45</v>
      </c>
      <c r="M348" s="29" t="s">
        <v>51</v>
      </c>
      <c r="N348" s="30" t="str">
        <f>VLOOKUP(M348,[5]OPERACIONAL!$A$1:$C$12,2,FALSE)</f>
        <v>SELECIONAR</v>
      </c>
    </row>
    <row r="349" spans="2:14">
      <c r="B349" s="23" t="str">
        <f t="shared" si="10"/>
        <v>U.</v>
      </c>
      <c r="C349" s="24" t="s">
        <v>4</v>
      </c>
      <c r="D349" s="25"/>
      <c r="E349" s="25"/>
      <c r="F349" s="24" t="s">
        <v>18</v>
      </c>
      <c r="G349" s="26">
        <v>1</v>
      </c>
      <c r="H349" s="31"/>
      <c r="I349" s="27">
        <v>0</v>
      </c>
      <c r="J349" s="28">
        <f t="shared" si="9"/>
        <v>0</v>
      </c>
      <c r="K349" s="29" t="s">
        <v>50</v>
      </c>
      <c r="L349" s="29" t="s">
        <v>45</v>
      </c>
      <c r="M349" s="29" t="s">
        <v>51</v>
      </c>
      <c r="N349" s="30" t="str">
        <f>VLOOKUP(M349,[5]OPERACIONAL!$A$1:$C$12,2,FALSE)</f>
        <v>SELECIONAR</v>
      </c>
    </row>
    <row r="350" spans="2:14">
      <c r="B350" s="23" t="str">
        <f t="shared" si="10"/>
        <v>U.</v>
      </c>
      <c r="C350" s="24" t="s">
        <v>4</v>
      </c>
      <c r="D350" s="25"/>
      <c r="E350" s="25"/>
      <c r="F350" s="24" t="s">
        <v>18</v>
      </c>
      <c r="G350" s="26">
        <v>1</v>
      </c>
      <c r="H350" s="31"/>
      <c r="I350" s="27">
        <v>0</v>
      </c>
      <c r="J350" s="28">
        <f t="shared" si="9"/>
        <v>0</v>
      </c>
      <c r="K350" s="29" t="s">
        <v>50</v>
      </c>
      <c r="L350" s="29" t="s">
        <v>45</v>
      </c>
      <c r="M350" s="29" t="s">
        <v>51</v>
      </c>
      <c r="N350" s="30" t="str">
        <f>VLOOKUP(M350,[5]OPERACIONAL!$A$1:$C$12,2,FALSE)</f>
        <v>SELECIONAR</v>
      </c>
    </row>
    <row r="351" spans="2:14">
      <c r="B351" s="23" t="str">
        <f t="shared" si="10"/>
        <v>U.</v>
      </c>
      <c r="C351" s="24" t="s">
        <v>4</v>
      </c>
      <c r="D351" s="25"/>
      <c r="E351" s="25"/>
      <c r="F351" s="24" t="s">
        <v>18</v>
      </c>
      <c r="G351" s="26">
        <v>1</v>
      </c>
      <c r="H351" s="31"/>
      <c r="I351" s="27">
        <v>0</v>
      </c>
      <c r="J351" s="28">
        <f t="shared" si="9"/>
        <v>0</v>
      </c>
      <c r="K351" s="29" t="s">
        <v>50</v>
      </c>
      <c r="L351" s="29" t="s">
        <v>45</v>
      </c>
      <c r="M351" s="29" t="s">
        <v>51</v>
      </c>
      <c r="N351" s="30" t="str">
        <f>VLOOKUP(M351,[5]OPERACIONAL!$A$1:$C$12,2,FALSE)</f>
        <v>SELECIONAR</v>
      </c>
    </row>
    <row r="352" spans="2:14">
      <c r="B352" s="23" t="str">
        <f t="shared" si="10"/>
        <v>U.</v>
      </c>
      <c r="C352" s="24" t="s">
        <v>4</v>
      </c>
      <c r="D352" s="25"/>
      <c r="E352" s="25"/>
      <c r="F352" s="24" t="s">
        <v>18</v>
      </c>
      <c r="G352" s="26">
        <v>1</v>
      </c>
      <c r="H352" s="31"/>
      <c r="I352" s="27">
        <v>0</v>
      </c>
      <c r="J352" s="28">
        <f t="shared" si="9"/>
        <v>0</v>
      </c>
      <c r="K352" s="29" t="s">
        <v>50</v>
      </c>
      <c r="L352" s="29" t="s">
        <v>45</v>
      </c>
      <c r="M352" s="29" t="s">
        <v>51</v>
      </c>
      <c r="N352" s="30" t="str">
        <f>VLOOKUP(M352,[5]OPERACIONAL!$A$1:$C$12,2,FALSE)</f>
        <v>SELECIONAR</v>
      </c>
    </row>
    <row r="353" spans="2:14">
      <c r="B353" s="23" t="str">
        <f t="shared" si="10"/>
        <v>U.</v>
      </c>
      <c r="C353" s="24" t="s">
        <v>4</v>
      </c>
      <c r="D353" s="25"/>
      <c r="E353" s="25"/>
      <c r="F353" s="24" t="s">
        <v>18</v>
      </c>
      <c r="G353" s="26">
        <v>1</v>
      </c>
      <c r="H353" s="31"/>
      <c r="I353" s="27">
        <v>0</v>
      </c>
      <c r="J353" s="28">
        <f t="shared" si="9"/>
        <v>0</v>
      </c>
      <c r="K353" s="29" t="s">
        <v>50</v>
      </c>
      <c r="L353" s="29" t="s">
        <v>45</v>
      </c>
      <c r="M353" s="29" t="s">
        <v>51</v>
      </c>
      <c r="N353" s="30" t="str">
        <f>VLOOKUP(M353,[5]OPERACIONAL!$A$1:$C$12,2,FALSE)</f>
        <v>SELECIONAR</v>
      </c>
    </row>
    <row r="354" spans="2:14">
      <c r="B354" s="23" t="str">
        <f t="shared" si="10"/>
        <v>U.</v>
      </c>
      <c r="C354" s="24" t="s">
        <v>4</v>
      </c>
      <c r="D354" s="25"/>
      <c r="E354" s="25"/>
      <c r="F354" s="24" t="s">
        <v>18</v>
      </c>
      <c r="G354" s="26">
        <v>1</v>
      </c>
      <c r="H354" s="31"/>
      <c r="I354" s="27">
        <v>0</v>
      </c>
      <c r="J354" s="28">
        <f t="shared" si="9"/>
        <v>0</v>
      </c>
      <c r="K354" s="29" t="s">
        <v>50</v>
      </c>
      <c r="L354" s="29" t="s">
        <v>45</v>
      </c>
      <c r="M354" s="29" t="s">
        <v>51</v>
      </c>
      <c r="N354" s="30" t="str">
        <f>VLOOKUP(M354,[5]OPERACIONAL!$A$1:$C$12,2,FALSE)</f>
        <v>SELECIONAR</v>
      </c>
    </row>
    <row r="355" spans="2:14">
      <c r="B355" s="23" t="str">
        <f t="shared" si="10"/>
        <v>U.</v>
      </c>
      <c r="C355" s="24" t="s">
        <v>4</v>
      </c>
      <c r="D355" s="25"/>
      <c r="E355" s="25"/>
      <c r="F355" s="24" t="s">
        <v>18</v>
      </c>
      <c r="G355" s="26">
        <v>1</v>
      </c>
      <c r="H355" s="31"/>
      <c r="I355" s="27">
        <v>0</v>
      </c>
      <c r="J355" s="28">
        <f t="shared" si="9"/>
        <v>0</v>
      </c>
      <c r="K355" s="29" t="s">
        <v>50</v>
      </c>
      <c r="L355" s="29" t="s">
        <v>45</v>
      </c>
      <c r="M355" s="29" t="s">
        <v>51</v>
      </c>
      <c r="N355" s="30" t="str">
        <f>VLOOKUP(M355,[5]OPERACIONAL!$A$1:$C$12,2,FALSE)</f>
        <v>SELECIONAR</v>
      </c>
    </row>
    <row r="356" spans="2:14">
      <c r="B356" s="23" t="str">
        <f t="shared" si="10"/>
        <v>U.</v>
      </c>
      <c r="C356" s="24" t="s">
        <v>4</v>
      </c>
      <c r="D356" s="25"/>
      <c r="E356" s="25"/>
      <c r="F356" s="24" t="s">
        <v>18</v>
      </c>
      <c r="G356" s="26">
        <v>1</v>
      </c>
      <c r="H356" s="31"/>
      <c r="I356" s="27">
        <v>0</v>
      </c>
      <c r="J356" s="28">
        <f t="shared" si="9"/>
        <v>0</v>
      </c>
      <c r="K356" s="29" t="s">
        <v>50</v>
      </c>
      <c r="L356" s="29" t="s">
        <v>45</v>
      </c>
      <c r="M356" s="29" t="s">
        <v>51</v>
      </c>
      <c r="N356" s="30" t="str">
        <f>VLOOKUP(M356,[5]OPERACIONAL!$A$1:$C$12,2,FALSE)</f>
        <v>SELECIONAR</v>
      </c>
    </row>
    <row r="357" spans="2:14">
      <c r="B357" s="23" t="str">
        <f t="shared" si="10"/>
        <v>U.</v>
      </c>
      <c r="C357" s="24" t="s">
        <v>4</v>
      </c>
      <c r="D357" s="25"/>
      <c r="E357" s="25"/>
      <c r="F357" s="24" t="s">
        <v>18</v>
      </c>
      <c r="G357" s="26">
        <v>1</v>
      </c>
      <c r="H357" s="31"/>
      <c r="I357" s="27">
        <v>0</v>
      </c>
      <c r="J357" s="28">
        <f t="shared" si="9"/>
        <v>0</v>
      </c>
      <c r="K357" s="29" t="s">
        <v>50</v>
      </c>
      <c r="L357" s="29" t="s">
        <v>45</v>
      </c>
      <c r="M357" s="29" t="s">
        <v>51</v>
      </c>
      <c r="N357" s="30" t="str">
        <f>VLOOKUP(M357,[5]OPERACIONAL!$A$1:$C$12,2,FALSE)</f>
        <v>SELECIONAR</v>
      </c>
    </row>
    <row r="358" spans="2:14">
      <c r="B358" s="23" t="str">
        <f t="shared" si="10"/>
        <v>U.</v>
      </c>
      <c r="C358" s="24" t="s">
        <v>4</v>
      </c>
      <c r="D358" s="25"/>
      <c r="E358" s="25"/>
      <c r="F358" s="24" t="s">
        <v>18</v>
      </c>
      <c r="G358" s="26">
        <v>1</v>
      </c>
      <c r="H358" s="31"/>
      <c r="I358" s="27">
        <v>0</v>
      </c>
      <c r="J358" s="28">
        <f t="shared" si="9"/>
        <v>0</v>
      </c>
      <c r="K358" s="29" t="s">
        <v>50</v>
      </c>
      <c r="L358" s="29" t="s">
        <v>45</v>
      </c>
      <c r="M358" s="29" t="s">
        <v>51</v>
      </c>
      <c r="N358" s="30" t="str">
        <f>VLOOKUP(M358,[5]OPERACIONAL!$A$1:$C$12,2,FALSE)</f>
        <v>SELECIONAR</v>
      </c>
    </row>
    <row r="359" spans="2:14">
      <c r="B359" s="23" t="str">
        <f t="shared" si="10"/>
        <v>U.</v>
      </c>
      <c r="C359" s="24" t="s">
        <v>4</v>
      </c>
      <c r="D359" s="25"/>
      <c r="E359" s="25"/>
      <c r="F359" s="24" t="s">
        <v>18</v>
      </c>
      <c r="G359" s="26">
        <v>1</v>
      </c>
      <c r="H359" s="31"/>
      <c r="I359" s="27">
        <v>0</v>
      </c>
      <c r="J359" s="28">
        <f t="shared" si="9"/>
        <v>0</v>
      </c>
      <c r="K359" s="29" t="s">
        <v>50</v>
      </c>
      <c r="L359" s="29" t="s">
        <v>45</v>
      </c>
      <c r="M359" s="29" t="s">
        <v>51</v>
      </c>
      <c r="N359" s="30" t="str">
        <f>VLOOKUP(M359,[5]OPERACIONAL!$A$1:$C$12,2,FALSE)</f>
        <v>SELECIONAR</v>
      </c>
    </row>
    <row r="360" spans="2:14">
      <c r="B360" s="23" t="str">
        <f t="shared" si="10"/>
        <v>U.</v>
      </c>
      <c r="C360" s="24" t="s">
        <v>4</v>
      </c>
      <c r="D360" s="25"/>
      <c r="E360" s="25"/>
      <c r="F360" s="24" t="s">
        <v>18</v>
      </c>
      <c r="G360" s="26">
        <v>1</v>
      </c>
      <c r="H360" s="31"/>
      <c r="I360" s="27">
        <v>0</v>
      </c>
      <c r="J360" s="28">
        <f t="shared" si="9"/>
        <v>0</v>
      </c>
      <c r="K360" s="29" t="s">
        <v>50</v>
      </c>
      <c r="L360" s="29" t="s">
        <v>45</v>
      </c>
      <c r="M360" s="29" t="s">
        <v>51</v>
      </c>
      <c r="N360" s="30" t="str">
        <f>VLOOKUP(M360,[5]OPERACIONAL!$A$1:$C$12,2,FALSE)</f>
        <v>SELECIONAR</v>
      </c>
    </row>
    <row r="361" spans="2:14">
      <c r="B361" s="23" t="str">
        <f t="shared" si="10"/>
        <v>U.</v>
      </c>
      <c r="C361" s="24" t="s">
        <v>4</v>
      </c>
      <c r="D361" s="25"/>
      <c r="E361" s="25"/>
      <c r="F361" s="24" t="s">
        <v>18</v>
      </c>
      <c r="G361" s="26">
        <v>1</v>
      </c>
      <c r="H361" s="31"/>
      <c r="I361" s="27">
        <v>0</v>
      </c>
      <c r="J361" s="28">
        <f t="shared" si="9"/>
        <v>0</v>
      </c>
      <c r="K361" s="29" t="s">
        <v>50</v>
      </c>
      <c r="L361" s="29" t="s">
        <v>45</v>
      </c>
      <c r="M361" s="29" t="s">
        <v>51</v>
      </c>
      <c r="N361" s="30" t="str">
        <f>VLOOKUP(M361,[5]OPERACIONAL!$A$1:$C$12,2,FALSE)</f>
        <v>SELECIONAR</v>
      </c>
    </row>
    <row r="362" spans="2:14">
      <c r="B362" s="23" t="str">
        <f t="shared" si="10"/>
        <v>U.</v>
      </c>
      <c r="C362" s="24" t="s">
        <v>4</v>
      </c>
      <c r="D362" s="25"/>
      <c r="E362" s="25"/>
      <c r="F362" s="24" t="s">
        <v>18</v>
      </c>
      <c r="G362" s="26">
        <v>1</v>
      </c>
      <c r="H362" s="31"/>
      <c r="I362" s="27">
        <v>0</v>
      </c>
      <c r="J362" s="28">
        <f t="shared" si="9"/>
        <v>0</v>
      </c>
      <c r="K362" s="29" t="s">
        <v>50</v>
      </c>
      <c r="L362" s="29" t="s">
        <v>45</v>
      </c>
      <c r="M362" s="29" t="s">
        <v>51</v>
      </c>
      <c r="N362" s="30" t="str">
        <f>VLOOKUP(M362,[5]OPERACIONAL!$A$1:$C$12,2,FALSE)</f>
        <v>SELECIONAR</v>
      </c>
    </row>
    <row r="363" spans="2:14">
      <c r="B363" s="23" t="str">
        <f t="shared" si="10"/>
        <v>U.</v>
      </c>
      <c r="C363" s="24" t="s">
        <v>4</v>
      </c>
      <c r="D363" s="25"/>
      <c r="E363" s="25"/>
      <c r="F363" s="24" t="s">
        <v>18</v>
      </c>
      <c r="G363" s="26">
        <v>1</v>
      </c>
      <c r="H363" s="31"/>
      <c r="I363" s="27">
        <v>0</v>
      </c>
      <c r="J363" s="28">
        <f t="shared" si="9"/>
        <v>0</v>
      </c>
      <c r="K363" s="29" t="s">
        <v>50</v>
      </c>
      <c r="L363" s="29" t="s">
        <v>45</v>
      </c>
      <c r="M363" s="29" t="s">
        <v>51</v>
      </c>
      <c r="N363" s="30" t="str">
        <f>VLOOKUP(M363,[5]OPERACIONAL!$A$1:$C$12,2,FALSE)</f>
        <v>SELECIONAR</v>
      </c>
    </row>
    <row r="364" spans="2:14">
      <c r="B364" s="23" t="str">
        <f t="shared" si="10"/>
        <v>U.</v>
      </c>
      <c r="C364" s="24" t="s">
        <v>4</v>
      </c>
      <c r="D364" s="25"/>
      <c r="E364" s="25"/>
      <c r="F364" s="24" t="s">
        <v>18</v>
      </c>
      <c r="G364" s="26">
        <v>1</v>
      </c>
      <c r="H364" s="31"/>
      <c r="I364" s="27">
        <v>0</v>
      </c>
      <c r="J364" s="28">
        <f t="shared" si="9"/>
        <v>0</v>
      </c>
      <c r="K364" s="29" t="s">
        <v>50</v>
      </c>
      <c r="L364" s="29" t="s">
        <v>45</v>
      </c>
      <c r="M364" s="29" t="s">
        <v>51</v>
      </c>
      <c r="N364" s="30" t="str">
        <f>VLOOKUP(M364,[5]OPERACIONAL!$A$1:$C$12,2,FALSE)</f>
        <v>SELECIONAR</v>
      </c>
    </row>
    <row r="365" spans="2:14">
      <c r="B365" s="23" t="str">
        <f t="shared" si="10"/>
        <v>U.</v>
      </c>
      <c r="C365" s="24" t="s">
        <v>4</v>
      </c>
      <c r="D365" s="25"/>
      <c r="E365" s="25"/>
      <c r="F365" s="24" t="s">
        <v>18</v>
      </c>
      <c r="G365" s="26">
        <v>1</v>
      </c>
      <c r="H365" s="31"/>
      <c r="I365" s="27">
        <v>0</v>
      </c>
      <c r="J365" s="28">
        <f t="shared" si="9"/>
        <v>0</v>
      </c>
      <c r="K365" s="29" t="s">
        <v>50</v>
      </c>
      <c r="L365" s="29" t="s">
        <v>45</v>
      </c>
      <c r="M365" s="29" t="s">
        <v>51</v>
      </c>
      <c r="N365" s="30" t="str">
        <f>VLOOKUP(M365,[5]OPERACIONAL!$A$1:$C$12,2,FALSE)</f>
        <v>SELECIONAR</v>
      </c>
    </row>
    <row r="366" spans="2:14">
      <c r="B366" s="23" t="str">
        <f t="shared" si="10"/>
        <v>U.</v>
      </c>
      <c r="C366" s="24" t="s">
        <v>4</v>
      </c>
      <c r="D366" s="25"/>
      <c r="E366" s="25"/>
      <c r="F366" s="24" t="s">
        <v>18</v>
      </c>
      <c r="G366" s="26">
        <v>1</v>
      </c>
      <c r="H366" s="31"/>
      <c r="I366" s="27">
        <v>0</v>
      </c>
      <c r="J366" s="28">
        <f t="shared" si="9"/>
        <v>0</v>
      </c>
      <c r="K366" s="29" t="s">
        <v>50</v>
      </c>
      <c r="L366" s="29" t="s">
        <v>45</v>
      </c>
      <c r="M366" s="29" t="s">
        <v>51</v>
      </c>
      <c r="N366" s="30" t="str">
        <f>VLOOKUP(M366,[5]OPERACIONAL!$A$1:$C$12,2,FALSE)</f>
        <v>SELECIONAR</v>
      </c>
    </row>
    <row r="367" spans="2:14">
      <c r="B367" s="23" t="str">
        <f t="shared" si="10"/>
        <v>U.</v>
      </c>
      <c r="C367" s="24" t="s">
        <v>4</v>
      </c>
      <c r="D367" s="25"/>
      <c r="E367" s="25"/>
      <c r="F367" s="24" t="s">
        <v>18</v>
      </c>
      <c r="G367" s="26">
        <v>1</v>
      </c>
      <c r="H367" s="31"/>
      <c r="I367" s="27">
        <v>0</v>
      </c>
      <c r="J367" s="28">
        <f t="shared" si="9"/>
        <v>0</v>
      </c>
      <c r="K367" s="29" t="s">
        <v>50</v>
      </c>
      <c r="L367" s="29" t="s">
        <v>45</v>
      </c>
      <c r="M367" s="29" t="s">
        <v>51</v>
      </c>
      <c r="N367" s="30" t="str">
        <f>VLOOKUP(M367,[5]OPERACIONAL!$A$1:$C$12,2,FALSE)</f>
        <v>SELECIONAR</v>
      </c>
    </row>
    <row r="368" spans="2:14">
      <c r="B368" s="23" t="str">
        <f t="shared" si="10"/>
        <v>U.</v>
      </c>
      <c r="C368" s="24" t="s">
        <v>4</v>
      </c>
      <c r="D368" s="25"/>
      <c r="E368" s="25"/>
      <c r="F368" s="24" t="s">
        <v>18</v>
      </c>
      <c r="G368" s="26">
        <v>1</v>
      </c>
      <c r="H368" s="31"/>
      <c r="I368" s="27">
        <v>0</v>
      </c>
      <c r="J368" s="28">
        <f t="shared" si="9"/>
        <v>0</v>
      </c>
      <c r="K368" s="29" t="s">
        <v>50</v>
      </c>
      <c r="L368" s="29" t="s">
        <v>45</v>
      </c>
      <c r="M368" s="29" t="s">
        <v>51</v>
      </c>
      <c r="N368" s="30" t="str">
        <f>VLOOKUP(M368,[5]OPERACIONAL!$A$1:$C$12,2,FALSE)</f>
        <v>SELECIONAR</v>
      </c>
    </row>
    <row r="369" spans="2:14">
      <c r="B369" s="23" t="str">
        <f t="shared" si="10"/>
        <v>U.</v>
      </c>
      <c r="C369" s="24" t="s">
        <v>4</v>
      </c>
      <c r="D369" s="25"/>
      <c r="E369" s="25"/>
      <c r="F369" s="24" t="s">
        <v>18</v>
      </c>
      <c r="G369" s="26">
        <v>1</v>
      </c>
      <c r="H369" s="31"/>
      <c r="I369" s="27">
        <v>0</v>
      </c>
      <c r="J369" s="28">
        <f t="shared" si="9"/>
        <v>0</v>
      </c>
      <c r="K369" s="29" t="s">
        <v>50</v>
      </c>
      <c r="L369" s="29" t="s">
        <v>45</v>
      </c>
      <c r="M369" s="29" t="s">
        <v>51</v>
      </c>
      <c r="N369" s="30" t="str">
        <f>VLOOKUP(M369,[5]OPERACIONAL!$A$1:$C$12,2,FALSE)</f>
        <v>SELECIONAR</v>
      </c>
    </row>
    <row r="370" spans="2:14">
      <c r="B370" s="23" t="str">
        <f t="shared" si="10"/>
        <v>U.</v>
      </c>
      <c r="C370" s="24" t="s">
        <v>4</v>
      </c>
      <c r="D370" s="25"/>
      <c r="E370" s="25"/>
      <c r="F370" s="24" t="s">
        <v>18</v>
      </c>
      <c r="G370" s="26">
        <v>1</v>
      </c>
      <c r="H370" s="31"/>
      <c r="I370" s="27">
        <v>0</v>
      </c>
      <c r="J370" s="28">
        <f t="shared" si="9"/>
        <v>0</v>
      </c>
      <c r="K370" s="29" t="s">
        <v>50</v>
      </c>
      <c r="L370" s="29" t="s">
        <v>45</v>
      </c>
      <c r="M370" s="29" t="s">
        <v>51</v>
      </c>
      <c r="N370" s="30" t="str">
        <f>VLOOKUP(M370,[5]OPERACIONAL!$A$1:$C$12,2,FALSE)</f>
        <v>SELECIONAR</v>
      </c>
    </row>
    <row r="371" spans="2:14">
      <c r="B371" s="23" t="str">
        <f t="shared" si="10"/>
        <v>U.</v>
      </c>
      <c r="C371" s="24" t="s">
        <v>4</v>
      </c>
      <c r="D371" s="25"/>
      <c r="E371" s="25"/>
      <c r="F371" s="24" t="s">
        <v>18</v>
      </c>
      <c r="G371" s="26">
        <v>1</v>
      </c>
      <c r="H371" s="31"/>
      <c r="I371" s="27">
        <v>0</v>
      </c>
      <c r="J371" s="28">
        <f t="shared" si="9"/>
        <v>0</v>
      </c>
      <c r="K371" s="29" t="s">
        <v>50</v>
      </c>
      <c r="L371" s="29" t="s">
        <v>45</v>
      </c>
      <c r="M371" s="29" t="s">
        <v>51</v>
      </c>
      <c r="N371" s="30" t="str">
        <f>VLOOKUP(M371,[5]OPERACIONAL!$A$1:$C$12,2,FALSE)</f>
        <v>SELECIONAR</v>
      </c>
    </row>
    <row r="372" spans="2:14">
      <c r="B372" s="23" t="str">
        <f t="shared" si="10"/>
        <v>U.</v>
      </c>
      <c r="C372" s="24" t="s">
        <v>4</v>
      </c>
      <c r="D372" s="25"/>
      <c r="E372" s="25"/>
      <c r="F372" s="24" t="s">
        <v>18</v>
      </c>
      <c r="G372" s="26">
        <v>1</v>
      </c>
      <c r="H372" s="31"/>
      <c r="I372" s="27">
        <v>0</v>
      </c>
      <c r="J372" s="28">
        <f t="shared" si="9"/>
        <v>0</v>
      </c>
      <c r="K372" s="29" t="s">
        <v>50</v>
      </c>
      <c r="L372" s="29" t="s">
        <v>45</v>
      </c>
      <c r="M372" s="29" t="s">
        <v>51</v>
      </c>
      <c r="N372" s="30" t="str">
        <f>VLOOKUP(M372,[5]OPERACIONAL!$A$1:$C$12,2,FALSE)</f>
        <v>SELECIONAR</v>
      </c>
    </row>
    <row r="373" spans="2:14">
      <c r="B373" s="23" t="str">
        <f t="shared" si="10"/>
        <v>U.</v>
      </c>
      <c r="C373" s="24" t="s">
        <v>4</v>
      </c>
      <c r="D373" s="25"/>
      <c r="E373" s="25"/>
      <c r="F373" s="24" t="s">
        <v>18</v>
      </c>
      <c r="G373" s="26">
        <v>1</v>
      </c>
      <c r="H373" s="31"/>
      <c r="I373" s="27">
        <v>0</v>
      </c>
      <c r="J373" s="28">
        <f t="shared" si="9"/>
        <v>0</v>
      </c>
      <c r="K373" s="29" t="s">
        <v>50</v>
      </c>
      <c r="L373" s="29" t="s">
        <v>45</v>
      </c>
      <c r="M373" s="29" t="s">
        <v>51</v>
      </c>
      <c r="N373" s="30" t="str">
        <f>VLOOKUP(M373,[5]OPERACIONAL!$A$1:$C$12,2,FALSE)</f>
        <v>SELECIONAR</v>
      </c>
    </row>
    <row r="374" spans="2:14">
      <c r="B374" s="23" t="str">
        <f t="shared" si="10"/>
        <v>U.</v>
      </c>
      <c r="C374" s="24" t="s">
        <v>4</v>
      </c>
      <c r="D374" s="25"/>
      <c r="E374" s="25"/>
      <c r="F374" s="24" t="s">
        <v>18</v>
      </c>
      <c r="G374" s="26">
        <v>1</v>
      </c>
      <c r="H374" s="31"/>
      <c r="I374" s="27">
        <v>0</v>
      </c>
      <c r="J374" s="28">
        <f t="shared" si="9"/>
        <v>0</v>
      </c>
      <c r="K374" s="29" t="s">
        <v>50</v>
      </c>
      <c r="L374" s="29" t="s">
        <v>45</v>
      </c>
      <c r="M374" s="29" t="s">
        <v>51</v>
      </c>
      <c r="N374" s="30" t="str">
        <f>VLOOKUP(M374,[5]OPERACIONAL!$A$1:$C$12,2,FALSE)</f>
        <v>SELECIONAR</v>
      </c>
    </row>
    <row r="375" spans="2:14">
      <c r="B375" s="23" t="str">
        <f t="shared" si="10"/>
        <v>U.</v>
      </c>
      <c r="C375" s="24" t="s">
        <v>4</v>
      </c>
      <c r="D375" s="25"/>
      <c r="E375" s="25"/>
      <c r="F375" s="24" t="s">
        <v>18</v>
      </c>
      <c r="G375" s="26">
        <v>1</v>
      </c>
      <c r="H375" s="31"/>
      <c r="I375" s="27">
        <v>0</v>
      </c>
      <c r="J375" s="28">
        <f t="shared" ref="J375:J438" si="11">G375*I375</f>
        <v>0</v>
      </c>
      <c r="K375" s="29" t="s">
        <v>50</v>
      </c>
      <c r="L375" s="29" t="s">
        <v>45</v>
      </c>
      <c r="M375" s="29" t="s">
        <v>51</v>
      </c>
      <c r="N375" s="30" t="str">
        <f>VLOOKUP(M375,[5]OPERACIONAL!$A$1:$C$12,2,FALSE)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VLOOKUP(M376,[5]OPERACIONAL!$A$1:$C$12,2,FALSE)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VLOOKUP(M377,[5]OPERACIONAL!$A$1:$C$12,2,FALSE)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VLOOKUP(M378,[5]OPERACIONAL!$A$1:$C$12,2,FALSE)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VLOOKUP(M379,[5]OPERACIONAL!$A$1:$C$12,2,FALSE)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VLOOKUP(M380,[5]OPERACIONAL!$A$1:$C$12,2,FALSE)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VLOOKUP(M381,[5]OPERACIONAL!$A$1:$C$12,2,FALSE)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VLOOKUP(M382,[5]OPERACIONAL!$A$1:$C$12,2,FALSE)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VLOOKUP(M383,[5]OPERACIONAL!$A$1:$C$12,2,FALSE)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VLOOKUP(M384,[5]OPERACIONAL!$A$1:$C$12,2,FALSE)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VLOOKUP(M385,[5]OPERACIONAL!$A$1:$C$12,2,FALSE)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VLOOKUP(M386,[5]OPERACIONAL!$A$1:$C$12,2,FALSE)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VLOOKUP(M387,[5]OPERACIONAL!$A$1:$C$12,2,FALSE)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VLOOKUP(M388,[5]OPERACIONAL!$A$1:$C$12,2,FALSE)</f>
        <v>SELECIONAR</v>
      </c>
    </row>
    <row r="389" spans="2:14">
      <c r="B389" s="23" t="str">
        <f t="shared" si="10"/>
        <v>U.</v>
      </c>
      <c r="C389" s="24" t="s">
        <v>4</v>
      </c>
      <c r="D389" s="25"/>
      <c r="E389" s="25"/>
      <c r="F389" s="24" t="s">
        <v>18</v>
      </c>
      <c r="G389" s="26">
        <v>1</v>
      </c>
      <c r="H389" s="31"/>
      <c r="I389" s="27">
        <v>0</v>
      </c>
      <c r="J389" s="28">
        <f t="shared" si="11"/>
        <v>0</v>
      </c>
      <c r="K389" s="29" t="s">
        <v>50</v>
      </c>
      <c r="L389" s="29" t="s">
        <v>45</v>
      </c>
      <c r="M389" s="29" t="s">
        <v>51</v>
      </c>
      <c r="N389" s="30" t="str">
        <f>VLOOKUP(M389,[5]OPERACIONAL!$A$1:$C$12,2,FALSE)</f>
        <v>SELECIONAR</v>
      </c>
    </row>
    <row r="390" spans="2:14">
      <c r="B390" s="23" t="str">
        <f t="shared" si="10"/>
        <v>U.</v>
      </c>
      <c r="C390" s="24" t="s">
        <v>4</v>
      </c>
      <c r="D390" s="25"/>
      <c r="E390" s="25"/>
      <c r="F390" s="24" t="s">
        <v>18</v>
      </c>
      <c r="G390" s="26">
        <v>1</v>
      </c>
      <c r="H390" s="31"/>
      <c r="I390" s="27">
        <v>0</v>
      </c>
      <c r="J390" s="28">
        <f t="shared" si="11"/>
        <v>0</v>
      </c>
      <c r="K390" s="29" t="s">
        <v>50</v>
      </c>
      <c r="L390" s="29" t="s">
        <v>45</v>
      </c>
      <c r="M390" s="29" t="s">
        <v>51</v>
      </c>
      <c r="N390" s="30" t="str">
        <f>VLOOKUP(M390,[5]OPERACIONAL!$A$1:$C$12,2,FALSE)</f>
        <v>SELECIONAR</v>
      </c>
    </row>
    <row r="391" spans="2:14">
      <c r="B391" s="23" t="str">
        <f t="shared" si="10"/>
        <v>U.</v>
      </c>
      <c r="C391" s="24" t="s">
        <v>4</v>
      </c>
      <c r="D391" s="25"/>
      <c r="E391" s="25"/>
      <c r="F391" s="24" t="s">
        <v>18</v>
      </c>
      <c r="G391" s="26">
        <v>1</v>
      </c>
      <c r="H391" s="31"/>
      <c r="I391" s="27">
        <v>0</v>
      </c>
      <c r="J391" s="28">
        <f t="shared" si="11"/>
        <v>0</v>
      </c>
      <c r="K391" s="29" t="s">
        <v>50</v>
      </c>
      <c r="L391" s="29" t="s">
        <v>45</v>
      </c>
      <c r="M391" s="29" t="s">
        <v>51</v>
      </c>
      <c r="N391" s="30" t="str">
        <f>VLOOKUP(M391,[5]OPERACIONAL!$A$1:$C$12,2,FALSE)</f>
        <v>SELECIONAR</v>
      </c>
    </row>
    <row r="392" spans="2:14">
      <c r="B392" s="23" t="str">
        <f t="shared" si="10"/>
        <v>U.</v>
      </c>
      <c r="C392" s="24" t="s">
        <v>4</v>
      </c>
      <c r="D392" s="25"/>
      <c r="E392" s="25"/>
      <c r="F392" s="24" t="s">
        <v>18</v>
      </c>
      <c r="G392" s="26">
        <v>1</v>
      </c>
      <c r="H392" s="31"/>
      <c r="I392" s="27">
        <v>0</v>
      </c>
      <c r="J392" s="28">
        <f t="shared" si="11"/>
        <v>0</v>
      </c>
      <c r="K392" s="29" t="s">
        <v>50</v>
      </c>
      <c r="L392" s="29" t="s">
        <v>45</v>
      </c>
      <c r="M392" s="29" t="s">
        <v>51</v>
      </c>
      <c r="N392" s="30" t="str">
        <f>VLOOKUP(M392,[5]OPERACIONAL!$A$1:$C$12,2,FALSE)</f>
        <v>SELECIONAR</v>
      </c>
    </row>
    <row r="393" spans="2:14">
      <c r="B393" s="23" t="str">
        <f t="shared" si="10"/>
        <v>U.</v>
      </c>
      <c r="C393" s="24" t="s">
        <v>4</v>
      </c>
      <c r="D393" s="25"/>
      <c r="E393" s="25"/>
      <c r="F393" s="24" t="s">
        <v>18</v>
      </c>
      <c r="G393" s="26">
        <v>1</v>
      </c>
      <c r="H393" s="31"/>
      <c r="I393" s="27">
        <v>0</v>
      </c>
      <c r="J393" s="28">
        <f t="shared" si="11"/>
        <v>0</v>
      </c>
      <c r="K393" s="29" t="s">
        <v>50</v>
      </c>
      <c r="L393" s="29" t="s">
        <v>45</v>
      </c>
      <c r="M393" s="29" t="s">
        <v>51</v>
      </c>
      <c r="N393" s="30" t="str">
        <f>VLOOKUP(M393,[5]OPERACIONAL!$A$1:$C$12,2,FALSE)</f>
        <v>SELECIONAR</v>
      </c>
    </row>
    <row r="394" spans="2:14">
      <c r="B394" s="23" t="str">
        <f t="shared" si="10"/>
        <v>U.</v>
      </c>
      <c r="C394" s="24" t="s">
        <v>4</v>
      </c>
      <c r="D394" s="25"/>
      <c r="E394" s="25"/>
      <c r="F394" s="24" t="s">
        <v>18</v>
      </c>
      <c r="G394" s="26">
        <v>1</v>
      </c>
      <c r="H394" s="31"/>
      <c r="I394" s="27">
        <v>0</v>
      </c>
      <c r="J394" s="28">
        <f t="shared" si="11"/>
        <v>0</v>
      </c>
      <c r="K394" s="29" t="s">
        <v>50</v>
      </c>
      <c r="L394" s="29" t="s">
        <v>45</v>
      </c>
      <c r="M394" s="29" t="s">
        <v>51</v>
      </c>
      <c r="N394" s="30" t="str">
        <f>VLOOKUP(M394,[5]OPERACIONAL!$A$1:$C$12,2,FALSE)</f>
        <v>SELECIONAR</v>
      </c>
    </row>
    <row r="395" spans="2:14">
      <c r="B395" s="23" t="str">
        <f t="shared" si="10"/>
        <v>U.</v>
      </c>
      <c r="C395" s="24" t="s">
        <v>4</v>
      </c>
      <c r="D395" s="25"/>
      <c r="E395" s="25"/>
      <c r="F395" s="24" t="s">
        <v>18</v>
      </c>
      <c r="G395" s="26">
        <v>1</v>
      </c>
      <c r="H395" s="31"/>
      <c r="I395" s="27">
        <v>0</v>
      </c>
      <c r="J395" s="28">
        <f t="shared" si="11"/>
        <v>0</v>
      </c>
      <c r="K395" s="29" t="s">
        <v>50</v>
      </c>
      <c r="L395" s="29" t="s">
        <v>45</v>
      </c>
      <c r="M395" s="29" t="s">
        <v>51</v>
      </c>
      <c r="N395" s="30" t="str">
        <f>VLOOKUP(M395,[5]OPERACIONAL!$A$1:$C$12,2,FALSE)</f>
        <v>SELECIONAR</v>
      </c>
    </row>
    <row r="396" spans="2:14">
      <c r="B396" s="23" t="str">
        <f t="shared" si="10"/>
        <v>U.</v>
      </c>
      <c r="C396" s="24" t="s">
        <v>4</v>
      </c>
      <c r="D396" s="25"/>
      <c r="E396" s="25"/>
      <c r="F396" s="24" t="s">
        <v>18</v>
      </c>
      <c r="G396" s="26">
        <v>1</v>
      </c>
      <c r="H396" s="31"/>
      <c r="I396" s="27">
        <v>0</v>
      </c>
      <c r="J396" s="28">
        <f t="shared" si="11"/>
        <v>0</v>
      </c>
      <c r="K396" s="29" t="s">
        <v>50</v>
      </c>
      <c r="L396" s="29" t="s">
        <v>45</v>
      </c>
      <c r="M396" s="29" t="s">
        <v>51</v>
      </c>
      <c r="N396" s="30" t="str">
        <f>VLOOKUP(M396,[5]OPERACIONAL!$A$1:$C$12,2,FALSE)</f>
        <v>SELECIONAR</v>
      </c>
    </row>
    <row r="397" spans="2:14">
      <c r="B397" s="23" t="str">
        <f t="shared" si="10"/>
        <v>U.</v>
      </c>
      <c r="C397" s="24" t="s">
        <v>4</v>
      </c>
      <c r="D397" s="25"/>
      <c r="E397" s="25"/>
      <c r="F397" s="24" t="s">
        <v>18</v>
      </c>
      <c r="G397" s="26">
        <v>1</v>
      </c>
      <c r="H397" s="31"/>
      <c r="I397" s="27">
        <v>0</v>
      </c>
      <c r="J397" s="28">
        <f t="shared" si="11"/>
        <v>0</v>
      </c>
      <c r="K397" s="29" t="s">
        <v>50</v>
      </c>
      <c r="L397" s="29" t="s">
        <v>45</v>
      </c>
      <c r="M397" s="29" t="s">
        <v>51</v>
      </c>
      <c r="N397" s="30" t="str">
        <f>VLOOKUP(M397,[5]OPERACIONAL!$A$1:$C$12,2,FALSE)</f>
        <v>SELECIONAR</v>
      </c>
    </row>
    <row r="398" spans="2:14">
      <c r="B398" s="23" t="str">
        <f t="shared" si="10"/>
        <v>U.</v>
      </c>
      <c r="C398" s="24" t="s">
        <v>4</v>
      </c>
      <c r="D398" s="25"/>
      <c r="E398" s="25"/>
      <c r="F398" s="24" t="s">
        <v>18</v>
      </c>
      <c r="G398" s="26">
        <v>1</v>
      </c>
      <c r="H398" s="31"/>
      <c r="I398" s="27">
        <v>0</v>
      </c>
      <c r="J398" s="28">
        <f t="shared" si="11"/>
        <v>0</v>
      </c>
      <c r="K398" s="29" t="s">
        <v>50</v>
      </c>
      <c r="L398" s="29" t="s">
        <v>45</v>
      </c>
      <c r="M398" s="29" t="s">
        <v>51</v>
      </c>
      <c r="N398" s="30" t="str">
        <f>VLOOKUP(M398,[5]OPERACIONAL!$A$1:$C$12,2,FALSE)</f>
        <v>SELECIONAR</v>
      </c>
    </row>
    <row r="399" spans="2:14">
      <c r="B399" s="23" t="str">
        <f t="shared" si="10"/>
        <v>U.</v>
      </c>
      <c r="C399" s="24" t="s">
        <v>4</v>
      </c>
      <c r="D399" s="25"/>
      <c r="E399" s="25"/>
      <c r="F399" s="24" t="s">
        <v>18</v>
      </c>
      <c r="G399" s="26">
        <v>1</v>
      </c>
      <c r="H399" s="31"/>
      <c r="I399" s="27">
        <v>0</v>
      </c>
      <c r="J399" s="28">
        <f t="shared" si="11"/>
        <v>0</v>
      </c>
      <c r="K399" s="29" t="s">
        <v>50</v>
      </c>
      <c r="L399" s="29" t="s">
        <v>45</v>
      </c>
      <c r="M399" s="29" t="s">
        <v>51</v>
      </c>
      <c r="N399" s="30" t="str">
        <f>VLOOKUP(M399,[5]OPERACIONAL!$A$1:$C$12,2,FALSE)</f>
        <v>SELECIONAR</v>
      </c>
    </row>
    <row r="400" spans="2:14">
      <c r="B400" s="23" t="str">
        <f t="shared" si="10"/>
        <v>U.</v>
      </c>
      <c r="C400" s="24" t="s">
        <v>4</v>
      </c>
      <c r="D400" s="25"/>
      <c r="E400" s="25"/>
      <c r="F400" s="24" t="s">
        <v>18</v>
      </c>
      <c r="G400" s="26">
        <v>1</v>
      </c>
      <c r="H400" s="31"/>
      <c r="I400" s="27">
        <v>0</v>
      </c>
      <c r="J400" s="28">
        <f t="shared" si="11"/>
        <v>0</v>
      </c>
      <c r="K400" s="29" t="s">
        <v>50</v>
      </c>
      <c r="L400" s="29" t="s">
        <v>45</v>
      </c>
      <c r="M400" s="29" t="s">
        <v>51</v>
      </c>
      <c r="N400" s="30" t="str">
        <f>VLOOKUP(M400,[5]OPERACIONAL!$A$1:$C$12,2,FALSE)</f>
        <v>SELECIONAR</v>
      </c>
    </row>
    <row r="401" spans="2:14">
      <c r="B401" s="23" t="str">
        <f t="shared" si="10"/>
        <v>U.</v>
      </c>
      <c r="C401" s="24" t="s">
        <v>4</v>
      </c>
      <c r="D401" s="25"/>
      <c r="E401" s="25"/>
      <c r="F401" s="24" t="s">
        <v>18</v>
      </c>
      <c r="G401" s="26">
        <v>1</v>
      </c>
      <c r="H401" s="31"/>
      <c r="I401" s="27">
        <v>0</v>
      </c>
      <c r="J401" s="28">
        <f t="shared" si="11"/>
        <v>0</v>
      </c>
      <c r="K401" s="29" t="s">
        <v>50</v>
      </c>
      <c r="L401" s="29" t="s">
        <v>45</v>
      </c>
      <c r="M401" s="29" t="s">
        <v>51</v>
      </c>
      <c r="N401" s="30" t="str">
        <f>VLOOKUP(M401,[5]OPERACIONAL!$A$1:$C$12,2,FALSE)</f>
        <v>SELECIONAR</v>
      </c>
    </row>
    <row r="402" spans="2:14">
      <c r="B402" s="23" t="str">
        <f t="shared" si="10"/>
        <v>U.</v>
      </c>
      <c r="C402" s="24" t="s">
        <v>4</v>
      </c>
      <c r="D402" s="25"/>
      <c r="E402" s="25"/>
      <c r="F402" s="24" t="s">
        <v>18</v>
      </c>
      <c r="G402" s="26">
        <v>1</v>
      </c>
      <c r="H402" s="31"/>
      <c r="I402" s="27">
        <v>0</v>
      </c>
      <c r="J402" s="28">
        <f t="shared" si="11"/>
        <v>0</v>
      </c>
      <c r="K402" s="29" t="s">
        <v>50</v>
      </c>
      <c r="L402" s="29" t="s">
        <v>45</v>
      </c>
      <c r="M402" s="29" t="s">
        <v>51</v>
      </c>
      <c r="N402" s="30" t="str">
        <f>VLOOKUP(M402,[5]OPERACIONAL!$A$1:$C$12,2,FALSE)</f>
        <v>SELECIONAR</v>
      </c>
    </row>
    <row r="403" spans="2:14">
      <c r="B403" s="23" t="str">
        <f t="shared" si="10"/>
        <v>U.</v>
      </c>
      <c r="C403" s="24" t="s">
        <v>4</v>
      </c>
      <c r="D403" s="25"/>
      <c r="E403" s="25"/>
      <c r="F403" s="24" t="s">
        <v>18</v>
      </c>
      <c r="G403" s="26">
        <v>1</v>
      </c>
      <c r="H403" s="31"/>
      <c r="I403" s="27">
        <v>0</v>
      </c>
      <c r="J403" s="28">
        <f t="shared" si="11"/>
        <v>0</v>
      </c>
      <c r="K403" s="29" t="s">
        <v>50</v>
      </c>
      <c r="L403" s="29" t="s">
        <v>45</v>
      </c>
      <c r="M403" s="29" t="s">
        <v>51</v>
      </c>
      <c r="N403" s="30" t="str">
        <f>VLOOKUP(M403,[5]OPERACIONAL!$A$1:$C$12,2,FALSE)</f>
        <v>SELECIONAR</v>
      </c>
    </row>
    <row r="404" spans="2:14">
      <c r="B404" s="23" t="str">
        <f t="shared" si="10"/>
        <v>U.</v>
      </c>
      <c r="C404" s="24" t="s">
        <v>4</v>
      </c>
      <c r="D404" s="25"/>
      <c r="E404" s="25"/>
      <c r="F404" s="24" t="s">
        <v>18</v>
      </c>
      <c r="G404" s="26">
        <v>1</v>
      </c>
      <c r="H404" s="31"/>
      <c r="I404" s="27">
        <v>0</v>
      </c>
      <c r="J404" s="28">
        <f t="shared" si="11"/>
        <v>0</v>
      </c>
      <c r="K404" s="29" t="s">
        <v>50</v>
      </c>
      <c r="L404" s="29" t="s">
        <v>45</v>
      </c>
      <c r="M404" s="29" t="s">
        <v>51</v>
      </c>
      <c r="N404" s="30" t="str">
        <f>VLOOKUP(M404,[5]OPERACIONAL!$A$1:$C$12,2,FALSE)</f>
        <v>SELECIONAR</v>
      </c>
    </row>
    <row r="405" spans="2:14">
      <c r="B405" s="23" t="str">
        <f t="shared" si="10"/>
        <v>U.</v>
      </c>
      <c r="C405" s="24" t="s">
        <v>4</v>
      </c>
      <c r="D405" s="25"/>
      <c r="E405" s="25"/>
      <c r="F405" s="24" t="s">
        <v>18</v>
      </c>
      <c r="G405" s="26">
        <v>1</v>
      </c>
      <c r="H405" s="31"/>
      <c r="I405" s="27">
        <v>0</v>
      </c>
      <c r="J405" s="28">
        <f t="shared" si="11"/>
        <v>0</v>
      </c>
      <c r="K405" s="29" t="s">
        <v>50</v>
      </c>
      <c r="L405" s="29" t="s">
        <v>45</v>
      </c>
      <c r="M405" s="29" t="s">
        <v>51</v>
      </c>
      <c r="N405" s="30" t="str">
        <f>VLOOKUP(M405,[5]OPERACIONAL!$A$1:$C$12,2,FALSE)</f>
        <v>SELECIONAR</v>
      </c>
    </row>
    <row r="406" spans="2:14">
      <c r="B406" s="23" t="str">
        <f t="shared" si="10"/>
        <v>U.</v>
      </c>
      <c r="C406" s="24" t="s">
        <v>4</v>
      </c>
      <c r="D406" s="25"/>
      <c r="E406" s="25"/>
      <c r="F406" s="24" t="s">
        <v>18</v>
      </c>
      <c r="G406" s="26">
        <v>1</v>
      </c>
      <c r="H406" s="31"/>
      <c r="I406" s="27">
        <v>0</v>
      </c>
      <c r="J406" s="28">
        <f t="shared" si="11"/>
        <v>0</v>
      </c>
      <c r="K406" s="29" t="s">
        <v>50</v>
      </c>
      <c r="L406" s="29" t="s">
        <v>45</v>
      </c>
      <c r="M406" s="29" t="s">
        <v>51</v>
      </c>
      <c r="N406" s="30" t="str">
        <f>VLOOKUP(M406,[5]OPERACIONAL!$A$1:$C$12,2,FALSE)</f>
        <v>SELECIONAR</v>
      </c>
    </row>
    <row r="407" spans="2:14">
      <c r="B407" s="23" t="str">
        <f t="shared" si="10"/>
        <v>U.</v>
      </c>
      <c r="C407" s="24" t="s">
        <v>4</v>
      </c>
      <c r="D407" s="25"/>
      <c r="E407" s="25"/>
      <c r="F407" s="24" t="s">
        <v>18</v>
      </c>
      <c r="G407" s="26">
        <v>1</v>
      </c>
      <c r="H407" s="31"/>
      <c r="I407" s="27">
        <v>0</v>
      </c>
      <c r="J407" s="28">
        <f t="shared" si="11"/>
        <v>0</v>
      </c>
      <c r="K407" s="29" t="s">
        <v>50</v>
      </c>
      <c r="L407" s="29" t="s">
        <v>45</v>
      </c>
      <c r="M407" s="29" t="s">
        <v>51</v>
      </c>
      <c r="N407" s="30" t="str">
        <f>VLOOKUP(M407,[5]OPERACIONAL!$A$1:$C$12,2,FALSE)</f>
        <v>SELECIONAR</v>
      </c>
    </row>
    <row r="408" spans="2:14">
      <c r="B408" s="23" t="str">
        <f t="shared" si="10"/>
        <v>U.</v>
      </c>
      <c r="C408" s="24" t="s">
        <v>4</v>
      </c>
      <c r="D408" s="25"/>
      <c r="E408" s="25"/>
      <c r="F408" s="24" t="s">
        <v>18</v>
      </c>
      <c r="G408" s="26">
        <v>1</v>
      </c>
      <c r="H408" s="31"/>
      <c r="I408" s="27">
        <v>0</v>
      </c>
      <c r="J408" s="28">
        <f t="shared" si="11"/>
        <v>0</v>
      </c>
      <c r="K408" s="29" t="s">
        <v>50</v>
      </c>
      <c r="L408" s="29" t="s">
        <v>45</v>
      </c>
      <c r="M408" s="29" t="s">
        <v>51</v>
      </c>
      <c r="N408" s="30" t="str">
        <f>VLOOKUP(M408,[5]OPERACIONAL!$A$1:$C$12,2,FALSE)</f>
        <v>SELECIONAR</v>
      </c>
    </row>
    <row r="409" spans="2:14">
      <c r="B409" s="23" t="str">
        <f t="shared" ref="B409:B472" si="12">MID(C409,1,2)</f>
        <v>U.</v>
      </c>
      <c r="C409" s="24" t="s">
        <v>4</v>
      </c>
      <c r="D409" s="25"/>
      <c r="E409" s="25"/>
      <c r="F409" s="24" t="s">
        <v>18</v>
      </c>
      <c r="G409" s="26">
        <v>1</v>
      </c>
      <c r="H409" s="31"/>
      <c r="I409" s="27">
        <v>0</v>
      </c>
      <c r="J409" s="28">
        <f t="shared" si="11"/>
        <v>0</v>
      </c>
      <c r="K409" s="29" t="s">
        <v>50</v>
      </c>
      <c r="L409" s="29" t="s">
        <v>45</v>
      </c>
      <c r="M409" s="29" t="s">
        <v>51</v>
      </c>
      <c r="N409" s="30" t="str">
        <f>VLOOKUP(M409,[5]OPERACIONAL!$A$1:$C$12,2,FALSE)</f>
        <v>SELECIONAR</v>
      </c>
    </row>
    <row r="410" spans="2:14">
      <c r="B410" s="23" t="str">
        <f t="shared" si="12"/>
        <v>U.</v>
      </c>
      <c r="C410" s="24" t="s">
        <v>4</v>
      </c>
      <c r="D410" s="25"/>
      <c r="E410" s="25"/>
      <c r="F410" s="24" t="s">
        <v>18</v>
      </c>
      <c r="G410" s="26">
        <v>1</v>
      </c>
      <c r="H410" s="31"/>
      <c r="I410" s="27">
        <v>0</v>
      </c>
      <c r="J410" s="28">
        <f t="shared" si="11"/>
        <v>0</v>
      </c>
      <c r="K410" s="29" t="s">
        <v>50</v>
      </c>
      <c r="L410" s="29" t="s">
        <v>45</v>
      </c>
      <c r="M410" s="29" t="s">
        <v>51</v>
      </c>
      <c r="N410" s="30" t="str">
        <f>VLOOKUP(M410,[5]OPERACIONAL!$A$1:$C$12,2,FALSE)</f>
        <v>SELECIONAR</v>
      </c>
    </row>
    <row r="411" spans="2:14">
      <c r="B411" s="23" t="str">
        <f t="shared" si="12"/>
        <v>U.</v>
      </c>
      <c r="C411" s="24" t="s">
        <v>4</v>
      </c>
      <c r="D411" s="25"/>
      <c r="E411" s="25"/>
      <c r="F411" s="24" t="s">
        <v>18</v>
      </c>
      <c r="G411" s="26">
        <v>1</v>
      </c>
      <c r="H411" s="31"/>
      <c r="I411" s="27">
        <v>0</v>
      </c>
      <c r="J411" s="28">
        <f t="shared" si="11"/>
        <v>0</v>
      </c>
      <c r="K411" s="29" t="s">
        <v>50</v>
      </c>
      <c r="L411" s="29" t="s">
        <v>45</v>
      </c>
      <c r="M411" s="29" t="s">
        <v>51</v>
      </c>
      <c r="N411" s="30" t="str">
        <f>VLOOKUP(M411,[5]OPERACIONAL!$A$1:$C$12,2,FALSE)</f>
        <v>SELECIONAR</v>
      </c>
    </row>
    <row r="412" spans="2:14">
      <c r="B412" s="23" t="str">
        <f t="shared" si="12"/>
        <v>U.</v>
      </c>
      <c r="C412" s="24" t="s">
        <v>4</v>
      </c>
      <c r="D412" s="25"/>
      <c r="E412" s="25"/>
      <c r="F412" s="24" t="s">
        <v>18</v>
      </c>
      <c r="G412" s="26">
        <v>1</v>
      </c>
      <c r="H412" s="31"/>
      <c r="I412" s="27">
        <v>0</v>
      </c>
      <c r="J412" s="28">
        <f t="shared" si="11"/>
        <v>0</v>
      </c>
      <c r="K412" s="29" t="s">
        <v>50</v>
      </c>
      <c r="L412" s="29" t="s">
        <v>45</v>
      </c>
      <c r="M412" s="29" t="s">
        <v>51</v>
      </c>
      <c r="N412" s="30" t="str">
        <f>VLOOKUP(M412,[5]OPERACIONAL!$A$1:$C$12,2,FALSE)</f>
        <v>SELECIONAR</v>
      </c>
    </row>
    <row r="413" spans="2:14">
      <c r="B413" s="23" t="str">
        <f t="shared" si="12"/>
        <v>U.</v>
      </c>
      <c r="C413" s="24" t="s">
        <v>4</v>
      </c>
      <c r="D413" s="25"/>
      <c r="E413" s="25"/>
      <c r="F413" s="24" t="s">
        <v>18</v>
      </c>
      <c r="G413" s="26">
        <v>1</v>
      </c>
      <c r="H413" s="31"/>
      <c r="I413" s="27">
        <v>0</v>
      </c>
      <c r="J413" s="28">
        <f t="shared" si="11"/>
        <v>0</v>
      </c>
      <c r="K413" s="29" t="s">
        <v>50</v>
      </c>
      <c r="L413" s="29" t="s">
        <v>45</v>
      </c>
      <c r="M413" s="29" t="s">
        <v>51</v>
      </c>
      <c r="N413" s="30" t="str">
        <f>VLOOKUP(M413,[5]OPERACIONAL!$A$1:$C$12,2,FALSE)</f>
        <v>SELECIONAR</v>
      </c>
    </row>
    <row r="414" spans="2:14">
      <c r="B414" s="23" t="str">
        <f t="shared" si="12"/>
        <v>U.</v>
      </c>
      <c r="C414" s="24" t="s">
        <v>4</v>
      </c>
      <c r="D414" s="25"/>
      <c r="E414" s="25"/>
      <c r="F414" s="24" t="s">
        <v>18</v>
      </c>
      <c r="G414" s="26">
        <v>1</v>
      </c>
      <c r="H414" s="31"/>
      <c r="I414" s="27">
        <v>0</v>
      </c>
      <c r="J414" s="28">
        <f t="shared" si="11"/>
        <v>0</v>
      </c>
      <c r="K414" s="29" t="s">
        <v>50</v>
      </c>
      <c r="L414" s="29" t="s">
        <v>45</v>
      </c>
      <c r="M414" s="29" t="s">
        <v>51</v>
      </c>
      <c r="N414" s="30" t="str">
        <f>VLOOKUP(M414,[5]OPERACIONAL!$A$1:$C$12,2,FALSE)</f>
        <v>SELECIONAR</v>
      </c>
    </row>
    <row r="415" spans="2:14">
      <c r="B415" s="23" t="str">
        <f t="shared" si="12"/>
        <v>U.</v>
      </c>
      <c r="C415" s="24" t="s">
        <v>4</v>
      </c>
      <c r="D415" s="25"/>
      <c r="E415" s="25"/>
      <c r="F415" s="24" t="s">
        <v>18</v>
      </c>
      <c r="G415" s="26">
        <v>1</v>
      </c>
      <c r="H415" s="31"/>
      <c r="I415" s="27">
        <v>0</v>
      </c>
      <c r="J415" s="28">
        <f t="shared" si="11"/>
        <v>0</v>
      </c>
      <c r="K415" s="29" t="s">
        <v>50</v>
      </c>
      <c r="L415" s="29" t="s">
        <v>45</v>
      </c>
      <c r="M415" s="29" t="s">
        <v>51</v>
      </c>
      <c r="N415" s="30" t="str">
        <f>VLOOKUP(M415,[5]OPERACIONAL!$A$1:$C$12,2,FALSE)</f>
        <v>SELECIONAR</v>
      </c>
    </row>
    <row r="416" spans="2:14">
      <c r="B416" s="23" t="str">
        <f t="shared" si="12"/>
        <v>U.</v>
      </c>
      <c r="C416" s="24" t="s">
        <v>4</v>
      </c>
      <c r="D416" s="25"/>
      <c r="E416" s="25"/>
      <c r="F416" s="24" t="s">
        <v>18</v>
      </c>
      <c r="G416" s="26">
        <v>1</v>
      </c>
      <c r="H416" s="31"/>
      <c r="I416" s="27">
        <v>0</v>
      </c>
      <c r="J416" s="28">
        <f t="shared" si="11"/>
        <v>0</v>
      </c>
      <c r="K416" s="29" t="s">
        <v>50</v>
      </c>
      <c r="L416" s="29" t="s">
        <v>45</v>
      </c>
      <c r="M416" s="29" t="s">
        <v>51</v>
      </c>
      <c r="N416" s="30" t="str">
        <f>VLOOKUP(M416,[5]OPERACIONAL!$A$1:$C$12,2,FALSE)</f>
        <v>SELECIONAR</v>
      </c>
    </row>
    <row r="417" spans="2:14">
      <c r="B417" s="23" t="str">
        <f t="shared" si="12"/>
        <v>U.</v>
      </c>
      <c r="C417" s="24" t="s">
        <v>4</v>
      </c>
      <c r="D417" s="25"/>
      <c r="E417" s="25"/>
      <c r="F417" s="24" t="s">
        <v>18</v>
      </c>
      <c r="G417" s="26">
        <v>1</v>
      </c>
      <c r="H417" s="31"/>
      <c r="I417" s="27">
        <v>0</v>
      </c>
      <c r="J417" s="28">
        <f t="shared" si="11"/>
        <v>0</v>
      </c>
      <c r="K417" s="29" t="s">
        <v>50</v>
      </c>
      <c r="L417" s="29" t="s">
        <v>45</v>
      </c>
      <c r="M417" s="29" t="s">
        <v>51</v>
      </c>
      <c r="N417" s="30" t="str">
        <f>VLOOKUP(M417,[5]OPERACIONAL!$A$1:$C$12,2,FALSE)</f>
        <v>SELECIONAR</v>
      </c>
    </row>
    <row r="418" spans="2:14">
      <c r="B418" s="23" t="str">
        <f t="shared" si="12"/>
        <v>U.</v>
      </c>
      <c r="C418" s="24" t="s">
        <v>4</v>
      </c>
      <c r="D418" s="25"/>
      <c r="E418" s="25"/>
      <c r="F418" s="24" t="s">
        <v>18</v>
      </c>
      <c r="G418" s="26">
        <v>1</v>
      </c>
      <c r="H418" s="31"/>
      <c r="I418" s="27">
        <v>0</v>
      </c>
      <c r="J418" s="28">
        <f t="shared" si="11"/>
        <v>0</v>
      </c>
      <c r="K418" s="29" t="s">
        <v>50</v>
      </c>
      <c r="L418" s="29" t="s">
        <v>45</v>
      </c>
      <c r="M418" s="29" t="s">
        <v>51</v>
      </c>
      <c r="N418" s="30" t="str">
        <f>VLOOKUP(M418,[5]OPERACIONAL!$A$1:$C$12,2,FALSE)</f>
        <v>SELECIONAR</v>
      </c>
    </row>
    <row r="419" spans="2:14">
      <c r="B419" s="23" t="str">
        <f t="shared" si="12"/>
        <v>U.</v>
      </c>
      <c r="C419" s="24" t="s">
        <v>4</v>
      </c>
      <c r="D419" s="25"/>
      <c r="E419" s="25"/>
      <c r="F419" s="24" t="s">
        <v>18</v>
      </c>
      <c r="G419" s="26">
        <v>1</v>
      </c>
      <c r="H419" s="31"/>
      <c r="I419" s="27">
        <v>0</v>
      </c>
      <c r="J419" s="28">
        <f t="shared" si="11"/>
        <v>0</v>
      </c>
      <c r="K419" s="29" t="s">
        <v>50</v>
      </c>
      <c r="L419" s="29" t="s">
        <v>45</v>
      </c>
      <c r="M419" s="29" t="s">
        <v>51</v>
      </c>
      <c r="N419" s="30" t="str">
        <f>VLOOKUP(M419,[5]OPERACIONAL!$A$1:$C$12,2,FALSE)</f>
        <v>SELECIONAR</v>
      </c>
    </row>
    <row r="420" spans="2:14">
      <c r="B420" s="23" t="str">
        <f t="shared" si="12"/>
        <v>U.</v>
      </c>
      <c r="C420" s="24" t="s">
        <v>4</v>
      </c>
      <c r="D420" s="25"/>
      <c r="E420" s="25"/>
      <c r="F420" s="24" t="s">
        <v>18</v>
      </c>
      <c r="G420" s="26">
        <v>1</v>
      </c>
      <c r="H420" s="31"/>
      <c r="I420" s="27">
        <v>0</v>
      </c>
      <c r="J420" s="28">
        <f t="shared" si="11"/>
        <v>0</v>
      </c>
      <c r="K420" s="29" t="s">
        <v>50</v>
      </c>
      <c r="L420" s="29" t="s">
        <v>45</v>
      </c>
      <c r="M420" s="29" t="s">
        <v>51</v>
      </c>
      <c r="N420" s="30" t="str">
        <f>VLOOKUP(M420,[5]OPERACIONAL!$A$1:$C$12,2,FALSE)</f>
        <v>SELECIONAR</v>
      </c>
    </row>
    <row r="421" spans="2:14">
      <c r="B421" s="23" t="str">
        <f t="shared" si="12"/>
        <v>U.</v>
      </c>
      <c r="C421" s="24" t="s">
        <v>4</v>
      </c>
      <c r="D421" s="25"/>
      <c r="E421" s="25"/>
      <c r="F421" s="24" t="s">
        <v>18</v>
      </c>
      <c r="G421" s="26">
        <v>1</v>
      </c>
      <c r="H421" s="31"/>
      <c r="I421" s="27">
        <v>0</v>
      </c>
      <c r="J421" s="28">
        <f t="shared" si="11"/>
        <v>0</v>
      </c>
      <c r="K421" s="29" t="s">
        <v>50</v>
      </c>
      <c r="L421" s="29" t="s">
        <v>45</v>
      </c>
      <c r="M421" s="29" t="s">
        <v>51</v>
      </c>
      <c r="N421" s="30" t="str">
        <f>VLOOKUP(M421,[5]OPERACIONAL!$A$1:$C$12,2,FALSE)</f>
        <v>SELECIONAR</v>
      </c>
    </row>
    <row r="422" spans="2:14">
      <c r="B422" s="23" t="str">
        <f t="shared" si="12"/>
        <v>U.</v>
      </c>
      <c r="C422" s="24" t="s">
        <v>4</v>
      </c>
      <c r="D422" s="25"/>
      <c r="E422" s="25"/>
      <c r="F422" s="24" t="s">
        <v>18</v>
      </c>
      <c r="G422" s="26">
        <v>1</v>
      </c>
      <c r="H422" s="31"/>
      <c r="I422" s="27">
        <v>0</v>
      </c>
      <c r="J422" s="28">
        <f t="shared" si="11"/>
        <v>0</v>
      </c>
      <c r="K422" s="29" t="s">
        <v>50</v>
      </c>
      <c r="L422" s="29" t="s">
        <v>45</v>
      </c>
      <c r="M422" s="29" t="s">
        <v>51</v>
      </c>
      <c r="N422" s="30" t="str">
        <f>VLOOKUP(M422,[5]OPERACIONAL!$A$1:$C$12,2,FALSE)</f>
        <v>SELECIONAR</v>
      </c>
    </row>
    <row r="423" spans="2:14">
      <c r="B423" s="23" t="str">
        <f t="shared" si="12"/>
        <v>U.</v>
      </c>
      <c r="C423" s="24" t="s">
        <v>4</v>
      </c>
      <c r="D423" s="25"/>
      <c r="E423" s="25"/>
      <c r="F423" s="24" t="s">
        <v>18</v>
      </c>
      <c r="G423" s="26">
        <v>1</v>
      </c>
      <c r="H423" s="31"/>
      <c r="I423" s="27">
        <v>0</v>
      </c>
      <c r="J423" s="28">
        <f t="shared" si="11"/>
        <v>0</v>
      </c>
      <c r="K423" s="29" t="s">
        <v>50</v>
      </c>
      <c r="L423" s="29" t="s">
        <v>45</v>
      </c>
      <c r="M423" s="29" t="s">
        <v>51</v>
      </c>
      <c r="N423" s="30" t="str">
        <f>VLOOKUP(M423,[5]OPERACIONAL!$A$1:$C$12,2,FALSE)</f>
        <v>SELECIONAR</v>
      </c>
    </row>
    <row r="424" spans="2:14">
      <c r="B424" s="23" t="str">
        <f t="shared" si="12"/>
        <v>U.</v>
      </c>
      <c r="C424" s="24" t="s">
        <v>4</v>
      </c>
      <c r="D424" s="25"/>
      <c r="E424" s="25"/>
      <c r="F424" s="24" t="s">
        <v>18</v>
      </c>
      <c r="G424" s="26">
        <v>1</v>
      </c>
      <c r="H424" s="31"/>
      <c r="I424" s="27">
        <v>0</v>
      </c>
      <c r="J424" s="28">
        <f t="shared" si="11"/>
        <v>0</v>
      </c>
      <c r="K424" s="29" t="s">
        <v>50</v>
      </c>
      <c r="L424" s="29" t="s">
        <v>45</v>
      </c>
      <c r="M424" s="29" t="s">
        <v>51</v>
      </c>
      <c r="N424" s="30" t="str">
        <f>VLOOKUP(M424,[5]OPERACIONAL!$A$1:$C$12,2,FALSE)</f>
        <v>SELECIONAR</v>
      </c>
    </row>
    <row r="425" spans="2:14">
      <c r="B425" s="23" t="str">
        <f t="shared" si="12"/>
        <v>U.</v>
      </c>
      <c r="C425" s="24" t="s">
        <v>4</v>
      </c>
      <c r="D425" s="25"/>
      <c r="E425" s="25"/>
      <c r="F425" s="24" t="s">
        <v>18</v>
      </c>
      <c r="G425" s="26">
        <v>1</v>
      </c>
      <c r="H425" s="31"/>
      <c r="I425" s="27">
        <v>0</v>
      </c>
      <c r="J425" s="28">
        <f t="shared" si="11"/>
        <v>0</v>
      </c>
      <c r="K425" s="29" t="s">
        <v>50</v>
      </c>
      <c r="L425" s="29" t="s">
        <v>45</v>
      </c>
      <c r="M425" s="29" t="s">
        <v>51</v>
      </c>
      <c r="N425" s="30" t="str">
        <f>VLOOKUP(M425,[5]OPERACIONAL!$A$1:$C$12,2,FALSE)</f>
        <v>SELECIONAR</v>
      </c>
    </row>
    <row r="426" spans="2:14">
      <c r="B426" s="23" t="str">
        <f t="shared" si="12"/>
        <v>U.</v>
      </c>
      <c r="C426" s="24" t="s">
        <v>4</v>
      </c>
      <c r="D426" s="25"/>
      <c r="E426" s="25"/>
      <c r="F426" s="24" t="s">
        <v>18</v>
      </c>
      <c r="G426" s="26">
        <v>1</v>
      </c>
      <c r="H426" s="31"/>
      <c r="I426" s="27">
        <v>0</v>
      </c>
      <c r="J426" s="28">
        <f t="shared" si="11"/>
        <v>0</v>
      </c>
      <c r="K426" s="29" t="s">
        <v>50</v>
      </c>
      <c r="L426" s="29" t="s">
        <v>45</v>
      </c>
      <c r="M426" s="29" t="s">
        <v>51</v>
      </c>
      <c r="N426" s="30" t="str">
        <f>VLOOKUP(M426,[5]OPERACIONAL!$A$1:$C$12,2,FALSE)</f>
        <v>SELECIONAR</v>
      </c>
    </row>
    <row r="427" spans="2:14">
      <c r="B427" s="23" t="str">
        <f t="shared" si="12"/>
        <v>U.</v>
      </c>
      <c r="C427" s="24" t="s">
        <v>4</v>
      </c>
      <c r="D427" s="25"/>
      <c r="E427" s="25"/>
      <c r="F427" s="24" t="s">
        <v>18</v>
      </c>
      <c r="G427" s="26">
        <v>1</v>
      </c>
      <c r="H427" s="31"/>
      <c r="I427" s="27">
        <v>0</v>
      </c>
      <c r="J427" s="28">
        <f t="shared" si="11"/>
        <v>0</v>
      </c>
      <c r="K427" s="29" t="s">
        <v>50</v>
      </c>
      <c r="L427" s="29" t="s">
        <v>45</v>
      </c>
      <c r="M427" s="29" t="s">
        <v>51</v>
      </c>
      <c r="N427" s="30" t="str">
        <f>VLOOKUP(M427,[5]OPERACIONAL!$A$1:$C$12,2,FALSE)</f>
        <v>SELECIONAR</v>
      </c>
    </row>
    <row r="428" spans="2:14">
      <c r="B428" s="23" t="str">
        <f t="shared" si="12"/>
        <v>U.</v>
      </c>
      <c r="C428" s="24" t="s">
        <v>4</v>
      </c>
      <c r="D428" s="25"/>
      <c r="E428" s="25"/>
      <c r="F428" s="24" t="s">
        <v>18</v>
      </c>
      <c r="G428" s="26">
        <v>1</v>
      </c>
      <c r="H428" s="31"/>
      <c r="I428" s="27">
        <v>0</v>
      </c>
      <c r="J428" s="28">
        <f t="shared" si="11"/>
        <v>0</v>
      </c>
      <c r="K428" s="29" t="s">
        <v>50</v>
      </c>
      <c r="L428" s="29" t="s">
        <v>45</v>
      </c>
      <c r="M428" s="29" t="s">
        <v>51</v>
      </c>
      <c r="N428" s="30" t="str">
        <f>VLOOKUP(M428,[5]OPERACIONAL!$A$1:$C$12,2,FALSE)</f>
        <v>SELECIONAR</v>
      </c>
    </row>
    <row r="429" spans="2:14">
      <c r="B429" s="23" t="str">
        <f t="shared" si="12"/>
        <v>U.</v>
      </c>
      <c r="C429" s="24" t="s">
        <v>4</v>
      </c>
      <c r="D429" s="25"/>
      <c r="E429" s="25"/>
      <c r="F429" s="24" t="s">
        <v>18</v>
      </c>
      <c r="G429" s="26">
        <v>1</v>
      </c>
      <c r="H429" s="31"/>
      <c r="I429" s="27">
        <v>0</v>
      </c>
      <c r="J429" s="28">
        <f t="shared" si="11"/>
        <v>0</v>
      </c>
      <c r="K429" s="29" t="s">
        <v>50</v>
      </c>
      <c r="L429" s="29" t="s">
        <v>45</v>
      </c>
      <c r="M429" s="29" t="s">
        <v>51</v>
      </c>
      <c r="N429" s="30" t="str">
        <f>VLOOKUP(M429,[5]OPERACIONAL!$A$1:$C$12,2,FALSE)</f>
        <v>SELECIONAR</v>
      </c>
    </row>
    <row r="430" spans="2:14">
      <c r="B430" s="23" t="str">
        <f t="shared" si="12"/>
        <v>U.</v>
      </c>
      <c r="C430" s="24" t="s">
        <v>4</v>
      </c>
      <c r="D430" s="25"/>
      <c r="E430" s="25"/>
      <c r="F430" s="24" t="s">
        <v>18</v>
      </c>
      <c r="G430" s="26">
        <v>1</v>
      </c>
      <c r="H430" s="31"/>
      <c r="I430" s="27">
        <v>0</v>
      </c>
      <c r="J430" s="28">
        <f t="shared" si="11"/>
        <v>0</v>
      </c>
      <c r="K430" s="29" t="s">
        <v>50</v>
      </c>
      <c r="L430" s="29" t="s">
        <v>45</v>
      </c>
      <c r="M430" s="29" t="s">
        <v>51</v>
      </c>
      <c r="N430" s="30" t="str">
        <f>VLOOKUP(M430,[5]OPERACIONAL!$A$1:$C$12,2,FALSE)</f>
        <v>SELECIONAR</v>
      </c>
    </row>
    <row r="431" spans="2:14">
      <c r="B431" s="23" t="str">
        <f t="shared" si="12"/>
        <v>U.</v>
      </c>
      <c r="C431" s="24" t="s">
        <v>4</v>
      </c>
      <c r="D431" s="25"/>
      <c r="E431" s="25"/>
      <c r="F431" s="24" t="s">
        <v>18</v>
      </c>
      <c r="G431" s="26">
        <v>1</v>
      </c>
      <c r="H431" s="31"/>
      <c r="I431" s="27">
        <v>0</v>
      </c>
      <c r="J431" s="28">
        <f t="shared" si="11"/>
        <v>0</v>
      </c>
      <c r="K431" s="29" t="s">
        <v>50</v>
      </c>
      <c r="L431" s="29" t="s">
        <v>45</v>
      </c>
      <c r="M431" s="29" t="s">
        <v>51</v>
      </c>
      <c r="N431" s="30" t="str">
        <f>VLOOKUP(M431,[5]OPERACIONAL!$A$1:$C$12,2,FALSE)</f>
        <v>SELECIONAR</v>
      </c>
    </row>
    <row r="432" spans="2:14">
      <c r="B432" s="23" t="str">
        <f t="shared" si="12"/>
        <v>U.</v>
      </c>
      <c r="C432" s="24" t="s">
        <v>4</v>
      </c>
      <c r="D432" s="25"/>
      <c r="E432" s="25"/>
      <c r="F432" s="24" t="s">
        <v>18</v>
      </c>
      <c r="G432" s="26">
        <v>1</v>
      </c>
      <c r="H432" s="31"/>
      <c r="I432" s="27">
        <v>0</v>
      </c>
      <c r="J432" s="28">
        <f t="shared" si="11"/>
        <v>0</v>
      </c>
      <c r="K432" s="29" t="s">
        <v>50</v>
      </c>
      <c r="L432" s="29" t="s">
        <v>45</v>
      </c>
      <c r="M432" s="29" t="s">
        <v>51</v>
      </c>
      <c r="N432" s="30" t="str">
        <f>VLOOKUP(M432,[5]OPERACIONAL!$A$1:$C$12,2,FALSE)</f>
        <v>SELECIONAR</v>
      </c>
    </row>
    <row r="433" spans="2:14">
      <c r="B433" s="23" t="str">
        <f t="shared" si="12"/>
        <v>U.</v>
      </c>
      <c r="C433" s="24" t="s">
        <v>4</v>
      </c>
      <c r="D433" s="25"/>
      <c r="E433" s="25"/>
      <c r="F433" s="24" t="s">
        <v>18</v>
      </c>
      <c r="G433" s="26">
        <v>1</v>
      </c>
      <c r="H433" s="31"/>
      <c r="I433" s="27">
        <v>0</v>
      </c>
      <c r="J433" s="28">
        <f t="shared" si="11"/>
        <v>0</v>
      </c>
      <c r="K433" s="29" t="s">
        <v>50</v>
      </c>
      <c r="L433" s="29" t="s">
        <v>45</v>
      </c>
      <c r="M433" s="29" t="s">
        <v>51</v>
      </c>
      <c r="N433" s="30" t="str">
        <f>VLOOKUP(M433,[5]OPERACIONAL!$A$1:$C$12,2,FALSE)</f>
        <v>SELECIONAR</v>
      </c>
    </row>
    <row r="434" spans="2:14">
      <c r="B434" s="23" t="str">
        <f t="shared" si="12"/>
        <v>U.</v>
      </c>
      <c r="C434" s="24" t="s">
        <v>4</v>
      </c>
      <c r="D434" s="25"/>
      <c r="E434" s="25"/>
      <c r="F434" s="24" t="s">
        <v>18</v>
      </c>
      <c r="G434" s="26">
        <v>1</v>
      </c>
      <c r="H434" s="31"/>
      <c r="I434" s="27">
        <v>0</v>
      </c>
      <c r="J434" s="28">
        <f t="shared" si="11"/>
        <v>0</v>
      </c>
      <c r="K434" s="29" t="s">
        <v>50</v>
      </c>
      <c r="L434" s="29" t="s">
        <v>45</v>
      </c>
      <c r="M434" s="29" t="s">
        <v>51</v>
      </c>
      <c r="N434" s="30" t="str">
        <f>VLOOKUP(M434,[5]OPERACIONAL!$A$1:$C$12,2,FALSE)</f>
        <v>SELECIONAR</v>
      </c>
    </row>
    <row r="435" spans="2:14">
      <c r="B435" s="23" t="str">
        <f t="shared" si="12"/>
        <v>U.</v>
      </c>
      <c r="C435" s="24" t="s">
        <v>4</v>
      </c>
      <c r="D435" s="25"/>
      <c r="E435" s="25"/>
      <c r="F435" s="24" t="s">
        <v>18</v>
      </c>
      <c r="G435" s="26">
        <v>1</v>
      </c>
      <c r="H435" s="31"/>
      <c r="I435" s="27">
        <v>0</v>
      </c>
      <c r="J435" s="28">
        <f t="shared" si="11"/>
        <v>0</v>
      </c>
      <c r="K435" s="29" t="s">
        <v>50</v>
      </c>
      <c r="L435" s="29" t="s">
        <v>45</v>
      </c>
      <c r="M435" s="29" t="s">
        <v>51</v>
      </c>
      <c r="N435" s="30" t="str">
        <f>VLOOKUP(M435,[5]OPERACIONAL!$A$1:$C$12,2,FALSE)</f>
        <v>SELECIONAR</v>
      </c>
    </row>
    <row r="436" spans="2:14">
      <c r="B436" s="23" t="str">
        <f t="shared" si="12"/>
        <v>U.</v>
      </c>
      <c r="C436" s="24" t="s">
        <v>4</v>
      </c>
      <c r="D436" s="25"/>
      <c r="E436" s="25"/>
      <c r="F436" s="24" t="s">
        <v>18</v>
      </c>
      <c r="G436" s="26">
        <v>1</v>
      </c>
      <c r="H436" s="31"/>
      <c r="I436" s="27">
        <v>0</v>
      </c>
      <c r="J436" s="28">
        <f t="shared" si="11"/>
        <v>0</v>
      </c>
      <c r="K436" s="29" t="s">
        <v>50</v>
      </c>
      <c r="L436" s="29" t="s">
        <v>45</v>
      </c>
      <c r="M436" s="29" t="s">
        <v>51</v>
      </c>
      <c r="N436" s="30" t="str">
        <f>VLOOKUP(M436,[5]OPERACIONAL!$A$1:$C$12,2,FALSE)</f>
        <v>SELECIONAR</v>
      </c>
    </row>
    <row r="437" spans="2:14">
      <c r="B437" s="23" t="str">
        <f t="shared" si="12"/>
        <v>U.</v>
      </c>
      <c r="C437" s="24" t="s">
        <v>4</v>
      </c>
      <c r="D437" s="25"/>
      <c r="E437" s="25"/>
      <c r="F437" s="24" t="s">
        <v>18</v>
      </c>
      <c r="G437" s="26">
        <v>1</v>
      </c>
      <c r="H437" s="31"/>
      <c r="I437" s="27">
        <v>0</v>
      </c>
      <c r="J437" s="28">
        <f t="shared" si="11"/>
        <v>0</v>
      </c>
      <c r="K437" s="29" t="s">
        <v>50</v>
      </c>
      <c r="L437" s="29" t="s">
        <v>45</v>
      </c>
      <c r="M437" s="29" t="s">
        <v>51</v>
      </c>
      <c r="N437" s="30" t="str">
        <f>VLOOKUP(M437,[5]OPERACIONAL!$A$1:$C$12,2,FALSE)</f>
        <v>SELECIONAR</v>
      </c>
    </row>
    <row r="438" spans="2:14">
      <c r="B438" s="23" t="str">
        <f t="shared" si="12"/>
        <v>U.</v>
      </c>
      <c r="C438" s="24" t="s">
        <v>4</v>
      </c>
      <c r="D438" s="25"/>
      <c r="E438" s="25"/>
      <c r="F438" s="24" t="s">
        <v>18</v>
      </c>
      <c r="G438" s="26">
        <v>1</v>
      </c>
      <c r="H438" s="31"/>
      <c r="I438" s="27">
        <v>0</v>
      </c>
      <c r="J438" s="28">
        <f t="shared" si="11"/>
        <v>0</v>
      </c>
      <c r="K438" s="29" t="s">
        <v>50</v>
      </c>
      <c r="L438" s="29" t="s">
        <v>45</v>
      </c>
      <c r="M438" s="29" t="s">
        <v>51</v>
      </c>
      <c r="N438" s="30" t="str">
        <f>VLOOKUP(M438,[5]OPERACIONAL!$A$1:$C$12,2,FALSE)</f>
        <v>SELECIONAR</v>
      </c>
    </row>
    <row r="439" spans="2:14">
      <c r="B439" s="23" t="str">
        <f t="shared" si="12"/>
        <v>U.</v>
      </c>
      <c r="C439" s="24" t="s">
        <v>4</v>
      </c>
      <c r="D439" s="25"/>
      <c r="E439" s="25"/>
      <c r="F439" s="24" t="s">
        <v>18</v>
      </c>
      <c r="G439" s="26">
        <v>1</v>
      </c>
      <c r="H439" s="31"/>
      <c r="I439" s="27">
        <v>0</v>
      </c>
      <c r="J439" s="28">
        <f t="shared" ref="J439:J502" si="13">G439*I439</f>
        <v>0</v>
      </c>
      <c r="K439" s="29" t="s">
        <v>50</v>
      </c>
      <c r="L439" s="29" t="s">
        <v>45</v>
      </c>
      <c r="M439" s="29" t="s">
        <v>51</v>
      </c>
      <c r="N439" s="30" t="str">
        <f>VLOOKUP(M439,[5]OPERACIONAL!$A$1:$C$12,2,FALSE)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VLOOKUP(M440,[5]OPERACIONAL!$A$1:$C$12,2,FALSE)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VLOOKUP(M441,[5]OPERACIONAL!$A$1:$C$12,2,FALSE)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VLOOKUP(M442,[5]OPERACIONAL!$A$1:$C$12,2,FALSE)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VLOOKUP(M443,[5]OPERACIONAL!$A$1:$C$12,2,FALSE)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VLOOKUP(M444,[5]OPERACIONAL!$A$1:$C$12,2,FALSE)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VLOOKUP(M445,[5]OPERACIONAL!$A$1:$C$12,2,FALSE)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VLOOKUP(M446,[5]OPERACIONAL!$A$1:$C$12,2,FALSE)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VLOOKUP(M447,[5]OPERACIONAL!$A$1:$C$12,2,FALSE)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VLOOKUP(M448,[5]OPERACIONAL!$A$1:$C$12,2,FALSE)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VLOOKUP(M449,[5]OPERACIONAL!$A$1:$C$12,2,FALSE)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VLOOKUP(M450,[5]OPERACIONAL!$A$1:$C$12,2,FALSE)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VLOOKUP(M451,[5]OPERACIONAL!$A$1:$C$12,2,FALSE)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VLOOKUP(M452,[5]OPERACIONAL!$A$1:$C$12,2,FALSE)</f>
        <v>SELECIONAR</v>
      </c>
    </row>
    <row r="453" spans="2:14">
      <c r="B453" s="23" t="str">
        <f t="shared" si="12"/>
        <v>U.</v>
      </c>
      <c r="C453" s="24" t="s">
        <v>4</v>
      </c>
      <c r="D453" s="25"/>
      <c r="E453" s="25"/>
      <c r="F453" s="24" t="s">
        <v>18</v>
      </c>
      <c r="G453" s="26">
        <v>1</v>
      </c>
      <c r="H453" s="31"/>
      <c r="I453" s="27">
        <v>0</v>
      </c>
      <c r="J453" s="28">
        <f t="shared" si="13"/>
        <v>0</v>
      </c>
      <c r="K453" s="29" t="s">
        <v>50</v>
      </c>
      <c r="L453" s="29" t="s">
        <v>45</v>
      </c>
      <c r="M453" s="29" t="s">
        <v>51</v>
      </c>
      <c r="N453" s="30" t="str">
        <f>VLOOKUP(M453,[5]OPERACIONAL!$A$1:$C$12,2,FALSE)</f>
        <v>SELECIONAR</v>
      </c>
    </row>
    <row r="454" spans="2:14">
      <c r="B454" s="23" t="str">
        <f t="shared" si="12"/>
        <v>U.</v>
      </c>
      <c r="C454" s="24" t="s">
        <v>4</v>
      </c>
      <c r="D454" s="25"/>
      <c r="E454" s="25"/>
      <c r="F454" s="24" t="s">
        <v>18</v>
      </c>
      <c r="G454" s="26">
        <v>1</v>
      </c>
      <c r="H454" s="31"/>
      <c r="I454" s="27">
        <v>0</v>
      </c>
      <c r="J454" s="28">
        <f t="shared" si="13"/>
        <v>0</v>
      </c>
      <c r="K454" s="29" t="s">
        <v>50</v>
      </c>
      <c r="L454" s="29" t="s">
        <v>45</v>
      </c>
      <c r="M454" s="29" t="s">
        <v>51</v>
      </c>
      <c r="N454" s="30" t="str">
        <f>VLOOKUP(M454,[5]OPERACIONAL!$A$1:$C$12,2,FALSE)</f>
        <v>SELECIONAR</v>
      </c>
    </row>
    <row r="455" spans="2:14">
      <c r="B455" s="23" t="str">
        <f t="shared" si="12"/>
        <v>U.</v>
      </c>
      <c r="C455" s="24" t="s">
        <v>4</v>
      </c>
      <c r="D455" s="25"/>
      <c r="E455" s="25"/>
      <c r="F455" s="24" t="s">
        <v>18</v>
      </c>
      <c r="G455" s="26">
        <v>1</v>
      </c>
      <c r="H455" s="31"/>
      <c r="I455" s="27">
        <v>0</v>
      </c>
      <c r="J455" s="28">
        <f t="shared" si="13"/>
        <v>0</v>
      </c>
      <c r="K455" s="29" t="s">
        <v>50</v>
      </c>
      <c r="L455" s="29" t="s">
        <v>45</v>
      </c>
      <c r="M455" s="29" t="s">
        <v>51</v>
      </c>
      <c r="N455" s="30" t="str">
        <f>VLOOKUP(M455,[5]OPERACIONAL!$A$1:$C$12,2,FALSE)</f>
        <v>SELECIONAR</v>
      </c>
    </row>
    <row r="456" spans="2:14">
      <c r="B456" s="23" t="str">
        <f t="shared" si="12"/>
        <v>U.</v>
      </c>
      <c r="C456" s="24" t="s">
        <v>4</v>
      </c>
      <c r="D456" s="25"/>
      <c r="E456" s="25"/>
      <c r="F456" s="24" t="s">
        <v>18</v>
      </c>
      <c r="G456" s="26">
        <v>1</v>
      </c>
      <c r="H456" s="31"/>
      <c r="I456" s="27">
        <v>0</v>
      </c>
      <c r="J456" s="28">
        <f t="shared" si="13"/>
        <v>0</v>
      </c>
      <c r="K456" s="29" t="s">
        <v>50</v>
      </c>
      <c r="L456" s="29" t="s">
        <v>45</v>
      </c>
      <c r="M456" s="29" t="s">
        <v>51</v>
      </c>
      <c r="N456" s="30" t="str">
        <f>VLOOKUP(M456,[5]OPERACIONAL!$A$1:$C$12,2,FALSE)</f>
        <v>SELECIONAR</v>
      </c>
    </row>
    <row r="457" spans="2:14">
      <c r="B457" s="23" t="str">
        <f t="shared" si="12"/>
        <v>U.</v>
      </c>
      <c r="C457" s="24" t="s">
        <v>4</v>
      </c>
      <c r="D457" s="25"/>
      <c r="E457" s="25"/>
      <c r="F457" s="24" t="s">
        <v>18</v>
      </c>
      <c r="G457" s="26">
        <v>1</v>
      </c>
      <c r="H457" s="31"/>
      <c r="I457" s="27">
        <v>0</v>
      </c>
      <c r="J457" s="28">
        <f t="shared" si="13"/>
        <v>0</v>
      </c>
      <c r="K457" s="29" t="s">
        <v>50</v>
      </c>
      <c r="L457" s="29" t="s">
        <v>45</v>
      </c>
      <c r="M457" s="29" t="s">
        <v>51</v>
      </c>
      <c r="N457" s="30" t="str">
        <f>VLOOKUP(M457,[5]OPERACIONAL!$A$1:$C$12,2,FALSE)</f>
        <v>SELECIONAR</v>
      </c>
    </row>
    <row r="458" spans="2:14">
      <c r="B458" s="23" t="str">
        <f t="shared" si="12"/>
        <v>U.</v>
      </c>
      <c r="C458" s="24" t="s">
        <v>4</v>
      </c>
      <c r="D458" s="25"/>
      <c r="E458" s="25"/>
      <c r="F458" s="24" t="s">
        <v>18</v>
      </c>
      <c r="G458" s="26">
        <v>1</v>
      </c>
      <c r="H458" s="31"/>
      <c r="I458" s="27">
        <v>0</v>
      </c>
      <c r="J458" s="28">
        <f t="shared" si="13"/>
        <v>0</v>
      </c>
      <c r="K458" s="29" t="s">
        <v>50</v>
      </c>
      <c r="L458" s="29" t="s">
        <v>45</v>
      </c>
      <c r="M458" s="29" t="s">
        <v>51</v>
      </c>
      <c r="N458" s="30" t="str">
        <f>VLOOKUP(M458,[5]OPERACIONAL!$A$1:$C$12,2,FALSE)</f>
        <v>SELECIONAR</v>
      </c>
    </row>
    <row r="459" spans="2:14">
      <c r="B459" s="23" t="str">
        <f t="shared" si="12"/>
        <v>U.</v>
      </c>
      <c r="C459" s="24" t="s">
        <v>4</v>
      </c>
      <c r="D459" s="25"/>
      <c r="E459" s="25"/>
      <c r="F459" s="24" t="s">
        <v>18</v>
      </c>
      <c r="G459" s="26">
        <v>1</v>
      </c>
      <c r="H459" s="31"/>
      <c r="I459" s="27">
        <v>0</v>
      </c>
      <c r="J459" s="28">
        <f t="shared" si="13"/>
        <v>0</v>
      </c>
      <c r="K459" s="29" t="s">
        <v>50</v>
      </c>
      <c r="L459" s="29" t="s">
        <v>45</v>
      </c>
      <c r="M459" s="29" t="s">
        <v>51</v>
      </c>
      <c r="N459" s="30" t="str">
        <f>VLOOKUP(M459,[5]OPERACIONAL!$A$1:$C$12,2,FALSE)</f>
        <v>SELECIONAR</v>
      </c>
    </row>
    <row r="460" spans="2:14">
      <c r="B460" s="23" t="str">
        <f t="shared" si="12"/>
        <v>U.</v>
      </c>
      <c r="C460" s="24" t="s">
        <v>4</v>
      </c>
      <c r="D460" s="25"/>
      <c r="E460" s="25"/>
      <c r="F460" s="24" t="s">
        <v>18</v>
      </c>
      <c r="G460" s="26">
        <v>1</v>
      </c>
      <c r="H460" s="31"/>
      <c r="I460" s="27">
        <v>0</v>
      </c>
      <c r="J460" s="28">
        <f t="shared" si="13"/>
        <v>0</v>
      </c>
      <c r="K460" s="29" t="s">
        <v>50</v>
      </c>
      <c r="L460" s="29" t="s">
        <v>45</v>
      </c>
      <c r="M460" s="29" t="s">
        <v>51</v>
      </c>
      <c r="N460" s="30" t="str">
        <f>VLOOKUP(M460,[5]OPERACIONAL!$A$1:$C$12,2,FALSE)</f>
        <v>SELECIONAR</v>
      </c>
    </row>
    <row r="461" spans="2:14">
      <c r="B461" s="23" t="str">
        <f t="shared" si="12"/>
        <v>U.</v>
      </c>
      <c r="C461" s="24" t="s">
        <v>4</v>
      </c>
      <c r="D461" s="25"/>
      <c r="E461" s="25"/>
      <c r="F461" s="24" t="s">
        <v>18</v>
      </c>
      <c r="G461" s="26">
        <v>1</v>
      </c>
      <c r="H461" s="31"/>
      <c r="I461" s="27">
        <v>0</v>
      </c>
      <c r="J461" s="28">
        <f t="shared" si="13"/>
        <v>0</v>
      </c>
      <c r="K461" s="29" t="s">
        <v>50</v>
      </c>
      <c r="L461" s="29" t="s">
        <v>45</v>
      </c>
      <c r="M461" s="29" t="s">
        <v>51</v>
      </c>
      <c r="N461" s="30" t="str">
        <f>VLOOKUP(M461,[5]OPERACIONAL!$A$1:$C$12,2,FALSE)</f>
        <v>SELECIONAR</v>
      </c>
    </row>
    <row r="462" spans="2:14">
      <c r="B462" s="23" t="str">
        <f t="shared" si="12"/>
        <v>U.</v>
      </c>
      <c r="C462" s="24" t="s">
        <v>4</v>
      </c>
      <c r="D462" s="25"/>
      <c r="E462" s="25"/>
      <c r="F462" s="24" t="s">
        <v>18</v>
      </c>
      <c r="G462" s="26">
        <v>1</v>
      </c>
      <c r="H462" s="31"/>
      <c r="I462" s="27">
        <v>0</v>
      </c>
      <c r="J462" s="28">
        <f t="shared" si="13"/>
        <v>0</v>
      </c>
      <c r="K462" s="29" t="s">
        <v>50</v>
      </c>
      <c r="L462" s="29" t="s">
        <v>45</v>
      </c>
      <c r="M462" s="29" t="s">
        <v>51</v>
      </c>
      <c r="N462" s="30" t="str">
        <f>VLOOKUP(M462,[5]OPERACIONAL!$A$1:$C$12,2,FALSE)</f>
        <v>SELECIONAR</v>
      </c>
    </row>
    <row r="463" spans="2:14">
      <c r="B463" s="23" t="str">
        <f t="shared" si="12"/>
        <v>U.</v>
      </c>
      <c r="C463" s="24" t="s">
        <v>4</v>
      </c>
      <c r="D463" s="25"/>
      <c r="E463" s="25"/>
      <c r="F463" s="24" t="s">
        <v>18</v>
      </c>
      <c r="G463" s="26">
        <v>1</v>
      </c>
      <c r="H463" s="31"/>
      <c r="I463" s="27">
        <v>0</v>
      </c>
      <c r="J463" s="28">
        <f t="shared" si="13"/>
        <v>0</v>
      </c>
      <c r="K463" s="29" t="s">
        <v>50</v>
      </c>
      <c r="L463" s="29" t="s">
        <v>45</v>
      </c>
      <c r="M463" s="29" t="s">
        <v>51</v>
      </c>
      <c r="N463" s="30" t="str">
        <f>VLOOKUP(M463,[5]OPERACIONAL!$A$1:$C$12,2,FALSE)</f>
        <v>SELECIONAR</v>
      </c>
    </row>
    <row r="464" spans="2:14">
      <c r="B464" s="23" t="str">
        <f t="shared" si="12"/>
        <v>U.</v>
      </c>
      <c r="C464" s="24" t="s">
        <v>4</v>
      </c>
      <c r="D464" s="25"/>
      <c r="E464" s="25"/>
      <c r="F464" s="24" t="s">
        <v>18</v>
      </c>
      <c r="G464" s="26">
        <v>1</v>
      </c>
      <c r="H464" s="31"/>
      <c r="I464" s="27">
        <v>0</v>
      </c>
      <c r="J464" s="28">
        <f t="shared" si="13"/>
        <v>0</v>
      </c>
      <c r="K464" s="29" t="s">
        <v>50</v>
      </c>
      <c r="L464" s="29" t="s">
        <v>45</v>
      </c>
      <c r="M464" s="29" t="s">
        <v>51</v>
      </c>
      <c r="N464" s="30" t="str">
        <f>VLOOKUP(M464,[5]OPERACIONAL!$A$1:$C$12,2,FALSE)</f>
        <v>SELECIONAR</v>
      </c>
    </row>
    <row r="465" spans="2:14">
      <c r="B465" s="23" t="str">
        <f t="shared" si="12"/>
        <v>U.</v>
      </c>
      <c r="C465" s="24" t="s">
        <v>4</v>
      </c>
      <c r="D465" s="25"/>
      <c r="E465" s="25"/>
      <c r="F465" s="24" t="s">
        <v>18</v>
      </c>
      <c r="G465" s="26">
        <v>1</v>
      </c>
      <c r="H465" s="31"/>
      <c r="I465" s="27">
        <v>0</v>
      </c>
      <c r="J465" s="28">
        <f t="shared" si="13"/>
        <v>0</v>
      </c>
      <c r="K465" s="29" t="s">
        <v>50</v>
      </c>
      <c r="L465" s="29" t="s">
        <v>45</v>
      </c>
      <c r="M465" s="29" t="s">
        <v>51</v>
      </c>
      <c r="N465" s="30" t="str">
        <f>VLOOKUP(M465,[5]OPERACIONAL!$A$1:$C$12,2,FALSE)</f>
        <v>SELECIONAR</v>
      </c>
    </row>
    <row r="466" spans="2:14">
      <c r="B466" s="23" t="str">
        <f t="shared" si="12"/>
        <v>U.</v>
      </c>
      <c r="C466" s="24" t="s">
        <v>4</v>
      </c>
      <c r="D466" s="25"/>
      <c r="E466" s="25"/>
      <c r="F466" s="24" t="s">
        <v>18</v>
      </c>
      <c r="G466" s="26">
        <v>1</v>
      </c>
      <c r="H466" s="31"/>
      <c r="I466" s="27">
        <v>0</v>
      </c>
      <c r="J466" s="28">
        <f t="shared" si="13"/>
        <v>0</v>
      </c>
      <c r="K466" s="29" t="s">
        <v>50</v>
      </c>
      <c r="L466" s="29" t="s">
        <v>45</v>
      </c>
      <c r="M466" s="29" t="s">
        <v>51</v>
      </c>
      <c r="N466" s="30" t="str">
        <f>VLOOKUP(M466,[5]OPERACIONAL!$A$1:$C$12,2,FALSE)</f>
        <v>SELECIONAR</v>
      </c>
    </row>
    <row r="467" spans="2:14">
      <c r="B467" s="23" t="str">
        <f t="shared" si="12"/>
        <v>U.</v>
      </c>
      <c r="C467" s="24" t="s">
        <v>4</v>
      </c>
      <c r="D467" s="25"/>
      <c r="E467" s="25"/>
      <c r="F467" s="24" t="s">
        <v>18</v>
      </c>
      <c r="G467" s="26">
        <v>1</v>
      </c>
      <c r="H467" s="31"/>
      <c r="I467" s="27">
        <v>0</v>
      </c>
      <c r="J467" s="28">
        <f t="shared" si="13"/>
        <v>0</v>
      </c>
      <c r="K467" s="29" t="s">
        <v>50</v>
      </c>
      <c r="L467" s="29" t="s">
        <v>45</v>
      </c>
      <c r="M467" s="29" t="s">
        <v>51</v>
      </c>
      <c r="N467" s="30" t="str">
        <f>VLOOKUP(M467,[5]OPERACIONAL!$A$1:$C$12,2,FALSE)</f>
        <v>SELECIONAR</v>
      </c>
    </row>
    <row r="468" spans="2:14">
      <c r="B468" s="23" t="str">
        <f t="shared" si="12"/>
        <v>U.</v>
      </c>
      <c r="C468" s="24" t="s">
        <v>4</v>
      </c>
      <c r="D468" s="25"/>
      <c r="E468" s="25"/>
      <c r="F468" s="24" t="s">
        <v>18</v>
      </c>
      <c r="G468" s="26">
        <v>1</v>
      </c>
      <c r="H468" s="31"/>
      <c r="I468" s="27">
        <v>0</v>
      </c>
      <c r="J468" s="28">
        <f t="shared" si="13"/>
        <v>0</v>
      </c>
      <c r="K468" s="29" t="s">
        <v>50</v>
      </c>
      <c r="L468" s="29" t="s">
        <v>45</v>
      </c>
      <c r="M468" s="29" t="s">
        <v>51</v>
      </c>
      <c r="N468" s="30" t="str">
        <f>VLOOKUP(M468,[5]OPERACIONAL!$A$1:$C$12,2,FALSE)</f>
        <v>SELECIONAR</v>
      </c>
    </row>
    <row r="469" spans="2:14">
      <c r="B469" s="23" t="str">
        <f t="shared" si="12"/>
        <v>U.</v>
      </c>
      <c r="C469" s="24" t="s">
        <v>4</v>
      </c>
      <c r="D469" s="25"/>
      <c r="E469" s="25"/>
      <c r="F469" s="24" t="s">
        <v>18</v>
      </c>
      <c r="G469" s="26">
        <v>1</v>
      </c>
      <c r="H469" s="31"/>
      <c r="I469" s="27">
        <v>0</v>
      </c>
      <c r="J469" s="28">
        <f t="shared" si="13"/>
        <v>0</v>
      </c>
      <c r="K469" s="29" t="s">
        <v>50</v>
      </c>
      <c r="L469" s="29" t="s">
        <v>45</v>
      </c>
      <c r="M469" s="29" t="s">
        <v>51</v>
      </c>
      <c r="N469" s="30" t="str">
        <f>VLOOKUP(M469,[5]OPERACIONAL!$A$1:$C$12,2,FALSE)</f>
        <v>SELECIONAR</v>
      </c>
    </row>
    <row r="470" spans="2:14">
      <c r="B470" s="23" t="str">
        <f t="shared" si="12"/>
        <v>U.</v>
      </c>
      <c r="C470" s="24" t="s">
        <v>4</v>
      </c>
      <c r="D470" s="25"/>
      <c r="E470" s="25"/>
      <c r="F470" s="24" t="s">
        <v>18</v>
      </c>
      <c r="G470" s="26">
        <v>1</v>
      </c>
      <c r="H470" s="31"/>
      <c r="I470" s="27">
        <v>0</v>
      </c>
      <c r="J470" s="28">
        <f t="shared" si="13"/>
        <v>0</v>
      </c>
      <c r="K470" s="29" t="s">
        <v>50</v>
      </c>
      <c r="L470" s="29" t="s">
        <v>45</v>
      </c>
      <c r="M470" s="29" t="s">
        <v>51</v>
      </c>
      <c r="N470" s="30" t="str">
        <f>VLOOKUP(M470,[5]OPERACIONAL!$A$1:$C$12,2,FALSE)</f>
        <v>SELECIONAR</v>
      </c>
    </row>
    <row r="471" spans="2:14">
      <c r="B471" s="23" t="str">
        <f t="shared" si="12"/>
        <v>U.</v>
      </c>
      <c r="C471" s="24" t="s">
        <v>4</v>
      </c>
      <c r="D471" s="25"/>
      <c r="E471" s="25"/>
      <c r="F471" s="24" t="s">
        <v>18</v>
      </c>
      <c r="G471" s="26">
        <v>1</v>
      </c>
      <c r="H471" s="31"/>
      <c r="I471" s="27">
        <v>0</v>
      </c>
      <c r="J471" s="28">
        <f t="shared" si="13"/>
        <v>0</v>
      </c>
      <c r="K471" s="29" t="s">
        <v>50</v>
      </c>
      <c r="L471" s="29" t="s">
        <v>45</v>
      </c>
      <c r="M471" s="29" t="s">
        <v>51</v>
      </c>
      <c r="N471" s="30" t="str">
        <f>VLOOKUP(M471,[5]OPERACIONAL!$A$1:$C$12,2,FALSE)</f>
        <v>SELECIONAR</v>
      </c>
    </row>
    <row r="472" spans="2:14">
      <c r="B472" s="23" t="str">
        <f t="shared" si="12"/>
        <v>U.</v>
      </c>
      <c r="C472" s="24" t="s">
        <v>4</v>
      </c>
      <c r="D472" s="25"/>
      <c r="E472" s="25"/>
      <c r="F472" s="24" t="s">
        <v>18</v>
      </c>
      <c r="G472" s="26">
        <v>1</v>
      </c>
      <c r="H472" s="31"/>
      <c r="I472" s="27">
        <v>0</v>
      </c>
      <c r="J472" s="28">
        <f t="shared" si="13"/>
        <v>0</v>
      </c>
      <c r="K472" s="29" t="s">
        <v>50</v>
      </c>
      <c r="L472" s="29" t="s">
        <v>45</v>
      </c>
      <c r="M472" s="29" t="s">
        <v>51</v>
      </c>
      <c r="N472" s="30" t="str">
        <f>VLOOKUP(M472,[5]OPERACIONAL!$A$1:$C$12,2,FALSE)</f>
        <v>SELECIONAR</v>
      </c>
    </row>
    <row r="473" spans="2:14">
      <c r="B473" s="23" t="str">
        <f t="shared" ref="B473:B536" si="14">MID(C473,1,2)</f>
        <v>U.</v>
      </c>
      <c r="C473" s="24" t="s">
        <v>4</v>
      </c>
      <c r="D473" s="25"/>
      <c r="E473" s="25"/>
      <c r="F473" s="24" t="s">
        <v>18</v>
      </c>
      <c r="G473" s="26">
        <v>1</v>
      </c>
      <c r="H473" s="31"/>
      <c r="I473" s="27">
        <v>0</v>
      </c>
      <c r="J473" s="28">
        <f t="shared" si="13"/>
        <v>0</v>
      </c>
      <c r="K473" s="29" t="s">
        <v>50</v>
      </c>
      <c r="L473" s="29" t="s">
        <v>45</v>
      </c>
      <c r="M473" s="29" t="s">
        <v>51</v>
      </c>
      <c r="N473" s="30" t="str">
        <f>VLOOKUP(M473,[5]OPERACIONAL!$A$1:$C$12,2,FALSE)</f>
        <v>SELECIONAR</v>
      </c>
    </row>
    <row r="474" spans="2:14">
      <c r="B474" s="23" t="str">
        <f t="shared" si="14"/>
        <v>U.</v>
      </c>
      <c r="C474" s="24" t="s">
        <v>4</v>
      </c>
      <c r="D474" s="25"/>
      <c r="E474" s="25"/>
      <c r="F474" s="24" t="s">
        <v>18</v>
      </c>
      <c r="G474" s="26">
        <v>1</v>
      </c>
      <c r="H474" s="31"/>
      <c r="I474" s="27">
        <v>0</v>
      </c>
      <c r="J474" s="28">
        <f t="shared" si="13"/>
        <v>0</v>
      </c>
      <c r="K474" s="29" t="s">
        <v>50</v>
      </c>
      <c r="L474" s="29" t="s">
        <v>45</v>
      </c>
      <c r="M474" s="29" t="s">
        <v>51</v>
      </c>
      <c r="N474" s="30" t="str">
        <f>VLOOKUP(M474,[5]OPERACIONAL!$A$1:$C$12,2,FALSE)</f>
        <v>SELECIONAR</v>
      </c>
    </row>
    <row r="475" spans="2:14">
      <c r="B475" s="23" t="str">
        <f t="shared" si="14"/>
        <v>U.</v>
      </c>
      <c r="C475" s="24" t="s">
        <v>4</v>
      </c>
      <c r="D475" s="25"/>
      <c r="E475" s="25"/>
      <c r="F475" s="24" t="s">
        <v>18</v>
      </c>
      <c r="G475" s="26">
        <v>1</v>
      </c>
      <c r="H475" s="31"/>
      <c r="I475" s="27">
        <v>0</v>
      </c>
      <c r="J475" s="28">
        <f t="shared" si="13"/>
        <v>0</v>
      </c>
      <c r="K475" s="29" t="s">
        <v>50</v>
      </c>
      <c r="L475" s="29" t="s">
        <v>45</v>
      </c>
      <c r="M475" s="29" t="s">
        <v>51</v>
      </c>
      <c r="N475" s="30" t="str">
        <f>VLOOKUP(M475,[5]OPERACIONAL!$A$1:$C$12,2,FALSE)</f>
        <v>SELECIONAR</v>
      </c>
    </row>
    <row r="476" spans="2:14">
      <c r="B476" s="23" t="str">
        <f t="shared" si="14"/>
        <v>U.</v>
      </c>
      <c r="C476" s="24" t="s">
        <v>4</v>
      </c>
      <c r="D476" s="25"/>
      <c r="E476" s="25"/>
      <c r="F476" s="24" t="s">
        <v>18</v>
      </c>
      <c r="G476" s="26">
        <v>1</v>
      </c>
      <c r="H476" s="31"/>
      <c r="I476" s="27">
        <v>0</v>
      </c>
      <c r="J476" s="28">
        <f t="shared" si="13"/>
        <v>0</v>
      </c>
      <c r="K476" s="29" t="s">
        <v>50</v>
      </c>
      <c r="L476" s="29" t="s">
        <v>45</v>
      </c>
      <c r="M476" s="29" t="s">
        <v>51</v>
      </c>
      <c r="N476" s="30" t="str">
        <f>VLOOKUP(M476,[5]OPERACIONAL!$A$1:$C$12,2,FALSE)</f>
        <v>SELECIONAR</v>
      </c>
    </row>
    <row r="477" spans="2:14">
      <c r="B477" s="23" t="str">
        <f t="shared" si="14"/>
        <v>U.</v>
      </c>
      <c r="C477" s="24" t="s">
        <v>4</v>
      </c>
      <c r="D477" s="25"/>
      <c r="E477" s="25"/>
      <c r="F477" s="24" t="s">
        <v>18</v>
      </c>
      <c r="G477" s="26">
        <v>1</v>
      </c>
      <c r="H477" s="31"/>
      <c r="I477" s="27">
        <v>0</v>
      </c>
      <c r="J477" s="28">
        <f t="shared" si="13"/>
        <v>0</v>
      </c>
      <c r="K477" s="29" t="s">
        <v>50</v>
      </c>
      <c r="L477" s="29" t="s">
        <v>45</v>
      </c>
      <c r="M477" s="29" t="s">
        <v>51</v>
      </c>
      <c r="N477" s="30" t="str">
        <f>VLOOKUP(M477,[5]OPERACIONAL!$A$1:$C$12,2,FALSE)</f>
        <v>SELECIONAR</v>
      </c>
    </row>
    <row r="478" spans="2:14">
      <c r="B478" s="23" t="str">
        <f t="shared" si="14"/>
        <v>U.</v>
      </c>
      <c r="C478" s="24" t="s">
        <v>4</v>
      </c>
      <c r="D478" s="25"/>
      <c r="E478" s="25"/>
      <c r="F478" s="24" t="s">
        <v>18</v>
      </c>
      <c r="G478" s="26">
        <v>1</v>
      </c>
      <c r="H478" s="31"/>
      <c r="I478" s="27">
        <v>0</v>
      </c>
      <c r="J478" s="28">
        <f t="shared" si="13"/>
        <v>0</v>
      </c>
      <c r="K478" s="29" t="s">
        <v>50</v>
      </c>
      <c r="L478" s="29" t="s">
        <v>45</v>
      </c>
      <c r="M478" s="29" t="s">
        <v>51</v>
      </c>
      <c r="N478" s="30" t="str">
        <f>VLOOKUP(M478,[5]OPERACIONAL!$A$1:$C$12,2,FALSE)</f>
        <v>SELECIONAR</v>
      </c>
    </row>
    <row r="479" spans="2:14">
      <c r="B479" s="23" t="str">
        <f t="shared" si="14"/>
        <v>U.</v>
      </c>
      <c r="C479" s="24" t="s">
        <v>4</v>
      </c>
      <c r="D479" s="25"/>
      <c r="E479" s="25"/>
      <c r="F479" s="24" t="s">
        <v>18</v>
      </c>
      <c r="G479" s="26">
        <v>1</v>
      </c>
      <c r="H479" s="31"/>
      <c r="I479" s="27">
        <v>0</v>
      </c>
      <c r="J479" s="28">
        <f t="shared" si="13"/>
        <v>0</v>
      </c>
      <c r="K479" s="29" t="s">
        <v>50</v>
      </c>
      <c r="L479" s="29" t="s">
        <v>45</v>
      </c>
      <c r="M479" s="29" t="s">
        <v>51</v>
      </c>
      <c r="N479" s="30" t="str">
        <f>VLOOKUP(M479,[5]OPERACIONAL!$A$1:$C$12,2,FALSE)</f>
        <v>SELECIONAR</v>
      </c>
    </row>
    <row r="480" spans="2:14">
      <c r="B480" s="23" t="str">
        <f t="shared" si="14"/>
        <v>U.</v>
      </c>
      <c r="C480" s="24" t="s">
        <v>4</v>
      </c>
      <c r="D480" s="25"/>
      <c r="E480" s="25"/>
      <c r="F480" s="24" t="s">
        <v>18</v>
      </c>
      <c r="G480" s="26">
        <v>1</v>
      </c>
      <c r="H480" s="31"/>
      <c r="I480" s="27">
        <v>0</v>
      </c>
      <c r="J480" s="28">
        <f t="shared" si="13"/>
        <v>0</v>
      </c>
      <c r="K480" s="29" t="s">
        <v>50</v>
      </c>
      <c r="L480" s="29" t="s">
        <v>45</v>
      </c>
      <c r="M480" s="29" t="s">
        <v>51</v>
      </c>
      <c r="N480" s="30" t="str">
        <f>VLOOKUP(M480,[5]OPERACIONAL!$A$1:$C$12,2,FALSE)</f>
        <v>SELECIONAR</v>
      </c>
    </row>
    <row r="481" spans="2:14">
      <c r="B481" s="23" t="str">
        <f t="shared" si="14"/>
        <v>U.</v>
      </c>
      <c r="C481" s="24" t="s">
        <v>4</v>
      </c>
      <c r="D481" s="25"/>
      <c r="E481" s="25"/>
      <c r="F481" s="24" t="s">
        <v>18</v>
      </c>
      <c r="G481" s="26">
        <v>1</v>
      </c>
      <c r="H481" s="31"/>
      <c r="I481" s="27">
        <v>0</v>
      </c>
      <c r="J481" s="28">
        <f t="shared" si="13"/>
        <v>0</v>
      </c>
      <c r="K481" s="29" t="s">
        <v>50</v>
      </c>
      <c r="L481" s="29" t="s">
        <v>45</v>
      </c>
      <c r="M481" s="29" t="s">
        <v>51</v>
      </c>
      <c r="N481" s="30" t="str">
        <f>VLOOKUP(M481,[5]OPERACIONAL!$A$1:$C$12,2,FALSE)</f>
        <v>SELECIONAR</v>
      </c>
    </row>
    <row r="482" spans="2:14">
      <c r="B482" s="23" t="str">
        <f t="shared" si="14"/>
        <v>U.</v>
      </c>
      <c r="C482" s="24" t="s">
        <v>4</v>
      </c>
      <c r="D482" s="25"/>
      <c r="E482" s="25"/>
      <c r="F482" s="24" t="s">
        <v>18</v>
      </c>
      <c r="G482" s="26">
        <v>1</v>
      </c>
      <c r="H482" s="31"/>
      <c r="I482" s="27">
        <v>0</v>
      </c>
      <c r="J482" s="28">
        <f t="shared" si="13"/>
        <v>0</v>
      </c>
      <c r="K482" s="29" t="s">
        <v>50</v>
      </c>
      <c r="L482" s="29" t="s">
        <v>45</v>
      </c>
      <c r="M482" s="29" t="s">
        <v>51</v>
      </c>
      <c r="N482" s="30" t="str">
        <f>VLOOKUP(M482,[5]OPERACIONAL!$A$1:$C$12,2,FALSE)</f>
        <v>SELECIONAR</v>
      </c>
    </row>
    <row r="483" spans="2:14">
      <c r="B483" s="23" t="str">
        <f t="shared" si="14"/>
        <v>U.</v>
      </c>
      <c r="C483" s="24" t="s">
        <v>4</v>
      </c>
      <c r="D483" s="25"/>
      <c r="E483" s="25"/>
      <c r="F483" s="24" t="s">
        <v>18</v>
      </c>
      <c r="G483" s="26">
        <v>1</v>
      </c>
      <c r="H483" s="31"/>
      <c r="I483" s="27">
        <v>0</v>
      </c>
      <c r="J483" s="28">
        <f t="shared" si="13"/>
        <v>0</v>
      </c>
      <c r="K483" s="29" t="s">
        <v>50</v>
      </c>
      <c r="L483" s="29" t="s">
        <v>45</v>
      </c>
      <c r="M483" s="29" t="s">
        <v>51</v>
      </c>
      <c r="N483" s="30" t="str">
        <f>VLOOKUP(M483,[5]OPERACIONAL!$A$1:$C$12,2,FALSE)</f>
        <v>SELECIONAR</v>
      </c>
    </row>
    <row r="484" spans="2:14">
      <c r="B484" s="23" t="str">
        <f t="shared" si="14"/>
        <v>U.</v>
      </c>
      <c r="C484" s="24" t="s">
        <v>4</v>
      </c>
      <c r="D484" s="25"/>
      <c r="E484" s="25"/>
      <c r="F484" s="24" t="s">
        <v>18</v>
      </c>
      <c r="G484" s="26">
        <v>1</v>
      </c>
      <c r="H484" s="31"/>
      <c r="I484" s="27">
        <v>0</v>
      </c>
      <c r="J484" s="28">
        <f t="shared" si="13"/>
        <v>0</v>
      </c>
      <c r="K484" s="29" t="s">
        <v>50</v>
      </c>
      <c r="L484" s="29" t="s">
        <v>45</v>
      </c>
      <c r="M484" s="29" t="s">
        <v>51</v>
      </c>
      <c r="N484" s="30" t="str">
        <f>VLOOKUP(M484,[5]OPERACIONAL!$A$1:$C$12,2,FALSE)</f>
        <v>SELECIONAR</v>
      </c>
    </row>
    <row r="485" spans="2:14">
      <c r="B485" s="23" t="str">
        <f t="shared" si="14"/>
        <v>U.</v>
      </c>
      <c r="C485" s="24" t="s">
        <v>4</v>
      </c>
      <c r="D485" s="25"/>
      <c r="E485" s="25"/>
      <c r="F485" s="24" t="s">
        <v>18</v>
      </c>
      <c r="G485" s="26">
        <v>1</v>
      </c>
      <c r="H485" s="31"/>
      <c r="I485" s="27">
        <v>0</v>
      </c>
      <c r="J485" s="28">
        <f t="shared" si="13"/>
        <v>0</v>
      </c>
      <c r="K485" s="29" t="s">
        <v>50</v>
      </c>
      <c r="L485" s="29" t="s">
        <v>45</v>
      </c>
      <c r="M485" s="29" t="s">
        <v>51</v>
      </c>
      <c r="N485" s="30" t="str">
        <f>VLOOKUP(M485,[5]OPERACIONAL!$A$1:$C$12,2,FALSE)</f>
        <v>SELECIONAR</v>
      </c>
    </row>
    <row r="486" spans="2:14">
      <c r="B486" s="23" t="str">
        <f t="shared" si="14"/>
        <v>U.</v>
      </c>
      <c r="C486" s="24" t="s">
        <v>4</v>
      </c>
      <c r="D486" s="25"/>
      <c r="E486" s="25"/>
      <c r="F486" s="24" t="s">
        <v>18</v>
      </c>
      <c r="G486" s="26">
        <v>1</v>
      </c>
      <c r="H486" s="31"/>
      <c r="I486" s="27">
        <v>0</v>
      </c>
      <c r="J486" s="28">
        <f t="shared" si="13"/>
        <v>0</v>
      </c>
      <c r="K486" s="29" t="s">
        <v>50</v>
      </c>
      <c r="L486" s="29" t="s">
        <v>45</v>
      </c>
      <c r="M486" s="29" t="s">
        <v>51</v>
      </c>
      <c r="N486" s="30" t="str">
        <f>VLOOKUP(M486,[5]OPERACIONAL!$A$1:$C$12,2,FALSE)</f>
        <v>SELECIONAR</v>
      </c>
    </row>
    <row r="487" spans="2:14">
      <c r="B487" s="23" t="str">
        <f t="shared" si="14"/>
        <v>U.</v>
      </c>
      <c r="C487" s="24" t="s">
        <v>4</v>
      </c>
      <c r="D487" s="25"/>
      <c r="E487" s="25"/>
      <c r="F487" s="24" t="s">
        <v>18</v>
      </c>
      <c r="G487" s="26">
        <v>1</v>
      </c>
      <c r="H487" s="31"/>
      <c r="I487" s="27">
        <v>0</v>
      </c>
      <c r="J487" s="28">
        <f t="shared" si="13"/>
        <v>0</v>
      </c>
      <c r="K487" s="29" t="s">
        <v>50</v>
      </c>
      <c r="L487" s="29" t="s">
        <v>45</v>
      </c>
      <c r="M487" s="29" t="s">
        <v>51</v>
      </c>
      <c r="N487" s="30" t="str">
        <f>VLOOKUP(M487,[5]OPERACIONAL!$A$1:$C$12,2,FALSE)</f>
        <v>SELECIONAR</v>
      </c>
    </row>
    <row r="488" spans="2:14">
      <c r="B488" s="23" t="str">
        <f t="shared" si="14"/>
        <v>U.</v>
      </c>
      <c r="C488" s="24" t="s">
        <v>4</v>
      </c>
      <c r="D488" s="25"/>
      <c r="E488" s="25"/>
      <c r="F488" s="24" t="s">
        <v>18</v>
      </c>
      <c r="G488" s="26">
        <v>1</v>
      </c>
      <c r="H488" s="31"/>
      <c r="I488" s="27">
        <v>0</v>
      </c>
      <c r="J488" s="28">
        <f t="shared" si="13"/>
        <v>0</v>
      </c>
      <c r="K488" s="29" t="s">
        <v>50</v>
      </c>
      <c r="L488" s="29" t="s">
        <v>45</v>
      </c>
      <c r="M488" s="29" t="s">
        <v>51</v>
      </c>
      <c r="N488" s="30" t="str">
        <f>VLOOKUP(M488,[5]OPERACIONAL!$A$1:$C$12,2,FALSE)</f>
        <v>SELECIONAR</v>
      </c>
    </row>
    <row r="489" spans="2:14">
      <c r="B489" s="23" t="str">
        <f t="shared" si="14"/>
        <v>U.</v>
      </c>
      <c r="C489" s="24" t="s">
        <v>4</v>
      </c>
      <c r="D489" s="25"/>
      <c r="E489" s="25"/>
      <c r="F489" s="24" t="s">
        <v>18</v>
      </c>
      <c r="G489" s="26">
        <v>1</v>
      </c>
      <c r="H489" s="31"/>
      <c r="I489" s="27">
        <v>0</v>
      </c>
      <c r="J489" s="28">
        <f t="shared" si="13"/>
        <v>0</v>
      </c>
      <c r="K489" s="29" t="s">
        <v>50</v>
      </c>
      <c r="L489" s="29" t="s">
        <v>45</v>
      </c>
      <c r="M489" s="29" t="s">
        <v>51</v>
      </c>
      <c r="N489" s="30" t="str">
        <f>VLOOKUP(M489,[5]OPERACIONAL!$A$1:$C$12,2,FALSE)</f>
        <v>SELECIONAR</v>
      </c>
    </row>
    <row r="490" spans="2:14">
      <c r="B490" s="23" t="str">
        <f t="shared" si="14"/>
        <v>U.</v>
      </c>
      <c r="C490" s="24" t="s">
        <v>4</v>
      </c>
      <c r="D490" s="25"/>
      <c r="E490" s="25"/>
      <c r="F490" s="24" t="s">
        <v>18</v>
      </c>
      <c r="G490" s="26">
        <v>1</v>
      </c>
      <c r="H490" s="31"/>
      <c r="I490" s="27">
        <v>0</v>
      </c>
      <c r="J490" s="28">
        <f t="shared" si="13"/>
        <v>0</v>
      </c>
      <c r="K490" s="29" t="s">
        <v>50</v>
      </c>
      <c r="L490" s="29" t="s">
        <v>45</v>
      </c>
      <c r="M490" s="29" t="s">
        <v>51</v>
      </c>
      <c r="N490" s="30" t="str">
        <f>VLOOKUP(M490,[5]OPERACIONAL!$A$1:$C$12,2,FALSE)</f>
        <v>SELECIONAR</v>
      </c>
    </row>
    <row r="491" spans="2:14">
      <c r="B491" s="23" t="str">
        <f t="shared" si="14"/>
        <v>U.</v>
      </c>
      <c r="C491" s="24" t="s">
        <v>4</v>
      </c>
      <c r="D491" s="25"/>
      <c r="E491" s="25"/>
      <c r="F491" s="24" t="s">
        <v>18</v>
      </c>
      <c r="G491" s="26">
        <v>1</v>
      </c>
      <c r="H491" s="31"/>
      <c r="I491" s="27">
        <v>0</v>
      </c>
      <c r="J491" s="28">
        <f t="shared" si="13"/>
        <v>0</v>
      </c>
      <c r="K491" s="29" t="s">
        <v>50</v>
      </c>
      <c r="L491" s="29" t="s">
        <v>45</v>
      </c>
      <c r="M491" s="29" t="s">
        <v>51</v>
      </c>
      <c r="N491" s="30" t="str">
        <f>VLOOKUP(M491,[5]OPERACIONAL!$A$1:$C$12,2,FALSE)</f>
        <v>SELECIONAR</v>
      </c>
    </row>
    <row r="492" spans="2:14">
      <c r="B492" s="23" t="str">
        <f t="shared" si="14"/>
        <v>U.</v>
      </c>
      <c r="C492" s="24" t="s">
        <v>4</v>
      </c>
      <c r="D492" s="25"/>
      <c r="E492" s="25"/>
      <c r="F492" s="24" t="s">
        <v>18</v>
      </c>
      <c r="G492" s="26">
        <v>1</v>
      </c>
      <c r="H492" s="31"/>
      <c r="I492" s="27">
        <v>0</v>
      </c>
      <c r="J492" s="28">
        <f t="shared" si="13"/>
        <v>0</v>
      </c>
      <c r="K492" s="29" t="s">
        <v>50</v>
      </c>
      <c r="L492" s="29" t="s">
        <v>45</v>
      </c>
      <c r="M492" s="29" t="s">
        <v>51</v>
      </c>
      <c r="N492" s="30" t="str">
        <f>VLOOKUP(M492,[5]OPERACIONAL!$A$1:$C$12,2,FALSE)</f>
        <v>SELECIONAR</v>
      </c>
    </row>
    <row r="493" spans="2:14">
      <c r="B493" s="23" t="str">
        <f t="shared" si="14"/>
        <v>U.</v>
      </c>
      <c r="C493" s="24" t="s">
        <v>4</v>
      </c>
      <c r="D493" s="25"/>
      <c r="E493" s="25"/>
      <c r="F493" s="24" t="s">
        <v>18</v>
      </c>
      <c r="G493" s="26">
        <v>1</v>
      </c>
      <c r="H493" s="31"/>
      <c r="I493" s="27">
        <v>0</v>
      </c>
      <c r="J493" s="28">
        <f t="shared" si="13"/>
        <v>0</v>
      </c>
      <c r="K493" s="29" t="s">
        <v>50</v>
      </c>
      <c r="L493" s="29" t="s">
        <v>45</v>
      </c>
      <c r="M493" s="29" t="s">
        <v>51</v>
      </c>
      <c r="N493" s="30" t="str">
        <f>VLOOKUP(M493,[5]OPERACIONAL!$A$1:$C$12,2,FALSE)</f>
        <v>SELECIONAR</v>
      </c>
    </row>
    <row r="494" spans="2:14">
      <c r="B494" s="23" t="str">
        <f t="shared" si="14"/>
        <v>U.</v>
      </c>
      <c r="C494" s="24" t="s">
        <v>4</v>
      </c>
      <c r="D494" s="25"/>
      <c r="E494" s="25"/>
      <c r="F494" s="24" t="s">
        <v>18</v>
      </c>
      <c r="G494" s="26">
        <v>1</v>
      </c>
      <c r="H494" s="31"/>
      <c r="I494" s="27">
        <v>0</v>
      </c>
      <c r="J494" s="28">
        <f t="shared" si="13"/>
        <v>0</v>
      </c>
      <c r="K494" s="29" t="s">
        <v>50</v>
      </c>
      <c r="L494" s="29" t="s">
        <v>45</v>
      </c>
      <c r="M494" s="29" t="s">
        <v>51</v>
      </c>
      <c r="N494" s="30" t="str">
        <f>VLOOKUP(M494,[5]OPERACIONAL!$A$1:$C$12,2,FALSE)</f>
        <v>SELECIONAR</v>
      </c>
    </row>
    <row r="495" spans="2:14">
      <c r="B495" s="23" t="str">
        <f t="shared" si="14"/>
        <v>U.</v>
      </c>
      <c r="C495" s="24" t="s">
        <v>4</v>
      </c>
      <c r="D495" s="25"/>
      <c r="E495" s="25"/>
      <c r="F495" s="24" t="s">
        <v>18</v>
      </c>
      <c r="G495" s="26">
        <v>1</v>
      </c>
      <c r="H495" s="31"/>
      <c r="I495" s="27">
        <v>0</v>
      </c>
      <c r="J495" s="28">
        <f t="shared" si="13"/>
        <v>0</v>
      </c>
      <c r="K495" s="29" t="s">
        <v>50</v>
      </c>
      <c r="L495" s="29" t="s">
        <v>45</v>
      </c>
      <c r="M495" s="29" t="s">
        <v>51</v>
      </c>
      <c r="N495" s="30" t="str">
        <f>VLOOKUP(M495,[5]OPERACIONAL!$A$1:$C$12,2,FALSE)</f>
        <v>SELECIONAR</v>
      </c>
    </row>
    <row r="496" spans="2:14">
      <c r="B496" s="23" t="str">
        <f t="shared" si="14"/>
        <v>U.</v>
      </c>
      <c r="C496" s="24" t="s">
        <v>4</v>
      </c>
      <c r="D496" s="25"/>
      <c r="E496" s="25"/>
      <c r="F496" s="24" t="s">
        <v>18</v>
      </c>
      <c r="G496" s="26">
        <v>1</v>
      </c>
      <c r="H496" s="31"/>
      <c r="I496" s="27">
        <v>0</v>
      </c>
      <c r="J496" s="28">
        <f t="shared" si="13"/>
        <v>0</v>
      </c>
      <c r="K496" s="29" t="s">
        <v>50</v>
      </c>
      <c r="L496" s="29" t="s">
        <v>45</v>
      </c>
      <c r="M496" s="29" t="s">
        <v>51</v>
      </c>
      <c r="N496" s="30" t="str">
        <f>VLOOKUP(M496,[5]OPERACIONAL!$A$1:$C$12,2,FALSE)</f>
        <v>SELECIONAR</v>
      </c>
    </row>
    <row r="497" spans="2:14">
      <c r="B497" s="23" t="str">
        <f t="shared" si="14"/>
        <v>U.</v>
      </c>
      <c r="C497" s="24" t="s">
        <v>4</v>
      </c>
      <c r="D497" s="25"/>
      <c r="E497" s="25"/>
      <c r="F497" s="24" t="s">
        <v>18</v>
      </c>
      <c r="G497" s="26">
        <v>1</v>
      </c>
      <c r="H497" s="31"/>
      <c r="I497" s="27">
        <v>0</v>
      </c>
      <c r="J497" s="28">
        <f t="shared" si="13"/>
        <v>0</v>
      </c>
      <c r="K497" s="29" t="s">
        <v>50</v>
      </c>
      <c r="L497" s="29" t="s">
        <v>45</v>
      </c>
      <c r="M497" s="29" t="s">
        <v>51</v>
      </c>
      <c r="N497" s="30" t="str">
        <f>VLOOKUP(M497,[5]OPERACIONAL!$A$1:$C$12,2,FALSE)</f>
        <v>SELECIONAR</v>
      </c>
    </row>
    <row r="498" spans="2:14">
      <c r="B498" s="23" t="str">
        <f t="shared" si="14"/>
        <v>U.</v>
      </c>
      <c r="C498" s="24" t="s">
        <v>4</v>
      </c>
      <c r="D498" s="25"/>
      <c r="E498" s="25"/>
      <c r="F498" s="24" t="s">
        <v>18</v>
      </c>
      <c r="G498" s="26">
        <v>1</v>
      </c>
      <c r="H498" s="31"/>
      <c r="I498" s="27">
        <v>0</v>
      </c>
      <c r="J498" s="28">
        <f t="shared" si="13"/>
        <v>0</v>
      </c>
      <c r="K498" s="29" t="s">
        <v>50</v>
      </c>
      <c r="L498" s="29" t="s">
        <v>45</v>
      </c>
      <c r="M498" s="29" t="s">
        <v>51</v>
      </c>
      <c r="N498" s="30" t="str">
        <f>VLOOKUP(M498,[5]OPERACIONAL!$A$1:$C$12,2,FALSE)</f>
        <v>SELECIONAR</v>
      </c>
    </row>
    <row r="499" spans="2:14">
      <c r="B499" s="23" t="str">
        <f t="shared" si="14"/>
        <v>U.</v>
      </c>
      <c r="C499" s="24" t="s">
        <v>4</v>
      </c>
      <c r="D499" s="25"/>
      <c r="E499" s="25"/>
      <c r="F499" s="24" t="s">
        <v>18</v>
      </c>
      <c r="G499" s="26">
        <v>1</v>
      </c>
      <c r="H499" s="31"/>
      <c r="I499" s="27">
        <v>0</v>
      </c>
      <c r="J499" s="28">
        <f t="shared" si="13"/>
        <v>0</v>
      </c>
      <c r="K499" s="29" t="s">
        <v>50</v>
      </c>
      <c r="L499" s="29" t="s">
        <v>45</v>
      </c>
      <c r="M499" s="29" t="s">
        <v>51</v>
      </c>
      <c r="N499" s="30" t="str">
        <f>VLOOKUP(M499,[5]OPERACIONAL!$A$1:$C$12,2,FALSE)</f>
        <v>SELECIONAR</v>
      </c>
    </row>
    <row r="500" spans="2:14">
      <c r="B500" s="23" t="str">
        <f t="shared" si="14"/>
        <v>U.</v>
      </c>
      <c r="C500" s="24" t="s">
        <v>4</v>
      </c>
      <c r="D500" s="25"/>
      <c r="E500" s="25"/>
      <c r="F500" s="24" t="s">
        <v>18</v>
      </c>
      <c r="G500" s="26">
        <v>1</v>
      </c>
      <c r="H500" s="31"/>
      <c r="I500" s="27">
        <v>0</v>
      </c>
      <c r="J500" s="28">
        <f t="shared" si="13"/>
        <v>0</v>
      </c>
      <c r="K500" s="29" t="s">
        <v>50</v>
      </c>
      <c r="L500" s="29" t="s">
        <v>45</v>
      </c>
      <c r="M500" s="29" t="s">
        <v>51</v>
      </c>
      <c r="N500" s="30" t="str">
        <f>VLOOKUP(M500,[5]OPERACIONAL!$A$1:$C$12,2,FALSE)</f>
        <v>SELECIONAR</v>
      </c>
    </row>
    <row r="501" spans="2:14">
      <c r="B501" s="23" t="str">
        <f t="shared" si="14"/>
        <v>U.</v>
      </c>
      <c r="C501" s="24" t="s">
        <v>4</v>
      </c>
      <c r="D501" s="25"/>
      <c r="E501" s="25"/>
      <c r="F501" s="24" t="s">
        <v>18</v>
      </c>
      <c r="G501" s="26">
        <v>1</v>
      </c>
      <c r="H501" s="31"/>
      <c r="I501" s="27">
        <v>0</v>
      </c>
      <c r="J501" s="28">
        <f t="shared" si="13"/>
        <v>0</v>
      </c>
      <c r="K501" s="29" t="s">
        <v>50</v>
      </c>
      <c r="L501" s="29" t="s">
        <v>45</v>
      </c>
      <c r="M501" s="29" t="s">
        <v>51</v>
      </c>
      <c r="N501" s="30" t="str">
        <f>VLOOKUP(M501,[5]OPERACIONAL!$A$1:$C$12,2,FALSE)</f>
        <v>SELECIONAR</v>
      </c>
    </row>
    <row r="502" spans="2:14">
      <c r="B502" s="23" t="str">
        <f t="shared" si="14"/>
        <v>U.</v>
      </c>
      <c r="C502" s="24" t="s">
        <v>4</v>
      </c>
      <c r="D502" s="25"/>
      <c r="E502" s="25"/>
      <c r="F502" s="24" t="s">
        <v>18</v>
      </c>
      <c r="G502" s="26">
        <v>1</v>
      </c>
      <c r="H502" s="31"/>
      <c r="I502" s="27">
        <v>0</v>
      </c>
      <c r="J502" s="28">
        <f t="shared" si="13"/>
        <v>0</v>
      </c>
      <c r="K502" s="29" t="s">
        <v>50</v>
      </c>
      <c r="L502" s="29" t="s">
        <v>45</v>
      </c>
      <c r="M502" s="29" t="s">
        <v>51</v>
      </c>
      <c r="N502" s="30" t="str">
        <f>VLOOKUP(M502,[5]OPERACIONAL!$A$1:$C$12,2,FALSE)</f>
        <v>SELECIONAR</v>
      </c>
    </row>
    <row r="503" spans="2:14">
      <c r="B503" s="23" t="str">
        <f t="shared" si="14"/>
        <v>U.</v>
      </c>
      <c r="C503" s="24" t="s">
        <v>4</v>
      </c>
      <c r="D503" s="25"/>
      <c r="E503" s="25"/>
      <c r="F503" s="24" t="s">
        <v>18</v>
      </c>
      <c r="G503" s="26">
        <v>1</v>
      </c>
      <c r="H503" s="31"/>
      <c r="I503" s="27">
        <v>0</v>
      </c>
      <c r="J503" s="28">
        <f t="shared" ref="J503:J566" si="15">G503*I503</f>
        <v>0</v>
      </c>
      <c r="K503" s="29" t="s">
        <v>50</v>
      </c>
      <c r="L503" s="29" t="s">
        <v>45</v>
      </c>
      <c r="M503" s="29" t="s">
        <v>51</v>
      </c>
      <c r="N503" s="30" t="str">
        <f>VLOOKUP(M503,[5]OPERACIONAL!$A$1:$C$12,2,FALSE)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VLOOKUP(M504,[5]OPERACIONAL!$A$1:$C$12,2,FALSE)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VLOOKUP(M505,[5]OPERACIONAL!$A$1:$C$12,2,FALSE)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VLOOKUP(M506,[5]OPERACIONAL!$A$1:$C$12,2,FALSE)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VLOOKUP(M507,[5]OPERACIONAL!$A$1:$C$12,2,FALSE)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VLOOKUP(M508,[5]OPERACIONAL!$A$1:$C$12,2,FALSE)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VLOOKUP(M509,[5]OPERACIONAL!$A$1:$C$12,2,FALSE)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VLOOKUP(M510,[5]OPERACIONAL!$A$1:$C$12,2,FALSE)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VLOOKUP(M511,[5]OPERACIONAL!$A$1:$C$12,2,FALSE)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VLOOKUP(M512,[5]OPERACIONAL!$A$1:$C$12,2,FALSE)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VLOOKUP(M513,[5]OPERACIONAL!$A$1:$C$12,2,FALSE)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VLOOKUP(M514,[5]OPERACIONAL!$A$1:$C$12,2,FALSE)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VLOOKUP(M515,[5]OPERACIONAL!$A$1:$C$12,2,FALSE)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VLOOKUP(M516,[5]OPERACIONAL!$A$1:$C$12,2,FALSE)</f>
        <v>SELECIONAR</v>
      </c>
    </row>
    <row r="517" spans="2:14">
      <c r="B517" s="23" t="str">
        <f t="shared" si="14"/>
        <v>U.</v>
      </c>
      <c r="C517" s="24" t="s">
        <v>4</v>
      </c>
      <c r="D517" s="25"/>
      <c r="E517" s="25"/>
      <c r="F517" s="24" t="s">
        <v>18</v>
      </c>
      <c r="G517" s="26">
        <v>1</v>
      </c>
      <c r="H517" s="31"/>
      <c r="I517" s="27">
        <v>0</v>
      </c>
      <c r="J517" s="28">
        <f t="shared" si="15"/>
        <v>0</v>
      </c>
      <c r="K517" s="29" t="s">
        <v>50</v>
      </c>
      <c r="L517" s="29" t="s">
        <v>45</v>
      </c>
      <c r="M517" s="29" t="s">
        <v>51</v>
      </c>
      <c r="N517" s="30" t="str">
        <f>VLOOKUP(M517,[5]OPERACIONAL!$A$1:$C$12,2,FALSE)</f>
        <v>SELECIONAR</v>
      </c>
    </row>
    <row r="518" spans="2:14">
      <c r="B518" s="23" t="str">
        <f t="shared" si="14"/>
        <v>U.</v>
      </c>
      <c r="C518" s="24" t="s">
        <v>4</v>
      </c>
      <c r="D518" s="25"/>
      <c r="E518" s="25"/>
      <c r="F518" s="24" t="s">
        <v>18</v>
      </c>
      <c r="G518" s="26">
        <v>1</v>
      </c>
      <c r="H518" s="31"/>
      <c r="I518" s="27">
        <v>0</v>
      </c>
      <c r="J518" s="28">
        <f t="shared" si="15"/>
        <v>0</v>
      </c>
      <c r="K518" s="29" t="s">
        <v>50</v>
      </c>
      <c r="L518" s="29" t="s">
        <v>45</v>
      </c>
      <c r="M518" s="29" t="s">
        <v>51</v>
      </c>
      <c r="N518" s="30" t="str">
        <f>VLOOKUP(M518,[5]OPERACIONAL!$A$1:$C$12,2,FALSE)</f>
        <v>SELECIONAR</v>
      </c>
    </row>
    <row r="519" spans="2:14">
      <c r="B519" s="23" t="str">
        <f t="shared" si="14"/>
        <v>U.</v>
      </c>
      <c r="C519" s="24" t="s">
        <v>4</v>
      </c>
      <c r="D519" s="25"/>
      <c r="E519" s="25"/>
      <c r="F519" s="24" t="s">
        <v>18</v>
      </c>
      <c r="G519" s="26">
        <v>1</v>
      </c>
      <c r="H519" s="31"/>
      <c r="I519" s="27">
        <v>0</v>
      </c>
      <c r="J519" s="28">
        <f t="shared" si="15"/>
        <v>0</v>
      </c>
      <c r="K519" s="29" t="s">
        <v>50</v>
      </c>
      <c r="L519" s="29" t="s">
        <v>45</v>
      </c>
      <c r="M519" s="29" t="s">
        <v>51</v>
      </c>
      <c r="N519" s="30" t="str">
        <f>VLOOKUP(M519,[5]OPERACIONAL!$A$1:$C$12,2,FALSE)</f>
        <v>SELECIONAR</v>
      </c>
    </row>
    <row r="520" spans="2:14">
      <c r="B520" s="23" t="str">
        <f t="shared" si="14"/>
        <v>U.</v>
      </c>
      <c r="C520" s="24" t="s">
        <v>4</v>
      </c>
      <c r="D520" s="25"/>
      <c r="E520" s="25"/>
      <c r="F520" s="24" t="s">
        <v>18</v>
      </c>
      <c r="G520" s="26">
        <v>1</v>
      </c>
      <c r="H520" s="31"/>
      <c r="I520" s="27">
        <v>0</v>
      </c>
      <c r="J520" s="28">
        <f t="shared" si="15"/>
        <v>0</v>
      </c>
      <c r="K520" s="29" t="s">
        <v>50</v>
      </c>
      <c r="L520" s="29" t="s">
        <v>45</v>
      </c>
      <c r="M520" s="29" t="s">
        <v>51</v>
      </c>
      <c r="N520" s="30" t="str">
        <f>VLOOKUP(M520,[5]OPERACIONAL!$A$1:$C$12,2,FALSE)</f>
        <v>SELECIONAR</v>
      </c>
    </row>
    <row r="521" spans="2:14">
      <c r="B521" s="23" t="str">
        <f t="shared" si="14"/>
        <v>U.</v>
      </c>
      <c r="C521" s="24" t="s">
        <v>4</v>
      </c>
      <c r="D521" s="25"/>
      <c r="E521" s="25"/>
      <c r="F521" s="24" t="s">
        <v>18</v>
      </c>
      <c r="G521" s="26">
        <v>1</v>
      </c>
      <c r="H521" s="31"/>
      <c r="I521" s="27">
        <v>0</v>
      </c>
      <c r="J521" s="28">
        <f t="shared" si="15"/>
        <v>0</v>
      </c>
      <c r="K521" s="29" t="s">
        <v>50</v>
      </c>
      <c r="L521" s="29" t="s">
        <v>45</v>
      </c>
      <c r="M521" s="29" t="s">
        <v>51</v>
      </c>
      <c r="N521" s="30" t="str">
        <f>VLOOKUP(M521,[5]OPERACIONAL!$A$1:$C$12,2,FALSE)</f>
        <v>SELECIONAR</v>
      </c>
    </row>
    <row r="522" spans="2:14">
      <c r="B522" s="23" t="str">
        <f t="shared" si="14"/>
        <v>U.</v>
      </c>
      <c r="C522" s="24" t="s">
        <v>4</v>
      </c>
      <c r="D522" s="25"/>
      <c r="E522" s="25"/>
      <c r="F522" s="24" t="s">
        <v>18</v>
      </c>
      <c r="G522" s="26">
        <v>1</v>
      </c>
      <c r="H522" s="31"/>
      <c r="I522" s="27">
        <v>0</v>
      </c>
      <c r="J522" s="28">
        <f t="shared" si="15"/>
        <v>0</v>
      </c>
      <c r="K522" s="29" t="s">
        <v>50</v>
      </c>
      <c r="L522" s="29" t="s">
        <v>45</v>
      </c>
      <c r="M522" s="29" t="s">
        <v>51</v>
      </c>
      <c r="N522" s="30" t="str">
        <f>VLOOKUP(M522,[5]OPERACIONAL!$A$1:$C$12,2,FALSE)</f>
        <v>SELECIONAR</v>
      </c>
    </row>
    <row r="523" spans="2:14">
      <c r="B523" s="23" t="str">
        <f t="shared" si="14"/>
        <v>U.</v>
      </c>
      <c r="C523" s="24" t="s">
        <v>4</v>
      </c>
      <c r="D523" s="25"/>
      <c r="E523" s="25"/>
      <c r="F523" s="24" t="s">
        <v>18</v>
      </c>
      <c r="G523" s="26">
        <v>1</v>
      </c>
      <c r="H523" s="31"/>
      <c r="I523" s="27">
        <v>0</v>
      </c>
      <c r="J523" s="28">
        <f t="shared" si="15"/>
        <v>0</v>
      </c>
      <c r="K523" s="29" t="s">
        <v>50</v>
      </c>
      <c r="L523" s="29" t="s">
        <v>45</v>
      </c>
      <c r="M523" s="29" t="s">
        <v>51</v>
      </c>
      <c r="N523" s="30" t="str">
        <f>VLOOKUP(M523,[5]OPERACIONAL!$A$1:$C$12,2,FALSE)</f>
        <v>SELECIONAR</v>
      </c>
    </row>
    <row r="524" spans="2:14">
      <c r="B524" s="23" t="str">
        <f t="shared" si="14"/>
        <v>U.</v>
      </c>
      <c r="C524" s="24" t="s">
        <v>4</v>
      </c>
      <c r="D524" s="25"/>
      <c r="E524" s="25"/>
      <c r="F524" s="24" t="s">
        <v>18</v>
      </c>
      <c r="G524" s="26">
        <v>1</v>
      </c>
      <c r="H524" s="31"/>
      <c r="I524" s="27">
        <v>0</v>
      </c>
      <c r="J524" s="28">
        <f t="shared" si="15"/>
        <v>0</v>
      </c>
      <c r="K524" s="29" t="s">
        <v>50</v>
      </c>
      <c r="L524" s="29" t="s">
        <v>45</v>
      </c>
      <c r="M524" s="29" t="s">
        <v>51</v>
      </c>
      <c r="N524" s="30" t="str">
        <f>VLOOKUP(M524,[5]OPERACIONAL!$A$1:$C$12,2,FALSE)</f>
        <v>SELECIONAR</v>
      </c>
    </row>
    <row r="525" spans="2:14">
      <c r="B525" s="23" t="str">
        <f t="shared" si="14"/>
        <v>U.</v>
      </c>
      <c r="C525" s="24" t="s">
        <v>4</v>
      </c>
      <c r="D525" s="25"/>
      <c r="E525" s="25"/>
      <c r="F525" s="24" t="s">
        <v>18</v>
      </c>
      <c r="G525" s="26">
        <v>1</v>
      </c>
      <c r="H525" s="31"/>
      <c r="I525" s="27">
        <v>0</v>
      </c>
      <c r="J525" s="28">
        <f t="shared" si="15"/>
        <v>0</v>
      </c>
      <c r="K525" s="29" t="s">
        <v>50</v>
      </c>
      <c r="L525" s="29" t="s">
        <v>45</v>
      </c>
      <c r="M525" s="29" t="s">
        <v>51</v>
      </c>
      <c r="N525" s="30" t="str">
        <f>VLOOKUP(M525,[5]OPERACIONAL!$A$1:$C$12,2,FALSE)</f>
        <v>SELECIONAR</v>
      </c>
    </row>
    <row r="526" spans="2:14">
      <c r="B526" s="23" t="str">
        <f t="shared" si="14"/>
        <v>U.</v>
      </c>
      <c r="C526" s="24" t="s">
        <v>4</v>
      </c>
      <c r="D526" s="25"/>
      <c r="E526" s="25"/>
      <c r="F526" s="24" t="s">
        <v>18</v>
      </c>
      <c r="G526" s="26">
        <v>1</v>
      </c>
      <c r="H526" s="31"/>
      <c r="I526" s="27">
        <v>0</v>
      </c>
      <c r="J526" s="28">
        <f t="shared" si="15"/>
        <v>0</v>
      </c>
      <c r="K526" s="29" t="s">
        <v>50</v>
      </c>
      <c r="L526" s="29" t="s">
        <v>45</v>
      </c>
      <c r="M526" s="29" t="s">
        <v>51</v>
      </c>
      <c r="N526" s="30" t="str">
        <f>VLOOKUP(M526,[5]OPERACIONAL!$A$1:$C$12,2,FALSE)</f>
        <v>SELECIONAR</v>
      </c>
    </row>
    <row r="527" spans="2:14">
      <c r="B527" s="23" t="str">
        <f t="shared" si="14"/>
        <v>U.</v>
      </c>
      <c r="C527" s="24" t="s">
        <v>4</v>
      </c>
      <c r="D527" s="25"/>
      <c r="E527" s="25"/>
      <c r="F527" s="24" t="s">
        <v>18</v>
      </c>
      <c r="G527" s="26">
        <v>1</v>
      </c>
      <c r="H527" s="31"/>
      <c r="I527" s="27">
        <v>0</v>
      </c>
      <c r="J527" s="28">
        <f t="shared" si="15"/>
        <v>0</v>
      </c>
      <c r="K527" s="29" t="s">
        <v>50</v>
      </c>
      <c r="L527" s="29" t="s">
        <v>45</v>
      </c>
      <c r="M527" s="29" t="s">
        <v>51</v>
      </c>
      <c r="N527" s="30" t="str">
        <f>VLOOKUP(M527,[5]OPERACIONAL!$A$1:$C$12,2,FALSE)</f>
        <v>SELECIONAR</v>
      </c>
    </row>
    <row r="528" spans="2:14">
      <c r="B528" s="23" t="str">
        <f t="shared" si="14"/>
        <v>U.</v>
      </c>
      <c r="C528" s="24" t="s">
        <v>4</v>
      </c>
      <c r="D528" s="25"/>
      <c r="E528" s="25"/>
      <c r="F528" s="24" t="s">
        <v>18</v>
      </c>
      <c r="G528" s="26">
        <v>1</v>
      </c>
      <c r="H528" s="31"/>
      <c r="I528" s="27">
        <v>0</v>
      </c>
      <c r="J528" s="28">
        <f t="shared" si="15"/>
        <v>0</v>
      </c>
      <c r="K528" s="29" t="s">
        <v>50</v>
      </c>
      <c r="L528" s="29" t="s">
        <v>45</v>
      </c>
      <c r="M528" s="29" t="s">
        <v>51</v>
      </c>
      <c r="N528" s="30" t="str">
        <f>VLOOKUP(M528,[5]OPERACIONAL!$A$1:$C$12,2,FALSE)</f>
        <v>SELECIONAR</v>
      </c>
    </row>
    <row r="529" spans="2:14">
      <c r="B529" s="23" t="str">
        <f t="shared" si="14"/>
        <v>U.</v>
      </c>
      <c r="C529" s="24" t="s">
        <v>4</v>
      </c>
      <c r="D529" s="25"/>
      <c r="E529" s="25"/>
      <c r="F529" s="24" t="s">
        <v>18</v>
      </c>
      <c r="G529" s="26">
        <v>1</v>
      </c>
      <c r="H529" s="31"/>
      <c r="I529" s="27">
        <v>0</v>
      </c>
      <c r="J529" s="28">
        <f t="shared" si="15"/>
        <v>0</v>
      </c>
      <c r="K529" s="29" t="s">
        <v>50</v>
      </c>
      <c r="L529" s="29" t="s">
        <v>45</v>
      </c>
      <c r="M529" s="29" t="s">
        <v>51</v>
      </c>
      <c r="N529" s="30" t="str">
        <f>VLOOKUP(M529,[5]OPERACIONAL!$A$1:$C$12,2,FALSE)</f>
        <v>SELECIONAR</v>
      </c>
    </row>
    <row r="530" spans="2:14">
      <c r="B530" s="23" t="str">
        <f t="shared" si="14"/>
        <v>U.</v>
      </c>
      <c r="C530" s="24" t="s">
        <v>4</v>
      </c>
      <c r="D530" s="25"/>
      <c r="E530" s="25"/>
      <c r="F530" s="24" t="s">
        <v>18</v>
      </c>
      <c r="G530" s="26">
        <v>1</v>
      </c>
      <c r="H530" s="31"/>
      <c r="I530" s="27">
        <v>0</v>
      </c>
      <c r="J530" s="28">
        <f t="shared" si="15"/>
        <v>0</v>
      </c>
      <c r="K530" s="29" t="s">
        <v>50</v>
      </c>
      <c r="L530" s="29" t="s">
        <v>45</v>
      </c>
      <c r="M530" s="29" t="s">
        <v>51</v>
      </c>
      <c r="N530" s="30" t="str">
        <f>VLOOKUP(M530,[5]OPERACIONAL!$A$1:$C$12,2,FALSE)</f>
        <v>SELECIONAR</v>
      </c>
    </row>
    <row r="531" spans="2:14">
      <c r="B531" s="23" t="str">
        <f t="shared" si="14"/>
        <v>U.</v>
      </c>
      <c r="C531" s="24" t="s">
        <v>4</v>
      </c>
      <c r="D531" s="25"/>
      <c r="E531" s="25"/>
      <c r="F531" s="24" t="s">
        <v>18</v>
      </c>
      <c r="G531" s="26">
        <v>1</v>
      </c>
      <c r="H531" s="31"/>
      <c r="I531" s="27">
        <v>0</v>
      </c>
      <c r="J531" s="28">
        <f t="shared" si="15"/>
        <v>0</v>
      </c>
      <c r="K531" s="29" t="s">
        <v>50</v>
      </c>
      <c r="L531" s="29" t="s">
        <v>45</v>
      </c>
      <c r="M531" s="29" t="s">
        <v>51</v>
      </c>
      <c r="N531" s="30" t="str">
        <f>VLOOKUP(M531,[5]OPERACIONAL!$A$1:$C$12,2,FALSE)</f>
        <v>SELECIONAR</v>
      </c>
    </row>
    <row r="532" spans="2:14">
      <c r="B532" s="23" t="str">
        <f t="shared" si="14"/>
        <v>U.</v>
      </c>
      <c r="C532" s="24" t="s">
        <v>4</v>
      </c>
      <c r="D532" s="25"/>
      <c r="E532" s="25"/>
      <c r="F532" s="24" t="s">
        <v>18</v>
      </c>
      <c r="G532" s="26">
        <v>1</v>
      </c>
      <c r="H532" s="31"/>
      <c r="I532" s="27">
        <v>0</v>
      </c>
      <c r="J532" s="28">
        <f t="shared" si="15"/>
        <v>0</v>
      </c>
      <c r="K532" s="29" t="s">
        <v>50</v>
      </c>
      <c r="L532" s="29" t="s">
        <v>45</v>
      </c>
      <c r="M532" s="29" t="s">
        <v>51</v>
      </c>
      <c r="N532" s="30" t="str">
        <f>VLOOKUP(M532,[5]OPERACIONAL!$A$1:$C$12,2,FALSE)</f>
        <v>SELECIONAR</v>
      </c>
    </row>
    <row r="533" spans="2:14">
      <c r="B533" s="23" t="str">
        <f t="shared" si="14"/>
        <v>U.</v>
      </c>
      <c r="C533" s="24" t="s">
        <v>4</v>
      </c>
      <c r="D533" s="25"/>
      <c r="E533" s="25"/>
      <c r="F533" s="24" t="s">
        <v>18</v>
      </c>
      <c r="G533" s="26">
        <v>1</v>
      </c>
      <c r="H533" s="31"/>
      <c r="I533" s="27">
        <v>0</v>
      </c>
      <c r="J533" s="28">
        <f t="shared" si="15"/>
        <v>0</v>
      </c>
      <c r="K533" s="29" t="s">
        <v>50</v>
      </c>
      <c r="L533" s="29" t="s">
        <v>45</v>
      </c>
      <c r="M533" s="29" t="s">
        <v>51</v>
      </c>
      <c r="N533" s="30" t="str">
        <f>VLOOKUP(M533,[5]OPERACIONAL!$A$1:$C$12,2,FALSE)</f>
        <v>SELECIONAR</v>
      </c>
    </row>
    <row r="534" spans="2:14">
      <c r="B534" s="23" t="str">
        <f t="shared" si="14"/>
        <v>U.</v>
      </c>
      <c r="C534" s="24" t="s">
        <v>4</v>
      </c>
      <c r="D534" s="25"/>
      <c r="E534" s="25"/>
      <c r="F534" s="24" t="s">
        <v>18</v>
      </c>
      <c r="G534" s="26">
        <v>1</v>
      </c>
      <c r="H534" s="31"/>
      <c r="I534" s="27">
        <v>0</v>
      </c>
      <c r="J534" s="28">
        <f t="shared" si="15"/>
        <v>0</v>
      </c>
      <c r="K534" s="29" t="s">
        <v>50</v>
      </c>
      <c r="L534" s="29" t="s">
        <v>45</v>
      </c>
      <c r="M534" s="29" t="s">
        <v>51</v>
      </c>
      <c r="N534" s="30" t="str">
        <f>VLOOKUP(M534,[5]OPERACIONAL!$A$1:$C$12,2,FALSE)</f>
        <v>SELECIONAR</v>
      </c>
    </row>
    <row r="535" spans="2:14">
      <c r="B535" s="23" t="str">
        <f t="shared" si="14"/>
        <v>U.</v>
      </c>
      <c r="C535" s="24" t="s">
        <v>4</v>
      </c>
      <c r="D535" s="25"/>
      <c r="E535" s="25"/>
      <c r="F535" s="24" t="s">
        <v>18</v>
      </c>
      <c r="G535" s="26">
        <v>1</v>
      </c>
      <c r="H535" s="31"/>
      <c r="I535" s="27">
        <v>0</v>
      </c>
      <c r="J535" s="28">
        <f t="shared" si="15"/>
        <v>0</v>
      </c>
      <c r="K535" s="29" t="s">
        <v>50</v>
      </c>
      <c r="L535" s="29" t="s">
        <v>45</v>
      </c>
      <c r="M535" s="29" t="s">
        <v>51</v>
      </c>
      <c r="N535" s="30" t="str">
        <f>VLOOKUP(M535,[5]OPERACIONAL!$A$1:$C$12,2,FALSE)</f>
        <v>SELECIONAR</v>
      </c>
    </row>
    <row r="536" spans="2:14">
      <c r="B536" s="23" t="str">
        <f t="shared" si="14"/>
        <v>U.</v>
      </c>
      <c r="C536" s="24" t="s">
        <v>4</v>
      </c>
      <c r="D536" s="25"/>
      <c r="E536" s="25"/>
      <c r="F536" s="24" t="s">
        <v>18</v>
      </c>
      <c r="G536" s="26">
        <v>1</v>
      </c>
      <c r="H536" s="31"/>
      <c r="I536" s="27">
        <v>0</v>
      </c>
      <c r="J536" s="28">
        <f t="shared" si="15"/>
        <v>0</v>
      </c>
      <c r="K536" s="29" t="s">
        <v>50</v>
      </c>
      <c r="L536" s="29" t="s">
        <v>45</v>
      </c>
      <c r="M536" s="29" t="s">
        <v>51</v>
      </c>
      <c r="N536" s="30" t="str">
        <f>VLOOKUP(M536,[5]OPERACIONAL!$A$1:$C$12,2,FALSE)</f>
        <v>SELECIONAR</v>
      </c>
    </row>
    <row r="537" spans="2:14">
      <c r="B537" s="23" t="str">
        <f t="shared" ref="B537:B600" si="16">MID(C537,1,2)</f>
        <v>U.</v>
      </c>
      <c r="C537" s="24" t="s">
        <v>4</v>
      </c>
      <c r="D537" s="25"/>
      <c r="E537" s="25"/>
      <c r="F537" s="24" t="s">
        <v>18</v>
      </c>
      <c r="G537" s="26">
        <v>1</v>
      </c>
      <c r="H537" s="31"/>
      <c r="I537" s="27">
        <v>0</v>
      </c>
      <c r="J537" s="28">
        <f t="shared" si="15"/>
        <v>0</v>
      </c>
      <c r="K537" s="29" t="s">
        <v>50</v>
      </c>
      <c r="L537" s="29" t="s">
        <v>45</v>
      </c>
      <c r="M537" s="29" t="s">
        <v>51</v>
      </c>
      <c r="N537" s="30" t="str">
        <f>VLOOKUP(M537,[5]OPERACIONAL!$A$1:$C$12,2,FALSE)</f>
        <v>SELECIONAR</v>
      </c>
    </row>
    <row r="538" spans="2:14">
      <c r="B538" s="23" t="str">
        <f t="shared" si="16"/>
        <v>U.</v>
      </c>
      <c r="C538" s="24" t="s">
        <v>4</v>
      </c>
      <c r="D538" s="25"/>
      <c r="E538" s="25"/>
      <c r="F538" s="24" t="s">
        <v>18</v>
      </c>
      <c r="G538" s="26">
        <v>1</v>
      </c>
      <c r="H538" s="31"/>
      <c r="I538" s="27">
        <v>0</v>
      </c>
      <c r="J538" s="28">
        <f t="shared" si="15"/>
        <v>0</v>
      </c>
      <c r="K538" s="29" t="s">
        <v>50</v>
      </c>
      <c r="L538" s="29" t="s">
        <v>45</v>
      </c>
      <c r="M538" s="29" t="s">
        <v>51</v>
      </c>
      <c r="N538" s="30" t="str">
        <f>VLOOKUP(M538,[5]OPERACIONAL!$A$1:$C$12,2,FALSE)</f>
        <v>SELECIONAR</v>
      </c>
    </row>
    <row r="539" spans="2:14">
      <c r="B539" s="23" t="str">
        <f t="shared" si="16"/>
        <v>U.</v>
      </c>
      <c r="C539" s="24" t="s">
        <v>4</v>
      </c>
      <c r="D539" s="25"/>
      <c r="E539" s="25"/>
      <c r="F539" s="24" t="s">
        <v>18</v>
      </c>
      <c r="G539" s="26">
        <v>1</v>
      </c>
      <c r="H539" s="31"/>
      <c r="I539" s="27">
        <v>0</v>
      </c>
      <c r="J539" s="28">
        <f t="shared" si="15"/>
        <v>0</v>
      </c>
      <c r="K539" s="29" t="s">
        <v>50</v>
      </c>
      <c r="L539" s="29" t="s">
        <v>45</v>
      </c>
      <c r="M539" s="29" t="s">
        <v>51</v>
      </c>
      <c r="N539" s="30" t="str">
        <f>VLOOKUP(M539,[5]OPERACIONAL!$A$1:$C$12,2,FALSE)</f>
        <v>SELECIONAR</v>
      </c>
    </row>
    <row r="540" spans="2:14">
      <c r="B540" s="23" t="str">
        <f t="shared" si="16"/>
        <v>U.</v>
      </c>
      <c r="C540" s="24" t="s">
        <v>4</v>
      </c>
      <c r="D540" s="25"/>
      <c r="E540" s="25"/>
      <c r="F540" s="24" t="s">
        <v>18</v>
      </c>
      <c r="G540" s="26">
        <v>1</v>
      </c>
      <c r="H540" s="31"/>
      <c r="I540" s="27">
        <v>0</v>
      </c>
      <c r="J540" s="28">
        <f t="shared" si="15"/>
        <v>0</v>
      </c>
      <c r="K540" s="29" t="s">
        <v>50</v>
      </c>
      <c r="L540" s="29" t="s">
        <v>45</v>
      </c>
      <c r="M540" s="29" t="s">
        <v>51</v>
      </c>
      <c r="N540" s="30" t="str">
        <f>VLOOKUP(M540,[5]OPERACIONAL!$A$1:$C$12,2,FALSE)</f>
        <v>SELECIONAR</v>
      </c>
    </row>
    <row r="541" spans="2:14">
      <c r="B541" s="23" t="str">
        <f t="shared" si="16"/>
        <v>U.</v>
      </c>
      <c r="C541" s="24" t="s">
        <v>4</v>
      </c>
      <c r="D541" s="25"/>
      <c r="E541" s="25"/>
      <c r="F541" s="24" t="s">
        <v>18</v>
      </c>
      <c r="G541" s="26">
        <v>1</v>
      </c>
      <c r="H541" s="31"/>
      <c r="I541" s="27">
        <v>0</v>
      </c>
      <c r="J541" s="28">
        <f t="shared" si="15"/>
        <v>0</v>
      </c>
      <c r="K541" s="29" t="s">
        <v>50</v>
      </c>
      <c r="L541" s="29" t="s">
        <v>45</v>
      </c>
      <c r="M541" s="29" t="s">
        <v>51</v>
      </c>
      <c r="N541" s="30" t="str">
        <f>VLOOKUP(M541,[5]OPERACIONAL!$A$1:$C$12,2,FALSE)</f>
        <v>SELECIONAR</v>
      </c>
    </row>
    <row r="542" spans="2:14">
      <c r="B542" s="23" t="str">
        <f t="shared" si="16"/>
        <v>U.</v>
      </c>
      <c r="C542" s="24" t="s">
        <v>4</v>
      </c>
      <c r="D542" s="25"/>
      <c r="E542" s="25"/>
      <c r="F542" s="24" t="s">
        <v>18</v>
      </c>
      <c r="G542" s="26">
        <v>1</v>
      </c>
      <c r="H542" s="31"/>
      <c r="I542" s="27">
        <v>0</v>
      </c>
      <c r="J542" s="28">
        <f t="shared" si="15"/>
        <v>0</v>
      </c>
      <c r="K542" s="29" t="s">
        <v>50</v>
      </c>
      <c r="L542" s="29" t="s">
        <v>45</v>
      </c>
      <c r="M542" s="29" t="s">
        <v>51</v>
      </c>
      <c r="N542" s="30" t="str">
        <f>VLOOKUP(M542,[5]OPERACIONAL!$A$1:$C$12,2,FALSE)</f>
        <v>SELECIONAR</v>
      </c>
    </row>
    <row r="543" spans="2:14">
      <c r="B543" s="23" t="str">
        <f t="shared" si="16"/>
        <v>U.</v>
      </c>
      <c r="C543" s="24" t="s">
        <v>4</v>
      </c>
      <c r="D543" s="25"/>
      <c r="E543" s="25"/>
      <c r="F543" s="24" t="s">
        <v>18</v>
      </c>
      <c r="G543" s="26">
        <v>1</v>
      </c>
      <c r="H543" s="31"/>
      <c r="I543" s="27">
        <v>0</v>
      </c>
      <c r="J543" s="28">
        <f t="shared" si="15"/>
        <v>0</v>
      </c>
      <c r="K543" s="29" t="s">
        <v>50</v>
      </c>
      <c r="L543" s="29" t="s">
        <v>45</v>
      </c>
      <c r="M543" s="29" t="s">
        <v>51</v>
      </c>
      <c r="N543" s="30" t="str">
        <f>VLOOKUP(M543,[5]OPERACIONAL!$A$1:$C$12,2,FALSE)</f>
        <v>SELECIONAR</v>
      </c>
    </row>
    <row r="544" spans="2:14">
      <c r="B544" s="23" t="str">
        <f t="shared" si="16"/>
        <v>U.</v>
      </c>
      <c r="C544" s="24" t="s">
        <v>4</v>
      </c>
      <c r="D544" s="25"/>
      <c r="E544" s="25"/>
      <c r="F544" s="24" t="s">
        <v>18</v>
      </c>
      <c r="G544" s="26">
        <v>1</v>
      </c>
      <c r="H544" s="31"/>
      <c r="I544" s="27">
        <v>0</v>
      </c>
      <c r="J544" s="28">
        <f t="shared" si="15"/>
        <v>0</v>
      </c>
      <c r="K544" s="29" t="s">
        <v>50</v>
      </c>
      <c r="L544" s="29" t="s">
        <v>45</v>
      </c>
      <c r="M544" s="29" t="s">
        <v>51</v>
      </c>
      <c r="N544" s="30" t="str">
        <f>VLOOKUP(M544,[5]OPERACIONAL!$A$1:$C$12,2,FALSE)</f>
        <v>SELECIONAR</v>
      </c>
    </row>
    <row r="545" spans="2:14">
      <c r="B545" s="23" t="str">
        <f t="shared" si="16"/>
        <v>U.</v>
      </c>
      <c r="C545" s="24" t="s">
        <v>4</v>
      </c>
      <c r="D545" s="25"/>
      <c r="E545" s="25"/>
      <c r="F545" s="24" t="s">
        <v>18</v>
      </c>
      <c r="G545" s="26">
        <v>1</v>
      </c>
      <c r="H545" s="31"/>
      <c r="I545" s="27">
        <v>0</v>
      </c>
      <c r="J545" s="28">
        <f t="shared" si="15"/>
        <v>0</v>
      </c>
      <c r="K545" s="29" t="s">
        <v>50</v>
      </c>
      <c r="L545" s="29" t="s">
        <v>45</v>
      </c>
      <c r="M545" s="29" t="s">
        <v>51</v>
      </c>
      <c r="N545" s="30" t="str">
        <f>VLOOKUP(M545,[5]OPERACIONAL!$A$1:$C$12,2,FALSE)</f>
        <v>SELECIONAR</v>
      </c>
    </row>
    <row r="546" spans="2:14">
      <c r="B546" s="23" t="str">
        <f t="shared" si="16"/>
        <v>U.</v>
      </c>
      <c r="C546" s="24" t="s">
        <v>4</v>
      </c>
      <c r="D546" s="25"/>
      <c r="E546" s="25"/>
      <c r="F546" s="24" t="s">
        <v>18</v>
      </c>
      <c r="G546" s="26">
        <v>1</v>
      </c>
      <c r="H546" s="31"/>
      <c r="I546" s="27">
        <v>0</v>
      </c>
      <c r="J546" s="28">
        <f t="shared" si="15"/>
        <v>0</v>
      </c>
      <c r="K546" s="29" t="s">
        <v>50</v>
      </c>
      <c r="L546" s="29" t="s">
        <v>45</v>
      </c>
      <c r="M546" s="29" t="s">
        <v>51</v>
      </c>
      <c r="N546" s="30" t="str">
        <f>VLOOKUP(M546,[5]OPERACIONAL!$A$1:$C$12,2,FALSE)</f>
        <v>SELECIONAR</v>
      </c>
    </row>
    <row r="547" spans="2:14">
      <c r="B547" s="23" t="str">
        <f t="shared" si="16"/>
        <v>U.</v>
      </c>
      <c r="C547" s="24" t="s">
        <v>4</v>
      </c>
      <c r="D547" s="25"/>
      <c r="E547" s="25"/>
      <c r="F547" s="24" t="s">
        <v>18</v>
      </c>
      <c r="G547" s="26">
        <v>1</v>
      </c>
      <c r="H547" s="31"/>
      <c r="I547" s="27">
        <v>0</v>
      </c>
      <c r="J547" s="28">
        <f t="shared" si="15"/>
        <v>0</v>
      </c>
      <c r="K547" s="29" t="s">
        <v>50</v>
      </c>
      <c r="L547" s="29" t="s">
        <v>45</v>
      </c>
      <c r="M547" s="29" t="s">
        <v>51</v>
      </c>
      <c r="N547" s="30" t="str">
        <f>VLOOKUP(M547,[5]OPERACIONAL!$A$1:$C$12,2,FALSE)</f>
        <v>SELECIONAR</v>
      </c>
    </row>
    <row r="548" spans="2:14">
      <c r="B548" s="23" t="str">
        <f t="shared" si="16"/>
        <v>U.</v>
      </c>
      <c r="C548" s="24" t="s">
        <v>4</v>
      </c>
      <c r="D548" s="25"/>
      <c r="E548" s="25"/>
      <c r="F548" s="24" t="s">
        <v>18</v>
      </c>
      <c r="G548" s="26">
        <v>1</v>
      </c>
      <c r="H548" s="31"/>
      <c r="I548" s="27">
        <v>0</v>
      </c>
      <c r="J548" s="28">
        <f t="shared" si="15"/>
        <v>0</v>
      </c>
      <c r="K548" s="29" t="s">
        <v>50</v>
      </c>
      <c r="L548" s="29" t="s">
        <v>45</v>
      </c>
      <c r="M548" s="29" t="s">
        <v>51</v>
      </c>
      <c r="N548" s="30" t="str">
        <f>VLOOKUP(M548,[5]OPERACIONAL!$A$1:$C$12,2,FALSE)</f>
        <v>SELECIONAR</v>
      </c>
    </row>
    <row r="549" spans="2:14">
      <c r="B549" s="23" t="str">
        <f t="shared" si="16"/>
        <v>U.</v>
      </c>
      <c r="C549" s="24" t="s">
        <v>4</v>
      </c>
      <c r="D549" s="25"/>
      <c r="E549" s="25"/>
      <c r="F549" s="24" t="s">
        <v>18</v>
      </c>
      <c r="G549" s="26">
        <v>1</v>
      </c>
      <c r="H549" s="31"/>
      <c r="I549" s="27">
        <v>0</v>
      </c>
      <c r="J549" s="28">
        <f t="shared" si="15"/>
        <v>0</v>
      </c>
      <c r="K549" s="29" t="s">
        <v>50</v>
      </c>
      <c r="L549" s="29" t="s">
        <v>45</v>
      </c>
      <c r="M549" s="29" t="s">
        <v>51</v>
      </c>
      <c r="N549" s="30" t="str">
        <f>VLOOKUP(M549,[5]OPERACIONAL!$A$1:$C$12,2,FALSE)</f>
        <v>SELECIONAR</v>
      </c>
    </row>
    <row r="550" spans="2:14">
      <c r="B550" s="23" t="str">
        <f t="shared" si="16"/>
        <v>U.</v>
      </c>
      <c r="C550" s="24" t="s">
        <v>4</v>
      </c>
      <c r="D550" s="25"/>
      <c r="E550" s="25"/>
      <c r="F550" s="24" t="s">
        <v>18</v>
      </c>
      <c r="G550" s="26">
        <v>1</v>
      </c>
      <c r="H550" s="31"/>
      <c r="I550" s="27">
        <v>0</v>
      </c>
      <c r="J550" s="28">
        <f t="shared" si="15"/>
        <v>0</v>
      </c>
      <c r="K550" s="29" t="s">
        <v>50</v>
      </c>
      <c r="L550" s="29" t="s">
        <v>45</v>
      </c>
      <c r="M550" s="29" t="s">
        <v>51</v>
      </c>
      <c r="N550" s="30" t="str">
        <f>VLOOKUP(M550,[5]OPERACIONAL!$A$1:$C$12,2,FALSE)</f>
        <v>SELECIONAR</v>
      </c>
    </row>
    <row r="551" spans="2:14">
      <c r="B551" s="23" t="str">
        <f t="shared" si="16"/>
        <v>U.</v>
      </c>
      <c r="C551" s="24" t="s">
        <v>4</v>
      </c>
      <c r="D551" s="25"/>
      <c r="E551" s="25"/>
      <c r="F551" s="24" t="s">
        <v>18</v>
      </c>
      <c r="G551" s="26">
        <v>1</v>
      </c>
      <c r="H551" s="31"/>
      <c r="I551" s="27">
        <v>0</v>
      </c>
      <c r="J551" s="28">
        <f t="shared" si="15"/>
        <v>0</v>
      </c>
      <c r="K551" s="29" t="s">
        <v>50</v>
      </c>
      <c r="L551" s="29" t="s">
        <v>45</v>
      </c>
      <c r="M551" s="29" t="s">
        <v>51</v>
      </c>
      <c r="N551" s="30" t="str">
        <f>VLOOKUP(M551,[5]OPERACIONAL!$A$1:$C$12,2,FALSE)</f>
        <v>SELECIONAR</v>
      </c>
    </row>
    <row r="552" spans="2:14">
      <c r="B552" s="23" t="str">
        <f t="shared" si="16"/>
        <v>U.</v>
      </c>
      <c r="C552" s="24" t="s">
        <v>4</v>
      </c>
      <c r="D552" s="25"/>
      <c r="E552" s="25"/>
      <c r="F552" s="24" t="s">
        <v>18</v>
      </c>
      <c r="G552" s="26">
        <v>1</v>
      </c>
      <c r="H552" s="31"/>
      <c r="I552" s="27">
        <v>0</v>
      </c>
      <c r="J552" s="28">
        <f t="shared" si="15"/>
        <v>0</v>
      </c>
      <c r="K552" s="29" t="s">
        <v>50</v>
      </c>
      <c r="L552" s="29" t="s">
        <v>45</v>
      </c>
      <c r="M552" s="29" t="s">
        <v>51</v>
      </c>
      <c r="N552" s="30" t="str">
        <f>VLOOKUP(M552,[5]OPERACIONAL!$A$1:$C$12,2,FALSE)</f>
        <v>SELECIONAR</v>
      </c>
    </row>
    <row r="553" spans="2:14">
      <c r="B553" s="23" t="str">
        <f t="shared" si="16"/>
        <v>U.</v>
      </c>
      <c r="C553" s="24" t="s">
        <v>4</v>
      </c>
      <c r="D553" s="25"/>
      <c r="E553" s="25"/>
      <c r="F553" s="24" t="s">
        <v>18</v>
      </c>
      <c r="G553" s="26">
        <v>1</v>
      </c>
      <c r="H553" s="31"/>
      <c r="I553" s="27">
        <v>0</v>
      </c>
      <c r="J553" s="28">
        <f t="shared" si="15"/>
        <v>0</v>
      </c>
      <c r="K553" s="29" t="s">
        <v>50</v>
      </c>
      <c r="L553" s="29" t="s">
        <v>45</v>
      </c>
      <c r="M553" s="29" t="s">
        <v>51</v>
      </c>
      <c r="N553" s="30" t="str">
        <f>VLOOKUP(M553,[5]OPERACIONAL!$A$1:$C$12,2,FALSE)</f>
        <v>SELECIONAR</v>
      </c>
    </row>
    <row r="554" spans="2:14">
      <c r="B554" s="23" t="str">
        <f t="shared" si="16"/>
        <v>U.</v>
      </c>
      <c r="C554" s="24" t="s">
        <v>4</v>
      </c>
      <c r="D554" s="25"/>
      <c r="E554" s="25"/>
      <c r="F554" s="24" t="s">
        <v>18</v>
      </c>
      <c r="G554" s="26">
        <v>1</v>
      </c>
      <c r="H554" s="31"/>
      <c r="I554" s="27">
        <v>0</v>
      </c>
      <c r="J554" s="28">
        <f t="shared" si="15"/>
        <v>0</v>
      </c>
      <c r="K554" s="29" t="s">
        <v>50</v>
      </c>
      <c r="L554" s="29" t="s">
        <v>45</v>
      </c>
      <c r="M554" s="29" t="s">
        <v>51</v>
      </c>
      <c r="N554" s="30" t="str">
        <f>VLOOKUP(M554,[5]OPERACIONAL!$A$1:$C$12,2,FALSE)</f>
        <v>SELECIONAR</v>
      </c>
    </row>
    <row r="555" spans="2:14">
      <c r="B555" s="23" t="str">
        <f t="shared" si="16"/>
        <v>U.</v>
      </c>
      <c r="C555" s="24" t="s">
        <v>4</v>
      </c>
      <c r="D555" s="25"/>
      <c r="E555" s="25"/>
      <c r="F555" s="24" t="s">
        <v>18</v>
      </c>
      <c r="G555" s="26">
        <v>1</v>
      </c>
      <c r="H555" s="31"/>
      <c r="I555" s="27">
        <v>0</v>
      </c>
      <c r="J555" s="28">
        <f t="shared" si="15"/>
        <v>0</v>
      </c>
      <c r="K555" s="29" t="s">
        <v>50</v>
      </c>
      <c r="L555" s="29" t="s">
        <v>45</v>
      </c>
      <c r="M555" s="29" t="s">
        <v>51</v>
      </c>
      <c r="N555" s="30" t="str">
        <f>VLOOKUP(M555,[5]OPERACIONAL!$A$1:$C$12,2,FALSE)</f>
        <v>SELECIONAR</v>
      </c>
    </row>
    <row r="556" spans="2:14">
      <c r="B556" s="23" t="str">
        <f t="shared" si="16"/>
        <v>U.</v>
      </c>
      <c r="C556" s="24" t="s">
        <v>4</v>
      </c>
      <c r="D556" s="25"/>
      <c r="E556" s="25"/>
      <c r="F556" s="24" t="s">
        <v>18</v>
      </c>
      <c r="G556" s="26">
        <v>1</v>
      </c>
      <c r="H556" s="31"/>
      <c r="I556" s="27">
        <v>0</v>
      </c>
      <c r="J556" s="28">
        <f t="shared" si="15"/>
        <v>0</v>
      </c>
      <c r="K556" s="29" t="s">
        <v>50</v>
      </c>
      <c r="L556" s="29" t="s">
        <v>45</v>
      </c>
      <c r="M556" s="29" t="s">
        <v>51</v>
      </c>
      <c r="N556" s="30" t="str">
        <f>VLOOKUP(M556,[5]OPERACIONAL!$A$1:$C$12,2,FALSE)</f>
        <v>SELECIONAR</v>
      </c>
    </row>
    <row r="557" spans="2:14">
      <c r="B557" s="23" t="str">
        <f t="shared" si="16"/>
        <v>U.</v>
      </c>
      <c r="C557" s="24" t="s">
        <v>4</v>
      </c>
      <c r="D557" s="25"/>
      <c r="E557" s="25"/>
      <c r="F557" s="24" t="s">
        <v>18</v>
      </c>
      <c r="G557" s="26">
        <v>1</v>
      </c>
      <c r="H557" s="31"/>
      <c r="I557" s="27">
        <v>0</v>
      </c>
      <c r="J557" s="28">
        <f t="shared" si="15"/>
        <v>0</v>
      </c>
      <c r="K557" s="29" t="s">
        <v>50</v>
      </c>
      <c r="L557" s="29" t="s">
        <v>45</v>
      </c>
      <c r="M557" s="29" t="s">
        <v>51</v>
      </c>
      <c r="N557" s="30" t="str">
        <f>VLOOKUP(M557,[5]OPERACIONAL!$A$1:$C$12,2,FALSE)</f>
        <v>SELECIONAR</v>
      </c>
    </row>
    <row r="558" spans="2:14">
      <c r="B558" s="23" t="str">
        <f t="shared" si="16"/>
        <v>U.</v>
      </c>
      <c r="C558" s="24" t="s">
        <v>4</v>
      </c>
      <c r="D558" s="25"/>
      <c r="E558" s="25"/>
      <c r="F558" s="24" t="s">
        <v>18</v>
      </c>
      <c r="G558" s="26">
        <v>1</v>
      </c>
      <c r="H558" s="31"/>
      <c r="I558" s="27">
        <v>0</v>
      </c>
      <c r="J558" s="28">
        <f t="shared" si="15"/>
        <v>0</v>
      </c>
      <c r="K558" s="29" t="s">
        <v>50</v>
      </c>
      <c r="L558" s="29" t="s">
        <v>45</v>
      </c>
      <c r="M558" s="29" t="s">
        <v>51</v>
      </c>
      <c r="N558" s="30" t="str">
        <f>VLOOKUP(M558,[5]OPERACIONAL!$A$1:$C$12,2,FALSE)</f>
        <v>SELECIONAR</v>
      </c>
    </row>
    <row r="559" spans="2:14">
      <c r="B559" s="23" t="str">
        <f t="shared" si="16"/>
        <v>U.</v>
      </c>
      <c r="C559" s="24" t="s">
        <v>4</v>
      </c>
      <c r="D559" s="25"/>
      <c r="E559" s="25"/>
      <c r="F559" s="24" t="s">
        <v>18</v>
      </c>
      <c r="G559" s="26">
        <v>1</v>
      </c>
      <c r="H559" s="31"/>
      <c r="I559" s="27">
        <v>0</v>
      </c>
      <c r="J559" s="28">
        <f t="shared" si="15"/>
        <v>0</v>
      </c>
      <c r="K559" s="29" t="s">
        <v>50</v>
      </c>
      <c r="L559" s="29" t="s">
        <v>45</v>
      </c>
      <c r="M559" s="29" t="s">
        <v>51</v>
      </c>
      <c r="N559" s="30" t="str">
        <f>VLOOKUP(M559,[5]OPERACIONAL!$A$1:$C$12,2,FALSE)</f>
        <v>SELECIONAR</v>
      </c>
    </row>
    <row r="560" spans="2:14">
      <c r="B560" s="23" t="str">
        <f t="shared" si="16"/>
        <v>U.</v>
      </c>
      <c r="C560" s="24" t="s">
        <v>4</v>
      </c>
      <c r="D560" s="25"/>
      <c r="E560" s="25"/>
      <c r="F560" s="24" t="s">
        <v>18</v>
      </c>
      <c r="G560" s="26">
        <v>1</v>
      </c>
      <c r="H560" s="31"/>
      <c r="I560" s="27">
        <v>0</v>
      </c>
      <c r="J560" s="28">
        <f t="shared" si="15"/>
        <v>0</v>
      </c>
      <c r="K560" s="29" t="s">
        <v>50</v>
      </c>
      <c r="L560" s="29" t="s">
        <v>45</v>
      </c>
      <c r="M560" s="29" t="s">
        <v>51</v>
      </c>
      <c r="N560" s="30" t="str">
        <f>VLOOKUP(M560,[5]OPERACIONAL!$A$1:$C$12,2,FALSE)</f>
        <v>SELECIONAR</v>
      </c>
    </row>
    <row r="561" spans="2:14">
      <c r="B561" s="23" t="str">
        <f t="shared" si="16"/>
        <v>U.</v>
      </c>
      <c r="C561" s="24" t="s">
        <v>4</v>
      </c>
      <c r="D561" s="25"/>
      <c r="E561" s="25"/>
      <c r="F561" s="24" t="s">
        <v>18</v>
      </c>
      <c r="G561" s="26">
        <v>1</v>
      </c>
      <c r="H561" s="31"/>
      <c r="I561" s="27">
        <v>0</v>
      </c>
      <c r="J561" s="28">
        <f t="shared" si="15"/>
        <v>0</v>
      </c>
      <c r="K561" s="29" t="s">
        <v>50</v>
      </c>
      <c r="L561" s="29" t="s">
        <v>45</v>
      </c>
      <c r="M561" s="29" t="s">
        <v>51</v>
      </c>
      <c r="N561" s="30" t="str">
        <f>VLOOKUP(M561,[5]OPERACIONAL!$A$1:$C$12,2,FALSE)</f>
        <v>SELECIONAR</v>
      </c>
    </row>
    <row r="562" spans="2:14">
      <c r="B562" s="23" t="str">
        <f t="shared" si="16"/>
        <v>U.</v>
      </c>
      <c r="C562" s="24" t="s">
        <v>4</v>
      </c>
      <c r="D562" s="25"/>
      <c r="E562" s="25"/>
      <c r="F562" s="24" t="s">
        <v>18</v>
      </c>
      <c r="G562" s="26">
        <v>1</v>
      </c>
      <c r="H562" s="31"/>
      <c r="I562" s="27">
        <v>0</v>
      </c>
      <c r="J562" s="28">
        <f t="shared" si="15"/>
        <v>0</v>
      </c>
      <c r="K562" s="29" t="s">
        <v>50</v>
      </c>
      <c r="L562" s="29" t="s">
        <v>45</v>
      </c>
      <c r="M562" s="29" t="s">
        <v>51</v>
      </c>
      <c r="N562" s="30" t="str">
        <f>VLOOKUP(M562,[5]OPERACIONAL!$A$1:$C$12,2,FALSE)</f>
        <v>SELECIONAR</v>
      </c>
    </row>
    <row r="563" spans="2:14">
      <c r="B563" s="23" t="str">
        <f t="shared" si="16"/>
        <v>U.</v>
      </c>
      <c r="C563" s="24" t="s">
        <v>4</v>
      </c>
      <c r="D563" s="25"/>
      <c r="E563" s="25"/>
      <c r="F563" s="24" t="s">
        <v>18</v>
      </c>
      <c r="G563" s="26">
        <v>1</v>
      </c>
      <c r="H563" s="31"/>
      <c r="I563" s="27">
        <v>0</v>
      </c>
      <c r="J563" s="28">
        <f t="shared" si="15"/>
        <v>0</v>
      </c>
      <c r="K563" s="29" t="s">
        <v>50</v>
      </c>
      <c r="L563" s="29" t="s">
        <v>45</v>
      </c>
      <c r="M563" s="29" t="s">
        <v>51</v>
      </c>
      <c r="N563" s="30" t="str">
        <f>VLOOKUP(M563,[5]OPERACIONAL!$A$1:$C$12,2,FALSE)</f>
        <v>SELECIONAR</v>
      </c>
    </row>
    <row r="564" spans="2:14">
      <c r="B564" s="23" t="str">
        <f t="shared" si="16"/>
        <v>U.</v>
      </c>
      <c r="C564" s="24" t="s">
        <v>4</v>
      </c>
      <c r="D564" s="25"/>
      <c r="E564" s="25"/>
      <c r="F564" s="24" t="s">
        <v>18</v>
      </c>
      <c r="G564" s="26">
        <v>1</v>
      </c>
      <c r="H564" s="31"/>
      <c r="I564" s="27">
        <v>0</v>
      </c>
      <c r="J564" s="28">
        <f t="shared" si="15"/>
        <v>0</v>
      </c>
      <c r="K564" s="29" t="s">
        <v>50</v>
      </c>
      <c r="L564" s="29" t="s">
        <v>45</v>
      </c>
      <c r="M564" s="29" t="s">
        <v>51</v>
      </c>
      <c r="N564" s="30" t="str">
        <f>VLOOKUP(M564,[5]OPERACIONAL!$A$1:$C$12,2,FALSE)</f>
        <v>SELECIONAR</v>
      </c>
    </row>
    <row r="565" spans="2:14">
      <c r="B565" s="23" t="str">
        <f t="shared" si="16"/>
        <v>U.</v>
      </c>
      <c r="C565" s="24" t="s">
        <v>4</v>
      </c>
      <c r="D565" s="25"/>
      <c r="E565" s="25"/>
      <c r="F565" s="24" t="s">
        <v>18</v>
      </c>
      <c r="G565" s="26">
        <v>1</v>
      </c>
      <c r="H565" s="31"/>
      <c r="I565" s="27">
        <v>0</v>
      </c>
      <c r="J565" s="28">
        <f t="shared" si="15"/>
        <v>0</v>
      </c>
      <c r="K565" s="29" t="s">
        <v>50</v>
      </c>
      <c r="L565" s="29" t="s">
        <v>45</v>
      </c>
      <c r="M565" s="29" t="s">
        <v>51</v>
      </c>
      <c r="N565" s="30" t="str">
        <f>VLOOKUP(M565,[5]OPERACIONAL!$A$1:$C$12,2,FALSE)</f>
        <v>SELECIONAR</v>
      </c>
    </row>
    <row r="566" spans="2:14">
      <c r="B566" s="23" t="str">
        <f t="shared" si="16"/>
        <v>U.</v>
      </c>
      <c r="C566" s="24" t="s">
        <v>4</v>
      </c>
      <c r="D566" s="25"/>
      <c r="E566" s="25"/>
      <c r="F566" s="24" t="s">
        <v>18</v>
      </c>
      <c r="G566" s="26">
        <v>1</v>
      </c>
      <c r="H566" s="31"/>
      <c r="I566" s="27">
        <v>0</v>
      </c>
      <c r="J566" s="28">
        <f t="shared" si="15"/>
        <v>0</v>
      </c>
      <c r="K566" s="29" t="s">
        <v>50</v>
      </c>
      <c r="L566" s="29" t="s">
        <v>45</v>
      </c>
      <c r="M566" s="29" t="s">
        <v>51</v>
      </c>
      <c r="N566" s="30" t="str">
        <f>VLOOKUP(M566,[5]OPERACIONAL!$A$1:$C$12,2,FALSE)</f>
        <v>SELECIONAR</v>
      </c>
    </row>
    <row r="567" spans="2:14">
      <c r="B567" s="23" t="str">
        <f t="shared" si="16"/>
        <v>U.</v>
      </c>
      <c r="C567" s="24" t="s">
        <v>4</v>
      </c>
      <c r="D567" s="25"/>
      <c r="E567" s="25"/>
      <c r="F567" s="24" t="s">
        <v>18</v>
      </c>
      <c r="G567" s="26">
        <v>1</v>
      </c>
      <c r="H567" s="31"/>
      <c r="I567" s="27">
        <v>0</v>
      </c>
      <c r="J567" s="28">
        <f t="shared" ref="J567:J630" si="17">G567*I567</f>
        <v>0</v>
      </c>
      <c r="K567" s="29" t="s">
        <v>50</v>
      </c>
      <c r="L567" s="29" t="s">
        <v>45</v>
      </c>
      <c r="M567" s="29" t="s">
        <v>51</v>
      </c>
      <c r="N567" s="30" t="str">
        <f>VLOOKUP(M567,[5]OPERACIONAL!$A$1:$C$12,2,FALSE)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VLOOKUP(M568,[5]OPERACIONAL!$A$1:$C$12,2,FALSE)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VLOOKUP(M569,[5]OPERACIONAL!$A$1:$C$12,2,FALSE)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VLOOKUP(M570,[5]OPERACIONAL!$A$1:$C$12,2,FALSE)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VLOOKUP(M571,[5]OPERACIONAL!$A$1:$C$12,2,FALSE)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VLOOKUP(M572,[5]OPERACIONAL!$A$1:$C$12,2,FALSE)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VLOOKUP(M573,[5]OPERACIONAL!$A$1:$C$12,2,FALSE)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VLOOKUP(M574,[5]OPERACIONAL!$A$1:$C$12,2,FALSE)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VLOOKUP(M575,[5]OPERACIONAL!$A$1:$C$12,2,FALSE)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VLOOKUP(M576,[5]OPERACIONAL!$A$1:$C$12,2,FALSE)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VLOOKUP(M577,[5]OPERACIONAL!$A$1:$C$12,2,FALSE)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VLOOKUP(M578,[5]OPERACIONAL!$A$1:$C$12,2,FALSE)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VLOOKUP(M579,[5]OPERACIONAL!$A$1:$C$12,2,FALSE)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VLOOKUP(M580,[5]OPERACIONAL!$A$1:$C$12,2,FALSE)</f>
        <v>SELECIONAR</v>
      </c>
    </row>
    <row r="581" spans="2:14">
      <c r="B581" s="23" t="str">
        <f t="shared" si="16"/>
        <v>U.</v>
      </c>
      <c r="C581" s="24" t="s">
        <v>4</v>
      </c>
      <c r="D581" s="25"/>
      <c r="E581" s="25"/>
      <c r="F581" s="24" t="s">
        <v>18</v>
      </c>
      <c r="G581" s="26">
        <v>1</v>
      </c>
      <c r="H581" s="31"/>
      <c r="I581" s="27">
        <v>0</v>
      </c>
      <c r="J581" s="28">
        <f t="shared" si="17"/>
        <v>0</v>
      </c>
      <c r="K581" s="29" t="s">
        <v>50</v>
      </c>
      <c r="L581" s="29" t="s">
        <v>45</v>
      </c>
      <c r="M581" s="29" t="s">
        <v>51</v>
      </c>
      <c r="N581" s="30" t="str">
        <f>VLOOKUP(M581,[5]OPERACIONAL!$A$1:$C$12,2,FALSE)</f>
        <v>SELECIONAR</v>
      </c>
    </row>
    <row r="582" spans="2:14">
      <c r="B582" s="23" t="str">
        <f t="shared" si="16"/>
        <v>U.</v>
      </c>
      <c r="C582" s="24" t="s">
        <v>4</v>
      </c>
      <c r="D582" s="25"/>
      <c r="E582" s="25"/>
      <c r="F582" s="24" t="s">
        <v>18</v>
      </c>
      <c r="G582" s="26">
        <v>1</v>
      </c>
      <c r="H582" s="31"/>
      <c r="I582" s="27">
        <v>0</v>
      </c>
      <c r="J582" s="28">
        <f t="shared" si="17"/>
        <v>0</v>
      </c>
      <c r="K582" s="29" t="s">
        <v>50</v>
      </c>
      <c r="L582" s="29" t="s">
        <v>45</v>
      </c>
      <c r="M582" s="29" t="s">
        <v>51</v>
      </c>
      <c r="N582" s="30" t="str">
        <f>VLOOKUP(M582,[5]OPERACIONAL!$A$1:$C$12,2,FALSE)</f>
        <v>SELECIONAR</v>
      </c>
    </row>
    <row r="583" spans="2:14">
      <c r="B583" s="23" t="str">
        <f t="shared" si="16"/>
        <v>U.</v>
      </c>
      <c r="C583" s="24" t="s">
        <v>4</v>
      </c>
      <c r="D583" s="25"/>
      <c r="E583" s="25"/>
      <c r="F583" s="24" t="s">
        <v>18</v>
      </c>
      <c r="G583" s="26">
        <v>1</v>
      </c>
      <c r="H583" s="31"/>
      <c r="I583" s="27">
        <v>0</v>
      </c>
      <c r="J583" s="28">
        <f t="shared" si="17"/>
        <v>0</v>
      </c>
      <c r="K583" s="29" t="s">
        <v>50</v>
      </c>
      <c r="L583" s="29" t="s">
        <v>45</v>
      </c>
      <c r="M583" s="29" t="s">
        <v>51</v>
      </c>
      <c r="N583" s="30" t="str">
        <f>VLOOKUP(M583,[5]OPERACIONAL!$A$1:$C$12,2,FALSE)</f>
        <v>SELECIONAR</v>
      </c>
    </row>
    <row r="584" spans="2:14">
      <c r="B584" s="23" t="str">
        <f t="shared" si="16"/>
        <v>U.</v>
      </c>
      <c r="C584" s="24" t="s">
        <v>4</v>
      </c>
      <c r="D584" s="25"/>
      <c r="E584" s="25"/>
      <c r="F584" s="24" t="s">
        <v>18</v>
      </c>
      <c r="G584" s="26">
        <v>1</v>
      </c>
      <c r="H584" s="31"/>
      <c r="I584" s="27">
        <v>0</v>
      </c>
      <c r="J584" s="28">
        <f t="shared" si="17"/>
        <v>0</v>
      </c>
      <c r="K584" s="29" t="s">
        <v>50</v>
      </c>
      <c r="L584" s="29" t="s">
        <v>45</v>
      </c>
      <c r="M584" s="29" t="s">
        <v>51</v>
      </c>
      <c r="N584" s="30" t="str">
        <f>VLOOKUP(M584,[5]OPERACIONAL!$A$1:$C$12,2,FALSE)</f>
        <v>SELECIONAR</v>
      </c>
    </row>
    <row r="585" spans="2:14">
      <c r="B585" s="23" t="str">
        <f t="shared" si="16"/>
        <v>U.</v>
      </c>
      <c r="C585" s="24" t="s">
        <v>4</v>
      </c>
      <c r="D585" s="25"/>
      <c r="E585" s="25"/>
      <c r="F585" s="24" t="s">
        <v>18</v>
      </c>
      <c r="G585" s="26">
        <v>1</v>
      </c>
      <c r="H585" s="31"/>
      <c r="I585" s="27">
        <v>0</v>
      </c>
      <c r="J585" s="28">
        <f t="shared" si="17"/>
        <v>0</v>
      </c>
      <c r="K585" s="29" t="s">
        <v>50</v>
      </c>
      <c r="L585" s="29" t="s">
        <v>45</v>
      </c>
      <c r="M585" s="29" t="s">
        <v>51</v>
      </c>
      <c r="N585" s="30" t="str">
        <f>VLOOKUP(M585,[5]OPERACIONAL!$A$1:$C$12,2,FALSE)</f>
        <v>SELECIONAR</v>
      </c>
    </row>
    <row r="586" spans="2:14">
      <c r="B586" s="23" t="str">
        <f t="shared" si="16"/>
        <v>U.</v>
      </c>
      <c r="C586" s="24" t="s">
        <v>4</v>
      </c>
      <c r="D586" s="25"/>
      <c r="E586" s="25"/>
      <c r="F586" s="24" t="s">
        <v>18</v>
      </c>
      <c r="G586" s="26">
        <v>1</v>
      </c>
      <c r="H586" s="31"/>
      <c r="I586" s="27">
        <v>0</v>
      </c>
      <c r="J586" s="28">
        <f t="shared" si="17"/>
        <v>0</v>
      </c>
      <c r="K586" s="29" t="s">
        <v>50</v>
      </c>
      <c r="L586" s="29" t="s">
        <v>45</v>
      </c>
      <c r="M586" s="29" t="s">
        <v>51</v>
      </c>
      <c r="N586" s="30" t="str">
        <f>VLOOKUP(M586,[5]OPERACIONAL!$A$1:$C$12,2,FALSE)</f>
        <v>SELECIONAR</v>
      </c>
    </row>
    <row r="587" spans="2:14">
      <c r="B587" s="23" t="str">
        <f t="shared" si="16"/>
        <v>U.</v>
      </c>
      <c r="C587" s="24" t="s">
        <v>4</v>
      </c>
      <c r="D587" s="25"/>
      <c r="E587" s="25"/>
      <c r="F587" s="24" t="s">
        <v>18</v>
      </c>
      <c r="G587" s="26">
        <v>1</v>
      </c>
      <c r="H587" s="31"/>
      <c r="I587" s="27">
        <v>0</v>
      </c>
      <c r="J587" s="28">
        <f t="shared" si="17"/>
        <v>0</v>
      </c>
      <c r="K587" s="29" t="s">
        <v>50</v>
      </c>
      <c r="L587" s="29" t="s">
        <v>45</v>
      </c>
      <c r="M587" s="29" t="s">
        <v>51</v>
      </c>
      <c r="N587" s="30" t="str">
        <f>VLOOKUP(M587,[5]OPERACIONAL!$A$1:$C$12,2,FALSE)</f>
        <v>SELECIONAR</v>
      </c>
    </row>
    <row r="588" spans="2:14">
      <c r="B588" s="23" t="str">
        <f t="shared" si="16"/>
        <v>U.</v>
      </c>
      <c r="C588" s="24" t="s">
        <v>4</v>
      </c>
      <c r="D588" s="25"/>
      <c r="E588" s="25"/>
      <c r="F588" s="24" t="s">
        <v>18</v>
      </c>
      <c r="G588" s="26">
        <v>1</v>
      </c>
      <c r="H588" s="31"/>
      <c r="I588" s="27">
        <v>0</v>
      </c>
      <c r="J588" s="28">
        <f t="shared" si="17"/>
        <v>0</v>
      </c>
      <c r="K588" s="29" t="s">
        <v>50</v>
      </c>
      <c r="L588" s="29" t="s">
        <v>45</v>
      </c>
      <c r="M588" s="29" t="s">
        <v>51</v>
      </c>
      <c r="N588" s="30" t="str">
        <f>VLOOKUP(M588,[5]OPERACIONAL!$A$1:$C$12,2,FALSE)</f>
        <v>SELECIONAR</v>
      </c>
    </row>
    <row r="589" spans="2:14">
      <c r="B589" s="23" t="str">
        <f t="shared" si="16"/>
        <v>U.</v>
      </c>
      <c r="C589" s="24" t="s">
        <v>4</v>
      </c>
      <c r="D589" s="25"/>
      <c r="E589" s="25"/>
      <c r="F589" s="24" t="s">
        <v>18</v>
      </c>
      <c r="G589" s="26">
        <v>1</v>
      </c>
      <c r="H589" s="31"/>
      <c r="I589" s="27">
        <v>0</v>
      </c>
      <c r="J589" s="28">
        <f t="shared" si="17"/>
        <v>0</v>
      </c>
      <c r="K589" s="29" t="s">
        <v>50</v>
      </c>
      <c r="L589" s="29" t="s">
        <v>45</v>
      </c>
      <c r="M589" s="29" t="s">
        <v>51</v>
      </c>
      <c r="N589" s="30" t="str">
        <f>VLOOKUP(M589,[5]OPERACIONAL!$A$1:$C$12,2,FALSE)</f>
        <v>SELECIONAR</v>
      </c>
    </row>
    <row r="590" spans="2:14">
      <c r="B590" s="23" t="str">
        <f t="shared" si="16"/>
        <v>U.</v>
      </c>
      <c r="C590" s="24" t="s">
        <v>4</v>
      </c>
      <c r="D590" s="25"/>
      <c r="E590" s="25"/>
      <c r="F590" s="24" t="s">
        <v>18</v>
      </c>
      <c r="G590" s="26">
        <v>1</v>
      </c>
      <c r="H590" s="31"/>
      <c r="I590" s="27">
        <v>0</v>
      </c>
      <c r="J590" s="28">
        <f t="shared" si="17"/>
        <v>0</v>
      </c>
      <c r="K590" s="29" t="s">
        <v>50</v>
      </c>
      <c r="L590" s="29" t="s">
        <v>45</v>
      </c>
      <c r="M590" s="29" t="s">
        <v>51</v>
      </c>
      <c r="N590" s="30" t="str">
        <f>VLOOKUP(M590,[5]OPERACIONAL!$A$1:$C$12,2,FALSE)</f>
        <v>SELECIONAR</v>
      </c>
    </row>
    <row r="591" spans="2:14">
      <c r="B591" s="23" t="str">
        <f t="shared" si="16"/>
        <v>U.</v>
      </c>
      <c r="C591" s="24" t="s">
        <v>4</v>
      </c>
      <c r="D591" s="25"/>
      <c r="E591" s="25"/>
      <c r="F591" s="24" t="s">
        <v>18</v>
      </c>
      <c r="G591" s="26">
        <v>1</v>
      </c>
      <c r="H591" s="31"/>
      <c r="I591" s="27">
        <v>0</v>
      </c>
      <c r="J591" s="28">
        <f t="shared" si="17"/>
        <v>0</v>
      </c>
      <c r="K591" s="29" t="s">
        <v>50</v>
      </c>
      <c r="L591" s="29" t="s">
        <v>45</v>
      </c>
      <c r="M591" s="29" t="s">
        <v>51</v>
      </c>
      <c r="N591" s="30" t="str">
        <f>VLOOKUP(M591,[5]OPERACIONAL!$A$1:$C$12,2,FALSE)</f>
        <v>SELECIONAR</v>
      </c>
    </row>
    <row r="592" spans="2:14">
      <c r="B592" s="23" t="str">
        <f t="shared" si="16"/>
        <v>U.</v>
      </c>
      <c r="C592" s="24" t="s">
        <v>4</v>
      </c>
      <c r="D592" s="25"/>
      <c r="E592" s="25"/>
      <c r="F592" s="24" t="s">
        <v>18</v>
      </c>
      <c r="G592" s="26">
        <v>1</v>
      </c>
      <c r="H592" s="31"/>
      <c r="I592" s="27">
        <v>0</v>
      </c>
      <c r="J592" s="28">
        <f t="shared" si="17"/>
        <v>0</v>
      </c>
      <c r="K592" s="29" t="s">
        <v>50</v>
      </c>
      <c r="L592" s="29" t="s">
        <v>45</v>
      </c>
      <c r="M592" s="29" t="s">
        <v>51</v>
      </c>
      <c r="N592" s="30" t="str">
        <f>VLOOKUP(M592,[5]OPERACIONAL!$A$1:$C$12,2,FALSE)</f>
        <v>SELECIONAR</v>
      </c>
    </row>
    <row r="593" spans="2:14">
      <c r="B593" s="23" t="str">
        <f t="shared" si="16"/>
        <v>U.</v>
      </c>
      <c r="C593" s="24" t="s">
        <v>4</v>
      </c>
      <c r="D593" s="25"/>
      <c r="E593" s="25"/>
      <c r="F593" s="24" t="s">
        <v>18</v>
      </c>
      <c r="G593" s="26">
        <v>1</v>
      </c>
      <c r="H593" s="31"/>
      <c r="I593" s="27">
        <v>0</v>
      </c>
      <c r="J593" s="28">
        <f t="shared" si="17"/>
        <v>0</v>
      </c>
      <c r="K593" s="29" t="s">
        <v>50</v>
      </c>
      <c r="L593" s="29" t="s">
        <v>45</v>
      </c>
      <c r="M593" s="29" t="s">
        <v>51</v>
      </c>
      <c r="N593" s="30" t="str">
        <f>VLOOKUP(M593,[5]OPERACIONAL!$A$1:$C$12,2,FALSE)</f>
        <v>SELECIONAR</v>
      </c>
    </row>
    <row r="594" spans="2:14">
      <c r="B594" s="23" t="str">
        <f t="shared" si="16"/>
        <v>U.</v>
      </c>
      <c r="C594" s="24" t="s">
        <v>4</v>
      </c>
      <c r="D594" s="25"/>
      <c r="E594" s="25"/>
      <c r="F594" s="24" t="s">
        <v>18</v>
      </c>
      <c r="G594" s="26">
        <v>1</v>
      </c>
      <c r="H594" s="31"/>
      <c r="I594" s="27">
        <v>0</v>
      </c>
      <c r="J594" s="28">
        <f t="shared" si="17"/>
        <v>0</v>
      </c>
      <c r="K594" s="29" t="s">
        <v>50</v>
      </c>
      <c r="L594" s="29" t="s">
        <v>45</v>
      </c>
      <c r="M594" s="29" t="s">
        <v>51</v>
      </c>
      <c r="N594" s="30" t="str">
        <f>VLOOKUP(M594,[5]OPERACIONAL!$A$1:$C$12,2,FALSE)</f>
        <v>SELECIONAR</v>
      </c>
    </row>
    <row r="595" spans="2:14">
      <c r="B595" s="23" t="str">
        <f t="shared" si="16"/>
        <v>U.</v>
      </c>
      <c r="C595" s="24" t="s">
        <v>4</v>
      </c>
      <c r="D595" s="25"/>
      <c r="E595" s="25"/>
      <c r="F595" s="24" t="s">
        <v>18</v>
      </c>
      <c r="G595" s="26">
        <v>1</v>
      </c>
      <c r="H595" s="31"/>
      <c r="I595" s="27">
        <v>0</v>
      </c>
      <c r="J595" s="28">
        <f t="shared" si="17"/>
        <v>0</v>
      </c>
      <c r="K595" s="29" t="s">
        <v>50</v>
      </c>
      <c r="L595" s="29" t="s">
        <v>45</v>
      </c>
      <c r="M595" s="29" t="s">
        <v>51</v>
      </c>
      <c r="N595" s="30" t="str">
        <f>VLOOKUP(M595,[5]OPERACIONAL!$A$1:$C$12,2,FALSE)</f>
        <v>SELECIONAR</v>
      </c>
    </row>
    <row r="596" spans="2:14">
      <c r="B596" s="23" t="str">
        <f t="shared" si="16"/>
        <v>U.</v>
      </c>
      <c r="C596" s="24" t="s">
        <v>4</v>
      </c>
      <c r="D596" s="25"/>
      <c r="E596" s="25"/>
      <c r="F596" s="24" t="s">
        <v>18</v>
      </c>
      <c r="G596" s="26">
        <v>1</v>
      </c>
      <c r="H596" s="31"/>
      <c r="I596" s="27">
        <v>0</v>
      </c>
      <c r="J596" s="28">
        <f t="shared" si="17"/>
        <v>0</v>
      </c>
      <c r="K596" s="29" t="s">
        <v>50</v>
      </c>
      <c r="L596" s="29" t="s">
        <v>45</v>
      </c>
      <c r="M596" s="29" t="s">
        <v>51</v>
      </c>
      <c r="N596" s="30" t="str">
        <f>VLOOKUP(M596,[5]OPERACIONAL!$A$1:$C$12,2,FALSE)</f>
        <v>SELECIONAR</v>
      </c>
    </row>
    <row r="597" spans="2:14">
      <c r="B597" s="23" t="str">
        <f t="shared" si="16"/>
        <v>U.</v>
      </c>
      <c r="C597" s="24" t="s">
        <v>4</v>
      </c>
      <c r="D597" s="25"/>
      <c r="E597" s="25"/>
      <c r="F597" s="24" t="s">
        <v>18</v>
      </c>
      <c r="G597" s="26">
        <v>1</v>
      </c>
      <c r="H597" s="31"/>
      <c r="I597" s="27">
        <v>0</v>
      </c>
      <c r="J597" s="28">
        <f t="shared" si="17"/>
        <v>0</v>
      </c>
      <c r="K597" s="29" t="s">
        <v>50</v>
      </c>
      <c r="L597" s="29" t="s">
        <v>45</v>
      </c>
      <c r="M597" s="29" t="s">
        <v>51</v>
      </c>
      <c r="N597" s="30" t="str">
        <f>VLOOKUP(M597,[5]OPERACIONAL!$A$1:$C$12,2,FALSE)</f>
        <v>SELECIONAR</v>
      </c>
    </row>
    <row r="598" spans="2:14">
      <c r="B598" s="23" t="str">
        <f t="shared" si="16"/>
        <v>U.</v>
      </c>
      <c r="C598" s="24" t="s">
        <v>4</v>
      </c>
      <c r="D598" s="25"/>
      <c r="E598" s="25"/>
      <c r="F598" s="24" t="s">
        <v>18</v>
      </c>
      <c r="G598" s="26">
        <v>1</v>
      </c>
      <c r="H598" s="31"/>
      <c r="I598" s="27">
        <v>0</v>
      </c>
      <c r="J598" s="28">
        <f t="shared" si="17"/>
        <v>0</v>
      </c>
      <c r="K598" s="29" t="s">
        <v>50</v>
      </c>
      <c r="L598" s="29" t="s">
        <v>45</v>
      </c>
      <c r="M598" s="29" t="s">
        <v>51</v>
      </c>
      <c r="N598" s="30" t="str">
        <f>VLOOKUP(M598,[5]OPERACIONAL!$A$1:$C$12,2,FALSE)</f>
        <v>SELECIONAR</v>
      </c>
    </row>
    <row r="599" spans="2:14">
      <c r="B599" s="23" t="str">
        <f t="shared" si="16"/>
        <v>U.</v>
      </c>
      <c r="C599" s="24" t="s">
        <v>4</v>
      </c>
      <c r="D599" s="25"/>
      <c r="E599" s="25"/>
      <c r="F599" s="24" t="s">
        <v>18</v>
      </c>
      <c r="G599" s="26">
        <v>1</v>
      </c>
      <c r="H599" s="31"/>
      <c r="I599" s="27">
        <v>0</v>
      </c>
      <c r="J599" s="28">
        <f t="shared" si="17"/>
        <v>0</v>
      </c>
      <c r="K599" s="29" t="s">
        <v>50</v>
      </c>
      <c r="L599" s="29" t="s">
        <v>45</v>
      </c>
      <c r="M599" s="29" t="s">
        <v>51</v>
      </c>
      <c r="N599" s="30" t="str">
        <f>VLOOKUP(M599,[5]OPERACIONAL!$A$1:$C$12,2,FALSE)</f>
        <v>SELECIONAR</v>
      </c>
    </row>
    <row r="600" spans="2:14">
      <c r="B600" s="23" t="str">
        <f t="shared" si="16"/>
        <v>U.</v>
      </c>
      <c r="C600" s="24" t="s">
        <v>4</v>
      </c>
      <c r="D600" s="25"/>
      <c r="E600" s="25"/>
      <c r="F600" s="24" t="s">
        <v>18</v>
      </c>
      <c r="G600" s="26">
        <v>1</v>
      </c>
      <c r="H600" s="31"/>
      <c r="I600" s="27">
        <v>0</v>
      </c>
      <c r="J600" s="28">
        <f t="shared" si="17"/>
        <v>0</v>
      </c>
      <c r="K600" s="29" t="s">
        <v>50</v>
      </c>
      <c r="L600" s="29" t="s">
        <v>45</v>
      </c>
      <c r="M600" s="29" t="s">
        <v>51</v>
      </c>
      <c r="N600" s="30" t="str">
        <f>VLOOKUP(M600,[5]OPERACIONAL!$A$1:$C$12,2,FALSE)</f>
        <v>SELECIONAR</v>
      </c>
    </row>
    <row r="601" spans="2:14">
      <c r="B601" s="23" t="str">
        <f t="shared" ref="B601:B664" si="18">MID(C601,1,2)</f>
        <v>U.</v>
      </c>
      <c r="C601" s="24" t="s">
        <v>4</v>
      </c>
      <c r="D601" s="25"/>
      <c r="E601" s="25"/>
      <c r="F601" s="24" t="s">
        <v>18</v>
      </c>
      <c r="G601" s="26">
        <v>1</v>
      </c>
      <c r="H601" s="31"/>
      <c r="I601" s="27">
        <v>0</v>
      </c>
      <c r="J601" s="28">
        <f t="shared" si="17"/>
        <v>0</v>
      </c>
      <c r="K601" s="29" t="s">
        <v>50</v>
      </c>
      <c r="L601" s="29" t="s">
        <v>45</v>
      </c>
      <c r="M601" s="29" t="s">
        <v>51</v>
      </c>
      <c r="N601" s="30" t="str">
        <f>VLOOKUP(M601,[5]OPERACIONAL!$A$1:$C$12,2,FALSE)</f>
        <v>SELECIONAR</v>
      </c>
    </row>
    <row r="602" spans="2:14">
      <c r="B602" s="23" t="str">
        <f t="shared" si="18"/>
        <v>U.</v>
      </c>
      <c r="C602" s="24" t="s">
        <v>4</v>
      </c>
      <c r="D602" s="25"/>
      <c r="E602" s="25"/>
      <c r="F602" s="24" t="s">
        <v>18</v>
      </c>
      <c r="G602" s="26">
        <v>1</v>
      </c>
      <c r="H602" s="31"/>
      <c r="I602" s="27">
        <v>0</v>
      </c>
      <c r="J602" s="28">
        <f t="shared" si="17"/>
        <v>0</v>
      </c>
      <c r="K602" s="29" t="s">
        <v>50</v>
      </c>
      <c r="L602" s="29" t="s">
        <v>45</v>
      </c>
      <c r="M602" s="29" t="s">
        <v>51</v>
      </c>
      <c r="N602" s="30" t="str">
        <f>VLOOKUP(M602,[5]OPERACIONAL!$A$1:$C$12,2,FALSE)</f>
        <v>SELECIONAR</v>
      </c>
    </row>
    <row r="603" spans="2:14">
      <c r="B603" s="23" t="str">
        <f t="shared" si="18"/>
        <v>U.</v>
      </c>
      <c r="C603" s="24" t="s">
        <v>4</v>
      </c>
      <c r="D603" s="25"/>
      <c r="E603" s="25"/>
      <c r="F603" s="24" t="s">
        <v>18</v>
      </c>
      <c r="G603" s="26">
        <v>1</v>
      </c>
      <c r="H603" s="31"/>
      <c r="I603" s="27">
        <v>0</v>
      </c>
      <c r="J603" s="28">
        <f t="shared" si="17"/>
        <v>0</v>
      </c>
      <c r="K603" s="29" t="s">
        <v>50</v>
      </c>
      <c r="L603" s="29" t="s">
        <v>45</v>
      </c>
      <c r="M603" s="29" t="s">
        <v>51</v>
      </c>
      <c r="N603" s="30" t="str">
        <f>VLOOKUP(M603,[5]OPERACIONAL!$A$1:$C$12,2,FALSE)</f>
        <v>SELECIONAR</v>
      </c>
    </row>
    <row r="604" spans="2:14">
      <c r="B604" s="23" t="str">
        <f t="shared" si="18"/>
        <v>U.</v>
      </c>
      <c r="C604" s="24" t="s">
        <v>4</v>
      </c>
      <c r="D604" s="25"/>
      <c r="E604" s="25"/>
      <c r="F604" s="24" t="s">
        <v>18</v>
      </c>
      <c r="G604" s="26">
        <v>1</v>
      </c>
      <c r="H604" s="31"/>
      <c r="I604" s="27">
        <v>0</v>
      </c>
      <c r="J604" s="28">
        <f t="shared" si="17"/>
        <v>0</v>
      </c>
      <c r="K604" s="29" t="s">
        <v>50</v>
      </c>
      <c r="L604" s="29" t="s">
        <v>45</v>
      </c>
      <c r="M604" s="29" t="s">
        <v>51</v>
      </c>
      <c r="N604" s="30" t="str">
        <f>VLOOKUP(M604,[5]OPERACIONAL!$A$1:$C$12,2,FALSE)</f>
        <v>SELECIONAR</v>
      </c>
    </row>
    <row r="605" spans="2:14">
      <c r="B605" s="23" t="str">
        <f t="shared" si="18"/>
        <v>U.</v>
      </c>
      <c r="C605" s="24" t="s">
        <v>4</v>
      </c>
      <c r="D605" s="25"/>
      <c r="E605" s="25"/>
      <c r="F605" s="24" t="s">
        <v>18</v>
      </c>
      <c r="G605" s="26">
        <v>1</v>
      </c>
      <c r="H605" s="31"/>
      <c r="I605" s="27">
        <v>0</v>
      </c>
      <c r="J605" s="28">
        <f t="shared" si="17"/>
        <v>0</v>
      </c>
      <c r="K605" s="29" t="s">
        <v>50</v>
      </c>
      <c r="L605" s="29" t="s">
        <v>45</v>
      </c>
      <c r="M605" s="29" t="s">
        <v>51</v>
      </c>
      <c r="N605" s="30" t="str">
        <f>VLOOKUP(M605,[5]OPERACIONAL!$A$1:$C$12,2,FALSE)</f>
        <v>SELECIONAR</v>
      </c>
    </row>
    <row r="606" spans="2:14">
      <c r="B606" s="23" t="str">
        <f t="shared" si="18"/>
        <v>U.</v>
      </c>
      <c r="C606" s="24" t="s">
        <v>4</v>
      </c>
      <c r="D606" s="25"/>
      <c r="E606" s="25"/>
      <c r="F606" s="24" t="s">
        <v>18</v>
      </c>
      <c r="G606" s="26">
        <v>1</v>
      </c>
      <c r="H606" s="31"/>
      <c r="I606" s="27">
        <v>0</v>
      </c>
      <c r="J606" s="28">
        <f t="shared" si="17"/>
        <v>0</v>
      </c>
      <c r="K606" s="29" t="s">
        <v>50</v>
      </c>
      <c r="L606" s="29" t="s">
        <v>45</v>
      </c>
      <c r="M606" s="29" t="s">
        <v>51</v>
      </c>
      <c r="N606" s="30" t="str">
        <f>VLOOKUP(M606,[5]OPERACIONAL!$A$1:$C$12,2,FALSE)</f>
        <v>SELECIONAR</v>
      </c>
    </row>
    <row r="607" spans="2:14">
      <c r="B607" s="23" t="str">
        <f t="shared" si="18"/>
        <v>U.</v>
      </c>
      <c r="C607" s="24" t="s">
        <v>4</v>
      </c>
      <c r="D607" s="25"/>
      <c r="E607" s="25"/>
      <c r="F607" s="24" t="s">
        <v>18</v>
      </c>
      <c r="G607" s="26">
        <v>1</v>
      </c>
      <c r="H607" s="31"/>
      <c r="I607" s="27">
        <v>0</v>
      </c>
      <c r="J607" s="28">
        <f t="shared" si="17"/>
        <v>0</v>
      </c>
      <c r="K607" s="29" t="s">
        <v>50</v>
      </c>
      <c r="L607" s="29" t="s">
        <v>45</v>
      </c>
      <c r="M607" s="29" t="s">
        <v>51</v>
      </c>
      <c r="N607" s="30" t="str">
        <f>VLOOKUP(M607,[5]OPERACIONAL!$A$1:$C$12,2,FALSE)</f>
        <v>SELECIONAR</v>
      </c>
    </row>
    <row r="608" spans="2:14">
      <c r="B608" s="23" t="str">
        <f t="shared" si="18"/>
        <v>U.</v>
      </c>
      <c r="C608" s="24" t="s">
        <v>4</v>
      </c>
      <c r="D608" s="25"/>
      <c r="E608" s="25"/>
      <c r="F608" s="24" t="s">
        <v>18</v>
      </c>
      <c r="G608" s="26">
        <v>1</v>
      </c>
      <c r="H608" s="31"/>
      <c r="I608" s="27">
        <v>0</v>
      </c>
      <c r="J608" s="28">
        <f t="shared" si="17"/>
        <v>0</v>
      </c>
      <c r="K608" s="29" t="s">
        <v>50</v>
      </c>
      <c r="L608" s="29" t="s">
        <v>45</v>
      </c>
      <c r="M608" s="29" t="s">
        <v>51</v>
      </c>
      <c r="N608" s="30" t="str">
        <f>VLOOKUP(M608,[5]OPERACIONAL!$A$1:$C$12,2,FALSE)</f>
        <v>SELECIONAR</v>
      </c>
    </row>
    <row r="609" spans="2:14">
      <c r="B609" s="23" t="str">
        <f t="shared" si="18"/>
        <v>U.</v>
      </c>
      <c r="C609" s="24" t="s">
        <v>4</v>
      </c>
      <c r="D609" s="25"/>
      <c r="E609" s="25"/>
      <c r="F609" s="24" t="s">
        <v>18</v>
      </c>
      <c r="G609" s="26">
        <v>1</v>
      </c>
      <c r="H609" s="31"/>
      <c r="I609" s="27">
        <v>0</v>
      </c>
      <c r="J609" s="28">
        <f t="shared" si="17"/>
        <v>0</v>
      </c>
      <c r="K609" s="29" t="s">
        <v>50</v>
      </c>
      <c r="L609" s="29" t="s">
        <v>45</v>
      </c>
      <c r="M609" s="29" t="s">
        <v>51</v>
      </c>
      <c r="N609" s="30" t="str">
        <f>VLOOKUP(M609,[5]OPERACIONAL!$A$1:$C$12,2,FALSE)</f>
        <v>SELECIONAR</v>
      </c>
    </row>
    <row r="610" spans="2:14">
      <c r="B610" s="23" t="str">
        <f t="shared" si="18"/>
        <v>U.</v>
      </c>
      <c r="C610" s="24" t="s">
        <v>4</v>
      </c>
      <c r="D610" s="25"/>
      <c r="E610" s="25"/>
      <c r="F610" s="24" t="s">
        <v>18</v>
      </c>
      <c r="G610" s="26">
        <v>1</v>
      </c>
      <c r="H610" s="31"/>
      <c r="I610" s="27">
        <v>0</v>
      </c>
      <c r="J610" s="28">
        <f t="shared" si="17"/>
        <v>0</v>
      </c>
      <c r="K610" s="29" t="s">
        <v>50</v>
      </c>
      <c r="L610" s="29" t="s">
        <v>45</v>
      </c>
      <c r="M610" s="29" t="s">
        <v>51</v>
      </c>
      <c r="N610" s="30" t="str">
        <f>VLOOKUP(M610,[5]OPERACIONAL!$A$1:$C$12,2,FALSE)</f>
        <v>SELECIONAR</v>
      </c>
    </row>
    <row r="611" spans="2:14">
      <c r="B611" s="23" t="str">
        <f t="shared" si="18"/>
        <v>U.</v>
      </c>
      <c r="C611" s="24" t="s">
        <v>4</v>
      </c>
      <c r="D611" s="25"/>
      <c r="E611" s="25"/>
      <c r="F611" s="24" t="s">
        <v>18</v>
      </c>
      <c r="G611" s="26">
        <v>1</v>
      </c>
      <c r="H611" s="31"/>
      <c r="I611" s="27">
        <v>0</v>
      </c>
      <c r="J611" s="28">
        <f t="shared" si="17"/>
        <v>0</v>
      </c>
      <c r="K611" s="29" t="s">
        <v>50</v>
      </c>
      <c r="L611" s="29" t="s">
        <v>45</v>
      </c>
      <c r="M611" s="29" t="s">
        <v>51</v>
      </c>
      <c r="N611" s="30" t="str">
        <f>VLOOKUP(M611,[5]OPERACIONAL!$A$1:$C$12,2,FALSE)</f>
        <v>SELECIONAR</v>
      </c>
    </row>
    <row r="612" spans="2:14">
      <c r="B612" s="23" t="str">
        <f t="shared" si="18"/>
        <v>U.</v>
      </c>
      <c r="C612" s="24" t="s">
        <v>4</v>
      </c>
      <c r="D612" s="25"/>
      <c r="E612" s="25"/>
      <c r="F612" s="24" t="s">
        <v>18</v>
      </c>
      <c r="G612" s="26">
        <v>1</v>
      </c>
      <c r="H612" s="31"/>
      <c r="I612" s="27">
        <v>0</v>
      </c>
      <c r="J612" s="28">
        <f t="shared" si="17"/>
        <v>0</v>
      </c>
      <c r="K612" s="29" t="s">
        <v>50</v>
      </c>
      <c r="L612" s="29" t="s">
        <v>45</v>
      </c>
      <c r="M612" s="29" t="s">
        <v>51</v>
      </c>
      <c r="N612" s="30" t="str">
        <f>VLOOKUP(M612,[5]OPERACIONAL!$A$1:$C$12,2,FALSE)</f>
        <v>SELECIONAR</v>
      </c>
    </row>
    <row r="613" spans="2:14">
      <c r="B613" s="23" t="str">
        <f t="shared" si="18"/>
        <v>U.</v>
      </c>
      <c r="C613" s="24" t="s">
        <v>4</v>
      </c>
      <c r="D613" s="25"/>
      <c r="E613" s="25"/>
      <c r="F613" s="24" t="s">
        <v>18</v>
      </c>
      <c r="G613" s="26">
        <v>1</v>
      </c>
      <c r="H613" s="31"/>
      <c r="I613" s="27">
        <v>0</v>
      </c>
      <c r="J613" s="28">
        <f t="shared" si="17"/>
        <v>0</v>
      </c>
      <c r="K613" s="29" t="s">
        <v>50</v>
      </c>
      <c r="L613" s="29" t="s">
        <v>45</v>
      </c>
      <c r="M613" s="29" t="s">
        <v>51</v>
      </c>
      <c r="N613" s="30" t="str">
        <f>VLOOKUP(M613,[5]OPERACIONAL!$A$1:$C$12,2,FALSE)</f>
        <v>SELECIONAR</v>
      </c>
    </row>
    <row r="614" spans="2:14">
      <c r="B614" s="23" t="str">
        <f t="shared" si="18"/>
        <v>U.</v>
      </c>
      <c r="C614" s="24" t="s">
        <v>4</v>
      </c>
      <c r="D614" s="25"/>
      <c r="E614" s="25"/>
      <c r="F614" s="24" t="s">
        <v>18</v>
      </c>
      <c r="G614" s="26">
        <v>1</v>
      </c>
      <c r="H614" s="31"/>
      <c r="I614" s="27">
        <v>0</v>
      </c>
      <c r="J614" s="28">
        <f t="shared" si="17"/>
        <v>0</v>
      </c>
      <c r="K614" s="29" t="s">
        <v>50</v>
      </c>
      <c r="L614" s="29" t="s">
        <v>45</v>
      </c>
      <c r="M614" s="29" t="s">
        <v>51</v>
      </c>
      <c r="N614" s="30" t="str">
        <f>VLOOKUP(M614,[5]OPERACIONAL!$A$1:$C$12,2,FALSE)</f>
        <v>SELECIONAR</v>
      </c>
    </row>
    <row r="615" spans="2:14">
      <c r="B615" s="23" t="str">
        <f t="shared" si="18"/>
        <v>U.</v>
      </c>
      <c r="C615" s="24" t="s">
        <v>4</v>
      </c>
      <c r="D615" s="25"/>
      <c r="E615" s="25"/>
      <c r="F615" s="24" t="s">
        <v>18</v>
      </c>
      <c r="G615" s="26">
        <v>1</v>
      </c>
      <c r="H615" s="31"/>
      <c r="I615" s="27">
        <v>0</v>
      </c>
      <c r="J615" s="28">
        <f t="shared" si="17"/>
        <v>0</v>
      </c>
      <c r="K615" s="29" t="s">
        <v>50</v>
      </c>
      <c r="L615" s="29" t="s">
        <v>45</v>
      </c>
      <c r="M615" s="29" t="s">
        <v>51</v>
      </c>
      <c r="N615" s="30" t="str">
        <f>VLOOKUP(M615,[5]OPERACIONAL!$A$1:$C$12,2,FALSE)</f>
        <v>SELECIONAR</v>
      </c>
    </row>
    <row r="616" spans="2:14">
      <c r="B616" s="23" t="str">
        <f t="shared" si="18"/>
        <v>U.</v>
      </c>
      <c r="C616" s="24" t="s">
        <v>4</v>
      </c>
      <c r="D616" s="25"/>
      <c r="E616" s="25"/>
      <c r="F616" s="24" t="s">
        <v>18</v>
      </c>
      <c r="G616" s="26">
        <v>1</v>
      </c>
      <c r="H616" s="31"/>
      <c r="I616" s="27">
        <v>0</v>
      </c>
      <c r="J616" s="28">
        <f t="shared" si="17"/>
        <v>0</v>
      </c>
      <c r="K616" s="29" t="s">
        <v>50</v>
      </c>
      <c r="L616" s="29" t="s">
        <v>45</v>
      </c>
      <c r="M616" s="29" t="s">
        <v>51</v>
      </c>
      <c r="N616" s="30" t="str">
        <f>VLOOKUP(M616,[5]OPERACIONAL!$A$1:$C$12,2,FALSE)</f>
        <v>SELECIONAR</v>
      </c>
    </row>
    <row r="617" spans="2:14">
      <c r="B617" s="23" t="str">
        <f t="shared" si="18"/>
        <v>U.</v>
      </c>
      <c r="C617" s="24" t="s">
        <v>4</v>
      </c>
      <c r="D617" s="25"/>
      <c r="E617" s="25"/>
      <c r="F617" s="24" t="s">
        <v>18</v>
      </c>
      <c r="G617" s="26">
        <v>1</v>
      </c>
      <c r="H617" s="31"/>
      <c r="I617" s="27">
        <v>0</v>
      </c>
      <c r="J617" s="28">
        <f t="shared" si="17"/>
        <v>0</v>
      </c>
      <c r="K617" s="29" t="s">
        <v>50</v>
      </c>
      <c r="L617" s="29" t="s">
        <v>45</v>
      </c>
      <c r="M617" s="29" t="s">
        <v>51</v>
      </c>
      <c r="N617" s="30" t="str">
        <f>VLOOKUP(M617,[5]OPERACIONAL!$A$1:$C$12,2,FALSE)</f>
        <v>SELECIONAR</v>
      </c>
    </row>
    <row r="618" spans="2:14">
      <c r="B618" s="23" t="str">
        <f t="shared" si="18"/>
        <v>U.</v>
      </c>
      <c r="C618" s="24" t="s">
        <v>4</v>
      </c>
      <c r="D618" s="25"/>
      <c r="E618" s="25"/>
      <c r="F618" s="24" t="s">
        <v>18</v>
      </c>
      <c r="G618" s="26">
        <v>1</v>
      </c>
      <c r="H618" s="31"/>
      <c r="I618" s="27">
        <v>0</v>
      </c>
      <c r="J618" s="28">
        <f t="shared" si="17"/>
        <v>0</v>
      </c>
      <c r="K618" s="29" t="s">
        <v>50</v>
      </c>
      <c r="L618" s="29" t="s">
        <v>45</v>
      </c>
      <c r="M618" s="29" t="s">
        <v>51</v>
      </c>
      <c r="N618" s="30" t="str">
        <f>VLOOKUP(M618,[5]OPERACIONAL!$A$1:$C$12,2,FALSE)</f>
        <v>SELECIONAR</v>
      </c>
    </row>
    <row r="619" spans="2:14">
      <c r="B619" s="23" t="str">
        <f t="shared" si="18"/>
        <v>U.</v>
      </c>
      <c r="C619" s="24" t="s">
        <v>4</v>
      </c>
      <c r="D619" s="25"/>
      <c r="E619" s="25"/>
      <c r="F619" s="24" t="s">
        <v>18</v>
      </c>
      <c r="G619" s="26">
        <v>1</v>
      </c>
      <c r="H619" s="31"/>
      <c r="I619" s="27">
        <v>0</v>
      </c>
      <c r="J619" s="28">
        <f t="shared" si="17"/>
        <v>0</v>
      </c>
      <c r="K619" s="29" t="s">
        <v>50</v>
      </c>
      <c r="L619" s="29" t="s">
        <v>45</v>
      </c>
      <c r="M619" s="29" t="s">
        <v>51</v>
      </c>
      <c r="N619" s="30" t="str">
        <f>VLOOKUP(M619,[5]OPERACIONAL!$A$1:$C$12,2,FALSE)</f>
        <v>SELECIONAR</v>
      </c>
    </row>
    <row r="620" spans="2:14">
      <c r="B620" s="23" t="str">
        <f t="shared" si="18"/>
        <v>U.</v>
      </c>
      <c r="C620" s="24" t="s">
        <v>4</v>
      </c>
      <c r="D620" s="25"/>
      <c r="E620" s="25"/>
      <c r="F620" s="24" t="s">
        <v>18</v>
      </c>
      <c r="G620" s="26">
        <v>1</v>
      </c>
      <c r="H620" s="31"/>
      <c r="I620" s="27">
        <v>0</v>
      </c>
      <c r="J620" s="28">
        <f t="shared" si="17"/>
        <v>0</v>
      </c>
      <c r="K620" s="29" t="s">
        <v>50</v>
      </c>
      <c r="L620" s="29" t="s">
        <v>45</v>
      </c>
      <c r="M620" s="29" t="s">
        <v>51</v>
      </c>
      <c r="N620" s="30" t="str">
        <f>VLOOKUP(M620,[5]OPERACIONAL!$A$1:$C$12,2,FALSE)</f>
        <v>SELECIONAR</v>
      </c>
    </row>
    <row r="621" spans="2:14">
      <c r="B621" s="23" t="str">
        <f t="shared" si="18"/>
        <v>U.</v>
      </c>
      <c r="C621" s="24" t="s">
        <v>4</v>
      </c>
      <c r="D621" s="25"/>
      <c r="E621" s="25"/>
      <c r="F621" s="24" t="s">
        <v>18</v>
      </c>
      <c r="G621" s="26">
        <v>1</v>
      </c>
      <c r="H621" s="31"/>
      <c r="I621" s="27">
        <v>0</v>
      </c>
      <c r="J621" s="28">
        <f t="shared" si="17"/>
        <v>0</v>
      </c>
      <c r="K621" s="29" t="s">
        <v>50</v>
      </c>
      <c r="L621" s="29" t="s">
        <v>45</v>
      </c>
      <c r="M621" s="29" t="s">
        <v>51</v>
      </c>
      <c r="N621" s="30" t="str">
        <f>VLOOKUP(M621,[5]OPERACIONAL!$A$1:$C$12,2,FALSE)</f>
        <v>SELECIONAR</v>
      </c>
    </row>
    <row r="622" spans="2:14">
      <c r="B622" s="23" t="str">
        <f t="shared" si="18"/>
        <v>U.</v>
      </c>
      <c r="C622" s="24" t="s">
        <v>4</v>
      </c>
      <c r="D622" s="25"/>
      <c r="E622" s="25"/>
      <c r="F622" s="24" t="s">
        <v>18</v>
      </c>
      <c r="G622" s="26">
        <v>1</v>
      </c>
      <c r="H622" s="31"/>
      <c r="I622" s="27">
        <v>0</v>
      </c>
      <c r="J622" s="28">
        <f t="shared" si="17"/>
        <v>0</v>
      </c>
      <c r="K622" s="29" t="s">
        <v>50</v>
      </c>
      <c r="L622" s="29" t="s">
        <v>45</v>
      </c>
      <c r="M622" s="29" t="s">
        <v>51</v>
      </c>
      <c r="N622" s="30" t="str">
        <f>VLOOKUP(M622,[5]OPERACIONAL!$A$1:$C$12,2,FALSE)</f>
        <v>SELECIONAR</v>
      </c>
    </row>
    <row r="623" spans="2:14">
      <c r="B623" s="23" t="str">
        <f t="shared" si="18"/>
        <v>U.</v>
      </c>
      <c r="C623" s="24" t="s">
        <v>4</v>
      </c>
      <c r="D623" s="25"/>
      <c r="E623" s="25"/>
      <c r="F623" s="24" t="s">
        <v>18</v>
      </c>
      <c r="G623" s="26">
        <v>1</v>
      </c>
      <c r="H623" s="31"/>
      <c r="I623" s="27">
        <v>0</v>
      </c>
      <c r="J623" s="28">
        <f t="shared" si="17"/>
        <v>0</v>
      </c>
      <c r="K623" s="29" t="s">
        <v>50</v>
      </c>
      <c r="L623" s="29" t="s">
        <v>45</v>
      </c>
      <c r="M623" s="29" t="s">
        <v>51</v>
      </c>
      <c r="N623" s="30" t="str">
        <f>VLOOKUP(M623,[5]OPERACIONAL!$A$1:$C$12,2,FALSE)</f>
        <v>SELECIONAR</v>
      </c>
    </row>
    <row r="624" spans="2:14">
      <c r="B624" s="23" t="str">
        <f t="shared" si="18"/>
        <v>U.</v>
      </c>
      <c r="C624" s="24" t="s">
        <v>4</v>
      </c>
      <c r="D624" s="25"/>
      <c r="E624" s="25"/>
      <c r="F624" s="24" t="s">
        <v>18</v>
      </c>
      <c r="G624" s="26">
        <v>1</v>
      </c>
      <c r="H624" s="31"/>
      <c r="I624" s="27">
        <v>0</v>
      </c>
      <c r="J624" s="28">
        <f t="shared" si="17"/>
        <v>0</v>
      </c>
      <c r="K624" s="29" t="s">
        <v>50</v>
      </c>
      <c r="L624" s="29" t="s">
        <v>45</v>
      </c>
      <c r="M624" s="29" t="s">
        <v>51</v>
      </c>
      <c r="N624" s="30" t="str">
        <f>VLOOKUP(M624,[5]OPERACIONAL!$A$1:$C$12,2,FALSE)</f>
        <v>SELECIONAR</v>
      </c>
    </row>
    <row r="625" spans="2:14">
      <c r="B625" s="23" t="str">
        <f t="shared" si="18"/>
        <v>U.</v>
      </c>
      <c r="C625" s="24" t="s">
        <v>4</v>
      </c>
      <c r="D625" s="25"/>
      <c r="E625" s="25"/>
      <c r="F625" s="24" t="s">
        <v>18</v>
      </c>
      <c r="G625" s="26">
        <v>1</v>
      </c>
      <c r="H625" s="31"/>
      <c r="I625" s="27">
        <v>0</v>
      </c>
      <c r="J625" s="28">
        <f t="shared" si="17"/>
        <v>0</v>
      </c>
      <c r="K625" s="29" t="s">
        <v>50</v>
      </c>
      <c r="L625" s="29" t="s">
        <v>45</v>
      </c>
      <c r="M625" s="29" t="s">
        <v>51</v>
      </c>
      <c r="N625" s="30" t="str">
        <f>VLOOKUP(M625,[5]OPERACIONAL!$A$1:$C$12,2,FALSE)</f>
        <v>SELECIONAR</v>
      </c>
    </row>
    <row r="626" spans="2:14">
      <c r="B626" s="23" t="str">
        <f t="shared" si="18"/>
        <v>U.</v>
      </c>
      <c r="C626" s="24" t="s">
        <v>4</v>
      </c>
      <c r="D626" s="25"/>
      <c r="E626" s="25"/>
      <c r="F626" s="24" t="s">
        <v>18</v>
      </c>
      <c r="G626" s="26">
        <v>1</v>
      </c>
      <c r="H626" s="31"/>
      <c r="I626" s="27">
        <v>0</v>
      </c>
      <c r="J626" s="28">
        <f t="shared" si="17"/>
        <v>0</v>
      </c>
      <c r="K626" s="29" t="s">
        <v>50</v>
      </c>
      <c r="L626" s="29" t="s">
        <v>45</v>
      </c>
      <c r="M626" s="29" t="s">
        <v>51</v>
      </c>
      <c r="N626" s="30" t="str">
        <f>VLOOKUP(M626,[5]OPERACIONAL!$A$1:$C$12,2,FALSE)</f>
        <v>SELECIONAR</v>
      </c>
    </row>
    <row r="627" spans="2:14">
      <c r="B627" s="23" t="str">
        <f t="shared" si="18"/>
        <v>U.</v>
      </c>
      <c r="C627" s="24" t="s">
        <v>4</v>
      </c>
      <c r="D627" s="25"/>
      <c r="E627" s="25"/>
      <c r="F627" s="24" t="s">
        <v>18</v>
      </c>
      <c r="G627" s="26">
        <v>1</v>
      </c>
      <c r="H627" s="31"/>
      <c r="I627" s="27">
        <v>0</v>
      </c>
      <c r="J627" s="28">
        <f t="shared" si="17"/>
        <v>0</v>
      </c>
      <c r="K627" s="29" t="s">
        <v>50</v>
      </c>
      <c r="L627" s="29" t="s">
        <v>45</v>
      </c>
      <c r="M627" s="29" t="s">
        <v>51</v>
      </c>
      <c r="N627" s="30" t="str">
        <f>VLOOKUP(M627,[5]OPERACIONAL!$A$1:$C$12,2,FALSE)</f>
        <v>SELECIONAR</v>
      </c>
    </row>
    <row r="628" spans="2:14">
      <c r="B628" s="23" t="str">
        <f t="shared" si="18"/>
        <v>U.</v>
      </c>
      <c r="C628" s="24" t="s">
        <v>4</v>
      </c>
      <c r="D628" s="25"/>
      <c r="E628" s="25"/>
      <c r="F628" s="24" t="s">
        <v>18</v>
      </c>
      <c r="G628" s="26">
        <v>1</v>
      </c>
      <c r="H628" s="31"/>
      <c r="I628" s="27">
        <v>0</v>
      </c>
      <c r="J628" s="28">
        <f t="shared" si="17"/>
        <v>0</v>
      </c>
      <c r="K628" s="29" t="s">
        <v>50</v>
      </c>
      <c r="L628" s="29" t="s">
        <v>45</v>
      </c>
      <c r="M628" s="29" t="s">
        <v>51</v>
      </c>
      <c r="N628" s="30" t="str">
        <f>VLOOKUP(M628,[5]OPERACIONAL!$A$1:$C$12,2,FALSE)</f>
        <v>SELECIONAR</v>
      </c>
    </row>
    <row r="629" spans="2:14">
      <c r="B629" s="23" t="str">
        <f t="shared" si="18"/>
        <v>U.</v>
      </c>
      <c r="C629" s="24" t="s">
        <v>4</v>
      </c>
      <c r="D629" s="25"/>
      <c r="E629" s="25"/>
      <c r="F629" s="24" t="s">
        <v>18</v>
      </c>
      <c r="G629" s="26">
        <v>1</v>
      </c>
      <c r="H629" s="31"/>
      <c r="I629" s="27">
        <v>0</v>
      </c>
      <c r="J629" s="28">
        <f t="shared" si="17"/>
        <v>0</v>
      </c>
      <c r="K629" s="29" t="s">
        <v>50</v>
      </c>
      <c r="L629" s="29" t="s">
        <v>45</v>
      </c>
      <c r="M629" s="29" t="s">
        <v>51</v>
      </c>
      <c r="N629" s="30" t="str">
        <f>VLOOKUP(M629,[5]OPERACIONAL!$A$1:$C$12,2,FALSE)</f>
        <v>SELECIONAR</v>
      </c>
    </row>
    <row r="630" spans="2:14">
      <c r="B630" s="23" t="str">
        <f t="shared" si="18"/>
        <v>U.</v>
      </c>
      <c r="C630" s="24" t="s">
        <v>4</v>
      </c>
      <c r="D630" s="25"/>
      <c r="E630" s="25"/>
      <c r="F630" s="24" t="s">
        <v>18</v>
      </c>
      <c r="G630" s="26">
        <v>1</v>
      </c>
      <c r="H630" s="31"/>
      <c r="I630" s="27">
        <v>0</v>
      </c>
      <c r="J630" s="28">
        <f t="shared" si="17"/>
        <v>0</v>
      </c>
      <c r="K630" s="29" t="s">
        <v>50</v>
      </c>
      <c r="L630" s="29" t="s">
        <v>45</v>
      </c>
      <c r="M630" s="29" t="s">
        <v>51</v>
      </c>
      <c r="N630" s="30" t="str">
        <f>VLOOKUP(M630,[5]OPERACIONAL!$A$1:$C$12,2,FALSE)</f>
        <v>SELECIONAR</v>
      </c>
    </row>
    <row r="631" spans="2:14">
      <c r="B631" s="23" t="str">
        <f t="shared" si="18"/>
        <v>U.</v>
      </c>
      <c r="C631" s="24" t="s">
        <v>4</v>
      </c>
      <c r="D631" s="25"/>
      <c r="E631" s="25"/>
      <c r="F631" s="24" t="s">
        <v>18</v>
      </c>
      <c r="G631" s="26">
        <v>1</v>
      </c>
      <c r="H631" s="31"/>
      <c r="I631" s="27">
        <v>0</v>
      </c>
      <c r="J631" s="28">
        <f t="shared" ref="J631:J694" si="19">G631*I631</f>
        <v>0</v>
      </c>
      <c r="K631" s="29" t="s">
        <v>50</v>
      </c>
      <c r="L631" s="29" t="s">
        <v>45</v>
      </c>
      <c r="M631" s="29" t="s">
        <v>51</v>
      </c>
      <c r="N631" s="30" t="str">
        <f>VLOOKUP(M631,[5]OPERACIONAL!$A$1:$C$12,2,FALSE)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VLOOKUP(M632,[5]OPERACIONAL!$A$1:$C$12,2,FALSE)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VLOOKUP(M633,[5]OPERACIONAL!$A$1:$C$12,2,FALSE)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VLOOKUP(M634,[5]OPERACIONAL!$A$1:$C$12,2,FALSE)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VLOOKUP(M635,[5]OPERACIONAL!$A$1:$C$12,2,FALSE)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VLOOKUP(M636,[5]OPERACIONAL!$A$1:$C$12,2,FALSE)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VLOOKUP(M637,[5]OPERACIONAL!$A$1:$C$12,2,FALSE)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VLOOKUP(M638,[5]OPERACIONAL!$A$1:$C$12,2,FALSE)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VLOOKUP(M639,[5]OPERACIONAL!$A$1:$C$12,2,FALSE)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VLOOKUP(M640,[5]OPERACIONAL!$A$1:$C$12,2,FALSE)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VLOOKUP(M641,[5]OPERACIONAL!$A$1:$C$12,2,FALSE)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VLOOKUP(M642,[5]OPERACIONAL!$A$1:$C$12,2,FALSE)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VLOOKUP(M643,[5]OPERACIONAL!$A$1:$C$12,2,FALSE)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VLOOKUP(M644,[5]OPERACIONAL!$A$1:$C$12,2,FALSE)</f>
        <v>SELECIONAR</v>
      </c>
    </row>
    <row r="645" spans="2:14">
      <c r="B645" s="23" t="str">
        <f t="shared" si="18"/>
        <v>U.</v>
      </c>
      <c r="C645" s="24" t="s">
        <v>4</v>
      </c>
      <c r="D645" s="25"/>
      <c r="E645" s="25"/>
      <c r="F645" s="24" t="s">
        <v>18</v>
      </c>
      <c r="G645" s="26">
        <v>1</v>
      </c>
      <c r="H645" s="31"/>
      <c r="I645" s="27">
        <v>0</v>
      </c>
      <c r="J645" s="28">
        <f t="shared" si="19"/>
        <v>0</v>
      </c>
      <c r="K645" s="29" t="s">
        <v>50</v>
      </c>
      <c r="L645" s="29" t="s">
        <v>45</v>
      </c>
      <c r="M645" s="29" t="s">
        <v>51</v>
      </c>
      <c r="N645" s="30" t="str">
        <f>VLOOKUP(M645,[5]OPERACIONAL!$A$1:$C$12,2,FALSE)</f>
        <v>SELECIONAR</v>
      </c>
    </row>
    <row r="646" spans="2:14">
      <c r="B646" s="23" t="str">
        <f t="shared" si="18"/>
        <v>U.</v>
      </c>
      <c r="C646" s="24" t="s">
        <v>4</v>
      </c>
      <c r="D646" s="25"/>
      <c r="E646" s="25"/>
      <c r="F646" s="24" t="s">
        <v>18</v>
      </c>
      <c r="G646" s="26">
        <v>1</v>
      </c>
      <c r="H646" s="31"/>
      <c r="I646" s="27">
        <v>0</v>
      </c>
      <c r="J646" s="28">
        <f t="shared" si="19"/>
        <v>0</v>
      </c>
      <c r="K646" s="29" t="s">
        <v>50</v>
      </c>
      <c r="L646" s="29" t="s">
        <v>45</v>
      </c>
      <c r="M646" s="29" t="s">
        <v>51</v>
      </c>
      <c r="N646" s="30" t="str">
        <f>VLOOKUP(M646,[5]OPERACIONAL!$A$1:$C$12,2,FALSE)</f>
        <v>SELECIONAR</v>
      </c>
    </row>
    <row r="647" spans="2:14">
      <c r="B647" s="23" t="str">
        <f t="shared" si="18"/>
        <v>U.</v>
      </c>
      <c r="C647" s="24" t="s">
        <v>4</v>
      </c>
      <c r="D647" s="25"/>
      <c r="E647" s="25"/>
      <c r="F647" s="24" t="s">
        <v>18</v>
      </c>
      <c r="G647" s="26">
        <v>1</v>
      </c>
      <c r="H647" s="31"/>
      <c r="I647" s="27">
        <v>0</v>
      </c>
      <c r="J647" s="28">
        <f t="shared" si="19"/>
        <v>0</v>
      </c>
      <c r="K647" s="29" t="s">
        <v>50</v>
      </c>
      <c r="L647" s="29" t="s">
        <v>45</v>
      </c>
      <c r="M647" s="29" t="s">
        <v>51</v>
      </c>
      <c r="N647" s="30" t="str">
        <f>VLOOKUP(M647,[5]OPERACIONAL!$A$1:$C$12,2,FALSE)</f>
        <v>SELECIONAR</v>
      </c>
    </row>
    <row r="648" spans="2:14">
      <c r="B648" s="23" t="str">
        <f t="shared" si="18"/>
        <v>U.</v>
      </c>
      <c r="C648" s="24" t="s">
        <v>4</v>
      </c>
      <c r="D648" s="25"/>
      <c r="E648" s="25"/>
      <c r="F648" s="24" t="s">
        <v>18</v>
      </c>
      <c r="G648" s="26">
        <v>1</v>
      </c>
      <c r="H648" s="31"/>
      <c r="I648" s="27">
        <v>0</v>
      </c>
      <c r="J648" s="28">
        <f t="shared" si="19"/>
        <v>0</v>
      </c>
      <c r="K648" s="29" t="s">
        <v>50</v>
      </c>
      <c r="L648" s="29" t="s">
        <v>45</v>
      </c>
      <c r="M648" s="29" t="s">
        <v>51</v>
      </c>
      <c r="N648" s="30" t="str">
        <f>VLOOKUP(M648,[5]OPERACIONAL!$A$1:$C$12,2,FALSE)</f>
        <v>SELECIONAR</v>
      </c>
    </row>
    <row r="649" spans="2:14">
      <c r="B649" s="23" t="str">
        <f t="shared" si="18"/>
        <v>U.</v>
      </c>
      <c r="C649" s="24" t="s">
        <v>4</v>
      </c>
      <c r="D649" s="25"/>
      <c r="E649" s="25"/>
      <c r="F649" s="24" t="s">
        <v>18</v>
      </c>
      <c r="G649" s="26">
        <v>1</v>
      </c>
      <c r="H649" s="31"/>
      <c r="I649" s="27">
        <v>0</v>
      </c>
      <c r="J649" s="28">
        <f t="shared" si="19"/>
        <v>0</v>
      </c>
      <c r="K649" s="29" t="s">
        <v>50</v>
      </c>
      <c r="L649" s="29" t="s">
        <v>45</v>
      </c>
      <c r="M649" s="29" t="s">
        <v>51</v>
      </c>
      <c r="N649" s="30" t="str">
        <f>VLOOKUP(M649,[5]OPERACIONAL!$A$1:$C$12,2,FALSE)</f>
        <v>SELECIONAR</v>
      </c>
    </row>
    <row r="650" spans="2:14">
      <c r="B650" s="23" t="str">
        <f t="shared" si="18"/>
        <v>U.</v>
      </c>
      <c r="C650" s="24" t="s">
        <v>4</v>
      </c>
      <c r="D650" s="25"/>
      <c r="E650" s="25"/>
      <c r="F650" s="24" t="s">
        <v>18</v>
      </c>
      <c r="G650" s="26">
        <v>1</v>
      </c>
      <c r="H650" s="31"/>
      <c r="I650" s="27">
        <v>0</v>
      </c>
      <c r="J650" s="28">
        <f t="shared" si="19"/>
        <v>0</v>
      </c>
      <c r="K650" s="29" t="s">
        <v>50</v>
      </c>
      <c r="L650" s="29" t="s">
        <v>45</v>
      </c>
      <c r="M650" s="29" t="s">
        <v>51</v>
      </c>
      <c r="N650" s="30" t="str">
        <f>VLOOKUP(M650,[5]OPERACIONAL!$A$1:$C$12,2,FALSE)</f>
        <v>SELECIONAR</v>
      </c>
    </row>
    <row r="651" spans="2:14">
      <c r="B651" s="23" t="str">
        <f t="shared" si="18"/>
        <v>U.</v>
      </c>
      <c r="C651" s="24" t="s">
        <v>4</v>
      </c>
      <c r="D651" s="25"/>
      <c r="E651" s="25"/>
      <c r="F651" s="24" t="s">
        <v>18</v>
      </c>
      <c r="G651" s="26">
        <v>1</v>
      </c>
      <c r="H651" s="31"/>
      <c r="I651" s="27">
        <v>0</v>
      </c>
      <c r="J651" s="28">
        <f t="shared" si="19"/>
        <v>0</v>
      </c>
      <c r="K651" s="29" t="s">
        <v>50</v>
      </c>
      <c r="L651" s="29" t="s">
        <v>45</v>
      </c>
      <c r="M651" s="29" t="s">
        <v>51</v>
      </c>
      <c r="N651" s="30" t="str">
        <f>VLOOKUP(M651,[5]OPERACIONAL!$A$1:$C$12,2,FALSE)</f>
        <v>SELECIONAR</v>
      </c>
    </row>
    <row r="652" spans="2:14">
      <c r="B652" s="23" t="str">
        <f t="shared" si="18"/>
        <v>U.</v>
      </c>
      <c r="C652" s="24" t="s">
        <v>4</v>
      </c>
      <c r="D652" s="25"/>
      <c r="E652" s="25"/>
      <c r="F652" s="24" t="s">
        <v>18</v>
      </c>
      <c r="G652" s="26">
        <v>1</v>
      </c>
      <c r="H652" s="31"/>
      <c r="I652" s="27">
        <v>0</v>
      </c>
      <c r="J652" s="28">
        <f t="shared" si="19"/>
        <v>0</v>
      </c>
      <c r="K652" s="29" t="s">
        <v>50</v>
      </c>
      <c r="L652" s="29" t="s">
        <v>45</v>
      </c>
      <c r="M652" s="29" t="s">
        <v>51</v>
      </c>
      <c r="N652" s="30" t="str">
        <f>VLOOKUP(M652,[5]OPERACIONAL!$A$1:$C$12,2,FALSE)</f>
        <v>SELECIONAR</v>
      </c>
    </row>
    <row r="653" spans="2:14">
      <c r="B653" s="23" t="str">
        <f t="shared" si="18"/>
        <v>U.</v>
      </c>
      <c r="C653" s="24" t="s">
        <v>4</v>
      </c>
      <c r="D653" s="25"/>
      <c r="E653" s="25"/>
      <c r="F653" s="24" t="s">
        <v>18</v>
      </c>
      <c r="G653" s="26">
        <v>1</v>
      </c>
      <c r="H653" s="31"/>
      <c r="I653" s="27">
        <v>0</v>
      </c>
      <c r="J653" s="28">
        <f t="shared" si="19"/>
        <v>0</v>
      </c>
      <c r="K653" s="29" t="s">
        <v>50</v>
      </c>
      <c r="L653" s="29" t="s">
        <v>45</v>
      </c>
      <c r="M653" s="29" t="s">
        <v>51</v>
      </c>
      <c r="N653" s="30" t="str">
        <f>VLOOKUP(M653,[5]OPERACIONAL!$A$1:$C$12,2,FALSE)</f>
        <v>SELECIONAR</v>
      </c>
    </row>
    <row r="654" spans="2:14">
      <c r="B654" s="23" t="str">
        <f t="shared" si="18"/>
        <v>U.</v>
      </c>
      <c r="C654" s="24" t="s">
        <v>4</v>
      </c>
      <c r="D654" s="25"/>
      <c r="E654" s="25"/>
      <c r="F654" s="24" t="s">
        <v>18</v>
      </c>
      <c r="G654" s="26">
        <v>1</v>
      </c>
      <c r="H654" s="31"/>
      <c r="I654" s="27">
        <v>0</v>
      </c>
      <c r="J654" s="28">
        <f t="shared" si="19"/>
        <v>0</v>
      </c>
      <c r="K654" s="29" t="s">
        <v>50</v>
      </c>
      <c r="L654" s="29" t="s">
        <v>45</v>
      </c>
      <c r="M654" s="29" t="s">
        <v>51</v>
      </c>
      <c r="N654" s="30" t="str">
        <f>VLOOKUP(M654,[5]OPERACIONAL!$A$1:$C$12,2,FALSE)</f>
        <v>SELECIONAR</v>
      </c>
    </row>
    <row r="655" spans="2:14">
      <c r="B655" s="23" t="str">
        <f t="shared" si="18"/>
        <v>U.</v>
      </c>
      <c r="C655" s="24" t="s">
        <v>4</v>
      </c>
      <c r="D655" s="25"/>
      <c r="E655" s="25"/>
      <c r="F655" s="24" t="s">
        <v>18</v>
      </c>
      <c r="G655" s="26">
        <v>1</v>
      </c>
      <c r="H655" s="31"/>
      <c r="I655" s="27">
        <v>0</v>
      </c>
      <c r="J655" s="28">
        <f t="shared" si="19"/>
        <v>0</v>
      </c>
      <c r="K655" s="29" t="s">
        <v>50</v>
      </c>
      <c r="L655" s="29" t="s">
        <v>45</v>
      </c>
      <c r="M655" s="29" t="s">
        <v>51</v>
      </c>
      <c r="N655" s="30" t="str">
        <f>VLOOKUP(M655,[5]OPERACIONAL!$A$1:$C$12,2,FALSE)</f>
        <v>SELECIONAR</v>
      </c>
    </row>
    <row r="656" spans="2:14">
      <c r="B656" s="23" t="str">
        <f t="shared" si="18"/>
        <v>U.</v>
      </c>
      <c r="C656" s="24" t="s">
        <v>4</v>
      </c>
      <c r="D656" s="25"/>
      <c r="E656" s="25"/>
      <c r="F656" s="24" t="s">
        <v>18</v>
      </c>
      <c r="G656" s="26">
        <v>1</v>
      </c>
      <c r="H656" s="31"/>
      <c r="I656" s="27">
        <v>0</v>
      </c>
      <c r="J656" s="28">
        <f t="shared" si="19"/>
        <v>0</v>
      </c>
      <c r="K656" s="29" t="s">
        <v>50</v>
      </c>
      <c r="L656" s="29" t="s">
        <v>45</v>
      </c>
      <c r="M656" s="29" t="s">
        <v>51</v>
      </c>
      <c r="N656" s="30" t="str">
        <f>VLOOKUP(M656,[5]OPERACIONAL!$A$1:$C$12,2,FALSE)</f>
        <v>SELECIONAR</v>
      </c>
    </row>
    <row r="657" spans="2:14">
      <c r="B657" s="23" t="str">
        <f t="shared" si="18"/>
        <v>U.</v>
      </c>
      <c r="C657" s="24" t="s">
        <v>4</v>
      </c>
      <c r="D657" s="25"/>
      <c r="E657" s="25"/>
      <c r="F657" s="24" t="s">
        <v>18</v>
      </c>
      <c r="G657" s="26">
        <v>1</v>
      </c>
      <c r="H657" s="31"/>
      <c r="I657" s="27">
        <v>0</v>
      </c>
      <c r="J657" s="28">
        <f t="shared" si="19"/>
        <v>0</v>
      </c>
      <c r="K657" s="29" t="s">
        <v>50</v>
      </c>
      <c r="L657" s="29" t="s">
        <v>45</v>
      </c>
      <c r="M657" s="29" t="s">
        <v>51</v>
      </c>
      <c r="N657" s="30" t="str">
        <f>VLOOKUP(M657,[5]OPERACIONAL!$A$1:$C$12,2,FALSE)</f>
        <v>SELECIONAR</v>
      </c>
    </row>
    <row r="658" spans="2:14">
      <c r="B658" s="23" t="str">
        <f t="shared" si="18"/>
        <v>U.</v>
      </c>
      <c r="C658" s="24" t="s">
        <v>4</v>
      </c>
      <c r="D658" s="25"/>
      <c r="E658" s="25"/>
      <c r="F658" s="24" t="s">
        <v>18</v>
      </c>
      <c r="G658" s="26">
        <v>1</v>
      </c>
      <c r="H658" s="31"/>
      <c r="I658" s="27">
        <v>0</v>
      </c>
      <c r="J658" s="28">
        <f t="shared" si="19"/>
        <v>0</v>
      </c>
      <c r="K658" s="29" t="s">
        <v>50</v>
      </c>
      <c r="L658" s="29" t="s">
        <v>45</v>
      </c>
      <c r="M658" s="29" t="s">
        <v>51</v>
      </c>
      <c r="N658" s="30" t="str">
        <f>VLOOKUP(M658,[5]OPERACIONAL!$A$1:$C$12,2,FALSE)</f>
        <v>SELECIONAR</v>
      </c>
    </row>
    <row r="659" spans="2:14">
      <c r="B659" s="23" t="str">
        <f t="shared" si="18"/>
        <v>U.</v>
      </c>
      <c r="C659" s="24" t="s">
        <v>4</v>
      </c>
      <c r="D659" s="25"/>
      <c r="E659" s="25"/>
      <c r="F659" s="24" t="s">
        <v>18</v>
      </c>
      <c r="G659" s="26">
        <v>1</v>
      </c>
      <c r="H659" s="31"/>
      <c r="I659" s="27">
        <v>0</v>
      </c>
      <c r="J659" s="28">
        <f t="shared" si="19"/>
        <v>0</v>
      </c>
      <c r="K659" s="29" t="s">
        <v>50</v>
      </c>
      <c r="L659" s="29" t="s">
        <v>45</v>
      </c>
      <c r="M659" s="29" t="s">
        <v>51</v>
      </c>
      <c r="N659" s="30" t="str">
        <f>VLOOKUP(M659,[5]OPERACIONAL!$A$1:$C$12,2,FALSE)</f>
        <v>SELECIONAR</v>
      </c>
    </row>
    <row r="660" spans="2:14">
      <c r="B660" s="23" t="str">
        <f t="shared" si="18"/>
        <v>U.</v>
      </c>
      <c r="C660" s="24" t="s">
        <v>4</v>
      </c>
      <c r="D660" s="25"/>
      <c r="E660" s="25"/>
      <c r="F660" s="24" t="s">
        <v>18</v>
      </c>
      <c r="G660" s="26">
        <v>1</v>
      </c>
      <c r="H660" s="31"/>
      <c r="I660" s="27">
        <v>0</v>
      </c>
      <c r="J660" s="28">
        <f t="shared" si="19"/>
        <v>0</v>
      </c>
      <c r="K660" s="29" t="s">
        <v>50</v>
      </c>
      <c r="L660" s="29" t="s">
        <v>45</v>
      </c>
      <c r="M660" s="29" t="s">
        <v>51</v>
      </c>
      <c r="N660" s="30" t="str">
        <f>VLOOKUP(M660,[5]OPERACIONAL!$A$1:$C$12,2,FALSE)</f>
        <v>SELECIONAR</v>
      </c>
    </row>
    <row r="661" spans="2:14">
      <c r="B661" s="23" t="str">
        <f t="shared" si="18"/>
        <v>U.</v>
      </c>
      <c r="C661" s="24" t="s">
        <v>4</v>
      </c>
      <c r="D661" s="25"/>
      <c r="E661" s="25"/>
      <c r="F661" s="24" t="s">
        <v>18</v>
      </c>
      <c r="G661" s="26">
        <v>1</v>
      </c>
      <c r="H661" s="31"/>
      <c r="I661" s="27">
        <v>0</v>
      </c>
      <c r="J661" s="28">
        <f t="shared" si="19"/>
        <v>0</v>
      </c>
      <c r="K661" s="29" t="s">
        <v>50</v>
      </c>
      <c r="L661" s="29" t="s">
        <v>45</v>
      </c>
      <c r="M661" s="29" t="s">
        <v>51</v>
      </c>
      <c r="N661" s="30" t="str">
        <f>VLOOKUP(M661,[5]OPERACIONAL!$A$1:$C$12,2,FALSE)</f>
        <v>SELECIONAR</v>
      </c>
    </row>
    <row r="662" spans="2:14">
      <c r="B662" s="23" t="str">
        <f t="shared" si="18"/>
        <v>U.</v>
      </c>
      <c r="C662" s="24" t="s">
        <v>4</v>
      </c>
      <c r="D662" s="25"/>
      <c r="E662" s="25"/>
      <c r="F662" s="24" t="s">
        <v>18</v>
      </c>
      <c r="G662" s="26">
        <v>1</v>
      </c>
      <c r="H662" s="31"/>
      <c r="I662" s="27">
        <v>0</v>
      </c>
      <c r="J662" s="28">
        <f t="shared" si="19"/>
        <v>0</v>
      </c>
      <c r="K662" s="29" t="s">
        <v>50</v>
      </c>
      <c r="L662" s="29" t="s">
        <v>45</v>
      </c>
      <c r="M662" s="29" t="s">
        <v>51</v>
      </c>
      <c r="N662" s="30" t="str">
        <f>VLOOKUP(M662,[5]OPERACIONAL!$A$1:$C$12,2,FALSE)</f>
        <v>SELECIONAR</v>
      </c>
    </row>
    <row r="663" spans="2:14">
      <c r="B663" s="23" t="str">
        <f t="shared" si="18"/>
        <v>U.</v>
      </c>
      <c r="C663" s="24" t="s">
        <v>4</v>
      </c>
      <c r="D663" s="25"/>
      <c r="E663" s="25"/>
      <c r="F663" s="24" t="s">
        <v>18</v>
      </c>
      <c r="G663" s="26">
        <v>1</v>
      </c>
      <c r="H663" s="31"/>
      <c r="I663" s="27">
        <v>0</v>
      </c>
      <c r="J663" s="28">
        <f t="shared" si="19"/>
        <v>0</v>
      </c>
      <c r="K663" s="29" t="s">
        <v>50</v>
      </c>
      <c r="L663" s="29" t="s">
        <v>45</v>
      </c>
      <c r="M663" s="29" t="s">
        <v>51</v>
      </c>
      <c r="N663" s="30" t="str">
        <f>VLOOKUP(M663,[5]OPERACIONAL!$A$1:$C$12,2,FALSE)</f>
        <v>SELECIONAR</v>
      </c>
    </row>
    <row r="664" spans="2:14">
      <c r="B664" s="23" t="str">
        <f t="shared" si="18"/>
        <v>U.</v>
      </c>
      <c r="C664" s="24" t="s">
        <v>4</v>
      </c>
      <c r="D664" s="25"/>
      <c r="E664" s="25"/>
      <c r="F664" s="24" t="s">
        <v>18</v>
      </c>
      <c r="G664" s="26">
        <v>1</v>
      </c>
      <c r="H664" s="31"/>
      <c r="I664" s="27">
        <v>0</v>
      </c>
      <c r="J664" s="28">
        <f t="shared" si="19"/>
        <v>0</v>
      </c>
      <c r="K664" s="29" t="s">
        <v>50</v>
      </c>
      <c r="L664" s="29" t="s">
        <v>45</v>
      </c>
      <c r="M664" s="29" t="s">
        <v>51</v>
      </c>
      <c r="N664" s="30" t="str">
        <f>VLOOKUP(M664,[5]OPERACIONAL!$A$1:$C$12,2,FALSE)</f>
        <v>SELECIONAR</v>
      </c>
    </row>
    <row r="665" spans="2:14">
      <c r="B665" s="23" t="str">
        <f t="shared" ref="B665:B728" si="20">MID(C665,1,2)</f>
        <v>U.</v>
      </c>
      <c r="C665" s="24" t="s">
        <v>4</v>
      </c>
      <c r="D665" s="25"/>
      <c r="E665" s="25"/>
      <c r="F665" s="24" t="s">
        <v>18</v>
      </c>
      <c r="G665" s="26">
        <v>1</v>
      </c>
      <c r="H665" s="31"/>
      <c r="I665" s="27">
        <v>0</v>
      </c>
      <c r="J665" s="28">
        <f t="shared" si="19"/>
        <v>0</v>
      </c>
      <c r="K665" s="29" t="s">
        <v>50</v>
      </c>
      <c r="L665" s="29" t="s">
        <v>45</v>
      </c>
      <c r="M665" s="29" t="s">
        <v>51</v>
      </c>
      <c r="N665" s="30" t="str">
        <f>VLOOKUP(M665,[5]OPERACIONAL!$A$1:$C$12,2,FALSE)</f>
        <v>SELECIONAR</v>
      </c>
    </row>
    <row r="666" spans="2:14">
      <c r="B666" s="23" t="str">
        <f t="shared" si="20"/>
        <v>U.</v>
      </c>
      <c r="C666" s="24" t="s">
        <v>4</v>
      </c>
      <c r="D666" s="25"/>
      <c r="E666" s="25"/>
      <c r="F666" s="24" t="s">
        <v>18</v>
      </c>
      <c r="G666" s="26">
        <v>1</v>
      </c>
      <c r="H666" s="31"/>
      <c r="I666" s="27">
        <v>0</v>
      </c>
      <c r="J666" s="28">
        <f t="shared" si="19"/>
        <v>0</v>
      </c>
      <c r="K666" s="29" t="s">
        <v>50</v>
      </c>
      <c r="L666" s="29" t="s">
        <v>45</v>
      </c>
      <c r="M666" s="29" t="s">
        <v>51</v>
      </c>
      <c r="N666" s="30" t="str">
        <f>VLOOKUP(M666,[5]OPERACIONAL!$A$1:$C$12,2,FALSE)</f>
        <v>SELECIONAR</v>
      </c>
    </row>
    <row r="667" spans="2:14">
      <c r="B667" s="23" t="str">
        <f t="shared" si="20"/>
        <v>U.</v>
      </c>
      <c r="C667" s="24" t="s">
        <v>4</v>
      </c>
      <c r="D667" s="25"/>
      <c r="E667" s="25"/>
      <c r="F667" s="24" t="s">
        <v>18</v>
      </c>
      <c r="G667" s="26">
        <v>1</v>
      </c>
      <c r="H667" s="31"/>
      <c r="I667" s="27">
        <v>0</v>
      </c>
      <c r="J667" s="28">
        <f t="shared" si="19"/>
        <v>0</v>
      </c>
      <c r="K667" s="29" t="s">
        <v>50</v>
      </c>
      <c r="L667" s="29" t="s">
        <v>45</v>
      </c>
      <c r="M667" s="29" t="s">
        <v>51</v>
      </c>
      <c r="N667" s="30" t="str">
        <f>VLOOKUP(M667,[5]OPERACIONAL!$A$1:$C$12,2,FALSE)</f>
        <v>SELECIONAR</v>
      </c>
    </row>
    <row r="668" spans="2:14">
      <c r="B668" s="23" t="str">
        <f t="shared" si="20"/>
        <v>U.</v>
      </c>
      <c r="C668" s="24" t="s">
        <v>4</v>
      </c>
      <c r="D668" s="25"/>
      <c r="E668" s="25"/>
      <c r="F668" s="24" t="s">
        <v>18</v>
      </c>
      <c r="G668" s="26">
        <v>1</v>
      </c>
      <c r="H668" s="31"/>
      <c r="I668" s="27">
        <v>0</v>
      </c>
      <c r="J668" s="28">
        <f t="shared" si="19"/>
        <v>0</v>
      </c>
      <c r="K668" s="29" t="s">
        <v>50</v>
      </c>
      <c r="L668" s="29" t="s">
        <v>45</v>
      </c>
      <c r="M668" s="29" t="s">
        <v>51</v>
      </c>
      <c r="N668" s="30" t="str">
        <f>VLOOKUP(M668,[5]OPERACIONAL!$A$1:$C$12,2,FALSE)</f>
        <v>SELECIONAR</v>
      </c>
    </row>
    <row r="669" spans="2:14">
      <c r="B669" s="23" t="str">
        <f t="shared" si="20"/>
        <v>U.</v>
      </c>
      <c r="C669" s="24" t="s">
        <v>4</v>
      </c>
      <c r="D669" s="25"/>
      <c r="E669" s="25"/>
      <c r="F669" s="24" t="s">
        <v>18</v>
      </c>
      <c r="G669" s="26">
        <v>1</v>
      </c>
      <c r="H669" s="31"/>
      <c r="I669" s="27">
        <v>0</v>
      </c>
      <c r="J669" s="28">
        <f t="shared" si="19"/>
        <v>0</v>
      </c>
      <c r="K669" s="29" t="s">
        <v>50</v>
      </c>
      <c r="L669" s="29" t="s">
        <v>45</v>
      </c>
      <c r="M669" s="29" t="s">
        <v>51</v>
      </c>
      <c r="N669" s="30" t="str">
        <f>VLOOKUP(M669,[5]OPERACIONAL!$A$1:$C$12,2,FALSE)</f>
        <v>SELECIONAR</v>
      </c>
    </row>
    <row r="670" spans="2:14">
      <c r="B670" s="23" t="str">
        <f t="shared" si="20"/>
        <v>U.</v>
      </c>
      <c r="C670" s="24" t="s">
        <v>4</v>
      </c>
      <c r="D670" s="25"/>
      <c r="E670" s="25"/>
      <c r="F670" s="24" t="s">
        <v>18</v>
      </c>
      <c r="G670" s="26">
        <v>1</v>
      </c>
      <c r="H670" s="31"/>
      <c r="I670" s="27">
        <v>0</v>
      </c>
      <c r="J670" s="28">
        <f t="shared" si="19"/>
        <v>0</v>
      </c>
      <c r="K670" s="29" t="s">
        <v>50</v>
      </c>
      <c r="L670" s="29" t="s">
        <v>45</v>
      </c>
      <c r="M670" s="29" t="s">
        <v>51</v>
      </c>
      <c r="N670" s="30" t="str">
        <f>VLOOKUP(M670,[5]OPERACIONAL!$A$1:$C$12,2,FALSE)</f>
        <v>SELECIONAR</v>
      </c>
    </row>
    <row r="671" spans="2:14">
      <c r="B671" s="23" t="str">
        <f t="shared" si="20"/>
        <v>U.</v>
      </c>
      <c r="C671" s="24" t="s">
        <v>4</v>
      </c>
      <c r="D671" s="25"/>
      <c r="E671" s="25"/>
      <c r="F671" s="24" t="s">
        <v>18</v>
      </c>
      <c r="G671" s="26">
        <v>1</v>
      </c>
      <c r="H671" s="31"/>
      <c r="I671" s="27">
        <v>0</v>
      </c>
      <c r="J671" s="28">
        <f t="shared" si="19"/>
        <v>0</v>
      </c>
      <c r="K671" s="29" t="s">
        <v>50</v>
      </c>
      <c r="L671" s="29" t="s">
        <v>45</v>
      </c>
      <c r="M671" s="29" t="s">
        <v>51</v>
      </c>
      <c r="N671" s="30" t="str">
        <f>VLOOKUP(M671,[5]OPERACIONAL!$A$1:$C$12,2,FALSE)</f>
        <v>SELECIONAR</v>
      </c>
    </row>
    <row r="672" spans="2:14">
      <c r="B672" s="23" t="str">
        <f t="shared" si="20"/>
        <v>U.</v>
      </c>
      <c r="C672" s="24" t="s">
        <v>4</v>
      </c>
      <c r="D672" s="25"/>
      <c r="E672" s="25"/>
      <c r="F672" s="24" t="s">
        <v>18</v>
      </c>
      <c r="G672" s="26">
        <v>1</v>
      </c>
      <c r="H672" s="31"/>
      <c r="I672" s="27">
        <v>0</v>
      </c>
      <c r="J672" s="28">
        <f t="shared" si="19"/>
        <v>0</v>
      </c>
      <c r="K672" s="29" t="s">
        <v>50</v>
      </c>
      <c r="L672" s="29" t="s">
        <v>45</v>
      </c>
      <c r="M672" s="29" t="s">
        <v>51</v>
      </c>
      <c r="N672" s="30" t="str">
        <f>VLOOKUP(M672,[5]OPERACIONAL!$A$1:$C$12,2,FALSE)</f>
        <v>SELECIONAR</v>
      </c>
    </row>
    <row r="673" spans="2:14">
      <c r="B673" s="23" t="str">
        <f t="shared" si="20"/>
        <v>U.</v>
      </c>
      <c r="C673" s="24" t="s">
        <v>4</v>
      </c>
      <c r="D673" s="25"/>
      <c r="E673" s="25"/>
      <c r="F673" s="24" t="s">
        <v>18</v>
      </c>
      <c r="G673" s="26">
        <v>1</v>
      </c>
      <c r="H673" s="31"/>
      <c r="I673" s="27">
        <v>0</v>
      </c>
      <c r="J673" s="28">
        <f t="shared" si="19"/>
        <v>0</v>
      </c>
      <c r="K673" s="29" t="s">
        <v>50</v>
      </c>
      <c r="L673" s="29" t="s">
        <v>45</v>
      </c>
      <c r="M673" s="29" t="s">
        <v>51</v>
      </c>
      <c r="N673" s="30" t="str">
        <f>VLOOKUP(M673,[5]OPERACIONAL!$A$1:$C$12,2,FALSE)</f>
        <v>SELECIONAR</v>
      </c>
    </row>
    <row r="674" spans="2:14">
      <c r="B674" s="23" t="str">
        <f t="shared" si="20"/>
        <v>U.</v>
      </c>
      <c r="C674" s="24" t="s">
        <v>4</v>
      </c>
      <c r="D674" s="25"/>
      <c r="E674" s="25"/>
      <c r="F674" s="24" t="s">
        <v>18</v>
      </c>
      <c r="G674" s="26">
        <v>1</v>
      </c>
      <c r="H674" s="31"/>
      <c r="I674" s="27">
        <v>0</v>
      </c>
      <c r="J674" s="28">
        <f t="shared" si="19"/>
        <v>0</v>
      </c>
      <c r="K674" s="29" t="s">
        <v>50</v>
      </c>
      <c r="L674" s="29" t="s">
        <v>45</v>
      </c>
      <c r="M674" s="29" t="s">
        <v>51</v>
      </c>
      <c r="N674" s="30" t="str">
        <f>VLOOKUP(M674,[5]OPERACIONAL!$A$1:$C$12,2,FALSE)</f>
        <v>SELECIONAR</v>
      </c>
    </row>
    <row r="675" spans="2:14">
      <c r="B675" s="23" t="str">
        <f t="shared" si="20"/>
        <v>U.</v>
      </c>
      <c r="C675" s="24" t="s">
        <v>4</v>
      </c>
      <c r="D675" s="25"/>
      <c r="E675" s="25"/>
      <c r="F675" s="24" t="s">
        <v>18</v>
      </c>
      <c r="G675" s="26">
        <v>1</v>
      </c>
      <c r="H675" s="31"/>
      <c r="I675" s="27">
        <v>0</v>
      </c>
      <c r="J675" s="28">
        <f t="shared" si="19"/>
        <v>0</v>
      </c>
      <c r="K675" s="29" t="s">
        <v>50</v>
      </c>
      <c r="L675" s="29" t="s">
        <v>45</v>
      </c>
      <c r="M675" s="29" t="s">
        <v>51</v>
      </c>
      <c r="N675" s="30" t="str">
        <f>VLOOKUP(M675,[5]OPERACIONAL!$A$1:$C$12,2,FALSE)</f>
        <v>SELECIONAR</v>
      </c>
    </row>
    <row r="676" spans="2:14">
      <c r="B676" s="23" t="str">
        <f t="shared" si="20"/>
        <v>U.</v>
      </c>
      <c r="C676" s="24" t="s">
        <v>4</v>
      </c>
      <c r="D676" s="25"/>
      <c r="E676" s="25"/>
      <c r="F676" s="24" t="s">
        <v>18</v>
      </c>
      <c r="G676" s="26">
        <v>1</v>
      </c>
      <c r="H676" s="31"/>
      <c r="I676" s="27">
        <v>0</v>
      </c>
      <c r="J676" s="28">
        <f t="shared" si="19"/>
        <v>0</v>
      </c>
      <c r="K676" s="29" t="s">
        <v>50</v>
      </c>
      <c r="L676" s="29" t="s">
        <v>45</v>
      </c>
      <c r="M676" s="29" t="s">
        <v>51</v>
      </c>
      <c r="N676" s="30" t="str">
        <f>VLOOKUP(M676,[5]OPERACIONAL!$A$1:$C$12,2,FALSE)</f>
        <v>SELECIONAR</v>
      </c>
    </row>
    <row r="677" spans="2:14">
      <c r="B677" s="23" t="str">
        <f t="shared" si="20"/>
        <v>U.</v>
      </c>
      <c r="C677" s="24" t="s">
        <v>4</v>
      </c>
      <c r="D677" s="25"/>
      <c r="E677" s="25"/>
      <c r="F677" s="24" t="s">
        <v>18</v>
      </c>
      <c r="G677" s="26">
        <v>1</v>
      </c>
      <c r="H677" s="31"/>
      <c r="I677" s="27">
        <v>0</v>
      </c>
      <c r="J677" s="28">
        <f t="shared" si="19"/>
        <v>0</v>
      </c>
      <c r="K677" s="29" t="s">
        <v>50</v>
      </c>
      <c r="L677" s="29" t="s">
        <v>45</v>
      </c>
      <c r="M677" s="29" t="s">
        <v>51</v>
      </c>
      <c r="N677" s="30" t="str">
        <f>VLOOKUP(M677,[5]OPERACIONAL!$A$1:$C$12,2,FALSE)</f>
        <v>SELECIONAR</v>
      </c>
    </row>
    <row r="678" spans="2:14">
      <c r="B678" s="23" t="str">
        <f t="shared" si="20"/>
        <v>U.</v>
      </c>
      <c r="C678" s="24" t="s">
        <v>4</v>
      </c>
      <c r="D678" s="25"/>
      <c r="E678" s="25"/>
      <c r="F678" s="24" t="s">
        <v>18</v>
      </c>
      <c r="G678" s="26">
        <v>1</v>
      </c>
      <c r="H678" s="31"/>
      <c r="I678" s="27">
        <v>0</v>
      </c>
      <c r="J678" s="28">
        <f t="shared" si="19"/>
        <v>0</v>
      </c>
      <c r="K678" s="29" t="s">
        <v>50</v>
      </c>
      <c r="L678" s="29" t="s">
        <v>45</v>
      </c>
      <c r="M678" s="29" t="s">
        <v>51</v>
      </c>
      <c r="N678" s="30" t="str">
        <f>VLOOKUP(M678,[5]OPERACIONAL!$A$1:$C$12,2,FALSE)</f>
        <v>SELECIONAR</v>
      </c>
    </row>
    <row r="679" spans="2:14">
      <c r="B679" s="23" t="str">
        <f t="shared" si="20"/>
        <v>U.</v>
      </c>
      <c r="C679" s="24" t="s">
        <v>4</v>
      </c>
      <c r="D679" s="25"/>
      <c r="E679" s="25"/>
      <c r="F679" s="24" t="s">
        <v>18</v>
      </c>
      <c r="G679" s="26">
        <v>1</v>
      </c>
      <c r="H679" s="31"/>
      <c r="I679" s="27">
        <v>0</v>
      </c>
      <c r="J679" s="28">
        <f t="shared" si="19"/>
        <v>0</v>
      </c>
      <c r="K679" s="29" t="s">
        <v>50</v>
      </c>
      <c r="L679" s="29" t="s">
        <v>45</v>
      </c>
      <c r="M679" s="29" t="s">
        <v>51</v>
      </c>
      <c r="N679" s="30" t="str">
        <f>VLOOKUP(M679,[5]OPERACIONAL!$A$1:$C$12,2,FALSE)</f>
        <v>SELECIONAR</v>
      </c>
    </row>
    <row r="680" spans="2:14">
      <c r="B680" s="23" t="str">
        <f t="shared" si="20"/>
        <v>U.</v>
      </c>
      <c r="C680" s="24" t="s">
        <v>4</v>
      </c>
      <c r="D680" s="25"/>
      <c r="E680" s="25"/>
      <c r="F680" s="24" t="s">
        <v>18</v>
      </c>
      <c r="G680" s="26">
        <v>1</v>
      </c>
      <c r="H680" s="31"/>
      <c r="I680" s="27">
        <v>0</v>
      </c>
      <c r="J680" s="28">
        <f t="shared" si="19"/>
        <v>0</v>
      </c>
      <c r="K680" s="29" t="s">
        <v>50</v>
      </c>
      <c r="L680" s="29" t="s">
        <v>45</v>
      </c>
      <c r="M680" s="29" t="s">
        <v>51</v>
      </c>
      <c r="N680" s="30" t="str">
        <f>VLOOKUP(M680,[5]OPERACIONAL!$A$1:$C$12,2,FALSE)</f>
        <v>SELECIONAR</v>
      </c>
    </row>
    <row r="681" spans="2:14">
      <c r="B681" s="23" t="str">
        <f t="shared" si="20"/>
        <v>U.</v>
      </c>
      <c r="C681" s="24" t="s">
        <v>4</v>
      </c>
      <c r="D681" s="25"/>
      <c r="E681" s="25"/>
      <c r="F681" s="24" t="s">
        <v>18</v>
      </c>
      <c r="G681" s="26">
        <v>1</v>
      </c>
      <c r="H681" s="31"/>
      <c r="I681" s="27">
        <v>0</v>
      </c>
      <c r="J681" s="28">
        <f t="shared" si="19"/>
        <v>0</v>
      </c>
      <c r="K681" s="29" t="s">
        <v>50</v>
      </c>
      <c r="L681" s="29" t="s">
        <v>45</v>
      </c>
      <c r="M681" s="29" t="s">
        <v>51</v>
      </c>
      <c r="N681" s="30" t="str">
        <f>VLOOKUP(M681,[5]OPERACIONAL!$A$1:$C$12,2,FALSE)</f>
        <v>SELECIONAR</v>
      </c>
    </row>
    <row r="682" spans="2:14">
      <c r="B682" s="23" t="str">
        <f t="shared" si="20"/>
        <v>U.</v>
      </c>
      <c r="C682" s="24" t="s">
        <v>4</v>
      </c>
      <c r="D682" s="25"/>
      <c r="E682" s="25"/>
      <c r="F682" s="24" t="s">
        <v>18</v>
      </c>
      <c r="G682" s="26">
        <v>1</v>
      </c>
      <c r="H682" s="31"/>
      <c r="I682" s="27">
        <v>0</v>
      </c>
      <c r="J682" s="28">
        <f t="shared" si="19"/>
        <v>0</v>
      </c>
      <c r="K682" s="29" t="s">
        <v>50</v>
      </c>
      <c r="L682" s="29" t="s">
        <v>45</v>
      </c>
      <c r="M682" s="29" t="s">
        <v>51</v>
      </c>
      <c r="N682" s="30" t="str">
        <f>VLOOKUP(M682,[5]OPERACIONAL!$A$1:$C$12,2,FALSE)</f>
        <v>SELECIONAR</v>
      </c>
    </row>
    <row r="683" spans="2:14">
      <c r="B683" s="23" t="str">
        <f t="shared" si="20"/>
        <v>U.</v>
      </c>
      <c r="C683" s="24" t="s">
        <v>4</v>
      </c>
      <c r="D683" s="25"/>
      <c r="E683" s="25"/>
      <c r="F683" s="24" t="s">
        <v>18</v>
      </c>
      <c r="G683" s="26">
        <v>1</v>
      </c>
      <c r="H683" s="31"/>
      <c r="I683" s="27">
        <v>0</v>
      </c>
      <c r="J683" s="28">
        <f t="shared" si="19"/>
        <v>0</v>
      </c>
      <c r="K683" s="29" t="s">
        <v>50</v>
      </c>
      <c r="L683" s="29" t="s">
        <v>45</v>
      </c>
      <c r="M683" s="29" t="s">
        <v>51</v>
      </c>
      <c r="N683" s="30" t="str">
        <f>VLOOKUP(M683,[5]OPERACIONAL!$A$1:$C$12,2,FALSE)</f>
        <v>SELECIONAR</v>
      </c>
    </row>
    <row r="684" spans="2:14">
      <c r="B684" s="23" t="str">
        <f t="shared" si="20"/>
        <v>U.</v>
      </c>
      <c r="C684" s="24" t="s">
        <v>4</v>
      </c>
      <c r="D684" s="25"/>
      <c r="E684" s="25"/>
      <c r="F684" s="24" t="s">
        <v>18</v>
      </c>
      <c r="G684" s="26">
        <v>1</v>
      </c>
      <c r="H684" s="31"/>
      <c r="I684" s="27">
        <v>0</v>
      </c>
      <c r="J684" s="28">
        <f t="shared" si="19"/>
        <v>0</v>
      </c>
      <c r="K684" s="29" t="s">
        <v>50</v>
      </c>
      <c r="L684" s="29" t="s">
        <v>45</v>
      </c>
      <c r="M684" s="29" t="s">
        <v>51</v>
      </c>
      <c r="N684" s="30" t="str">
        <f>VLOOKUP(M684,[5]OPERACIONAL!$A$1:$C$12,2,FALSE)</f>
        <v>SELECIONAR</v>
      </c>
    </row>
    <row r="685" spans="2:14">
      <c r="B685" s="23" t="str">
        <f t="shared" si="20"/>
        <v>U.</v>
      </c>
      <c r="C685" s="24" t="s">
        <v>4</v>
      </c>
      <c r="D685" s="25"/>
      <c r="E685" s="25"/>
      <c r="F685" s="24" t="s">
        <v>18</v>
      </c>
      <c r="G685" s="26">
        <v>1</v>
      </c>
      <c r="H685" s="31"/>
      <c r="I685" s="27">
        <v>0</v>
      </c>
      <c r="J685" s="28">
        <f t="shared" si="19"/>
        <v>0</v>
      </c>
      <c r="K685" s="29" t="s">
        <v>50</v>
      </c>
      <c r="L685" s="29" t="s">
        <v>45</v>
      </c>
      <c r="M685" s="29" t="s">
        <v>51</v>
      </c>
      <c r="N685" s="30" t="str">
        <f>VLOOKUP(M685,[5]OPERACIONAL!$A$1:$C$12,2,FALSE)</f>
        <v>SELECIONAR</v>
      </c>
    </row>
    <row r="686" spans="2:14">
      <c r="B686" s="23" t="str">
        <f t="shared" si="20"/>
        <v>U.</v>
      </c>
      <c r="C686" s="24" t="s">
        <v>4</v>
      </c>
      <c r="D686" s="25"/>
      <c r="E686" s="25"/>
      <c r="F686" s="24" t="s">
        <v>18</v>
      </c>
      <c r="G686" s="26">
        <v>1</v>
      </c>
      <c r="H686" s="31"/>
      <c r="I686" s="27">
        <v>0</v>
      </c>
      <c r="J686" s="28">
        <f t="shared" si="19"/>
        <v>0</v>
      </c>
      <c r="K686" s="29" t="s">
        <v>50</v>
      </c>
      <c r="L686" s="29" t="s">
        <v>45</v>
      </c>
      <c r="M686" s="29" t="s">
        <v>51</v>
      </c>
      <c r="N686" s="30" t="str">
        <f>VLOOKUP(M686,[5]OPERACIONAL!$A$1:$C$12,2,FALSE)</f>
        <v>SELECIONAR</v>
      </c>
    </row>
    <row r="687" spans="2:14">
      <c r="B687" s="23" t="str">
        <f t="shared" si="20"/>
        <v>U.</v>
      </c>
      <c r="C687" s="24" t="s">
        <v>4</v>
      </c>
      <c r="D687" s="25"/>
      <c r="E687" s="25"/>
      <c r="F687" s="24" t="s">
        <v>18</v>
      </c>
      <c r="G687" s="26">
        <v>1</v>
      </c>
      <c r="H687" s="31"/>
      <c r="I687" s="27">
        <v>0</v>
      </c>
      <c r="J687" s="28">
        <f t="shared" si="19"/>
        <v>0</v>
      </c>
      <c r="K687" s="29" t="s">
        <v>50</v>
      </c>
      <c r="L687" s="29" t="s">
        <v>45</v>
      </c>
      <c r="M687" s="29" t="s">
        <v>51</v>
      </c>
      <c r="N687" s="30" t="str">
        <f>VLOOKUP(M687,[5]OPERACIONAL!$A$1:$C$12,2,FALSE)</f>
        <v>SELECIONAR</v>
      </c>
    </row>
    <row r="688" spans="2:14">
      <c r="B688" s="23" t="str">
        <f t="shared" si="20"/>
        <v>U.</v>
      </c>
      <c r="C688" s="24" t="s">
        <v>4</v>
      </c>
      <c r="D688" s="25"/>
      <c r="E688" s="25"/>
      <c r="F688" s="24" t="s">
        <v>18</v>
      </c>
      <c r="G688" s="26">
        <v>1</v>
      </c>
      <c r="H688" s="31"/>
      <c r="I688" s="27">
        <v>0</v>
      </c>
      <c r="J688" s="28">
        <f t="shared" si="19"/>
        <v>0</v>
      </c>
      <c r="K688" s="29" t="s">
        <v>50</v>
      </c>
      <c r="L688" s="29" t="s">
        <v>45</v>
      </c>
      <c r="M688" s="29" t="s">
        <v>51</v>
      </c>
      <c r="N688" s="30" t="str">
        <f>VLOOKUP(M688,[5]OPERACIONAL!$A$1:$C$12,2,FALSE)</f>
        <v>SELECIONAR</v>
      </c>
    </row>
    <row r="689" spans="2:14">
      <c r="B689" s="23" t="str">
        <f t="shared" si="20"/>
        <v>U.</v>
      </c>
      <c r="C689" s="24" t="s">
        <v>4</v>
      </c>
      <c r="D689" s="25"/>
      <c r="E689" s="25"/>
      <c r="F689" s="24" t="s">
        <v>18</v>
      </c>
      <c r="G689" s="26">
        <v>1</v>
      </c>
      <c r="H689" s="31"/>
      <c r="I689" s="27">
        <v>0</v>
      </c>
      <c r="J689" s="28">
        <f t="shared" si="19"/>
        <v>0</v>
      </c>
      <c r="K689" s="29" t="s">
        <v>50</v>
      </c>
      <c r="L689" s="29" t="s">
        <v>45</v>
      </c>
      <c r="M689" s="29" t="s">
        <v>51</v>
      </c>
      <c r="N689" s="30" t="str">
        <f>VLOOKUP(M689,[5]OPERACIONAL!$A$1:$C$12,2,FALSE)</f>
        <v>SELECIONAR</v>
      </c>
    </row>
    <row r="690" spans="2:14">
      <c r="B690" s="23" t="str">
        <f t="shared" si="20"/>
        <v>U.</v>
      </c>
      <c r="C690" s="24" t="s">
        <v>4</v>
      </c>
      <c r="D690" s="25"/>
      <c r="E690" s="25"/>
      <c r="F690" s="24" t="s">
        <v>18</v>
      </c>
      <c r="G690" s="26">
        <v>1</v>
      </c>
      <c r="H690" s="31"/>
      <c r="I690" s="27">
        <v>0</v>
      </c>
      <c r="J690" s="28">
        <f t="shared" si="19"/>
        <v>0</v>
      </c>
      <c r="K690" s="29" t="s">
        <v>50</v>
      </c>
      <c r="L690" s="29" t="s">
        <v>45</v>
      </c>
      <c r="M690" s="29" t="s">
        <v>51</v>
      </c>
      <c r="N690" s="30" t="str">
        <f>VLOOKUP(M690,[5]OPERACIONAL!$A$1:$C$12,2,FALSE)</f>
        <v>SELECIONAR</v>
      </c>
    </row>
    <row r="691" spans="2:14">
      <c r="B691" s="23" t="str">
        <f t="shared" si="20"/>
        <v>U.</v>
      </c>
      <c r="C691" s="24" t="s">
        <v>4</v>
      </c>
      <c r="D691" s="25"/>
      <c r="E691" s="25"/>
      <c r="F691" s="24" t="s">
        <v>18</v>
      </c>
      <c r="G691" s="26">
        <v>1</v>
      </c>
      <c r="H691" s="31"/>
      <c r="I691" s="27">
        <v>0</v>
      </c>
      <c r="J691" s="28">
        <f t="shared" si="19"/>
        <v>0</v>
      </c>
      <c r="K691" s="29" t="s">
        <v>50</v>
      </c>
      <c r="L691" s="29" t="s">
        <v>45</v>
      </c>
      <c r="M691" s="29" t="s">
        <v>51</v>
      </c>
      <c r="N691" s="30" t="str">
        <f>VLOOKUP(M691,[5]OPERACIONAL!$A$1:$C$12,2,FALSE)</f>
        <v>SELECIONAR</v>
      </c>
    </row>
    <row r="692" spans="2:14">
      <c r="B692" s="23" t="str">
        <f t="shared" si="20"/>
        <v>U.</v>
      </c>
      <c r="C692" s="24" t="s">
        <v>4</v>
      </c>
      <c r="D692" s="25"/>
      <c r="E692" s="25"/>
      <c r="F692" s="24" t="s">
        <v>18</v>
      </c>
      <c r="G692" s="26">
        <v>1</v>
      </c>
      <c r="H692" s="31"/>
      <c r="I692" s="27">
        <v>0</v>
      </c>
      <c r="J692" s="28">
        <f t="shared" si="19"/>
        <v>0</v>
      </c>
      <c r="K692" s="29" t="s">
        <v>50</v>
      </c>
      <c r="L692" s="29" t="s">
        <v>45</v>
      </c>
      <c r="M692" s="29" t="s">
        <v>51</v>
      </c>
      <c r="N692" s="30" t="str">
        <f>VLOOKUP(M692,[5]OPERACIONAL!$A$1:$C$12,2,FALSE)</f>
        <v>SELECIONAR</v>
      </c>
    </row>
    <row r="693" spans="2:14">
      <c r="B693" s="23" t="str">
        <f t="shared" si="20"/>
        <v>U.</v>
      </c>
      <c r="C693" s="24" t="s">
        <v>4</v>
      </c>
      <c r="D693" s="25"/>
      <c r="E693" s="25"/>
      <c r="F693" s="24" t="s">
        <v>18</v>
      </c>
      <c r="G693" s="26">
        <v>1</v>
      </c>
      <c r="H693" s="31"/>
      <c r="I693" s="27">
        <v>0</v>
      </c>
      <c r="J693" s="28">
        <f t="shared" si="19"/>
        <v>0</v>
      </c>
      <c r="K693" s="29" t="s">
        <v>50</v>
      </c>
      <c r="L693" s="29" t="s">
        <v>45</v>
      </c>
      <c r="M693" s="29" t="s">
        <v>51</v>
      </c>
      <c r="N693" s="30" t="str">
        <f>VLOOKUP(M693,[5]OPERACIONAL!$A$1:$C$12,2,FALSE)</f>
        <v>SELECIONAR</v>
      </c>
    </row>
    <row r="694" spans="2:14">
      <c r="B694" s="23" t="str">
        <f t="shared" si="20"/>
        <v>U.</v>
      </c>
      <c r="C694" s="24" t="s">
        <v>4</v>
      </c>
      <c r="D694" s="25"/>
      <c r="E694" s="25"/>
      <c r="F694" s="24" t="s">
        <v>18</v>
      </c>
      <c r="G694" s="26">
        <v>1</v>
      </c>
      <c r="H694" s="31"/>
      <c r="I694" s="27">
        <v>0</v>
      </c>
      <c r="J694" s="28">
        <f t="shared" si="19"/>
        <v>0</v>
      </c>
      <c r="K694" s="29" t="s">
        <v>50</v>
      </c>
      <c r="L694" s="29" t="s">
        <v>45</v>
      </c>
      <c r="M694" s="29" t="s">
        <v>51</v>
      </c>
      <c r="N694" s="30" t="str">
        <f>VLOOKUP(M694,[5]OPERACIONAL!$A$1:$C$12,2,FALSE)</f>
        <v>SELECIONAR</v>
      </c>
    </row>
    <row r="695" spans="2:14">
      <c r="B695" s="23" t="str">
        <f t="shared" si="20"/>
        <v>U.</v>
      </c>
      <c r="C695" s="24" t="s">
        <v>4</v>
      </c>
      <c r="D695" s="25"/>
      <c r="E695" s="25"/>
      <c r="F695" s="24" t="s">
        <v>18</v>
      </c>
      <c r="G695" s="26">
        <v>1</v>
      </c>
      <c r="H695" s="31"/>
      <c r="I695" s="27">
        <v>0</v>
      </c>
      <c r="J695" s="28">
        <f t="shared" ref="J695:J758" si="21">G695*I695</f>
        <v>0</v>
      </c>
      <c r="K695" s="29" t="s">
        <v>50</v>
      </c>
      <c r="L695" s="29" t="s">
        <v>45</v>
      </c>
      <c r="M695" s="29" t="s">
        <v>51</v>
      </c>
      <c r="N695" s="30" t="str">
        <f>VLOOKUP(M695,[5]OPERACIONAL!$A$1:$C$12,2,FALSE)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VLOOKUP(M696,[5]OPERACIONAL!$A$1:$C$12,2,FALSE)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VLOOKUP(M697,[5]OPERACIONAL!$A$1:$C$12,2,FALSE)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VLOOKUP(M698,[5]OPERACIONAL!$A$1:$C$12,2,FALSE)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VLOOKUP(M699,[5]OPERACIONAL!$A$1:$C$12,2,FALSE)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VLOOKUP(M700,[5]OPERACIONAL!$A$1:$C$12,2,FALSE)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VLOOKUP(M701,[5]OPERACIONAL!$A$1:$C$12,2,FALSE)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VLOOKUP(M702,[5]OPERACIONAL!$A$1:$C$12,2,FALSE)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VLOOKUP(M703,[5]OPERACIONAL!$A$1:$C$12,2,FALSE)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VLOOKUP(M704,[5]OPERACIONAL!$A$1:$C$12,2,FALSE)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VLOOKUP(M705,[5]OPERACIONAL!$A$1:$C$12,2,FALSE)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VLOOKUP(M706,[5]OPERACIONAL!$A$1:$C$12,2,FALSE)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VLOOKUP(M707,[5]OPERACIONAL!$A$1:$C$12,2,FALSE)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VLOOKUP(M708,[5]OPERACIONAL!$A$1:$C$12,2,FALSE)</f>
        <v>SELECIONAR</v>
      </c>
    </row>
    <row r="709" spans="2:14">
      <c r="B709" s="23" t="str">
        <f t="shared" si="20"/>
        <v>U.</v>
      </c>
      <c r="C709" s="24" t="s">
        <v>4</v>
      </c>
      <c r="D709" s="25"/>
      <c r="E709" s="25"/>
      <c r="F709" s="24" t="s">
        <v>18</v>
      </c>
      <c r="G709" s="26">
        <v>1</v>
      </c>
      <c r="H709" s="31"/>
      <c r="I709" s="27">
        <v>0</v>
      </c>
      <c r="J709" s="28">
        <f t="shared" si="21"/>
        <v>0</v>
      </c>
      <c r="K709" s="29" t="s">
        <v>50</v>
      </c>
      <c r="L709" s="29" t="s">
        <v>45</v>
      </c>
      <c r="M709" s="29" t="s">
        <v>51</v>
      </c>
      <c r="N709" s="30" t="str">
        <f>VLOOKUP(M709,[5]OPERACIONAL!$A$1:$C$12,2,FALSE)</f>
        <v>SELECIONAR</v>
      </c>
    </row>
    <row r="710" spans="2:14">
      <c r="B710" s="23" t="str">
        <f t="shared" si="20"/>
        <v>U.</v>
      </c>
      <c r="C710" s="24" t="s">
        <v>4</v>
      </c>
      <c r="D710" s="25"/>
      <c r="E710" s="25"/>
      <c r="F710" s="24" t="s">
        <v>18</v>
      </c>
      <c r="G710" s="26">
        <v>1</v>
      </c>
      <c r="H710" s="31"/>
      <c r="I710" s="27">
        <v>0</v>
      </c>
      <c r="J710" s="28">
        <f t="shared" si="21"/>
        <v>0</v>
      </c>
      <c r="K710" s="29" t="s">
        <v>50</v>
      </c>
      <c r="L710" s="29" t="s">
        <v>45</v>
      </c>
      <c r="M710" s="29" t="s">
        <v>51</v>
      </c>
      <c r="N710" s="30" t="str">
        <f>VLOOKUP(M710,[5]OPERACIONAL!$A$1:$C$12,2,FALSE)</f>
        <v>SELECIONAR</v>
      </c>
    </row>
    <row r="711" spans="2:14">
      <c r="B711" s="23" t="str">
        <f t="shared" si="20"/>
        <v>U.</v>
      </c>
      <c r="C711" s="24" t="s">
        <v>4</v>
      </c>
      <c r="D711" s="25"/>
      <c r="E711" s="25"/>
      <c r="F711" s="24" t="s">
        <v>18</v>
      </c>
      <c r="G711" s="26">
        <v>1</v>
      </c>
      <c r="H711" s="31"/>
      <c r="I711" s="27">
        <v>0</v>
      </c>
      <c r="J711" s="28">
        <f t="shared" si="21"/>
        <v>0</v>
      </c>
      <c r="K711" s="29" t="s">
        <v>50</v>
      </c>
      <c r="L711" s="29" t="s">
        <v>45</v>
      </c>
      <c r="M711" s="29" t="s">
        <v>51</v>
      </c>
      <c r="N711" s="30" t="str">
        <f>VLOOKUP(M711,[5]OPERACIONAL!$A$1:$C$12,2,FALSE)</f>
        <v>SELECIONAR</v>
      </c>
    </row>
    <row r="712" spans="2:14">
      <c r="B712" s="23" t="str">
        <f t="shared" si="20"/>
        <v>U.</v>
      </c>
      <c r="C712" s="24" t="s">
        <v>4</v>
      </c>
      <c r="D712" s="25"/>
      <c r="E712" s="25"/>
      <c r="F712" s="24" t="s">
        <v>18</v>
      </c>
      <c r="G712" s="26">
        <v>1</v>
      </c>
      <c r="H712" s="31"/>
      <c r="I712" s="27">
        <v>0</v>
      </c>
      <c r="J712" s="28">
        <f t="shared" si="21"/>
        <v>0</v>
      </c>
      <c r="K712" s="29" t="s">
        <v>50</v>
      </c>
      <c r="L712" s="29" t="s">
        <v>45</v>
      </c>
      <c r="M712" s="29" t="s">
        <v>51</v>
      </c>
      <c r="N712" s="30" t="str">
        <f>VLOOKUP(M712,[5]OPERACIONAL!$A$1:$C$12,2,FALSE)</f>
        <v>SELECIONAR</v>
      </c>
    </row>
    <row r="713" spans="2:14">
      <c r="B713" s="23" t="str">
        <f t="shared" si="20"/>
        <v>U.</v>
      </c>
      <c r="C713" s="24" t="s">
        <v>4</v>
      </c>
      <c r="D713" s="25"/>
      <c r="E713" s="25"/>
      <c r="F713" s="24" t="s">
        <v>18</v>
      </c>
      <c r="G713" s="26">
        <v>1</v>
      </c>
      <c r="H713" s="31"/>
      <c r="I713" s="27">
        <v>0</v>
      </c>
      <c r="J713" s="28">
        <f t="shared" si="21"/>
        <v>0</v>
      </c>
      <c r="K713" s="29" t="s">
        <v>50</v>
      </c>
      <c r="L713" s="29" t="s">
        <v>45</v>
      </c>
      <c r="M713" s="29" t="s">
        <v>51</v>
      </c>
      <c r="N713" s="30" t="str">
        <f>VLOOKUP(M713,[5]OPERACIONAL!$A$1:$C$12,2,FALSE)</f>
        <v>SELECIONAR</v>
      </c>
    </row>
    <row r="714" spans="2:14">
      <c r="B714" s="23" t="str">
        <f t="shared" si="20"/>
        <v>U.</v>
      </c>
      <c r="C714" s="24" t="s">
        <v>4</v>
      </c>
      <c r="D714" s="25"/>
      <c r="E714" s="25"/>
      <c r="F714" s="24" t="s">
        <v>18</v>
      </c>
      <c r="G714" s="26">
        <v>1</v>
      </c>
      <c r="H714" s="31"/>
      <c r="I714" s="27">
        <v>0</v>
      </c>
      <c r="J714" s="28">
        <f t="shared" si="21"/>
        <v>0</v>
      </c>
      <c r="K714" s="29" t="s">
        <v>50</v>
      </c>
      <c r="L714" s="29" t="s">
        <v>45</v>
      </c>
      <c r="M714" s="29" t="s">
        <v>51</v>
      </c>
      <c r="N714" s="30" t="str">
        <f>VLOOKUP(M714,[5]OPERACIONAL!$A$1:$C$12,2,FALSE)</f>
        <v>SELECIONAR</v>
      </c>
    </row>
    <row r="715" spans="2:14">
      <c r="B715" s="23" t="str">
        <f t="shared" si="20"/>
        <v>U.</v>
      </c>
      <c r="C715" s="24" t="s">
        <v>4</v>
      </c>
      <c r="D715" s="25"/>
      <c r="E715" s="25"/>
      <c r="F715" s="24" t="s">
        <v>18</v>
      </c>
      <c r="G715" s="26">
        <v>1</v>
      </c>
      <c r="H715" s="31"/>
      <c r="I715" s="27">
        <v>0</v>
      </c>
      <c r="J715" s="28">
        <f t="shared" si="21"/>
        <v>0</v>
      </c>
      <c r="K715" s="29" t="s">
        <v>50</v>
      </c>
      <c r="L715" s="29" t="s">
        <v>45</v>
      </c>
      <c r="M715" s="29" t="s">
        <v>51</v>
      </c>
      <c r="N715" s="30" t="str">
        <f>VLOOKUP(M715,[5]OPERACIONAL!$A$1:$C$12,2,FALSE)</f>
        <v>SELECIONAR</v>
      </c>
    </row>
    <row r="716" spans="2:14">
      <c r="B716" s="23" t="str">
        <f t="shared" si="20"/>
        <v>U.</v>
      </c>
      <c r="C716" s="24" t="s">
        <v>4</v>
      </c>
      <c r="D716" s="25"/>
      <c r="E716" s="25"/>
      <c r="F716" s="24" t="s">
        <v>18</v>
      </c>
      <c r="G716" s="26">
        <v>1</v>
      </c>
      <c r="H716" s="31"/>
      <c r="I716" s="27">
        <v>0</v>
      </c>
      <c r="J716" s="28">
        <f t="shared" si="21"/>
        <v>0</v>
      </c>
      <c r="K716" s="29" t="s">
        <v>50</v>
      </c>
      <c r="L716" s="29" t="s">
        <v>45</v>
      </c>
      <c r="M716" s="29" t="s">
        <v>51</v>
      </c>
      <c r="N716" s="30" t="str">
        <f>VLOOKUP(M716,[5]OPERACIONAL!$A$1:$C$12,2,FALSE)</f>
        <v>SELECIONAR</v>
      </c>
    </row>
    <row r="717" spans="2:14">
      <c r="B717" s="23" t="str">
        <f t="shared" si="20"/>
        <v>U.</v>
      </c>
      <c r="C717" s="24" t="s">
        <v>4</v>
      </c>
      <c r="D717" s="25"/>
      <c r="E717" s="25"/>
      <c r="F717" s="24" t="s">
        <v>18</v>
      </c>
      <c r="G717" s="26">
        <v>1</v>
      </c>
      <c r="H717" s="31"/>
      <c r="I717" s="27">
        <v>0</v>
      </c>
      <c r="J717" s="28">
        <f t="shared" si="21"/>
        <v>0</v>
      </c>
      <c r="K717" s="29" t="s">
        <v>50</v>
      </c>
      <c r="L717" s="29" t="s">
        <v>45</v>
      </c>
      <c r="M717" s="29" t="s">
        <v>51</v>
      </c>
      <c r="N717" s="30" t="str">
        <f>VLOOKUP(M717,[5]OPERACIONAL!$A$1:$C$12,2,FALSE)</f>
        <v>SELECIONAR</v>
      </c>
    </row>
    <row r="718" spans="2:14">
      <c r="B718" s="23" t="str">
        <f t="shared" si="20"/>
        <v>U.</v>
      </c>
      <c r="C718" s="24" t="s">
        <v>4</v>
      </c>
      <c r="D718" s="25"/>
      <c r="E718" s="25"/>
      <c r="F718" s="24" t="s">
        <v>18</v>
      </c>
      <c r="G718" s="26">
        <v>1</v>
      </c>
      <c r="H718" s="31"/>
      <c r="I718" s="27">
        <v>0</v>
      </c>
      <c r="J718" s="28">
        <f t="shared" si="21"/>
        <v>0</v>
      </c>
      <c r="K718" s="29" t="s">
        <v>50</v>
      </c>
      <c r="L718" s="29" t="s">
        <v>45</v>
      </c>
      <c r="M718" s="29" t="s">
        <v>51</v>
      </c>
      <c r="N718" s="30" t="str">
        <f>VLOOKUP(M718,[5]OPERACIONAL!$A$1:$C$12,2,FALSE)</f>
        <v>SELECIONAR</v>
      </c>
    </row>
    <row r="719" spans="2:14">
      <c r="B719" s="23" t="str">
        <f t="shared" si="20"/>
        <v>U.</v>
      </c>
      <c r="C719" s="24" t="s">
        <v>4</v>
      </c>
      <c r="D719" s="25"/>
      <c r="E719" s="25"/>
      <c r="F719" s="24" t="s">
        <v>18</v>
      </c>
      <c r="G719" s="26">
        <v>1</v>
      </c>
      <c r="H719" s="31"/>
      <c r="I719" s="27">
        <v>0</v>
      </c>
      <c r="J719" s="28">
        <f t="shared" si="21"/>
        <v>0</v>
      </c>
      <c r="K719" s="29" t="s">
        <v>50</v>
      </c>
      <c r="L719" s="29" t="s">
        <v>45</v>
      </c>
      <c r="M719" s="29" t="s">
        <v>51</v>
      </c>
      <c r="N719" s="30" t="str">
        <f>VLOOKUP(M719,[5]OPERACIONAL!$A$1:$C$12,2,FALSE)</f>
        <v>SELECIONAR</v>
      </c>
    </row>
    <row r="720" spans="2:14">
      <c r="B720" s="23" t="str">
        <f t="shared" si="20"/>
        <v>U.</v>
      </c>
      <c r="C720" s="24" t="s">
        <v>4</v>
      </c>
      <c r="D720" s="25"/>
      <c r="E720" s="25"/>
      <c r="F720" s="24" t="s">
        <v>18</v>
      </c>
      <c r="G720" s="26">
        <v>1</v>
      </c>
      <c r="H720" s="31"/>
      <c r="I720" s="27">
        <v>0</v>
      </c>
      <c r="J720" s="28">
        <f t="shared" si="21"/>
        <v>0</v>
      </c>
      <c r="K720" s="29" t="s">
        <v>50</v>
      </c>
      <c r="L720" s="29" t="s">
        <v>45</v>
      </c>
      <c r="M720" s="29" t="s">
        <v>51</v>
      </c>
      <c r="N720" s="30" t="str">
        <f>VLOOKUP(M720,[5]OPERACIONAL!$A$1:$C$12,2,FALSE)</f>
        <v>SELECIONAR</v>
      </c>
    </row>
    <row r="721" spans="2:14">
      <c r="B721" s="23" t="str">
        <f t="shared" si="20"/>
        <v>U.</v>
      </c>
      <c r="C721" s="24" t="s">
        <v>4</v>
      </c>
      <c r="D721" s="25"/>
      <c r="E721" s="25"/>
      <c r="F721" s="24" t="s">
        <v>18</v>
      </c>
      <c r="G721" s="26">
        <v>1</v>
      </c>
      <c r="H721" s="31"/>
      <c r="I721" s="27">
        <v>0</v>
      </c>
      <c r="J721" s="28">
        <f t="shared" si="21"/>
        <v>0</v>
      </c>
      <c r="K721" s="29" t="s">
        <v>50</v>
      </c>
      <c r="L721" s="29" t="s">
        <v>45</v>
      </c>
      <c r="M721" s="29" t="s">
        <v>51</v>
      </c>
      <c r="N721" s="30" t="str">
        <f>VLOOKUP(M721,[5]OPERACIONAL!$A$1:$C$12,2,FALSE)</f>
        <v>SELECIONAR</v>
      </c>
    </row>
    <row r="722" spans="2:14">
      <c r="B722" s="23" t="str">
        <f t="shared" si="20"/>
        <v>U.</v>
      </c>
      <c r="C722" s="24" t="s">
        <v>4</v>
      </c>
      <c r="D722" s="25"/>
      <c r="E722" s="25"/>
      <c r="F722" s="24" t="s">
        <v>18</v>
      </c>
      <c r="G722" s="26">
        <v>1</v>
      </c>
      <c r="H722" s="31"/>
      <c r="I722" s="27">
        <v>0</v>
      </c>
      <c r="J722" s="28">
        <f t="shared" si="21"/>
        <v>0</v>
      </c>
      <c r="K722" s="29" t="s">
        <v>50</v>
      </c>
      <c r="L722" s="29" t="s">
        <v>45</v>
      </c>
      <c r="M722" s="29" t="s">
        <v>51</v>
      </c>
      <c r="N722" s="30" t="str">
        <f>VLOOKUP(M722,[5]OPERACIONAL!$A$1:$C$12,2,FALSE)</f>
        <v>SELECIONAR</v>
      </c>
    </row>
    <row r="723" spans="2:14">
      <c r="B723" s="23" t="str">
        <f t="shared" si="20"/>
        <v>U.</v>
      </c>
      <c r="C723" s="24" t="s">
        <v>4</v>
      </c>
      <c r="D723" s="25"/>
      <c r="E723" s="25"/>
      <c r="F723" s="24" t="s">
        <v>18</v>
      </c>
      <c r="G723" s="26">
        <v>1</v>
      </c>
      <c r="H723" s="31"/>
      <c r="I723" s="27">
        <v>0</v>
      </c>
      <c r="J723" s="28">
        <f t="shared" si="21"/>
        <v>0</v>
      </c>
      <c r="K723" s="29" t="s">
        <v>50</v>
      </c>
      <c r="L723" s="29" t="s">
        <v>45</v>
      </c>
      <c r="M723" s="29" t="s">
        <v>51</v>
      </c>
      <c r="N723" s="30" t="str">
        <f>VLOOKUP(M723,[5]OPERACIONAL!$A$1:$C$12,2,FALSE)</f>
        <v>SELECIONAR</v>
      </c>
    </row>
    <row r="724" spans="2:14">
      <c r="B724" s="23" t="str">
        <f t="shared" si="20"/>
        <v>U.</v>
      </c>
      <c r="C724" s="24" t="s">
        <v>4</v>
      </c>
      <c r="D724" s="25"/>
      <c r="E724" s="25"/>
      <c r="F724" s="24" t="s">
        <v>18</v>
      </c>
      <c r="G724" s="26">
        <v>1</v>
      </c>
      <c r="H724" s="31"/>
      <c r="I724" s="27">
        <v>0</v>
      </c>
      <c r="J724" s="28">
        <f t="shared" si="21"/>
        <v>0</v>
      </c>
      <c r="K724" s="29" t="s">
        <v>50</v>
      </c>
      <c r="L724" s="29" t="s">
        <v>45</v>
      </c>
      <c r="M724" s="29" t="s">
        <v>51</v>
      </c>
      <c r="N724" s="30" t="str">
        <f>VLOOKUP(M724,[5]OPERACIONAL!$A$1:$C$12,2,FALSE)</f>
        <v>SELECIONAR</v>
      </c>
    </row>
    <row r="725" spans="2:14">
      <c r="B725" s="23" t="str">
        <f t="shared" si="20"/>
        <v>U.</v>
      </c>
      <c r="C725" s="24" t="s">
        <v>4</v>
      </c>
      <c r="D725" s="25"/>
      <c r="E725" s="25"/>
      <c r="F725" s="24" t="s">
        <v>18</v>
      </c>
      <c r="G725" s="26">
        <v>1</v>
      </c>
      <c r="H725" s="31"/>
      <c r="I725" s="27">
        <v>0</v>
      </c>
      <c r="J725" s="28">
        <f t="shared" si="21"/>
        <v>0</v>
      </c>
      <c r="K725" s="29" t="s">
        <v>50</v>
      </c>
      <c r="L725" s="29" t="s">
        <v>45</v>
      </c>
      <c r="M725" s="29" t="s">
        <v>51</v>
      </c>
      <c r="N725" s="30" t="str">
        <f>VLOOKUP(M725,[5]OPERACIONAL!$A$1:$C$12,2,FALSE)</f>
        <v>SELECIONAR</v>
      </c>
    </row>
    <row r="726" spans="2:14">
      <c r="B726" s="23" t="str">
        <f t="shared" si="20"/>
        <v>U.</v>
      </c>
      <c r="C726" s="24" t="s">
        <v>4</v>
      </c>
      <c r="D726" s="25"/>
      <c r="E726" s="25"/>
      <c r="F726" s="24" t="s">
        <v>18</v>
      </c>
      <c r="G726" s="26">
        <v>1</v>
      </c>
      <c r="H726" s="31"/>
      <c r="I726" s="27">
        <v>0</v>
      </c>
      <c r="J726" s="28">
        <f t="shared" si="21"/>
        <v>0</v>
      </c>
      <c r="K726" s="29" t="s">
        <v>50</v>
      </c>
      <c r="L726" s="29" t="s">
        <v>45</v>
      </c>
      <c r="M726" s="29" t="s">
        <v>51</v>
      </c>
      <c r="N726" s="30" t="str">
        <f>VLOOKUP(M726,[5]OPERACIONAL!$A$1:$C$12,2,FALSE)</f>
        <v>SELECIONAR</v>
      </c>
    </row>
    <row r="727" spans="2:14">
      <c r="B727" s="23" t="str">
        <f t="shared" si="20"/>
        <v>U.</v>
      </c>
      <c r="C727" s="24" t="s">
        <v>4</v>
      </c>
      <c r="D727" s="25"/>
      <c r="E727" s="25"/>
      <c r="F727" s="24" t="s">
        <v>18</v>
      </c>
      <c r="G727" s="26">
        <v>1</v>
      </c>
      <c r="H727" s="31"/>
      <c r="I727" s="27">
        <v>0</v>
      </c>
      <c r="J727" s="28">
        <f t="shared" si="21"/>
        <v>0</v>
      </c>
      <c r="K727" s="29" t="s">
        <v>50</v>
      </c>
      <c r="L727" s="29" t="s">
        <v>45</v>
      </c>
      <c r="M727" s="29" t="s">
        <v>51</v>
      </c>
      <c r="N727" s="30" t="str">
        <f>VLOOKUP(M727,[5]OPERACIONAL!$A$1:$C$12,2,FALSE)</f>
        <v>SELECIONAR</v>
      </c>
    </row>
    <row r="728" spans="2:14">
      <c r="B728" s="23" t="str">
        <f t="shared" si="20"/>
        <v>U.</v>
      </c>
      <c r="C728" s="24" t="s">
        <v>4</v>
      </c>
      <c r="D728" s="25"/>
      <c r="E728" s="25"/>
      <c r="F728" s="24" t="s">
        <v>18</v>
      </c>
      <c r="G728" s="26">
        <v>1</v>
      </c>
      <c r="H728" s="31"/>
      <c r="I728" s="27">
        <v>0</v>
      </c>
      <c r="J728" s="28">
        <f t="shared" si="21"/>
        <v>0</v>
      </c>
      <c r="K728" s="29" t="s">
        <v>50</v>
      </c>
      <c r="L728" s="29" t="s">
        <v>45</v>
      </c>
      <c r="M728" s="29" t="s">
        <v>51</v>
      </c>
      <c r="N728" s="30" t="str">
        <f>VLOOKUP(M728,[5]OPERACIONAL!$A$1:$C$12,2,FALSE)</f>
        <v>SELECIONAR</v>
      </c>
    </row>
    <row r="729" spans="2:14">
      <c r="B729" s="23" t="str">
        <f t="shared" ref="B729:B792" si="22">MID(C729,1,2)</f>
        <v>U.</v>
      </c>
      <c r="C729" s="24" t="s">
        <v>4</v>
      </c>
      <c r="D729" s="25"/>
      <c r="E729" s="25"/>
      <c r="F729" s="24" t="s">
        <v>18</v>
      </c>
      <c r="G729" s="26">
        <v>1</v>
      </c>
      <c r="H729" s="31"/>
      <c r="I729" s="27">
        <v>0</v>
      </c>
      <c r="J729" s="28">
        <f t="shared" si="21"/>
        <v>0</v>
      </c>
      <c r="K729" s="29" t="s">
        <v>50</v>
      </c>
      <c r="L729" s="29" t="s">
        <v>45</v>
      </c>
      <c r="M729" s="29" t="s">
        <v>51</v>
      </c>
      <c r="N729" s="30" t="str">
        <f>VLOOKUP(M729,[5]OPERACIONAL!$A$1:$C$12,2,FALSE)</f>
        <v>SELECIONAR</v>
      </c>
    </row>
    <row r="730" spans="2:14">
      <c r="B730" s="23" t="str">
        <f t="shared" si="22"/>
        <v>U.</v>
      </c>
      <c r="C730" s="24" t="s">
        <v>4</v>
      </c>
      <c r="D730" s="25"/>
      <c r="E730" s="25"/>
      <c r="F730" s="24" t="s">
        <v>18</v>
      </c>
      <c r="G730" s="26">
        <v>1</v>
      </c>
      <c r="H730" s="31"/>
      <c r="I730" s="27">
        <v>0</v>
      </c>
      <c r="J730" s="28">
        <f t="shared" si="21"/>
        <v>0</v>
      </c>
      <c r="K730" s="29" t="s">
        <v>50</v>
      </c>
      <c r="L730" s="29" t="s">
        <v>45</v>
      </c>
      <c r="M730" s="29" t="s">
        <v>51</v>
      </c>
      <c r="N730" s="30" t="str">
        <f>VLOOKUP(M730,[5]OPERACIONAL!$A$1:$C$12,2,FALSE)</f>
        <v>SELECIONAR</v>
      </c>
    </row>
    <row r="731" spans="2:14">
      <c r="B731" s="23" t="str">
        <f t="shared" si="22"/>
        <v>U.</v>
      </c>
      <c r="C731" s="24" t="s">
        <v>4</v>
      </c>
      <c r="D731" s="25"/>
      <c r="E731" s="25"/>
      <c r="F731" s="24" t="s">
        <v>18</v>
      </c>
      <c r="G731" s="26">
        <v>1</v>
      </c>
      <c r="H731" s="31"/>
      <c r="I731" s="27">
        <v>0</v>
      </c>
      <c r="J731" s="28">
        <f t="shared" si="21"/>
        <v>0</v>
      </c>
      <c r="K731" s="29" t="s">
        <v>50</v>
      </c>
      <c r="L731" s="29" t="s">
        <v>45</v>
      </c>
      <c r="M731" s="29" t="s">
        <v>51</v>
      </c>
      <c r="N731" s="30" t="str">
        <f>VLOOKUP(M731,[5]OPERACIONAL!$A$1:$C$12,2,FALSE)</f>
        <v>SELECIONAR</v>
      </c>
    </row>
    <row r="732" spans="2:14">
      <c r="B732" s="23" t="str">
        <f t="shared" si="22"/>
        <v>U.</v>
      </c>
      <c r="C732" s="24" t="s">
        <v>4</v>
      </c>
      <c r="D732" s="25"/>
      <c r="E732" s="25"/>
      <c r="F732" s="24" t="s">
        <v>18</v>
      </c>
      <c r="G732" s="26">
        <v>1</v>
      </c>
      <c r="H732" s="31"/>
      <c r="I732" s="27">
        <v>0</v>
      </c>
      <c r="J732" s="28">
        <f t="shared" si="21"/>
        <v>0</v>
      </c>
      <c r="K732" s="29" t="s">
        <v>50</v>
      </c>
      <c r="L732" s="29" t="s">
        <v>45</v>
      </c>
      <c r="M732" s="29" t="s">
        <v>51</v>
      </c>
      <c r="N732" s="30" t="str">
        <f>VLOOKUP(M732,[5]OPERACIONAL!$A$1:$C$12,2,FALSE)</f>
        <v>SELECIONAR</v>
      </c>
    </row>
    <row r="733" spans="2:14">
      <c r="B733" s="23" t="str">
        <f t="shared" si="22"/>
        <v>U.</v>
      </c>
      <c r="C733" s="24" t="s">
        <v>4</v>
      </c>
      <c r="D733" s="25"/>
      <c r="E733" s="25"/>
      <c r="F733" s="24" t="s">
        <v>18</v>
      </c>
      <c r="G733" s="26">
        <v>1</v>
      </c>
      <c r="H733" s="31"/>
      <c r="I733" s="27">
        <v>0</v>
      </c>
      <c r="J733" s="28">
        <f t="shared" si="21"/>
        <v>0</v>
      </c>
      <c r="K733" s="29" t="s">
        <v>50</v>
      </c>
      <c r="L733" s="29" t="s">
        <v>45</v>
      </c>
      <c r="M733" s="29" t="s">
        <v>51</v>
      </c>
      <c r="N733" s="30" t="str">
        <f>VLOOKUP(M733,[5]OPERACIONAL!$A$1:$C$12,2,FALSE)</f>
        <v>SELECIONAR</v>
      </c>
    </row>
    <row r="734" spans="2:14">
      <c r="B734" s="23" t="str">
        <f t="shared" si="22"/>
        <v>U.</v>
      </c>
      <c r="C734" s="24" t="s">
        <v>4</v>
      </c>
      <c r="D734" s="25"/>
      <c r="E734" s="25"/>
      <c r="F734" s="24" t="s">
        <v>18</v>
      </c>
      <c r="G734" s="26">
        <v>1</v>
      </c>
      <c r="H734" s="31"/>
      <c r="I734" s="27">
        <v>0</v>
      </c>
      <c r="J734" s="28">
        <f t="shared" si="21"/>
        <v>0</v>
      </c>
      <c r="K734" s="29" t="s">
        <v>50</v>
      </c>
      <c r="L734" s="29" t="s">
        <v>45</v>
      </c>
      <c r="M734" s="29" t="s">
        <v>51</v>
      </c>
      <c r="N734" s="30" t="str">
        <f>VLOOKUP(M734,[5]OPERACIONAL!$A$1:$C$12,2,FALSE)</f>
        <v>SELECIONAR</v>
      </c>
    </row>
    <row r="735" spans="2:14">
      <c r="B735" s="23" t="str">
        <f t="shared" si="22"/>
        <v>U.</v>
      </c>
      <c r="C735" s="24" t="s">
        <v>4</v>
      </c>
      <c r="D735" s="25"/>
      <c r="E735" s="25"/>
      <c r="F735" s="24" t="s">
        <v>18</v>
      </c>
      <c r="G735" s="26">
        <v>1</v>
      </c>
      <c r="H735" s="31"/>
      <c r="I735" s="27">
        <v>0</v>
      </c>
      <c r="J735" s="28">
        <f t="shared" si="21"/>
        <v>0</v>
      </c>
      <c r="K735" s="29" t="s">
        <v>50</v>
      </c>
      <c r="L735" s="29" t="s">
        <v>45</v>
      </c>
      <c r="M735" s="29" t="s">
        <v>51</v>
      </c>
      <c r="N735" s="30" t="str">
        <f>VLOOKUP(M735,[5]OPERACIONAL!$A$1:$C$12,2,FALSE)</f>
        <v>SELECIONAR</v>
      </c>
    </row>
    <row r="736" spans="2:14">
      <c r="B736" s="23" t="str">
        <f t="shared" si="22"/>
        <v>U.</v>
      </c>
      <c r="C736" s="24" t="s">
        <v>4</v>
      </c>
      <c r="D736" s="25"/>
      <c r="E736" s="25"/>
      <c r="F736" s="24" t="s">
        <v>18</v>
      </c>
      <c r="G736" s="26">
        <v>1</v>
      </c>
      <c r="H736" s="31"/>
      <c r="I736" s="27">
        <v>0</v>
      </c>
      <c r="J736" s="28">
        <f t="shared" si="21"/>
        <v>0</v>
      </c>
      <c r="K736" s="29" t="s">
        <v>50</v>
      </c>
      <c r="L736" s="29" t="s">
        <v>45</v>
      </c>
      <c r="M736" s="29" t="s">
        <v>51</v>
      </c>
      <c r="N736" s="30" t="str">
        <f>VLOOKUP(M736,[5]OPERACIONAL!$A$1:$C$12,2,FALSE)</f>
        <v>SELECIONAR</v>
      </c>
    </row>
    <row r="737" spans="2:14">
      <c r="B737" s="23" t="str">
        <f t="shared" si="22"/>
        <v>U.</v>
      </c>
      <c r="C737" s="24" t="s">
        <v>4</v>
      </c>
      <c r="D737" s="25"/>
      <c r="E737" s="25"/>
      <c r="F737" s="24" t="s">
        <v>18</v>
      </c>
      <c r="G737" s="26">
        <v>1</v>
      </c>
      <c r="H737" s="31"/>
      <c r="I737" s="27">
        <v>0</v>
      </c>
      <c r="J737" s="28">
        <f t="shared" si="21"/>
        <v>0</v>
      </c>
      <c r="K737" s="29" t="s">
        <v>50</v>
      </c>
      <c r="L737" s="29" t="s">
        <v>45</v>
      </c>
      <c r="M737" s="29" t="s">
        <v>51</v>
      </c>
      <c r="N737" s="30" t="str">
        <f>VLOOKUP(M737,[5]OPERACIONAL!$A$1:$C$12,2,FALSE)</f>
        <v>SELECIONAR</v>
      </c>
    </row>
    <row r="738" spans="2:14">
      <c r="B738" s="23" t="str">
        <f t="shared" si="22"/>
        <v>U.</v>
      </c>
      <c r="C738" s="24" t="s">
        <v>4</v>
      </c>
      <c r="D738" s="25"/>
      <c r="E738" s="25"/>
      <c r="F738" s="24" t="s">
        <v>18</v>
      </c>
      <c r="G738" s="26">
        <v>1</v>
      </c>
      <c r="H738" s="31"/>
      <c r="I738" s="27">
        <v>0</v>
      </c>
      <c r="J738" s="28">
        <f t="shared" si="21"/>
        <v>0</v>
      </c>
      <c r="K738" s="29" t="s">
        <v>50</v>
      </c>
      <c r="L738" s="29" t="s">
        <v>45</v>
      </c>
      <c r="M738" s="29" t="s">
        <v>51</v>
      </c>
      <c r="N738" s="30" t="str">
        <f>VLOOKUP(M738,[5]OPERACIONAL!$A$1:$C$12,2,FALSE)</f>
        <v>SELECIONAR</v>
      </c>
    </row>
    <row r="739" spans="2:14">
      <c r="B739" s="23" t="str">
        <f t="shared" si="22"/>
        <v>U.</v>
      </c>
      <c r="C739" s="24" t="s">
        <v>4</v>
      </c>
      <c r="D739" s="25"/>
      <c r="E739" s="25"/>
      <c r="F739" s="24" t="s">
        <v>18</v>
      </c>
      <c r="G739" s="26">
        <v>1</v>
      </c>
      <c r="H739" s="31"/>
      <c r="I739" s="27">
        <v>0</v>
      </c>
      <c r="J739" s="28">
        <f t="shared" si="21"/>
        <v>0</v>
      </c>
      <c r="K739" s="29" t="s">
        <v>50</v>
      </c>
      <c r="L739" s="29" t="s">
        <v>45</v>
      </c>
      <c r="M739" s="29" t="s">
        <v>51</v>
      </c>
      <c r="N739" s="30" t="str">
        <f>VLOOKUP(M739,[5]OPERACIONAL!$A$1:$C$12,2,FALSE)</f>
        <v>SELECIONAR</v>
      </c>
    </row>
    <row r="740" spans="2:14">
      <c r="B740" s="23" t="str">
        <f t="shared" si="22"/>
        <v>U.</v>
      </c>
      <c r="C740" s="24" t="s">
        <v>4</v>
      </c>
      <c r="D740" s="25"/>
      <c r="E740" s="25"/>
      <c r="F740" s="24" t="s">
        <v>18</v>
      </c>
      <c r="G740" s="26">
        <v>1</v>
      </c>
      <c r="H740" s="31"/>
      <c r="I740" s="27">
        <v>0</v>
      </c>
      <c r="J740" s="28">
        <f t="shared" si="21"/>
        <v>0</v>
      </c>
      <c r="K740" s="29" t="s">
        <v>50</v>
      </c>
      <c r="L740" s="29" t="s">
        <v>45</v>
      </c>
      <c r="M740" s="29" t="s">
        <v>51</v>
      </c>
      <c r="N740" s="30" t="str">
        <f>VLOOKUP(M740,[5]OPERACIONAL!$A$1:$C$12,2,FALSE)</f>
        <v>SELECIONAR</v>
      </c>
    </row>
    <row r="741" spans="2:14">
      <c r="B741" s="23" t="str">
        <f t="shared" si="22"/>
        <v>U.</v>
      </c>
      <c r="C741" s="24" t="s">
        <v>4</v>
      </c>
      <c r="D741" s="25"/>
      <c r="E741" s="25"/>
      <c r="F741" s="24" t="s">
        <v>18</v>
      </c>
      <c r="G741" s="26">
        <v>1</v>
      </c>
      <c r="H741" s="31"/>
      <c r="I741" s="27">
        <v>0</v>
      </c>
      <c r="J741" s="28">
        <f t="shared" si="21"/>
        <v>0</v>
      </c>
      <c r="K741" s="29" t="s">
        <v>50</v>
      </c>
      <c r="L741" s="29" t="s">
        <v>45</v>
      </c>
      <c r="M741" s="29" t="s">
        <v>51</v>
      </c>
      <c r="N741" s="30" t="str">
        <f>VLOOKUP(M741,[5]OPERACIONAL!$A$1:$C$12,2,FALSE)</f>
        <v>SELECIONAR</v>
      </c>
    </row>
    <row r="742" spans="2:14">
      <c r="B742" s="23" t="str">
        <f t="shared" si="22"/>
        <v>U.</v>
      </c>
      <c r="C742" s="24" t="s">
        <v>4</v>
      </c>
      <c r="D742" s="25"/>
      <c r="E742" s="25"/>
      <c r="F742" s="24" t="s">
        <v>18</v>
      </c>
      <c r="G742" s="26">
        <v>1</v>
      </c>
      <c r="H742" s="31"/>
      <c r="I742" s="27">
        <v>0</v>
      </c>
      <c r="J742" s="28">
        <f t="shared" si="21"/>
        <v>0</v>
      </c>
      <c r="K742" s="29" t="s">
        <v>50</v>
      </c>
      <c r="L742" s="29" t="s">
        <v>45</v>
      </c>
      <c r="M742" s="29" t="s">
        <v>51</v>
      </c>
      <c r="N742" s="30" t="str">
        <f>VLOOKUP(M742,[5]OPERACIONAL!$A$1:$C$12,2,FALSE)</f>
        <v>SELECIONAR</v>
      </c>
    </row>
    <row r="743" spans="2:14">
      <c r="B743" s="23" t="str">
        <f t="shared" si="22"/>
        <v>U.</v>
      </c>
      <c r="C743" s="24" t="s">
        <v>4</v>
      </c>
      <c r="D743" s="25"/>
      <c r="E743" s="25"/>
      <c r="F743" s="24" t="s">
        <v>18</v>
      </c>
      <c r="G743" s="26">
        <v>1</v>
      </c>
      <c r="H743" s="31"/>
      <c r="I743" s="27">
        <v>0</v>
      </c>
      <c r="J743" s="28">
        <f t="shared" si="21"/>
        <v>0</v>
      </c>
      <c r="K743" s="29" t="s">
        <v>50</v>
      </c>
      <c r="L743" s="29" t="s">
        <v>45</v>
      </c>
      <c r="M743" s="29" t="s">
        <v>51</v>
      </c>
      <c r="N743" s="30" t="str">
        <f>VLOOKUP(M743,[5]OPERACIONAL!$A$1:$C$12,2,FALSE)</f>
        <v>SELECIONAR</v>
      </c>
    </row>
    <row r="744" spans="2:14">
      <c r="B744" s="23" t="str">
        <f t="shared" si="22"/>
        <v>U.</v>
      </c>
      <c r="C744" s="24" t="s">
        <v>4</v>
      </c>
      <c r="D744" s="25"/>
      <c r="E744" s="25"/>
      <c r="F744" s="24" t="s">
        <v>18</v>
      </c>
      <c r="G744" s="26">
        <v>1</v>
      </c>
      <c r="H744" s="31"/>
      <c r="I744" s="27">
        <v>0</v>
      </c>
      <c r="J744" s="28">
        <f t="shared" si="21"/>
        <v>0</v>
      </c>
      <c r="K744" s="29" t="s">
        <v>50</v>
      </c>
      <c r="L744" s="29" t="s">
        <v>45</v>
      </c>
      <c r="M744" s="29" t="s">
        <v>51</v>
      </c>
      <c r="N744" s="30" t="str">
        <f>VLOOKUP(M744,[5]OPERACIONAL!$A$1:$C$12,2,FALSE)</f>
        <v>SELECIONAR</v>
      </c>
    </row>
    <row r="745" spans="2:14">
      <c r="B745" s="23" t="str">
        <f t="shared" si="22"/>
        <v>U.</v>
      </c>
      <c r="C745" s="24" t="s">
        <v>4</v>
      </c>
      <c r="D745" s="25"/>
      <c r="E745" s="25"/>
      <c r="F745" s="24" t="s">
        <v>18</v>
      </c>
      <c r="G745" s="26">
        <v>1</v>
      </c>
      <c r="H745" s="31"/>
      <c r="I745" s="27">
        <v>0</v>
      </c>
      <c r="J745" s="28">
        <f t="shared" si="21"/>
        <v>0</v>
      </c>
      <c r="K745" s="29" t="s">
        <v>50</v>
      </c>
      <c r="L745" s="29" t="s">
        <v>45</v>
      </c>
      <c r="M745" s="29" t="s">
        <v>51</v>
      </c>
      <c r="N745" s="30" t="str">
        <f>VLOOKUP(M745,[5]OPERACIONAL!$A$1:$C$12,2,FALSE)</f>
        <v>SELECIONAR</v>
      </c>
    </row>
    <row r="746" spans="2:14">
      <c r="B746" s="23" t="str">
        <f t="shared" si="22"/>
        <v>U.</v>
      </c>
      <c r="C746" s="24" t="s">
        <v>4</v>
      </c>
      <c r="D746" s="25"/>
      <c r="E746" s="25"/>
      <c r="F746" s="24" t="s">
        <v>18</v>
      </c>
      <c r="G746" s="26">
        <v>1</v>
      </c>
      <c r="H746" s="31"/>
      <c r="I746" s="27">
        <v>0</v>
      </c>
      <c r="J746" s="28">
        <f t="shared" si="21"/>
        <v>0</v>
      </c>
      <c r="K746" s="29" t="s">
        <v>50</v>
      </c>
      <c r="L746" s="29" t="s">
        <v>45</v>
      </c>
      <c r="M746" s="29" t="s">
        <v>51</v>
      </c>
      <c r="N746" s="30" t="str">
        <f>VLOOKUP(M746,[5]OPERACIONAL!$A$1:$C$12,2,FALSE)</f>
        <v>SELECIONAR</v>
      </c>
    </row>
    <row r="747" spans="2:14">
      <c r="B747" s="23" t="str">
        <f t="shared" si="22"/>
        <v>U.</v>
      </c>
      <c r="C747" s="24" t="s">
        <v>4</v>
      </c>
      <c r="D747" s="25"/>
      <c r="E747" s="25"/>
      <c r="F747" s="24" t="s">
        <v>18</v>
      </c>
      <c r="G747" s="26">
        <v>1</v>
      </c>
      <c r="H747" s="31"/>
      <c r="I747" s="27">
        <v>0</v>
      </c>
      <c r="J747" s="28">
        <f t="shared" si="21"/>
        <v>0</v>
      </c>
      <c r="K747" s="29" t="s">
        <v>50</v>
      </c>
      <c r="L747" s="29" t="s">
        <v>45</v>
      </c>
      <c r="M747" s="29" t="s">
        <v>51</v>
      </c>
      <c r="N747" s="30" t="str">
        <f>VLOOKUP(M747,[5]OPERACIONAL!$A$1:$C$12,2,FALSE)</f>
        <v>SELECIONAR</v>
      </c>
    </row>
    <row r="748" spans="2:14">
      <c r="B748" s="23" t="str">
        <f t="shared" si="22"/>
        <v>U.</v>
      </c>
      <c r="C748" s="24" t="s">
        <v>4</v>
      </c>
      <c r="D748" s="25"/>
      <c r="E748" s="25"/>
      <c r="F748" s="24" t="s">
        <v>18</v>
      </c>
      <c r="G748" s="26">
        <v>1</v>
      </c>
      <c r="H748" s="31"/>
      <c r="I748" s="27">
        <v>0</v>
      </c>
      <c r="J748" s="28">
        <f t="shared" si="21"/>
        <v>0</v>
      </c>
      <c r="K748" s="29" t="s">
        <v>50</v>
      </c>
      <c r="L748" s="29" t="s">
        <v>45</v>
      </c>
      <c r="M748" s="29" t="s">
        <v>51</v>
      </c>
      <c r="N748" s="30" t="str">
        <f>VLOOKUP(M748,[5]OPERACIONAL!$A$1:$C$12,2,FALSE)</f>
        <v>SELECIONAR</v>
      </c>
    </row>
    <row r="749" spans="2:14">
      <c r="B749" s="23" t="str">
        <f t="shared" si="22"/>
        <v>U.</v>
      </c>
      <c r="C749" s="24" t="s">
        <v>4</v>
      </c>
      <c r="D749" s="25"/>
      <c r="E749" s="25"/>
      <c r="F749" s="24" t="s">
        <v>18</v>
      </c>
      <c r="G749" s="26">
        <v>1</v>
      </c>
      <c r="H749" s="31"/>
      <c r="I749" s="27">
        <v>0</v>
      </c>
      <c r="J749" s="28">
        <f t="shared" si="21"/>
        <v>0</v>
      </c>
      <c r="K749" s="29" t="s">
        <v>50</v>
      </c>
      <c r="L749" s="29" t="s">
        <v>45</v>
      </c>
      <c r="M749" s="29" t="s">
        <v>51</v>
      </c>
      <c r="N749" s="30" t="str">
        <f>VLOOKUP(M749,[5]OPERACIONAL!$A$1:$C$12,2,FALSE)</f>
        <v>SELECIONAR</v>
      </c>
    </row>
    <row r="750" spans="2:14">
      <c r="B750" s="23" t="str">
        <f t="shared" si="22"/>
        <v>U.</v>
      </c>
      <c r="C750" s="24" t="s">
        <v>4</v>
      </c>
      <c r="D750" s="25"/>
      <c r="E750" s="25"/>
      <c r="F750" s="24" t="s">
        <v>18</v>
      </c>
      <c r="G750" s="26">
        <v>1</v>
      </c>
      <c r="H750" s="31"/>
      <c r="I750" s="27">
        <v>0</v>
      </c>
      <c r="J750" s="28">
        <f t="shared" si="21"/>
        <v>0</v>
      </c>
      <c r="K750" s="29" t="s">
        <v>50</v>
      </c>
      <c r="L750" s="29" t="s">
        <v>45</v>
      </c>
      <c r="M750" s="29" t="s">
        <v>51</v>
      </c>
      <c r="N750" s="30" t="str">
        <f>VLOOKUP(M750,[5]OPERACIONAL!$A$1:$C$12,2,FALSE)</f>
        <v>SELECIONAR</v>
      </c>
    </row>
    <row r="751" spans="2:14">
      <c r="B751" s="23" t="str">
        <f t="shared" si="22"/>
        <v>U.</v>
      </c>
      <c r="C751" s="24" t="s">
        <v>4</v>
      </c>
      <c r="D751" s="25"/>
      <c r="E751" s="25"/>
      <c r="F751" s="24" t="s">
        <v>18</v>
      </c>
      <c r="G751" s="26">
        <v>1</v>
      </c>
      <c r="H751" s="31"/>
      <c r="I751" s="27">
        <v>0</v>
      </c>
      <c r="J751" s="28">
        <f t="shared" si="21"/>
        <v>0</v>
      </c>
      <c r="K751" s="29" t="s">
        <v>50</v>
      </c>
      <c r="L751" s="29" t="s">
        <v>45</v>
      </c>
      <c r="M751" s="29" t="s">
        <v>51</v>
      </c>
      <c r="N751" s="30" t="str">
        <f>VLOOKUP(M751,[5]OPERACIONAL!$A$1:$C$12,2,FALSE)</f>
        <v>SELECIONAR</v>
      </c>
    </row>
    <row r="752" spans="2:14">
      <c r="B752" s="23" t="str">
        <f t="shared" si="22"/>
        <v>U.</v>
      </c>
      <c r="C752" s="24" t="s">
        <v>4</v>
      </c>
      <c r="D752" s="25"/>
      <c r="E752" s="25"/>
      <c r="F752" s="24" t="s">
        <v>18</v>
      </c>
      <c r="G752" s="26">
        <v>1</v>
      </c>
      <c r="H752" s="31"/>
      <c r="I752" s="27">
        <v>0</v>
      </c>
      <c r="J752" s="28">
        <f t="shared" si="21"/>
        <v>0</v>
      </c>
      <c r="K752" s="29" t="s">
        <v>50</v>
      </c>
      <c r="L752" s="29" t="s">
        <v>45</v>
      </c>
      <c r="M752" s="29" t="s">
        <v>51</v>
      </c>
      <c r="N752" s="30" t="str">
        <f>VLOOKUP(M752,[5]OPERACIONAL!$A$1:$C$12,2,FALSE)</f>
        <v>SELECIONAR</v>
      </c>
    </row>
    <row r="753" spans="2:14">
      <c r="B753" s="23" t="str">
        <f t="shared" si="22"/>
        <v>U.</v>
      </c>
      <c r="C753" s="24" t="s">
        <v>4</v>
      </c>
      <c r="D753" s="25"/>
      <c r="E753" s="25"/>
      <c r="F753" s="24" t="s">
        <v>18</v>
      </c>
      <c r="G753" s="26">
        <v>1</v>
      </c>
      <c r="H753" s="31"/>
      <c r="I753" s="27">
        <v>0</v>
      </c>
      <c r="J753" s="28">
        <f t="shared" si="21"/>
        <v>0</v>
      </c>
      <c r="K753" s="29" t="s">
        <v>50</v>
      </c>
      <c r="L753" s="29" t="s">
        <v>45</v>
      </c>
      <c r="M753" s="29" t="s">
        <v>51</v>
      </c>
      <c r="N753" s="30" t="str">
        <f>VLOOKUP(M753,[5]OPERACIONAL!$A$1:$C$12,2,FALSE)</f>
        <v>SELECIONAR</v>
      </c>
    </row>
    <row r="754" spans="2:14">
      <c r="B754" s="23" t="str">
        <f t="shared" si="22"/>
        <v>U.</v>
      </c>
      <c r="C754" s="24" t="s">
        <v>4</v>
      </c>
      <c r="D754" s="25"/>
      <c r="E754" s="25"/>
      <c r="F754" s="24" t="s">
        <v>18</v>
      </c>
      <c r="G754" s="26">
        <v>1</v>
      </c>
      <c r="H754" s="31"/>
      <c r="I754" s="27">
        <v>0</v>
      </c>
      <c r="J754" s="28">
        <f t="shared" si="21"/>
        <v>0</v>
      </c>
      <c r="K754" s="29" t="s">
        <v>50</v>
      </c>
      <c r="L754" s="29" t="s">
        <v>45</v>
      </c>
      <c r="M754" s="29" t="s">
        <v>51</v>
      </c>
      <c r="N754" s="30" t="str">
        <f>VLOOKUP(M754,[5]OPERACIONAL!$A$1:$C$12,2,FALSE)</f>
        <v>SELECIONAR</v>
      </c>
    </row>
    <row r="755" spans="2:14">
      <c r="B755" s="23" t="str">
        <f t="shared" si="22"/>
        <v>U.</v>
      </c>
      <c r="C755" s="24" t="s">
        <v>4</v>
      </c>
      <c r="D755" s="25"/>
      <c r="E755" s="25"/>
      <c r="F755" s="24" t="s">
        <v>18</v>
      </c>
      <c r="G755" s="26">
        <v>1</v>
      </c>
      <c r="H755" s="31"/>
      <c r="I755" s="27">
        <v>0</v>
      </c>
      <c r="J755" s="28">
        <f t="shared" si="21"/>
        <v>0</v>
      </c>
      <c r="K755" s="29" t="s">
        <v>50</v>
      </c>
      <c r="L755" s="29" t="s">
        <v>45</v>
      </c>
      <c r="M755" s="29" t="s">
        <v>51</v>
      </c>
      <c r="N755" s="30" t="str">
        <f>VLOOKUP(M755,[5]OPERACIONAL!$A$1:$C$12,2,FALSE)</f>
        <v>SELECIONAR</v>
      </c>
    </row>
    <row r="756" spans="2:14">
      <c r="B756" s="23" t="str">
        <f t="shared" si="22"/>
        <v>U.</v>
      </c>
      <c r="C756" s="24" t="s">
        <v>4</v>
      </c>
      <c r="D756" s="25"/>
      <c r="E756" s="25"/>
      <c r="F756" s="24" t="s">
        <v>18</v>
      </c>
      <c r="G756" s="26">
        <v>1</v>
      </c>
      <c r="H756" s="31"/>
      <c r="I756" s="27">
        <v>0</v>
      </c>
      <c r="J756" s="28">
        <f t="shared" si="21"/>
        <v>0</v>
      </c>
      <c r="K756" s="29" t="s">
        <v>50</v>
      </c>
      <c r="L756" s="29" t="s">
        <v>45</v>
      </c>
      <c r="M756" s="29" t="s">
        <v>51</v>
      </c>
      <c r="N756" s="30" t="str">
        <f>VLOOKUP(M756,[5]OPERACIONAL!$A$1:$C$12,2,FALSE)</f>
        <v>SELECIONAR</v>
      </c>
    </row>
    <row r="757" spans="2:14">
      <c r="B757" s="23" t="str">
        <f t="shared" si="22"/>
        <v>U.</v>
      </c>
      <c r="C757" s="24" t="s">
        <v>4</v>
      </c>
      <c r="D757" s="25"/>
      <c r="E757" s="25"/>
      <c r="F757" s="24" t="s">
        <v>18</v>
      </c>
      <c r="G757" s="26">
        <v>1</v>
      </c>
      <c r="H757" s="31"/>
      <c r="I757" s="27">
        <v>0</v>
      </c>
      <c r="J757" s="28">
        <f t="shared" si="21"/>
        <v>0</v>
      </c>
      <c r="K757" s="29" t="s">
        <v>50</v>
      </c>
      <c r="L757" s="29" t="s">
        <v>45</v>
      </c>
      <c r="M757" s="29" t="s">
        <v>51</v>
      </c>
      <c r="N757" s="30" t="str">
        <f>VLOOKUP(M757,[5]OPERACIONAL!$A$1:$C$12,2,FALSE)</f>
        <v>SELECIONAR</v>
      </c>
    </row>
    <row r="758" spans="2:14">
      <c r="B758" s="23" t="str">
        <f t="shared" si="22"/>
        <v>U.</v>
      </c>
      <c r="C758" s="24" t="s">
        <v>4</v>
      </c>
      <c r="D758" s="25"/>
      <c r="E758" s="25"/>
      <c r="F758" s="24" t="s">
        <v>18</v>
      </c>
      <c r="G758" s="26">
        <v>1</v>
      </c>
      <c r="H758" s="31"/>
      <c r="I758" s="27">
        <v>0</v>
      </c>
      <c r="J758" s="28">
        <f t="shared" si="21"/>
        <v>0</v>
      </c>
      <c r="K758" s="29" t="s">
        <v>50</v>
      </c>
      <c r="L758" s="29" t="s">
        <v>45</v>
      </c>
      <c r="M758" s="29" t="s">
        <v>51</v>
      </c>
      <c r="N758" s="30" t="str">
        <f>VLOOKUP(M758,[5]OPERACIONAL!$A$1:$C$12,2,FALSE)</f>
        <v>SELECIONAR</v>
      </c>
    </row>
    <row r="759" spans="2:14">
      <c r="B759" s="23" t="str">
        <f t="shared" si="22"/>
        <v>U.</v>
      </c>
      <c r="C759" s="24" t="s">
        <v>4</v>
      </c>
      <c r="D759" s="25"/>
      <c r="E759" s="25"/>
      <c r="F759" s="24" t="s">
        <v>18</v>
      </c>
      <c r="G759" s="26">
        <v>1</v>
      </c>
      <c r="H759" s="31"/>
      <c r="I759" s="27">
        <v>0</v>
      </c>
      <c r="J759" s="28">
        <f t="shared" ref="J759:J822" si="23">G759*I759</f>
        <v>0</v>
      </c>
      <c r="K759" s="29" t="s">
        <v>50</v>
      </c>
      <c r="L759" s="29" t="s">
        <v>45</v>
      </c>
      <c r="M759" s="29" t="s">
        <v>51</v>
      </c>
      <c r="N759" s="30" t="str">
        <f>VLOOKUP(M759,[5]OPERACIONAL!$A$1:$C$12,2,FALSE)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VLOOKUP(M760,[5]OPERACIONAL!$A$1:$C$12,2,FALSE)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VLOOKUP(M761,[5]OPERACIONAL!$A$1:$C$12,2,FALSE)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VLOOKUP(M762,[5]OPERACIONAL!$A$1:$C$12,2,FALSE)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VLOOKUP(M763,[5]OPERACIONAL!$A$1:$C$12,2,FALSE)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VLOOKUP(M764,[5]OPERACIONAL!$A$1:$C$12,2,FALSE)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VLOOKUP(M765,[5]OPERACIONAL!$A$1:$C$12,2,FALSE)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VLOOKUP(M766,[5]OPERACIONAL!$A$1:$C$12,2,FALSE)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VLOOKUP(M767,[5]OPERACIONAL!$A$1:$C$12,2,FALSE)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VLOOKUP(M768,[5]OPERACIONAL!$A$1:$C$12,2,FALSE)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VLOOKUP(M769,[5]OPERACIONAL!$A$1:$C$12,2,FALSE)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VLOOKUP(M770,[5]OPERACIONAL!$A$1:$C$12,2,FALSE)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VLOOKUP(M771,[5]OPERACIONAL!$A$1:$C$12,2,FALSE)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VLOOKUP(M772,[5]OPERACIONAL!$A$1:$C$12,2,FALSE)</f>
        <v>SELECIONAR</v>
      </c>
    </row>
    <row r="773" spans="2:14">
      <c r="B773" s="23" t="str">
        <f t="shared" si="22"/>
        <v>U.</v>
      </c>
      <c r="C773" s="24" t="s">
        <v>4</v>
      </c>
      <c r="D773" s="25"/>
      <c r="E773" s="25"/>
      <c r="F773" s="24" t="s">
        <v>18</v>
      </c>
      <c r="G773" s="26">
        <v>1</v>
      </c>
      <c r="H773" s="31"/>
      <c r="I773" s="27">
        <v>0</v>
      </c>
      <c r="J773" s="28">
        <f t="shared" si="23"/>
        <v>0</v>
      </c>
      <c r="K773" s="29" t="s">
        <v>50</v>
      </c>
      <c r="L773" s="29" t="s">
        <v>45</v>
      </c>
      <c r="M773" s="29" t="s">
        <v>51</v>
      </c>
      <c r="N773" s="30" t="str">
        <f>VLOOKUP(M773,[5]OPERACIONAL!$A$1:$C$12,2,FALSE)</f>
        <v>SELECIONAR</v>
      </c>
    </row>
    <row r="774" spans="2:14">
      <c r="B774" s="23" t="str">
        <f t="shared" si="22"/>
        <v>U.</v>
      </c>
      <c r="C774" s="24" t="s">
        <v>4</v>
      </c>
      <c r="D774" s="25"/>
      <c r="E774" s="25"/>
      <c r="F774" s="24" t="s">
        <v>18</v>
      </c>
      <c r="G774" s="26">
        <v>1</v>
      </c>
      <c r="H774" s="31"/>
      <c r="I774" s="27">
        <v>0</v>
      </c>
      <c r="J774" s="28">
        <f t="shared" si="23"/>
        <v>0</v>
      </c>
      <c r="K774" s="29" t="s">
        <v>50</v>
      </c>
      <c r="L774" s="29" t="s">
        <v>45</v>
      </c>
      <c r="M774" s="29" t="s">
        <v>51</v>
      </c>
      <c r="N774" s="30" t="str">
        <f>VLOOKUP(M774,[5]OPERACIONAL!$A$1:$C$12,2,FALSE)</f>
        <v>SELECIONAR</v>
      </c>
    </row>
    <row r="775" spans="2:14">
      <c r="B775" s="23" t="str">
        <f t="shared" si="22"/>
        <v>U.</v>
      </c>
      <c r="C775" s="24" t="s">
        <v>4</v>
      </c>
      <c r="D775" s="25"/>
      <c r="E775" s="25"/>
      <c r="F775" s="24" t="s">
        <v>18</v>
      </c>
      <c r="G775" s="26">
        <v>1</v>
      </c>
      <c r="H775" s="31"/>
      <c r="I775" s="27">
        <v>0</v>
      </c>
      <c r="J775" s="28">
        <f t="shared" si="23"/>
        <v>0</v>
      </c>
      <c r="K775" s="29" t="s">
        <v>50</v>
      </c>
      <c r="L775" s="29" t="s">
        <v>45</v>
      </c>
      <c r="M775" s="29" t="s">
        <v>51</v>
      </c>
      <c r="N775" s="30" t="str">
        <f>VLOOKUP(M775,[5]OPERACIONAL!$A$1:$C$12,2,FALSE)</f>
        <v>SELECIONAR</v>
      </c>
    </row>
    <row r="776" spans="2:14">
      <c r="B776" s="23" t="str">
        <f t="shared" si="22"/>
        <v>U.</v>
      </c>
      <c r="C776" s="24" t="s">
        <v>4</v>
      </c>
      <c r="D776" s="25"/>
      <c r="E776" s="25"/>
      <c r="F776" s="24" t="s">
        <v>18</v>
      </c>
      <c r="G776" s="26">
        <v>1</v>
      </c>
      <c r="H776" s="31"/>
      <c r="I776" s="27">
        <v>0</v>
      </c>
      <c r="J776" s="28">
        <f t="shared" si="23"/>
        <v>0</v>
      </c>
      <c r="K776" s="29" t="s">
        <v>50</v>
      </c>
      <c r="L776" s="29" t="s">
        <v>45</v>
      </c>
      <c r="M776" s="29" t="s">
        <v>51</v>
      </c>
      <c r="N776" s="30" t="str">
        <f>VLOOKUP(M776,[5]OPERACIONAL!$A$1:$C$12,2,FALSE)</f>
        <v>SELECIONAR</v>
      </c>
    </row>
    <row r="777" spans="2:14">
      <c r="B777" s="23" t="str">
        <f t="shared" si="22"/>
        <v>U.</v>
      </c>
      <c r="C777" s="24" t="s">
        <v>4</v>
      </c>
      <c r="D777" s="25"/>
      <c r="E777" s="25"/>
      <c r="F777" s="24" t="s">
        <v>18</v>
      </c>
      <c r="G777" s="26">
        <v>1</v>
      </c>
      <c r="H777" s="31"/>
      <c r="I777" s="27">
        <v>0</v>
      </c>
      <c r="J777" s="28">
        <f t="shared" si="23"/>
        <v>0</v>
      </c>
      <c r="K777" s="29" t="s">
        <v>50</v>
      </c>
      <c r="L777" s="29" t="s">
        <v>45</v>
      </c>
      <c r="M777" s="29" t="s">
        <v>51</v>
      </c>
      <c r="N777" s="30" t="str">
        <f>VLOOKUP(M777,[5]OPERACIONAL!$A$1:$C$12,2,FALSE)</f>
        <v>SELECIONAR</v>
      </c>
    </row>
    <row r="778" spans="2:14">
      <c r="B778" s="23" t="str">
        <f t="shared" si="22"/>
        <v>U.</v>
      </c>
      <c r="C778" s="24" t="s">
        <v>4</v>
      </c>
      <c r="D778" s="25"/>
      <c r="E778" s="25"/>
      <c r="F778" s="24" t="s">
        <v>18</v>
      </c>
      <c r="G778" s="26">
        <v>1</v>
      </c>
      <c r="H778" s="31"/>
      <c r="I778" s="27">
        <v>0</v>
      </c>
      <c r="J778" s="28">
        <f t="shared" si="23"/>
        <v>0</v>
      </c>
      <c r="K778" s="29" t="s">
        <v>50</v>
      </c>
      <c r="L778" s="29" t="s">
        <v>45</v>
      </c>
      <c r="M778" s="29" t="s">
        <v>51</v>
      </c>
      <c r="N778" s="30" t="str">
        <f>VLOOKUP(M778,[5]OPERACIONAL!$A$1:$C$12,2,FALSE)</f>
        <v>SELECIONAR</v>
      </c>
    </row>
    <row r="779" spans="2:14">
      <c r="B779" s="23" t="str">
        <f t="shared" si="22"/>
        <v>U.</v>
      </c>
      <c r="C779" s="24" t="s">
        <v>4</v>
      </c>
      <c r="D779" s="25"/>
      <c r="E779" s="25"/>
      <c r="F779" s="24" t="s">
        <v>18</v>
      </c>
      <c r="G779" s="26">
        <v>1</v>
      </c>
      <c r="H779" s="31"/>
      <c r="I779" s="27">
        <v>0</v>
      </c>
      <c r="J779" s="28">
        <f t="shared" si="23"/>
        <v>0</v>
      </c>
      <c r="K779" s="29" t="s">
        <v>50</v>
      </c>
      <c r="L779" s="29" t="s">
        <v>45</v>
      </c>
      <c r="M779" s="29" t="s">
        <v>51</v>
      </c>
      <c r="N779" s="30" t="str">
        <f>VLOOKUP(M779,[5]OPERACIONAL!$A$1:$C$12,2,FALSE)</f>
        <v>SELECIONAR</v>
      </c>
    </row>
    <row r="780" spans="2:14">
      <c r="B780" s="23" t="str">
        <f t="shared" si="22"/>
        <v>U.</v>
      </c>
      <c r="C780" s="24" t="s">
        <v>4</v>
      </c>
      <c r="D780" s="25"/>
      <c r="E780" s="25"/>
      <c r="F780" s="24" t="s">
        <v>18</v>
      </c>
      <c r="G780" s="26">
        <v>1</v>
      </c>
      <c r="H780" s="31"/>
      <c r="I780" s="27">
        <v>0</v>
      </c>
      <c r="J780" s="28">
        <f t="shared" si="23"/>
        <v>0</v>
      </c>
      <c r="K780" s="29" t="s">
        <v>50</v>
      </c>
      <c r="L780" s="29" t="s">
        <v>45</v>
      </c>
      <c r="M780" s="29" t="s">
        <v>51</v>
      </c>
      <c r="N780" s="30" t="str">
        <f>VLOOKUP(M780,[5]OPERACIONAL!$A$1:$C$12,2,FALSE)</f>
        <v>SELECIONAR</v>
      </c>
    </row>
    <row r="781" spans="2:14">
      <c r="B781" s="23" t="str">
        <f t="shared" si="22"/>
        <v>U.</v>
      </c>
      <c r="C781" s="24" t="s">
        <v>4</v>
      </c>
      <c r="D781" s="25"/>
      <c r="E781" s="25"/>
      <c r="F781" s="24" t="s">
        <v>18</v>
      </c>
      <c r="G781" s="26">
        <v>1</v>
      </c>
      <c r="H781" s="31"/>
      <c r="I781" s="27">
        <v>0</v>
      </c>
      <c r="J781" s="28">
        <f t="shared" si="23"/>
        <v>0</v>
      </c>
      <c r="K781" s="29" t="s">
        <v>50</v>
      </c>
      <c r="L781" s="29" t="s">
        <v>45</v>
      </c>
      <c r="M781" s="29" t="s">
        <v>51</v>
      </c>
      <c r="N781" s="30" t="str">
        <f>VLOOKUP(M781,[5]OPERACIONAL!$A$1:$C$12,2,FALSE)</f>
        <v>SELECIONAR</v>
      </c>
    </row>
    <row r="782" spans="2:14">
      <c r="B782" s="23" t="str">
        <f t="shared" si="22"/>
        <v>U.</v>
      </c>
      <c r="C782" s="24" t="s">
        <v>4</v>
      </c>
      <c r="D782" s="25"/>
      <c r="E782" s="25"/>
      <c r="F782" s="24" t="s">
        <v>18</v>
      </c>
      <c r="G782" s="26">
        <v>1</v>
      </c>
      <c r="H782" s="31"/>
      <c r="I782" s="27">
        <v>0</v>
      </c>
      <c r="J782" s="28">
        <f t="shared" si="23"/>
        <v>0</v>
      </c>
      <c r="K782" s="29" t="s">
        <v>50</v>
      </c>
      <c r="L782" s="29" t="s">
        <v>45</v>
      </c>
      <c r="M782" s="29" t="s">
        <v>51</v>
      </c>
      <c r="N782" s="30" t="str">
        <f>VLOOKUP(M782,[5]OPERACIONAL!$A$1:$C$12,2,FALSE)</f>
        <v>SELECIONAR</v>
      </c>
    </row>
    <row r="783" spans="2:14">
      <c r="B783" s="23" t="str">
        <f t="shared" si="22"/>
        <v>U.</v>
      </c>
      <c r="C783" s="24" t="s">
        <v>4</v>
      </c>
      <c r="D783" s="25"/>
      <c r="E783" s="25"/>
      <c r="F783" s="24" t="s">
        <v>18</v>
      </c>
      <c r="G783" s="26">
        <v>1</v>
      </c>
      <c r="H783" s="31"/>
      <c r="I783" s="27">
        <v>0</v>
      </c>
      <c r="J783" s="28">
        <f t="shared" si="23"/>
        <v>0</v>
      </c>
      <c r="K783" s="29" t="s">
        <v>50</v>
      </c>
      <c r="L783" s="29" t="s">
        <v>45</v>
      </c>
      <c r="M783" s="29" t="s">
        <v>51</v>
      </c>
      <c r="N783" s="30" t="str">
        <f>VLOOKUP(M783,[5]OPERACIONAL!$A$1:$C$12,2,FALSE)</f>
        <v>SELECIONAR</v>
      </c>
    </row>
    <row r="784" spans="2:14">
      <c r="B784" s="23" t="str">
        <f t="shared" si="22"/>
        <v>U.</v>
      </c>
      <c r="C784" s="24" t="s">
        <v>4</v>
      </c>
      <c r="D784" s="25"/>
      <c r="E784" s="25"/>
      <c r="F784" s="24" t="s">
        <v>18</v>
      </c>
      <c r="G784" s="26">
        <v>1</v>
      </c>
      <c r="H784" s="31"/>
      <c r="I784" s="27">
        <v>0</v>
      </c>
      <c r="J784" s="28">
        <f t="shared" si="23"/>
        <v>0</v>
      </c>
      <c r="K784" s="29" t="s">
        <v>50</v>
      </c>
      <c r="L784" s="29" t="s">
        <v>45</v>
      </c>
      <c r="M784" s="29" t="s">
        <v>51</v>
      </c>
      <c r="N784" s="30" t="str">
        <f>VLOOKUP(M784,[5]OPERACIONAL!$A$1:$C$12,2,FALSE)</f>
        <v>SELECIONAR</v>
      </c>
    </row>
    <row r="785" spans="2:14">
      <c r="B785" s="23" t="str">
        <f t="shared" si="22"/>
        <v>U.</v>
      </c>
      <c r="C785" s="24" t="s">
        <v>4</v>
      </c>
      <c r="D785" s="25"/>
      <c r="E785" s="25"/>
      <c r="F785" s="24" t="s">
        <v>18</v>
      </c>
      <c r="G785" s="26">
        <v>1</v>
      </c>
      <c r="H785" s="31"/>
      <c r="I785" s="27">
        <v>0</v>
      </c>
      <c r="J785" s="28">
        <f t="shared" si="23"/>
        <v>0</v>
      </c>
      <c r="K785" s="29" t="s">
        <v>50</v>
      </c>
      <c r="L785" s="29" t="s">
        <v>45</v>
      </c>
      <c r="M785" s="29" t="s">
        <v>51</v>
      </c>
      <c r="N785" s="30" t="str">
        <f>VLOOKUP(M785,[5]OPERACIONAL!$A$1:$C$12,2,FALSE)</f>
        <v>SELECIONAR</v>
      </c>
    </row>
    <row r="786" spans="2:14">
      <c r="B786" s="23" t="str">
        <f t="shared" si="22"/>
        <v>U.</v>
      </c>
      <c r="C786" s="24" t="s">
        <v>4</v>
      </c>
      <c r="D786" s="25"/>
      <c r="E786" s="25"/>
      <c r="F786" s="24" t="s">
        <v>18</v>
      </c>
      <c r="G786" s="26">
        <v>1</v>
      </c>
      <c r="H786" s="31"/>
      <c r="I786" s="27">
        <v>0</v>
      </c>
      <c r="J786" s="28">
        <f t="shared" si="23"/>
        <v>0</v>
      </c>
      <c r="K786" s="29" t="s">
        <v>50</v>
      </c>
      <c r="L786" s="29" t="s">
        <v>45</v>
      </c>
      <c r="M786" s="29" t="s">
        <v>51</v>
      </c>
      <c r="N786" s="30" t="str">
        <f>VLOOKUP(M786,[5]OPERACIONAL!$A$1:$C$12,2,FALSE)</f>
        <v>SELECIONAR</v>
      </c>
    </row>
    <row r="787" spans="2:14">
      <c r="B787" s="23" t="str">
        <f t="shared" si="22"/>
        <v>U.</v>
      </c>
      <c r="C787" s="24" t="s">
        <v>4</v>
      </c>
      <c r="D787" s="25"/>
      <c r="E787" s="25"/>
      <c r="F787" s="24" t="s">
        <v>18</v>
      </c>
      <c r="G787" s="26">
        <v>1</v>
      </c>
      <c r="H787" s="31"/>
      <c r="I787" s="27">
        <v>0</v>
      </c>
      <c r="J787" s="28">
        <f t="shared" si="23"/>
        <v>0</v>
      </c>
      <c r="K787" s="29" t="s">
        <v>50</v>
      </c>
      <c r="L787" s="29" t="s">
        <v>45</v>
      </c>
      <c r="M787" s="29" t="s">
        <v>51</v>
      </c>
      <c r="N787" s="30" t="str">
        <f>VLOOKUP(M787,[5]OPERACIONAL!$A$1:$C$12,2,FALSE)</f>
        <v>SELECIONAR</v>
      </c>
    </row>
    <row r="788" spans="2:14">
      <c r="B788" s="23" t="str">
        <f t="shared" si="22"/>
        <v>U.</v>
      </c>
      <c r="C788" s="24" t="s">
        <v>4</v>
      </c>
      <c r="D788" s="25"/>
      <c r="E788" s="25"/>
      <c r="F788" s="24" t="s">
        <v>18</v>
      </c>
      <c r="G788" s="26">
        <v>1</v>
      </c>
      <c r="H788" s="31"/>
      <c r="I788" s="27">
        <v>0</v>
      </c>
      <c r="J788" s="28">
        <f t="shared" si="23"/>
        <v>0</v>
      </c>
      <c r="K788" s="29" t="s">
        <v>50</v>
      </c>
      <c r="L788" s="29" t="s">
        <v>45</v>
      </c>
      <c r="M788" s="29" t="s">
        <v>51</v>
      </c>
      <c r="N788" s="30" t="str">
        <f>VLOOKUP(M788,[5]OPERACIONAL!$A$1:$C$12,2,FALSE)</f>
        <v>SELECIONAR</v>
      </c>
    </row>
    <row r="789" spans="2:14">
      <c r="B789" s="23" t="str">
        <f t="shared" si="22"/>
        <v>U.</v>
      </c>
      <c r="C789" s="24" t="s">
        <v>4</v>
      </c>
      <c r="D789" s="25"/>
      <c r="E789" s="25"/>
      <c r="F789" s="24" t="s">
        <v>18</v>
      </c>
      <c r="G789" s="26">
        <v>1</v>
      </c>
      <c r="H789" s="31"/>
      <c r="I789" s="27">
        <v>0</v>
      </c>
      <c r="J789" s="28">
        <f t="shared" si="23"/>
        <v>0</v>
      </c>
      <c r="K789" s="29" t="s">
        <v>50</v>
      </c>
      <c r="L789" s="29" t="s">
        <v>45</v>
      </c>
      <c r="M789" s="29" t="s">
        <v>51</v>
      </c>
      <c r="N789" s="30" t="str">
        <f>VLOOKUP(M789,[5]OPERACIONAL!$A$1:$C$12,2,FALSE)</f>
        <v>SELECIONAR</v>
      </c>
    </row>
    <row r="790" spans="2:14">
      <c r="B790" s="23" t="str">
        <f t="shared" si="22"/>
        <v>U.</v>
      </c>
      <c r="C790" s="24" t="s">
        <v>4</v>
      </c>
      <c r="D790" s="25"/>
      <c r="E790" s="25"/>
      <c r="F790" s="24" t="s">
        <v>18</v>
      </c>
      <c r="G790" s="26">
        <v>1</v>
      </c>
      <c r="H790" s="31"/>
      <c r="I790" s="27">
        <v>0</v>
      </c>
      <c r="J790" s="28">
        <f t="shared" si="23"/>
        <v>0</v>
      </c>
      <c r="K790" s="29" t="s">
        <v>50</v>
      </c>
      <c r="L790" s="29" t="s">
        <v>45</v>
      </c>
      <c r="M790" s="29" t="s">
        <v>51</v>
      </c>
      <c r="N790" s="30" t="str">
        <f>VLOOKUP(M790,[5]OPERACIONAL!$A$1:$C$12,2,FALSE)</f>
        <v>SELECIONAR</v>
      </c>
    </row>
    <row r="791" spans="2:14">
      <c r="B791" s="23" t="str">
        <f t="shared" si="22"/>
        <v>U.</v>
      </c>
      <c r="C791" s="24" t="s">
        <v>4</v>
      </c>
      <c r="D791" s="25"/>
      <c r="E791" s="25"/>
      <c r="F791" s="24" t="s">
        <v>18</v>
      </c>
      <c r="G791" s="26">
        <v>1</v>
      </c>
      <c r="H791" s="31"/>
      <c r="I791" s="27">
        <v>0</v>
      </c>
      <c r="J791" s="28">
        <f t="shared" si="23"/>
        <v>0</v>
      </c>
      <c r="K791" s="29" t="s">
        <v>50</v>
      </c>
      <c r="L791" s="29" t="s">
        <v>45</v>
      </c>
      <c r="M791" s="29" t="s">
        <v>51</v>
      </c>
      <c r="N791" s="30" t="str">
        <f>VLOOKUP(M791,[5]OPERACIONAL!$A$1:$C$12,2,FALSE)</f>
        <v>SELECIONAR</v>
      </c>
    </row>
    <row r="792" spans="2:14">
      <c r="B792" s="23" t="str">
        <f t="shared" si="22"/>
        <v>U.</v>
      </c>
      <c r="C792" s="24" t="s">
        <v>4</v>
      </c>
      <c r="D792" s="25"/>
      <c r="E792" s="25"/>
      <c r="F792" s="24" t="s">
        <v>18</v>
      </c>
      <c r="G792" s="26">
        <v>1</v>
      </c>
      <c r="H792" s="31"/>
      <c r="I792" s="27">
        <v>0</v>
      </c>
      <c r="J792" s="28">
        <f t="shared" si="23"/>
        <v>0</v>
      </c>
      <c r="K792" s="29" t="s">
        <v>50</v>
      </c>
      <c r="L792" s="29" t="s">
        <v>45</v>
      </c>
      <c r="M792" s="29" t="s">
        <v>51</v>
      </c>
      <c r="N792" s="30" t="str">
        <f>VLOOKUP(M792,[5]OPERACIONAL!$A$1:$C$12,2,FALSE)</f>
        <v>SELECIONAR</v>
      </c>
    </row>
    <row r="793" spans="2:14">
      <c r="B793" s="23" t="str">
        <f t="shared" ref="B793:B856" si="24">MID(C793,1,2)</f>
        <v>U.</v>
      </c>
      <c r="C793" s="24" t="s">
        <v>4</v>
      </c>
      <c r="D793" s="25"/>
      <c r="E793" s="25"/>
      <c r="F793" s="24" t="s">
        <v>18</v>
      </c>
      <c r="G793" s="26">
        <v>1</v>
      </c>
      <c r="H793" s="31"/>
      <c r="I793" s="27">
        <v>0</v>
      </c>
      <c r="J793" s="28">
        <f t="shared" si="23"/>
        <v>0</v>
      </c>
      <c r="K793" s="29" t="s">
        <v>50</v>
      </c>
      <c r="L793" s="29" t="s">
        <v>45</v>
      </c>
      <c r="M793" s="29" t="s">
        <v>51</v>
      </c>
      <c r="N793" s="30" t="str">
        <f>VLOOKUP(M793,[5]OPERACIONAL!$A$1:$C$12,2,FALSE)</f>
        <v>SELECIONAR</v>
      </c>
    </row>
    <row r="794" spans="2:14">
      <c r="B794" s="23" t="str">
        <f t="shared" si="24"/>
        <v>U.</v>
      </c>
      <c r="C794" s="24" t="s">
        <v>4</v>
      </c>
      <c r="D794" s="25"/>
      <c r="E794" s="25"/>
      <c r="F794" s="24" t="s">
        <v>18</v>
      </c>
      <c r="G794" s="26">
        <v>1</v>
      </c>
      <c r="H794" s="31"/>
      <c r="I794" s="27">
        <v>0</v>
      </c>
      <c r="J794" s="28">
        <f t="shared" si="23"/>
        <v>0</v>
      </c>
      <c r="K794" s="29" t="s">
        <v>50</v>
      </c>
      <c r="L794" s="29" t="s">
        <v>45</v>
      </c>
      <c r="M794" s="29" t="s">
        <v>51</v>
      </c>
      <c r="N794" s="30" t="str">
        <f>VLOOKUP(M794,[5]OPERACIONAL!$A$1:$C$12,2,FALSE)</f>
        <v>SELECIONAR</v>
      </c>
    </row>
    <row r="795" spans="2:14">
      <c r="B795" s="23" t="str">
        <f t="shared" si="24"/>
        <v>U.</v>
      </c>
      <c r="C795" s="24" t="s">
        <v>4</v>
      </c>
      <c r="D795" s="25"/>
      <c r="E795" s="25"/>
      <c r="F795" s="24" t="s">
        <v>18</v>
      </c>
      <c r="G795" s="26">
        <v>1</v>
      </c>
      <c r="H795" s="31"/>
      <c r="I795" s="27">
        <v>0</v>
      </c>
      <c r="J795" s="28">
        <f t="shared" si="23"/>
        <v>0</v>
      </c>
      <c r="K795" s="29" t="s">
        <v>50</v>
      </c>
      <c r="L795" s="29" t="s">
        <v>45</v>
      </c>
      <c r="M795" s="29" t="s">
        <v>51</v>
      </c>
      <c r="N795" s="30" t="str">
        <f>VLOOKUP(M795,[5]OPERACIONAL!$A$1:$C$12,2,FALSE)</f>
        <v>SELECIONAR</v>
      </c>
    </row>
    <row r="796" spans="2:14">
      <c r="B796" s="23" t="str">
        <f t="shared" si="24"/>
        <v>U.</v>
      </c>
      <c r="C796" s="24" t="s">
        <v>4</v>
      </c>
      <c r="D796" s="25"/>
      <c r="E796" s="25"/>
      <c r="F796" s="24" t="s">
        <v>18</v>
      </c>
      <c r="G796" s="26">
        <v>1</v>
      </c>
      <c r="H796" s="31"/>
      <c r="I796" s="27">
        <v>0</v>
      </c>
      <c r="J796" s="28">
        <f t="shared" si="23"/>
        <v>0</v>
      </c>
      <c r="K796" s="29" t="s">
        <v>50</v>
      </c>
      <c r="L796" s="29" t="s">
        <v>45</v>
      </c>
      <c r="M796" s="29" t="s">
        <v>51</v>
      </c>
      <c r="N796" s="30" t="str">
        <f>VLOOKUP(M796,[5]OPERACIONAL!$A$1:$C$12,2,FALSE)</f>
        <v>SELECIONAR</v>
      </c>
    </row>
    <row r="797" spans="2:14">
      <c r="B797" s="23" t="str">
        <f t="shared" si="24"/>
        <v>U.</v>
      </c>
      <c r="C797" s="24" t="s">
        <v>4</v>
      </c>
      <c r="D797" s="25"/>
      <c r="E797" s="25"/>
      <c r="F797" s="24" t="s">
        <v>18</v>
      </c>
      <c r="G797" s="26">
        <v>1</v>
      </c>
      <c r="H797" s="31"/>
      <c r="I797" s="27">
        <v>0</v>
      </c>
      <c r="J797" s="28">
        <f t="shared" si="23"/>
        <v>0</v>
      </c>
      <c r="K797" s="29" t="s">
        <v>50</v>
      </c>
      <c r="L797" s="29" t="s">
        <v>45</v>
      </c>
      <c r="M797" s="29" t="s">
        <v>51</v>
      </c>
      <c r="N797" s="30" t="str">
        <f>VLOOKUP(M797,[5]OPERACIONAL!$A$1:$C$12,2,FALSE)</f>
        <v>SELECIONAR</v>
      </c>
    </row>
    <row r="798" spans="2:14">
      <c r="B798" s="23" t="str">
        <f t="shared" si="24"/>
        <v>U.</v>
      </c>
      <c r="C798" s="24" t="s">
        <v>4</v>
      </c>
      <c r="D798" s="25"/>
      <c r="E798" s="25"/>
      <c r="F798" s="24" t="s">
        <v>18</v>
      </c>
      <c r="G798" s="26">
        <v>1</v>
      </c>
      <c r="H798" s="31"/>
      <c r="I798" s="27">
        <v>0</v>
      </c>
      <c r="J798" s="28">
        <f t="shared" si="23"/>
        <v>0</v>
      </c>
      <c r="K798" s="29" t="s">
        <v>50</v>
      </c>
      <c r="L798" s="29" t="s">
        <v>45</v>
      </c>
      <c r="M798" s="29" t="s">
        <v>51</v>
      </c>
      <c r="N798" s="30" t="str">
        <f>VLOOKUP(M798,[5]OPERACIONAL!$A$1:$C$12,2,FALSE)</f>
        <v>SELECIONAR</v>
      </c>
    </row>
    <row r="799" spans="2:14">
      <c r="B799" s="23" t="str">
        <f t="shared" si="24"/>
        <v>U.</v>
      </c>
      <c r="C799" s="24" t="s">
        <v>4</v>
      </c>
      <c r="D799" s="25"/>
      <c r="E799" s="25"/>
      <c r="F799" s="24" t="s">
        <v>18</v>
      </c>
      <c r="G799" s="26">
        <v>1</v>
      </c>
      <c r="H799" s="31"/>
      <c r="I799" s="27">
        <v>0</v>
      </c>
      <c r="J799" s="28">
        <f t="shared" si="23"/>
        <v>0</v>
      </c>
      <c r="K799" s="29" t="s">
        <v>50</v>
      </c>
      <c r="L799" s="29" t="s">
        <v>45</v>
      </c>
      <c r="M799" s="29" t="s">
        <v>51</v>
      </c>
      <c r="N799" s="30" t="str">
        <f>VLOOKUP(M799,[5]OPERACIONAL!$A$1:$C$12,2,FALSE)</f>
        <v>SELECIONAR</v>
      </c>
    </row>
    <row r="800" spans="2:14">
      <c r="B800" s="23" t="str">
        <f t="shared" si="24"/>
        <v>U.</v>
      </c>
      <c r="C800" s="24" t="s">
        <v>4</v>
      </c>
      <c r="D800" s="25"/>
      <c r="E800" s="25"/>
      <c r="F800" s="24" t="s">
        <v>18</v>
      </c>
      <c r="G800" s="26">
        <v>1</v>
      </c>
      <c r="H800" s="31"/>
      <c r="I800" s="27">
        <v>0</v>
      </c>
      <c r="J800" s="28">
        <f t="shared" si="23"/>
        <v>0</v>
      </c>
      <c r="K800" s="29" t="s">
        <v>50</v>
      </c>
      <c r="L800" s="29" t="s">
        <v>45</v>
      </c>
      <c r="M800" s="29" t="s">
        <v>51</v>
      </c>
      <c r="N800" s="30" t="str">
        <f>VLOOKUP(M800,[5]OPERACIONAL!$A$1:$C$12,2,FALSE)</f>
        <v>SELECIONAR</v>
      </c>
    </row>
    <row r="801" spans="2:14">
      <c r="B801" s="23" t="str">
        <f t="shared" si="24"/>
        <v>U.</v>
      </c>
      <c r="C801" s="24" t="s">
        <v>4</v>
      </c>
      <c r="D801" s="25"/>
      <c r="E801" s="25"/>
      <c r="F801" s="24" t="s">
        <v>18</v>
      </c>
      <c r="G801" s="26">
        <v>1</v>
      </c>
      <c r="H801" s="31"/>
      <c r="I801" s="27">
        <v>0</v>
      </c>
      <c r="J801" s="28">
        <f t="shared" si="23"/>
        <v>0</v>
      </c>
      <c r="K801" s="29" t="s">
        <v>50</v>
      </c>
      <c r="L801" s="29" t="s">
        <v>45</v>
      </c>
      <c r="M801" s="29" t="s">
        <v>51</v>
      </c>
      <c r="N801" s="30" t="str">
        <f>VLOOKUP(M801,[5]OPERACIONAL!$A$1:$C$12,2,FALSE)</f>
        <v>SELECIONAR</v>
      </c>
    </row>
    <row r="802" spans="2:14">
      <c r="B802" s="23" t="str">
        <f t="shared" si="24"/>
        <v>U.</v>
      </c>
      <c r="C802" s="24" t="s">
        <v>4</v>
      </c>
      <c r="D802" s="25"/>
      <c r="E802" s="25"/>
      <c r="F802" s="24" t="s">
        <v>18</v>
      </c>
      <c r="G802" s="26">
        <v>1</v>
      </c>
      <c r="H802" s="31"/>
      <c r="I802" s="27">
        <v>0</v>
      </c>
      <c r="J802" s="28">
        <f t="shared" si="23"/>
        <v>0</v>
      </c>
      <c r="K802" s="29" t="s">
        <v>50</v>
      </c>
      <c r="L802" s="29" t="s">
        <v>45</v>
      </c>
      <c r="M802" s="29" t="s">
        <v>51</v>
      </c>
      <c r="N802" s="30" t="str">
        <f>VLOOKUP(M802,[5]OPERACIONAL!$A$1:$C$12,2,FALSE)</f>
        <v>SELECIONAR</v>
      </c>
    </row>
    <row r="803" spans="2:14">
      <c r="B803" s="23" t="str">
        <f t="shared" si="24"/>
        <v>U.</v>
      </c>
      <c r="C803" s="24" t="s">
        <v>4</v>
      </c>
      <c r="D803" s="25"/>
      <c r="E803" s="25"/>
      <c r="F803" s="24" t="s">
        <v>18</v>
      </c>
      <c r="G803" s="26">
        <v>1</v>
      </c>
      <c r="H803" s="31"/>
      <c r="I803" s="27">
        <v>0</v>
      </c>
      <c r="J803" s="28">
        <f t="shared" si="23"/>
        <v>0</v>
      </c>
      <c r="K803" s="29" t="s">
        <v>50</v>
      </c>
      <c r="L803" s="29" t="s">
        <v>45</v>
      </c>
      <c r="M803" s="29" t="s">
        <v>51</v>
      </c>
      <c r="N803" s="30" t="str">
        <f>VLOOKUP(M803,[5]OPERACIONAL!$A$1:$C$12,2,FALSE)</f>
        <v>SELECIONAR</v>
      </c>
    </row>
    <row r="804" spans="2:14">
      <c r="B804" s="23" t="str">
        <f t="shared" si="24"/>
        <v>U.</v>
      </c>
      <c r="C804" s="24" t="s">
        <v>4</v>
      </c>
      <c r="D804" s="25"/>
      <c r="E804" s="25"/>
      <c r="F804" s="24" t="s">
        <v>18</v>
      </c>
      <c r="G804" s="26">
        <v>1</v>
      </c>
      <c r="H804" s="31"/>
      <c r="I804" s="27">
        <v>0</v>
      </c>
      <c r="J804" s="28">
        <f t="shared" si="23"/>
        <v>0</v>
      </c>
      <c r="K804" s="29" t="s">
        <v>50</v>
      </c>
      <c r="L804" s="29" t="s">
        <v>45</v>
      </c>
      <c r="M804" s="29" t="s">
        <v>51</v>
      </c>
      <c r="N804" s="30" t="str">
        <f>VLOOKUP(M804,[5]OPERACIONAL!$A$1:$C$12,2,FALSE)</f>
        <v>SELECIONAR</v>
      </c>
    </row>
    <row r="805" spans="2:14">
      <c r="B805" s="23" t="str">
        <f t="shared" si="24"/>
        <v>U.</v>
      </c>
      <c r="C805" s="24" t="s">
        <v>4</v>
      </c>
      <c r="D805" s="25"/>
      <c r="E805" s="25"/>
      <c r="F805" s="24" t="s">
        <v>18</v>
      </c>
      <c r="G805" s="26">
        <v>1</v>
      </c>
      <c r="H805" s="31"/>
      <c r="I805" s="27">
        <v>0</v>
      </c>
      <c r="J805" s="28">
        <f t="shared" si="23"/>
        <v>0</v>
      </c>
      <c r="K805" s="29" t="s">
        <v>50</v>
      </c>
      <c r="L805" s="29" t="s">
        <v>45</v>
      </c>
      <c r="M805" s="29" t="s">
        <v>51</v>
      </c>
      <c r="N805" s="30" t="str">
        <f>VLOOKUP(M805,[5]OPERACIONAL!$A$1:$C$12,2,FALSE)</f>
        <v>SELECIONAR</v>
      </c>
    </row>
    <row r="806" spans="2:14">
      <c r="B806" s="23" t="str">
        <f t="shared" si="24"/>
        <v>U.</v>
      </c>
      <c r="C806" s="24" t="s">
        <v>4</v>
      </c>
      <c r="D806" s="25"/>
      <c r="E806" s="25"/>
      <c r="F806" s="24" t="s">
        <v>18</v>
      </c>
      <c r="G806" s="26">
        <v>1</v>
      </c>
      <c r="H806" s="31"/>
      <c r="I806" s="27">
        <v>0</v>
      </c>
      <c r="J806" s="28">
        <f t="shared" si="23"/>
        <v>0</v>
      </c>
      <c r="K806" s="29" t="s">
        <v>50</v>
      </c>
      <c r="L806" s="29" t="s">
        <v>45</v>
      </c>
      <c r="M806" s="29" t="s">
        <v>51</v>
      </c>
      <c r="N806" s="30" t="str">
        <f>VLOOKUP(M806,[5]OPERACIONAL!$A$1:$C$12,2,FALSE)</f>
        <v>SELECIONAR</v>
      </c>
    </row>
    <row r="807" spans="2:14">
      <c r="B807" s="23" t="str">
        <f t="shared" si="24"/>
        <v>U.</v>
      </c>
      <c r="C807" s="24" t="s">
        <v>4</v>
      </c>
      <c r="D807" s="25"/>
      <c r="E807" s="25"/>
      <c r="F807" s="24" t="s">
        <v>18</v>
      </c>
      <c r="G807" s="26">
        <v>1</v>
      </c>
      <c r="H807" s="31"/>
      <c r="I807" s="27">
        <v>0</v>
      </c>
      <c r="J807" s="28">
        <f t="shared" si="23"/>
        <v>0</v>
      </c>
      <c r="K807" s="29" t="s">
        <v>50</v>
      </c>
      <c r="L807" s="29" t="s">
        <v>45</v>
      </c>
      <c r="M807" s="29" t="s">
        <v>51</v>
      </c>
      <c r="N807" s="30" t="str">
        <f>VLOOKUP(M807,[5]OPERACIONAL!$A$1:$C$12,2,FALSE)</f>
        <v>SELECIONAR</v>
      </c>
    </row>
    <row r="808" spans="2:14">
      <c r="B808" s="23" t="str">
        <f t="shared" si="24"/>
        <v>U.</v>
      </c>
      <c r="C808" s="24" t="s">
        <v>4</v>
      </c>
      <c r="D808" s="25"/>
      <c r="E808" s="25"/>
      <c r="F808" s="24" t="s">
        <v>18</v>
      </c>
      <c r="G808" s="26">
        <v>1</v>
      </c>
      <c r="H808" s="31"/>
      <c r="I808" s="27">
        <v>0</v>
      </c>
      <c r="J808" s="28">
        <f t="shared" si="23"/>
        <v>0</v>
      </c>
      <c r="K808" s="29" t="s">
        <v>50</v>
      </c>
      <c r="L808" s="29" t="s">
        <v>45</v>
      </c>
      <c r="M808" s="29" t="s">
        <v>51</v>
      </c>
      <c r="N808" s="30" t="str">
        <f>VLOOKUP(M808,[5]OPERACIONAL!$A$1:$C$12,2,FALSE)</f>
        <v>SELECIONAR</v>
      </c>
    </row>
    <row r="809" spans="2:14">
      <c r="B809" s="23" t="str">
        <f t="shared" si="24"/>
        <v>U.</v>
      </c>
      <c r="C809" s="24" t="s">
        <v>4</v>
      </c>
      <c r="D809" s="25"/>
      <c r="E809" s="25"/>
      <c r="F809" s="24" t="s">
        <v>18</v>
      </c>
      <c r="G809" s="26">
        <v>1</v>
      </c>
      <c r="H809" s="31"/>
      <c r="I809" s="27">
        <v>0</v>
      </c>
      <c r="J809" s="28">
        <f t="shared" si="23"/>
        <v>0</v>
      </c>
      <c r="K809" s="29" t="s">
        <v>50</v>
      </c>
      <c r="L809" s="29" t="s">
        <v>45</v>
      </c>
      <c r="M809" s="29" t="s">
        <v>51</v>
      </c>
      <c r="N809" s="30" t="str">
        <f>VLOOKUP(M809,[5]OPERACIONAL!$A$1:$C$12,2,FALSE)</f>
        <v>SELECIONAR</v>
      </c>
    </row>
    <row r="810" spans="2:14">
      <c r="B810" s="23" t="str">
        <f t="shared" si="24"/>
        <v>U.</v>
      </c>
      <c r="C810" s="24" t="s">
        <v>4</v>
      </c>
      <c r="D810" s="25"/>
      <c r="E810" s="25"/>
      <c r="F810" s="24" t="s">
        <v>18</v>
      </c>
      <c r="G810" s="26">
        <v>1</v>
      </c>
      <c r="H810" s="31"/>
      <c r="I810" s="27">
        <v>0</v>
      </c>
      <c r="J810" s="28">
        <f t="shared" si="23"/>
        <v>0</v>
      </c>
      <c r="K810" s="29" t="s">
        <v>50</v>
      </c>
      <c r="L810" s="29" t="s">
        <v>45</v>
      </c>
      <c r="M810" s="29" t="s">
        <v>51</v>
      </c>
      <c r="N810" s="30" t="str">
        <f>VLOOKUP(M810,[5]OPERACIONAL!$A$1:$C$12,2,FALSE)</f>
        <v>SELECIONAR</v>
      </c>
    </row>
    <row r="811" spans="2:14">
      <c r="B811" s="23" t="str">
        <f t="shared" si="24"/>
        <v>U.</v>
      </c>
      <c r="C811" s="24" t="s">
        <v>4</v>
      </c>
      <c r="D811" s="25"/>
      <c r="E811" s="25"/>
      <c r="F811" s="24" t="s">
        <v>18</v>
      </c>
      <c r="G811" s="26">
        <v>1</v>
      </c>
      <c r="H811" s="31"/>
      <c r="I811" s="27">
        <v>0</v>
      </c>
      <c r="J811" s="28">
        <f t="shared" si="23"/>
        <v>0</v>
      </c>
      <c r="K811" s="29" t="s">
        <v>50</v>
      </c>
      <c r="L811" s="29" t="s">
        <v>45</v>
      </c>
      <c r="M811" s="29" t="s">
        <v>51</v>
      </c>
      <c r="N811" s="30" t="str">
        <f>VLOOKUP(M811,[5]OPERACIONAL!$A$1:$C$12,2,FALSE)</f>
        <v>SELECIONAR</v>
      </c>
    </row>
    <row r="812" spans="2:14">
      <c r="B812" s="23" t="str">
        <f t="shared" si="24"/>
        <v>U.</v>
      </c>
      <c r="C812" s="24" t="s">
        <v>4</v>
      </c>
      <c r="D812" s="25"/>
      <c r="E812" s="25"/>
      <c r="F812" s="24" t="s">
        <v>18</v>
      </c>
      <c r="G812" s="26">
        <v>1</v>
      </c>
      <c r="H812" s="31"/>
      <c r="I812" s="27">
        <v>0</v>
      </c>
      <c r="J812" s="28">
        <f t="shared" si="23"/>
        <v>0</v>
      </c>
      <c r="K812" s="29" t="s">
        <v>50</v>
      </c>
      <c r="L812" s="29" t="s">
        <v>45</v>
      </c>
      <c r="M812" s="29" t="s">
        <v>51</v>
      </c>
      <c r="N812" s="30" t="str">
        <f>VLOOKUP(M812,[5]OPERACIONAL!$A$1:$C$12,2,FALSE)</f>
        <v>SELECIONAR</v>
      </c>
    </row>
    <row r="813" spans="2:14">
      <c r="B813" s="23" t="str">
        <f t="shared" si="24"/>
        <v>U.</v>
      </c>
      <c r="C813" s="24" t="s">
        <v>4</v>
      </c>
      <c r="D813" s="25"/>
      <c r="E813" s="25"/>
      <c r="F813" s="24" t="s">
        <v>18</v>
      </c>
      <c r="G813" s="26">
        <v>1</v>
      </c>
      <c r="H813" s="31"/>
      <c r="I813" s="27">
        <v>0</v>
      </c>
      <c r="J813" s="28">
        <f t="shared" si="23"/>
        <v>0</v>
      </c>
      <c r="K813" s="29" t="s">
        <v>50</v>
      </c>
      <c r="L813" s="29" t="s">
        <v>45</v>
      </c>
      <c r="M813" s="29" t="s">
        <v>51</v>
      </c>
      <c r="N813" s="30" t="str">
        <f>VLOOKUP(M813,[5]OPERACIONAL!$A$1:$C$12,2,FALSE)</f>
        <v>SELECIONAR</v>
      </c>
    </row>
    <row r="814" spans="2:14">
      <c r="B814" s="23" t="str">
        <f t="shared" si="24"/>
        <v>U.</v>
      </c>
      <c r="C814" s="24" t="s">
        <v>4</v>
      </c>
      <c r="D814" s="25"/>
      <c r="E814" s="25"/>
      <c r="F814" s="24" t="s">
        <v>18</v>
      </c>
      <c r="G814" s="26">
        <v>1</v>
      </c>
      <c r="H814" s="31"/>
      <c r="I814" s="27">
        <v>0</v>
      </c>
      <c r="J814" s="28">
        <f t="shared" si="23"/>
        <v>0</v>
      </c>
      <c r="K814" s="29" t="s">
        <v>50</v>
      </c>
      <c r="L814" s="29" t="s">
        <v>45</v>
      </c>
      <c r="M814" s="29" t="s">
        <v>51</v>
      </c>
      <c r="N814" s="30" t="str">
        <f>VLOOKUP(M814,[5]OPERACIONAL!$A$1:$C$12,2,FALSE)</f>
        <v>SELECIONAR</v>
      </c>
    </row>
    <row r="815" spans="2:14">
      <c r="B815" s="23" t="str">
        <f t="shared" si="24"/>
        <v>U.</v>
      </c>
      <c r="C815" s="24" t="s">
        <v>4</v>
      </c>
      <c r="D815" s="25"/>
      <c r="E815" s="25"/>
      <c r="F815" s="24" t="s">
        <v>18</v>
      </c>
      <c r="G815" s="26">
        <v>1</v>
      </c>
      <c r="H815" s="31"/>
      <c r="I815" s="27">
        <v>0</v>
      </c>
      <c r="J815" s="28">
        <f t="shared" si="23"/>
        <v>0</v>
      </c>
      <c r="K815" s="29" t="s">
        <v>50</v>
      </c>
      <c r="L815" s="29" t="s">
        <v>45</v>
      </c>
      <c r="M815" s="29" t="s">
        <v>51</v>
      </c>
      <c r="N815" s="30" t="str">
        <f>VLOOKUP(M815,[5]OPERACIONAL!$A$1:$C$12,2,FALSE)</f>
        <v>SELECIONAR</v>
      </c>
    </row>
    <row r="816" spans="2:14">
      <c r="B816" s="23" t="str">
        <f t="shared" si="24"/>
        <v>U.</v>
      </c>
      <c r="C816" s="24" t="s">
        <v>4</v>
      </c>
      <c r="D816" s="25"/>
      <c r="E816" s="25"/>
      <c r="F816" s="24" t="s">
        <v>18</v>
      </c>
      <c r="G816" s="26">
        <v>1</v>
      </c>
      <c r="H816" s="31"/>
      <c r="I816" s="27">
        <v>0</v>
      </c>
      <c r="J816" s="28">
        <f t="shared" si="23"/>
        <v>0</v>
      </c>
      <c r="K816" s="29" t="s">
        <v>50</v>
      </c>
      <c r="L816" s="29" t="s">
        <v>45</v>
      </c>
      <c r="M816" s="29" t="s">
        <v>51</v>
      </c>
      <c r="N816" s="30" t="str">
        <f>VLOOKUP(M816,[5]OPERACIONAL!$A$1:$C$12,2,FALSE)</f>
        <v>SELECIONAR</v>
      </c>
    </row>
    <row r="817" spans="2:14">
      <c r="B817" s="23" t="str">
        <f t="shared" si="24"/>
        <v>U.</v>
      </c>
      <c r="C817" s="24" t="s">
        <v>4</v>
      </c>
      <c r="D817" s="25"/>
      <c r="E817" s="25"/>
      <c r="F817" s="24" t="s">
        <v>18</v>
      </c>
      <c r="G817" s="26">
        <v>1</v>
      </c>
      <c r="H817" s="31"/>
      <c r="I817" s="27">
        <v>0</v>
      </c>
      <c r="J817" s="28">
        <f t="shared" si="23"/>
        <v>0</v>
      </c>
      <c r="K817" s="29" t="s">
        <v>50</v>
      </c>
      <c r="L817" s="29" t="s">
        <v>45</v>
      </c>
      <c r="M817" s="29" t="s">
        <v>51</v>
      </c>
      <c r="N817" s="30" t="str">
        <f>VLOOKUP(M817,[5]OPERACIONAL!$A$1:$C$12,2,FALSE)</f>
        <v>SELECIONAR</v>
      </c>
    </row>
    <row r="818" spans="2:14">
      <c r="B818" s="23" t="str">
        <f t="shared" si="24"/>
        <v>U.</v>
      </c>
      <c r="C818" s="24" t="s">
        <v>4</v>
      </c>
      <c r="D818" s="25"/>
      <c r="E818" s="25"/>
      <c r="F818" s="24" t="s">
        <v>18</v>
      </c>
      <c r="G818" s="26">
        <v>1</v>
      </c>
      <c r="H818" s="31"/>
      <c r="I818" s="27">
        <v>0</v>
      </c>
      <c r="J818" s="28">
        <f t="shared" si="23"/>
        <v>0</v>
      </c>
      <c r="K818" s="29" t="s">
        <v>50</v>
      </c>
      <c r="L818" s="29" t="s">
        <v>45</v>
      </c>
      <c r="M818" s="29" t="s">
        <v>51</v>
      </c>
      <c r="N818" s="30" t="str">
        <f>VLOOKUP(M818,[5]OPERACIONAL!$A$1:$C$12,2,FALSE)</f>
        <v>SELECIONAR</v>
      </c>
    </row>
    <row r="819" spans="2:14">
      <c r="B819" s="23" t="str">
        <f t="shared" si="24"/>
        <v>U.</v>
      </c>
      <c r="C819" s="24" t="s">
        <v>4</v>
      </c>
      <c r="D819" s="25"/>
      <c r="E819" s="25"/>
      <c r="F819" s="24" t="s">
        <v>18</v>
      </c>
      <c r="G819" s="26">
        <v>1</v>
      </c>
      <c r="H819" s="31"/>
      <c r="I819" s="27">
        <v>0</v>
      </c>
      <c r="J819" s="28">
        <f t="shared" si="23"/>
        <v>0</v>
      </c>
      <c r="K819" s="29" t="s">
        <v>50</v>
      </c>
      <c r="L819" s="29" t="s">
        <v>45</v>
      </c>
      <c r="M819" s="29" t="s">
        <v>51</v>
      </c>
      <c r="N819" s="30" t="str">
        <f>VLOOKUP(M819,[5]OPERACIONAL!$A$1:$C$12,2,FALSE)</f>
        <v>SELECIONAR</v>
      </c>
    </row>
    <row r="820" spans="2:14">
      <c r="B820" s="23" t="str">
        <f t="shared" si="24"/>
        <v>U.</v>
      </c>
      <c r="C820" s="24" t="s">
        <v>4</v>
      </c>
      <c r="D820" s="25"/>
      <c r="E820" s="25"/>
      <c r="F820" s="24" t="s">
        <v>18</v>
      </c>
      <c r="G820" s="26">
        <v>1</v>
      </c>
      <c r="H820" s="31"/>
      <c r="I820" s="27">
        <v>0</v>
      </c>
      <c r="J820" s="28">
        <f t="shared" si="23"/>
        <v>0</v>
      </c>
      <c r="K820" s="29" t="s">
        <v>50</v>
      </c>
      <c r="L820" s="29" t="s">
        <v>45</v>
      </c>
      <c r="M820" s="29" t="s">
        <v>51</v>
      </c>
      <c r="N820" s="30" t="str">
        <f>VLOOKUP(M820,[5]OPERACIONAL!$A$1:$C$12,2,FALSE)</f>
        <v>SELECIONAR</v>
      </c>
    </row>
    <row r="821" spans="2:14">
      <c r="B821" s="23" t="str">
        <f t="shared" si="24"/>
        <v>U.</v>
      </c>
      <c r="C821" s="24" t="s">
        <v>4</v>
      </c>
      <c r="D821" s="25"/>
      <c r="E821" s="25"/>
      <c r="F821" s="24" t="s">
        <v>18</v>
      </c>
      <c r="G821" s="26">
        <v>1</v>
      </c>
      <c r="H821" s="31"/>
      <c r="I821" s="27">
        <v>0</v>
      </c>
      <c r="J821" s="28">
        <f t="shared" si="23"/>
        <v>0</v>
      </c>
      <c r="K821" s="29" t="s">
        <v>50</v>
      </c>
      <c r="L821" s="29" t="s">
        <v>45</v>
      </c>
      <c r="M821" s="29" t="s">
        <v>51</v>
      </c>
      <c r="N821" s="30" t="str">
        <f>VLOOKUP(M821,[5]OPERACIONAL!$A$1:$C$12,2,FALSE)</f>
        <v>SELECIONAR</v>
      </c>
    </row>
    <row r="822" spans="2:14">
      <c r="B822" s="23" t="str">
        <f t="shared" si="24"/>
        <v>U.</v>
      </c>
      <c r="C822" s="24" t="s">
        <v>4</v>
      </c>
      <c r="D822" s="25"/>
      <c r="E822" s="25"/>
      <c r="F822" s="24" t="s">
        <v>18</v>
      </c>
      <c r="G822" s="26">
        <v>1</v>
      </c>
      <c r="H822" s="31"/>
      <c r="I822" s="27">
        <v>0</v>
      </c>
      <c r="J822" s="28">
        <f t="shared" si="23"/>
        <v>0</v>
      </c>
      <c r="K822" s="29" t="s">
        <v>50</v>
      </c>
      <c r="L822" s="29" t="s">
        <v>45</v>
      </c>
      <c r="M822" s="29" t="s">
        <v>51</v>
      </c>
      <c r="N822" s="30" t="str">
        <f>VLOOKUP(M822,[5]OPERACIONAL!$A$1:$C$12,2,FALSE)</f>
        <v>SELECIONAR</v>
      </c>
    </row>
    <row r="823" spans="2:14">
      <c r="B823" s="23" t="str">
        <f t="shared" si="24"/>
        <v>U.</v>
      </c>
      <c r="C823" s="24" t="s">
        <v>4</v>
      </c>
      <c r="D823" s="25"/>
      <c r="E823" s="25"/>
      <c r="F823" s="24" t="s">
        <v>18</v>
      </c>
      <c r="G823" s="26">
        <v>1</v>
      </c>
      <c r="H823" s="31"/>
      <c r="I823" s="27">
        <v>0</v>
      </c>
      <c r="J823" s="28">
        <f t="shared" ref="J823:J886" si="25">G823*I823</f>
        <v>0</v>
      </c>
      <c r="K823" s="29" t="s">
        <v>50</v>
      </c>
      <c r="L823" s="29" t="s">
        <v>45</v>
      </c>
      <c r="M823" s="29" t="s">
        <v>51</v>
      </c>
      <c r="N823" s="30" t="str">
        <f>VLOOKUP(M823,[5]OPERACIONAL!$A$1:$C$12,2,FALSE)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VLOOKUP(M824,[5]OPERACIONAL!$A$1:$C$12,2,FALSE)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VLOOKUP(M825,[5]OPERACIONAL!$A$1:$C$12,2,FALSE)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VLOOKUP(M826,[5]OPERACIONAL!$A$1:$C$12,2,FALSE)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VLOOKUP(M827,[5]OPERACIONAL!$A$1:$C$12,2,FALSE)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VLOOKUP(M828,[5]OPERACIONAL!$A$1:$C$12,2,FALSE)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VLOOKUP(M829,[5]OPERACIONAL!$A$1:$C$12,2,FALSE)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VLOOKUP(M830,[5]OPERACIONAL!$A$1:$C$12,2,FALSE)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VLOOKUP(M831,[5]OPERACIONAL!$A$1:$C$12,2,FALSE)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VLOOKUP(M832,[5]OPERACIONAL!$A$1:$C$12,2,FALSE)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VLOOKUP(M833,[5]OPERACIONAL!$A$1:$C$12,2,FALSE)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VLOOKUP(M834,[5]OPERACIONAL!$A$1:$C$12,2,FALSE)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VLOOKUP(M835,[5]OPERACIONAL!$A$1:$C$12,2,FALSE)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VLOOKUP(M836,[5]OPERACIONAL!$A$1:$C$12,2,FALSE)</f>
        <v>SELECIONAR</v>
      </c>
    </row>
    <row r="837" spans="2:14">
      <c r="B837" s="23" t="str">
        <f t="shared" si="24"/>
        <v>U.</v>
      </c>
      <c r="C837" s="24" t="s">
        <v>4</v>
      </c>
      <c r="D837" s="25"/>
      <c r="E837" s="25"/>
      <c r="F837" s="24" t="s">
        <v>18</v>
      </c>
      <c r="G837" s="26">
        <v>1</v>
      </c>
      <c r="H837" s="31"/>
      <c r="I837" s="27">
        <v>0</v>
      </c>
      <c r="J837" s="28">
        <f t="shared" si="25"/>
        <v>0</v>
      </c>
      <c r="K837" s="29" t="s">
        <v>50</v>
      </c>
      <c r="L837" s="29" t="s">
        <v>45</v>
      </c>
      <c r="M837" s="29" t="s">
        <v>51</v>
      </c>
      <c r="N837" s="30" t="str">
        <f>VLOOKUP(M837,[5]OPERACIONAL!$A$1:$C$12,2,FALSE)</f>
        <v>SELECIONAR</v>
      </c>
    </row>
    <row r="838" spans="2:14">
      <c r="B838" s="23" t="str">
        <f t="shared" si="24"/>
        <v>U.</v>
      </c>
      <c r="C838" s="24" t="s">
        <v>4</v>
      </c>
      <c r="D838" s="25"/>
      <c r="E838" s="25"/>
      <c r="F838" s="24" t="s">
        <v>18</v>
      </c>
      <c r="G838" s="26">
        <v>1</v>
      </c>
      <c r="H838" s="31"/>
      <c r="I838" s="27">
        <v>0</v>
      </c>
      <c r="J838" s="28">
        <f t="shared" si="25"/>
        <v>0</v>
      </c>
      <c r="K838" s="29" t="s">
        <v>50</v>
      </c>
      <c r="L838" s="29" t="s">
        <v>45</v>
      </c>
      <c r="M838" s="29" t="s">
        <v>51</v>
      </c>
      <c r="N838" s="30" t="str">
        <f>VLOOKUP(M838,[5]OPERACIONAL!$A$1:$C$12,2,FALSE)</f>
        <v>SELECIONAR</v>
      </c>
    </row>
    <row r="839" spans="2:14">
      <c r="B839" s="23" t="str">
        <f t="shared" si="24"/>
        <v>U.</v>
      </c>
      <c r="C839" s="24" t="s">
        <v>4</v>
      </c>
      <c r="D839" s="25"/>
      <c r="E839" s="25"/>
      <c r="F839" s="24" t="s">
        <v>18</v>
      </c>
      <c r="G839" s="26">
        <v>1</v>
      </c>
      <c r="H839" s="31"/>
      <c r="I839" s="27">
        <v>0</v>
      </c>
      <c r="J839" s="28">
        <f t="shared" si="25"/>
        <v>0</v>
      </c>
      <c r="K839" s="29" t="s">
        <v>50</v>
      </c>
      <c r="L839" s="29" t="s">
        <v>45</v>
      </c>
      <c r="M839" s="29" t="s">
        <v>51</v>
      </c>
      <c r="N839" s="30" t="str">
        <f>VLOOKUP(M839,[5]OPERACIONAL!$A$1:$C$12,2,FALSE)</f>
        <v>SELECIONAR</v>
      </c>
    </row>
    <row r="840" spans="2:14">
      <c r="B840" s="23" t="str">
        <f t="shared" si="24"/>
        <v>U.</v>
      </c>
      <c r="C840" s="24" t="s">
        <v>4</v>
      </c>
      <c r="D840" s="25"/>
      <c r="E840" s="25"/>
      <c r="F840" s="24" t="s">
        <v>18</v>
      </c>
      <c r="G840" s="26">
        <v>1</v>
      </c>
      <c r="H840" s="31"/>
      <c r="I840" s="27">
        <v>0</v>
      </c>
      <c r="J840" s="28">
        <f t="shared" si="25"/>
        <v>0</v>
      </c>
      <c r="K840" s="29" t="s">
        <v>50</v>
      </c>
      <c r="L840" s="29" t="s">
        <v>45</v>
      </c>
      <c r="M840" s="29" t="s">
        <v>51</v>
      </c>
      <c r="N840" s="30" t="str">
        <f>VLOOKUP(M840,[5]OPERACIONAL!$A$1:$C$12,2,FALSE)</f>
        <v>SELECIONAR</v>
      </c>
    </row>
    <row r="841" spans="2:14">
      <c r="B841" s="23" t="str">
        <f t="shared" si="24"/>
        <v>U.</v>
      </c>
      <c r="C841" s="24" t="s">
        <v>4</v>
      </c>
      <c r="D841" s="25"/>
      <c r="E841" s="25"/>
      <c r="F841" s="24" t="s">
        <v>18</v>
      </c>
      <c r="G841" s="26">
        <v>1</v>
      </c>
      <c r="H841" s="31"/>
      <c r="I841" s="27">
        <v>0</v>
      </c>
      <c r="J841" s="28">
        <f t="shared" si="25"/>
        <v>0</v>
      </c>
      <c r="K841" s="29" t="s">
        <v>50</v>
      </c>
      <c r="L841" s="29" t="s">
        <v>45</v>
      </c>
      <c r="M841" s="29" t="s">
        <v>51</v>
      </c>
      <c r="N841" s="30" t="str">
        <f>VLOOKUP(M841,[5]OPERACIONAL!$A$1:$C$12,2,FALSE)</f>
        <v>SELECIONAR</v>
      </c>
    </row>
    <row r="842" spans="2:14">
      <c r="B842" s="23" t="str">
        <f t="shared" si="24"/>
        <v>U.</v>
      </c>
      <c r="C842" s="24" t="s">
        <v>4</v>
      </c>
      <c r="D842" s="25"/>
      <c r="E842" s="25"/>
      <c r="F842" s="24" t="s">
        <v>18</v>
      </c>
      <c r="G842" s="26">
        <v>1</v>
      </c>
      <c r="H842" s="31"/>
      <c r="I842" s="27">
        <v>0</v>
      </c>
      <c r="J842" s="28">
        <f t="shared" si="25"/>
        <v>0</v>
      </c>
      <c r="K842" s="29" t="s">
        <v>50</v>
      </c>
      <c r="L842" s="29" t="s">
        <v>45</v>
      </c>
      <c r="M842" s="29" t="s">
        <v>51</v>
      </c>
      <c r="N842" s="30" t="str">
        <f>VLOOKUP(M842,[5]OPERACIONAL!$A$1:$C$12,2,FALSE)</f>
        <v>SELECIONAR</v>
      </c>
    </row>
    <row r="843" spans="2:14">
      <c r="B843" s="23" t="str">
        <f t="shared" si="24"/>
        <v>U.</v>
      </c>
      <c r="C843" s="24" t="s">
        <v>4</v>
      </c>
      <c r="D843" s="25"/>
      <c r="E843" s="25"/>
      <c r="F843" s="24" t="s">
        <v>18</v>
      </c>
      <c r="G843" s="26">
        <v>1</v>
      </c>
      <c r="H843" s="31"/>
      <c r="I843" s="27">
        <v>0</v>
      </c>
      <c r="J843" s="28">
        <f t="shared" si="25"/>
        <v>0</v>
      </c>
      <c r="K843" s="29" t="s">
        <v>50</v>
      </c>
      <c r="L843" s="29" t="s">
        <v>45</v>
      </c>
      <c r="M843" s="29" t="s">
        <v>51</v>
      </c>
      <c r="N843" s="30" t="str">
        <f>VLOOKUP(M843,[5]OPERACIONAL!$A$1:$C$12,2,FALSE)</f>
        <v>SELECIONAR</v>
      </c>
    </row>
    <row r="844" spans="2:14">
      <c r="B844" s="23" t="str">
        <f t="shared" si="24"/>
        <v>U.</v>
      </c>
      <c r="C844" s="24" t="s">
        <v>4</v>
      </c>
      <c r="D844" s="25"/>
      <c r="E844" s="25"/>
      <c r="F844" s="24" t="s">
        <v>18</v>
      </c>
      <c r="G844" s="26">
        <v>1</v>
      </c>
      <c r="H844" s="31"/>
      <c r="I844" s="27">
        <v>0</v>
      </c>
      <c r="J844" s="28">
        <f t="shared" si="25"/>
        <v>0</v>
      </c>
      <c r="K844" s="29" t="s">
        <v>50</v>
      </c>
      <c r="L844" s="29" t="s">
        <v>45</v>
      </c>
      <c r="M844" s="29" t="s">
        <v>51</v>
      </c>
      <c r="N844" s="30" t="str">
        <f>VLOOKUP(M844,[5]OPERACIONAL!$A$1:$C$12,2,FALSE)</f>
        <v>SELECIONAR</v>
      </c>
    </row>
    <row r="845" spans="2:14">
      <c r="B845" s="23" t="str">
        <f t="shared" si="24"/>
        <v>U.</v>
      </c>
      <c r="C845" s="24" t="s">
        <v>4</v>
      </c>
      <c r="D845" s="25"/>
      <c r="E845" s="25"/>
      <c r="F845" s="24" t="s">
        <v>18</v>
      </c>
      <c r="G845" s="26">
        <v>1</v>
      </c>
      <c r="H845" s="31"/>
      <c r="I845" s="27">
        <v>0</v>
      </c>
      <c r="J845" s="28">
        <f t="shared" si="25"/>
        <v>0</v>
      </c>
      <c r="K845" s="29" t="s">
        <v>50</v>
      </c>
      <c r="L845" s="29" t="s">
        <v>45</v>
      </c>
      <c r="M845" s="29" t="s">
        <v>51</v>
      </c>
      <c r="N845" s="30" t="str">
        <f>VLOOKUP(M845,[5]OPERACIONAL!$A$1:$C$12,2,FALSE)</f>
        <v>SELECIONAR</v>
      </c>
    </row>
    <row r="846" spans="2:14">
      <c r="B846" s="23" t="str">
        <f t="shared" si="24"/>
        <v>U.</v>
      </c>
      <c r="C846" s="24" t="s">
        <v>4</v>
      </c>
      <c r="D846" s="25"/>
      <c r="E846" s="25"/>
      <c r="F846" s="24" t="s">
        <v>18</v>
      </c>
      <c r="G846" s="26">
        <v>1</v>
      </c>
      <c r="H846" s="31"/>
      <c r="I846" s="27">
        <v>0</v>
      </c>
      <c r="J846" s="28">
        <f t="shared" si="25"/>
        <v>0</v>
      </c>
      <c r="K846" s="29" t="s">
        <v>50</v>
      </c>
      <c r="L846" s="29" t="s">
        <v>45</v>
      </c>
      <c r="M846" s="29" t="s">
        <v>51</v>
      </c>
      <c r="N846" s="30" t="str">
        <f>VLOOKUP(M846,[5]OPERACIONAL!$A$1:$C$12,2,FALSE)</f>
        <v>SELECIONAR</v>
      </c>
    </row>
    <row r="847" spans="2:14">
      <c r="B847" s="23" t="str">
        <f t="shared" si="24"/>
        <v>U.</v>
      </c>
      <c r="C847" s="24" t="s">
        <v>4</v>
      </c>
      <c r="D847" s="25"/>
      <c r="E847" s="25"/>
      <c r="F847" s="24" t="s">
        <v>18</v>
      </c>
      <c r="G847" s="26">
        <v>1</v>
      </c>
      <c r="H847" s="31"/>
      <c r="I847" s="27">
        <v>0</v>
      </c>
      <c r="J847" s="28">
        <f t="shared" si="25"/>
        <v>0</v>
      </c>
      <c r="K847" s="29" t="s">
        <v>50</v>
      </c>
      <c r="L847" s="29" t="s">
        <v>45</v>
      </c>
      <c r="M847" s="29" t="s">
        <v>51</v>
      </c>
      <c r="N847" s="30" t="str">
        <f>VLOOKUP(M847,[5]OPERACIONAL!$A$1:$C$12,2,FALSE)</f>
        <v>SELECIONAR</v>
      </c>
    </row>
    <row r="848" spans="2:14">
      <c r="B848" s="23" t="str">
        <f t="shared" si="24"/>
        <v>U.</v>
      </c>
      <c r="C848" s="24" t="s">
        <v>4</v>
      </c>
      <c r="D848" s="25"/>
      <c r="E848" s="25"/>
      <c r="F848" s="24" t="s">
        <v>18</v>
      </c>
      <c r="G848" s="26">
        <v>1</v>
      </c>
      <c r="H848" s="31"/>
      <c r="I848" s="27">
        <v>0</v>
      </c>
      <c r="J848" s="28">
        <f t="shared" si="25"/>
        <v>0</v>
      </c>
      <c r="K848" s="29" t="s">
        <v>50</v>
      </c>
      <c r="L848" s="29" t="s">
        <v>45</v>
      </c>
      <c r="M848" s="29" t="s">
        <v>51</v>
      </c>
      <c r="N848" s="30" t="str">
        <f>VLOOKUP(M848,[5]OPERACIONAL!$A$1:$C$12,2,FALSE)</f>
        <v>SELECIONAR</v>
      </c>
    </row>
    <row r="849" spans="2:14">
      <c r="B849" s="23" t="str">
        <f t="shared" si="24"/>
        <v>U.</v>
      </c>
      <c r="C849" s="24" t="s">
        <v>4</v>
      </c>
      <c r="D849" s="25"/>
      <c r="E849" s="25"/>
      <c r="F849" s="24" t="s">
        <v>18</v>
      </c>
      <c r="G849" s="26">
        <v>1</v>
      </c>
      <c r="H849" s="31"/>
      <c r="I849" s="27">
        <v>0</v>
      </c>
      <c r="J849" s="28">
        <f t="shared" si="25"/>
        <v>0</v>
      </c>
      <c r="K849" s="29" t="s">
        <v>50</v>
      </c>
      <c r="L849" s="29" t="s">
        <v>45</v>
      </c>
      <c r="M849" s="29" t="s">
        <v>51</v>
      </c>
      <c r="N849" s="30" t="str">
        <f>VLOOKUP(M849,[5]OPERACIONAL!$A$1:$C$12,2,FALSE)</f>
        <v>SELECIONAR</v>
      </c>
    </row>
    <row r="850" spans="2:14">
      <c r="B850" s="23" t="str">
        <f t="shared" si="24"/>
        <v>U.</v>
      </c>
      <c r="C850" s="24" t="s">
        <v>4</v>
      </c>
      <c r="D850" s="25"/>
      <c r="E850" s="25"/>
      <c r="F850" s="24" t="s">
        <v>18</v>
      </c>
      <c r="G850" s="26">
        <v>1</v>
      </c>
      <c r="H850" s="31"/>
      <c r="I850" s="27">
        <v>0</v>
      </c>
      <c r="J850" s="28">
        <f t="shared" si="25"/>
        <v>0</v>
      </c>
      <c r="K850" s="29" t="s">
        <v>50</v>
      </c>
      <c r="L850" s="29" t="s">
        <v>45</v>
      </c>
      <c r="M850" s="29" t="s">
        <v>51</v>
      </c>
      <c r="N850" s="30" t="str">
        <f>VLOOKUP(M850,[5]OPERACIONAL!$A$1:$C$12,2,FALSE)</f>
        <v>SELECIONAR</v>
      </c>
    </row>
    <row r="851" spans="2:14">
      <c r="B851" s="23" t="str">
        <f t="shared" si="24"/>
        <v>U.</v>
      </c>
      <c r="C851" s="24" t="s">
        <v>4</v>
      </c>
      <c r="D851" s="25"/>
      <c r="E851" s="25"/>
      <c r="F851" s="24" t="s">
        <v>18</v>
      </c>
      <c r="G851" s="26">
        <v>1</v>
      </c>
      <c r="H851" s="31"/>
      <c r="I851" s="27">
        <v>0</v>
      </c>
      <c r="J851" s="28">
        <f t="shared" si="25"/>
        <v>0</v>
      </c>
      <c r="K851" s="29" t="s">
        <v>50</v>
      </c>
      <c r="L851" s="29" t="s">
        <v>45</v>
      </c>
      <c r="M851" s="29" t="s">
        <v>51</v>
      </c>
      <c r="N851" s="30" t="str">
        <f>VLOOKUP(M851,[5]OPERACIONAL!$A$1:$C$12,2,FALSE)</f>
        <v>SELECIONAR</v>
      </c>
    </row>
    <row r="852" spans="2:14">
      <c r="B852" s="23" t="str">
        <f t="shared" si="24"/>
        <v>U.</v>
      </c>
      <c r="C852" s="24" t="s">
        <v>4</v>
      </c>
      <c r="D852" s="25"/>
      <c r="E852" s="25"/>
      <c r="F852" s="24" t="s">
        <v>18</v>
      </c>
      <c r="G852" s="26">
        <v>1</v>
      </c>
      <c r="H852" s="31"/>
      <c r="I852" s="27">
        <v>0</v>
      </c>
      <c r="J852" s="28">
        <f t="shared" si="25"/>
        <v>0</v>
      </c>
      <c r="K852" s="29" t="s">
        <v>50</v>
      </c>
      <c r="L852" s="29" t="s">
        <v>45</v>
      </c>
      <c r="M852" s="29" t="s">
        <v>51</v>
      </c>
      <c r="N852" s="30" t="str">
        <f>VLOOKUP(M852,[5]OPERACIONAL!$A$1:$C$12,2,FALSE)</f>
        <v>SELECIONAR</v>
      </c>
    </row>
    <row r="853" spans="2:14">
      <c r="B853" s="23" t="str">
        <f t="shared" si="24"/>
        <v>U.</v>
      </c>
      <c r="C853" s="24" t="s">
        <v>4</v>
      </c>
      <c r="D853" s="25"/>
      <c r="E853" s="25"/>
      <c r="F853" s="24" t="s">
        <v>18</v>
      </c>
      <c r="G853" s="26">
        <v>1</v>
      </c>
      <c r="H853" s="31"/>
      <c r="I853" s="27">
        <v>0</v>
      </c>
      <c r="J853" s="28">
        <f t="shared" si="25"/>
        <v>0</v>
      </c>
      <c r="K853" s="29" t="s">
        <v>50</v>
      </c>
      <c r="L853" s="29" t="s">
        <v>45</v>
      </c>
      <c r="M853" s="29" t="s">
        <v>51</v>
      </c>
      <c r="N853" s="30" t="str">
        <f>VLOOKUP(M853,[5]OPERACIONAL!$A$1:$C$12,2,FALSE)</f>
        <v>SELECIONAR</v>
      </c>
    </row>
    <row r="854" spans="2:14">
      <c r="B854" s="23" t="str">
        <f t="shared" si="24"/>
        <v>U.</v>
      </c>
      <c r="C854" s="24" t="s">
        <v>4</v>
      </c>
      <c r="D854" s="25"/>
      <c r="E854" s="25"/>
      <c r="F854" s="24" t="s">
        <v>18</v>
      </c>
      <c r="G854" s="26">
        <v>1</v>
      </c>
      <c r="H854" s="31"/>
      <c r="I854" s="27">
        <v>0</v>
      </c>
      <c r="J854" s="28">
        <f t="shared" si="25"/>
        <v>0</v>
      </c>
      <c r="K854" s="29" t="s">
        <v>50</v>
      </c>
      <c r="L854" s="29" t="s">
        <v>45</v>
      </c>
      <c r="M854" s="29" t="s">
        <v>51</v>
      </c>
      <c r="N854" s="30" t="str">
        <f>VLOOKUP(M854,[5]OPERACIONAL!$A$1:$C$12,2,FALSE)</f>
        <v>SELECIONAR</v>
      </c>
    </row>
    <row r="855" spans="2:14">
      <c r="B855" s="23" t="str">
        <f t="shared" si="24"/>
        <v>U.</v>
      </c>
      <c r="C855" s="24" t="s">
        <v>4</v>
      </c>
      <c r="D855" s="25"/>
      <c r="E855" s="25"/>
      <c r="F855" s="24" t="s">
        <v>18</v>
      </c>
      <c r="G855" s="26">
        <v>1</v>
      </c>
      <c r="H855" s="31"/>
      <c r="I855" s="27">
        <v>0</v>
      </c>
      <c r="J855" s="28">
        <f t="shared" si="25"/>
        <v>0</v>
      </c>
      <c r="K855" s="29" t="s">
        <v>50</v>
      </c>
      <c r="L855" s="29" t="s">
        <v>45</v>
      </c>
      <c r="M855" s="29" t="s">
        <v>51</v>
      </c>
      <c r="N855" s="30" t="str">
        <f>VLOOKUP(M855,[5]OPERACIONAL!$A$1:$C$12,2,FALSE)</f>
        <v>SELECIONAR</v>
      </c>
    </row>
    <row r="856" spans="2:14">
      <c r="B856" s="23" t="str">
        <f t="shared" si="24"/>
        <v>U.</v>
      </c>
      <c r="C856" s="24" t="s">
        <v>4</v>
      </c>
      <c r="D856" s="25"/>
      <c r="E856" s="25"/>
      <c r="F856" s="24" t="s">
        <v>18</v>
      </c>
      <c r="G856" s="26">
        <v>1</v>
      </c>
      <c r="H856" s="31"/>
      <c r="I856" s="27">
        <v>0</v>
      </c>
      <c r="J856" s="28">
        <f t="shared" si="25"/>
        <v>0</v>
      </c>
      <c r="K856" s="29" t="s">
        <v>50</v>
      </c>
      <c r="L856" s="29" t="s">
        <v>45</v>
      </c>
      <c r="M856" s="29" t="s">
        <v>51</v>
      </c>
      <c r="N856" s="30" t="str">
        <f>VLOOKUP(M856,[5]OPERACIONAL!$A$1:$C$12,2,FALSE)</f>
        <v>SELECIONAR</v>
      </c>
    </row>
    <row r="857" spans="2:14">
      <c r="B857" s="23" t="str">
        <f t="shared" ref="B857:B920" si="26">MID(C857,1,2)</f>
        <v>U.</v>
      </c>
      <c r="C857" s="24" t="s">
        <v>4</v>
      </c>
      <c r="D857" s="25"/>
      <c r="E857" s="25"/>
      <c r="F857" s="24" t="s">
        <v>18</v>
      </c>
      <c r="G857" s="26">
        <v>1</v>
      </c>
      <c r="H857" s="31"/>
      <c r="I857" s="27">
        <v>0</v>
      </c>
      <c r="J857" s="28">
        <f t="shared" si="25"/>
        <v>0</v>
      </c>
      <c r="K857" s="29" t="s">
        <v>50</v>
      </c>
      <c r="L857" s="29" t="s">
        <v>45</v>
      </c>
      <c r="M857" s="29" t="s">
        <v>51</v>
      </c>
      <c r="N857" s="30" t="str">
        <f>VLOOKUP(M857,[5]OPERACIONAL!$A$1:$C$12,2,FALSE)</f>
        <v>SELECIONAR</v>
      </c>
    </row>
    <row r="858" spans="2:14">
      <c r="B858" s="23" t="str">
        <f t="shared" si="26"/>
        <v>U.</v>
      </c>
      <c r="C858" s="24" t="s">
        <v>4</v>
      </c>
      <c r="D858" s="25"/>
      <c r="E858" s="25"/>
      <c r="F858" s="24" t="s">
        <v>18</v>
      </c>
      <c r="G858" s="26">
        <v>1</v>
      </c>
      <c r="H858" s="31"/>
      <c r="I858" s="27">
        <v>0</v>
      </c>
      <c r="J858" s="28">
        <f t="shared" si="25"/>
        <v>0</v>
      </c>
      <c r="K858" s="29" t="s">
        <v>50</v>
      </c>
      <c r="L858" s="29" t="s">
        <v>45</v>
      </c>
      <c r="M858" s="29" t="s">
        <v>51</v>
      </c>
      <c r="N858" s="30" t="str">
        <f>VLOOKUP(M858,[5]OPERACIONAL!$A$1:$C$12,2,FALSE)</f>
        <v>SELECIONAR</v>
      </c>
    </row>
    <row r="859" spans="2:14">
      <c r="B859" s="23" t="str">
        <f t="shared" si="26"/>
        <v>U.</v>
      </c>
      <c r="C859" s="24" t="s">
        <v>4</v>
      </c>
      <c r="D859" s="25"/>
      <c r="E859" s="25"/>
      <c r="F859" s="24" t="s">
        <v>18</v>
      </c>
      <c r="G859" s="26">
        <v>1</v>
      </c>
      <c r="H859" s="31"/>
      <c r="I859" s="27">
        <v>0</v>
      </c>
      <c r="J859" s="28">
        <f t="shared" si="25"/>
        <v>0</v>
      </c>
      <c r="K859" s="29" t="s">
        <v>50</v>
      </c>
      <c r="L859" s="29" t="s">
        <v>45</v>
      </c>
      <c r="M859" s="29" t="s">
        <v>51</v>
      </c>
      <c r="N859" s="30" t="str">
        <f>VLOOKUP(M859,[5]OPERACIONAL!$A$1:$C$12,2,FALSE)</f>
        <v>SELECIONAR</v>
      </c>
    </row>
    <row r="860" spans="2:14">
      <c r="B860" s="23" t="str">
        <f t="shared" si="26"/>
        <v>U.</v>
      </c>
      <c r="C860" s="24" t="s">
        <v>4</v>
      </c>
      <c r="D860" s="25"/>
      <c r="E860" s="25"/>
      <c r="F860" s="24" t="s">
        <v>18</v>
      </c>
      <c r="G860" s="26">
        <v>1</v>
      </c>
      <c r="H860" s="31"/>
      <c r="I860" s="27">
        <v>0</v>
      </c>
      <c r="J860" s="28">
        <f t="shared" si="25"/>
        <v>0</v>
      </c>
      <c r="K860" s="29" t="s">
        <v>50</v>
      </c>
      <c r="L860" s="29" t="s">
        <v>45</v>
      </c>
      <c r="M860" s="29" t="s">
        <v>51</v>
      </c>
      <c r="N860" s="30" t="str">
        <f>VLOOKUP(M860,[5]OPERACIONAL!$A$1:$C$12,2,FALSE)</f>
        <v>SELECIONAR</v>
      </c>
    </row>
    <row r="861" spans="2:14">
      <c r="B861" s="23" t="str">
        <f t="shared" si="26"/>
        <v>U.</v>
      </c>
      <c r="C861" s="24" t="s">
        <v>4</v>
      </c>
      <c r="D861" s="25"/>
      <c r="E861" s="25"/>
      <c r="F861" s="24" t="s">
        <v>18</v>
      </c>
      <c r="G861" s="26">
        <v>1</v>
      </c>
      <c r="H861" s="31"/>
      <c r="I861" s="27">
        <v>0</v>
      </c>
      <c r="J861" s="28">
        <f t="shared" si="25"/>
        <v>0</v>
      </c>
      <c r="K861" s="29" t="s">
        <v>50</v>
      </c>
      <c r="L861" s="29" t="s">
        <v>45</v>
      </c>
      <c r="M861" s="29" t="s">
        <v>51</v>
      </c>
      <c r="N861" s="30" t="str">
        <f>VLOOKUP(M861,[5]OPERACIONAL!$A$1:$C$12,2,FALSE)</f>
        <v>SELECIONAR</v>
      </c>
    </row>
    <row r="862" spans="2:14">
      <c r="B862" s="23" t="str">
        <f t="shared" si="26"/>
        <v>U.</v>
      </c>
      <c r="C862" s="24" t="s">
        <v>4</v>
      </c>
      <c r="D862" s="25"/>
      <c r="E862" s="25"/>
      <c r="F862" s="24" t="s">
        <v>18</v>
      </c>
      <c r="G862" s="26">
        <v>1</v>
      </c>
      <c r="H862" s="31"/>
      <c r="I862" s="27">
        <v>0</v>
      </c>
      <c r="J862" s="28">
        <f t="shared" si="25"/>
        <v>0</v>
      </c>
      <c r="K862" s="29" t="s">
        <v>50</v>
      </c>
      <c r="L862" s="29" t="s">
        <v>45</v>
      </c>
      <c r="M862" s="29" t="s">
        <v>51</v>
      </c>
      <c r="N862" s="30" t="str">
        <f>VLOOKUP(M862,[5]OPERACIONAL!$A$1:$C$12,2,FALSE)</f>
        <v>SELECIONAR</v>
      </c>
    </row>
    <row r="863" spans="2:14">
      <c r="B863" s="23" t="str">
        <f t="shared" si="26"/>
        <v>U.</v>
      </c>
      <c r="C863" s="24" t="s">
        <v>4</v>
      </c>
      <c r="D863" s="25"/>
      <c r="E863" s="25"/>
      <c r="F863" s="24" t="s">
        <v>18</v>
      </c>
      <c r="G863" s="26">
        <v>1</v>
      </c>
      <c r="H863" s="31"/>
      <c r="I863" s="27">
        <v>0</v>
      </c>
      <c r="J863" s="28">
        <f t="shared" si="25"/>
        <v>0</v>
      </c>
      <c r="K863" s="29" t="s">
        <v>50</v>
      </c>
      <c r="L863" s="29" t="s">
        <v>45</v>
      </c>
      <c r="M863" s="29" t="s">
        <v>51</v>
      </c>
      <c r="N863" s="30" t="str">
        <f>VLOOKUP(M863,[5]OPERACIONAL!$A$1:$C$12,2,FALSE)</f>
        <v>SELECIONAR</v>
      </c>
    </row>
    <row r="864" spans="2:14">
      <c r="B864" s="23" t="str">
        <f t="shared" si="26"/>
        <v>U.</v>
      </c>
      <c r="C864" s="24" t="s">
        <v>4</v>
      </c>
      <c r="D864" s="25"/>
      <c r="E864" s="25"/>
      <c r="F864" s="24" t="s">
        <v>18</v>
      </c>
      <c r="G864" s="26">
        <v>1</v>
      </c>
      <c r="H864" s="31"/>
      <c r="I864" s="27">
        <v>0</v>
      </c>
      <c r="J864" s="28">
        <f t="shared" si="25"/>
        <v>0</v>
      </c>
      <c r="K864" s="29" t="s">
        <v>50</v>
      </c>
      <c r="L864" s="29" t="s">
        <v>45</v>
      </c>
      <c r="M864" s="29" t="s">
        <v>51</v>
      </c>
      <c r="N864" s="30" t="str">
        <f>VLOOKUP(M864,[5]OPERACIONAL!$A$1:$C$12,2,FALSE)</f>
        <v>SELECIONAR</v>
      </c>
    </row>
    <row r="865" spans="2:14">
      <c r="B865" s="23" t="str">
        <f t="shared" si="26"/>
        <v>U.</v>
      </c>
      <c r="C865" s="24" t="s">
        <v>4</v>
      </c>
      <c r="D865" s="25"/>
      <c r="E865" s="25"/>
      <c r="F865" s="24" t="s">
        <v>18</v>
      </c>
      <c r="G865" s="26">
        <v>1</v>
      </c>
      <c r="H865" s="31"/>
      <c r="I865" s="27">
        <v>0</v>
      </c>
      <c r="J865" s="28">
        <f t="shared" si="25"/>
        <v>0</v>
      </c>
      <c r="K865" s="29" t="s">
        <v>50</v>
      </c>
      <c r="L865" s="29" t="s">
        <v>45</v>
      </c>
      <c r="M865" s="29" t="s">
        <v>51</v>
      </c>
      <c r="N865" s="30" t="str">
        <f>VLOOKUP(M865,[5]OPERACIONAL!$A$1:$C$12,2,FALSE)</f>
        <v>SELECIONAR</v>
      </c>
    </row>
    <row r="866" spans="2:14">
      <c r="B866" s="23" t="str">
        <f t="shared" si="26"/>
        <v>U.</v>
      </c>
      <c r="C866" s="24" t="s">
        <v>4</v>
      </c>
      <c r="D866" s="25"/>
      <c r="E866" s="25"/>
      <c r="F866" s="24" t="s">
        <v>18</v>
      </c>
      <c r="G866" s="26">
        <v>1</v>
      </c>
      <c r="H866" s="31"/>
      <c r="I866" s="27">
        <v>0</v>
      </c>
      <c r="J866" s="28">
        <f t="shared" si="25"/>
        <v>0</v>
      </c>
      <c r="K866" s="29" t="s">
        <v>50</v>
      </c>
      <c r="L866" s="29" t="s">
        <v>45</v>
      </c>
      <c r="M866" s="29" t="s">
        <v>51</v>
      </c>
      <c r="N866" s="30" t="str">
        <f>VLOOKUP(M866,[5]OPERACIONAL!$A$1:$C$12,2,FALSE)</f>
        <v>SELECIONAR</v>
      </c>
    </row>
    <row r="867" spans="2:14">
      <c r="B867" s="23" t="str">
        <f t="shared" si="26"/>
        <v>U.</v>
      </c>
      <c r="C867" s="24" t="s">
        <v>4</v>
      </c>
      <c r="D867" s="25"/>
      <c r="E867" s="25"/>
      <c r="F867" s="24" t="s">
        <v>18</v>
      </c>
      <c r="G867" s="26">
        <v>1</v>
      </c>
      <c r="H867" s="31"/>
      <c r="I867" s="27">
        <v>0</v>
      </c>
      <c r="J867" s="28">
        <f t="shared" si="25"/>
        <v>0</v>
      </c>
      <c r="K867" s="29" t="s">
        <v>50</v>
      </c>
      <c r="L867" s="29" t="s">
        <v>45</v>
      </c>
      <c r="M867" s="29" t="s">
        <v>51</v>
      </c>
      <c r="N867" s="30" t="str">
        <f>VLOOKUP(M867,[5]OPERACIONAL!$A$1:$C$12,2,FALSE)</f>
        <v>SELECIONAR</v>
      </c>
    </row>
    <row r="868" spans="2:14">
      <c r="B868" s="23" t="str">
        <f t="shared" si="26"/>
        <v>U.</v>
      </c>
      <c r="C868" s="24" t="s">
        <v>4</v>
      </c>
      <c r="D868" s="25"/>
      <c r="E868" s="25"/>
      <c r="F868" s="24" t="s">
        <v>18</v>
      </c>
      <c r="G868" s="26">
        <v>1</v>
      </c>
      <c r="H868" s="31"/>
      <c r="I868" s="27">
        <v>0</v>
      </c>
      <c r="J868" s="28">
        <f t="shared" si="25"/>
        <v>0</v>
      </c>
      <c r="K868" s="29" t="s">
        <v>50</v>
      </c>
      <c r="L868" s="29" t="s">
        <v>45</v>
      </c>
      <c r="M868" s="29" t="s">
        <v>51</v>
      </c>
      <c r="N868" s="30" t="str">
        <f>VLOOKUP(M868,[5]OPERACIONAL!$A$1:$C$12,2,FALSE)</f>
        <v>SELECIONAR</v>
      </c>
    </row>
    <row r="869" spans="2:14">
      <c r="B869" s="23" t="str">
        <f t="shared" si="26"/>
        <v>U.</v>
      </c>
      <c r="C869" s="24" t="s">
        <v>4</v>
      </c>
      <c r="D869" s="25"/>
      <c r="E869" s="25"/>
      <c r="F869" s="24" t="s">
        <v>18</v>
      </c>
      <c r="G869" s="26">
        <v>1</v>
      </c>
      <c r="H869" s="31"/>
      <c r="I869" s="27">
        <v>0</v>
      </c>
      <c r="J869" s="28">
        <f t="shared" si="25"/>
        <v>0</v>
      </c>
      <c r="K869" s="29" t="s">
        <v>50</v>
      </c>
      <c r="L869" s="29" t="s">
        <v>45</v>
      </c>
      <c r="M869" s="29" t="s">
        <v>51</v>
      </c>
      <c r="N869" s="30" t="str">
        <f>VLOOKUP(M869,[5]OPERACIONAL!$A$1:$C$12,2,FALSE)</f>
        <v>SELECIONAR</v>
      </c>
    </row>
    <row r="870" spans="2:14">
      <c r="B870" s="23" t="str">
        <f t="shared" si="26"/>
        <v>U.</v>
      </c>
      <c r="C870" s="24" t="s">
        <v>4</v>
      </c>
      <c r="D870" s="25"/>
      <c r="E870" s="25"/>
      <c r="F870" s="24" t="s">
        <v>18</v>
      </c>
      <c r="G870" s="26">
        <v>1</v>
      </c>
      <c r="H870" s="31"/>
      <c r="I870" s="27">
        <v>0</v>
      </c>
      <c r="J870" s="28">
        <f t="shared" si="25"/>
        <v>0</v>
      </c>
      <c r="K870" s="29" t="s">
        <v>50</v>
      </c>
      <c r="L870" s="29" t="s">
        <v>45</v>
      </c>
      <c r="M870" s="29" t="s">
        <v>51</v>
      </c>
      <c r="N870" s="30" t="str">
        <f>VLOOKUP(M870,[5]OPERACIONAL!$A$1:$C$12,2,FALSE)</f>
        <v>SELECIONAR</v>
      </c>
    </row>
    <row r="871" spans="2:14">
      <c r="B871" s="23" t="str">
        <f t="shared" si="26"/>
        <v>U.</v>
      </c>
      <c r="C871" s="24" t="s">
        <v>4</v>
      </c>
      <c r="D871" s="25"/>
      <c r="E871" s="25"/>
      <c r="F871" s="24" t="s">
        <v>18</v>
      </c>
      <c r="G871" s="26">
        <v>1</v>
      </c>
      <c r="H871" s="31"/>
      <c r="I871" s="27">
        <v>0</v>
      </c>
      <c r="J871" s="28">
        <f t="shared" si="25"/>
        <v>0</v>
      </c>
      <c r="K871" s="29" t="s">
        <v>50</v>
      </c>
      <c r="L871" s="29" t="s">
        <v>45</v>
      </c>
      <c r="M871" s="29" t="s">
        <v>51</v>
      </c>
      <c r="N871" s="30" t="str">
        <f>VLOOKUP(M871,[5]OPERACIONAL!$A$1:$C$12,2,FALSE)</f>
        <v>SELECIONAR</v>
      </c>
    </row>
    <row r="872" spans="2:14">
      <c r="B872" s="23" t="str">
        <f t="shared" si="26"/>
        <v>U.</v>
      </c>
      <c r="C872" s="24" t="s">
        <v>4</v>
      </c>
      <c r="D872" s="25"/>
      <c r="E872" s="25"/>
      <c r="F872" s="24" t="s">
        <v>18</v>
      </c>
      <c r="G872" s="26">
        <v>1</v>
      </c>
      <c r="H872" s="31"/>
      <c r="I872" s="27">
        <v>0</v>
      </c>
      <c r="J872" s="28">
        <f t="shared" si="25"/>
        <v>0</v>
      </c>
      <c r="K872" s="29" t="s">
        <v>50</v>
      </c>
      <c r="L872" s="29" t="s">
        <v>45</v>
      </c>
      <c r="M872" s="29" t="s">
        <v>51</v>
      </c>
      <c r="N872" s="30" t="str">
        <f>VLOOKUP(M872,[5]OPERACIONAL!$A$1:$C$12,2,FALSE)</f>
        <v>SELECIONAR</v>
      </c>
    </row>
    <row r="873" spans="2:14">
      <c r="B873" s="23" t="str">
        <f t="shared" si="26"/>
        <v>U.</v>
      </c>
      <c r="C873" s="24" t="s">
        <v>4</v>
      </c>
      <c r="D873" s="25"/>
      <c r="E873" s="25"/>
      <c r="F873" s="24" t="s">
        <v>18</v>
      </c>
      <c r="G873" s="26">
        <v>1</v>
      </c>
      <c r="H873" s="31"/>
      <c r="I873" s="27">
        <v>0</v>
      </c>
      <c r="J873" s="28">
        <f t="shared" si="25"/>
        <v>0</v>
      </c>
      <c r="K873" s="29" t="s">
        <v>50</v>
      </c>
      <c r="L873" s="29" t="s">
        <v>45</v>
      </c>
      <c r="M873" s="29" t="s">
        <v>51</v>
      </c>
      <c r="N873" s="30" t="str">
        <f>VLOOKUP(M873,[5]OPERACIONAL!$A$1:$C$12,2,FALSE)</f>
        <v>SELECIONAR</v>
      </c>
    </row>
    <row r="874" spans="2:14">
      <c r="B874" s="23" t="str">
        <f t="shared" si="26"/>
        <v>U.</v>
      </c>
      <c r="C874" s="24" t="s">
        <v>4</v>
      </c>
      <c r="D874" s="25"/>
      <c r="E874" s="25"/>
      <c r="F874" s="24" t="s">
        <v>18</v>
      </c>
      <c r="G874" s="26">
        <v>1</v>
      </c>
      <c r="H874" s="31"/>
      <c r="I874" s="27">
        <v>0</v>
      </c>
      <c r="J874" s="28">
        <f t="shared" si="25"/>
        <v>0</v>
      </c>
      <c r="K874" s="29" t="s">
        <v>50</v>
      </c>
      <c r="L874" s="29" t="s">
        <v>45</v>
      </c>
      <c r="M874" s="29" t="s">
        <v>51</v>
      </c>
      <c r="N874" s="30" t="str">
        <f>VLOOKUP(M874,[5]OPERACIONAL!$A$1:$C$12,2,FALSE)</f>
        <v>SELECIONAR</v>
      </c>
    </row>
    <row r="875" spans="2:14">
      <c r="B875" s="23" t="str">
        <f t="shared" si="26"/>
        <v>U.</v>
      </c>
      <c r="C875" s="24" t="s">
        <v>4</v>
      </c>
      <c r="D875" s="25"/>
      <c r="E875" s="25"/>
      <c r="F875" s="24" t="s">
        <v>18</v>
      </c>
      <c r="G875" s="26">
        <v>1</v>
      </c>
      <c r="H875" s="31"/>
      <c r="I875" s="27">
        <v>0</v>
      </c>
      <c r="J875" s="28">
        <f t="shared" si="25"/>
        <v>0</v>
      </c>
      <c r="K875" s="29" t="s">
        <v>50</v>
      </c>
      <c r="L875" s="29" t="s">
        <v>45</v>
      </c>
      <c r="M875" s="29" t="s">
        <v>51</v>
      </c>
      <c r="N875" s="30" t="str">
        <f>VLOOKUP(M875,[5]OPERACIONAL!$A$1:$C$12,2,FALSE)</f>
        <v>SELECIONAR</v>
      </c>
    </row>
    <row r="876" spans="2:14">
      <c r="B876" s="23" t="str">
        <f t="shared" si="26"/>
        <v>U.</v>
      </c>
      <c r="C876" s="24" t="s">
        <v>4</v>
      </c>
      <c r="D876" s="25"/>
      <c r="E876" s="25"/>
      <c r="F876" s="24" t="s">
        <v>18</v>
      </c>
      <c r="G876" s="26">
        <v>1</v>
      </c>
      <c r="H876" s="31"/>
      <c r="I876" s="27">
        <v>0</v>
      </c>
      <c r="J876" s="28">
        <f t="shared" si="25"/>
        <v>0</v>
      </c>
      <c r="K876" s="29" t="s">
        <v>50</v>
      </c>
      <c r="L876" s="29" t="s">
        <v>45</v>
      </c>
      <c r="M876" s="29" t="s">
        <v>51</v>
      </c>
      <c r="N876" s="30" t="str">
        <f>VLOOKUP(M876,[5]OPERACIONAL!$A$1:$C$12,2,FALSE)</f>
        <v>SELECIONAR</v>
      </c>
    </row>
    <row r="877" spans="2:14">
      <c r="B877" s="23" t="str">
        <f t="shared" si="26"/>
        <v>U.</v>
      </c>
      <c r="C877" s="24" t="s">
        <v>4</v>
      </c>
      <c r="D877" s="25"/>
      <c r="E877" s="25"/>
      <c r="F877" s="24" t="s">
        <v>18</v>
      </c>
      <c r="G877" s="26">
        <v>1</v>
      </c>
      <c r="H877" s="31"/>
      <c r="I877" s="27">
        <v>0</v>
      </c>
      <c r="J877" s="28">
        <f t="shared" si="25"/>
        <v>0</v>
      </c>
      <c r="K877" s="29" t="s">
        <v>50</v>
      </c>
      <c r="L877" s="29" t="s">
        <v>45</v>
      </c>
      <c r="M877" s="29" t="s">
        <v>51</v>
      </c>
      <c r="N877" s="30" t="str">
        <f>VLOOKUP(M877,[5]OPERACIONAL!$A$1:$C$12,2,FALSE)</f>
        <v>SELECIONAR</v>
      </c>
    </row>
    <row r="878" spans="2:14">
      <c r="B878" s="23" t="str">
        <f t="shared" si="26"/>
        <v>U.</v>
      </c>
      <c r="C878" s="24" t="s">
        <v>4</v>
      </c>
      <c r="D878" s="25"/>
      <c r="E878" s="25"/>
      <c r="F878" s="24" t="s">
        <v>18</v>
      </c>
      <c r="G878" s="26">
        <v>1</v>
      </c>
      <c r="H878" s="31"/>
      <c r="I878" s="27">
        <v>0</v>
      </c>
      <c r="J878" s="28">
        <f t="shared" si="25"/>
        <v>0</v>
      </c>
      <c r="K878" s="29" t="s">
        <v>50</v>
      </c>
      <c r="L878" s="29" t="s">
        <v>45</v>
      </c>
      <c r="M878" s="29" t="s">
        <v>51</v>
      </c>
      <c r="N878" s="30" t="str">
        <f>VLOOKUP(M878,[5]OPERACIONAL!$A$1:$C$12,2,FALSE)</f>
        <v>SELECIONAR</v>
      </c>
    </row>
    <row r="879" spans="2:14">
      <c r="B879" s="23" t="str">
        <f t="shared" si="26"/>
        <v>U.</v>
      </c>
      <c r="C879" s="24" t="s">
        <v>4</v>
      </c>
      <c r="D879" s="25"/>
      <c r="E879" s="25"/>
      <c r="F879" s="24" t="s">
        <v>18</v>
      </c>
      <c r="G879" s="26">
        <v>1</v>
      </c>
      <c r="H879" s="31"/>
      <c r="I879" s="27">
        <v>0</v>
      </c>
      <c r="J879" s="28">
        <f t="shared" si="25"/>
        <v>0</v>
      </c>
      <c r="K879" s="29" t="s">
        <v>50</v>
      </c>
      <c r="L879" s="29" t="s">
        <v>45</v>
      </c>
      <c r="M879" s="29" t="s">
        <v>51</v>
      </c>
      <c r="N879" s="30" t="str">
        <f>VLOOKUP(M879,[5]OPERACIONAL!$A$1:$C$12,2,FALSE)</f>
        <v>SELECIONAR</v>
      </c>
    </row>
    <row r="880" spans="2:14">
      <c r="B880" s="23" t="str">
        <f t="shared" si="26"/>
        <v>U.</v>
      </c>
      <c r="C880" s="24" t="s">
        <v>4</v>
      </c>
      <c r="D880" s="25"/>
      <c r="E880" s="25"/>
      <c r="F880" s="24" t="s">
        <v>18</v>
      </c>
      <c r="G880" s="26">
        <v>1</v>
      </c>
      <c r="H880" s="31"/>
      <c r="I880" s="27">
        <v>0</v>
      </c>
      <c r="J880" s="28">
        <f t="shared" si="25"/>
        <v>0</v>
      </c>
      <c r="K880" s="29" t="s">
        <v>50</v>
      </c>
      <c r="L880" s="29" t="s">
        <v>45</v>
      </c>
      <c r="M880" s="29" t="s">
        <v>51</v>
      </c>
      <c r="N880" s="30" t="str">
        <f>VLOOKUP(M880,[5]OPERACIONAL!$A$1:$C$12,2,FALSE)</f>
        <v>SELECIONAR</v>
      </c>
    </row>
    <row r="881" spans="2:14">
      <c r="B881" s="23" t="str">
        <f t="shared" si="26"/>
        <v>U.</v>
      </c>
      <c r="C881" s="24" t="s">
        <v>4</v>
      </c>
      <c r="D881" s="25"/>
      <c r="E881" s="25"/>
      <c r="F881" s="24" t="s">
        <v>18</v>
      </c>
      <c r="G881" s="26">
        <v>1</v>
      </c>
      <c r="H881" s="31"/>
      <c r="I881" s="27">
        <v>0</v>
      </c>
      <c r="J881" s="28">
        <f t="shared" si="25"/>
        <v>0</v>
      </c>
      <c r="K881" s="29" t="s">
        <v>50</v>
      </c>
      <c r="L881" s="29" t="s">
        <v>45</v>
      </c>
      <c r="M881" s="29" t="s">
        <v>51</v>
      </c>
      <c r="N881" s="30" t="str">
        <f>VLOOKUP(M881,[5]OPERACIONAL!$A$1:$C$12,2,FALSE)</f>
        <v>SELECIONAR</v>
      </c>
    </row>
    <row r="882" spans="2:14">
      <c r="B882" s="23" t="str">
        <f t="shared" si="26"/>
        <v>U.</v>
      </c>
      <c r="C882" s="24" t="s">
        <v>4</v>
      </c>
      <c r="D882" s="25"/>
      <c r="E882" s="25"/>
      <c r="F882" s="24" t="s">
        <v>18</v>
      </c>
      <c r="G882" s="26">
        <v>1</v>
      </c>
      <c r="H882" s="31"/>
      <c r="I882" s="27">
        <v>0</v>
      </c>
      <c r="J882" s="28">
        <f t="shared" si="25"/>
        <v>0</v>
      </c>
      <c r="K882" s="29" t="s">
        <v>50</v>
      </c>
      <c r="L882" s="29" t="s">
        <v>45</v>
      </c>
      <c r="M882" s="29" t="s">
        <v>51</v>
      </c>
      <c r="N882" s="30" t="str">
        <f>VLOOKUP(M882,[5]OPERACIONAL!$A$1:$C$12,2,FALSE)</f>
        <v>SELECIONAR</v>
      </c>
    </row>
    <row r="883" spans="2:14">
      <c r="B883" s="23" t="str">
        <f t="shared" si="26"/>
        <v>U.</v>
      </c>
      <c r="C883" s="24" t="s">
        <v>4</v>
      </c>
      <c r="D883" s="25"/>
      <c r="E883" s="25"/>
      <c r="F883" s="24" t="s">
        <v>18</v>
      </c>
      <c r="G883" s="26">
        <v>1</v>
      </c>
      <c r="H883" s="31"/>
      <c r="I883" s="27">
        <v>0</v>
      </c>
      <c r="J883" s="28">
        <f t="shared" si="25"/>
        <v>0</v>
      </c>
      <c r="K883" s="29" t="s">
        <v>50</v>
      </c>
      <c r="L883" s="29" t="s">
        <v>45</v>
      </c>
      <c r="M883" s="29" t="s">
        <v>51</v>
      </c>
      <c r="N883" s="30" t="str">
        <f>VLOOKUP(M883,[5]OPERACIONAL!$A$1:$C$12,2,FALSE)</f>
        <v>SELECIONAR</v>
      </c>
    </row>
    <row r="884" spans="2:14">
      <c r="B884" s="23" t="str">
        <f t="shared" si="26"/>
        <v>U.</v>
      </c>
      <c r="C884" s="24" t="s">
        <v>4</v>
      </c>
      <c r="D884" s="25"/>
      <c r="E884" s="25"/>
      <c r="F884" s="24" t="s">
        <v>18</v>
      </c>
      <c r="G884" s="26">
        <v>1</v>
      </c>
      <c r="H884" s="31"/>
      <c r="I884" s="27">
        <v>0</v>
      </c>
      <c r="J884" s="28">
        <f t="shared" si="25"/>
        <v>0</v>
      </c>
      <c r="K884" s="29" t="s">
        <v>50</v>
      </c>
      <c r="L884" s="29" t="s">
        <v>45</v>
      </c>
      <c r="M884" s="29" t="s">
        <v>51</v>
      </c>
      <c r="N884" s="30" t="str">
        <f>VLOOKUP(M884,[5]OPERACIONAL!$A$1:$C$12,2,FALSE)</f>
        <v>SELECIONAR</v>
      </c>
    </row>
    <row r="885" spans="2:14">
      <c r="B885" s="23" t="str">
        <f t="shared" si="26"/>
        <v>U.</v>
      </c>
      <c r="C885" s="24" t="s">
        <v>4</v>
      </c>
      <c r="D885" s="25"/>
      <c r="E885" s="25"/>
      <c r="F885" s="24" t="s">
        <v>18</v>
      </c>
      <c r="G885" s="26">
        <v>1</v>
      </c>
      <c r="H885" s="31"/>
      <c r="I885" s="27">
        <v>0</v>
      </c>
      <c r="J885" s="28">
        <f t="shared" si="25"/>
        <v>0</v>
      </c>
      <c r="K885" s="29" t="s">
        <v>50</v>
      </c>
      <c r="L885" s="29" t="s">
        <v>45</v>
      </c>
      <c r="M885" s="29" t="s">
        <v>51</v>
      </c>
      <c r="N885" s="30" t="str">
        <f>VLOOKUP(M885,[5]OPERACIONAL!$A$1:$C$12,2,FALSE)</f>
        <v>SELECIONAR</v>
      </c>
    </row>
    <row r="886" spans="2:14">
      <c r="B886" s="23" t="str">
        <f t="shared" si="26"/>
        <v>U.</v>
      </c>
      <c r="C886" s="24" t="s">
        <v>4</v>
      </c>
      <c r="D886" s="25"/>
      <c r="E886" s="25"/>
      <c r="F886" s="24" t="s">
        <v>18</v>
      </c>
      <c r="G886" s="26">
        <v>1</v>
      </c>
      <c r="H886" s="31"/>
      <c r="I886" s="27">
        <v>0</v>
      </c>
      <c r="J886" s="28">
        <f t="shared" si="25"/>
        <v>0</v>
      </c>
      <c r="K886" s="29" t="s">
        <v>50</v>
      </c>
      <c r="L886" s="29" t="s">
        <v>45</v>
      </c>
      <c r="M886" s="29" t="s">
        <v>51</v>
      </c>
      <c r="N886" s="30" t="str">
        <f>VLOOKUP(M886,[5]OPERACIONAL!$A$1:$C$12,2,FALSE)</f>
        <v>SELECIONAR</v>
      </c>
    </row>
    <row r="887" spans="2:14">
      <c r="B887" s="23" t="str">
        <f t="shared" si="26"/>
        <v>U.</v>
      </c>
      <c r="C887" s="24" t="s">
        <v>4</v>
      </c>
      <c r="D887" s="25"/>
      <c r="E887" s="25"/>
      <c r="F887" s="24" t="s">
        <v>18</v>
      </c>
      <c r="G887" s="26">
        <v>1</v>
      </c>
      <c r="H887" s="31"/>
      <c r="I887" s="27">
        <v>0</v>
      </c>
      <c r="J887" s="28">
        <f t="shared" ref="J887:J950" si="27">G887*I887</f>
        <v>0</v>
      </c>
      <c r="K887" s="29" t="s">
        <v>50</v>
      </c>
      <c r="L887" s="29" t="s">
        <v>45</v>
      </c>
      <c r="M887" s="29" t="s">
        <v>51</v>
      </c>
      <c r="N887" s="30" t="str">
        <f>VLOOKUP(M887,[5]OPERACIONAL!$A$1:$C$12,2,FALSE)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VLOOKUP(M888,[5]OPERACIONAL!$A$1:$C$12,2,FALSE)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VLOOKUP(M889,[5]OPERACIONAL!$A$1:$C$12,2,FALSE)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VLOOKUP(M890,[5]OPERACIONAL!$A$1:$C$12,2,FALSE)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VLOOKUP(M891,[5]OPERACIONAL!$A$1:$C$12,2,FALSE)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VLOOKUP(M892,[5]OPERACIONAL!$A$1:$C$12,2,FALSE)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VLOOKUP(M893,[5]OPERACIONAL!$A$1:$C$12,2,FALSE)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VLOOKUP(M894,[5]OPERACIONAL!$A$1:$C$12,2,FALSE)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VLOOKUP(M895,[5]OPERACIONAL!$A$1:$C$12,2,FALSE)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VLOOKUP(M896,[5]OPERACIONAL!$A$1:$C$12,2,FALSE)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VLOOKUP(M897,[5]OPERACIONAL!$A$1:$C$12,2,FALSE)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VLOOKUP(M898,[5]OPERACIONAL!$A$1:$C$12,2,FALSE)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VLOOKUP(M899,[5]OPERACIONAL!$A$1:$C$12,2,FALSE)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VLOOKUP(M900,[5]OPERACIONAL!$A$1:$C$12,2,FALSE)</f>
        <v>SELECIONAR</v>
      </c>
    </row>
    <row r="901" spans="2:14">
      <c r="B901" s="23" t="str">
        <f t="shared" si="26"/>
        <v>U.</v>
      </c>
      <c r="C901" s="24" t="s">
        <v>4</v>
      </c>
      <c r="D901" s="25"/>
      <c r="E901" s="25"/>
      <c r="F901" s="24" t="s">
        <v>18</v>
      </c>
      <c r="G901" s="26">
        <v>1</v>
      </c>
      <c r="H901" s="31"/>
      <c r="I901" s="27">
        <v>0</v>
      </c>
      <c r="J901" s="28">
        <f t="shared" si="27"/>
        <v>0</v>
      </c>
      <c r="K901" s="29" t="s">
        <v>50</v>
      </c>
      <c r="L901" s="29" t="s">
        <v>45</v>
      </c>
      <c r="M901" s="29" t="s">
        <v>51</v>
      </c>
      <c r="N901" s="30" t="str">
        <f>VLOOKUP(M901,[5]OPERACIONAL!$A$1:$C$12,2,FALSE)</f>
        <v>SELECIONAR</v>
      </c>
    </row>
    <row r="902" spans="2:14">
      <c r="B902" s="23" t="str">
        <f t="shared" si="26"/>
        <v>U.</v>
      </c>
      <c r="C902" s="24" t="s">
        <v>4</v>
      </c>
      <c r="D902" s="25"/>
      <c r="E902" s="25"/>
      <c r="F902" s="24" t="s">
        <v>18</v>
      </c>
      <c r="G902" s="26">
        <v>1</v>
      </c>
      <c r="H902" s="31"/>
      <c r="I902" s="27">
        <v>0</v>
      </c>
      <c r="J902" s="28">
        <f t="shared" si="27"/>
        <v>0</v>
      </c>
      <c r="K902" s="29" t="s">
        <v>50</v>
      </c>
      <c r="L902" s="29" t="s">
        <v>45</v>
      </c>
      <c r="M902" s="29" t="s">
        <v>51</v>
      </c>
      <c r="N902" s="30" t="str">
        <f>VLOOKUP(M902,[5]OPERACIONAL!$A$1:$C$12,2,FALSE)</f>
        <v>SELECIONAR</v>
      </c>
    </row>
    <row r="903" spans="2:14">
      <c r="B903" s="23" t="str">
        <f t="shared" si="26"/>
        <v>U.</v>
      </c>
      <c r="C903" s="24" t="s">
        <v>4</v>
      </c>
      <c r="D903" s="25"/>
      <c r="E903" s="25"/>
      <c r="F903" s="24" t="s">
        <v>18</v>
      </c>
      <c r="G903" s="26">
        <v>1</v>
      </c>
      <c r="H903" s="31"/>
      <c r="I903" s="27">
        <v>0</v>
      </c>
      <c r="J903" s="28">
        <f t="shared" si="27"/>
        <v>0</v>
      </c>
      <c r="K903" s="29" t="s">
        <v>50</v>
      </c>
      <c r="L903" s="29" t="s">
        <v>45</v>
      </c>
      <c r="M903" s="29" t="s">
        <v>51</v>
      </c>
      <c r="N903" s="30" t="str">
        <f>VLOOKUP(M903,[5]OPERACIONAL!$A$1:$C$12,2,FALSE)</f>
        <v>SELECIONAR</v>
      </c>
    </row>
    <row r="904" spans="2:14">
      <c r="B904" s="23" t="str">
        <f t="shared" si="26"/>
        <v>U.</v>
      </c>
      <c r="C904" s="24" t="s">
        <v>4</v>
      </c>
      <c r="D904" s="25"/>
      <c r="E904" s="25"/>
      <c r="F904" s="24" t="s">
        <v>18</v>
      </c>
      <c r="G904" s="26">
        <v>1</v>
      </c>
      <c r="H904" s="31"/>
      <c r="I904" s="27">
        <v>0</v>
      </c>
      <c r="J904" s="28">
        <f t="shared" si="27"/>
        <v>0</v>
      </c>
      <c r="K904" s="29" t="s">
        <v>50</v>
      </c>
      <c r="L904" s="29" t="s">
        <v>45</v>
      </c>
      <c r="M904" s="29" t="s">
        <v>51</v>
      </c>
      <c r="N904" s="30" t="str">
        <f>VLOOKUP(M904,[5]OPERACIONAL!$A$1:$C$12,2,FALSE)</f>
        <v>SELECIONAR</v>
      </c>
    </row>
    <row r="905" spans="2:14">
      <c r="B905" s="23" t="str">
        <f t="shared" si="26"/>
        <v>U.</v>
      </c>
      <c r="C905" s="24" t="s">
        <v>4</v>
      </c>
      <c r="D905" s="25"/>
      <c r="E905" s="25"/>
      <c r="F905" s="24" t="s">
        <v>18</v>
      </c>
      <c r="G905" s="26">
        <v>1</v>
      </c>
      <c r="H905" s="31"/>
      <c r="I905" s="27">
        <v>0</v>
      </c>
      <c r="J905" s="28">
        <f t="shared" si="27"/>
        <v>0</v>
      </c>
      <c r="K905" s="29" t="s">
        <v>50</v>
      </c>
      <c r="L905" s="29" t="s">
        <v>45</v>
      </c>
      <c r="M905" s="29" t="s">
        <v>51</v>
      </c>
      <c r="N905" s="30" t="str">
        <f>VLOOKUP(M905,[5]OPERACIONAL!$A$1:$C$12,2,FALSE)</f>
        <v>SELECIONAR</v>
      </c>
    </row>
    <row r="906" spans="2:14">
      <c r="B906" s="23" t="str">
        <f t="shared" si="26"/>
        <v>U.</v>
      </c>
      <c r="C906" s="24" t="s">
        <v>4</v>
      </c>
      <c r="D906" s="25"/>
      <c r="E906" s="25"/>
      <c r="F906" s="24" t="s">
        <v>18</v>
      </c>
      <c r="G906" s="26">
        <v>1</v>
      </c>
      <c r="H906" s="31"/>
      <c r="I906" s="27">
        <v>0</v>
      </c>
      <c r="J906" s="28">
        <f t="shared" si="27"/>
        <v>0</v>
      </c>
      <c r="K906" s="29" t="s">
        <v>50</v>
      </c>
      <c r="L906" s="29" t="s">
        <v>45</v>
      </c>
      <c r="M906" s="29" t="s">
        <v>51</v>
      </c>
      <c r="N906" s="30" t="str">
        <f>VLOOKUP(M906,[5]OPERACIONAL!$A$1:$C$12,2,FALSE)</f>
        <v>SELECIONAR</v>
      </c>
    </row>
    <row r="907" spans="2:14">
      <c r="B907" s="23" t="str">
        <f t="shared" si="26"/>
        <v>U.</v>
      </c>
      <c r="C907" s="24" t="s">
        <v>4</v>
      </c>
      <c r="D907" s="25"/>
      <c r="E907" s="25"/>
      <c r="F907" s="24" t="s">
        <v>18</v>
      </c>
      <c r="G907" s="26">
        <v>1</v>
      </c>
      <c r="H907" s="31"/>
      <c r="I907" s="27">
        <v>0</v>
      </c>
      <c r="J907" s="28">
        <f t="shared" si="27"/>
        <v>0</v>
      </c>
      <c r="K907" s="29" t="s">
        <v>50</v>
      </c>
      <c r="L907" s="29" t="s">
        <v>45</v>
      </c>
      <c r="M907" s="29" t="s">
        <v>51</v>
      </c>
      <c r="N907" s="30" t="str">
        <f>VLOOKUP(M907,[5]OPERACIONAL!$A$1:$C$12,2,FALSE)</f>
        <v>SELECIONAR</v>
      </c>
    </row>
    <row r="908" spans="2:14">
      <c r="B908" s="23" t="str">
        <f t="shared" si="26"/>
        <v>U.</v>
      </c>
      <c r="C908" s="24" t="s">
        <v>4</v>
      </c>
      <c r="D908" s="25"/>
      <c r="E908" s="25"/>
      <c r="F908" s="24" t="s">
        <v>18</v>
      </c>
      <c r="G908" s="26">
        <v>1</v>
      </c>
      <c r="H908" s="31"/>
      <c r="I908" s="27">
        <v>0</v>
      </c>
      <c r="J908" s="28">
        <f t="shared" si="27"/>
        <v>0</v>
      </c>
      <c r="K908" s="29" t="s">
        <v>50</v>
      </c>
      <c r="L908" s="29" t="s">
        <v>45</v>
      </c>
      <c r="M908" s="29" t="s">
        <v>51</v>
      </c>
      <c r="N908" s="30" t="str">
        <f>VLOOKUP(M908,[5]OPERACIONAL!$A$1:$C$12,2,FALSE)</f>
        <v>SELECIONAR</v>
      </c>
    </row>
    <row r="909" spans="2:14">
      <c r="B909" s="23" t="str">
        <f t="shared" si="26"/>
        <v>U.</v>
      </c>
      <c r="C909" s="24" t="s">
        <v>4</v>
      </c>
      <c r="D909" s="25"/>
      <c r="E909" s="25"/>
      <c r="F909" s="24" t="s">
        <v>18</v>
      </c>
      <c r="G909" s="26">
        <v>1</v>
      </c>
      <c r="H909" s="31"/>
      <c r="I909" s="27">
        <v>0</v>
      </c>
      <c r="J909" s="28">
        <f t="shared" si="27"/>
        <v>0</v>
      </c>
      <c r="K909" s="29" t="s">
        <v>50</v>
      </c>
      <c r="L909" s="29" t="s">
        <v>45</v>
      </c>
      <c r="M909" s="29" t="s">
        <v>51</v>
      </c>
      <c r="N909" s="30" t="str">
        <f>VLOOKUP(M909,[5]OPERACIONAL!$A$1:$C$12,2,FALSE)</f>
        <v>SELECIONAR</v>
      </c>
    </row>
    <row r="910" spans="2:14">
      <c r="B910" s="23" t="str">
        <f t="shared" si="26"/>
        <v>U.</v>
      </c>
      <c r="C910" s="24" t="s">
        <v>4</v>
      </c>
      <c r="D910" s="25"/>
      <c r="E910" s="25"/>
      <c r="F910" s="24" t="s">
        <v>18</v>
      </c>
      <c r="G910" s="26">
        <v>1</v>
      </c>
      <c r="H910" s="31"/>
      <c r="I910" s="27">
        <v>0</v>
      </c>
      <c r="J910" s="28">
        <f t="shared" si="27"/>
        <v>0</v>
      </c>
      <c r="K910" s="29" t="s">
        <v>50</v>
      </c>
      <c r="L910" s="29" t="s">
        <v>45</v>
      </c>
      <c r="M910" s="29" t="s">
        <v>51</v>
      </c>
      <c r="N910" s="30" t="str">
        <f>VLOOKUP(M910,[5]OPERACIONAL!$A$1:$C$12,2,FALSE)</f>
        <v>SELECIONAR</v>
      </c>
    </row>
    <row r="911" spans="2:14">
      <c r="B911" s="23" t="str">
        <f t="shared" si="26"/>
        <v>U.</v>
      </c>
      <c r="C911" s="24" t="s">
        <v>4</v>
      </c>
      <c r="D911" s="25"/>
      <c r="E911" s="25"/>
      <c r="F911" s="24" t="s">
        <v>18</v>
      </c>
      <c r="G911" s="26">
        <v>1</v>
      </c>
      <c r="H911" s="31"/>
      <c r="I911" s="27">
        <v>0</v>
      </c>
      <c r="J911" s="28">
        <f t="shared" si="27"/>
        <v>0</v>
      </c>
      <c r="K911" s="29" t="s">
        <v>50</v>
      </c>
      <c r="L911" s="29" t="s">
        <v>45</v>
      </c>
      <c r="M911" s="29" t="s">
        <v>51</v>
      </c>
      <c r="N911" s="30" t="str">
        <f>VLOOKUP(M911,[5]OPERACIONAL!$A$1:$C$12,2,FALSE)</f>
        <v>SELECIONAR</v>
      </c>
    </row>
    <row r="912" spans="2:14">
      <c r="B912" s="23" t="str">
        <f t="shared" si="26"/>
        <v>U.</v>
      </c>
      <c r="C912" s="24" t="s">
        <v>4</v>
      </c>
      <c r="D912" s="25"/>
      <c r="E912" s="25"/>
      <c r="F912" s="24" t="s">
        <v>18</v>
      </c>
      <c r="G912" s="26">
        <v>1</v>
      </c>
      <c r="H912" s="31"/>
      <c r="I912" s="27">
        <v>0</v>
      </c>
      <c r="J912" s="28">
        <f t="shared" si="27"/>
        <v>0</v>
      </c>
      <c r="K912" s="29" t="s">
        <v>50</v>
      </c>
      <c r="L912" s="29" t="s">
        <v>45</v>
      </c>
      <c r="M912" s="29" t="s">
        <v>51</v>
      </c>
      <c r="N912" s="30" t="str">
        <f>VLOOKUP(M912,[5]OPERACIONAL!$A$1:$C$12,2,FALSE)</f>
        <v>SELECIONAR</v>
      </c>
    </row>
    <row r="913" spans="2:14">
      <c r="B913" s="23" t="str">
        <f t="shared" si="26"/>
        <v>U.</v>
      </c>
      <c r="C913" s="24" t="s">
        <v>4</v>
      </c>
      <c r="D913" s="25"/>
      <c r="E913" s="25"/>
      <c r="F913" s="24" t="s">
        <v>18</v>
      </c>
      <c r="G913" s="26">
        <v>1</v>
      </c>
      <c r="H913" s="31"/>
      <c r="I913" s="27">
        <v>0</v>
      </c>
      <c r="J913" s="28">
        <f t="shared" si="27"/>
        <v>0</v>
      </c>
      <c r="K913" s="29" t="s">
        <v>50</v>
      </c>
      <c r="L913" s="29" t="s">
        <v>45</v>
      </c>
      <c r="M913" s="29" t="s">
        <v>51</v>
      </c>
      <c r="N913" s="30" t="str">
        <f>VLOOKUP(M913,[5]OPERACIONAL!$A$1:$C$12,2,FALSE)</f>
        <v>SELECIONAR</v>
      </c>
    </row>
    <row r="914" spans="2:14">
      <c r="B914" s="23" t="str">
        <f t="shared" si="26"/>
        <v>U.</v>
      </c>
      <c r="C914" s="24" t="s">
        <v>4</v>
      </c>
      <c r="D914" s="25"/>
      <c r="E914" s="25"/>
      <c r="F914" s="24" t="s">
        <v>18</v>
      </c>
      <c r="G914" s="26">
        <v>1</v>
      </c>
      <c r="H914" s="31"/>
      <c r="I914" s="27">
        <v>0</v>
      </c>
      <c r="J914" s="28">
        <f t="shared" si="27"/>
        <v>0</v>
      </c>
      <c r="K914" s="29" t="s">
        <v>50</v>
      </c>
      <c r="L914" s="29" t="s">
        <v>45</v>
      </c>
      <c r="M914" s="29" t="s">
        <v>51</v>
      </c>
      <c r="N914" s="30" t="str">
        <f>VLOOKUP(M914,[5]OPERACIONAL!$A$1:$C$12,2,FALSE)</f>
        <v>SELECIONAR</v>
      </c>
    </row>
    <row r="915" spans="2:14">
      <c r="B915" s="23" t="str">
        <f t="shared" si="26"/>
        <v>U.</v>
      </c>
      <c r="C915" s="24" t="s">
        <v>4</v>
      </c>
      <c r="D915" s="25"/>
      <c r="E915" s="25"/>
      <c r="F915" s="24" t="s">
        <v>18</v>
      </c>
      <c r="G915" s="26">
        <v>1</v>
      </c>
      <c r="H915" s="31"/>
      <c r="I915" s="27">
        <v>0</v>
      </c>
      <c r="J915" s="28">
        <f t="shared" si="27"/>
        <v>0</v>
      </c>
      <c r="K915" s="29" t="s">
        <v>50</v>
      </c>
      <c r="L915" s="29" t="s">
        <v>45</v>
      </c>
      <c r="M915" s="29" t="s">
        <v>51</v>
      </c>
      <c r="N915" s="30" t="str">
        <f>VLOOKUP(M915,[5]OPERACIONAL!$A$1:$C$12,2,FALSE)</f>
        <v>SELECIONAR</v>
      </c>
    </row>
    <row r="916" spans="2:14">
      <c r="B916" s="23" t="str">
        <f t="shared" si="26"/>
        <v>U.</v>
      </c>
      <c r="C916" s="24" t="s">
        <v>4</v>
      </c>
      <c r="D916" s="25"/>
      <c r="E916" s="25"/>
      <c r="F916" s="24" t="s">
        <v>18</v>
      </c>
      <c r="G916" s="26">
        <v>1</v>
      </c>
      <c r="H916" s="31"/>
      <c r="I916" s="27">
        <v>0</v>
      </c>
      <c r="J916" s="28">
        <f t="shared" si="27"/>
        <v>0</v>
      </c>
      <c r="K916" s="29" t="s">
        <v>50</v>
      </c>
      <c r="L916" s="29" t="s">
        <v>45</v>
      </c>
      <c r="M916" s="29" t="s">
        <v>51</v>
      </c>
      <c r="N916" s="30" t="str">
        <f>VLOOKUP(M916,[5]OPERACIONAL!$A$1:$C$12,2,FALSE)</f>
        <v>SELECIONAR</v>
      </c>
    </row>
    <row r="917" spans="2:14">
      <c r="B917" s="23" t="str">
        <f t="shared" si="26"/>
        <v>U.</v>
      </c>
      <c r="C917" s="24" t="s">
        <v>4</v>
      </c>
      <c r="D917" s="25"/>
      <c r="E917" s="25"/>
      <c r="F917" s="24" t="s">
        <v>18</v>
      </c>
      <c r="G917" s="26">
        <v>1</v>
      </c>
      <c r="H917" s="31"/>
      <c r="I917" s="27">
        <v>0</v>
      </c>
      <c r="J917" s="28">
        <f t="shared" si="27"/>
        <v>0</v>
      </c>
      <c r="K917" s="29" t="s">
        <v>50</v>
      </c>
      <c r="L917" s="29" t="s">
        <v>45</v>
      </c>
      <c r="M917" s="29" t="s">
        <v>51</v>
      </c>
      <c r="N917" s="30" t="str">
        <f>VLOOKUP(M917,[5]OPERACIONAL!$A$1:$C$12,2,FALSE)</f>
        <v>SELECIONAR</v>
      </c>
    </row>
    <row r="918" spans="2:14">
      <c r="B918" s="23" t="str">
        <f t="shared" si="26"/>
        <v>U.</v>
      </c>
      <c r="C918" s="24" t="s">
        <v>4</v>
      </c>
      <c r="D918" s="25"/>
      <c r="E918" s="25"/>
      <c r="F918" s="24" t="s">
        <v>18</v>
      </c>
      <c r="G918" s="26">
        <v>1</v>
      </c>
      <c r="H918" s="31"/>
      <c r="I918" s="27">
        <v>0</v>
      </c>
      <c r="J918" s="28">
        <f t="shared" si="27"/>
        <v>0</v>
      </c>
      <c r="K918" s="29" t="s">
        <v>50</v>
      </c>
      <c r="L918" s="29" t="s">
        <v>45</v>
      </c>
      <c r="M918" s="29" t="s">
        <v>51</v>
      </c>
      <c r="N918" s="30" t="str">
        <f>VLOOKUP(M918,[5]OPERACIONAL!$A$1:$C$12,2,FALSE)</f>
        <v>SELECIONAR</v>
      </c>
    </row>
    <row r="919" spans="2:14">
      <c r="B919" s="23" t="str">
        <f t="shared" si="26"/>
        <v>U.</v>
      </c>
      <c r="C919" s="24" t="s">
        <v>4</v>
      </c>
      <c r="D919" s="25"/>
      <c r="E919" s="25"/>
      <c r="F919" s="24" t="s">
        <v>18</v>
      </c>
      <c r="G919" s="26">
        <v>1</v>
      </c>
      <c r="H919" s="31"/>
      <c r="I919" s="27">
        <v>0</v>
      </c>
      <c r="J919" s="28">
        <f t="shared" si="27"/>
        <v>0</v>
      </c>
      <c r="K919" s="29" t="s">
        <v>50</v>
      </c>
      <c r="L919" s="29" t="s">
        <v>45</v>
      </c>
      <c r="M919" s="29" t="s">
        <v>51</v>
      </c>
      <c r="N919" s="30" t="str">
        <f>VLOOKUP(M919,[5]OPERACIONAL!$A$1:$C$12,2,FALSE)</f>
        <v>SELECIONAR</v>
      </c>
    </row>
    <row r="920" spans="2:14">
      <c r="B920" s="23" t="str">
        <f t="shared" si="26"/>
        <v>U.</v>
      </c>
      <c r="C920" s="24" t="s">
        <v>4</v>
      </c>
      <c r="D920" s="25"/>
      <c r="E920" s="25"/>
      <c r="F920" s="24" t="s">
        <v>18</v>
      </c>
      <c r="G920" s="26">
        <v>1</v>
      </c>
      <c r="H920" s="31"/>
      <c r="I920" s="27">
        <v>0</v>
      </c>
      <c r="J920" s="28">
        <f t="shared" si="27"/>
        <v>0</v>
      </c>
      <c r="K920" s="29" t="s">
        <v>50</v>
      </c>
      <c r="L920" s="29" t="s">
        <v>45</v>
      </c>
      <c r="M920" s="29" t="s">
        <v>51</v>
      </c>
      <c r="N920" s="30" t="str">
        <f>VLOOKUP(M920,[5]OPERACIONAL!$A$1:$C$12,2,FALSE)</f>
        <v>SELECIONAR</v>
      </c>
    </row>
    <row r="921" spans="2:14">
      <c r="B921" s="23" t="str">
        <f t="shared" ref="B921:B984" si="28">MID(C921,1,2)</f>
        <v>U.</v>
      </c>
      <c r="C921" s="24" t="s">
        <v>4</v>
      </c>
      <c r="D921" s="25"/>
      <c r="E921" s="25"/>
      <c r="F921" s="24" t="s">
        <v>18</v>
      </c>
      <c r="G921" s="26">
        <v>1</v>
      </c>
      <c r="H921" s="31"/>
      <c r="I921" s="27">
        <v>0</v>
      </c>
      <c r="J921" s="28">
        <f t="shared" si="27"/>
        <v>0</v>
      </c>
      <c r="K921" s="29" t="s">
        <v>50</v>
      </c>
      <c r="L921" s="29" t="s">
        <v>45</v>
      </c>
      <c r="M921" s="29" t="s">
        <v>51</v>
      </c>
      <c r="N921" s="30" t="str">
        <f>VLOOKUP(M921,[5]OPERACIONAL!$A$1:$C$12,2,FALSE)</f>
        <v>SELECIONAR</v>
      </c>
    </row>
    <row r="922" spans="2:14">
      <c r="B922" s="23" t="str">
        <f t="shared" si="28"/>
        <v>U.</v>
      </c>
      <c r="C922" s="24" t="s">
        <v>4</v>
      </c>
      <c r="D922" s="25"/>
      <c r="E922" s="25"/>
      <c r="F922" s="24" t="s">
        <v>18</v>
      </c>
      <c r="G922" s="26">
        <v>1</v>
      </c>
      <c r="H922" s="31"/>
      <c r="I922" s="27">
        <v>0</v>
      </c>
      <c r="J922" s="28">
        <f t="shared" si="27"/>
        <v>0</v>
      </c>
      <c r="K922" s="29" t="s">
        <v>50</v>
      </c>
      <c r="L922" s="29" t="s">
        <v>45</v>
      </c>
      <c r="M922" s="29" t="s">
        <v>51</v>
      </c>
      <c r="N922" s="30" t="str">
        <f>VLOOKUP(M922,[5]OPERACIONAL!$A$1:$C$12,2,FALSE)</f>
        <v>SELECIONAR</v>
      </c>
    </row>
    <row r="923" spans="2:14">
      <c r="B923" s="23" t="str">
        <f t="shared" si="28"/>
        <v>U.</v>
      </c>
      <c r="C923" s="24" t="s">
        <v>4</v>
      </c>
      <c r="D923" s="25"/>
      <c r="E923" s="25"/>
      <c r="F923" s="24" t="s">
        <v>18</v>
      </c>
      <c r="G923" s="26">
        <v>1</v>
      </c>
      <c r="H923" s="31"/>
      <c r="I923" s="27">
        <v>0</v>
      </c>
      <c r="J923" s="28">
        <f t="shared" si="27"/>
        <v>0</v>
      </c>
      <c r="K923" s="29" t="s">
        <v>50</v>
      </c>
      <c r="L923" s="29" t="s">
        <v>45</v>
      </c>
      <c r="M923" s="29" t="s">
        <v>51</v>
      </c>
      <c r="N923" s="30" t="str">
        <f>VLOOKUP(M923,[5]OPERACIONAL!$A$1:$C$12,2,FALSE)</f>
        <v>SELECIONAR</v>
      </c>
    </row>
    <row r="924" spans="2:14">
      <c r="B924" s="23" t="str">
        <f t="shared" si="28"/>
        <v>U.</v>
      </c>
      <c r="C924" s="24" t="s">
        <v>4</v>
      </c>
      <c r="D924" s="25"/>
      <c r="E924" s="25"/>
      <c r="F924" s="24" t="s">
        <v>18</v>
      </c>
      <c r="G924" s="26">
        <v>1</v>
      </c>
      <c r="H924" s="31"/>
      <c r="I924" s="27">
        <v>0</v>
      </c>
      <c r="J924" s="28">
        <f t="shared" si="27"/>
        <v>0</v>
      </c>
      <c r="K924" s="29" t="s">
        <v>50</v>
      </c>
      <c r="L924" s="29" t="s">
        <v>45</v>
      </c>
      <c r="M924" s="29" t="s">
        <v>51</v>
      </c>
      <c r="N924" s="30" t="str">
        <f>VLOOKUP(M924,[5]OPERACIONAL!$A$1:$C$12,2,FALSE)</f>
        <v>SELECIONAR</v>
      </c>
    </row>
    <row r="925" spans="2:14">
      <c r="B925" s="23" t="str">
        <f t="shared" si="28"/>
        <v>U.</v>
      </c>
      <c r="C925" s="24" t="s">
        <v>4</v>
      </c>
      <c r="D925" s="25"/>
      <c r="E925" s="25"/>
      <c r="F925" s="24" t="s">
        <v>18</v>
      </c>
      <c r="G925" s="26">
        <v>1</v>
      </c>
      <c r="H925" s="31"/>
      <c r="I925" s="27">
        <v>0</v>
      </c>
      <c r="J925" s="28">
        <f t="shared" si="27"/>
        <v>0</v>
      </c>
      <c r="K925" s="29" t="s">
        <v>50</v>
      </c>
      <c r="L925" s="29" t="s">
        <v>45</v>
      </c>
      <c r="M925" s="29" t="s">
        <v>51</v>
      </c>
      <c r="N925" s="30" t="str">
        <f>VLOOKUP(M925,[5]OPERACIONAL!$A$1:$C$12,2,FALSE)</f>
        <v>SELECIONAR</v>
      </c>
    </row>
    <row r="926" spans="2:14">
      <c r="B926" s="23" t="str">
        <f t="shared" si="28"/>
        <v>U.</v>
      </c>
      <c r="C926" s="24" t="s">
        <v>4</v>
      </c>
      <c r="D926" s="25"/>
      <c r="E926" s="25"/>
      <c r="F926" s="24" t="s">
        <v>18</v>
      </c>
      <c r="G926" s="26">
        <v>1</v>
      </c>
      <c r="H926" s="31"/>
      <c r="I926" s="27">
        <v>0</v>
      </c>
      <c r="J926" s="28">
        <f t="shared" si="27"/>
        <v>0</v>
      </c>
      <c r="K926" s="29" t="s">
        <v>50</v>
      </c>
      <c r="L926" s="29" t="s">
        <v>45</v>
      </c>
      <c r="M926" s="29" t="s">
        <v>51</v>
      </c>
      <c r="N926" s="30" t="str">
        <f>VLOOKUP(M926,[5]OPERACIONAL!$A$1:$C$12,2,FALSE)</f>
        <v>SELECIONAR</v>
      </c>
    </row>
    <row r="927" spans="2:14">
      <c r="B927" s="23" t="str">
        <f t="shared" si="28"/>
        <v>U.</v>
      </c>
      <c r="C927" s="24" t="s">
        <v>4</v>
      </c>
      <c r="D927" s="25"/>
      <c r="E927" s="25"/>
      <c r="F927" s="24" t="s">
        <v>18</v>
      </c>
      <c r="G927" s="26">
        <v>1</v>
      </c>
      <c r="H927" s="31"/>
      <c r="I927" s="27">
        <v>0</v>
      </c>
      <c r="J927" s="28">
        <f t="shared" si="27"/>
        <v>0</v>
      </c>
      <c r="K927" s="29" t="s">
        <v>50</v>
      </c>
      <c r="L927" s="29" t="s">
        <v>45</v>
      </c>
      <c r="M927" s="29" t="s">
        <v>51</v>
      </c>
      <c r="N927" s="30" t="str">
        <f>VLOOKUP(M927,[5]OPERACIONAL!$A$1:$C$12,2,FALSE)</f>
        <v>SELECIONAR</v>
      </c>
    </row>
    <row r="928" spans="2:14">
      <c r="B928" s="23" t="str">
        <f t="shared" si="28"/>
        <v>U.</v>
      </c>
      <c r="C928" s="24" t="s">
        <v>4</v>
      </c>
      <c r="D928" s="25"/>
      <c r="E928" s="25"/>
      <c r="F928" s="24" t="s">
        <v>18</v>
      </c>
      <c r="G928" s="26">
        <v>1</v>
      </c>
      <c r="H928" s="31"/>
      <c r="I928" s="27">
        <v>0</v>
      </c>
      <c r="J928" s="28">
        <f t="shared" si="27"/>
        <v>0</v>
      </c>
      <c r="K928" s="29" t="s">
        <v>50</v>
      </c>
      <c r="L928" s="29" t="s">
        <v>45</v>
      </c>
      <c r="M928" s="29" t="s">
        <v>51</v>
      </c>
      <c r="N928" s="30" t="str">
        <f>VLOOKUP(M928,[5]OPERACIONAL!$A$1:$C$12,2,FALSE)</f>
        <v>SELECIONAR</v>
      </c>
    </row>
    <row r="929" spans="2:14">
      <c r="B929" s="23" t="str">
        <f t="shared" si="28"/>
        <v>U.</v>
      </c>
      <c r="C929" s="24" t="s">
        <v>4</v>
      </c>
      <c r="D929" s="25"/>
      <c r="E929" s="25"/>
      <c r="F929" s="24" t="s">
        <v>18</v>
      </c>
      <c r="G929" s="26">
        <v>1</v>
      </c>
      <c r="H929" s="31"/>
      <c r="I929" s="27">
        <v>0</v>
      </c>
      <c r="J929" s="28">
        <f t="shared" si="27"/>
        <v>0</v>
      </c>
      <c r="K929" s="29" t="s">
        <v>50</v>
      </c>
      <c r="L929" s="29" t="s">
        <v>45</v>
      </c>
      <c r="M929" s="29" t="s">
        <v>51</v>
      </c>
      <c r="N929" s="30" t="str">
        <f>VLOOKUP(M929,[5]OPERACIONAL!$A$1:$C$12,2,FALSE)</f>
        <v>SELECIONAR</v>
      </c>
    </row>
    <row r="930" spans="2:14">
      <c r="B930" s="23" t="str">
        <f t="shared" si="28"/>
        <v>U.</v>
      </c>
      <c r="C930" s="24" t="s">
        <v>4</v>
      </c>
      <c r="D930" s="25"/>
      <c r="E930" s="25"/>
      <c r="F930" s="24" t="s">
        <v>18</v>
      </c>
      <c r="G930" s="26">
        <v>1</v>
      </c>
      <c r="H930" s="31"/>
      <c r="I930" s="27">
        <v>0</v>
      </c>
      <c r="J930" s="28">
        <f t="shared" si="27"/>
        <v>0</v>
      </c>
      <c r="K930" s="29" t="s">
        <v>50</v>
      </c>
      <c r="L930" s="29" t="s">
        <v>45</v>
      </c>
      <c r="M930" s="29" t="s">
        <v>51</v>
      </c>
      <c r="N930" s="30" t="str">
        <f>VLOOKUP(M930,[5]OPERACIONAL!$A$1:$C$12,2,FALSE)</f>
        <v>SELECIONAR</v>
      </c>
    </row>
    <row r="931" spans="2:14">
      <c r="B931" s="23" t="str">
        <f t="shared" si="28"/>
        <v>U.</v>
      </c>
      <c r="C931" s="24" t="s">
        <v>4</v>
      </c>
      <c r="D931" s="25"/>
      <c r="E931" s="25"/>
      <c r="F931" s="24" t="s">
        <v>18</v>
      </c>
      <c r="G931" s="26">
        <v>1</v>
      </c>
      <c r="H931" s="31"/>
      <c r="I931" s="27">
        <v>0</v>
      </c>
      <c r="J931" s="28">
        <f t="shared" si="27"/>
        <v>0</v>
      </c>
      <c r="K931" s="29" t="s">
        <v>50</v>
      </c>
      <c r="L931" s="29" t="s">
        <v>45</v>
      </c>
      <c r="M931" s="29" t="s">
        <v>51</v>
      </c>
      <c r="N931" s="30" t="str">
        <f>VLOOKUP(M931,[5]OPERACIONAL!$A$1:$C$12,2,FALSE)</f>
        <v>SELECIONAR</v>
      </c>
    </row>
    <row r="932" spans="2:14">
      <c r="B932" s="23" t="str">
        <f t="shared" si="28"/>
        <v>U.</v>
      </c>
      <c r="C932" s="24" t="s">
        <v>4</v>
      </c>
      <c r="D932" s="25"/>
      <c r="E932" s="25"/>
      <c r="F932" s="24" t="s">
        <v>18</v>
      </c>
      <c r="G932" s="26">
        <v>1</v>
      </c>
      <c r="H932" s="31"/>
      <c r="I932" s="27">
        <v>0</v>
      </c>
      <c r="J932" s="28">
        <f t="shared" si="27"/>
        <v>0</v>
      </c>
      <c r="K932" s="29" t="s">
        <v>50</v>
      </c>
      <c r="L932" s="29" t="s">
        <v>45</v>
      </c>
      <c r="M932" s="29" t="s">
        <v>51</v>
      </c>
      <c r="N932" s="30" t="str">
        <f>VLOOKUP(M932,[5]OPERACIONAL!$A$1:$C$12,2,FALSE)</f>
        <v>SELECIONAR</v>
      </c>
    </row>
    <row r="933" spans="2:14">
      <c r="B933" s="23" t="str">
        <f t="shared" si="28"/>
        <v>U.</v>
      </c>
      <c r="C933" s="24" t="s">
        <v>4</v>
      </c>
      <c r="D933" s="25"/>
      <c r="E933" s="25"/>
      <c r="F933" s="24" t="s">
        <v>18</v>
      </c>
      <c r="G933" s="26">
        <v>1</v>
      </c>
      <c r="H933" s="31"/>
      <c r="I933" s="27">
        <v>0</v>
      </c>
      <c r="J933" s="28">
        <f t="shared" si="27"/>
        <v>0</v>
      </c>
      <c r="K933" s="29" t="s">
        <v>50</v>
      </c>
      <c r="L933" s="29" t="s">
        <v>45</v>
      </c>
      <c r="M933" s="29" t="s">
        <v>51</v>
      </c>
      <c r="N933" s="30" t="str">
        <f>VLOOKUP(M933,[5]OPERACIONAL!$A$1:$C$12,2,FALSE)</f>
        <v>SELECIONAR</v>
      </c>
    </row>
    <row r="934" spans="2:14">
      <c r="B934" s="23" t="str">
        <f t="shared" si="28"/>
        <v>U.</v>
      </c>
      <c r="C934" s="24" t="s">
        <v>4</v>
      </c>
      <c r="D934" s="25"/>
      <c r="E934" s="25"/>
      <c r="F934" s="24" t="s">
        <v>18</v>
      </c>
      <c r="G934" s="26">
        <v>1</v>
      </c>
      <c r="H934" s="31"/>
      <c r="I934" s="27">
        <v>0</v>
      </c>
      <c r="J934" s="28">
        <f t="shared" si="27"/>
        <v>0</v>
      </c>
      <c r="K934" s="29" t="s">
        <v>50</v>
      </c>
      <c r="L934" s="29" t="s">
        <v>45</v>
      </c>
      <c r="M934" s="29" t="s">
        <v>51</v>
      </c>
      <c r="N934" s="30" t="str">
        <f>VLOOKUP(M934,[5]OPERACIONAL!$A$1:$C$12,2,FALSE)</f>
        <v>SELECIONAR</v>
      </c>
    </row>
    <row r="935" spans="2:14">
      <c r="B935" s="23" t="str">
        <f t="shared" si="28"/>
        <v>U.</v>
      </c>
      <c r="C935" s="24" t="s">
        <v>4</v>
      </c>
      <c r="D935" s="25"/>
      <c r="E935" s="25"/>
      <c r="F935" s="24" t="s">
        <v>18</v>
      </c>
      <c r="G935" s="26">
        <v>1</v>
      </c>
      <c r="H935" s="31"/>
      <c r="I935" s="27">
        <v>0</v>
      </c>
      <c r="J935" s="28">
        <f t="shared" si="27"/>
        <v>0</v>
      </c>
      <c r="K935" s="29" t="s">
        <v>50</v>
      </c>
      <c r="L935" s="29" t="s">
        <v>45</v>
      </c>
      <c r="M935" s="29" t="s">
        <v>51</v>
      </c>
      <c r="N935" s="30" t="str">
        <f>VLOOKUP(M935,[5]OPERACIONAL!$A$1:$C$12,2,FALSE)</f>
        <v>SELECIONAR</v>
      </c>
    </row>
    <row r="936" spans="2:14">
      <c r="B936" s="23" t="str">
        <f t="shared" si="28"/>
        <v>U.</v>
      </c>
      <c r="C936" s="24" t="s">
        <v>4</v>
      </c>
      <c r="D936" s="25"/>
      <c r="E936" s="25"/>
      <c r="F936" s="24" t="s">
        <v>18</v>
      </c>
      <c r="G936" s="26">
        <v>1</v>
      </c>
      <c r="H936" s="31"/>
      <c r="I936" s="27">
        <v>0</v>
      </c>
      <c r="J936" s="28">
        <f t="shared" si="27"/>
        <v>0</v>
      </c>
      <c r="K936" s="29" t="s">
        <v>50</v>
      </c>
      <c r="L936" s="29" t="s">
        <v>45</v>
      </c>
      <c r="M936" s="29" t="s">
        <v>51</v>
      </c>
      <c r="N936" s="30" t="str">
        <f>VLOOKUP(M936,[5]OPERACIONAL!$A$1:$C$12,2,FALSE)</f>
        <v>SELECIONAR</v>
      </c>
    </row>
    <row r="937" spans="2:14">
      <c r="B937" s="23" t="str">
        <f t="shared" si="28"/>
        <v>U.</v>
      </c>
      <c r="C937" s="24" t="s">
        <v>4</v>
      </c>
      <c r="D937" s="25"/>
      <c r="E937" s="25"/>
      <c r="F937" s="24" t="s">
        <v>18</v>
      </c>
      <c r="G937" s="26">
        <v>1</v>
      </c>
      <c r="H937" s="31"/>
      <c r="I937" s="27">
        <v>0</v>
      </c>
      <c r="J937" s="28">
        <f t="shared" si="27"/>
        <v>0</v>
      </c>
      <c r="K937" s="29" t="s">
        <v>50</v>
      </c>
      <c r="L937" s="29" t="s">
        <v>45</v>
      </c>
      <c r="M937" s="29" t="s">
        <v>51</v>
      </c>
      <c r="N937" s="30" t="str">
        <f>VLOOKUP(M937,[5]OPERACIONAL!$A$1:$C$12,2,FALSE)</f>
        <v>SELECIONAR</v>
      </c>
    </row>
    <row r="938" spans="2:14">
      <c r="B938" s="23" t="str">
        <f t="shared" si="28"/>
        <v>U.</v>
      </c>
      <c r="C938" s="24" t="s">
        <v>4</v>
      </c>
      <c r="D938" s="25"/>
      <c r="E938" s="25"/>
      <c r="F938" s="24" t="s">
        <v>18</v>
      </c>
      <c r="G938" s="26">
        <v>1</v>
      </c>
      <c r="H938" s="31"/>
      <c r="I938" s="27">
        <v>0</v>
      </c>
      <c r="J938" s="28">
        <f t="shared" si="27"/>
        <v>0</v>
      </c>
      <c r="K938" s="29" t="s">
        <v>50</v>
      </c>
      <c r="L938" s="29" t="s">
        <v>45</v>
      </c>
      <c r="M938" s="29" t="s">
        <v>51</v>
      </c>
      <c r="N938" s="30" t="str">
        <f>VLOOKUP(M938,[5]OPERACIONAL!$A$1:$C$12,2,FALSE)</f>
        <v>SELECIONAR</v>
      </c>
    </row>
    <row r="939" spans="2:14">
      <c r="B939" s="23" t="str">
        <f t="shared" si="28"/>
        <v>U.</v>
      </c>
      <c r="C939" s="24" t="s">
        <v>4</v>
      </c>
      <c r="D939" s="25"/>
      <c r="E939" s="25"/>
      <c r="F939" s="24" t="s">
        <v>18</v>
      </c>
      <c r="G939" s="26">
        <v>1</v>
      </c>
      <c r="H939" s="31"/>
      <c r="I939" s="27">
        <v>0</v>
      </c>
      <c r="J939" s="28">
        <f t="shared" si="27"/>
        <v>0</v>
      </c>
      <c r="K939" s="29" t="s">
        <v>50</v>
      </c>
      <c r="L939" s="29" t="s">
        <v>45</v>
      </c>
      <c r="M939" s="29" t="s">
        <v>51</v>
      </c>
      <c r="N939" s="30" t="str">
        <f>VLOOKUP(M939,[5]OPERACIONAL!$A$1:$C$12,2,FALSE)</f>
        <v>SELECIONAR</v>
      </c>
    </row>
    <row r="940" spans="2:14">
      <c r="B940" s="23" t="str">
        <f t="shared" si="28"/>
        <v>U.</v>
      </c>
      <c r="C940" s="24" t="s">
        <v>4</v>
      </c>
      <c r="D940" s="25"/>
      <c r="E940" s="25"/>
      <c r="F940" s="24" t="s">
        <v>18</v>
      </c>
      <c r="G940" s="26">
        <v>1</v>
      </c>
      <c r="H940" s="31"/>
      <c r="I940" s="27">
        <v>0</v>
      </c>
      <c r="J940" s="28">
        <f t="shared" si="27"/>
        <v>0</v>
      </c>
      <c r="K940" s="29" t="s">
        <v>50</v>
      </c>
      <c r="L940" s="29" t="s">
        <v>45</v>
      </c>
      <c r="M940" s="29" t="s">
        <v>51</v>
      </c>
      <c r="N940" s="30" t="str">
        <f>VLOOKUP(M940,[5]OPERACIONAL!$A$1:$C$12,2,FALSE)</f>
        <v>SELECIONAR</v>
      </c>
    </row>
    <row r="941" spans="2:14">
      <c r="B941" s="23" t="str">
        <f t="shared" si="28"/>
        <v>U.</v>
      </c>
      <c r="C941" s="24" t="s">
        <v>4</v>
      </c>
      <c r="D941" s="25"/>
      <c r="E941" s="25"/>
      <c r="F941" s="24" t="s">
        <v>18</v>
      </c>
      <c r="G941" s="26">
        <v>1</v>
      </c>
      <c r="H941" s="31"/>
      <c r="I941" s="27">
        <v>0</v>
      </c>
      <c r="J941" s="28">
        <f t="shared" si="27"/>
        <v>0</v>
      </c>
      <c r="K941" s="29" t="s">
        <v>50</v>
      </c>
      <c r="L941" s="29" t="s">
        <v>45</v>
      </c>
      <c r="M941" s="29" t="s">
        <v>51</v>
      </c>
      <c r="N941" s="30" t="str">
        <f>VLOOKUP(M941,[5]OPERACIONAL!$A$1:$C$12,2,FALSE)</f>
        <v>SELECIONAR</v>
      </c>
    </row>
    <row r="942" spans="2:14">
      <c r="B942" s="23" t="str">
        <f t="shared" si="28"/>
        <v>U.</v>
      </c>
      <c r="C942" s="24" t="s">
        <v>4</v>
      </c>
      <c r="D942" s="25"/>
      <c r="E942" s="25"/>
      <c r="F942" s="24" t="s">
        <v>18</v>
      </c>
      <c r="G942" s="26">
        <v>1</v>
      </c>
      <c r="H942" s="31"/>
      <c r="I942" s="27">
        <v>0</v>
      </c>
      <c r="J942" s="28">
        <f t="shared" si="27"/>
        <v>0</v>
      </c>
      <c r="K942" s="29" t="s">
        <v>50</v>
      </c>
      <c r="L942" s="29" t="s">
        <v>45</v>
      </c>
      <c r="M942" s="29" t="s">
        <v>51</v>
      </c>
      <c r="N942" s="30" t="str">
        <f>VLOOKUP(M942,[5]OPERACIONAL!$A$1:$C$12,2,FALSE)</f>
        <v>SELECIONAR</v>
      </c>
    </row>
    <row r="943" spans="2:14">
      <c r="B943" s="23" t="str">
        <f t="shared" si="28"/>
        <v>U.</v>
      </c>
      <c r="C943" s="24" t="s">
        <v>4</v>
      </c>
      <c r="D943" s="25"/>
      <c r="E943" s="25"/>
      <c r="F943" s="24" t="s">
        <v>18</v>
      </c>
      <c r="G943" s="26">
        <v>1</v>
      </c>
      <c r="H943" s="31"/>
      <c r="I943" s="27">
        <v>0</v>
      </c>
      <c r="J943" s="28">
        <f t="shared" si="27"/>
        <v>0</v>
      </c>
      <c r="K943" s="29" t="s">
        <v>50</v>
      </c>
      <c r="L943" s="29" t="s">
        <v>45</v>
      </c>
      <c r="M943" s="29" t="s">
        <v>51</v>
      </c>
      <c r="N943" s="30" t="str">
        <f>VLOOKUP(M943,[5]OPERACIONAL!$A$1:$C$12,2,FALSE)</f>
        <v>SELECIONAR</v>
      </c>
    </row>
    <row r="944" spans="2:14">
      <c r="B944" s="23" t="str">
        <f t="shared" si="28"/>
        <v>U.</v>
      </c>
      <c r="C944" s="24" t="s">
        <v>4</v>
      </c>
      <c r="D944" s="25"/>
      <c r="E944" s="25"/>
      <c r="F944" s="24" t="s">
        <v>18</v>
      </c>
      <c r="G944" s="26">
        <v>1</v>
      </c>
      <c r="H944" s="31"/>
      <c r="I944" s="27">
        <v>0</v>
      </c>
      <c r="J944" s="28">
        <f t="shared" si="27"/>
        <v>0</v>
      </c>
      <c r="K944" s="29" t="s">
        <v>50</v>
      </c>
      <c r="L944" s="29" t="s">
        <v>45</v>
      </c>
      <c r="M944" s="29" t="s">
        <v>51</v>
      </c>
      <c r="N944" s="30" t="str">
        <f>VLOOKUP(M944,[5]OPERACIONAL!$A$1:$C$12,2,FALSE)</f>
        <v>SELECIONAR</v>
      </c>
    </row>
    <row r="945" spans="2:14">
      <c r="B945" s="23" t="str">
        <f t="shared" si="28"/>
        <v>U.</v>
      </c>
      <c r="C945" s="24" t="s">
        <v>4</v>
      </c>
      <c r="D945" s="25"/>
      <c r="E945" s="25"/>
      <c r="F945" s="24" t="s">
        <v>18</v>
      </c>
      <c r="G945" s="26">
        <v>1</v>
      </c>
      <c r="H945" s="31"/>
      <c r="I945" s="27">
        <v>0</v>
      </c>
      <c r="J945" s="28">
        <f t="shared" si="27"/>
        <v>0</v>
      </c>
      <c r="K945" s="29" t="s">
        <v>50</v>
      </c>
      <c r="L945" s="29" t="s">
        <v>45</v>
      </c>
      <c r="M945" s="29" t="s">
        <v>51</v>
      </c>
      <c r="N945" s="30" t="str">
        <f>VLOOKUP(M945,[5]OPERACIONAL!$A$1:$C$12,2,FALSE)</f>
        <v>SELECIONAR</v>
      </c>
    </row>
    <row r="946" spans="2:14">
      <c r="B946" s="23" t="str">
        <f t="shared" si="28"/>
        <v>U.</v>
      </c>
      <c r="C946" s="24" t="s">
        <v>4</v>
      </c>
      <c r="D946" s="25"/>
      <c r="E946" s="25"/>
      <c r="F946" s="24" t="s">
        <v>18</v>
      </c>
      <c r="G946" s="26">
        <v>1</v>
      </c>
      <c r="H946" s="31"/>
      <c r="I946" s="27">
        <v>0</v>
      </c>
      <c r="J946" s="28">
        <f t="shared" si="27"/>
        <v>0</v>
      </c>
      <c r="K946" s="29" t="s">
        <v>50</v>
      </c>
      <c r="L946" s="29" t="s">
        <v>45</v>
      </c>
      <c r="M946" s="29" t="s">
        <v>51</v>
      </c>
      <c r="N946" s="30" t="str">
        <f>VLOOKUP(M946,[5]OPERACIONAL!$A$1:$C$12,2,FALSE)</f>
        <v>SELECIONAR</v>
      </c>
    </row>
    <row r="947" spans="2:14">
      <c r="B947" s="23" t="str">
        <f t="shared" si="28"/>
        <v>U.</v>
      </c>
      <c r="C947" s="24" t="s">
        <v>4</v>
      </c>
      <c r="D947" s="25"/>
      <c r="E947" s="25"/>
      <c r="F947" s="24" t="s">
        <v>18</v>
      </c>
      <c r="G947" s="26">
        <v>1</v>
      </c>
      <c r="H947" s="31"/>
      <c r="I947" s="27">
        <v>0</v>
      </c>
      <c r="J947" s="28">
        <f t="shared" si="27"/>
        <v>0</v>
      </c>
      <c r="K947" s="29" t="s">
        <v>50</v>
      </c>
      <c r="L947" s="29" t="s">
        <v>45</v>
      </c>
      <c r="M947" s="29" t="s">
        <v>51</v>
      </c>
      <c r="N947" s="30" t="str">
        <f>VLOOKUP(M947,[5]OPERACIONAL!$A$1:$C$12,2,FALSE)</f>
        <v>SELECIONAR</v>
      </c>
    </row>
    <row r="948" spans="2:14">
      <c r="B948" s="23" t="str">
        <f t="shared" si="28"/>
        <v>U.</v>
      </c>
      <c r="C948" s="24" t="s">
        <v>4</v>
      </c>
      <c r="D948" s="25"/>
      <c r="E948" s="25"/>
      <c r="F948" s="24" t="s">
        <v>18</v>
      </c>
      <c r="G948" s="26">
        <v>1</v>
      </c>
      <c r="H948" s="31"/>
      <c r="I948" s="27">
        <v>0</v>
      </c>
      <c r="J948" s="28">
        <f t="shared" si="27"/>
        <v>0</v>
      </c>
      <c r="K948" s="29" t="s">
        <v>50</v>
      </c>
      <c r="L948" s="29" t="s">
        <v>45</v>
      </c>
      <c r="M948" s="29" t="s">
        <v>51</v>
      </c>
      <c r="N948" s="30" t="str">
        <f>VLOOKUP(M948,[5]OPERACIONAL!$A$1:$C$12,2,FALSE)</f>
        <v>SELECIONAR</v>
      </c>
    </row>
    <row r="949" spans="2:14">
      <c r="B949" s="23" t="str">
        <f t="shared" si="28"/>
        <v>U.</v>
      </c>
      <c r="C949" s="24" t="s">
        <v>4</v>
      </c>
      <c r="D949" s="25"/>
      <c r="E949" s="25"/>
      <c r="F949" s="24" t="s">
        <v>18</v>
      </c>
      <c r="G949" s="26">
        <v>1</v>
      </c>
      <c r="H949" s="31"/>
      <c r="I949" s="27">
        <v>0</v>
      </c>
      <c r="J949" s="28">
        <f t="shared" si="27"/>
        <v>0</v>
      </c>
      <c r="K949" s="29" t="s">
        <v>50</v>
      </c>
      <c r="L949" s="29" t="s">
        <v>45</v>
      </c>
      <c r="M949" s="29" t="s">
        <v>51</v>
      </c>
      <c r="N949" s="30" t="str">
        <f>VLOOKUP(M949,[5]OPERACIONAL!$A$1:$C$12,2,FALSE)</f>
        <v>SELECIONAR</v>
      </c>
    </row>
    <row r="950" spans="2:14">
      <c r="B950" s="23" t="str">
        <f t="shared" si="28"/>
        <v>U.</v>
      </c>
      <c r="C950" s="24" t="s">
        <v>4</v>
      </c>
      <c r="D950" s="25"/>
      <c r="E950" s="25"/>
      <c r="F950" s="24" t="s">
        <v>18</v>
      </c>
      <c r="G950" s="26">
        <v>1</v>
      </c>
      <c r="H950" s="31"/>
      <c r="I950" s="27">
        <v>0</v>
      </c>
      <c r="J950" s="28">
        <f t="shared" si="27"/>
        <v>0</v>
      </c>
      <c r="K950" s="29" t="s">
        <v>50</v>
      </c>
      <c r="L950" s="29" t="s">
        <v>45</v>
      </c>
      <c r="M950" s="29" t="s">
        <v>51</v>
      </c>
      <c r="N950" s="30" t="str">
        <f>VLOOKUP(M950,[5]OPERACIONAL!$A$1:$C$12,2,FALSE)</f>
        <v>SELECIONAR</v>
      </c>
    </row>
    <row r="951" spans="2:14">
      <c r="B951" s="23" t="str">
        <f t="shared" si="28"/>
        <v>U.</v>
      </c>
      <c r="C951" s="24" t="s">
        <v>4</v>
      </c>
      <c r="D951" s="25"/>
      <c r="E951" s="25"/>
      <c r="F951" s="24" t="s">
        <v>18</v>
      </c>
      <c r="G951" s="26">
        <v>1</v>
      </c>
      <c r="H951" s="31"/>
      <c r="I951" s="27">
        <v>0</v>
      </c>
      <c r="J951" s="28">
        <f t="shared" ref="J951:J1014" si="29">G951*I951</f>
        <v>0</v>
      </c>
      <c r="K951" s="29" t="s">
        <v>50</v>
      </c>
      <c r="L951" s="29" t="s">
        <v>45</v>
      </c>
      <c r="M951" s="29" t="s">
        <v>51</v>
      </c>
      <c r="N951" s="30" t="str">
        <f>VLOOKUP(M951,[5]OPERACIONAL!$A$1:$C$12,2,FALSE)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VLOOKUP(M952,[5]OPERACIONAL!$A$1:$C$12,2,FALSE)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VLOOKUP(M953,[5]OPERACIONAL!$A$1:$C$12,2,FALSE)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VLOOKUP(M954,[5]OPERACIONAL!$A$1:$C$12,2,FALSE)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VLOOKUP(M955,[5]OPERACIONAL!$A$1:$C$12,2,FALSE)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VLOOKUP(M956,[5]OPERACIONAL!$A$1:$C$12,2,FALSE)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VLOOKUP(M957,[5]OPERACIONAL!$A$1:$C$12,2,FALSE)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VLOOKUP(M958,[5]OPERACIONAL!$A$1:$C$12,2,FALSE)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VLOOKUP(M959,[5]OPERACIONAL!$A$1:$C$12,2,FALSE)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VLOOKUP(M960,[5]OPERACIONAL!$A$1:$C$12,2,FALSE)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VLOOKUP(M961,[5]OPERACIONAL!$A$1:$C$12,2,FALSE)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VLOOKUP(M962,[5]OPERACIONAL!$A$1:$C$12,2,FALSE)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VLOOKUP(M963,[5]OPERACIONAL!$A$1:$C$12,2,FALSE)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VLOOKUP(M964,[5]OPERACIONAL!$A$1:$C$12,2,FALSE)</f>
        <v>SELECIONAR</v>
      </c>
    </row>
    <row r="965" spans="2:14">
      <c r="B965" s="23" t="str">
        <f t="shared" si="28"/>
        <v>U.</v>
      </c>
      <c r="C965" s="24" t="s">
        <v>4</v>
      </c>
      <c r="D965" s="25"/>
      <c r="E965" s="25"/>
      <c r="F965" s="24" t="s">
        <v>18</v>
      </c>
      <c r="G965" s="26">
        <v>1</v>
      </c>
      <c r="H965" s="31"/>
      <c r="I965" s="27">
        <v>0</v>
      </c>
      <c r="J965" s="28">
        <f t="shared" si="29"/>
        <v>0</v>
      </c>
      <c r="K965" s="29" t="s">
        <v>50</v>
      </c>
      <c r="L965" s="29" t="s">
        <v>45</v>
      </c>
      <c r="M965" s="29" t="s">
        <v>51</v>
      </c>
      <c r="N965" s="30" t="str">
        <f>VLOOKUP(M965,[5]OPERACIONAL!$A$1:$C$12,2,FALSE)</f>
        <v>SELECIONAR</v>
      </c>
    </row>
    <row r="966" spans="2:14">
      <c r="B966" s="23" t="str">
        <f t="shared" si="28"/>
        <v>U.</v>
      </c>
      <c r="C966" s="24" t="s">
        <v>4</v>
      </c>
      <c r="D966" s="25"/>
      <c r="E966" s="25"/>
      <c r="F966" s="24" t="s">
        <v>18</v>
      </c>
      <c r="G966" s="26">
        <v>1</v>
      </c>
      <c r="H966" s="31"/>
      <c r="I966" s="27">
        <v>0</v>
      </c>
      <c r="J966" s="28">
        <f t="shared" si="29"/>
        <v>0</v>
      </c>
      <c r="K966" s="29" t="s">
        <v>50</v>
      </c>
      <c r="L966" s="29" t="s">
        <v>45</v>
      </c>
      <c r="M966" s="29" t="s">
        <v>51</v>
      </c>
      <c r="N966" s="30" t="str">
        <f>VLOOKUP(M966,[5]OPERACIONAL!$A$1:$C$12,2,FALSE)</f>
        <v>SELECIONAR</v>
      </c>
    </row>
    <row r="967" spans="2:14">
      <c r="B967" s="23" t="str">
        <f t="shared" si="28"/>
        <v>U.</v>
      </c>
      <c r="C967" s="24" t="s">
        <v>4</v>
      </c>
      <c r="D967" s="25"/>
      <c r="E967" s="25"/>
      <c r="F967" s="24" t="s">
        <v>18</v>
      </c>
      <c r="G967" s="26">
        <v>1</v>
      </c>
      <c r="H967" s="31"/>
      <c r="I967" s="27">
        <v>0</v>
      </c>
      <c r="J967" s="28">
        <f t="shared" si="29"/>
        <v>0</v>
      </c>
      <c r="K967" s="29" t="s">
        <v>50</v>
      </c>
      <c r="L967" s="29" t="s">
        <v>45</v>
      </c>
      <c r="M967" s="29" t="s">
        <v>51</v>
      </c>
      <c r="N967" s="30" t="str">
        <f>VLOOKUP(M967,[5]OPERACIONAL!$A$1:$C$12,2,FALSE)</f>
        <v>SELECIONAR</v>
      </c>
    </row>
    <row r="968" spans="2:14">
      <c r="B968" s="23" t="str">
        <f t="shared" si="28"/>
        <v>U.</v>
      </c>
      <c r="C968" s="24" t="s">
        <v>4</v>
      </c>
      <c r="D968" s="25"/>
      <c r="E968" s="25"/>
      <c r="F968" s="24" t="s">
        <v>18</v>
      </c>
      <c r="G968" s="26">
        <v>1</v>
      </c>
      <c r="H968" s="31"/>
      <c r="I968" s="27">
        <v>0</v>
      </c>
      <c r="J968" s="28">
        <f t="shared" si="29"/>
        <v>0</v>
      </c>
      <c r="K968" s="29" t="s">
        <v>50</v>
      </c>
      <c r="L968" s="29" t="s">
        <v>45</v>
      </c>
      <c r="M968" s="29" t="s">
        <v>51</v>
      </c>
      <c r="N968" s="30" t="str">
        <f>VLOOKUP(M968,[5]OPERACIONAL!$A$1:$C$12,2,FALSE)</f>
        <v>SELECIONAR</v>
      </c>
    </row>
    <row r="969" spans="2:14">
      <c r="B969" s="23" t="str">
        <f t="shared" si="28"/>
        <v>U.</v>
      </c>
      <c r="C969" s="24" t="s">
        <v>4</v>
      </c>
      <c r="D969" s="25"/>
      <c r="E969" s="25"/>
      <c r="F969" s="24" t="s">
        <v>18</v>
      </c>
      <c r="G969" s="26">
        <v>1</v>
      </c>
      <c r="H969" s="31"/>
      <c r="I969" s="27">
        <v>0</v>
      </c>
      <c r="J969" s="28">
        <f t="shared" si="29"/>
        <v>0</v>
      </c>
      <c r="K969" s="29" t="s">
        <v>50</v>
      </c>
      <c r="L969" s="29" t="s">
        <v>45</v>
      </c>
      <c r="M969" s="29" t="s">
        <v>51</v>
      </c>
      <c r="N969" s="30" t="str">
        <f>VLOOKUP(M969,[5]OPERACIONAL!$A$1:$C$12,2,FALSE)</f>
        <v>SELECIONAR</v>
      </c>
    </row>
    <row r="970" spans="2:14">
      <c r="B970" s="23" t="str">
        <f t="shared" si="28"/>
        <v>U.</v>
      </c>
      <c r="C970" s="24" t="s">
        <v>4</v>
      </c>
      <c r="D970" s="25"/>
      <c r="E970" s="25"/>
      <c r="F970" s="24" t="s">
        <v>18</v>
      </c>
      <c r="G970" s="26">
        <v>1</v>
      </c>
      <c r="H970" s="31"/>
      <c r="I970" s="27">
        <v>0</v>
      </c>
      <c r="J970" s="28">
        <f t="shared" si="29"/>
        <v>0</v>
      </c>
      <c r="K970" s="29" t="s">
        <v>50</v>
      </c>
      <c r="L970" s="29" t="s">
        <v>45</v>
      </c>
      <c r="M970" s="29" t="s">
        <v>51</v>
      </c>
      <c r="N970" s="30" t="str">
        <f>VLOOKUP(M970,[5]OPERACIONAL!$A$1:$C$12,2,FALSE)</f>
        <v>SELECIONAR</v>
      </c>
    </row>
    <row r="971" spans="2:14">
      <c r="B971" s="23" t="str">
        <f t="shared" si="28"/>
        <v>U.</v>
      </c>
      <c r="C971" s="24" t="s">
        <v>4</v>
      </c>
      <c r="D971" s="25"/>
      <c r="E971" s="25"/>
      <c r="F971" s="24" t="s">
        <v>18</v>
      </c>
      <c r="G971" s="26">
        <v>1</v>
      </c>
      <c r="H971" s="31"/>
      <c r="I971" s="27">
        <v>0</v>
      </c>
      <c r="J971" s="28">
        <f t="shared" si="29"/>
        <v>0</v>
      </c>
      <c r="K971" s="29" t="s">
        <v>50</v>
      </c>
      <c r="L971" s="29" t="s">
        <v>45</v>
      </c>
      <c r="M971" s="29" t="s">
        <v>51</v>
      </c>
      <c r="N971" s="30" t="str">
        <f>VLOOKUP(M971,[5]OPERACIONAL!$A$1:$C$12,2,FALSE)</f>
        <v>SELECIONAR</v>
      </c>
    </row>
    <row r="972" spans="2:14">
      <c r="B972" s="23" t="str">
        <f t="shared" si="28"/>
        <v>U.</v>
      </c>
      <c r="C972" s="24" t="s">
        <v>4</v>
      </c>
      <c r="D972" s="25"/>
      <c r="E972" s="25"/>
      <c r="F972" s="24" t="s">
        <v>18</v>
      </c>
      <c r="G972" s="26">
        <v>1</v>
      </c>
      <c r="H972" s="31"/>
      <c r="I972" s="27">
        <v>0</v>
      </c>
      <c r="J972" s="28">
        <f t="shared" si="29"/>
        <v>0</v>
      </c>
      <c r="K972" s="29" t="s">
        <v>50</v>
      </c>
      <c r="L972" s="29" t="s">
        <v>45</v>
      </c>
      <c r="M972" s="29" t="s">
        <v>51</v>
      </c>
      <c r="N972" s="30" t="str">
        <f>VLOOKUP(M972,[5]OPERACIONAL!$A$1:$C$12,2,FALSE)</f>
        <v>SELECIONAR</v>
      </c>
    </row>
    <row r="973" spans="2:14">
      <c r="B973" s="23" t="str">
        <f t="shared" si="28"/>
        <v>U.</v>
      </c>
      <c r="C973" s="24" t="s">
        <v>4</v>
      </c>
      <c r="D973" s="25"/>
      <c r="E973" s="25"/>
      <c r="F973" s="24" t="s">
        <v>18</v>
      </c>
      <c r="G973" s="26">
        <v>1</v>
      </c>
      <c r="H973" s="31"/>
      <c r="I973" s="27">
        <v>0</v>
      </c>
      <c r="J973" s="28">
        <f t="shared" si="29"/>
        <v>0</v>
      </c>
      <c r="K973" s="29" t="s">
        <v>50</v>
      </c>
      <c r="L973" s="29" t="s">
        <v>45</v>
      </c>
      <c r="M973" s="29" t="s">
        <v>51</v>
      </c>
      <c r="N973" s="30" t="str">
        <f>VLOOKUP(M973,[5]OPERACIONAL!$A$1:$C$12,2,FALSE)</f>
        <v>SELECIONAR</v>
      </c>
    </row>
    <row r="974" spans="2:14">
      <c r="B974" s="23" t="str">
        <f t="shared" si="28"/>
        <v>U.</v>
      </c>
      <c r="C974" s="24" t="s">
        <v>4</v>
      </c>
      <c r="D974" s="25"/>
      <c r="E974" s="25"/>
      <c r="F974" s="24" t="s">
        <v>18</v>
      </c>
      <c r="G974" s="26">
        <v>1</v>
      </c>
      <c r="H974" s="31"/>
      <c r="I974" s="27">
        <v>0</v>
      </c>
      <c r="J974" s="28">
        <f t="shared" si="29"/>
        <v>0</v>
      </c>
      <c r="K974" s="29" t="s">
        <v>50</v>
      </c>
      <c r="L974" s="29" t="s">
        <v>45</v>
      </c>
      <c r="M974" s="29" t="s">
        <v>51</v>
      </c>
      <c r="N974" s="30" t="str">
        <f>VLOOKUP(M974,[5]OPERACIONAL!$A$1:$C$12,2,FALSE)</f>
        <v>SELECIONAR</v>
      </c>
    </row>
    <row r="975" spans="2:14">
      <c r="B975" s="23" t="str">
        <f t="shared" si="28"/>
        <v>U.</v>
      </c>
      <c r="C975" s="24" t="s">
        <v>4</v>
      </c>
      <c r="D975" s="25"/>
      <c r="E975" s="25"/>
      <c r="F975" s="24" t="s">
        <v>18</v>
      </c>
      <c r="G975" s="26">
        <v>1</v>
      </c>
      <c r="H975" s="31"/>
      <c r="I975" s="27">
        <v>0</v>
      </c>
      <c r="J975" s="28">
        <f t="shared" si="29"/>
        <v>0</v>
      </c>
      <c r="K975" s="29" t="s">
        <v>50</v>
      </c>
      <c r="L975" s="29" t="s">
        <v>45</v>
      </c>
      <c r="M975" s="29" t="s">
        <v>51</v>
      </c>
      <c r="N975" s="30" t="str">
        <f>VLOOKUP(M975,[5]OPERACIONAL!$A$1:$C$12,2,FALSE)</f>
        <v>SELECIONAR</v>
      </c>
    </row>
    <row r="976" spans="2:14">
      <c r="B976" s="23" t="str">
        <f t="shared" si="28"/>
        <v>U.</v>
      </c>
      <c r="C976" s="24" t="s">
        <v>4</v>
      </c>
      <c r="D976" s="25"/>
      <c r="E976" s="25"/>
      <c r="F976" s="24" t="s">
        <v>18</v>
      </c>
      <c r="G976" s="26">
        <v>1</v>
      </c>
      <c r="H976" s="31"/>
      <c r="I976" s="27">
        <v>0</v>
      </c>
      <c r="J976" s="28">
        <f t="shared" si="29"/>
        <v>0</v>
      </c>
      <c r="K976" s="29" t="s">
        <v>50</v>
      </c>
      <c r="L976" s="29" t="s">
        <v>45</v>
      </c>
      <c r="M976" s="29" t="s">
        <v>51</v>
      </c>
      <c r="N976" s="30" t="str">
        <f>VLOOKUP(M976,[5]OPERACIONAL!$A$1:$C$12,2,FALSE)</f>
        <v>SELECIONAR</v>
      </c>
    </row>
    <row r="977" spans="2:14">
      <c r="B977" s="23" t="str">
        <f t="shared" si="28"/>
        <v>U.</v>
      </c>
      <c r="C977" s="24" t="s">
        <v>4</v>
      </c>
      <c r="D977" s="25"/>
      <c r="E977" s="25"/>
      <c r="F977" s="24" t="s">
        <v>18</v>
      </c>
      <c r="G977" s="26">
        <v>1</v>
      </c>
      <c r="H977" s="31"/>
      <c r="I977" s="27">
        <v>0</v>
      </c>
      <c r="J977" s="28">
        <f t="shared" si="29"/>
        <v>0</v>
      </c>
      <c r="K977" s="29" t="s">
        <v>50</v>
      </c>
      <c r="L977" s="29" t="s">
        <v>45</v>
      </c>
      <c r="M977" s="29" t="s">
        <v>51</v>
      </c>
      <c r="N977" s="30" t="str">
        <f>VLOOKUP(M977,[5]OPERACIONAL!$A$1:$C$12,2,FALSE)</f>
        <v>SELECIONAR</v>
      </c>
    </row>
    <row r="978" spans="2:14">
      <c r="B978" s="23" t="str">
        <f t="shared" si="28"/>
        <v>U.</v>
      </c>
      <c r="C978" s="24" t="s">
        <v>4</v>
      </c>
      <c r="D978" s="25"/>
      <c r="E978" s="25"/>
      <c r="F978" s="24" t="s">
        <v>18</v>
      </c>
      <c r="G978" s="26">
        <v>1</v>
      </c>
      <c r="H978" s="31"/>
      <c r="I978" s="27">
        <v>0</v>
      </c>
      <c r="J978" s="28">
        <f t="shared" si="29"/>
        <v>0</v>
      </c>
      <c r="K978" s="29" t="s">
        <v>50</v>
      </c>
      <c r="L978" s="29" t="s">
        <v>45</v>
      </c>
      <c r="M978" s="29" t="s">
        <v>51</v>
      </c>
      <c r="N978" s="30" t="str">
        <f>VLOOKUP(M978,[5]OPERACIONAL!$A$1:$C$12,2,FALSE)</f>
        <v>SELECIONAR</v>
      </c>
    </row>
    <row r="979" spans="2:14">
      <c r="B979" s="23" t="str">
        <f t="shared" si="28"/>
        <v>U.</v>
      </c>
      <c r="C979" s="24" t="s">
        <v>4</v>
      </c>
      <c r="D979" s="25"/>
      <c r="E979" s="25"/>
      <c r="F979" s="24" t="s">
        <v>18</v>
      </c>
      <c r="G979" s="26">
        <v>1</v>
      </c>
      <c r="H979" s="31"/>
      <c r="I979" s="27">
        <v>0</v>
      </c>
      <c r="J979" s="28">
        <f t="shared" si="29"/>
        <v>0</v>
      </c>
      <c r="K979" s="29" t="s">
        <v>50</v>
      </c>
      <c r="L979" s="29" t="s">
        <v>45</v>
      </c>
      <c r="M979" s="29" t="s">
        <v>51</v>
      </c>
      <c r="N979" s="30" t="str">
        <f>VLOOKUP(M979,[5]OPERACIONAL!$A$1:$C$12,2,FALSE)</f>
        <v>SELECIONAR</v>
      </c>
    </row>
    <row r="980" spans="2:14">
      <c r="B980" s="23" t="str">
        <f t="shared" si="28"/>
        <v>U.</v>
      </c>
      <c r="C980" s="24" t="s">
        <v>4</v>
      </c>
      <c r="D980" s="25"/>
      <c r="E980" s="25"/>
      <c r="F980" s="24" t="s">
        <v>18</v>
      </c>
      <c r="G980" s="26">
        <v>1</v>
      </c>
      <c r="H980" s="31"/>
      <c r="I980" s="27">
        <v>0</v>
      </c>
      <c r="J980" s="28">
        <f t="shared" si="29"/>
        <v>0</v>
      </c>
      <c r="K980" s="29" t="s">
        <v>50</v>
      </c>
      <c r="L980" s="29" t="s">
        <v>45</v>
      </c>
      <c r="M980" s="29" t="s">
        <v>51</v>
      </c>
      <c r="N980" s="30" t="str">
        <f>VLOOKUP(M980,[5]OPERACIONAL!$A$1:$C$12,2,FALSE)</f>
        <v>SELECIONAR</v>
      </c>
    </row>
    <row r="981" spans="2:14">
      <c r="B981" s="23" t="str">
        <f t="shared" si="28"/>
        <v>U.</v>
      </c>
      <c r="C981" s="24" t="s">
        <v>4</v>
      </c>
      <c r="D981" s="25"/>
      <c r="E981" s="25"/>
      <c r="F981" s="24" t="s">
        <v>18</v>
      </c>
      <c r="G981" s="26">
        <v>1</v>
      </c>
      <c r="H981" s="31"/>
      <c r="I981" s="27">
        <v>0</v>
      </c>
      <c r="J981" s="28">
        <f t="shared" si="29"/>
        <v>0</v>
      </c>
      <c r="K981" s="29" t="s">
        <v>50</v>
      </c>
      <c r="L981" s="29" t="s">
        <v>45</v>
      </c>
      <c r="M981" s="29" t="s">
        <v>51</v>
      </c>
      <c r="N981" s="30" t="str">
        <f>VLOOKUP(M981,[5]OPERACIONAL!$A$1:$C$12,2,FALSE)</f>
        <v>SELECIONAR</v>
      </c>
    </row>
    <row r="982" spans="2:14">
      <c r="B982" s="23" t="str">
        <f t="shared" si="28"/>
        <v>U.</v>
      </c>
      <c r="C982" s="24" t="s">
        <v>4</v>
      </c>
      <c r="D982" s="25"/>
      <c r="E982" s="25"/>
      <c r="F982" s="24" t="s">
        <v>18</v>
      </c>
      <c r="G982" s="26">
        <v>1</v>
      </c>
      <c r="H982" s="31"/>
      <c r="I982" s="27">
        <v>0</v>
      </c>
      <c r="J982" s="28">
        <f t="shared" si="29"/>
        <v>0</v>
      </c>
      <c r="K982" s="29" t="s">
        <v>50</v>
      </c>
      <c r="L982" s="29" t="s">
        <v>45</v>
      </c>
      <c r="M982" s="29" t="s">
        <v>51</v>
      </c>
      <c r="N982" s="30" t="str">
        <f>VLOOKUP(M982,[5]OPERACIONAL!$A$1:$C$12,2,FALSE)</f>
        <v>SELECIONAR</v>
      </c>
    </row>
    <row r="983" spans="2:14">
      <c r="B983" s="23" t="str">
        <f t="shared" si="28"/>
        <v>U.</v>
      </c>
      <c r="C983" s="24" t="s">
        <v>4</v>
      </c>
      <c r="D983" s="25"/>
      <c r="E983" s="25"/>
      <c r="F983" s="24" t="s">
        <v>18</v>
      </c>
      <c r="G983" s="26">
        <v>1</v>
      </c>
      <c r="H983" s="31"/>
      <c r="I983" s="27">
        <v>0</v>
      </c>
      <c r="J983" s="28">
        <f t="shared" si="29"/>
        <v>0</v>
      </c>
      <c r="K983" s="29" t="s">
        <v>50</v>
      </c>
      <c r="L983" s="29" t="s">
        <v>45</v>
      </c>
      <c r="M983" s="29" t="s">
        <v>51</v>
      </c>
      <c r="N983" s="30" t="str">
        <f>VLOOKUP(M983,[5]OPERACIONAL!$A$1:$C$12,2,FALSE)</f>
        <v>SELECIONAR</v>
      </c>
    </row>
    <row r="984" spans="2:14">
      <c r="B984" s="23" t="str">
        <f t="shared" si="28"/>
        <v>U.</v>
      </c>
      <c r="C984" s="24" t="s">
        <v>4</v>
      </c>
      <c r="D984" s="25"/>
      <c r="E984" s="25"/>
      <c r="F984" s="24" t="s">
        <v>18</v>
      </c>
      <c r="G984" s="26">
        <v>1</v>
      </c>
      <c r="H984" s="31"/>
      <c r="I984" s="27">
        <v>0</v>
      </c>
      <c r="J984" s="28">
        <f t="shared" si="29"/>
        <v>0</v>
      </c>
      <c r="K984" s="29" t="s">
        <v>50</v>
      </c>
      <c r="L984" s="29" t="s">
        <v>45</v>
      </c>
      <c r="M984" s="29" t="s">
        <v>51</v>
      </c>
      <c r="N984" s="30" t="str">
        <f>VLOOKUP(M984,[5]OPERACIONAL!$A$1:$C$12,2,FALSE)</f>
        <v>SELECIONAR</v>
      </c>
    </row>
    <row r="985" spans="2:14">
      <c r="B985" s="23" t="str">
        <f t="shared" ref="B985:B1045" si="30">MID(C985,1,2)</f>
        <v>U.</v>
      </c>
      <c r="C985" s="24" t="s">
        <v>4</v>
      </c>
      <c r="D985" s="25"/>
      <c r="E985" s="25"/>
      <c r="F985" s="24" t="s">
        <v>18</v>
      </c>
      <c r="G985" s="26">
        <v>1</v>
      </c>
      <c r="H985" s="31"/>
      <c r="I985" s="27">
        <v>0</v>
      </c>
      <c r="J985" s="28">
        <f t="shared" si="29"/>
        <v>0</v>
      </c>
      <c r="K985" s="29" t="s">
        <v>50</v>
      </c>
      <c r="L985" s="29" t="s">
        <v>45</v>
      </c>
      <c r="M985" s="29" t="s">
        <v>51</v>
      </c>
      <c r="N985" s="30" t="str">
        <f>VLOOKUP(M985,[5]OPERACIONAL!$A$1:$C$12,2,FALSE)</f>
        <v>SELECIONAR</v>
      </c>
    </row>
    <row r="986" spans="2:14">
      <c r="B986" s="23" t="str">
        <f t="shared" si="30"/>
        <v>U.</v>
      </c>
      <c r="C986" s="24" t="s">
        <v>4</v>
      </c>
      <c r="D986" s="25"/>
      <c r="E986" s="25"/>
      <c r="F986" s="24" t="s">
        <v>18</v>
      </c>
      <c r="G986" s="26">
        <v>1</v>
      </c>
      <c r="H986" s="31"/>
      <c r="I986" s="27">
        <v>0</v>
      </c>
      <c r="J986" s="28">
        <f t="shared" si="29"/>
        <v>0</v>
      </c>
      <c r="K986" s="29" t="s">
        <v>50</v>
      </c>
      <c r="L986" s="29" t="s">
        <v>45</v>
      </c>
      <c r="M986" s="29" t="s">
        <v>51</v>
      </c>
      <c r="N986" s="30" t="str">
        <f>VLOOKUP(M986,[5]OPERACIONAL!$A$1:$C$12,2,FALSE)</f>
        <v>SELECIONAR</v>
      </c>
    </row>
    <row r="987" spans="2:14">
      <c r="B987" s="23" t="str">
        <f t="shared" si="30"/>
        <v>U.</v>
      </c>
      <c r="C987" s="24" t="s">
        <v>4</v>
      </c>
      <c r="D987" s="25"/>
      <c r="E987" s="25"/>
      <c r="F987" s="24" t="s">
        <v>18</v>
      </c>
      <c r="G987" s="26">
        <v>1</v>
      </c>
      <c r="H987" s="31"/>
      <c r="I987" s="27">
        <v>0</v>
      </c>
      <c r="J987" s="28">
        <f t="shared" si="29"/>
        <v>0</v>
      </c>
      <c r="K987" s="29" t="s">
        <v>50</v>
      </c>
      <c r="L987" s="29" t="s">
        <v>45</v>
      </c>
      <c r="M987" s="29" t="s">
        <v>51</v>
      </c>
      <c r="N987" s="30" t="str">
        <f>VLOOKUP(M987,[5]OPERACIONAL!$A$1:$C$12,2,FALSE)</f>
        <v>SELECIONAR</v>
      </c>
    </row>
    <row r="988" spans="2:14">
      <c r="B988" s="23" t="str">
        <f t="shared" si="30"/>
        <v>U.</v>
      </c>
      <c r="C988" s="24" t="s">
        <v>4</v>
      </c>
      <c r="D988" s="25"/>
      <c r="E988" s="25"/>
      <c r="F988" s="24" t="s">
        <v>18</v>
      </c>
      <c r="G988" s="26">
        <v>1</v>
      </c>
      <c r="H988" s="31"/>
      <c r="I988" s="27">
        <v>0</v>
      </c>
      <c r="J988" s="28">
        <f t="shared" si="29"/>
        <v>0</v>
      </c>
      <c r="K988" s="29" t="s">
        <v>50</v>
      </c>
      <c r="L988" s="29" t="s">
        <v>45</v>
      </c>
      <c r="M988" s="29" t="s">
        <v>51</v>
      </c>
      <c r="N988" s="30" t="str">
        <f>VLOOKUP(M988,[5]OPERACIONAL!$A$1:$C$12,2,FALSE)</f>
        <v>SELECIONAR</v>
      </c>
    </row>
    <row r="989" spans="2:14">
      <c r="B989" s="23" t="str">
        <f t="shared" si="30"/>
        <v>U.</v>
      </c>
      <c r="C989" s="24" t="s">
        <v>4</v>
      </c>
      <c r="D989" s="25"/>
      <c r="E989" s="25"/>
      <c r="F989" s="24" t="s">
        <v>18</v>
      </c>
      <c r="G989" s="26">
        <v>1</v>
      </c>
      <c r="H989" s="31"/>
      <c r="I989" s="27">
        <v>0</v>
      </c>
      <c r="J989" s="28">
        <f t="shared" si="29"/>
        <v>0</v>
      </c>
      <c r="K989" s="29" t="s">
        <v>50</v>
      </c>
      <c r="L989" s="29" t="s">
        <v>45</v>
      </c>
      <c r="M989" s="29" t="s">
        <v>51</v>
      </c>
      <c r="N989" s="30" t="str">
        <f>VLOOKUP(M989,[5]OPERACIONAL!$A$1:$C$12,2,FALSE)</f>
        <v>SELECIONAR</v>
      </c>
    </row>
    <row r="990" spans="2:14">
      <c r="B990" s="23" t="str">
        <f t="shared" si="30"/>
        <v>U.</v>
      </c>
      <c r="C990" s="24" t="s">
        <v>4</v>
      </c>
      <c r="D990" s="25"/>
      <c r="E990" s="25"/>
      <c r="F990" s="24" t="s">
        <v>18</v>
      </c>
      <c r="G990" s="26">
        <v>1</v>
      </c>
      <c r="H990" s="31"/>
      <c r="I990" s="27">
        <v>0</v>
      </c>
      <c r="J990" s="28">
        <f t="shared" si="29"/>
        <v>0</v>
      </c>
      <c r="K990" s="29" t="s">
        <v>50</v>
      </c>
      <c r="L990" s="29" t="s">
        <v>45</v>
      </c>
      <c r="M990" s="29" t="s">
        <v>51</v>
      </c>
      <c r="N990" s="30" t="str">
        <f>VLOOKUP(M990,[5]OPERACIONAL!$A$1:$C$12,2,FALSE)</f>
        <v>SELECIONAR</v>
      </c>
    </row>
    <row r="991" spans="2:14">
      <c r="B991" s="23" t="str">
        <f t="shared" si="30"/>
        <v>U.</v>
      </c>
      <c r="C991" s="24" t="s">
        <v>4</v>
      </c>
      <c r="D991" s="25"/>
      <c r="E991" s="25"/>
      <c r="F991" s="24" t="s">
        <v>18</v>
      </c>
      <c r="G991" s="26">
        <v>1</v>
      </c>
      <c r="H991" s="31"/>
      <c r="I991" s="27">
        <v>0</v>
      </c>
      <c r="J991" s="28">
        <f t="shared" si="29"/>
        <v>0</v>
      </c>
      <c r="K991" s="29" t="s">
        <v>50</v>
      </c>
      <c r="L991" s="29" t="s">
        <v>45</v>
      </c>
      <c r="M991" s="29" t="s">
        <v>51</v>
      </c>
      <c r="N991" s="30" t="str">
        <f>VLOOKUP(M991,[5]OPERACIONAL!$A$1:$C$12,2,FALSE)</f>
        <v>SELECIONAR</v>
      </c>
    </row>
    <row r="992" spans="2:14">
      <c r="B992" s="23" t="str">
        <f t="shared" si="30"/>
        <v>U.</v>
      </c>
      <c r="C992" s="24" t="s">
        <v>4</v>
      </c>
      <c r="D992" s="25"/>
      <c r="E992" s="25"/>
      <c r="F992" s="24" t="s">
        <v>18</v>
      </c>
      <c r="G992" s="26">
        <v>1</v>
      </c>
      <c r="H992" s="31"/>
      <c r="I992" s="27">
        <v>0</v>
      </c>
      <c r="J992" s="28">
        <f t="shared" si="29"/>
        <v>0</v>
      </c>
      <c r="K992" s="29" t="s">
        <v>50</v>
      </c>
      <c r="L992" s="29" t="s">
        <v>45</v>
      </c>
      <c r="M992" s="29" t="s">
        <v>51</v>
      </c>
      <c r="N992" s="30" t="str">
        <f>VLOOKUP(M992,[5]OPERACIONAL!$A$1:$C$12,2,FALSE)</f>
        <v>SELECIONAR</v>
      </c>
    </row>
    <row r="993" spans="2:14">
      <c r="B993" s="23" t="str">
        <f t="shared" si="30"/>
        <v>U.</v>
      </c>
      <c r="C993" s="24" t="s">
        <v>4</v>
      </c>
      <c r="D993" s="25"/>
      <c r="E993" s="25"/>
      <c r="F993" s="24" t="s">
        <v>18</v>
      </c>
      <c r="G993" s="26">
        <v>1</v>
      </c>
      <c r="H993" s="31"/>
      <c r="I993" s="27">
        <v>0</v>
      </c>
      <c r="J993" s="28">
        <f t="shared" si="29"/>
        <v>0</v>
      </c>
      <c r="K993" s="29" t="s">
        <v>50</v>
      </c>
      <c r="L993" s="29" t="s">
        <v>45</v>
      </c>
      <c r="M993" s="29" t="s">
        <v>51</v>
      </c>
      <c r="N993" s="30" t="str">
        <f>VLOOKUP(M993,[5]OPERACIONAL!$A$1:$C$12,2,FALSE)</f>
        <v>SELECIONAR</v>
      </c>
    </row>
    <row r="994" spans="2:14">
      <c r="B994" s="23" t="str">
        <f t="shared" si="30"/>
        <v>U.</v>
      </c>
      <c r="C994" s="24" t="s">
        <v>4</v>
      </c>
      <c r="D994" s="25"/>
      <c r="E994" s="25"/>
      <c r="F994" s="24" t="s">
        <v>18</v>
      </c>
      <c r="G994" s="26">
        <v>1</v>
      </c>
      <c r="H994" s="31"/>
      <c r="I994" s="27">
        <v>0</v>
      </c>
      <c r="J994" s="28">
        <f t="shared" si="29"/>
        <v>0</v>
      </c>
      <c r="K994" s="29" t="s">
        <v>50</v>
      </c>
      <c r="L994" s="29" t="s">
        <v>45</v>
      </c>
      <c r="M994" s="29" t="s">
        <v>51</v>
      </c>
      <c r="N994" s="30" t="str">
        <f>VLOOKUP(M994,[5]OPERACIONAL!$A$1:$C$12,2,FALSE)</f>
        <v>SELECIONAR</v>
      </c>
    </row>
    <row r="995" spans="2:14">
      <c r="B995" s="23" t="str">
        <f t="shared" si="30"/>
        <v>U.</v>
      </c>
      <c r="C995" s="24" t="s">
        <v>4</v>
      </c>
      <c r="D995" s="25"/>
      <c r="E995" s="25"/>
      <c r="F995" s="24" t="s">
        <v>18</v>
      </c>
      <c r="G995" s="26">
        <v>1</v>
      </c>
      <c r="H995" s="31"/>
      <c r="I995" s="27">
        <v>0</v>
      </c>
      <c r="J995" s="28">
        <f t="shared" si="29"/>
        <v>0</v>
      </c>
      <c r="K995" s="29" t="s">
        <v>50</v>
      </c>
      <c r="L995" s="29" t="s">
        <v>45</v>
      </c>
      <c r="M995" s="29" t="s">
        <v>51</v>
      </c>
      <c r="N995" s="30" t="str">
        <f>VLOOKUP(M995,[5]OPERACIONAL!$A$1:$C$12,2,FALSE)</f>
        <v>SELECIONAR</v>
      </c>
    </row>
    <row r="996" spans="2:14">
      <c r="B996" s="23" t="str">
        <f t="shared" si="30"/>
        <v>U.</v>
      </c>
      <c r="C996" s="24" t="s">
        <v>4</v>
      </c>
      <c r="D996" s="25"/>
      <c r="E996" s="25"/>
      <c r="F996" s="24" t="s">
        <v>18</v>
      </c>
      <c r="G996" s="26">
        <v>1</v>
      </c>
      <c r="H996" s="31"/>
      <c r="I996" s="27">
        <v>0</v>
      </c>
      <c r="J996" s="28">
        <f t="shared" si="29"/>
        <v>0</v>
      </c>
      <c r="K996" s="29" t="s">
        <v>50</v>
      </c>
      <c r="L996" s="29" t="s">
        <v>45</v>
      </c>
      <c r="M996" s="29" t="s">
        <v>51</v>
      </c>
      <c r="N996" s="30" t="str">
        <f>VLOOKUP(M996,[5]OPERACIONAL!$A$1:$C$12,2,FALSE)</f>
        <v>SELECIONAR</v>
      </c>
    </row>
    <row r="997" spans="2:14">
      <c r="B997" s="23" t="str">
        <f t="shared" si="30"/>
        <v>U.</v>
      </c>
      <c r="C997" s="24" t="s">
        <v>4</v>
      </c>
      <c r="D997" s="25"/>
      <c r="E997" s="25"/>
      <c r="F997" s="24" t="s">
        <v>18</v>
      </c>
      <c r="G997" s="26">
        <v>1</v>
      </c>
      <c r="H997" s="31"/>
      <c r="I997" s="27">
        <v>0</v>
      </c>
      <c r="J997" s="28">
        <f t="shared" si="29"/>
        <v>0</v>
      </c>
      <c r="K997" s="29" t="s">
        <v>50</v>
      </c>
      <c r="L997" s="29" t="s">
        <v>45</v>
      </c>
      <c r="M997" s="29" t="s">
        <v>51</v>
      </c>
      <c r="N997" s="30" t="str">
        <f>VLOOKUP(M997,[5]OPERACIONAL!$A$1:$C$12,2,FALSE)</f>
        <v>SELECIONAR</v>
      </c>
    </row>
    <row r="998" spans="2:14">
      <c r="B998" s="23" t="str">
        <f t="shared" si="30"/>
        <v>U.</v>
      </c>
      <c r="C998" s="24" t="s">
        <v>4</v>
      </c>
      <c r="D998" s="25"/>
      <c r="E998" s="25"/>
      <c r="F998" s="24" t="s">
        <v>18</v>
      </c>
      <c r="G998" s="26">
        <v>1</v>
      </c>
      <c r="H998" s="31"/>
      <c r="I998" s="27">
        <v>0</v>
      </c>
      <c r="J998" s="28">
        <f t="shared" si="29"/>
        <v>0</v>
      </c>
      <c r="K998" s="29" t="s">
        <v>50</v>
      </c>
      <c r="L998" s="29" t="s">
        <v>45</v>
      </c>
      <c r="M998" s="29" t="s">
        <v>51</v>
      </c>
      <c r="N998" s="30" t="str">
        <f>VLOOKUP(M998,[5]OPERACIONAL!$A$1:$C$12,2,FALSE)</f>
        <v>SELECIONAR</v>
      </c>
    </row>
    <row r="999" spans="2:14">
      <c r="B999" s="23" t="str">
        <f t="shared" si="30"/>
        <v>U.</v>
      </c>
      <c r="C999" s="24" t="s">
        <v>4</v>
      </c>
      <c r="D999" s="25"/>
      <c r="E999" s="25"/>
      <c r="F999" s="24" t="s">
        <v>18</v>
      </c>
      <c r="G999" s="26">
        <v>1</v>
      </c>
      <c r="H999" s="31"/>
      <c r="I999" s="27">
        <v>0</v>
      </c>
      <c r="J999" s="28">
        <f t="shared" si="29"/>
        <v>0</v>
      </c>
      <c r="K999" s="29" t="s">
        <v>50</v>
      </c>
      <c r="L999" s="29" t="s">
        <v>45</v>
      </c>
      <c r="M999" s="29" t="s">
        <v>51</v>
      </c>
      <c r="N999" s="30" t="str">
        <f>VLOOKUP(M999,[5]OPERACIONAL!$A$1:$C$12,2,FALSE)</f>
        <v>SELECIONAR</v>
      </c>
    </row>
    <row r="1000" spans="2:14">
      <c r="B1000" s="23" t="str">
        <f t="shared" si="30"/>
        <v>U.</v>
      </c>
      <c r="C1000" s="24" t="s">
        <v>4</v>
      </c>
      <c r="D1000" s="25"/>
      <c r="E1000" s="25"/>
      <c r="F1000" s="24" t="s">
        <v>18</v>
      </c>
      <c r="G1000" s="26">
        <v>1</v>
      </c>
      <c r="H1000" s="31"/>
      <c r="I1000" s="27">
        <v>0</v>
      </c>
      <c r="J1000" s="28">
        <f t="shared" si="29"/>
        <v>0</v>
      </c>
      <c r="K1000" s="29" t="s">
        <v>50</v>
      </c>
      <c r="L1000" s="29" t="s">
        <v>45</v>
      </c>
      <c r="M1000" s="29" t="s">
        <v>51</v>
      </c>
      <c r="N1000" s="30" t="str">
        <f>VLOOKUP(M1000,[5]OPERACIONAL!$A$1:$C$12,2,FALSE)</f>
        <v>SELECIONAR</v>
      </c>
    </row>
    <row r="1001" spans="2:14">
      <c r="B1001" s="23" t="str">
        <f t="shared" si="30"/>
        <v>U.</v>
      </c>
      <c r="C1001" s="24" t="s">
        <v>4</v>
      </c>
      <c r="D1001" s="25"/>
      <c r="E1001" s="25"/>
      <c r="F1001" s="24" t="s">
        <v>18</v>
      </c>
      <c r="G1001" s="26">
        <v>1</v>
      </c>
      <c r="H1001" s="31"/>
      <c r="I1001" s="27">
        <v>0</v>
      </c>
      <c r="J1001" s="28">
        <f t="shared" si="29"/>
        <v>0</v>
      </c>
      <c r="K1001" s="29" t="s">
        <v>50</v>
      </c>
      <c r="L1001" s="29" t="s">
        <v>45</v>
      </c>
      <c r="M1001" s="29" t="s">
        <v>51</v>
      </c>
      <c r="N1001" s="30" t="str">
        <f>VLOOKUP(M1001,[5]OPERACIONAL!$A$1:$C$12,2,FALSE)</f>
        <v>SELECIONAR</v>
      </c>
    </row>
    <row r="1002" spans="2:14">
      <c r="B1002" s="23" t="str">
        <f t="shared" si="30"/>
        <v>U.</v>
      </c>
      <c r="C1002" s="24" t="s">
        <v>4</v>
      </c>
      <c r="D1002" s="25"/>
      <c r="E1002" s="25"/>
      <c r="F1002" s="24" t="s">
        <v>18</v>
      </c>
      <c r="G1002" s="26">
        <v>1</v>
      </c>
      <c r="H1002" s="31"/>
      <c r="I1002" s="27">
        <v>0</v>
      </c>
      <c r="J1002" s="28">
        <f t="shared" si="29"/>
        <v>0</v>
      </c>
      <c r="K1002" s="29" t="s">
        <v>50</v>
      </c>
      <c r="L1002" s="29" t="s">
        <v>45</v>
      </c>
      <c r="M1002" s="29" t="s">
        <v>51</v>
      </c>
      <c r="N1002" s="30" t="str">
        <f>VLOOKUP(M1002,[5]OPERACIONAL!$A$1:$C$12,2,FALSE)</f>
        <v>SELECIONAR</v>
      </c>
    </row>
    <row r="1003" spans="2:14">
      <c r="B1003" s="23" t="str">
        <f t="shared" si="30"/>
        <v>U.</v>
      </c>
      <c r="C1003" s="24" t="s">
        <v>4</v>
      </c>
      <c r="D1003" s="25"/>
      <c r="E1003" s="25"/>
      <c r="F1003" s="24" t="s">
        <v>18</v>
      </c>
      <c r="G1003" s="26">
        <v>1</v>
      </c>
      <c r="H1003" s="31"/>
      <c r="I1003" s="27">
        <v>0</v>
      </c>
      <c r="J1003" s="28">
        <f t="shared" si="29"/>
        <v>0</v>
      </c>
      <c r="K1003" s="29" t="s">
        <v>50</v>
      </c>
      <c r="L1003" s="29" t="s">
        <v>45</v>
      </c>
      <c r="M1003" s="29" t="s">
        <v>51</v>
      </c>
      <c r="N1003" s="30" t="str">
        <f>VLOOKUP(M1003,[5]OPERACIONAL!$A$1:$C$12,2,FALSE)</f>
        <v>SELECIONAR</v>
      </c>
    </row>
    <row r="1004" spans="2:14">
      <c r="B1004" s="23" t="str">
        <f t="shared" si="30"/>
        <v>U.</v>
      </c>
      <c r="C1004" s="24" t="s">
        <v>4</v>
      </c>
      <c r="D1004" s="25"/>
      <c r="E1004" s="25"/>
      <c r="F1004" s="24" t="s">
        <v>18</v>
      </c>
      <c r="G1004" s="26">
        <v>1</v>
      </c>
      <c r="H1004" s="31"/>
      <c r="I1004" s="27">
        <v>0</v>
      </c>
      <c r="J1004" s="28">
        <f t="shared" si="29"/>
        <v>0</v>
      </c>
      <c r="K1004" s="29" t="s">
        <v>50</v>
      </c>
      <c r="L1004" s="29" t="s">
        <v>45</v>
      </c>
      <c r="M1004" s="29" t="s">
        <v>51</v>
      </c>
      <c r="N1004" s="30" t="str">
        <f>VLOOKUP(M1004,[5]OPERACIONAL!$A$1:$C$12,2,FALSE)</f>
        <v>SELECIONAR</v>
      </c>
    </row>
    <row r="1005" spans="2:14">
      <c r="B1005" s="23" t="str">
        <f t="shared" si="30"/>
        <v>U.</v>
      </c>
      <c r="C1005" s="24" t="s">
        <v>4</v>
      </c>
      <c r="D1005" s="25"/>
      <c r="E1005" s="25"/>
      <c r="F1005" s="24" t="s">
        <v>18</v>
      </c>
      <c r="G1005" s="26">
        <v>1</v>
      </c>
      <c r="H1005" s="31"/>
      <c r="I1005" s="27">
        <v>0</v>
      </c>
      <c r="J1005" s="28">
        <f t="shared" si="29"/>
        <v>0</v>
      </c>
      <c r="K1005" s="29" t="s">
        <v>50</v>
      </c>
      <c r="L1005" s="29" t="s">
        <v>45</v>
      </c>
      <c r="M1005" s="29" t="s">
        <v>51</v>
      </c>
      <c r="N1005" s="30" t="str">
        <f>VLOOKUP(M1005,[5]OPERACIONAL!$A$1:$C$12,2,FALSE)</f>
        <v>SELECIONAR</v>
      </c>
    </row>
    <row r="1006" spans="2:14">
      <c r="B1006" s="23" t="str">
        <f t="shared" si="30"/>
        <v>U.</v>
      </c>
      <c r="C1006" s="24" t="s">
        <v>4</v>
      </c>
      <c r="D1006" s="25"/>
      <c r="E1006" s="25"/>
      <c r="F1006" s="24" t="s">
        <v>18</v>
      </c>
      <c r="G1006" s="26">
        <v>1</v>
      </c>
      <c r="H1006" s="31"/>
      <c r="I1006" s="27">
        <v>0</v>
      </c>
      <c r="J1006" s="28">
        <f t="shared" si="29"/>
        <v>0</v>
      </c>
      <c r="K1006" s="29" t="s">
        <v>50</v>
      </c>
      <c r="L1006" s="29" t="s">
        <v>45</v>
      </c>
      <c r="M1006" s="29" t="s">
        <v>51</v>
      </c>
      <c r="N1006" s="30" t="str">
        <f>VLOOKUP(M1006,[5]OPERACIONAL!$A$1:$C$12,2,FALSE)</f>
        <v>SELECIONAR</v>
      </c>
    </row>
    <row r="1007" spans="2:14">
      <c r="B1007" s="23" t="str">
        <f t="shared" si="30"/>
        <v>U.</v>
      </c>
      <c r="C1007" s="24" t="s">
        <v>4</v>
      </c>
      <c r="D1007" s="25"/>
      <c r="E1007" s="25"/>
      <c r="F1007" s="24" t="s">
        <v>18</v>
      </c>
      <c r="G1007" s="26">
        <v>1</v>
      </c>
      <c r="H1007" s="31"/>
      <c r="I1007" s="27">
        <v>0</v>
      </c>
      <c r="J1007" s="28">
        <f t="shared" si="29"/>
        <v>0</v>
      </c>
      <c r="K1007" s="29" t="s">
        <v>50</v>
      </c>
      <c r="L1007" s="29" t="s">
        <v>45</v>
      </c>
      <c r="M1007" s="29" t="s">
        <v>51</v>
      </c>
      <c r="N1007" s="30" t="str">
        <f>VLOOKUP(M1007,[5]OPERACIONAL!$A$1:$C$12,2,FALSE)</f>
        <v>SELECIONAR</v>
      </c>
    </row>
    <row r="1008" spans="2:14">
      <c r="B1008" s="23" t="str">
        <f t="shared" si="30"/>
        <v>U.</v>
      </c>
      <c r="C1008" s="24" t="s">
        <v>4</v>
      </c>
      <c r="D1008" s="25"/>
      <c r="E1008" s="25"/>
      <c r="F1008" s="24" t="s">
        <v>18</v>
      </c>
      <c r="G1008" s="26">
        <v>1</v>
      </c>
      <c r="H1008" s="31"/>
      <c r="I1008" s="27">
        <v>0</v>
      </c>
      <c r="J1008" s="28">
        <f t="shared" si="29"/>
        <v>0</v>
      </c>
      <c r="K1008" s="29" t="s">
        <v>50</v>
      </c>
      <c r="L1008" s="29" t="s">
        <v>45</v>
      </c>
      <c r="M1008" s="29" t="s">
        <v>51</v>
      </c>
      <c r="N1008" s="30" t="str">
        <f>VLOOKUP(M1008,[5]OPERACIONAL!$A$1:$C$12,2,FALSE)</f>
        <v>SELECIONAR</v>
      </c>
    </row>
    <row r="1009" spans="2:14">
      <c r="B1009" s="23" t="str">
        <f t="shared" si="30"/>
        <v>U.</v>
      </c>
      <c r="C1009" s="24" t="s">
        <v>4</v>
      </c>
      <c r="D1009" s="25"/>
      <c r="E1009" s="25"/>
      <c r="F1009" s="24" t="s">
        <v>18</v>
      </c>
      <c r="G1009" s="26">
        <v>1</v>
      </c>
      <c r="H1009" s="31"/>
      <c r="I1009" s="27">
        <v>0</v>
      </c>
      <c r="J1009" s="28">
        <f t="shared" si="29"/>
        <v>0</v>
      </c>
      <c r="K1009" s="29" t="s">
        <v>50</v>
      </c>
      <c r="L1009" s="29" t="s">
        <v>45</v>
      </c>
      <c r="M1009" s="29" t="s">
        <v>51</v>
      </c>
      <c r="N1009" s="30" t="str">
        <f>VLOOKUP(M1009,[5]OPERACIONAL!$A$1:$C$12,2,FALSE)</f>
        <v>SELECIONAR</v>
      </c>
    </row>
    <row r="1010" spans="2:14">
      <c r="B1010" s="23" t="str">
        <f t="shared" si="30"/>
        <v>U.</v>
      </c>
      <c r="C1010" s="24" t="s">
        <v>4</v>
      </c>
      <c r="D1010" s="25"/>
      <c r="E1010" s="25"/>
      <c r="F1010" s="24" t="s">
        <v>18</v>
      </c>
      <c r="G1010" s="26">
        <v>1</v>
      </c>
      <c r="H1010" s="31"/>
      <c r="I1010" s="27">
        <v>0</v>
      </c>
      <c r="J1010" s="28">
        <f t="shared" si="29"/>
        <v>0</v>
      </c>
      <c r="K1010" s="29" t="s">
        <v>50</v>
      </c>
      <c r="L1010" s="29" t="s">
        <v>45</v>
      </c>
      <c r="M1010" s="29" t="s">
        <v>51</v>
      </c>
      <c r="N1010" s="30" t="str">
        <f>VLOOKUP(M1010,[5]OPERACIONAL!$A$1:$C$12,2,FALSE)</f>
        <v>SELECIONAR</v>
      </c>
    </row>
    <row r="1011" spans="2:14">
      <c r="B1011" s="23" t="str">
        <f t="shared" si="30"/>
        <v>U.</v>
      </c>
      <c r="C1011" s="24" t="s">
        <v>4</v>
      </c>
      <c r="D1011" s="25"/>
      <c r="E1011" s="25"/>
      <c r="F1011" s="24" t="s">
        <v>18</v>
      </c>
      <c r="G1011" s="26">
        <v>1</v>
      </c>
      <c r="H1011" s="31"/>
      <c r="I1011" s="27">
        <v>0</v>
      </c>
      <c r="J1011" s="28">
        <f t="shared" si="29"/>
        <v>0</v>
      </c>
      <c r="K1011" s="29" t="s">
        <v>50</v>
      </c>
      <c r="L1011" s="29" t="s">
        <v>45</v>
      </c>
      <c r="M1011" s="29" t="s">
        <v>51</v>
      </c>
      <c r="N1011" s="30" t="str">
        <f>VLOOKUP(M1011,[5]OPERACIONAL!$A$1:$C$12,2,FALSE)</f>
        <v>SELECIONAR</v>
      </c>
    </row>
    <row r="1012" spans="2:14">
      <c r="B1012" s="23" t="str">
        <f t="shared" si="30"/>
        <v>U.</v>
      </c>
      <c r="C1012" s="24" t="s">
        <v>4</v>
      </c>
      <c r="D1012" s="25"/>
      <c r="E1012" s="25"/>
      <c r="F1012" s="24" t="s">
        <v>18</v>
      </c>
      <c r="G1012" s="26">
        <v>1</v>
      </c>
      <c r="H1012" s="31"/>
      <c r="I1012" s="27">
        <v>0</v>
      </c>
      <c r="J1012" s="28">
        <f t="shared" si="29"/>
        <v>0</v>
      </c>
      <c r="K1012" s="29" t="s">
        <v>50</v>
      </c>
      <c r="L1012" s="29" t="s">
        <v>45</v>
      </c>
      <c r="M1012" s="29" t="s">
        <v>51</v>
      </c>
      <c r="N1012" s="30" t="str">
        <f>VLOOKUP(M1012,[5]OPERACIONAL!$A$1:$C$12,2,FALSE)</f>
        <v>SELECIONAR</v>
      </c>
    </row>
    <row r="1013" spans="2:14">
      <c r="B1013" s="23" t="str">
        <f t="shared" si="30"/>
        <v>U.</v>
      </c>
      <c r="C1013" s="24" t="s">
        <v>4</v>
      </c>
      <c r="D1013" s="25"/>
      <c r="E1013" s="25"/>
      <c r="F1013" s="24" t="s">
        <v>18</v>
      </c>
      <c r="G1013" s="26">
        <v>1</v>
      </c>
      <c r="H1013" s="31"/>
      <c r="I1013" s="27">
        <v>0</v>
      </c>
      <c r="J1013" s="28">
        <f t="shared" si="29"/>
        <v>0</v>
      </c>
      <c r="K1013" s="29" t="s">
        <v>50</v>
      </c>
      <c r="L1013" s="29" t="s">
        <v>45</v>
      </c>
      <c r="M1013" s="29" t="s">
        <v>51</v>
      </c>
      <c r="N1013" s="30" t="str">
        <f>VLOOKUP(M1013,[5]OPERACIONAL!$A$1:$C$12,2,FALSE)</f>
        <v>SELECIONAR</v>
      </c>
    </row>
    <row r="1014" spans="2:14">
      <c r="B1014" s="23" t="str">
        <f t="shared" si="30"/>
        <v>U.</v>
      </c>
      <c r="C1014" s="24" t="s">
        <v>4</v>
      </c>
      <c r="D1014" s="25"/>
      <c r="E1014" s="25"/>
      <c r="F1014" s="24" t="s">
        <v>18</v>
      </c>
      <c r="G1014" s="26">
        <v>1</v>
      </c>
      <c r="H1014" s="31"/>
      <c r="I1014" s="27">
        <v>0</v>
      </c>
      <c r="J1014" s="28">
        <f t="shared" si="29"/>
        <v>0</v>
      </c>
      <c r="K1014" s="29" t="s">
        <v>50</v>
      </c>
      <c r="L1014" s="29" t="s">
        <v>45</v>
      </c>
      <c r="M1014" s="29" t="s">
        <v>51</v>
      </c>
      <c r="N1014" s="30" t="str">
        <f>VLOOKUP(M1014,[5]OPERACIONAL!$A$1:$C$12,2,FALSE)</f>
        <v>SELECIONAR</v>
      </c>
    </row>
    <row r="1015" spans="2:14">
      <c r="B1015" s="23" t="str">
        <f t="shared" si="30"/>
        <v>U.</v>
      </c>
      <c r="C1015" s="24" t="s">
        <v>4</v>
      </c>
      <c r="D1015" s="25"/>
      <c r="E1015" s="25"/>
      <c r="F1015" s="24" t="s">
        <v>18</v>
      </c>
      <c r="G1015" s="26">
        <v>1</v>
      </c>
      <c r="H1015" s="31"/>
      <c r="I1015" s="27">
        <v>0</v>
      </c>
      <c r="J1015" s="28">
        <f t="shared" ref="J1015:J1045" si="31">G1015*I1015</f>
        <v>0</v>
      </c>
      <c r="K1015" s="29" t="s">
        <v>50</v>
      </c>
      <c r="L1015" s="29" t="s">
        <v>45</v>
      </c>
      <c r="M1015" s="29" t="s">
        <v>51</v>
      </c>
      <c r="N1015" s="30" t="str">
        <f>VLOOKUP(M1015,[5]OPERACIONAL!$A$1:$C$12,2,FALSE)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VLOOKUP(M1016,[5]OPERACIONAL!$A$1:$C$12,2,FALSE)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VLOOKUP(M1017,[5]OPERACIONAL!$A$1:$C$12,2,FALSE)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VLOOKUP(M1018,[5]OPERACIONAL!$A$1:$C$12,2,FALSE)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VLOOKUP(M1019,[5]OPERACIONAL!$A$1:$C$12,2,FALSE)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VLOOKUP(M1020,[5]OPERACIONAL!$A$1:$C$12,2,FALSE)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VLOOKUP(M1021,[5]OPERACIONAL!$A$1:$C$12,2,FALSE)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VLOOKUP(M1022,[5]OPERACIONAL!$A$1:$C$12,2,FALSE)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VLOOKUP(M1023,[5]OPERACIONAL!$A$1:$C$12,2,FALSE)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VLOOKUP(M1024,[5]OPERACIONAL!$A$1:$C$12,2,FALSE)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VLOOKUP(M1025,[5]OPERACIONAL!$A$1:$C$12,2,FALSE)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VLOOKUP(M1026,[5]OPERACIONAL!$A$1:$C$12,2,FALSE)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VLOOKUP(M1027,[5]OPERACIONAL!$A$1:$C$12,2,FALSE)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VLOOKUP(M1028,[5]OPERACIONAL!$A$1:$C$12,2,FALSE)</f>
        <v>SELECIONAR</v>
      </c>
    </row>
    <row r="1029" spans="2:14">
      <c r="B1029" s="23" t="str">
        <f t="shared" si="30"/>
        <v>U.</v>
      </c>
      <c r="C1029" s="24" t="s">
        <v>4</v>
      </c>
      <c r="D1029" s="25"/>
      <c r="E1029" s="25"/>
      <c r="F1029" s="24" t="s">
        <v>18</v>
      </c>
      <c r="G1029" s="26">
        <v>1</v>
      </c>
      <c r="H1029" s="31"/>
      <c r="I1029" s="27">
        <v>0</v>
      </c>
      <c r="J1029" s="28">
        <f t="shared" si="31"/>
        <v>0</v>
      </c>
      <c r="K1029" s="29" t="s">
        <v>50</v>
      </c>
      <c r="L1029" s="29" t="s">
        <v>45</v>
      </c>
      <c r="M1029" s="29" t="s">
        <v>51</v>
      </c>
      <c r="N1029" s="30" t="str">
        <f>VLOOKUP(M1029,[5]OPERACIONAL!$A$1:$C$12,2,FALSE)</f>
        <v>SELECIONAR</v>
      </c>
    </row>
    <row r="1030" spans="2:14">
      <c r="B1030" s="23" t="str">
        <f t="shared" si="30"/>
        <v>U.</v>
      </c>
      <c r="C1030" s="24" t="s">
        <v>4</v>
      </c>
      <c r="D1030" s="25"/>
      <c r="E1030" s="25"/>
      <c r="F1030" s="24" t="s">
        <v>18</v>
      </c>
      <c r="G1030" s="26">
        <v>1</v>
      </c>
      <c r="H1030" s="31"/>
      <c r="I1030" s="27">
        <v>0</v>
      </c>
      <c r="J1030" s="28">
        <f t="shared" si="31"/>
        <v>0</v>
      </c>
      <c r="K1030" s="29" t="s">
        <v>50</v>
      </c>
      <c r="L1030" s="29" t="s">
        <v>45</v>
      </c>
      <c r="M1030" s="29" t="s">
        <v>51</v>
      </c>
      <c r="N1030" s="30" t="str">
        <f>VLOOKUP(M1030,[5]OPERACIONAL!$A$1:$C$12,2,FALSE)</f>
        <v>SELECIONAR</v>
      </c>
    </row>
    <row r="1031" spans="2:14">
      <c r="B1031" s="23" t="str">
        <f t="shared" si="30"/>
        <v>U.</v>
      </c>
      <c r="C1031" s="24" t="s">
        <v>4</v>
      </c>
      <c r="D1031" s="25"/>
      <c r="E1031" s="25"/>
      <c r="F1031" s="24" t="s">
        <v>18</v>
      </c>
      <c r="G1031" s="26">
        <v>1</v>
      </c>
      <c r="H1031" s="31"/>
      <c r="I1031" s="27">
        <v>0</v>
      </c>
      <c r="J1031" s="28">
        <f t="shared" si="31"/>
        <v>0</v>
      </c>
      <c r="K1031" s="29" t="s">
        <v>50</v>
      </c>
      <c r="L1031" s="29" t="s">
        <v>45</v>
      </c>
      <c r="M1031" s="29" t="s">
        <v>51</v>
      </c>
      <c r="N1031" s="30" t="str">
        <f>VLOOKUP(M1031,[5]OPERACIONAL!$A$1:$C$12,2,FALSE)</f>
        <v>SELECIONAR</v>
      </c>
    </row>
    <row r="1032" spans="2:14">
      <c r="B1032" s="23" t="str">
        <f t="shared" si="30"/>
        <v>U.</v>
      </c>
      <c r="C1032" s="24" t="s">
        <v>4</v>
      </c>
      <c r="D1032" s="25"/>
      <c r="E1032" s="25"/>
      <c r="F1032" s="24" t="s">
        <v>18</v>
      </c>
      <c r="G1032" s="26">
        <v>1</v>
      </c>
      <c r="H1032" s="31"/>
      <c r="I1032" s="27">
        <v>0</v>
      </c>
      <c r="J1032" s="28">
        <f t="shared" si="31"/>
        <v>0</v>
      </c>
      <c r="K1032" s="29" t="s">
        <v>50</v>
      </c>
      <c r="L1032" s="29" t="s">
        <v>45</v>
      </c>
      <c r="M1032" s="29" t="s">
        <v>51</v>
      </c>
      <c r="N1032" s="30" t="str">
        <f>VLOOKUP(M1032,[5]OPERACIONAL!$A$1:$C$12,2,FALSE)</f>
        <v>SELECIONAR</v>
      </c>
    </row>
    <row r="1033" spans="2:14">
      <c r="B1033" s="23" t="str">
        <f t="shared" si="30"/>
        <v>U.</v>
      </c>
      <c r="C1033" s="24" t="s">
        <v>4</v>
      </c>
      <c r="D1033" s="25"/>
      <c r="E1033" s="25"/>
      <c r="F1033" s="24" t="s">
        <v>18</v>
      </c>
      <c r="G1033" s="26">
        <v>1</v>
      </c>
      <c r="H1033" s="31"/>
      <c r="I1033" s="27">
        <v>0</v>
      </c>
      <c r="J1033" s="28">
        <f t="shared" si="31"/>
        <v>0</v>
      </c>
      <c r="K1033" s="29" t="s">
        <v>50</v>
      </c>
      <c r="L1033" s="29" t="s">
        <v>45</v>
      </c>
      <c r="M1033" s="29" t="s">
        <v>51</v>
      </c>
      <c r="N1033" s="30" t="str">
        <f>VLOOKUP(M1033,[5]OPERACIONAL!$A$1:$C$12,2,FALSE)</f>
        <v>SELECIONAR</v>
      </c>
    </row>
    <row r="1034" spans="2:14">
      <c r="B1034" s="23" t="str">
        <f t="shared" si="30"/>
        <v>U.</v>
      </c>
      <c r="C1034" s="24" t="s">
        <v>4</v>
      </c>
      <c r="D1034" s="25"/>
      <c r="E1034" s="25"/>
      <c r="F1034" s="24" t="s">
        <v>18</v>
      </c>
      <c r="G1034" s="26">
        <v>1</v>
      </c>
      <c r="H1034" s="31"/>
      <c r="I1034" s="27">
        <v>0</v>
      </c>
      <c r="J1034" s="28">
        <f t="shared" si="31"/>
        <v>0</v>
      </c>
      <c r="K1034" s="29" t="s">
        <v>50</v>
      </c>
      <c r="L1034" s="29" t="s">
        <v>45</v>
      </c>
      <c r="M1034" s="29" t="s">
        <v>51</v>
      </c>
      <c r="N1034" s="30" t="str">
        <f>VLOOKUP(M1034,[5]OPERACIONAL!$A$1:$C$12,2,FALSE)</f>
        <v>SELECIONAR</v>
      </c>
    </row>
    <row r="1035" spans="2:14">
      <c r="B1035" s="23" t="str">
        <f t="shared" si="30"/>
        <v>U.</v>
      </c>
      <c r="C1035" s="24" t="s">
        <v>4</v>
      </c>
      <c r="D1035" s="25"/>
      <c r="E1035" s="25"/>
      <c r="F1035" s="24" t="s">
        <v>18</v>
      </c>
      <c r="G1035" s="26">
        <v>1</v>
      </c>
      <c r="H1035" s="31"/>
      <c r="I1035" s="27">
        <v>0</v>
      </c>
      <c r="J1035" s="28">
        <f t="shared" si="31"/>
        <v>0</v>
      </c>
      <c r="K1035" s="29" t="s">
        <v>50</v>
      </c>
      <c r="L1035" s="29" t="s">
        <v>45</v>
      </c>
      <c r="M1035" s="29" t="s">
        <v>51</v>
      </c>
      <c r="N1035" s="30" t="str">
        <f>VLOOKUP(M1035,[5]OPERACIONAL!$A$1:$C$12,2,FALSE)</f>
        <v>SELECIONAR</v>
      </c>
    </row>
    <row r="1036" spans="2:14">
      <c r="B1036" s="23" t="str">
        <f t="shared" si="30"/>
        <v>U.</v>
      </c>
      <c r="C1036" s="24" t="s">
        <v>4</v>
      </c>
      <c r="D1036" s="25"/>
      <c r="E1036" s="25"/>
      <c r="F1036" s="24" t="s">
        <v>18</v>
      </c>
      <c r="G1036" s="26">
        <v>1</v>
      </c>
      <c r="H1036" s="31"/>
      <c r="I1036" s="27">
        <v>0</v>
      </c>
      <c r="J1036" s="28">
        <f t="shared" si="31"/>
        <v>0</v>
      </c>
      <c r="K1036" s="29" t="s">
        <v>50</v>
      </c>
      <c r="L1036" s="29" t="s">
        <v>45</v>
      </c>
      <c r="M1036" s="29" t="s">
        <v>51</v>
      </c>
      <c r="N1036" s="30" t="str">
        <f>VLOOKUP(M1036,[5]OPERACIONAL!$A$1:$C$12,2,FALSE)</f>
        <v>SELECIONAR</v>
      </c>
    </row>
    <row r="1037" spans="2:14">
      <c r="B1037" s="23" t="str">
        <f t="shared" si="30"/>
        <v>U.</v>
      </c>
      <c r="C1037" s="24" t="s">
        <v>4</v>
      </c>
      <c r="D1037" s="25"/>
      <c r="E1037" s="25"/>
      <c r="F1037" s="24" t="s">
        <v>18</v>
      </c>
      <c r="G1037" s="26">
        <v>1</v>
      </c>
      <c r="H1037" s="31"/>
      <c r="I1037" s="27">
        <v>0</v>
      </c>
      <c r="J1037" s="28">
        <f t="shared" si="31"/>
        <v>0</v>
      </c>
      <c r="K1037" s="29" t="s">
        <v>50</v>
      </c>
      <c r="L1037" s="29" t="s">
        <v>45</v>
      </c>
      <c r="M1037" s="29" t="s">
        <v>51</v>
      </c>
      <c r="N1037" s="30" t="str">
        <f>VLOOKUP(M1037,[5]OPERACIONAL!$A$1:$C$12,2,FALSE)</f>
        <v>SELECIONAR</v>
      </c>
    </row>
    <row r="1038" spans="2:14">
      <c r="B1038" s="23" t="str">
        <f t="shared" si="30"/>
        <v>U.</v>
      </c>
      <c r="C1038" s="24" t="s">
        <v>4</v>
      </c>
      <c r="D1038" s="25"/>
      <c r="E1038" s="25"/>
      <c r="F1038" s="24" t="s">
        <v>18</v>
      </c>
      <c r="G1038" s="26">
        <v>1</v>
      </c>
      <c r="H1038" s="31"/>
      <c r="I1038" s="27">
        <v>0</v>
      </c>
      <c r="J1038" s="28">
        <f t="shared" si="31"/>
        <v>0</v>
      </c>
      <c r="K1038" s="29" t="s">
        <v>50</v>
      </c>
      <c r="L1038" s="29" t="s">
        <v>45</v>
      </c>
      <c r="M1038" s="29" t="s">
        <v>51</v>
      </c>
      <c r="N1038" s="30" t="str">
        <f>VLOOKUP(M1038,[5]OPERACIONAL!$A$1:$C$12,2,FALSE)</f>
        <v>SELECIONAR</v>
      </c>
    </row>
    <row r="1039" spans="2:14">
      <c r="B1039" s="23" t="str">
        <f t="shared" si="30"/>
        <v>U.</v>
      </c>
      <c r="C1039" s="24" t="s">
        <v>4</v>
      </c>
      <c r="D1039" s="25"/>
      <c r="E1039" s="25"/>
      <c r="F1039" s="24" t="s">
        <v>18</v>
      </c>
      <c r="G1039" s="26">
        <v>1</v>
      </c>
      <c r="H1039" s="31"/>
      <c r="I1039" s="27">
        <v>0</v>
      </c>
      <c r="J1039" s="28">
        <f t="shared" si="31"/>
        <v>0</v>
      </c>
      <c r="K1039" s="29" t="s">
        <v>50</v>
      </c>
      <c r="L1039" s="29" t="s">
        <v>45</v>
      </c>
      <c r="M1039" s="29" t="s">
        <v>51</v>
      </c>
      <c r="N1039" s="30" t="str">
        <f>VLOOKUP(M1039,[5]OPERACIONAL!$A$1:$C$12,2,FALSE)</f>
        <v>SELECIONAR</v>
      </c>
    </row>
    <row r="1040" spans="2:14">
      <c r="B1040" s="23" t="str">
        <f t="shared" si="30"/>
        <v>U.</v>
      </c>
      <c r="C1040" s="24" t="s">
        <v>4</v>
      </c>
      <c r="D1040" s="25"/>
      <c r="E1040" s="25"/>
      <c r="F1040" s="24" t="s">
        <v>18</v>
      </c>
      <c r="G1040" s="26">
        <v>1</v>
      </c>
      <c r="H1040" s="31"/>
      <c r="I1040" s="27">
        <v>0</v>
      </c>
      <c r="J1040" s="28">
        <f t="shared" si="31"/>
        <v>0</v>
      </c>
      <c r="K1040" s="29" t="s">
        <v>50</v>
      </c>
      <c r="L1040" s="29" t="s">
        <v>45</v>
      </c>
      <c r="M1040" s="29" t="s">
        <v>51</v>
      </c>
      <c r="N1040" s="30" t="str">
        <f>VLOOKUP(M1040,[5]OPERACIONAL!$A$1:$C$12,2,FALSE)</f>
        <v>SELECIONAR</v>
      </c>
    </row>
    <row r="1041" spans="2:14">
      <c r="B1041" s="23" t="str">
        <f t="shared" si="30"/>
        <v>U.</v>
      </c>
      <c r="C1041" s="24" t="s">
        <v>4</v>
      </c>
      <c r="D1041" s="25"/>
      <c r="E1041" s="25"/>
      <c r="F1041" s="24" t="s">
        <v>18</v>
      </c>
      <c r="G1041" s="26">
        <v>1</v>
      </c>
      <c r="H1041" s="31"/>
      <c r="I1041" s="27">
        <v>0</v>
      </c>
      <c r="J1041" s="28">
        <f t="shared" si="31"/>
        <v>0</v>
      </c>
      <c r="K1041" s="29" t="s">
        <v>50</v>
      </c>
      <c r="L1041" s="29" t="s">
        <v>45</v>
      </c>
      <c r="M1041" s="29" t="s">
        <v>51</v>
      </c>
      <c r="N1041" s="30" t="str">
        <f>VLOOKUP(M1041,[5]OPERACIONAL!$A$1:$C$12,2,FALSE)</f>
        <v>SELECIONAR</v>
      </c>
    </row>
    <row r="1042" spans="2:14">
      <c r="B1042" s="23" t="str">
        <f t="shared" si="30"/>
        <v>U.</v>
      </c>
      <c r="C1042" s="24" t="s">
        <v>4</v>
      </c>
      <c r="D1042" s="25"/>
      <c r="E1042" s="25"/>
      <c r="F1042" s="24" t="s">
        <v>18</v>
      </c>
      <c r="G1042" s="26">
        <v>1</v>
      </c>
      <c r="H1042" s="31"/>
      <c r="I1042" s="27">
        <v>0</v>
      </c>
      <c r="J1042" s="28">
        <f t="shared" si="31"/>
        <v>0</v>
      </c>
      <c r="K1042" s="29" t="s">
        <v>50</v>
      </c>
      <c r="L1042" s="29" t="s">
        <v>45</v>
      </c>
      <c r="M1042" s="29" t="s">
        <v>51</v>
      </c>
      <c r="N1042" s="30" t="str">
        <f>VLOOKUP(M1042,[5]OPERACIONAL!$A$1:$C$12,2,FALSE)</f>
        <v>SELECIONAR</v>
      </c>
    </row>
    <row r="1043" spans="2:14">
      <c r="B1043" s="23" t="str">
        <f t="shared" si="30"/>
        <v>U.</v>
      </c>
      <c r="C1043" s="24" t="s">
        <v>4</v>
      </c>
      <c r="D1043" s="25"/>
      <c r="E1043" s="25"/>
      <c r="F1043" s="24" t="s">
        <v>18</v>
      </c>
      <c r="G1043" s="26">
        <v>1</v>
      </c>
      <c r="H1043" s="31"/>
      <c r="I1043" s="27">
        <v>0</v>
      </c>
      <c r="J1043" s="28">
        <f t="shared" si="31"/>
        <v>0</v>
      </c>
      <c r="K1043" s="29" t="s">
        <v>50</v>
      </c>
      <c r="L1043" s="29" t="s">
        <v>45</v>
      </c>
      <c r="M1043" s="29" t="s">
        <v>51</v>
      </c>
      <c r="N1043" s="30" t="str">
        <f>VLOOKUP(M1043,[5]OPERACIONAL!$A$1:$C$12,2,FALSE)</f>
        <v>SELECIONAR</v>
      </c>
    </row>
    <row r="1044" spans="2:14">
      <c r="B1044" s="23" t="str">
        <f t="shared" si="30"/>
        <v>U.</v>
      </c>
      <c r="C1044" s="24" t="s">
        <v>4</v>
      </c>
      <c r="D1044" s="25"/>
      <c r="E1044" s="25"/>
      <c r="F1044" s="24" t="s">
        <v>18</v>
      </c>
      <c r="G1044" s="26">
        <v>1</v>
      </c>
      <c r="H1044" s="31"/>
      <c r="I1044" s="27">
        <v>0</v>
      </c>
      <c r="J1044" s="28">
        <f t="shared" si="31"/>
        <v>0</v>
      </c>
      <c r="K1044" s="29" t="s">
        <v>50</v>
      </c>
      <c r="L1044" s="29" t="s">
        <v>45</v>
      </c>
      <c r="M1044" s="29" t="s">
        <v>51</v>
      </c>
      <c r="N1044" s="30" t="str">
        <f>VLOOKUP(M1044,[5]OPERACIONAL!$A$1:$C$12,2,FALSE)</f>
        <v>SELECIONAR</v>
      </c>
    </row>
    <row r="1045" spans="2:14" ht="12.75" thickBot="1">
      <c r="B1045" s="32" t="str">
        <f t="shared" si="30"/>
        <v>U.</v>
      </c>
      <c r="C1045" s="33" t="s">
        <v>4</v>
      </c>
      <c r="D1045" s="34"/>
      <c r="E1045" s="34"/>
      <c r="F1045" s="33" t="s">
        <v>18</v>
      </c>
      <c r="G1045" s="35">
        <v>1</v>
      </c>
      <c r="H1045" s="36"/>
      <c r="I1045" s="37">
        <v>0</v>
      </c>
      <c r="J1045" s="38">
        <f t="shared" si="31"/>
        <v>0</v>
      </c>
      <c r="K1045" s="39" t="s">
        <v>50</v>
      </c>
      <c r="L1045" s="39" t="s">
        <v>45</v>
      </c>
      <c r="M1045" s="39" t="s">
        <v>51</v>
      </c>
      <c r="N1045" s="40" t="str">
        <f>VLOOKUP(M1045,[5]OPERACIONAL!$A$1:$C$12,2,FALSE)</f>
        <v>SELECIONAR</v>
      </c>
    </row>
  </sheetData>
  <autoFilter ref="B3:N1045"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C5511-2D97-4525-BE07-9232AA0215F8}">
  <dimension ref="B1:N1041"/>
  <sheetViews>
    <sheetView topLeftCell="A15" zoomScale="85" zoomScaleNormal="85" workbookViewId="0">
      <selection activeCell="N28" sqref="N28:N30"/>
    </sheetView>
  </sheetViews>
  <sheetFormatPr defaultRowHeight="12"/>
  <cols>
    <col min="1" max="1" width="9.140625" style="1"/>
    <col min="2" max="2" width="4.140625" style="1" bestFit="1" customWidth="1"/>
    <col min="3" max="3" width="6" style="1" bestFit="1" customWidth="1"/>
    <col min="4" max="4" width="45.85546875" style="2" bestFit="1" customWidth="1"/>
    <col min="5" max="5" width="18.140625" style="2" bestFit="1" customWidth="1"/>
    <col min="6" max="6" width="7.7109375" style="1" bestFit="1" customWidth="1"/>
    <col min="7" max="7" width="9.42578125" style="1" customWidth="1"/>
    <col min="8" max="8" width="18.140625" style="1" bestFit="1" customWidth="1"/>
    <col min="9" max="9" width="10.42578125" style="1" bestFit="1" customWidth="1"/>
    <col min="10" max="10" width="20.28515625" style="1" bestFit="1" customWidth="1"/>
    <col min="11" max="11" width="16.28515625" style="2" bestFit="1" customWidth="1"/>
    <col min="12" max="12" width="20.28515625" style="2" bestFit="1" customWidth="1"/>
    <col min="13" max="13" width="17.140625" style="2" bestFit="1" customWidth="1"/>
    <col min="14" max="14" width="75.42578125" style="1" customWidth="1"/>
    <col min="15" max="16384" width="9.140625" style="1"/>
  </cols>
  <sheetData>
    <row r="1" spans="2:14" ht="12.75" thickBot="1">
      <c r="I1" s="3" t="s">
        <v>0</v>
      </c>
      <c r="J1" s="4">
        <f>SUBTOTAL(9,J4:J1041)</f>
        <v>18905000</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58.5" customHeight="1"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48">
      <c r="B4" s="14">
        <v>17</v>
      </c>
      <c r="C4" s="15" t="s">
        <v>558</v>
      </c>
      <c r="D4" s="16" t="s">
        <v>559</v>
      </c>
      <c r="E4" s="16" t="s">
        <v>560</v>
      </c>
      <c r="F4" s="15" t="s">
        <v>18</v>
      </c>
      <c r="G4" s="17">
        <v>1</v>
      </c>
      <c r="H4" s="121">
        <v>45292</v>
      </c>
      <c r="I4" s="19">
        <v>1</v>
      </c>
      <c r="J4" s="20">
        <v>70000</v>
      </c>
      <c r="K4" s="122" t="s">
        <v>20</v>
      </c>
      <c r="L4" s="21" t="s">
        <v>21</v>
      </c>
      <c r="M4" s="122" t="s">
        <v>109</v>
      </c>
      <c r="N4" s="22" t="str">
        <f>VLOOKUP(M4,[6]OPERACIONAL!$A$1:$C$13,2,FALSE)</f>
        <v>OBRAS E INSTALAÇÕES</v>
      </c>
    </row>
    <row r="5" spans="2:14" ht="48">
      <c r="B5" s="23">
        <v>17</v>
      </c>
      <c r="C5" s="24" t="s">
        <v>558</v>
      </c>
      <c r="D5" s="25" t="s">
        <v>561</v>
      </c>
      <c r="E5" s="25" t="s">
        <v>562</v>
      </c>
      <c r="F5" s="24" t="s">
        <v>18</v>
      </c>
      <c r="G5" s="26">
        <v>1</v>
      </c>
      <c r="H5" s="45">
        <v>45292</v>
      </c>
      <c r="I5" s="27">
        <v>0</v>
      </c>
      <c r="J5" s="28">
        <v>600000</v>
      </c>
      <c r="K5" s="29" t="s">
        <v>20</v>
      </c>
      <c r="L5" s="29" t="s">
        <v>21</v>
      </c>
      <c r="M5" s="29" t="s">
        <v>109</v>
      </c>
      <c r="N5" s="30" t="str">
        <f>VLOOKUP(M5,[6]OPERACIONAL!$A$1:$C$13,2,FALSE)</f>
        <v>OBRAS E INSTALAÇÕES</v>
      </c>
    </row>
    <row r="6" spans="2:14" ht="48">
      <c r="B6" s="23">
        <v>17</v>
      </c>
      <c r="C6" s="24" t="s">
        <v>558</v>
      </c>
      <c r="D6" s="25" t="s">
        <v>563</v>
      </c>
      <c r="E6" s="25" t="s">
        <v>564</v>
      </c>
      <c r="F6" s="24" t="s">
        <v>18</v>
      </c>
      <c r="G6" s="26">
        <v>1</v>
      </c>
      <c r="H6" s="45">
        <v>45292</v>
      </c>
      <c r="I6" s="27">
        <v>0</v>
      </c>
      <c r="J6" s="28">
        <v>100000</v>
      </c>
      <c r="K6" s="29" t="s">
        <v>20</v>
      </c>
      <c r="L6" s="29" t="s">
        <v>21</v>
      </c>
      <c r="M6" s="29" t="s">
        <v>109</v>
      </c>
      <c r="N6" s="30" t="str">
        <f>VLOOKUP(M6,[6]OPERACIONAL!$A$1:$C$13,2,FALSE)</f>
        <v>OBRAS E INSTALAÇÕES</v>
      </c>
    </row>
    <row r="7" spans="2:14" ht="24">
      <c r="B7" s="23">
        <v>17</v>
      </c>
      <c r="C7" s="24" t="s">
        <v>558</v>
      </c>
      <c r="D7" s="25" t="s">
        <v>565</v>
      </c>
      <c r="E7" s="25" t="s">
        <v>566</v>
      </c>
      <c r="F7" s="24" t="s">
        <v>18</v>
      </c>
      <c r="G7" s="26">
        <v>1</v>
      </c>
      <c r="H7" s="45">
        <v>45292</v>
      </c>
      <c r="I7" s="27">
        <v>0</v>
      </c>
      <c r="J7" s="28">
        <v>3500000</v>
      </c>
      <c r="K7" s="29"/>
      <c r="L7" s="29" t="s">
        <v>21</v>
      </c>
      <c r="M7" s="29" t="s">
        <v>109</v>
      </c>
      <c r="N7" s="30"/>
    </row>
    <row r="8" spans="2:14" ht="35.25" customHeight="1">
      <c r="B8" s="23">
        <v>17</v>
      </c>
      <c r="C8" s="24" t="s">
        <v>558</v>
      </c>
      <c r="D8" s="25" t="s">
        <v>567</v>
      </c>
      <c r="E8" s="25" t="s">
        <v>566</v>
      </c>
      <c r="F8" s="24" t="s">
        <v>18</v>
      </c>
      <c r="G8" s="26">
        <v>1</v>
      </c>
      <c r="H8" s="45">
        <v>45292</v>
      </c>
      <c r="I8" s="27">
        <v>0</v>
      </c>
      <c r="J8" s="28">
        <v>200000</v>
      </c>
      <c r="K8" s="29" t="s">
        <v>20</v>
      </c>
      <c r="L8" s="29" t="s">
        <v>21</v>
      </c>
      <c r="M8" s="29" t="s">
        <v>109</v>
      </c>
      <c r="N8" s="30" t="str">
        <f>VLOOKUP(M8,[6]OPERACIONAL!$A$1:$C$13,2,FALSE)</f>
        <v>OBRAS E INSTALAÇÕES</v>
      </c>
    </row>
    <row r="9" spans="2:14" ht="48">
      <c r="B9" s="23">
        <v>17</v>
      </c>
      <c r="C9" s="24" t="s">
        <v>558</v>
      </c>
      <c r="D9" s="25" t="s">
        <v>568</v>
      </c>
      <c r="E9" s="25" t="s">
        <v>569</v>
      </c>
      <c r="F9" s="24" t="s">
        <v>18</v>
      </c>
      <c r="G9" s="26">
        <v>1</v>
      </c>
      <c r="H9" s="45">
        <v>45292</v>
      </c>
      <c r="I9" s="27">
        <v>0</v>
      </c>
      <c r="J9" s="28">
        <v>1292000</v>
      </c>
      <c r="K9" s="29" t="s">
        <v>20</v>
      </c>
      <c r="L9" s="29" t="s">
        <v>69</v>
      </c>
      <c r="M9" s="29" t="s">
        <v>109</v>
      </c>
      <c r="N9" s="30" t="str">
        <f>VLOOKUP(M9,[6]OPERACIONAL!$A$1:$C$13,2,FALSE)</f>
        <v>OBRAS E INSTALAÇÕES</v>
      </c>
    </row>
    <row r="10" spans="2:14" ht="24">
      <c r="B10" s="23">
        <v>17</v>
      </c>
      <c r="C10" s="24" t="s">
        <v>558</v>
      </c>
      <c r="D10" s="25" t="s">
        <v>570</v>
      </c>
      <c r="E10" s="25" t="s">
        <v>566</v>
      </c>
      <c r="F10" s="24" t="s">
        <v>18</v>
      </c>
      <c r="G10" s="26">
        <v>1</v>
      </c>
      <c r="H10" s="45">
        <v>45292</v>
      </c>
      <c r="I10" s="27">
        <v>0</v>
      </c>
      <c r="J10" s="28">
        <v>50000</v>
      </c>
      <c r="K10" s="29" t="s">
        <v>20</v>
      </c>
      <c r="L10" s="29" t="s">
        <v>21</v>
      </c>
      <c r="M10" s="29" t="s">
        <v>109</v>
      </c>
      <c r="N10" s="30" t="str">
        <f>VLOOKUP(M10,[6]OPERACIONAL!$A$1:$C$13,2,FALSE)</f>
        <v>OBRAS E INSTALAÇÕES</v>
      </c>
    </row>
    <row r="11" spans="2:14" ht="30" customHeight="1">
      <c r="B11" s="23">
        <v>17</v>
      </c>
      <c r="C11" s="24" t="s">
        <v>558</v>
      </c>
      <c r="D11" s="25" t="s">
        <v>571</v>
      </c>
      <c r="E11" s="25" t="s">
        <v>566</v>
      </c>
      <c r="F11" s="24" t="s">
        <v>18</v>
      </c>
      <c r="G11" s="26">
        <v>1</v>
      </c>
      <c r="H11" s="45">
        <v>45292</v>
      </c>
      <c r="I11" s="27">
        <v>0</v>
      </c>
      <c r="J11" s="28">
        <v>303000</v>
      </c>
      <c r="K11" s="29" t="s">
        <v>20</v>
      </c>
      <c r="L11" s="29" t="s">
        <v>21</v>
      </c>
      <c r="M11" s="29" t="s">
        <v>109</v>
      </c>
      <c r="N11" s="30" t="str">
        <f>VLOOKUP(M11,[6]OPERACIONAL!$A$1:$C$13,2,FALSE)</f>
        <v>OBRAS E INSTALAÇÕES</v>
      </c>
    </row>
    <row r="12" spans="2:14" ht="24">
      <c r="B12" s="23">
        <v>17</v>
      </c>
      <c r="C12" s="24" t="s">
        <v>558</v>
      </c>
      <c r="D12" s="25" t="s">
        <v>572</v>
      </c>
      <c r="E12" s="25" t="s">
        <v>566</v>
      </c>
      <c r="F12" s="24" t="s">
        <v>18</v>
      </c>
      <c r="G12" s="26">
        <v>1</v>
      </c>
      <c r="H12" s="45">
        <v>45292</v>
      </c>
      <c r="I12" s="27">
        <v>0</v>
      </c>
      <c r="J12" s="28">
        <v>240000</v>
      </c>
      <c r="K12" s="29" t="s">
        <v>20</v>
      </c>
      <c r="L12" s="29" t="s">
        <v>69</v>
      </c>
      <c r="M12" s="29" t="s">
        <v>22</v>
      </c>
      <c r="N12" s="30" t="str">
        <f>VLOOKUP(M12,[6]OPERACIONAL!$A$1:$C$13,2,FALSE)</f>
        <v>EQUIPAMENTOS E MATERIAL PERMANENTE</v>
      </c>
    </row>
    <row r="13" spans="2:14" ht="24">
      <c r="B13" s="23">
        <v>17</v>
      </c>
      <c r="C13" s="24" t="s">
        <v>558</v>
      </c>
      <c r="D13" s="25" t="s">
        <v>573</v>
      </c>
      <c r="E13" s="25" t="s">
        <v>566</v>
      </c>
      <c r="F13" s="24" t="s">
        <v>18</v>
      </c>
      <c r="G13" s="26">
        <v>1</v>
      </c>
      <c r="H13" s="45" t="s">
        <v>574</v>
      </c>
      <c r="I13" s="27">
        <v>0</v>
      </c>
      <c r="J13" s="28">
        <v>490000</v>
      </c>
      <c r="K13" s="29" t="s">
        <v>20</v>
      </c>
      <c r="L13" s="29" t="s">
        <v>21</v>
      </c>
      <c r="M13" s="29" t="s">
        <v>109</v>
      </c>
      <c r="N13" s="30" t="str">
        <f>VLOOKUP(M13,[6]OPERACIONAL!$A$1:$C$13,2,FALSE)</f>
        <v>OBRAS E INSTALAÇÕES</v>
      </c>
    </row>
    <row r="14" spans="2:14" ht="24">
      <c r="B14" s="23">
        <v>17</v>
      </c>
      <c r="C14" s="24" t="s">
        <v>558</v>
      </c>
      <c r="D14" s="25" t="s">
        <v>575</v>
      </c>
      <c r="E14" s="25" t="s">
        <v>566</v>
      </c>
      <c r="F14" s="24" t="s">
        <v>18</v>
      </c>
      <c r="G14" s="26">
        <v>1</v>
      </c>
      <c r="H14" s="45" t="s">
        <v>574</v>
      </c>
      <c r="I14" s="27">
        <v>0</v>
      </c>
      <c r="J14" s="28">
        <v>2500000</v>
      </c>
      <c r="K14" s="29" t="s">
        <v>20</v>
      </c>
      <c r="L14" s="29" t="s">
        <v>69</v>
      </c>
      <c r="M14" s="29" t="s">
        <v>109</v>
      </c>
      <c r="N14" s="30" t="str">
        <f>VLOOKUP(M14,[6]OPERACIONAL!$A$1:$C$13,2,FALSE)</f>
        <v>OBRAS E INSTALAÇÕES</v>
      </c>
    </row>
    <row r="15" spans="2:14" ht="24">
      <c r="B15" s="23">
        <v>17</v>
      </c>
      <c r="C15" s="24" t="s">
        <v>558</v>
      </c>
      <c r="D15" s="25" t="s">
        <v>576</v>
      </c>
      <c r="E15" s="25" t="s">
        <v>566</v>
      </c>
      <c r="F15" s="24" t="s">
        <v>18</v>
      </c>
      <c r="G15" s="26">
        <v>1</v>
      </c>
      <c r="H15" s="45" t="s">
        <v>574</v>
      </c>
      <c r="I15" s="27">
        <v>0</v>
      </c>
      <c r="J15" s="28">
        <v>750000</v>
      </c>
      <c r="K15" s="29" t="s">
        <v>20</v>
      </c>
      <c r="L15" s="29" t="s">
        <v>69</v>
      </c>
      <c r="M15" s="29" t="s">
        <v>577</v>
      </c>
      <c r="N15" s="30" t="str">
        <f>VLOOKUP(M15,[6]OPERACIONAL!$A$1:$C$13,2,FALSE)</f>
        <v>OUTROS SERVIÇOS DE TERCEIROS - PESSOA JURÍDICA</v>
      </c>
    </row>
    <row r="16" spans="2:14" ht="24">
      <c r="B16" s="23">
        <v>17</v>
      </c>
      <c r="C16" s="24" t="s">
        <v>558</v>
      </c>
      <c r="D16" s="25" t="s">
        <v>578</v>
      </c>
      <c r="E16" s="25" t="s">
        <v>566</v>
      </c>
      <c r="F16" s="24" t="s">
        <v>18</v>
      </c>
      <c r="G16" s="26">
        <v>1</v>
      </c>
      <c r="H16" s="45" t="s">
        <v>574</v>
      </c>
      <c r="I16" s="27">
        <v>0</v>
      </c>
      <c r="J16" s="28">
        <v>400000</v>
      </c>
      <c r="K16" s="29" t="s">
        <v>20</v>
      </c>
      <c r="L16" s="29" t="s">
        <v>69</v>
      </c>
      <c r="M16" s="29" t="s">
        <v>109</v>
      </c>
      <c r="N16" s="30" t="str">
        <f>VLOOKUP(M16,[6]OPERACIONAL!$A$1:$C$13,2,FALSE)</f>
        <v>OBRAS E INSTALAÇÕES</v>
      </c>
    </row>
    <row r="17" spans="2:14" ht="24">
      <c r="B17" s="23">
        <v>17</v>
      </c>
      <c r="C17" s="24" t="s">
        <v>558</v>
      </c>
      <c r="D17" s="25" t="s">
        <v>579</v>
      </c>
      <c r="E17" s="25" t="s">
        <v>566</v>
      </c>
      <c r="F17" s="24" t="s">
        <v>18</v>
      </c>
      <c r="G17" s="26">
        <v>1</v>
      </c>
      <c r="H17" s="45" t="s">
        <v>574</v>
      </c>
      <c r="I17" s="27">
        <v>0</v>
      </c>
      <c r="J17" s="28">
        <v>2500000</v>
      </c>
      <c r="K17" s="29" t="s">
        <v>20</v>
      </c>
      <c r="L17" s="29" t="s">
        <v>21</v>
      </c>
      <c r="M17" s="29" t="s">
        <v>109</v>
      </c>
      <c r="N17" s="30" t="str">
        <f>VLOOKUP(M17,[6]OPERACIONAL!$A$1:$C$13,2,FALSE)</f>
        <v>OBRAS E INSTALAÇÕES</v>
      </c>
    </row>
    <row r="18" spans="2:14" ht="24">
      <c r="B18" s="23">
        <v>17</v>
      </c>
      <c r="C18" s="24" t="s">
        <v>558</v>
      </c>
      <c r="D18" s="25" t="s">
        <v>580</v>
      </c>
      <c r="E18" s="25" t="s">
        <v>566</v>
      </c>
      <c r="F18" s="24" t="s">
        <v>18</v>
      </c>
      <c r="G18" s="26">
        <v>1</v>
      </c>
      <c r="H18" s="45" t="s">
        <v>574</v>
      </c>
      <c r="I18" s="27">
        <v>0</v>
      </c>
      <c r="J18" s="28">
        <v>500000</v>
      </c>
      <c r="K18" s="29" t="s">
        <v>20</v>
      </c>
      <c r="L18" s="29" t="s">
        <v>21</v>
      </c>
      <c r="M18" s="29" t="s">
        <v>109</v>
      </c>
      <c r="N18" s="30" t="str">
        <f>VLOOKUP(M18,[6]OPERACIONAL!$A$1:$C$13,2,FALSE)</f>
        <v>OBRAS E INSTALAÇÕES</v>
      </c>
    </row>
    <row r="19" spans="2:14" ht="24">
      <c r="B19" s="23">
        <v>17</v>
      </c>
      <c r="C19" s="24" t="s">
        <v>558</v>
      </c>
      <c r="D19" s="25" t="s">
        <v>581</v>
      </c>
      <c r="E19" s="25" t="s">
        <v>566</v>
      </c>
      <c r="F19" s="24" t="s">
        <v>18</v>
      </c>
      <c r="G19" s="26">
        <v>1</v>
      </c>
      <c r="H19" s="45" t="s">
        <v>574</v>
      </c>
      <c r="I19" s="27">
        <v>0</v>
      </c>
      <c r="J19" s="28">
        <v>650000</v>
      </c>
      <c r="K19" s="29" t="s">
        <v>20</v>
      </c>
      <c r="L19" s="29" t="s">
        <v>21</v>
      </c>
      <c r="M19" s="29" t="s">
        <v>109</v>
      </c>
      <c r="N19" s="30" t="str">
        <f>VLOOKUP(M19,[6]OPERACIONAL!$A$1:$C$13,2,FALSE)</f>
        <v>OBRAS E INSTALAÇÕES</v>
      </c>
    </row>
    <row r="20" spans="2:14" ht="24">
      <c r="B20" s="23">
        <v>17</v>
      </c>
      <c r="C20" s="24" t="s">
        <v>558</v>
      </c>
      <c r="D20" s="25" t="s">
        <v>582</v>
      </c>
      <c r="E20" s="25" t="s">
        <v>566</v>
      </c>
      <c r="F20" s="24" t="s">
        <v>18</v>
      </c>
      <c r="G20" s="26">
        <v>1</v>
      </c>
      <c r="H20" s="45" t="s">
        <v>574</v>
      </c>
      <c r="I20" s="27">
        <v>0</v>
      </c>
      <c r="J20" s="28">
        <v>100000</v>
      </c>
      <c r="K20" s="29" t="s">
        <v>20</v>
      </c>
      <c r="L20" s="29" t="s">
        <v>21</v>
      </c>
      <c r="M20" s="29" t="s">
        <v>109</v>
      </c>
      <c r="N20" s="30" t="str">
        <f>VLOOKUP(M20,[6]OPERACIONAL!$A$1:$C$13,2,FALSE)</f>
        <v>OBRAS E INSTALAÇÕES</v>
      </c>
    </row>
    <row r="21" spans="2:14" ht="24">
      <c r="B21" s="23">
        <v>17</v>
      </c>
      <c r="C21" s="24" t="s">
        <v>558</v>
      </c>
      <c r="D21" s="25" t="s">
        <v>583</v>
      </c>
      <c r="E21" s="25" t="s">
        <v>566</v>
      </c>
      <c r="F21" s="24" t="s">
        <v>18</v>
      </c>
      <c r="G21" s="26">
        <v>1</v>
      </c>
      <c r="H21" s="45" t="s">
        <v>574</v>
      </c>
      <c r="I21" s="27">
        <v>0</v>
      </c>
      <c r="J21" s="28">
        <v>300000</v>
      </c>
      <c r="K21" s="29" t="s">
        <v>20</v>
      </c>
      <c r="L21" s="29" t="s">
        <v>21</v>
      </c>
      <c r="M21" s="29" t="s">
        <v>109</v>
      </c>
      <c r="N21" s="30" t="str">
        <f>VLOOKUP(M21,[6]OPERACIONAL!$A$1:$C$13,2,FALSE)</f>
        <v>OBRAS E INSTALAÇÕES</v>
      </c>
    </row>
    <row r="22" spans="2:14" ht="24">
      <c r="B22" s="23">
        <v>17</v>
      </c>
      <c r="C22" s="24" t="s">
        <v>558</v>
      </c>
      <c r="D22" s="25" t="s">
        <v>584</v>
      </c>
      <c r="E22" s="25" t="s">
        <v>566</v>
      </c>
      <c r="F22" s="24" t="s">
        <v>18</v>
      </c>
      <c r="G22" s="26">
        <v>1</v>
      </c>
      <c r="H22" s="45" t="s">
        <v>574</v>
      </c>
      <c r="I22" s="27">
        <v>0</v>
      </c>
      <c r="J22" s="28">
        <v>1500000</v>
      </c>
      <c r="K22" s="29" t="s">
        <v>20</v>
      </c>
      <c r="L22" s="29" t="s">
        <v>21</v>
      </c>
      <c r="M22" s="29" t="s">
        <v>109</v>
      </c>
      <c r="N22" s="30" t="str">
        <f>VLOOKUP(M22,[6]OPERACIONAL!$A$1:$C$13,2,FALSE)</f>
        <v>OBRAS E INSTALAÇÕES</v>
      </c>
    </row>
    <row r="23" spans="2:14" ht="36">
      <c r="B23" s="23">
        <v>17</v>
      </c>
      <c r="C23" s="24" t="s">
        <v>558</v>
      </c>
      <c r="D23" s="25" t="s">
        <v>585</v>
      </c>
      <c r="E23" s="25" t="s">
        <v>586</v>
      </c>
      <c r="F23" s="24" t="s">
        <v>18</v>
      </c>
      <c r="G23" s="26">
        <v>1</v>
      </c>
      <c r="H23" s="45">
        <v>45292</v>
      </c>
      <c r="I23" s="27">
        <v>0</v>
      </c>
      <c r="J23" s="28">
        <v>300000</v>
      </c>
      <c r="K23" s="29" t="s">
        <v>20</v>
      </c>
      <c r="L23" s="29" t="s">
        <v>21</v>
      </c>
      <c r="M23" s="29" t="s">
        <v>109</v>
      </c>
      <c r="N23" s="30" t="str">
        <f>VLOOKUP(M23,[6]OPERACIONAL!$A$1:$C$13,2,FALSE)</f>
        <v>OBRAS E INSTALAÇÕES</v>
      </c>
    </row>
    <row r="24" spans="2:14" ht="36">
      <c r="B24" s="23">
        <v>17</v>
      </c>
      <c r="C24" s="24" t="s">
        <v>558</v>
      </c>
      <c r="D24" s="25" t="s">
        <v>587</v>
      </c>
      <c r="E24" s="25" t="s">
        <v>586</v>
      </c>
      <c r="F24" s="24" t="s">
        <v>18</v>
      </c>
      <c r="G24" s="26">
        <v>1</v>
      </c>
      <c r="H24" s="45">
        <v>45292</v>
      </c>
      <c r="I24" s="27">
        <v>0</v>
      </c>
      <c r="J24" s="28">
        <v>160000</v>
      </c>
      <c r="K24" s="29" t="s">
        <v>20</v>
      </c>
      <c r="L24" s="29" t="s">
        <v>69</v>
      </c>
      <c r="M24" s="29" t="s">
        <v>109</v>
      </c>
      <c r="N24" s="30" t="str">
        <f>VLOOKUP(M24,[6]OPERACIONAL!$A$1:$C$13,2,FALSE)</f>
        <v>OBRAS E INSTALAÇÕES</v>
      </c>
    </row>
    <row r="25" spans="2:14" ht="36">
      <c r="B25" s="23">
        <v>17</v>
      </c>
      <c r="C25" s="24" t="s">
        <v>558</v>
      </c>
      <c r="D25" s="25" t="s">
        <v>588</v>
      </c>
      <c r="E25" s="25" t="s">
        <v>589</v>
      </c>
      <c r="F25" s="24" t="s">
        <v>18</v>
      </c>
      <c r="G25" s="26">
        <v>1</v>
      </c>
      <c r="H25" s="45">
        <v>45292</v>
      </c>
      <c r="I25" s="27">
        <v>0</v>
      </c>
      <c r="J25" s="28">
        <v>1500000</v>
      </c>
      <c r="K25" s="29" t="s">
        <v>20</v>
      </c>
      <c r="L25" s="29" t="s">
        <v>21</v>
      </c>
      <c r="M25" s="29" t="s">
        <v>109</v>
      </c>
      <c r="N25" s="30" t="str">
        <f>VLOOKUP(M25,[6]OPERACIONAL!$A$1:$C$13,2,FALSE)</f>
        <v>OBRAS E INSTALAÇÕES</v>
      </c>
    </row>
    <row r="26" spans="2:14" ht="36">
      <c r="B26" s="23">
        <v>17</v>
      </c>
      <c r="C26" s="24" t="s">
        <v>558</v>
      </c>
      <c r="D26" s="25" t="s">
        <v>590</v>
      </c>
      <c r="E26" s="25" t="s">
        <v>589</v>
      </c>
      <c r="F26" s="24" t="s">
        <v>18</v>
      </c>
      <c r="G26" s="26">
        <v>1</v>
      </c>
      <c r="H26" s="45">
        <v>45292</v>
      </c>
      <c r="I26" s="27">
        <v>0</v>
      </c>
      <c r="J26" s="28">
        <v>100000</v>
      </c>
      <c r="K26" s="29" t="s">
        <v>20</v>
      </c>
      <c r="L26" s="29" t="s">
        <v>21</v>
      </c>
      <c r="M26" s="29" t="s">
        <v>109</v>
      </c>
      <c r="N26" s="30" t="str">
        <f>VLOOKUP(M26,[6]OPERACIONAL!$A$1:$C$13,2,FALSE)</f>
        <v>OBRAS E INSTALAÇÕES</v>
      </c>
    </row>
    <row r="27" spans="2:14" ht="72">
      <c r="B27" s="23">
        <v>17</v>
      </c>
      <c r="C27" s="24" t="s">
        <v>558</v>
      </c>
      <c r="D27" s="25" t="s">
        <v>591</v>
      </c>
      <c r="E27" s="25" t="s">
        <v>592</v>
      </c>
      <c r="F27" s="24" t="s">
        <v>18</v>
      </c>
      <c r="G27" s="26">
        <v>1</v>
      </c>
      <c r="H27" s="45">
        <v>45292</v>
      </c>
      <c r="I27" s="27">
        <v>0</v>
      </c>
      <c r="J27" s="28">
        <v>200000</v>
      </c>
      <c r="K27" s="29" t="s">
        <v>20</v>
      </c>
      <c r="L27" s="29" t="s">
        <v>21</v>
      </c>
      <c r="M27" s="29" t="s">
        <v>109</v>
      </c>
      <c r="N27" s="30" t="str">
        <f>VLOOKUP(M27,[6]OPERACIONAL!$A$1:$C$13,2,FALSE)</f>
        <v>OBRAS E INSTALAÇÕES</v>
      </c>
    </row>
    <row r="28" spans="2:14" ht="60">
      <c r="B28" s="23">
        <v>17</v>
      </c>
      <c r="C28" s="24" t="s">
        <v>558</v>
      </c>
      <c r="D28" s="25" t="s">
        <v>593</v>
      </c>
      <c r="E28" s="25" t="s">
        <v>594</v>
      </c>
      <c r="F28" s="24" t="s">
        <v>18</v>
      </c>
      <c r="G28" s="26">
        <v>1</v>
      </c>
      <c r="H28" s="45" t="s">
        <v>574</v>
      </c>
      <c r="I28" s="27">
        <v>0</v>
      </c>
      <c r="J28" s="28">
        <v>200000</v>
      </c>
      <c r="K28" s="29" t="s">
        <v>20</v>
      </c>
      <c r="L28" s="29" t="s">
        <v>21</v>
      </c>
      <c r="M28" s="29" t="s">
        <v>577</v>
      </c>
      <c r="N28" s="30" t="str">
        <f>VLOOKUP(M28,[6]OPERACIONAL!$A$1:$C$13,2,FALSE)</f>
        <v>OUTROS SERVIÇOS DE TERCEIROS - PESSOA JURÍDICA</v>
      </c>
    </row>
    <row r="29" spans="2:14" ht="60">
      <c r="B29" s="23">
        <v>17</v>
      </c>
      <c r="C29" s="24" t="s">
        <v>558</v>
      </c>
      <c r="D29" s="25" t="s">
        <v>595</v>
      </c>
      <c r="E29" s="25" t="s">
        <v>596</v>
      </c>
      <c r="F29" s="24" t="s">
        <v>18</v>
      </c>
      <c r="G29" s="26">
        <v>1</v>
      </c>
      <c r="H29" s="45" t="s">
        <v>574</v>
      </c>
      <c r="I29" s="27">
        <v>0</v>
      </c>
      <c r="J29" s="28">
        <v>200000</v>
      </c>
      <c r="K29" s="29" t="s">
        <v>20</v>
      </c>
      <c r="L29" s="29" t="s">
        <v>21</v>
      </c>
      <c r="M29" s="29" t="s">
        <v>577</v>
      </c>
      <c r="N29" s="30" t="str">
        <f>VLOOKUP(M29,[6]OPERACIONAL!$A$1:$C$13,2,FALSE)</f>
        <v>OUTROS SERVIÇOS DE TERCEIROS - PESSOA JURÍDICA</v>
      </c>
    </row>
    <row r="30" spans="2:14" ht="96">
      <c r="B30" s="23">
        <v>17</v>
      </c>
      <c r="C30" s="24" t="s">
        <v>558</v>
      </c>
      <c r="D30" s="25" t="s">
        <v>597</v>
      </c>
      <c r="E30" s="25" t="s">
        <v>598</v>
      </c>
      <c r="F30" s="24" t="s">
        <v>18</v>
      </c>
      <c r="G30" s="26">
        <v>1</v>
      </c>
      <c r="H30" s="45" t="s">
        <v>574</v>
      </c>
      <c r="I30" s="27">
        <v>0</v>
      </c>
      <c r="J30" s="28">
        <v>200000</v>
      </c>
      <c r="K30" s="29" t="s">
        <v>20</v>
      </c>
      <c r="L30" s="29" t="s">
        <v>21</v>
      </c>
      <c r="M30" s="29" t="s">
        <v>577</v>
      </c>
      <c r="N30" s="30" t="str">
        <f>VLOOKUP(M30,[6]OPERACIONAL!$A$1:$C$13,2,FALSE)</f>
        <v>OUTROS SERVIÇOS DE TERCEIROS - PESSOA JURÍDICA</v>
      </c>
    </row>
    <row r="31" spans="2:14">
      <c r="B31" s="23">
        <v>17</v>
      </c>
      <c r="C31" s="24" t="s">
        <v>558</v>
      </c>
      <c r="D31" s="25"/>
      <c r="E31" s="25"/>
      <c r="F31" s="24" t="s">
        <v>18</v>
      </c>
      <c r="G31" s="26">
        <v>1</v>
      </c>
      <c r="H31" s="31"/>
      <c r="I31" s="27">
        <v>0</v>
      </c>
      <c r="J31" s="28">
        <f t="shared" ref="J31:J94" si="0">G31*I31</f>
        <v>0</v>
      </c>
      <c r="K31" s="29" t="s">
        <v>50</v>
      </c>
      <c r="L31" s="29" t="s">
        <v>45</v>
      </c>
      <c r="M31" s="29" t="s">
        <v>51</v>
      </c>
      <c r="N31" s="30" t="str">
        <f>VLOOKUP(M31,[6]OPERACIONAL!$A$1:$C$13,2,FALSE)</f>
        <v>SELECIONAR</v>
      </c>
    </row>
    <row r="32" spans="2:14">
      <c r="B32" s="23">
        <v>17</v>
      </c>
      <c r="C32" s="24" t="s">
        <v>558</v>
      </c>
      <c r="D32" s="25"/>
      <c r="E32" s="25"/>
      <c r="F32" s="24" t="s">
        <v>18</v>
      </c>
      <c r="G32" s="26">
        <v>1</v>
      </c>
      <c r="H32" s="31"/>
      <c r="I32" s="27">
        <v>0</v>
      </c>
      <c r="J32" s="28">
        <f t="shared" si="0"/>
        <v>0</v>
      </c>
      <c r="K32" s="29" t="s">
        <v>50</v>
      </c>
      <c r="L32" s="29" t="s">
        <v>45</v>
      </c>
      <c r="M32" s="29" t="s">
        <v>51</v>
      </c>
      <c r="N32" s="30" t="str">
        <f>VLOOKUP(M32,[6]OPERACIONAL!$A$1:$C$13,2,FALSE)</f>
        <v>SELECIONAR</v>
      </c>
    </row>
    <row r="33" spans="2:14">
      <c r="B33" s="23">
        <v>17</v>
      </c>
      <c r="C33" s="24" t="s">
        <v>558</v>
      </c>
      <c r="D33" s="25"/>
      <c r="E33" s="25"/>
      <c r="F33" s="24" t="s">
        <v>18</v>
      </c>
      <c r="G33" s="26">
        <v>1</v>
      </c>
      <c r="H33" s="31"/>
      <c r="I33" s="27">
        <v>0</v>
      </c>
      <c r="J33" s="28">
        <f t="shared" si="0"/>
        <v>0</v>
      </c>
      <c r="K33" s="29" t="s">
        <v>50</v>
      </c>
      <c r="L33" s="29" t="s">
        <v>45</v>
      </c>
      <c r="M33" s="29" t="s">
        <v>51</v>
      </c>
      <c r="N33" s="30" t="str">
        <f>VLOOKUP(M33,[6]OPERACIONAL!$A$1:$C$13,2,FALSE)</f>
        <v>SELECIONAR</v>
      </c>
    </row>
    <row r="34" spans="2:14">
      <c r="B34" s="23">
        <v>17</v>
      </c>
      <c r="C34" s="24" t="s">
        <v>558</v>
      </c>
      <c r="D34" s="25"/>
      <c r="E34" s="25"/>
      <c r="F34" s="24" t="s">
        <v>18</v>
      </c>
      <c r="G34" s="26">
        <v>1</v>
      </c>
      <c r="H34" s="31"/>
      <c r="I34" s="27">
        <v>0</v>
      </c>
      <c r="J34" s="28">
        <f t="shared" si="0"/>
        <v>0</v>
      </c>
      <c r="K34" s="29" t="s">
        <v>50</v>
      </c>
      <c r="L34" s="29" t="s">
        <v>45</v>
      </c>
      <c r="M34" s="29" t="s">
        <v>51</v>
      </c>
      <c r="N34" s="30" t="str">
        <f>VLOOKUP(M34,[6]OPERACIONAL!$A$1:$C$13,2,FALSE)</f>
        <v>SELECIONAR</v>
      </c>
    </row>
    <row r="35" spans="2:14">
      <c r="B35" s="23">
        <v>17</v>
      </c>
      <c r="C35" s="24" t="s">
        <v>558</v>
      </c>
      <c r="D35" s="25"/>
      <c r="E35" s="25"/>
      <c r="F35" s="24" t="s">
        <v>18</v>
      </c>
      <c r="G35" s="26">
        <v>1</v>
      </c>
      <c r="H35" s="31"/>
      <c r="I35" s="27">
        <v>0</v>
      </c>
      <c r="J35" s="28">
        <f t="shared" si="0"/>
        <v>0</v>
      </c>
      <c r="K35" s="29" t="s">
        <v>50</v>
      </c>
      <c r="L35" s="29" t="s">
        <v>45</v>
      </c>
      <c r="M35" s="29" t="s">
        <v>51</v>
      </c>
      <c r="N35" s="30" t="str">
        <f>VLOOKUP(M35,[6]OPERACIONAL!$A$1:$C$13,2,FALSE)</f>
        <v>SELECIONAR</v>
      </c>
    </row>
    <row r="36" spans="2:14">
      <c r="B36" s="23">
        <v>17</v>
      </c>
      <c r="C36" s="24" t="s">
        <v>558</v>
      </c>
      <c r="D36" s="25"/>
      <c r="E36" s="25"/>
      <c r="F36" s="24" t="s">
        <v>18</v>
      </c>
      <c r="G36" s="26">
        <v>1</v>
      </c>
      <c r="H36" s="31"/>
      <c r="I36" s="27">
        <v>0</v>
      </c>
      <c r="J36" s="28">
        <f t="shared" si="0"/>
        <v>0</v>
      </c>
      <c r="K36" s="29" t="s">
        <v>50</v>
      </c>
      <c r="L36" s="29" t="s">
        <v>45</v>
      </c>
      <c r="M36" s="29" t="s">
        <v>51</v>
      </c>
      <c r="N36" s="30" t="str">
        <f>VLOOKUP(M36,[6]OPERACIONAL!$A$1:$C$13,2,FALSE)</f>
        <v>SELECIONAR</v>
      </c>
    </row>
    <row r="37" spans="2:14">
      <c r="B37" s="23">
        <v>17</v>
      </c>
      <c r="C37" s="24" t="s">
        <v>558</v>
      </c>
      <c r="D37" s="25"/>
      <c r="E37" s="25"/>
      <c r="F37" s="24" t="s">
        <v>18</v>
      </c>
      <c r="G37" s="26">
        <v>1</v>
      </c>
      <c r="H37" s="31"/>
      <c r="I37" s="27">
        <v>0</v>
      </c>
      <c r="J37" s="28">
        <f t="shared" si="0"/>
        <v>0</v>
      </c>
      <c r="K37" s="29" t="s">
        <v>50</v>
      </c>
      <c r="L37" s="29" t="s">
        <v>45</v>
      </c>
      <c r="M37" s="29" t="s">
        <v>51</v>
      </c>
      <c r="N37" s="30" t="str">
        <f>VLOOKUP(M37,[6]OPERACIONAL!$A$1:$C$13,2,FALSE)</f>
        <v>SELECIONAR</v>
      </c>
    </row>
    <row r="38" spans="2:14">
      <c r="B38" s="23">
        <v>17</v>
      </c>
      <c r="C38" s="24" t="s">
        <v>558</v>
      </c>
      <c r="D38" s="25"/>
      <c r="E38" s="25"/>
      <c r="F38" s="24" t="s">
        <v>18</v>
      </c>
      <c r="G38" s="26">
        <v>1</v>
      </c>
      <c r="H38" s="31"/>
      <c r="I38" s="27">
        <v>0</v>
      </c>
      <c r="J38" s="28">
        <f t="shared" si="0"/>
        <v>0</v>
      </c>
      <c r="K38" s="29" t="s">
        <v>50</v>
      </c>
      <c r="L38" s="29" t="s">
        <v>45</v>
      </c>
      <c r="M38" s="29" t="s">
        <v>51</v>
      </c>
      <c r="N38" s="30" t="str">
        <f>VLOOKUP(M38,[6]OPERACIONAL!$A$1:$C$13,2,FALSE)</f>
        <v>SELECIONAR</v>
      </c>
    </row>
    <row r="39" spans="2:14">
      <c r="B39" s="23">
        <v>17</v>
      </c>
      <c r="C39" s="24" t="s">
        <v>558</v>
      </c>
      <c r="D39" s="25"/>
      <c r="E39" s="25"/>
      <c r="F39" s="24" t="s">
        <v>18</v>
      </c>
      <c r="G39" s="26">
        <v>1</v>
      </c>
      <c r="H39" s="31"/>
      <c r="I39" s="27">
        <v>0</v>
      </c>
      <c r="J39" s="28">
        <f t="shared" si="0"/>
        <v>0</v>
      </c>
      <c r="K39" s="29" t="s">
        <v>50</v>
      </c>
      <c r="L39" s="29" t="s">
        <v>45</v>
      </c>
      <c r="M39" s="29" t="s">
        <v>51</v>
      </c>
      <c r="N39" s="30" t="str">
        <f>VLOOKUP(M39,[6]OPERACIONAL!$A$1:$C$13,2,FALSE)</f>
        <v>SELECIONAR</v>
      </c>
    </row>
    <row r="40" spans="2:14">
      <c r="B40" s="23">
        <v>17</v>
      </c>
      <c r="C40" s="24" t="s">
        <v>558</v>
      </c>
      <c r="D40" s="25"/>
      <c r="E40" s="25"/>
      <c r="F40" s="24" t="s">
        <v>18</v>
      </c>
      <c r="G40" s="26">
        <v>1</v>
      </c>
      <c r="H40" s="31"/>
      <c r="I40" s="27">
        <v>0</v>
      </c>
      <c r="J40" s="28">
        <f t="shared" si="0"/>
        <v>0</v>
      </c>
      <c r="K40" s="29" t="s">
        <v>50</v>
      </c>
      <c r="L40" s="29" t="s">
        <v>45</v>
      </c>
      <c r="M40" s="29" t="s">
        <v>51</v>
      </c>
      <c r="N40" s="30" t="str">
        <f>VLOOKUP(M40,[6]OPERACIONAL!$A$1:$C$13,2,FALSE)</f>
        <v>SELECIONAR</v>
      </c>
    </row>
    <row r="41" spans="2:14">
      <c r="B41" s="23">
        <v>17</v>
      </c>
      <c r="C41" s="24" t="s">
        <v>558</v>
      </c>
      <c r="D41" s="25"/>
      <c r="E41" s="25"/>
      <c r="F41" s="24" t="s">
        <v>18</v>
      </c>
      <c r="G41" s="26">
        <v>1</v>
      </c>
      <c r="H41" s="31"/>
      <c r="I41" s="27">
        <v>0</v>
      </c>
      <c r="J41" s="28">
        <f t="shared" si="0"/>
        <v>0</v>
      </c>
      <c r="K41" s="29" t="s">
        <v>50</v>
      </c>
      <c r="L41" s="29" t="s">
        <v>45</v>
      </c>
      <c r="M41" s="29" t="s">
        <v>51</v>
      </c>
      <c r="N41" s="30" t="str">
        <f>VLOOKUP(M41,[6]OPERACIONAL!$A$1:$C$13,2,FALSE)</f>
        <v>SELECIONAR</v>
      </c>
    </row>
    <row r="42" spans="2:14">
      <c r="B42" s="23">
        <v>17</v>
      </c>
      <c r="C42" s="24" t="s">
        <v>558</v>
      </c>
      <c r="D42" s="25"/>
      <c r="E42" s="25"/>
      <c r="F42" s="24" t="s">
        <v>18</v>
      </c>
      <c r="G42" s="26">
        <v>1</v>
      </c>
      <c r="H42" s="31"/>
      <c r="I42" s="27">
        <v>0</v>
      </c>
      <c r="J42" s="28">
        <f t="shared" si="0"/>
        <v>0</v>
      </c>
      <c r="K42" s="29" t="s">
        <v>50</v>
      </c>
      <c r="L42" s="29" t="s">
        <v>45</v>
      </c>
      <c r="M42" s="29" t="s">
        <v>51</v>
      </c>
      <c r="N42" s="30" t="str">
        <f>VLOOKUP(M42,[6]OPERACIONAL!$A$1:$C$13,2,FALSE)</f>
        <v>SELECIONAR</v>
      </c>
    </row>
    <row r="43" spans="2:14">
      <c r="B43" s="23">
        <v>17</v>
      </c>
      <c r="C43" s="24" t="s">
        <v>558</v>
      </c>
      <c r="D43" s="25"/>
      <c r="E43" s="25"/>
      <c r="F43" s="24" t="s">
        <v>18</v>
      </c>
      <c r="G43" s="26">
        <v>1</v>
      </c>
      <c r="H43" s="31"/>
      <c r="I43" s="27">
        <v>0</v>
      </c>
      <c r="J43" s="28">
        <f t="shared" si="0"/>
        <v>0</v>
      </c>
      <c r="K43" s="29" t="s">
        <v>50</v>
      </c>
      <c r="L43" s="29" t="s">
        <v>45</v>
      </c>
      <c r="M43" s="29" t="s">
        <v>51</v>
      </c>
      <c r="N43" s="30" t="str">
        <f>VLOOKUP(M43,[6]OPERACIONAL!$A$1:$C$13,2,FALSE)</f>
        <v>SELECIONAR</v>
      </c>
    </row>
    <row r="44" spans="2:14">
      <c r="B44" s="23">
        <v>17</v>
      </c>
      <c r="C44" s="24" t="s">
        <v>558</v>
      </c>
      <c r="D44" s="25"/>
      <c r="E44" s="25"/>
      <c r="F44" s="24" t="s">
        <v>18</v>
      </c>
      <c r="G44" s="26">
        <v>1</v>
      </c>
      <c r="H44" s="31"/>
      <c r="I44" s="27">
        <v>0</v>
      </c>
      <c r="J44" s="28">
        <f t="shared" si="0"/>
        <v>0</v>
      </c>
      <c r="K44" s="29" t="s">
        <v>50</v>
      </c>
      <c r="L44" s="29" t="s">
        <v>45</v>
      </c>
      <c r="M44" s="29" t="s">
        <v>51</v>
      </c>
      <c r="N44" s="30" t="str">
        <f>VLOOKUP(M44,[6]OPERACIONAL!$A$1:$C$13,2,FALSE)</f>
        <v>SELECIONAR</v>
      </c>
    </row>
    <row r="45" spans="2:14">
      <c r="B45" s="23">
        <v>17</v>
      </c>
      <c r="C45" s="24" t="s">
        <v>558</v>
      </c>
      <c r="D45" s="25"/>
      <c r="E45" s="25"/>
      <c r="F45" s="24" t="s">
        <v>18</v>
      </c>
      <c r="G45" s="26">
        <v>1</v>
      </c>
      <c r="H45" s="31"/>
      <c r="I45" s="27">
        <v>0</v>
      </c>
      <c r="J45" s="28">
        <f t="shared" si="0"/>
        <v>0</v>
      </c>
      <c r="K45" s="29" t="s">
        <v>50</v>
      </c>
      <c r="L45" s="29" t="s">
        <v>45</v>
      </c>
      <c r="M45" s="29" t="s">
        <v>51</v>
      </c>
      <c r="N45" s="30" t="str">
        <f>VLOOKUP(M45,[6]OPERACIONAL!$A$1:$C$13,2,FALSE)</f>
        <v>SELECIONAR</v>
      </c>
    </row>
    <row r="46" spans="2:14">
      <c r="B46" s="23">
        <v>17</v>
      </c>
      <c r="C46" s="24" t="s">
        <v>558</v>
      </c>
      <c r="D46" s="25"/>
      <c r="E46" s="25"/>
      <c r="F46" s="24" t="s">
        <v>18</v>
      </c>
      <c r="G46" s="26">
        <v>1</v>
      </c>
      <c r="H46" s="31"/>
      <c r="I46" s="27">
        <v>0</v>
      </c>
      <c r="J46" s="28">
        <f t="shared" si="0"/>
        <v>0</v>
      </c>
      <c r="K46" s="29" t="s">
        <v>50</v>
      </c>
      <c r="L46" s="29" t="s">
        <v>45</v>
      </c>
      <c r="M46" s="29" t="s">
        <v>51</v>
      </c>
      <c r="N46" s="30" t="str">
        <f>VLOOKUP(M46,[6]OPERACIONAL!$A$1:$C$13,2,FALSE)</f>
        <v>SELECIONAR</v>
      </c>
    </row>
    <row r="47" spans="2:14">
      <c r="B47" s="23">
        <v>17</v>
      </c>
      <c r="C47" s="24" t="s">
        <v>558</v>
      </c>
      <c r="D47" s="25"/>
      <c r="E47" s="25"/>
      <c r="F47" s="24" t="s">
        <v>18</v>
      </c>
      <c r="G47" s="26">
        <v>1</v>
      </c>
      <c r="H47" s="31"/>
      <c r="I47" s="27">
        <v>0</v>
      </c>
      <c r="J47" s="28">
        <f t="shared" si="0"/>
        <v>0</v>
      </c>
      <c r="K47" s="29" t="s">
        <v>50</v>
      </c>
      <c r="L47" s="29" t="s">
        <v>45</v>
      </c>
      <c r="M47" s="29" t="s">
        <v>51</v>
      </c>
      <c r="N47" s="30" t="str">
        <f>VLOOKUP(M47,[6]OPERACIONAL!$A$1:$C$13,2,FALSE)</f>
        <v>SELECIONAR</v>
      </c>
    </row>
    <row r="48" spans="2:14">
      <c r="B48" s="23">
        <v>17</v>
      </c>
      <c r="C48" s="24" t="s">
        <v>558</v>
      </c>
      <c r="D48" s="25"/>
      <c r="E48" s="25"/>
      <c r="F48" s="24" t="s">
        <v>18</v>
      </c>
      <c r="G48" s="26">
        <v>1</v>
      </c>
      <c r="H48" s="31"/>
      <c r="I48" s="27">
        <v>0</v>
      </c>
      <c r="J48" s="28">
        <f t="shared" si="0"/>
        <v>0</v>
      </c>
      <c r="K48" s="29" t="s">
        <v>50</v>
      </c>
      <c r="L48" s="29" t="s">
        <v>45</v>
      </c>
      <c r="M48" s="29" t="s">
        <v>51</v>
      </c>
      <c r="N48" s="30" t="str">
        <f>VLOOKUP(M48,[6]OPERACIONAL!$A$1:$C$13,2,FALSE)</f>
        <v>SELECIONAR</v>
      </c>
    </row>
    <row r="49" spans="2:14">
      <c r="B49" s="23">
        <v>17</v>
      </c>
      <c r="C49" s="24" t="s">
        <v>558</v>
      </c>
      <c r="D49" s="25"/>
      <c r="E49" s="25"/>
      <c r="F49" s="24" t="s">
        <v>18</v>
      </c>
      <c r="G49" s="26">
        <v>1</v>
      </c>
      <c r="H49" s="31"/>
      <c r="I49" s="27">
        <v>0</v>
      </c>
      <c r="J49" s="28">
        <f t="shared" si="0"/>
        <v>0</v>
      </c>
      <c r="K49" s="29" t="s">
        <v>50</v>
      </c>
      <c r="L49" s="29" t="s">
        <v>45</v>
      </c>
      <c r="M49" s="29" t="s">
        <v>51</v>
      </c>
      <c r="N49" s="30" t="str">
        <f>VLOOKUP(M49,[6]OPERACIONAL!$A$1:$C$13,2,FALSE)</f>
        <v>SELECIONAR</v>
      </c>
    </row>
    <row r="50" spans="2:14">
      <c r="B50" s="23">
        <v>17</v>
      </c>
      <c r="C50" s="24" t="s">
        <v>558</v>
      </c>
      <c r="D50" s="25"/>
      <c r="E50" s="25"/>
      <c r="F50" s="24" t="s">
        <v>18</v>
      </c>
      <c r="G50" s="26">
        <v>1</v>
      </c>
      <c r="H50" s="31"/>
      <c r="I50" s="27">
        <v>0</v>
      </c>
      <c r="J50" s="28">
        <f t="shared" si="0"/>
        <v>0</v>
      </c>
      <c r="K50" s="29" t="s">
        <v>50</v>
      </c>
      <c r="L50" s="29" t="s">
        <v>45</v>
      </c>
      <c r="M50" s="29" t="s">
        <v>51</v>
      </c>
      <c r="N50" s="30" t="str">
        <f>VLOOKUP(M50,[6]OPERACIONAL!$A$1:$C$13,2,FALSE)</f>
        <v>SELECIONAR</v>
      </c>
    </row>
    <row r="51" spans="2:14">
      <c r="B51" s="23">
        <v>17</v>
      </c>
      <c r="C51" s="24" t="s">
        <v>558</v>
      </c>
      <c r="D51" s="25"/>
      <c r="E51" s="25"/>
      <c r="F51" s="24" t="s">
        <v>18</v>
      </c>
      <c r="G51" s="26">
        <v>1</v>
      </c>
      <c r="H51" s="31"/>
      <c r="I51" s="27">
        <v>0</v>
      </c>
      <c r="J51" s="28">
        <f t="shared" si="0"/>
        <v>0</v>
      </c>
      <c r="K51" s="29" t="s">
        <v>50</v>
      </c>
      <c r="L51" s="29" t="s">
        <v>45</v>
      </c>
      <c r="M51" s="29" t="s">
        <v>51</v>
      </c>
      <c r="N51" s="30" t="str">
        <f>VLOOKUP(M51,[6]OPERACIONAL!$A$1:$C$13,2,FALSE)</f>
        <v>SELECIONAR</v>
      </c>
    </row>
    <row r="52" spans="2:14">
      <c r="B52" s="23">
        <v>17</v>
      </c>
      <c r="C52" s="24" t="s">
        <v>558</v>
      </c>
      <c r="D52" s="25"/>
      <c r="E52" s="25"/>
      <c r="F52" s="24" t="s">
        <v>18</v>
      </c>
      <c r="G52" s="26">
        <v>1</v>
      </c>
      <c r="H52" s="31"/>
      <c r="I52" s="27">
        <v>0</v>
      </c>
      <c r="J52" s="28">
        <f t="shared" si="0"/>
        <v>0</v>
      </c>
      <c r="K52" s="29" t="s">
        <v>50</v>
      </c>
      <c r="L52" s="29" t="s">
        <v>45</v>
      </c>
      <c r="M52" s="29" t="s">
        <v>51</v>
      </c>
      <c r="N52" s="30" t="str">
        <f>VLOOKUP(M52,[6]OPERACIONAL!$A$1:$C$13,2,FALSE)</f>
        <v>SELECIONAR</v>
      </c>
    </row>
    <row r="53" spans="2:14">
      <c r="B53" s="23">
        <v>17</v>
      </c>
      <c r="C53" s="24" t="s">
        <v>558</v>
      </c>
      <c r="D53" s="25"/>
      <c r="E53" s="25"/>
      <c r="F53" s="24" t="s">
        <v>18</v>
      </c>
      <c r="G53" s="26">
        <v>1</v>
      </c>
      <c r="H53" s="31"/>
      <c r="I53" s="27">
        <v>0</v>
      </c>
      <c r="J53" s="28">
        <f t="shared" si="0"/>
        <v>0</v>
      </c>
      <c r="K53" s="29" t="s">
        <v>50</v>
      </c>
      <c r="L53" s="29" t="s">
        <v>45</v>
      </c>
      <c r="M53" s="29" t="s">
        <v>51</v>
      </c>
      <c r="N53" s="30" t="str">
        <f>VLOOKUP(M53,[6]OPERACIONAL!$A$1:$C$13,2,FALSE)</f>
        <v>SELECIONAR</v>
      </c>
    </row>
    <row r="54" spans="2:14">
      <c r="B54" s="23">
        <v>17</v>
      </c>
      <c r="C54" s="24" t="s">
        <v>558</v>
      </c>
      <c r="D54" s="25"/>
      <c r="E54" s="25"/>
      <c r="F54" s="24" t="s">
        <v>18</v>
      </c>
      <c r="G54" s="26">
        <v>1</v>
      </c>
      <c r="H54" s="31"/>
      <c r="I54" s="27">
        <v>0</v>
      </c>
      <c r="J54" s="28">
        <f t="shared" si="0"/>
        <v>0</v>
      </c>
      <c r="K54" s="29" t="s">
        <v>50</v>
      </c>
      <c r="L54" s="29" t="s">
        <v>45</v>
      </c>
      <c r="M54" s="29" t="s">
        <v>51</v>
      </c>
      <c r="N54" s="30" t="str">
        <f>VLOOKUP(M54,[6]OPERACIONAL!$A$1:$C$13,2,FALSE)</f>
        <v>SELECIONAR</v>
      </c>
    </row>
    <row r="55" spans="2:14">
      <c r="B55" s="23">
        <v>17</v>
      </c>
      <c r="C55" s="24" t="s">
        <v>558</v>
      </c>
      <c r="D55" s="25"/>
      <c r="E55" s="25"/>
      <c r="F55" s="24" t="s">
        <v>18</v>
      </c>
      <c r="G55" s="26">
        <v>1</v>
      </c>
      <c r="H55" s="31"/>
      <c r="I55" s="27">
        <v>0</v>
      </c>
      <c r="J55" s="28">
        <f t="shared" si="0"/>
        <v>0</v>
      </c>
      <c r="K55" s="29" t="s">
        <v>50</v>
      </c>
      <c r="L55" s="29" t="s">
        <v>45</v>
      </c>
      <c r="M55" s="29" t="s">
        <v>51</v>
      </c>
      <c r="N55" s="30" t="str">
        <f>VLOOKUP(M55,[6]OPERACIONAL!$A$1:$C$13,2,FALSE)</f>
        <v>SELECIONAR</v>
      </c>
    </row>
    <row r="56" spans="2:14">
      <c r="B56" s="23">
        <v>17</v>
      </c>
      <c r="C56" s="24" t="s">
        <v>558</v>
      </c>
      <c r="D56" s="25"/>
      <c r="E56" s="25"/>
      <c r="F56" s="24" t="s">
        <v>18</v>
      </c>
      <c r="G56" s="26">
        <v>1</v>
      </c>
      <c r="H56" s="31"/>
      <c r="I56" s="27">
        <v>0</v>
      </c>
      <c r="J56" s="28">
        <f t="shared" si="0"/>
        <v>0</v>
      </c>
      <c r="K56" s="29" t="s">
        <v>50</v>
      </c>
      <c r="L56" s="29" t="s">
        <v>45</v>
      </c>
      <c r="M56" s="29" t="s">
        <v>51</v>
      </c>
      <c r="N56" s="30" t="str">
        <f>VLOOKUP(M56,[6]OPERACIONAL!$A$1:$C$13,2,FALSE)</f>
        <v>SELECIONAR</v>
      </c>
    </row>
    <row r="57" spans="2:14">
      <c r="B57" s="23">
        <v>17</v>
      </c>
      <c r="C57" s="24" t="s">
        <v>558</v>
      </c>
      <c r="D57" s="25"/>
      <c r="E57" s="25"/>
      <c r="F57" s="24" t="s">
        <v>18</v>
      </c>
      <c r="G57" s="26">
        <v>1</v>
      </c>
      <c r="H57" s="31"/>
      <c r="I57" s="27">
        <v>0</v>
      </c>
      <c r="J57" s="28">
        <f t="shared" si="0"/>
        <v>0</v>
      </c>
      <c r="K57" s="29" t="s">
        <v>50</v>
      </c>
      <c r="L57" s="29" t="s">
        <v>45</v>
      </c>
      <c r="M57" s="29" t="s">
        <v>51</v>
      </c>
      <c r="N57" s="30" t="str">
        <f>VLOOKUP(M57,[6]OPERACIONAL!$A$1:$C$13,2,FALSE)</f>
        <v>SELECIONAR</v>
      </c>
    </row>
    <row r="58" spans="2:14">
      <c r="B58" s="23">
        <v>17</v>
      </c>
      <c r="C58" s="24" t="s">
        <v>558</v>
      </c>
      <c r="D58" s="25"/>
      <c r="E58" s="25"/>
      <c r="F58" s="24" t="s">
        <v>18</v>
      </c>
      <c r="G58" s="26">
        <v>1</v>
      </c>
      <c r="H58" s="31"/>
      <c r="I58" s="27">
        <v>0</v>
      </c>
      <c r="J58" s="28">
        <f t="shared" si="0"/>
        <v>0</v>
      </c>
      <c r="K58" s="29" t="s">
        <v>50</v>
      </c>
      <c r="L58" s="29" t="s">
        <v>45</v>
      </c>
      <c r="M58" s="29" t="s">
        <v>51</v>
      </c>
      <c r="N58" s="30" t="str">
        <f>VLOOKUP(M58,[6]OPERACIONAL!$A$1:$C$13,2,FALSE)</f>
        <v>SELECIONAR</v>
      </c>
    </row>
    <row r="59" spans="2:14">
      <c r="B59" s="23">
        <v>17</v>
      </c>
      <c r="C59" s="24" t="s">
        <v>558</v>
      </c>
      <c r="D59" s="25"/>
      <c r="E59" s="25"/>
      <c r="F59" s="24" t="s">
        <v>18</v>
      </c>
      <c r="G59" s="26">
        <v>1</v>
      </c>
      <c r="H59" s="31"/>
      <c r="I59" s="27">
        <v>0</v>
      </c>
      <c r="J59" s="28">
        <f t="shared" si="0"/>
        <v>0</v>
      </c>
      <c r="K59" s="29" t="s">
        <v>50</v>
      </c>
      <c r="L59" s="29" t="s">
        <v>45</v>
      </c>
      <c r="M59" s="29" t="s">
        <v>51</v>
      </c>
      <c r="N59" s="30" t="str">
        <f>VLOOKUP(M59,[6]OPERACIONAL!$A$1:$C$13,2,FALSE)</f>
        <v>SELECIONAR</v>
      </c>
    </row>
    <row r="60" spans="2:14">
      <c r="B60" s="23">
        <v>17</v>
      </c>
      <c r="C60" s="24" t="s">
        <v>558</v>
      </c>
      <c r="D60" s="25"/>
      <c r="E60" s="25"/>
      <c r="F60" s="24" t="s">
        <v>18</v>
      </c>
      <c r="G60" s="26">
        <v>1</v>
      </c>
      <c r="H60" s="31"/>
      <c r="I60" s="27">
        <v>0</v>
      </c>
      <c r="J60" s="28">
        <f t="shared" si="0"/>
        <v>0</v>
      </c>
      <c r="K60" s="29" t="s">
        <v>50</v>
      </c>
      <c r="L60" s="29" t="s">
        <v>45</v>
      </c>
      <c r="M60" s="29" t="s">
        <v>51</v>
      </c>
      <c r="N60" s="30" t="str">
        <f>VLOOKUP(M60,[6]OPERACIONAL!$A$1:$C$13,2,FALSE)</f>
        <v>SELECIONAR</v>
      </c>
    </row>
    <row r="61" spans="2:14">
      <c r="B61" s="23">
        <v>17</v>
      </c>
      <c r="C61" s="24" t="s">
        <v>558</v>
      </c>
      <c r="D61" s="25"/>
      <c r="E61" s="25"/>
      <c r="F61" s="24" t="s">
        <v>18</v>
      </c>
      <c r="G61" s="26">
        <v>1</v>
      </c>
      <c r="H61" s="31"/>
      <c r="I61" s="27">
        <v>0</v>
      </c>
      <c r="J61" s="28">
        <f t="shared" si="0"/>
        <v>0</v>
      </c>
      <c r="K61" s="29" t="s">
        <v>50</v>
      </c>
      <c r="L61" s="29" t="s">
        <v>45</v>
      </c>
      <c r="M61" s="29" t="s">
        <v>51</v>
      </c>
      <c r="N61" s="30" t="str">
        <f>VLOOKUP(M61,[6]OPERACIONAL!$A$1:$C$13,2,FALSE)</f>
        <v>SELECIONAR</v>
      </c>
    </row>
    <row r="62" spans="2:14">
      <c r="B62" s="23">
        <v>17</v>
      </c>
      <c r="C62" s="24" t="s">
        <v>558</v>
      </c>
      <c r="D62" s="25"/>
      <c r="E62" s="25"/>
      <c r="F62" s="24" t="s">
        <v>18</v>
      </c>
      <c r="G62" s="26">
        <v>1</v>
      </c>
      <c r="H62" s="31"/>
      <c r="I62" s="27">
        <v>0</v>
      </c>
      <c r="J62" s="28">
        <f t="shared" si="0"/>
        <v>0</v>
      </c>
      <c r="K62" s="29" t="s">
        <v>50</v>
      </c>
      <c r="L62" s="29" t="s">
        <v>45</v>
      </c>
      <c r="M62" s="29" t="s">
        <v>51</v>
      </c>
      <c r="N62" s="30" t="str">
        <f>VLOOKUP(M62,[6]OPERACIONAL!$A$1:$C$13,2,FALSE)</f>
        <v>SELECIONAR</v>
      </c>
    </row>
    <row r="63" spans="2:14">
      <c r="B63" s="23">
        <v>17</v>
      </c>
      <c r="C63" s="24" t="s">
        <v>558</v>
      </c>
      <c r="D63" s="25"/>
      <c r="E63" s="25"/>
      <c r="F63" s="24" t="s">
        <v>18</v>
      </c>
      <c r="G63" s="26">
        <v>1</v>
      </c>
      <c r="H63" s="31"/>
      <c r="I63" s="27">
        <v>0</v>
      </c>
      <c r="J63" s="28">
        <f t="shared" si="0"/>
        <v>0</v>
      </c>
      <c r="K63" s="29" t="s">
        <v>50</v>
      </c>
      <c r="L63" s="29" t="s">
        <v>45</v>
      </c>
      <c r="M63" s="29" t="s">
        <v>51</v>
      </c>
      <c r="N63" s="30" t="str">
        <f>VLOOKUP(M63,[6]OPERACIONAL!$A$1:$C$13,2,FALSE)</f>
        <v>SELECIONAR</v>
      </c>
    </row>
    <row r="64" spans="2:14">
      <c r="B64" s="23">
        <v>17</v>
      </c>
      <c r="C64" s="24" t="s">
        <v>558</v>
      </c>
      <c r="D64" s="25"/>
      <c r="E64" s="25"/>
      <c r="F64" s="24" t="s">
        <v>18</v>
      </c>
      <c r="G64" s="26">
        <v>1</v>
      </c>
      <c r="H64" s="31"/>
      <c r="I64" s="27">
        <v>0</v>
      </c>
      <c r="J64" s="28">
        <f t="shared" si="0"/>
        <v>0</v>
      </c>
      <c r="K64" s="29" t="s">
        <v>50</v>
      </c>
      <c r="L64" s="29" t="s">
        <v>45</v>
      </c>
      <c r="M64" s="29" t="s">
        <v>51</v>
      </c>
      <c r="N64" s="30" t="str">
        <f>VLOOKUP(M64,[6]OPERACIONAL!$A$1:$C$13,2,FALSE)</f>
        <v>SELECIONAR</v>
      </c>
    </row>
    <row r="65" spans="2:14">
      <c r="B65" s="23">
        <v>17</v>
      </c>
      <c r="C65" s="24" t="s">
        <v>558</v>
      </c>
      <c r="D65" s="25"/>
      <c r="E65" s="25"/>
      <c r="F65" s="24" t="s">
        <v>18</v>
      </c>
      <c r="G65" s="26">
        <v>1</v>
      </c>
      <c r="H65" s="31"/>
      <c r="I65" s="27">
        <v>0</v>
      </c>
      <c r="J65" s="28">
        <f t="shared" si="0"/>
        <v>0</v>
      </c>
      <c r="K65" s="29" t="s">
        <v>50</v>
      </c>
      <c r="L65" s="29" t="s">
        <v>45</v>
      </c>
      <c r="M65" s="29" t="s">
        <v>51</v>
      </c>
      <c r="N65" s="30" t="str">
        <f>VLOOKUP(M65,[6]OPERACIONAL!$A$1:$C$13,2,FALSE)</f>
        <v>SELECIONAR</v>
      </c>
    </row>
    <row r="66" spans="2:14">
      <c r="B66" s="23">
        <v>17</v>
      </c>
      <c r="C66" s="24" t="s">
        <v>558</v>
      </c>
      <c r="D66" s="25"/>
      <c r="E66" s="25"/>
      <c r="F66" s="24" t="s">
        <v>18</v>
      </c>
      <c r="G66" s="26">
        <v>1</v>
      </c>
      <c r="H66" s="31"/>
      <c r="I66" s="27">
        <v>0</v>
      </c>
      <c r="J66" s="28">
        <f t="shared" si="0"/>
        <v>0</v>
      </c>
      <c r="K66" s="29" t="s">
        <v>50</v>
      </c>
      <c r="L66" s="29" t="s">
        <v>45</v>
      </c>
      <c r="M66" s="29" t="s">
        <v>51</v>
      </c>
      <c r="N66" s="30" t="str">
        <f>VLOOKUP(M66,[6]OPERACIONAL!$A$1:$C$13,2,FALSE)</f>
        <v>SELECIONAR</v>
      </c>
    </row>
    <row r="67" spans="2:14">
      <c r="B67" s="23">
        <v>17</v>
      </c>
      <c r="C67" s="24" t="s">
        <v>558</v>
      </c>
      <c r="D67" s="25"/>
      <c r="E67" s="25"/>
      <c r="F67" s="24" t="s">
        <v>18</v>
      </c>
      <c r="G67" s="26">
        <v>1</v>
      </c>
      <c r="H67" s="31"/>
      <c r="I67" s="27">
        <v>0</v>
      </c>
      <c r="J67" s="28">
        <f t="shared" si="0"/>
        <v>0</v>
      </c>
      <c r="K67" s="29" t="s">
        <v>50</v>
      </c>
      <c r="L67" s="29" t="s">
        <v>45</v>
      </c>
      <c r="M67" s="29" t="s">
        <v>51</v>
      </c>
      <c r="N67" s="30" t="str">
        <f>VLOOKUP(M67,[6]OPERACIONAL!$A$1:$C$13,2,FALSE)</f>
        <v>SELECIONAR</v>
      </c>
    </row>
    <row r="68" spans="2:14">
      <c r="B68" s="23">
        <v>17</v>
      </c>
      <c r="C68" s="24" t="s">
        <v>558</v>
      </c>
      <c r="D68" s="25"/>
      <c r="E68" s="25"/>
      <c r="F68" s="24" t="s">
        <v>18</v>
      </c>
      <c r="G68" s="26">
        <v>1</v>
      </c>
      <c r="H68" s="31"/>
      <c r="I68" s="27">
        <v>0</v>
      </c>
      <c r="J68" s="28">
        <f t="shared" si="0"/>
        <v>0</v>
      </c>
      <c r="K68" s="29" t="s">
        <v>50</v>
      </c>
      <c r="L68" s="29" t="s">
        <v>45</v>
      </c>
      <c r="M68" s="29" t="s">
        <v>51</v>
      </c>
      <c r="N68" s="30" t="str">
        <f>VLOOKUP(M68,[6]OPERACIONAL!$A$1:$C$13,2,FALSE)</f>
        <v>SELECIONAR</v>
      </c>
    </row>
    <row r="69" spans="2:14">
      <c r="B69" s="23">
        <v>17</v>
      </c>
      <c r="C69" s="24" t="s">
        <v>558</v>
      </c>
      <c r="D69" s="25"/>
      <c r="E69" s="25"/>
      <c r="F69" s="24" t="s">
        <v>18</v>
      </c>
      <c r="G69" s="26">
        <v>1</v>
      </c>
      <c r="H69" s="31"/>
      <c r="I69" s="27">
        <v>0</v>
      </c>
      <c r="J69" s="28">
        <f t="shared" si="0"/>
        <v>0</v>
      </c>
      <c r="K69" s="29" t="s">
        <v>50</v>
      </c>
      <c r="L69" s="29" t="s">
        <v>45</v>
      </c>
      <c r="M69" s="29" t="s">
        <v>51</v>
      </c>
      <c r="N69" s="30" t="str">
        <f>VLOOKUP(M69,[6]OPERACIONAL!$A$1:$C$13,2,FALSE)</f>
        <v>SELECIONAR</v>
      </c>
    </row>
    <row r="70" spans="2:14">
      <c r="B70" s="23">
        <v>17</v>
      </c>
      <c r="C70" s="24" t="s">
        <v>558</v>
      </c>
      <c r="D70" s="25"/>
      <c r="E70" s="25"/>
      <c r="F70" s="24" t="s">
        <v>18</v>
      </c>
      <c r="G70" s="26">
        <v>1</v>
      </c>
      <c r="H70" s="31"/>
      <c r="I70" s="27">
        <v>0</v>
      </c>
      <c r="J70" s="28">
        <f t="shared" si="0"/>
        <v>0</v>
      </c>
      <c r="K70" s="29" t="s">
        <v>50</v>
      </c>
      <c r="L70" s="29" t="s">
        <v>45</v>
      </c>
      <c r="M70" s="29" t="s">
        <v>51</v>
      </c>
      <c r="N70" s="30" t="str">
        <f>VLOOKUP(M70,[6]OPERACIONAL!$A$1:$C$13,2,FALSE)</f>
        <v>SELECIONAR</v>
      </c>
    </row>
    <row r="71" spans="2:14">
      <c r="B71" s="23">
        <v>17</v>
      </c>
      <c r="C71" s="24" t="s">
        <v>558</v>
      </c>
      <c r="D71" s="25"/>
      <c r="E71" s="25"/>
      <c r="F71" s="24" t="s">
        <v>18</v>
      </c>
      <c r="G71" s="26">
        <v>1</v>
      </c>
      <c r="H71" s="31"/>
      <c r="I71" s="27">
        <v>0</v>
      </c>
      <c r="J71" s="28">
        <f t="shared" si="0"/>
        <v>0</v>
      </c>
      <c r="K71" s="29" t="s">
        <v>50</v>
      </c>
      <c r="L71" s="29" t="s">
        <v>45</v>
      </c>
      <c r="M71" s="29" t="s">
        <v>51</v>
      </c>
      <c r="N71" s="30" t="str">
        <f>VLOOKUP(M71,[6]OPERACIONAL!$A$1:$C$13,2,FALSE)</f>
        <v>SELECIONAR</v>
      </c>
    </row>
    <row r="72" spans="2:14">
      <c r="B72" s="23">
        <v>17</v>
      </c>
      <c r="C72" s="24" t="s">
        <v>558</v>
      </c>
      <c r="D72" s="25"/>
      <c r="E72" s="25"/>
      <c r="F72" s="24" t="s">
        <v>18</v>
      </c>
      <c r="G72" s="26">
        <v>1</v>
      </c>
      <c r="H72" s="31"/>
      <c r="I72" s="27">
        <v>0</v>
      </c>
      <c r="J72" s="28">
        <f t="shared" si="0"/>
        <v>0</v>
      </c>
      <c r="K72" s="29" t="s">
        <v>50</v>
      </c>
      <c r="L72" s="29" t="s">
        <v>45</v>
      </c>
      <c r="M72" s="29" t="s">
        <v>51</v>
      </c>
      <c r="N72" s="30" t="str">
        <f>VLOOKUP(M72,[6]OPERACIONAL!$A$1:$C$13,2,FALSE)</f>
        <v>SELECIONAR</v>
      </c>
    </row>
    <row r="73" spans="2:14">
      <c r="B73" s="23">
        <v>17</v>
      </c>
      <c r="C73" s="24" t="s">
        <v>558</v>
      </c>
      <c r="D73" s="25"/>
      <c r="E73" s="25"/>
      <c r="F73" s="24" t="s">
        <v>18</v>
      </c>
      <c r="G73" s="26">
        <v>1</v>
      </c>
      <c r="H73" s="31"/>
      <c r="I73" s="27">
        <v>0</v>
      </c>
      <c r="J73" s="28">
        <f t="shared" si="0"/>
        <v>0</v>
      </c>
      <c r="K73" s="29" t="s">
        <v>50</v>
      </c>
      <c r="L73" s="29" t="s">
        <v>45</v>
      </c>
      <c r="M73" s="29" t="s">
        <v>51</v>
      </c>
      <c r="N73" s="30" t="str">
        <f>VLOOKUP(M73,[6]OPERACIONAL!$A$1:$C$13,2,FALSE)</f>
        <v>SELECIONAR</v>
      </c>
    </row>
    <row r="74" spans="2:14">
      <c r="B74" s="23">
        <v>17</v>
      </c>
      <c r="C74" s="24" t="s">
        <v>558</v>
      </c>
      <c r="D74" s="25"/>
      <c r="E74" s="25"/>
      <c r="F74" s="24" t="s">
        <v>18</v>
      </c>
      <c r="G74" s="26">
        <v>1</v>
      </c>
      <c r="H74" s="31"/>
      <c r="I74" s="27">
        <v>0</v>
      </c>
      <c r="J74" s="28">
        <f t="shared" si="0"/>
        <v>0</v>
      </c>
      <c r="K74" s="29" t="s">
        <v>50</v>
      </c>
      <c r="L74" s="29" t="s">
        <v>45</v>
      </c>
      <c r="M74" s="29" t="s">
        <v>51</v>
      </c>
      <c r="N74" s="30" t="str">
        <f>VLOOKUP(M74,[6]OPERACIONAL!$A$1:$C$13,2,FALSE)</f>
        <v>SELECIONAR</v>
      </c>
    </row>
    <row r="75" spans="2:14">
      <c r="B75" s="23">
        <v>17</v>
      </c>
      <c r="C75" s="24" t="s">
        <v>558</v>
      </c>
      <c r="D75" s="25"/>
      <c r="E75" s="25"/>
      <c r="F75" s="24" t="s">
        <v>18</v>
      </c>
      <c r="G75" s="26">
        <v>1</v>
      </c>
      <c r="H75" s="31"/>
      <c r="I75" s="27">
        <v>0</v>
      </c>
      <c r="J75" s="28">
        <f t="shared" si="0"/>
        <v>0</v>
      </c>
      <c r="K75" s="29" t="s">
        <v>50</v>
      </c>
      <c r="L75" s="29" t="s">
        <v>45</v>
      </c>
      <c r="M75" s="29" t="s">
        <v>51</v>
      </c>
      <c r="N75" s="30" t="str">
        <f>VLOOKUP(M75,[6]OPERACIONAL!$A$1:$C$13,2,FALSE)</f>
        <v>SELECIONAR</v>
      </c>
    </row>
    <row r="76" spans="2:14">
      <c r="B76" s="23">
        <v>17</v>
      </c>
      <c r="C76" s="24" t="s">
        <v>558</v>
      </c>
      <c r="D76" s="25"/>
      <c r="E76" s="25"/>
      <c r="F76" s="24" t="s">
        <v>18</v>
      </c>
      <c r="G76" s="26">
        <v>1</v>
      </c>
      <c r="H76" s="31"/>
      <c r="I76" s="27">
        <v>0</v>
      </c>
      <c r="J76" s="28">
        <f t="shared" si="0"/>
        <v>0</v>
      </c>
      <c r="K76" s="29" t="s">
        <v>50</v>
      </c>
      <c r="L76" s="29" t="s">
        <v>45</v>
      </c>
      <c r="M76" s="29" t="s">
        <v>51</v>
      </c>
      <c r="N76" s="30" t="str">
        <f>VLOOKUP(M76,[6]OPERACIONAL!$A$1:$C$13,2,FALSE)</f>
        <v>SELECIONAR</v>
      </c>
    </row>
    <row r="77" spans="2:14">
      <c r="B77" s="23">
        <v>17</v>
      </c>
      <c r="C77" s="24" t="s">
        <v>558</v>
      </c>
      <c r="D77" s="25"/>
      <c r="E77" s="25"/>
      <c r="F77" s="24" t="s">
        <v>18</v>
      </c>
      <c r="G77" s="26">
        <v>1</v>
      </c>
      <c r="H77" s="31"/>
      <c r="I77" s="27">
        <v>0</v>
      </c>
      <c r="J77" s="28">
        <f t="shared" si="0"/>
        <v>0</v>
      </c>
      <c r="K77" s="29" t="s">
        <v>50</v>
      </c>
      <c r="L77" s="29" t="s">
        <v>45</v>
      </c>
      <c r="M77" s="29" t="s">
        <v>51</v>
      </c>
      <c r="N77" s="30" t="str">
        <f>VLOOKUP(M77,[6]OPERACIONAL!$A$1:$C$13,2,FALSE)</f>
        <v>SELECIONAR</v>
      </c>
    </row>
    <row r="78" spans="2:14">
      <c r="B78" s="23">
        <v>17</v>
      </c>
      <c r="C78" s="24" t="s">
        <v>558</v>
      </c>
      <c r="D78" s="25"/>
      <c r="E78" s="25"/>
      <c r="F78" s="24" t="s">
        <v>18</v>
      </c>
      <c r="G78" s="26">
        <v>1</v>
      </c>
      <c r="H78" s="31"/>
      <c r="I78" s="27">
        <v>0</v>
      </c>
      <c r="J78" s="28">
        <f t="shared" si="0"/>
        <v>0</v>
      </c>
      <c r="K78" s="29" t="s">
        <v>50</v>
      </c>
      <c r="L78" s="29" t="s">
        <v>45</v>
      </c>
      <c r="M78" s="29" t="s">
        <v>51</v>
      </c>
      <c r="N78" s="30" t="str">
        <f>VLOOKUP(M78,[6]OPERACIONAL!$A$1:$C$13,2,FALSE)</f>
        <v>SELECIONAR</v>
      </c>
    </row>
    <row r="79" spans="2:14">
      <c r="B79" s="23">
        <v>17</v>
      </c>
      <c r="C79" s="24" t="s">
        <v>558</v>
      </c>
      <c r="D79" s="25"/>
      <c r="E79" s="25"/>
      <c r="F79" s="24" t="s">
        <v>18</v>
      </c>
      <c r="G79" s="26">
        <v>1</v>
      </c>
      <c r="H79" s="31"/>
      <c r="I79" s="27">
        <v>0</v>
      </c>
      <c r="J79" s="28">
        <f t="shared" si="0"/>
        <v>0</v>
      </c>
      <c r="K79" s="29" t="s">
        <v>50</v>
      </c>
      <c r="L79" s="29" t="s">
        <v>45</v>
      </c>
      <c r="M79" s="29" t="s">
        <v>51</v>
      </c>
      <c r="N79" s="30" t="str">
        <f>VLOOKUP(M79,[6]OPERACIONAL!$A$1:$C$13,2,FALSE)</f>
        <v>SELECIONAR</v>
      </c>
    </row>
    <row r="80" spans="2:14">
      <c r="B80" s="23">
        <v>17</v>
      </c>
      <c r="C80" s="24" t="s">
        <v>558</v>
      </c>
      <c r="D80" s="25"/>
      <c r="E80" s="25"/>
      <c r="F80" s="24" t="s">
        <v>18</v>
      </c>
      <c r="G80" s="26">
        <v>1</v>
      </c>
      <c r="H80" s="31"/>
      <c r="I80" s="27">
        <v>0</v>
      </c>
      <c r="J80" s="28">
        <f t="shared" si="0"/>
        <v>0</v>
      </c>
      <c r="K80" s="29" t="s">
        <v>50</v>
      </c>
      <c r="L80" s="29" t="s">
        <v>45</v>
      </c>
      <c r="M80" s="29" t="s">
        <v>51</v>
      </c>
      <c r="N80" s="30" t="str">
        <f>VLOOKUP(M80,[6]OPERACIONAL!$A$1:$C$13,2,FALSE)</f>
        <v>SELECIONAR</v>
      </c>
    </row>
    <row r="81" spans="2:14">
      <c r="B81" s="23">
        <v>17</v>
      </c>
      <c r="C81" s="24" t="s">
        <v>558</v>
      </c>
      <c r="D81" s="25"/>
      <c r="E81" s="25"/>
      <c r="F81" s="24" t="s">
        <v>18</v>
      </c>
      <c r="G81" s="26">
        <v>1</v>
      </c>
      <c r="H81" s="31"/>
      <c r="I81" s="27">
        <v>0</v>
      </c>
      <c r="J81" s="28">
        <f t="shared" si="0"/>
        <v>0</v>
      </c>
      <c r="K81" s="29" t="s">
        <v>50</v>
      </c>
      <c r="L81" s="29" t="s">
        <v>45</v>
      </c>
      <c r="M81" s="29" t="s">
        <v>51</v>
      </c>
      <c r="N81" s="30" t="str">
        <f>VLOOKUP(M81,[6]OPERACIONAL!$A$1:$C$13,2,FALSE)</f>
        <v>SELECIONAR</v>
      </c>
    </row>
    <row r="82" spans="2:14">
      <c r="B82" s="23">
        <v>17</v>
      </c>
      <c r="C82" s="24" t="s">
        <v>558</v>
      </c>
      <c r="D82" s="25"/>
      <c r="E82" s="25"/>
      <c r="F82" s="24" t="s">
        <v>18</v>
      </c>
      <c r="G82" s="26">
        <v>1</v>
      </c>
      <c r="H82" s="31"/>
      <c r="I82" s="27">
        <v>0</v>
      </c>
      <c r="J82" s="28">
        <f t="shared" si="0"/>
        <v>0</v>
      </c>
      <c r="K82" s="29" t="s">
        <v>50</v>
      </c>
      <c r="L82" s="29" t="s">
        <v>45</v>
      </c>
      <c r="M82" s="29" t="s">
        <v>51</v>
      </c>
      <c r="N82" s="30" t="str">
        <f>VLOOKUP(M82,[6]OPERACIONAL!$A$1:$C$13,2,FALSE)</f>
        <v>SELECIONAR</v>
      </c>
    </row>
    <row r="83" spans="2:14">
      <c r="B83" s="23">
        <v>17</v>
      </c>
      <c r="C83" s="24" t="s">
        <v>558</v>
      </c>
      <c r="D83" s="25"/>
      <c r="E83" s="25"/>
      <c r="F83" s="24" t="s">
        <v>18</v>
      </c>
      <c r="G83" s="26">
        <v>1</v>
      </c>
      <c r="H83" s="31"/>
      <c r="I83" s="27">
        <v>0</v>
      </c>
      <c r="J83" s="28">
        <f t="shared" si="0"/>
        <v>0</v>
      </c>
      <c r="K83" s="29" t="s">
        <v>50</v>
      </c>
      <c r="L83" s="29" t="s">
        <v>45</v>
      </c>
      <c r="M83" s="29" t="s">
        <v>51</v>
      </c>
      <c r="N83" s="30" t="str">
        <f>VLOOKUP(M83,[6]OPERACIONAL!$A$1:$C$13,2,FALSE)</f>
        <v>SELECIONAR</v>
      </c>
    </row>
    <row r="84" spans="2:14">
      <c r="B84" s="23">
        <v>17</v>
      </c>
      <c r="C84" s="24" t="s">
        <v>558</v>
      </c>
      <c r="D84" s="25"/>
      <c r="E84" s="25"/>
      <c r="F84" s="24" t="s">
        <v>18</v>
      </c>
      <c r="G84" s="26">
        <v>1</v>
      </c>
      <c r="H84" s="31"/>
      <c r="I84" s="27">
        <v>0</v>
      </c>
      <c r="J84" s="28">
        <f t="shared" si="0"/>
        <v>0</v>
      </c>
      <c r="K84" s="29" t="s">
        <v>50</v>
      </c>
      <c r="L84" s="29" t="s">
        <v>45</v>
      </c>
      <c r="M84" s="29" t="s">
        <v>51</v>
      </c>
      <c r="N84" s="30" t="str">
        <f>VLOOKUP(M84,[6]OPERACIONAL!$A$1:$C$13,2,FALSE)</f>
        <v>SELECIONAR</v>
      </c>
    </row>
    <row r="85" spans="2:14">
      <c r="B85" s="23">
        <v>17</v>
      </c>
      <c r="C85" s="24" t="s">
        <v>558</v>
      </c>
      <c r="D85" s="25"/>
      <c r="E85" s="25"/>
      <c r="F85" s="24" t="s">
        <v>18</v>
      </c>
      <c r="G85" s="26">
        <v>1</v>
      </c>
      <c r="H85" s="31"/>
      <c r="I85" s="27">
        <v>0</v>
      </c>
      <c r="J85" s="28">
        <f t="shared" si="0"/>
        <v>0</v>
      </c>
      <c r="K85" s="29" t="s">
        <v>50</v>
      </c>
      <c r="L85" s="29" t="s">
        <v>45</v>
      </c>
      <c r="M85" s="29" t="s">
        <v>51</v>
      </c>
      <c r="N85" s="30" t="str">
        <f>VLOOKUP(M85,[6]OPERACIONAL!$A$1:$C$13,2,FALSE)</f>
        <v>SELECIONAR</v>
      </c>
    </row>
    <row r="86" spans="2:14">
      <c r="B86" s="23">
        <v>17</v>
      </c>
      <c r="C86" s="24" t="s">
        <v>558</v>
      </c>
      <c r="D86" s="25"/>
      <c r="E86" s="25"/>
      <c r="F86" s="24" t="s">
        <v>18</v>
      </c>
      <c r="G86" s="26">
        <v>1</v>
      </c>
      <c r="H86" s="31"/>
      <c r="I86" s="27">
        <v>0</v>
      </c>
      <c r="J86" s="28">
        <f t="shared" si="0"/>
        <v>0</v>
      </c>
      <c r="K86" s="29" t="s">
        <v>50</v>
      </c>
      <c r="L86" s="29" t="s">
        <v>45</v>
      </c>
      <c r="M86" s="29" t="s">
        <v>51</v>
      </c>
      <c r="N86" s="30" t="str">
        <f>VLOOKUP(M86,[6]OPERACIONAL!$A$1:$C$13,2,FALSE)</f>
        <v>SELECIONAR</v>
      </c>
    </row>
    <row r="87" spans="2:14">
      <c r="B87" s="23">
        <v>17</v>
      </c>
      <c r="C87" s="24" t="s">
        <v>558</v>
      </c>
      <c r="D87" s="25"/>
      <c r="E87" s="25"/>
      <c r="F87" s="24" t="s">
        <v>18</v>
      </c>
      <c r="G87" s="26">
        <v>1</v>
      </c>
      <c r="H87" s="31"/>
      <c r="I87" s="27">
        <v>0</v>
      </c>
      <c r="J87" s="28">
        <f t="shared" si="0"/>
        <v>0</v>
      </c>
      <c r="K87" s="29" t="s">
        <v>50</v>
      </c>
      <c r="L87" s="29" t="s">
        <v>45</v>
      </c>
      <c r="M87" s="29" t="s">
        <v>51</v>
      </c>
      <c r="N87" s="30" t="str">
        <f>VLOOKUP(M87,[6]OPERACIONAL!$A$1:$C$13,2,FALSE)</f>
        <v>SELECIONAR</v>
      </c>
    </row>
    <row r="88" spans="2:14">
      <c r="B88" s="23">
        <v>17</v>
      </c>
      <c r="C88" s="24" t="s">
        <v>558</v>
      </c>
      <c r="D88" s="25"/>
      <c r="E88" s="25"/>
      <c r="F88" s="24" t="s">
        <v>18</v>
      </c>
      <c r="G88" s="26">
        <v>1</v>
      </c>
      <c r="H88" s="31"/>
      <c r="I88" s="27">
        <v>0</v>
      </c>
      <c r="J88" s="28">
        <f t="shared" si="0"/>
        <v>0</v>
      </c>
      <c r="K88" s="29" t="s">
        <v>50</v>
      </c>
      <c r="L88" s="29" t="s">
        <v>45</v>
      </c>
      <c r="M88" s="29" t="s">
        <v>51</v>
      </c>
      <c r="N88" s="30" t="str">
        <f>VLOOKUP(M88,[6]OPERACIONAL!$A$1:$C$13,2,FALSE)</f>
        <v>SELECIONAR</v>
      </c>
    </row>
    <row r="89" spans="2:14">
      <c r="B89" s="23">
        <v>17</v>
      </c>
      <c r="C89" s="24" t="s">
        <v>558</v>
      </c>
      <c r="D89" s="25"/>
      <c r="E89" s="25"/>
      <c r="F89" s="24" t="s">
        <v>18</v>
      </c>
      <c r="G89" s="26">
        <v>1</v>
      </c>
      <c r="H89" s="31"/>
      <c r="I89" s="27">
        <v>0</v>
      </c>
      <c r="J89" s="28">
        <f t="shared" si="0"/>
        <v>0</v>
      </c>
      <c r="K89" s="29" t="s">
        <v>50</v>
      </c>
      <c r="L89" s="29" t="s">
        <v>45</v>
      </c>
      <c r="M89" s="29" t="s">
        <v>51</v>
      </c>
      <c r="N89" s="30" t="str">
        <f>VLOOKUP(M89,[6]OPERACIONAL!$A$1:$C$13,2,FALSE)</f>
        <v>SELECIONAR</v>
      </c>
    </row>
    <row r="90" spans="2:14">
      <c r="B90" s="23">
        <v>17</v>
      </c>
      <c r="C90" s="24" t="s">
        <v>558</v>
      </c>
      <c r="D90" s="25"/>
      <c r="E90" s="25"/>
      <c r="F90" s="24" t="s">
        <v>18</v>
      </c>
      <c r="G90" s="26">
        <v>1</v>
      </c>
      <c r="H90" s="31"/>
      <c r="I90" s="27">
        <v>0</v>
      </c>
      <c r="J90" s="28">
        <f t="shared" si="0"/>
        <v>0</v>
      </c>
      <c r="K90" s="29" t="s">
        <v>50</v>
      </c>
      <c r="L90" s="29" t="s">
        <v>45</v>
      </c>
      <c r="M90" s="29" t="s">
        <v>51</v>
      </c>
      <c r="N90" s="30" t="str">
        <f>VLOOKUP(M90,[6]OPERACIONAL!$A$1:$C$13,2,FALSE)</f>
        <v>SELECIONAR</v>
      </c>
    </row>
    <row r="91" spans="2:14">
      <c r="B91" s="23">
        <v>17</v>
      </c>
      <c r="C91" s="24" t="s">
        <v>558</v>
      </c>
      <c r="D91" s="25"/>
      <c r="E91" s="25"/>
      <c r="F91" s="24" t="s">
        <v>18</v>
      </c>
      <c r="G91" s="26">
        <v>1</v>
      </c>
      <c r="H91" s="31"/>
      <c r="I91" s="27">
        <v>0</v>
      </c>
      <c r="J91" s="28">
        <f t="shared" si="0"/>
        <v>0</v>
      </c>
      <c r="K91" s="29" t="s">
        <v>50</v>
      </c>
      <c r="L91" s="29" t="s">
        <v>45</v>
      </c>
      <c r="M91" s="29" t="s">
        <v>51</v>
      </c>
      <c r="N91" s="30" t="str">
        <f>VLOOKUP(M91,[6]OPERACIONAL!$A$1:$C$13,2,FALSE)</f>
        <v>SELECIONAR</v>
      </c>
    </row>
    <row r="92" spans="2:14">
      <c r="B92" s="23">
        <v>17</v>
      </c>
      <c r="C92" s="24" t="s">
        <v>558</v>
      </c>
      <c r="D92" s="25"/>
      <c r="E92" s="25"/>
      <c r="F92" s="24" t="s">
        <v>18</v>
      </c>
      <c r="G92" s="26">
        <v>1</v>
      </c>
      <c r="H92" s="31"/>
      <c r="I92" s="27">
        <v>0</v>
      </c>
      <c r="J92" s="28">
        <f t="shared" si="0"/>
        <v>0</v>
      </c>
      <c r="K92" s="29" t="s">
        <v>50</v>
      </c>
      <c r="L92" s="29" t="s">
        <v>45</v>
      </c>
      <c r="M92" s="29" t="s">
        <v>51</v>
      </c>
      <c r="N92" s="30" t="str">
        <f>VLOOKUP(M92,[6]OPERACIONAL!$A$1:$C$13,2,FALSE)</f>
        <v>SELECIONAR</v>
      </c>
    </row>
    <row r="93" spans="2:14">
      <c r="B93" s="23">
        <v>17</v>
      </c>
      <c r="C93" s="24" t="s">
        <v>558</v>
      </c>
      <c r="D93" s="25"/>
      <c r="E93" s="25"/>
      <c r="F93" s="24" t="s">
        <v>18</v>
      </c>
      <c r="G93" s="26">
        <v>1</v>
      </c>
      <c r="H93" s="31"/>
      <c r="I93" s="27">
        <v>0</v>
      </c>
      <c r="J93" s="28">
        <f t="shared" si="0"/>
        <v>0</v>
      </c>
      <c r="K93" s="29" t="s">
        <v>50</v>
      </c>
      <c r="L93" s="29" t="s">
        <v>45</v>
      </c>
      <c r="M93" s="29" t="s">
        <v>51</v>
      </c>
      <c r="N93" s="30" t="str">
        <f>VLOOKUP(M93,[6]OPERACIONAL!$A$1:$C$13,2,FALSE)</f>
        <v>SELECIONAR</v>
      </c>
    </row>
    <row r="94" spans="2:14">
      <c r="B94" s="23">
        <v>17</v>
      </c>
      <c r="C94" s="24" t="s">
        <v>558</v>
      </c>
      <c r="D94" s="25"/>
      <c r="E94" s="25"/>
      <c r="F94" s="24" t="s">
        <v>18</v>
      </c>
      <c r="G94" s="26">
        <v>1</v>
      </c>
      <c r="H94" s="31"/>
      <c r="I94" s="27">
        <v>0</v>
      </c>
      <c r="J94" s="28">
        <f t="shared" si="0"/>
        <v>0</v>
      </c>
      <c r="K94" s="29" t="s">
        <v>50</v>
      </c>
      <c r="L94" s="29" t="s">
        <v>45</v>
      </c>
      <c r="M94" s="29" t="s">
        <v>51</v>
      </c>
      <c r="N94" s="30" t="str">
        <f>VLOOKUP(M94,[6]OPERACIONAL!$A$1:$C$13,2,FALSE)</f>
        <v>SELECIONAR</v>
      </c>
    </row>
    <row r="95" spans="2:14">
      <c r="B95" s="23">
        <v>17</v>
      </c>
      <c r="C95" s="24" t="s">
        <v>558</v>
      </c>
      <c r="D95" s="25"/>
      <c r="E95" s="25"/>
      <c r="F95" s="24" t="s">
        <v>18</v>
      </c>
      <c r="G95" s="26">
        <v>1</v>
      </c>
      <c r="H95" s="31"/>
      <c r="I95" s="27">
        <v>0</v>
      </c>
      <c r="J95" s="28">
        <f t="shared" ref="J95:J158" si="1">G95*I95</f>
        <v>0</v>
      </c>
      <c r="K95" s="29" t="s">
        <v>50</v>
      </c>
      <c r="L95" s="29" t="s">
        <v>45</v>
      </c>
      <c r="M95" s="29" t="s">
        <v>51</v>
      </c>
      <c r="N95" s="30" t="str">
        <f>VLOOKUP(M95,[6]OPERACIONAL!$A$1:$C$13,2,FALSE)</f>
        <v>SELECIONAR</v>
      </c>
    </row>
    <row r="96" spans="2:14">
      <c r="B96" s="23">
        <v>17</v>
      </c>
      <c r="C96" s="24" t="s">
        <v>558</v>
      </c>
      <c r="D96" s="25"/>
      <c r="E96" s="25"/>
      <c r="F96" s="24" t="s">
        <v>18</v>
      </c>
      <c r="G96" s="26">
        <v>1</v>
      </c>
      <c r="H96" s="31"/>
      <c r="I96" s="27">
        <v>0</v>
      </c>
      <c r="J96" s="28">
        <f t="shared" si="1"/>
        <v>0</v>
      </c>
      <c r="K96" s="29" t="s">
        <v>50</v>
      </c>
      <c r="L96" s="29" t="s">
        <v>45</v>
      </c>
      <c r="M96" s="29" t="s">
        <v>51</v>
      </c>
      <c r="N96" s="30" t="str">
        <f>VLOOKUP(M96,[6]OPERACIONAL!$A$1:$C$13,2,FALSE)</f>
        <v>SELECIONAR</v>
      </c>
    </row>
    <row r="97" spans="2:14">
      <c r="B97" s="23">
        <v>17</v>
      </c>
      <c r="C97" s="24" t="s">
        <v>558</v>
      </c>
      <c r="D97" s="25"/>
      <c r="E97" s="25"/>
      <c r="F97" s="24" t="s">
        <v>18</v>
      </c>
      <c r="G97" s="26">
        <v>1</v>
      </c>
      <c r="H97" s="31"/>
      <c r="I97" s="27">
        <v>0</v>
      </c>
      <c r="J97" s="28">
        <f t="shared" si="1"/>
        <v>0</v>
      </c>
      <c r="K97" s="29" t="s">
        <v>50</v>
      </c>
      <c r="L97" s="29" t="s">
        <v>45</v>
      </c>
      <c r="M97" s="29" t="s">
        <v>51</v>
      </c>
      <c r="N97" s="30" t="str">
        <f>VLOOKUP(M97,[6]OPERACIONAL!$A$1:$C$13,2,FALSE)</f>
        <v>SELECIONAR</v>
      </c>
    </row>
    <row r="98" spans="2:14">
      <c r="B98" s="23">
        <v>17</v>
      </c>
      <c r="C98" s="24" t="s">
        <v>558</v>
      </c>
      <c r="D98" s="25"/>
      <c r="E98" s="25"/>
      <c r="F98" s="24" t="s">
        <v>18</v>
      </c>
      <c r="G98" s="26">
        <v>1</v>
      </c>
      <c r="H98" s="31"/>
      <c r="I98" s="27">
        <v>0</v>
      </c>
      <c r="J98" s="28">
        <f t="shared" si="1"/>
        <v>0</v>
      </c>
      <c r="K98" s="29" t="s">
        <v>50</v>
      </c>
      <c r="L98" s="29" t="s">
        <v>45</v>
      </c>
      <c r="M98" s="29" t="s">
        <v>51</v>
      </c>
      <c r="N98" s="30" t="str">
        <f>VLOOKUP(M98,[6]OPERACIONAL!$A$1:$C$13,2,FALSE)</f>
        <v>SELECIONAR</v>
      </c>
    </row>
    <row r="99" spans="2:14">
      <c r="B99" s="23">
        <v>17</v>
      </c>
      <c r="C99" s="24" t="s">
        <v>558</v>
      </c>
      <c r="D99" s="25"/>
      <c r="E99" s="25"/>
      <c r="F99" s="24" t="s">
        <v>18</v>
      </c>
      <c r="G99" s="26">
        <v>1</v>
      </c>
      <c r="H99" s="31"/>
      <c r="I99" s="27">
        <v>0</v>
      </c>
      <c r="J99" s="28">
        <f t="shared" si="1"/>
        <v>0</v>
      </c>
      <c r="K99" s="29" t="s">
        <v>50</v>
      </c>
      <c r="L99" s="29" t="s">
        <v>45</v>
      </c>
      <c r="M99" s="29" t="s">
        <v>51</v>
      </c>
      <c r="N99" s="30" t="str">
        <f>VLOOKUP(M99,[6]OPERACIONAL!$A$1:$C$13,2,FALSE)</f>
        <v>SELECIONAR</v>
      </c>
    </row>
    <row r="100" spans="2:14">
      <c r="B100" s="23">
        <v>17</v>
      </c>
      <c r="C100" s="24" t="s">
        <v>558</v>
      </c>
      <c r="D100" s="25"/>
      <c r="E100" s="25"/>
      <c r="F100" s="24" t="s">
        <v>18</v>
      </c>
      <c r="G100" s="26">
        <v>1</v>
      </c>
      <c r="H100" s="31"/>
      <c r="I100" s="27">
        <v>0</v>
      </c>
      <c r="J100" s="28">
        <f t="shared" si="1"/>
        <v>0</v>
      </c>
      <c r="K100" s="29" t="s">
        <v>50</v>
      </c>
      <c r="L100" s="29" t="s">
        <v>45</v>
      </c>
      <c r="M100" s="29" t="s">
        <v>51</v>
      </c>
      <c r="N100" s="30" t="str">
        <f>VLOOKUP(M100,[6]OPERACIONAL!$A$1:$C$13,2,FALSE)</f>
        <v>SELECIONAR</v>
      </c>
    </row>
    <row r="101" spans="2:14">
      <c r="B101" s="23">
        <v>17</v>
      </c>
      <c r="C101" s="24" t="s">
        <v>558</v>
      </c>
      <c r="D101" s="25"/>
      <c r="E101" s="25"/>
      <c r="F101" s="24" t="s">
        <v>18</v>
      </c>
      <c r="G101" s="26">
        <v>1</v>
      </c>
      <c r="H101" s="31"/>
      <c r="I101" s="27">
        <v>0</v>
      </c>
      <c r="J101" s="28">
        <f t="shared" si="1"/>
        <v>0</v>
      </c>
      <c r="K101" s="29" t="s">
        <v>50</v>
      </c>
      <c r="L101" s="29" t="s">
        <v>45</v>
      </c>
      <c r="M101" s="29" t="s">
        <v>51</v>
      </c>
      <c r="N101" s="30" t="str">
        <f>VLOOKUP(M101,[6]OPERACIONAL!$A$1:$C$13,2,FALSE)</f>
        <v>SELECIONAR</v>
      </c>
    </row>
    <row r="102" spans="2:14">
      <c r="B102" s="23">
        <v>17</v>
      </c>
      <c r="C102" s="24" t="s">
        <v>558</v>
      </c>
      <c r="D102" s="25"/>
      <c r="E102" s="25"/>
      <c r="F102" s="24" t="s">
        <v>18</v>
      </c>
      <c r="G102" s="26">
        <v>1</v>
      </c>
      <c r="H102" s="31"/>
      <c r="I102" s="27">
        <v>0</v>
      </c>
      <c r="J102" s="28">
        <f t="shared" si="1"/>
        <v>0</v>
      </c>
      <c r="K102" s="29" t="s">
        <v>50</v>
      </c>
      <c r="L102" s="29" t="s">
        <v>45</v>
      </c>
      <c r="M102" s="29" t="s">
        <v>51</v>
      </c>
      <c r="N102" s="30" t="str">
        <f>VLOOKUP(M102,[6]OPERACIONAL!$A$1:$C$13,2,FALSE)</f>
        <v>SELECIONAR</v>
      </c>
    </row>
    <row r="103" spans="2:14">
      <c r="B103" s="23">
        <v>17</v>
      </c>
      <c r="C103" s="24" t="s">
        <v>558</v>
      </c>
      <c r="D103" s="25"/>
      <c r="E103" s="25"/>
      <c r="F103" s="24" t="s">
        <v>18</v>
      </c>
      <c r="G103" s="26">
        <v>1</v>
      </c>
      <c r="H103" s="31"/>
      <c r="I103" s="27">
        <v>0</v>
      </c>
      <c r="J103" s="28">
        <f t="shared" si="1"/>
        <v>0</v>
      </c>
      <c r="K103" s="29" t="s">
        <v>50</v>
      </c>
      <c r="L103" s="29" t="s">
        <v>45</v>
      </c>
      <c r="M103" s="29" t="s">
        <v>51</v>
      </c>
      <c r="N103" s="30" t="str">
        <f>VLOOKUP(M103,[6]OPERACIONAL!$A$1:$C$13,2,FALSE)</f>
        <v>SELECIONAR</v>
      </c>
    </row>
    <row r="104" spans="2:14">
      <c r="B104" s="23">
        <v>17</v>
      </c>
      <c r="C104" s="24" t="s">
        <v>558</v>
      </c>
      <c r="D104" s="25"/>
      <c r="E104" s="25"/>
      <c r="F104" s="24" t="s">
        <v>18</v>
      </c>
      <c r="G104" s="26">
        <v>1</v>
      </c>
      <c r="H104" s="31"/>
      <c r="I104" s="27">
        <v>0</v>
      </c>
      <c r="J104" s="28">
        <f t="shared" si="1"/>
        <v>0</v>
      </c>
      <c r="K104" s="29" t="s">
        <v>50</v>
      </c>
      <c r="L104" s="29" t="s">
        <v>45</v>
      </c>
      <c r="M104" s="29" t="s">
        <v>51</v>
      </c>
      <c r="N104" s="30" t="str">
        <f>VLOOKUP(M104,[6]OPERACIONAL!$A$1:$C$13,2,FALSE)</f>
        <v>SELECIONAR</v>
      </c>
    </row>
    <row r="105" spans="2:14">
      <c r="B105" s="23">
        <v>17</v>
      </c>
      <c r="C105" s="24" t="s">
        <v>558</v>
      </c>
      <c r="D105" s="25"/>
      <c r="E105" s="25"/>
      <c r="F105" s="24" t="s">
        <v>18</v>
      </c>
      <c r="G105" s="26">
        <v>1</v>
      </c>
      <c r="H105" s="31"/>
      <c r="I105" s="27">
        <v>0</v>
      </c>
      <c r="J105" s="28">
        <f t="shared" si="1"/>
        <v>0</v>
      </c>
      <c r="K105" s="29" t="s">
        <v>50</v>
      </c>
      <c r="L105" s="29" t="s">
        <v>45</v>
      </c>
      <c r="M105" s="29" t="s">
        <v>51</v>
      </c>
      <c r="N105" s="30" t="str">
        <f>VLOOKUP(M105,[6]OPERACIONAL!$A$1:$C$13,2,FALSE)</f>
        <v>SELECIONAR</v>
      </c>
    </row>
    <row r="106" spans="2:14">
      <c r="B106" s="23">
        <v>17</v>
      </c>
      <c r="C106" s="24" t="s">
        <v>558</v>
      </c>
      <c r="D106" s="25"/>
      <c r="E106" s="25"/>
      <c r="F106" s="24" t="s">
        <v>18</v>
      </c>
      <c r="G106" s="26">
        <v>1</v>
      </c>
      <c r="H106" s="31"/>
      <c r="I106" s="27">
        <v>0</v>
      </c>
      <c r="J106" s="28">
        <f t="shared" si="1"/>
        <v>0</v>
      </c>
      <c r="K106" s="29" t="s">
        <v>50</v>
      </c>
      <c r="L106" s="29" t="s">
        <v>45</v>
      </c>
      <c r="M106" s="29" t="s">
        <v>51</v>
      </c>
      <c r="N106" s="30" t="str">
        <f>VLOOKUP(M106,[6]OPERACIONAL!$A$1:$C$13,2,FALSE)</f>
        <v>SELECIONAR</v>
      </c>
    </row>
    <row r="107" spans="2:14">
      <c r="B107" s="23">
        <v>17</v>
      </c>
      <c r="C107" s="24" t="s">
        <v>558</v>
      </c>
      <c r="D107" s="25"/>
      <c r="E107" s="25"/>
      <c r="F107" s="24" t="s">
        <v>18</v>
      </c>
      <c r="G107" s="26">
        <v>1</v>
      </c>
      <c r="H107" s="31"/>
      <c r="I107" s="27">
        <v>0</v>
      </c>
      <c r="J107" s="28">
        <f t="shared" si="1"/>
        <v>0</v>
      </c>
      <c r="K107" s="29" t="s">
        <v>50</v>
      </c>
      <c r="L107" s="29" t="s">
        <v>45</v>
      </c>
      <c r="M107" s="29" t="s">
        <v>51</v>
      </c>
      <c r="N107" s="30" t="str">
        <f>VLOOKUP(M107,[6]OPERACIONAL!$A$1:$C$13,2,FALSE)</f>
        <v>SELECIONAR</v>
      </c>
    </row>
    <row r="108" spans="2:14">
      <c r="B108" s="23">
        <v>17</v>
      </c>
      <c r="C108" s="24" t="s">
        <v>558</v>
      </c>
      <c r="D108" s="25"/>
      <c r="E108" s="25"/>
      <c r="F108" s="24" t="s">
        <v>18</v>
      </c>
      <c r="G108" s="26">
        <v>1</v>
      </c>
      <c r="H108" s="31"/>
      <c r="I108" s="27">
        <v>0</v>
      </c>
      <c r="J108" s="28">
        <f t="shared" si="1"/>
        <v>0</v>
      </c>
      <c r="K108" s="29" t="s">
        <v>50</v>
      </c>
      <c r="L108" s="29" t="s">
        <v>45</v>
      </c>
      <c r="M108" s="29" t="s">
        <v>51</v>
      </c>
      <c r="N108" s="30" t="str">
        <f>VLOOKUP(M108,[6]OPERACIONAL!$A$1:$C$13,2,FALSE)</f>
        <v>SELECIONAR</v>
      </c>
    </row>
    <row r="109" spans="2:14">
      <c r="B109" s="23">
        <v>17</v>
      </c>
      <c r="C109" s="24" t="s">
        <v>558</v>
      </c>
      <c r="D109" s="25"/>
      <c r="E109" s="25"/>
      <c r="F109" s="24" t="s">
        <v>18</v>
      </c>
      <c r="G109" s="26">
        <v>1</v>
      </c>
      <c r="H109" s="31"/>
      <c r="I109" s="27">
        <v>0</v>
      </c>
      <c r="J109" s="28">
        <f t="shared" si="1"/>
        <v>0</v>
      </c>
      <c r="K109" s="29" t="s">
        <v>50</v>
      </c>
      <c r="L109" s="29" t="s">
        <v>45</v>
      </c>
      <c r="M109" s="29" t="s">
        <v>51</v>
      </c>
      <c r="N109" s="30" t="str">
        <f>VLOOKUP(M109,[6]OPERACIONAL!$A$1:$C$13,2,FALSE)</f>
        <v>SELECIONAR</v>
      </c>
    </row>
    <row r="110" spans="2:14">
      <c r="B110" s="23">
        <v>17</v>
      </c>
      <c r="C110" s="24" t="s">
        <v>558</v>
      </c>
      <c r="D110" s="25"/>
      <c r="E110" s="25"/>
      <c r="F110" s="24" t="s">
        <v>18</v>
      </c>
      <c r="G110" s="26">
        <v>1</v>
      </c>
      <c r="H110" s="31"/>
      <c r="I110" s="27">
        <v>0</v>
      </c>
      <c r="J110" s="28">
        <f t="shared" si="1"/>
        <v>0</v>
      </c>
      <c r="K110" s="29" t="s">
        <v>50</v>
      </c>
      <c r="L110" s="29" t="s">
        <v>45</v>
      </c>
      <c r="M110" s="29" t="s">
        <v>51</v>
      </c>
      <c r="N110" s="30" t="str">
        <f>VLOOKUP(M110,[6]OPERACIONAL!$A$1:$C$13,2,FALSE)</f>
        <v>SELECIONAR</v>
      </c>
    </row>
    <row r="111" spans="2:14">
      <c r="B111" s="23">
        <v>17</v>
      </c>
      <c r="C111" s="24" t="s">
        <v>558</v>
      </c>
      <c r="D111" s="25"/>
      <c r="E111" s="25"/>
      <c r="F111" s="24" t="s">
        <v>18</v>
      </c>
      <c r="G111" s="26">
        <v>1</v>
      </c>
      <c r="H111" s="31"/>
      <c r="I111" s="27">
        <v>0</v>
      </c>
      <c r="J111" s="28">
        <f t="shared" si="1"/>
        <v>0</v>
      </c>
      <c r="K111" s="29" t="s">
        <v>50</v>
      </c>
      <c r="L111" s="29" t="s">
        <v>45</v>
      </c>
      <c r="M111" s="29" t="s">
        <v>51</v>
      </c>
      <c r="N111" s="30" t="str">
        <f>VLOOKUP(M111,[6]OPERACIONAL!$A$1:$C$13,2,FALSE)</f>
        <v>SELECIONAR</v>
      </c>
    </row>
    <row r="112" spans="2:14">
      <c r="B112" s="23">
        <v>17</v>
      </c>
      <c r="C112" s="24" t="s">
        <v>558</v>
      </c>
      <c r="D112" s="25"/>
      <c r="E112" s="25"/>
      <c r="F112" s="24" t="s">
        <v>18</v>
      </c>
      <c r="G112" s="26">
        <v>1</v>
      </c>
      <c r="H112" s="31"/>
      <c r="I112" s="27">
        <v>0</v>
      </c>
      <c r="J112" s="28">
        <f t="shared" si="1"/>
        <v>0</v>
      </c>
      <c r="K112" s="29" t="s">
        <v>50</v>
      </c>
      <c r="L112" s="29" t="s">
        <v>45</v>
      </c>
      <c r="M112" s="29" t="s">
        <v>51</v>
      </c>
      <c r="N112" s="30" t="str">
        <f>VLOOKUP(M112,[6]OPERACIONAL!$A$1:$C$13,2,FALSE)</f>
        <v>SELECIONAR</v>
      </c>
    </row>
    <row r="113" spans="2:14">
      <c r="B113" s="23">
        <v>17</v>
      </c>
      <c r="C113" s="24" t="s">
        <v>558</v>
      </c>
      <c r="D113" s="25"/>
      <c r="E113" s="25"/>
      <c r="F113" s="24" t="s">
        <v>18</v>
      </c>
      <c r="G113" s="26">
        <v>1</v>
      </c>
      <c r="H113" s="31"/>
      <c r="I113" s="27">
        <v>0</v>
      </c>
      <c r="J113" s="28">
        <f t="shared" si="1"/>
        <v>0</v>
      </c>
      <c r="K113" s="29" t="s">
        <v>50</v>
      </c>
      <c r="L113" s="29" t="s">
        <v>45</v>
      </c>
      <c r="M113" s="29" t="s">
        <v>51</v>
      </c>
      <c r="N113" s="30" t="str">
        <f>VLOOKUP(M113,[6]OPERACIONAL!$A$1:$C$13,2,FALSE)</f>
        <v>SELECIONAR</v>
      </c>
    </row>
    <row r="114" spans="2:14">
      <c r="B114" s="23">
        <v>17</v>
      </c>
      <c r="C114" s="24" t="s">
        <v>558</v>
      </c>
      <c r="D114" s="25"/>
      <c r="E114" s="25"/>
      <c r="F114" s="24" t="s">
        <v>18</v>
      </c>
      <c r="G114" s="26">
        <v>1</v>
      </c>
      <c r="H114" s="31"/>
      <c r="I114" s="27">
        <v>0</v>
      </c>
      <c r="J114" s="28">
        <f t="shared" si="1"/>
        <v>0</v>
      </c>
      <c r="K114" s="29" t="s">
        <v>50</v>
      </c>
      <c r="L114" s="29" t="s">
        <v>45</v>
      </c>
      <c r="M114" s="29" t="s">
        <v>51</v>
      </c>
      <c r="N114" s="30" t="str">
        <f>VLOOKUP(M114,[6]OPERACIONAL!$A$1:$C$13,2,FALSE)</f>
        <v>SELECIONAR</v>
      </c>
    </row>
    <row r="115" spans="2:14">
      <c r="B115" s="23">
        <v>17</v>
      </c>
      <c r="C115" s="24" t="s">
        <v>558</v>
      </c>
      <c r="D115" s="25"/>
      <c r="E115" s="25"/>
      <c r="F115" s="24" t="s">
        <v>18</v>
      </c>
      <c r="G115" s="26">
        <v>1</v>
      </c>
      <c r="H115" s="31"/>
      <c r="I115" s="27">
        <v>0</v>
      </c>
      <c r="J115" s="28">
        <f t="shared" si="1"/>
        <v>0</v>
      </c>
      <c r="K115" s="29" t="s">
        <v>50</v>
      </c>
      <c r="L115" s="29" t="s">
        <v>45</v>
      </c>
      <c r="M115" s="29" t="s">
        <v>51</v>
      </c>
      <c r="N115" s="30" t="str">
        <f>VLOOKUP(M115,[6]OPERACIONAL!$A$1:$C$13,2,FALSE)</f>
        <v>SELECIONAR</v>
      </c>
    </row>
    <row r="116" spans="2:14">
      <c r="B116" s="23">
        <v>17</v>
      </c>
      <c r="C116" s="24" t="s">
        <v>558</v>
      </c>
      <c r="D116" s="25"/>
      <c r="E116" s="25"/>
      <c r="F116" s="24" t="s">
        <v>18</v>
      </c>
      <c r="G116" s="26">
        <v>1</v>
      </c>
      <c r="H116" s="31"/>
      <c r="I116" s="27">
        <v>0</v>
      </c>
      <c r="J116" s="28">
        <f t="shared" si="1"/>
        <v>0</v>
      </c>
      <c r="K116" s="29" t="s">
        <v>50</v>
      </c>
      <c r="L116" s="29" t="s">
        <v>45</v>
      </c>
      <c r="M116" s="29" t="s">
        <v>51</v>
      </c>
      <c r="N116" s="30" t="str">
        <f>VLOOKUP(M116,[6]OPERACIONAL!$A$1:$C$13,2,FALSE)</f>
        <v>SELECIONAR</v>
      </c>
    </row>
    <row r="117" spans="2:14">
      <c r="B117" s="23">
        <v>17</v>
      </c>
      <c r="C117" s="24" t="s">
        <v>558</v>
      </c>
      <c r="D117" s="25"/>
      <c r="E117" s="25"/>
      <c r="F117" s="24" t="s">
        <v>18</v>
      </c>
      <c r="G117" s="26">
        <v>1</v>
      </c>
      <c r="H117" s="31"/>
      <c r="I117" s="27">
        <v>0</v>
      </c>
      <c r="J117" s="28">
        <f t="shared" si="1"/>
        <v>0</v>
      </c>
      <c r="K117" s="29" t="s">
        <v>50</v>
      </c>
      <c r="L117" s="29" t="s">
        <v>45</v>
      </c>
      <c r="M117" s="29" t="s">
        <v>51</v>
      </c>
      <c r="N117" s="30" t="str">
        <f>VLOOKUP(M117,[6]OPERACIONAL!$A$1:$C$13,2,FALSE)</f>
        <v>SELECIONAR</v>
      </c>
    </row>
    <row r="118" spans="2:14">
      <c r="B118" s="23">
        <v>17</v>
      </c>
      <c r="C118" s="24" t="s">
        <v>558</v>
      </c>
      <c r="D118" s="25"/>
      <c r="E118" s="25"/>
      <c r="F118" s="24" t="s">
        <v>18</v>
      </c>
      <c r="G118" s="26">
        <v>1</v>
      </c>
      <c r="H118" s="31"/>
      <c r="I118" s="27">
        <v>0</v>
      </c>
      <c r="J118" s="28">
        <f t="shared" si="1"/>
        <v>0</v>
      </c>
      <c r="K118" s="29" t="s">
        <v>50</v>
      </c>
      <c r="L118" s="29" t="s">
        <v>45</v>
      </c>
      <c r="M118" s="29" t="s">
        <v>51</v>
      </c>
      <c r="N118" s="30" t="str">
        <f>VLOOKUP(M118,[6]OPERACIONAL!$A$1:$C$13,2,FALSE)</f>
        <v>SELECIONAR</v>
      </c>
    </row>
    <row r="119" spans="2:14">
      <c r="B119" s="23">
        <v>17</v>
      </c>
      <c r="C119" s="24" t="s">
        <v>558</v>
      </c>
      <c r="D119" s="25"/>
      <c r="E119" s="25"/>
      <c r="F119" s="24" t="s">
        <v>18</v>
      </c>
      <c r="G119" s="26">
        <v>1</v>
      </c>
      <c r="H119" s="31"/>
      <c r="I119" s="27">
        <v>0</v>
      </c>
      <c r="J119" s="28">
        <f t="shared" si="1"/>
        <v>0</v>
      </c>
      <c r="K119" s="29" t="s">
        <v>50</v>
      </c>
      <c r="L119" s="29" t="s">
        <v>45</v>
      </c>
      <c r="M119" s="29" t="s">
        <v>51</v>
      </c>
      <c r="N119" s="30" t="str">
        <f>VLOOKUP(M119,[6]OPERACIONAL!$A$1:$C$13,2,FALSE)</f>
        <v>SELECIONAR</v>
      </c>
    </row>
    <row r="120" spans="2:14">
      <c r="B120" s="23">
        <v>17</v>
      </c>
      <c r="C120" s="24" t="s">
        <v>558</v>
      </c>
      <c r="D120" s="25"/>
      <c r="E120" s="25"/>
      <c r="F120" s="24" t="s">
        <v>18</v>
      </c>
      <c r="G120" s="26">
        <v>1</v>
      </c>
      <c r="H120" s="31"/>
      <c r="I120" s="27">
        <v>0</v>
      </c>
      <c r="J120" s="28">
        <f t="shared" si="1"/>
        <v>0</v>
      </c>
      <c r="K120" s="29" t="s">
        <v>50</v>
      </c>
      <c r="L120" s="29" t="s">
        <v>45</v>
      </c>
      <c r="M120" s="29" t="s">
        <v>51</v>
      </c>
      <c r="N120" s="30" t="str">
        <f>VLOOKUP(M120,[6]OPERACIONAL!$A$1:$C$13,2,FALSE)</f>
        <v>SELECIONAR</v>
      </c>
    </row>
    <row r="121" spans="2:14">
      <c r="B121" s="23">
        <v>17</v>
      </c>
      <c r="C121" s="24" t="s">
        <v>558</v>
      </c>
      <c r="D121" s="25"/>
      <c r="E121" s="25"/>
      <c r="F121" s="24" t="s">
        <v>18</v>
      </c>
      <c r="G121" s="26">
        <v>1</v>
      </c>
      <c r="H121" s="31"/>
      <c r="I121" s="27">
        <v>0</v>
      </c>
      <c r="J121" s="28">
        <f t="shared" si="1"/>
        <v>0</v>
      </c>
      <c r="K121" s="29" t="s">
        <v>50</v>
      </c>
      <c r="L121" s="29" t="s">
        <v>45</v>
      </c>
      <c r="M121" s="29" t="s">
        <v>51</v>
      </c>
      <c r="N121" s="30" t="str">
        <f>VLOOKUP(M121,[6]OPERACIONAL!$A$1:$C$13,2,FALSE)</f>
        <v>SELECIONAR</v>
      </c>
    </row>
    <row r="122" spans="2:14">
      <c r="B122" s="23">
        <v>17</v>
      </c>
      <c r="C122" s="24" t="s">
        <v>558</v>
      </c>
      <c r="D122" s="25"/>
      <c r="E122" s="25"/>
      <c r="F122" s="24" t="s">
        <v>18</v>
      </c>
      <c r="G122" s="26">
        <v>1</v>
      </c>
      <c r="H122" s="31"/>
      <c r="I122" s="27">
        <v>0</v>
      </c>
      <c r="J122" s="28">
        <f t="shared" si="1"/>
        <v>0</v>
      </c>
      <c r="K122" s="29" t="s">
        <v>50</v>
      </c>
      <c r="L122" s="29" t="s">
        <v>45</v>
      </c>
      <c r="M122" s="29" t="s">
        <v>51</v>
      </c>
      <c r="N122" s="30" t="str">
        <f>VLOOKUP(M122,[6]OPERACIONAL!$A$1:$C$13,2,FALSE)</f>
        <v>SELECIONAR</v>
      </c>
    </row>
    <row r="123" spans="2:14">
      <c r="B123" s="23">
        <v>17</v>
      </c>
      <c r="C123" s="24" t="s">
        <v>558</v>
      </c>
      <c r="D123" s="25"/>
      <c r="E123" s="25"/>
      <c r="F123" s="24" t="s">
        <v>18</v>
      </c>
      <c r="G123" s="26">
        <v>1</v>
      </c>
      <c r="H123" s="31"/>
      <c r="I123" s="27">
        <v>0</v>
      </c>
      <c r="J123" s="28">
        <f t="shared" si="1"/>
        <v>0</v>
      </c>
      <c r="K123" s="29" t="s">
        <v>50</v>
      </c>
      <c r="L123" s="29" t="s">
        <v>45</v>
      </c>
      <c r="M123" s="29" t="s">
        <v>51</v>
      </c>
      <c r="N123" s="30" t="str">
        <f>VLOOKUP(M123,[6]OPERACIONAL!$A$1:$C$13,2,FALSE)</f>
        <v>SELECIONAR</v>
      </c>
    </row>
    <row r="124" spans="2:14">
      <c r="B124" s="23">
        <v>17</v>
      </c>
      <c r="C124" s="24" t="s">
        <v>558</v>
      </c>
      <c r="D124" s="25"/>
      <c r="E124" s="25"/>
      <c r="F124" s="24" t="s">
        <v>18</v>
      </c>
      <c r="G124" s="26">
        <v>1</v>
      </c>
      <c r="H124" s="31"/>
      <c r="I124" s="27">
        <v>0</v>
      </c>
      <c r="J124" s="28">
        <f t="shared" si="1"/>
        <v>0</v>
      </c>
      <c r="K124" s="29" t="s">
        <v>50</v>
      </c>
      <c r="L124" s="29" t="s">
        <v>45</v>
      </c>
      <c r="M124" s="29" t="s">
        <v>51</v>
      </c>
      <c r="N124" s="30" t="str">
        <f>VLOOKUP(M124,[6]OPERACIONAL!$A$1:$C$13,2,FALSE)</f>
        <v>SELECIONAR</v>
      </c>
    </row>
    <row r="125" spans="2:14">
      <c r="B125" s="23">
        <v>17</v>
      </c>
      <c r="C125" s="24" t="s">
        <v>558</v>
      </c>
      <c r="D125" s="25"/>
      <c r="E125" s="25"/>
      <c r="F125" s="24" t="s">
        <v>18</v>
      </c>
      <c r="G125" s="26">
        <v>1</v>
      </c>
      <c r="H125" s="31"/>
      <c r="I125" s="27">
        <v>0</v>
      </c>
      <c r="J125" s="28">
        <f t="shared" si="1"/>
        <v>0</v>
      </c>
      <c r="K125" s="29" t="s">
        <v>50</v>
      </c>
      <c r="L125" s="29" t="s">
        <v>45</v>
      </c>
      <c r="M125" s="29" t="s">
        <v>51</v>
      </c>
      <c r="N125" s="30" t="str">
        <f>VLOOKUP(M125,[6]OPERACIONAL!$A$1:$C$13,2,FALSE)</f>
        <v>SELECIONAR</v>
      </c>
    </row>
    <row r="126" spans="2:14">
      <c r="B126" s="23">
        <v>17</v>
      </c>
      <c r="C126" s="24" t="s">
        <v>558</v>
      </c>
      <c r="D126" s="25"/>
      <c r="E126" s="25"/>
      <c r="F126" s="24" t="s">
        <v>18</v>
      </c>
      <c r="G126" s="26">
        <v>1</v>
      </c>
      <c r="H126" s="31"/>
      <c r="I126" s="27">
        <v>0</v>
      </c>
      <c r="J126" s="28">
        <f t="shared" si="1"/>
        <v>0</v>
      </c>
      <c r="K126" s="29" t="s">
        <v>50</v>
      </c>
      <c r="L126" s="29" t="s">
        <v>45</v>
      </c>
      <c r="M126" s="29" t="s">
        <v>51</v>
      </c>
      <c r="N126" s="30" t="str">
        <f>VLOOKUP(M126,[6]OPERACIONAL!$A$1:$C$13,2,FALSE)</f>
        <v>SELECIONAR</v>
      </c>
    </row>
    <row r="127" spans="2:14">
      <c r="B127" s="23">
        <v>17</v>
      </c>
      <c r="C127" s="24" t="s">
        <v>558</v>
      </c>
      <c r="D127" s="25"/>
      <c r="E127" s="25"/>
      <c r="F127" s="24" t="s">
        <v>18</v>
      </c>
      <c r="G127" s="26">
        <v>1</v>
      </c>
      <c r="H127" s="31"/>
      <c r="I127" s="27">
        <v>0</v>
      </c>
      <c r="J127" s="28">
        <f t="shared" si="1"/>
        <v>0</v>
      </c>
      <c r="K127" s="29" t="s">
        <v>50</v>
      </c>
      <c r="L127" s="29" t="s">
        <v>45</v>
      </c>
      <c r="M127" s="29" t="s">
        <v>51</v>
      </c>
      <c r="N127" s="30" t="str">
        <f>VLOOKUP(M127,[6]OPERACIONAL!$A$1:$C$13,2,FALSE)</f>
        <v>SELECIONAR</v>
      </c>
    </row>
    <row r="128" spans="2:14">
      <c r="B128" s="23">
        <v>17</v>
      </c>
      <c r="C128" s="24" t="s">
        <v>558</v>
      </c>
      <c r="D128" s="25"/>
      <c r="E128" s="25"/>
      <c r="F128" s="24" t="s">
        <v>18</v>
      </c>
      <c r="G128" s="26">
        <v>1</v>
      </c>
      <c r="H128" s="31"/>
      <c r="I128" s="27">
        <v>0</v>
      </c>
      <c r="J128" s="28">
        <f t="shared" si="1"/>
        <v>0</v>
      </c>
      <c r="K128" s="29" t="s">
        <v>50</v>
      </c>
      <c r="L128" s="29" t="s">
        <v>45</v>
      </c>
      <c r="M128" s="29" t="s">
        <v>51</v>
      </c>
      <c r="N128" s="30" t="str">
        <f>VLOOKUP(M128,[6]OPERACIONAL!$A$1:$C$13,2,FALSE)</f>
        <v>SELECIONAR</v>
      </c>
    </row>
    <row r="129" spans="2:14">
      <c r="B129" s="23">
        <v>17</v>
      </c>
      <c r="C129" s="24" t="s">
        <v>558</v>
      </c>
      <c r="D129" s="25"/>
      <c r="E129" s="25"/>
      <c r="F129" s="24" t="s">
        <v>18</v>
      </c>
      <c r="G129" s="26">
        <v>1</v>
      </c>
      <c r="H129" s="31"/>
      <c r="I129" s="27">
        <v>0</v>
      </c>
      <c r="J129" s="28">
        <f t="shared" si="1"/>
        <v>0</v>
      </c>
      <c r="K129" s="29" t="s">
        <v>50</v>
      </c>
      <c r="L129" s="29" t="s">
        <v>45</v>
      </c>
      <c r="M129" s="29" t="s">
        <v>51</v>
      </c>
      <c r="N129" s="30" t="str">
        <f>VLOOKUP(M129,[6]OPERACIONAL!$A$1:$C$13,2,FALSE)</f>
        <v>SELECIONAR</v>
      </c>
    </row>
    <row r="130" spans="2:14">
      <c r="B130" s="23">
        <v>17</v>
      </c>
      <c r="C130" s="24" t="s">
        <v>558</v>
      </c>
      <c r="D130" s="25"/>
      <c r="E130" s="25"/>
      <c r="F130" s="24" t="s">
        <v>18</v>
      </c>
      <c r="G130" s="26">
        <v>1</v>
      </c>
      <c r="H130" s="31"/>
      <c r="I130" s="27">
        <v>0</v>
      </c>
      <c r="J130" s="28">
        <f t="shared" si="1"/>
        <v>0</v>
      </c>
      <c r="K130" s="29" t="s">
        <v>50</v>
      </c>
      <c r="L130" s="29" t="s">
        <v>45</v>
      </c>
      <c r="M130" s="29" t="s">
        <v>51</v>
      </c>
      <c r="N130" s="30" t="str">
        <f>VLOOKUP(M130,[6]OPERACIONAL!$A$1:$C$13,2,FALSE)</f>
        <v>SELECIONAR</v>
      </c>
    </row>
    <row r="131" spans="2:14">
      <c r="B131" s="23">
        <v>17</v>
      </c>
      <c r="C131" s="24" t="s">
        <v>558</v>
      </c>
      <c r="D131" s="25"/>
      <c r="E131" s="25"/>
      <c r="F131" s="24" t="s">
        <v>18</v>
      </c>
      <c r="G131" s="26">
        <v>1</v>
      </c>
      <c r="H131" s="31"/>
      <c r="I131" s="27">
        <v>0</v>
      </c>
      <c r="J131" s="28">
        <f t="shared" si="1"/>
        <v>0</v>
      </c>
      <c r="K131" s="29" t="s">
        <v>50</v>
      </c>
      <c r="L131" s="29" t="s">
        <v>45</v>
      </c>
      <c r="M131" s="29" t="s">
        <v>51</v>
      </c>
      <c r="N131" s="30" t="str">
        <f>VLOOKUP(M131,[6]OPERACIONAL!$A$1:$C$13,2,FALSE)</f>
        <v>SELECIONAR</v>
      </c>
    </row>
    <row r="132" spans="2:14">
      <c r="B132" s="23">
        <v>17</v>
      </c>
      <c r="C132" s="24" t="s">
        <v>558</v>
      </c>
      <c r="D132" s="25"/>
      <c r="E132" s="25"/>
      <c r="F132" s="24" t="s">
        <v>18</v>
      </c>
      <c r="G132" s="26">
        <v>1</v>
      </c>
      <c r="H132" s="31"/>
      <c r="I132" s="27">
        <v>0</v>
      </c>
      <c r="J132" s="28">
        <f t="shared" si="1"/>
        <v>0</v>
      </c>
      <c r="K132" s="29" t="s">
        <v>50</v>
      </c>
      <c r="L132" s="29" t="s">
        <v>45</v>
      </c>
      <c r="M132" s="29" t="s">
        <v>51</v>
      </c>
      <c r="N132" s="30" t="str">
        <f>VLOOKUP(M132,[6]OPERACIONAL!$A$1:$C$13,2,FALSE)</f>
        <v>SELECIONAR</v>
      </c>
    </row>
    <row r="133" spans="2:14">
      <c r="B133" s="23">
        <v>17</v>
      </c>
      <c r="C133" s="24" t="s">
        <v>558</v>
      </c>
      <c r="D133" s="25"/>
      <c r="E133" s="25"/>
      <c r="F133" s="24" t="s">
        <v>18</v>
      </c>
      <c r="G133" s="26">
        <v>1</v>
      </c>
      <c r="H133" s="31"/>
      <c r="I133" s="27">
        <v>0</v>
      </c>
      <c r="J133" s="28">
        <f t="shared" si="1"/>
        <v>0</v>
      </c>
      <c r="K133" s="29" t="s">
        <v>50</v>
      </c>
      <c r="L133" s="29" t="s">
        <v>45</v>
      </c>
      <c r="M133" s="29" t="s">
        <v>51</v>
      </c>
      <c r="N133" s="30" t="str">
        <f>VLOOKUP(M133,[6]OPERACIONAL!$A$1:$C$13,2,FALSE)</f>
        <v>SELECIONAR</v>
      </c>
    </row>
    <row r="134" spans="2:14">
      <c r="B134" s="23">
        <v>17</v>
      </c>
      <c r="C134" s="24" t="s">
        <v>558</v>
      </c>
      <c r="D134" s="25"/>
      <c r="E134" s="25"/>
      <c r="F134" s="24" t="s">
        <v>18</v>
      </c>
      <c r="G134" s="26">
        <v>1</v>
      </c>
      <c r="H134" s="31"/>
      <c r="I134" s="27">
        <v>0</v>
      </c>
      <c r="J134" s="28">
        <f t="shared" si="1"/>
        <v>0</v>
      </c>
      <c r="K134" s="29" t="s">
        <v>50</v>
      </c>
      <c r="L134" s="29" t="s">
        <v>45</v>
      </c>
      <c r="M134" s="29" t="s">
        <v>51</v>
      </c>
      <c r="N134" s="30" t="str">
        <f>VLOOKUP(M134,[6]OPERACIONAL!$A$1:$C$13,2,FALSE)</f>
        <v>SELECIONAR</v>
      </c>
    </row>
    <row r="135" spans="2:14">
      <c r="B135" s="23">
        <v>17</v>
      </c>
      <c r="C135" s="24" t="s">
        <v>558</v>
      </c>
      <c r="D135" s="25"/>
      <c r="E135" s="25"/>
      <c r="F135" s="24" t="s">
        <v>18</v>
      </c>
      <c r="G135" s="26">
        <v>1</v>
      </c>
      <c r="H135" s="31"/>
      <c r="I135" s="27">
        <v>0</v>
      </c>
      <c r="J135" s="28">
        <f t="shared" si="1"/>
        <v>0</v>
      </c>
      <c r="K135" s="29" t="s">
        <v>50</v>
      </c>
      <c r="L135" s="29" t="s">
        <v>45</v>
      </c>
      <c r="M135" s="29" t="s">
        <v>51</v>
      </c>
      <c r="N135" s="30" t="str">
        <f>VLOOKUP(M135,[6]OPERACIONAL!$A$1:$C$13,2,FALSE)</f>
        <v>SELECIONAR</v>
      </c>
    </row>
    <row r="136" spans="2:14">
      <c r="B136" s="23">
        <v>17</v>
      </c>
      <c r="C136" s="24" t="s">
        <v>558</v>
      </c>
      <c r="D136" s="25"/>
      <c r="E136" s="25"/>
      <c r="F136" s="24" t="s">
        <v>18</v>
      </c>
      <c r="G136" s="26">
        <v>1</v>
      </c>
      <c r="H136" s="31"/>
      <c r="I136" s="27">
        <v>0</v>
      </c>
      <c r="J136" s="28">
        <f t="shared" si="1"/>
        <v>0</v>
      </c>
      <c r="K136" s="29" t="s">
        <v>50</v>
      </c>
      <c r="L136" s="29" t="s">
        <v>45</v>
      </c>
      <c r="M136" s="29" t="s">
        <v>51</v>
      </c>
      <c r="N136" s="30" t="str">
        <f>VLOOKUP(M136,[6]OPERACIONAL!$A$1:$C$13,2,FALSE)</f>
        <v>SELECIONAR</v>
      </c>
    </row>
    <row r="137" spans="2:14">
      <c r="B137" s="23">
        <v>17</v>
      </c>
      <c r="C137" s="24" t="s">
        <v>558</v>
      </c>
      <c r="D137" s="25"/>
      <c r="E137" s="25"/>
      <c r="F137" s="24" t="s">
        <v>18</v>
      </c>
      <c r="G137" s="26">
        <v>1</v>
      </c>
      <c r="H137" s="31"/>
      <c r="I137" s="27">
        <v>0</v>
      </c>
      <c r="J137" s="28">
        <f t="shared" si="1"/>
        <v>0</v>
      </c>
      <c r="K137" s="29" t="s">
        <v>50</v>
      </c>
      <c r="L137" s="29" t="s">
        <v>45</v>
      </c>
      <c r="M137" s="29" t="s">
        <v>51</v>
      </c>
      <c r="N137" s="30" t="str">
        <f>VLOOKUP(M137,[6]OPERACIONAL!$A$1:$C$13,2,FALSE)</f>
        <v>SELECIONAR</v>
      </c>
    </row>
    <row r="138" spans="2:14">
      <c r="B138" s="23">
        <v>17</v>
      </c>
      <c r="C138" s="24" t="s">
        <v>558</v>
      </c>
      <c r="D138" s="25"/>
      <c r="E138" s="25"/>
      <c r="F138" s="24" t="s">
        <v>18</v>
      </c>
      <c r="G138" s="26">
        <v>1</v>
      </c>
      <c r="H138" s="31"/>
      <c r="I138" s="27">
        <v>0</v>
      </c>
      <c r="J138" s="28">
        <f t="shared" si="1"/>
        <v>0</v>
      </c>
      <c r="K138" s="29" t="s">
        <v>50</v>
      </c>
      <c r="L138" s="29" t="s">
        <v>45</v>
      </c>
      <c r="M138" s="29" t="s">
        <v>51</v>
      </c>
      <c r="N138" s="30" t="str">
        <f>VLOOKUP(M138,[6]OPERACIONAL!$A$1:$C$13,2,FALSE)</f>
        <v>SELECIONAR</v>
      </c>
    </row>
    <row r="139" spans="2:14">
      <c r="B139" s="23">
        <v>17</v>
      </c>
      <c r="C139" s="24" t="s">
        <v>558</v>
      </c>
      <c r="D139" s="25"/>
      <c r="E139" s="25"/>
      <c r="F139" s="24" t="s">
        <v>18</v>
      </c>
      <c r="G139" s="26">
        <v>1</v>
      </c>
      <c r="H139" s="31"/>
      <c r="I139" s="27">
        <v>0</v>
      </c>
      <c r="J139" s="28">
        <f t="shared" si="1"/>
        <v>0</v>
      </c>
      <c r="K139" s="29" t="s">
        <v>50</v>
      </c>
      <c r="L139" s="29" t="s">
        <v>45</v>
      </c>
      <c r="M139" s="29" t="s">
        <v>51</v>
      </c>
      <c r="N139" s="30" t="str">
        <f>VLOOKUP(M139,[6]OPERACIONAL!$A$1:$C$13,2,FALSE)</f>
        <v>SELECIONAR</v>
      </c>
    </row>
    <row r="140" spans="2:14">
      <c r="B140" s="23">
        <v>17</v>
      </c>
      <c r="C140" s="24" t="s">
        <v>558</v>
      </c>
      <c r="D140" s="25"/>
      <c r="E140" s="25"/>
      <c r="F140" s="24" t="s">
        <v>18</v>
      </c>
      <c r="G140" s="26">
        <v>1</v>
      </c>
      <c r="H140" s="31"/>
      <c r="I140" s="27">
        <v>0</v>
      </c>
      <c r="J140" s="28">
        <f t="shared" si="1"/>
        <v>0</v>
      </c>
      <c r="K140" s="29" t="s">
        <v>50</v>
      </c>
      <c r="L140" s="29" t="s">
        <v>45</v>
      </c>
      <c r="M140" s="29" t="s">
        <v>51</v>
      </c>
      <c r="N140" s="30" t="str">
        <f>VLOOKUP(M140,[6]OPERACIONAL!$A$1:$C$13,2,FALSE)</f>
        <v>SELECIONAR</v>
      </c>
    </row>
    <row r="141" spans="2:14">
      <c r="B141" s="23">
        <v>17</v>
      </c>
      <c r="C141" s="24" t="s">
        <v>558</v>
      </c>
      <c r="D141" s="25"/>
      <c r="E141" s="25"/>
      <c r="F141" s="24" t="s">
        <v>18</v>
      </c>
      <c r="G141" s="26">
        <v>1</v>
      </c>
      <c r="H141" s="31"/>
      <c r="I141" s="27">
        <v>0</v>
      </c>
      <c r="J141" s="28">
        <f t="shared" si="1"/>
        <v>0</v>
      </c>
      <c r="K141" s="29" t="s">
        <v>50</v>
      </c>
      <c r="L141" s="29" t="s">
        <v>45</v>
      </c>
      <c r="M141" s="29" t="s">
        <v>51</v>
      </c>
      <c r="N141" s="30" t="str">
        <f>VLOOKUP(M141,[6]OPERACIONAL!$A$1:$C$13,2,FALSE)</f>
        <v>SELECIONAR</v>
      </c>
    </row>
    <row r="142" spans="2:14">
      <c r="B142" s="23">
        <v>17</v>
      </c>
      <c r="C142" s="24" t="s">
        <v>558</v>
      </c>
      <c r="D142" s="25"/>
      <c r="E142" s="25"/>
      <c r="F142" s="24" t="s">
        <v>18</v>
      </c>
      <c r="G142" s="26">
        <v>1</v>
      </c>
      <c r="H142" s="31"/>
      <c r="I142" s="27">
        <v>0</v>
      </c>
      <c r="J142" s="28">
        <f t="shared" si="1"/>
        <v>0</v>
      </c>
      <c r="K142" s="29" t="s">
        <v>50</v>
      </c>
      <c r="L142" s="29" t="s">
        <v>45</v>
      </c>
      <c r="M142" s="29" t="s">
        <v>51</v>
      </c>
      <c r="N142" s="30" t="str">
        <f>VLOOKUP(M142,[6]OPERACIONAL!$A$1:$C$13,2,FALSE)</f>
        <v>SELECIONAR</v>
      </c>
    </row>
    <row r="143" spans="2:14">
      <c r="B143" s="23">
        <v>17</v>
      </c>
      <c r="C143" s="24" t="s">
        <v>558</v>
      </c>
      <c r="D143" s="25"/>
      <c r="E143" s="25"/>
      <c r="F143" s="24" t="s">
        <v>18</v>
      </c>
      <c r="G143" s="26">
        <v>1</v>
      </c>
      <c r="H143" s="31"/>
      <c r="I143" s="27">
        <v>0</v>
      </c>
      <c r="J143" s="28">
        <f t="shared" si="1"/>
        <v>0</v>
      </c>
      <c r="K143" s="29" t="s">
        <v>50</v>
      </c>
      <c r="L143" s="29" t="s">
        <v>45</v>
      </c>
      <c r="M143" s="29" t="s">
        <v>51</v>
      </c>
      <c r="N143" s="30" t="str">
        <f>VLOOKUP(M143,[6]OPERACIONAL!$A$1:$C$13,2,FALSE)</f>
        <v>SELECIONAR</v>
      </c>
    </row>
    <row r="144" spans="2:14">
      <c r="B144" s="23">
        <v>17</v>
      </c>
      <c r="C144" s="24" t="s">
        <v>558</v>
      </c>
      <c r="D144" s="25"/>
      <c r="E144" s="25"/>
      <c r="F144" s="24" t="s">
        <v>18</v>
      </c>
      <c r="G144" s="26">
        <v>1</v>
      </c>
      <c r="H144" s="31"/>
      <c r="I144" s="27">
        <v>0</v>
      </c>
      <c r="J144" s="28">
        <f t="shared" si="1"/>
        <v>0</v>
      </c>
      <c r="K144" s="29" t="s">
        <v>50</v>
      </c>
      <c r="L144" s="29" t="s">
        <v>45</v>
      </c>
      <c r="M144" s="29" t="s">
        <v>51</v>
      </c>
      <c r="N144" s="30" t="str">
        <f>VLOOKUP(M144,[6]OPERACIONAL!$A$1:$C$13,2,FALSE)</f>
        <v>SELECIONAR</v>
      </c>
    </row>
    <row r="145" spans="2:14">
      <c r="B145" s="23">
        <v>17</v>
      </c>
      <c r="C145" s="24" t="s">
        <v>558</v>
      </c>
      <c r="D145" s="25"/>
      <c r="E145" s="25"/>
      <c r="F145" s="24" t="s">
        <v>18</v>
      </c>
      <c r="G145" s="26">
        <v>1</v>
      </c>
      <c r="H145" s="31"/>
      <c r="I145" s="27">
        <v>0</v>
      </c>
      <c r="J145" s="28">
        <f t="shared" si="1"/>
        <v>0</v>
      </c>
      <c r="K145" s="29" t="s">
        <v>50</v>
      </c>
      <c r="L145" s="29" t="s">
        <v>45</v>
      </c>
      <c r="M145" s="29" t="s">
        <v>51</v>
      </c>
      <c r="N145" s="30" t="str">
        <f>VLOOKUP(M145,[6]OPERACIONAL!$A$1:$C$13,2,FALSE)</f>
        <v>SELECIONAR</v>
      </c>
    </row>
    <row r="146" spans="2:14">
      <c r="B146" s="23">
        <v>17</v>
      </c>
      <c r="C146" s="24" t="s">
        <v>558</v>
      </c>
      <c r="D146" s="25"/>
      <c r="E146" s="25"/>
      <c r="F146" s="24" t="s">
        <v>18</v>
      </c>
      <c r="G146" s="26">
        <v>1</v>
      </c>
      <c r="H146" s="31"/>
      <c r="I146" s="27">
        <v>0</v>
      </c>
      <c r="J146" s="28">
        <f t="shared" si="1"/>
        <v>0</v>
      </c>
      <c r="K146" s="29" t="s">
        <v>50</v>
      </c>
      <c r="L146" s="29" t="s">
        <v>45</v>
      </c>
      <c r="M146" s="29" t="s">
        <v>51</v>
      </c>
      <c r="N146" s="30" t="str">
        <f>VLOOKUP(M146,[6]OPERACIONAL!$A$1:$C$13,2,FALSE)</f>
        <v>SELECIONAR</v>
      </c>
    </row>
    <row r="147" spans="2:14">
      <c r="B147" s="23">
        <v>17</v>
      </c>
      <c r="C147" s="24" t="s">
        <v>558</v>
      </c>
      <c r="D147" s="25"/>
      <c r="E147" s="25"/>
      <c r="F147" s="24" t="s">
        <v>18</v>
      </c>
      <c r="G147" s="26">
        <v>1</v>
      </c>
      <c r="H147" s="31"/>
      <c r="I147" s="27">
        <v>0</v>
      </c>
      <c r="J147" s="28">
        <f t="shared" si="1"/>
        <v>0</v>
      </c>
      <c r="K147" s="29" t="s">
        <v>50</v>
      </c>
      <c r="L147" s="29" t="s">
        <v>45</v>
      </c>
      <c r="M147" s="29" t="s">
        <v>51</v>
      </c>
      <c r="N147" s="30" t="str">
        <f>VLOOKUP(M147,[6]OPERACIONAL!$A$1:$C$13,2,FALSE)</f>
        <v>SELECIONAR</v>
      </c>
    </row>
    <row r="148" spans="2:14">
      <c r="B148" s="23">
        <v>17</v>
      </c>
      <c r="C148" s="24" t="s">
        <v>558</v>
      </c>
      <c r="D148" s="25"/>
      <c r="E148" s="25"/>
      <c r="F148" s="24" t="s">
        <v>18</v>
      </c>
      <c r="G148" s="26">
        <v>1</v>
      </c>
      <c r="H148" s="31"/>
      <c r="I148" s="27">
        <v>0</v>
      </c>
      <c r="J148" s="28">
        <f t="shared" si="1"/>
        <v>0</v>
      </c>
      <c r="K148" s="29" t="s">
        <v>50</v>
      </c>
      <c r="L148" s="29" t="s">
        <v>45</v>
      </c>
      <c r="M148" s="29" t="s">
        <v>51</v>
      </c>
      <c r="N148" s="30" t="str">
        <f>VLOOKUP(M148,[6]OPERACIONAL!$A$1:$C$13,2,FALSE)</f>
        <v>SELECIONAR</v>
      </c>
    </row>
    <row r="149" spans="2:14">
      <c r="B149" s="23">
        <v>17</v>
      </c>
      <c r="C149" s="24" t="s">
        <v>558</v>
      </c>
      <c r="D149" s="25"/>
      <c r="E149" s="25"/>
      <c r="F149" s="24" t="s">
        <v>18</v>
      </c>
      <c r="G149" s="26">
        <v>1</v>
      </c>
      <c r="H149" s="31"/>
      <c r="I149" s="27">
        <v>0</v>
      </c>
      <c r="J149" s="28">
        <f t="shared" si="1"/>
        <v>0</v>
      </c>
      <c r="K149" s="29" t="s">
        <v>50</v>
      </c>
      <c r="L149" s="29" t="s">
        <v>45</v>
      </c>
      <c r="M149" s="29" t="s">
        <v>51</v>
      </c>
      <c r="N149" s="30" t="str">
        <f>VLOOKUP(M149,[6]OPERACIONAL!$A$1:$C$13,2,FALSE)</f>
        <v>SELECIONAR</v>
      </c>
    </row>
    <row r="150" spans="2:14">
      <c r="B150" s="23">
        <v>17</v>
      </c>
      <c r="C150" s="24" t="s">
        <v>558</v>
      </c>
      <c r="D150" s="25"/>
      <c r="E150" s="25"/>
      <c r="F150" s="24" t="s">
        <v>18</v>
      </c>
      <c r="G150" s="26">
        <v>1</v>
      </c>
      <c r="H150" s="31"/>
      <c r="I150" s="27">
        <v>0</v>
      </c>
      <c r="J150" s="28">
        <f t="shared" si="1"/>
        <v>0</v>
      </c>
      <c r="K150" s="29" t="s">
        <v>50</v>
      </c>
      <c r="L150" s="29" t="s">
        <v>45</v>
      </c>
      <c r="M150" s="29" t="s">
        <v>51</v>
      </c>
      <c r="N150" s="30" t="str">
        <f>VLOOKUP(M150,[6]OPERACIONAL!$A$1:$C$13,2,FALSE)</f>
        <v>SELECIONAR</v>
      </c>
    </row>
    <row r="151" spans="2:14">
      <c r="B151" s="23">
        <v>17</v>
      </c>
      <c r="C151" s="24" t="s">
        <v>558</v>
      </c>
      <c r="D151" s="25"/>
      <c r="E151" s="25"/>
      <c r="F151" s="24" t="s">
        <v>18</v>
      </c>
      <c r="G151" s="26">
        <v>1</v>
      </c>
      <c r="H151" s="31"/>
      <c r="I151" s="27">
        <v>0</v>
      </c>
      <c r="J151" s="28">
        <f t="shared" si="1"/>
        <v>0</v>
      </c>
      <c r="K151" s="29" t="s">
        <v>50</v>
      </c>
      <c r="L151" s="29" t="s">
        <v>45</v>
      </c>
      <c r="M151" s="29" t="s">
        <v>51</v>
      </c>
      <c r="N151" s="30" t="str">
        <f>VLOOKUP(M151,[6]OPERACIONAL!$A$1:$C$13,2,FALSE)</f>
        <v>SELECIONAR</v>
      </c>
    </row>
    <row r="152" spans="2:14">
      <c r="B152" s="23">
        <v>17</v>
      </c>
      <c r="C152" s="24" t="s">
        <v>558</v>
      </c>
      <c r="D152" s="25"/>
      <c r="E152" s="25"/>
      <c r="F152" s="24" t="s">
        <v>18</v>
      </c>
      <c r="G152" s="26">
        <v>1</v>
      </c>
      <c r="H152" s="31"/>
      <c r="I152" s="27">
        <v>0</v>
      </c>
      <c r="J152" s="28">
        <f t="shared" si="1"/>
        <v>0</v>
      </c>
      <c r="K152" s="29" t="s">
        <v>50</v>
      </c>
      <c r="L152" s="29" t="s">
        <v>45</v>
      </c>
      <c r="M152" s="29" t="s">
        <v>51</v>
      </c>
      <c r="N152" s="30" t="str">
        <f>VLOOKUP(M152,[6]OPERACIONAL!$A$1:$C$13,2,FALSE)</f>
        <v>SELECIONAR</v>
      </c>
    </row>
    <row r="153" spans="2:14">
      <c r="B153" s="23">
        <v>17</v>
      </c>
      <c r="C153" s="24" t="s">
        <v>558</v>
      </c>
      <c r="D153" s="25"/>
      <c r="E153" s="25"/>
      <c r="F153" s="24" t="s">
        <v>18</v>
      </c>
      <c r="G153" s="26">
        <v>1</v>
      </c>
      <c r="H153" s="31"/>
      <c r="I153" s="27">
        <v>0</v>
      </c>
      <c r="J153" s="28">
        <f t="shared" si="1"/>
        <v>0</v>
      </c>
      <c r="K153" s="29" t="s">
        <v>50</v>
      </c>
      <c r="L153" s="29" t="s">
        <v>45</v>
      </c>
      <c r="M153" s="29" t="s">
        <v>51</v>
      </c>
      <c r="N153" s="30" t="str">
        <f>VLOOKUP(M153,[6]OPERACIONAL!$A$1:$C$13,2,FALSE)</f>
        <v>SELECIONAR</v>
      </c>
    </row>
    <row r="154" spans="2:14">
      <c r="B154" s="23">
        <v>17</v>
      </c>
      <c r="C154" s="24" t="s">
        <v>558</v>
      </c>
      <c r="D154" s="25"/>
      <c r="E154" s="25"/>
      <c r="F154" s="24" t="s">
        <v>18</v>
      </c>
      <c r="G154" s="26">
        <v>1</v>
      </c>
      <c r="H154" s="31"/>
      <c r="I154" s="27">
        <v>0</v>
      </c>
      <c r="J154" s="28">
        <f t="shared" si="1"/>
        <v>0</v>
      </c>
      <c r="K154" s="29" t="s">
        <v>50</v>
      </c>
      <c r="L154" s="29" t="s">
        <v>45</v>
      </c>
      <c r="M154" s="29" t="s">
        <v>51</v>
      </c>
      <c r="N154" s="30" t="str">
        <f>VLOOKUP(M154,[6]OPERACIONAL!$A$1:$C$13,2,FALSE)</f>
        <v>SELECIONAR</v>
      </c>
    </row>
    <row r="155" spans="2:14">
      <c r="B155" s="23">
        <v>17</v>
      </c>
      <c r="C155" s="24" t="s">
        <v>558</v>
      </c>
      <c r="D155" s="25"/>
      <c r="E155" s="25"/>
      <c r="F155" s="24" t="s">
        <v>18</v>
      </c>
      <c r="G155" s="26">
        <v>1</v>
      </c>
      <c r="H155" s="31"/>
      <c r="I155" s="27">
        <v>0</v>
      </c>
      <c r="J155" s="28">
        <f t="shared" si="1"/>
        <v>0</v>
      </c>
      <c r="K155" s="29" t="s">
        <v>50</v>
      </c>
      <c r="L155" s="29" t="s">
        <v>45</v>
      </c>
      <c r="M155" s="29" t="s">
        <v>51</v>
      </c>
      <c r="N155" s="30" t="str">
        <f>VLOOKUP(M155,[6]OPERACIONAL!$A$1:$C$13,2,FALSE)</f>
        <v>SELECIONAR</v>
      </c>
    </row>
    <row r="156" spans="2:14">
      <c r="B156" s="23">
        <v>17</v>
      </c>
      <c r="C156" s="24" t="s">
        <v>558</v>
      </c>
      <c r="D156" s="25"/>
      <c r="E156" s="25"/>
      <c r="F156" s="24" t="s">
        <v>18</v>
      </c>
      <c r="G156" s="26">
        <v>1</v>
      </c>
      <c r="H156" s="31"/>
      <c r="I156" s="27">
        <v>0</v>
      </c>
      <c r="J156" s="28">
        <f t="shared" si="1"/>
        <v>0</v>
      </c>
      <c r="K156" s="29" t="s">
        <v>50</v>
      </c>
      <c r="L156" s="29" t="s">
        <v>45</v>
      </c>
      <c r="M156" s="29" t="s">
        <v>51</v>
      </c>
      <c r="N156" s="30" t="str">
        <f>VLOOKUP(M156,[6]OPERACIONAL!$A$1:$C$13,2,FALSE)</f>
        <v>SELECIONAR</v>
      </c>
    </row>
    <row r="157" spans="2:14">
      <c r="B157" s="23">
        <v>17</v>
      </c>
      <c r="C157" s="24" t="s">
        <v>558</v>
      </c>
      <c r="D157" s="25"/>
      <c r="E157" s="25"/>
      <c r="F157" s="24" t="s">
        <v>18</v>
      </c>
      <c r="G157" s="26">
        <v>1</v>
      </c>
      <c r="H157" s="31"/>
      <c r="I157" s="27">
        <v>0</v>
      </c>
      <c r="J157" s="28">
        <f t="shared" si="1"/>
        <v>0</v>
      </c>
      <c r="K157" s="29" t="s">
        <v>50</v>
      </c>
      <c r="L157" s="29" t="s">
        <v>45</v>
      </c>
      <c r="M157" s="29" t="s">
        <v>51</v>
      </c>
      <c r="N157" s="30" t="str">
        <f>VLOOKUP(M157,[6]OPERACIONAL!$A$1:$C$13,2,FALSE)</f>
        <v>SELECIONAR</v>
      </c>
    </row>
    <row r="158" spans="2:14">
      <c r="B158" s="23">
        <v>17</v>
      </c>
      <c r="C158" s="24" t="s">
        <v>558</v>
      </c>
      <c r="D158" s="25"/>
      <c r="E158" s="25"/>
      <c r="F158" s="24" t="s">
        <v>18</v>
      </c>
      <c r="G158" s="26">
        <v>1</v>
      </c>
      <c r="H158" s="31"/>
      <c r="I158" s="27">
        <v>0</v>
      </c>
      <c r="J158" s="28">
        <f t="shared" si="1"/>
        <v>0</v>
      </c>
      <c r="K158" s="29" t="s">
        <v>50</v>
      </c>
      <c r="L158" s="29" t="s">
        <v>45</v>
      </c>
      <c r="M158" s="29" t="s">
        <v>51</v>
      </c>
      <c r="N158" s="30" t="str">
        <f>VLOOKUP(M158,[6]OPERACIONAL!$A$1:$C$13,2,FALSE)</f>
        <v>SELECIONAR</v>
      </c>
    </row>
    <row r="159" spans="2:14">
      <c r="B159" s="23">
        <v>17</v>
      </c>
      <c r="C159" s="24" t="s">
        <v>558</v>
      </c>
      <c r="D159" s="25"/>
      <c r="E159" s="25"/>
      <c r="F159" s="24" t="s">
        <v>18</v>
      </c>
      <c r="G159" s="26">
        <v>1</v>
      </c>
      <c r="H159" s="31"/>
      <c r="I159" s="27">
        <v>0</v>
      </c>
      <c r="J159" s="28">
        <f t="shared" ref="J159:J222" si="2">G159*I159</f>
        <v>0</v>
      </c>
      <c r="K159" s="29" t="s">
        <v>50</v>
      </c>
      <c r="L159" s="29" t="s">
        <v>45</v>
      </c>
      <c r="M159" s="29" t="s">
        <v>51</v>
      </c>
      <c r="N159" s="30" t="str">
        <f>VLOOKUP(M159,[6]OPERACIONAL!$A$1:$C$13,2,FALSE)</f>
        <v>SELECIONAR</v>
      </c>
    </row>
    <row r="160" spans="2:14">
      <c r="B160" s="23">
        <v>17</v>
      </c>
      <c r="C160" s="24" t="s">
        <v>558</v>
      </c>
      <c r="D160" s="25"/>
      <c r="E160" s="25"/>
      <c r="F160" s="24" t="s">
        <v>18</v>
      </c>
      <c r="G160" s="26">
        <v>1</v>
      </c>
      <c r="H160" s="31"/>
      <c r="I160" s="27">
        <v>0</v>
      </c>
      <c r="J160" s="28">
        <f t="shared" si="2"/>
        <v>0</v>
      </c>
      <c r="K160" s="29" t="s">
        <v>50</v>
      </c>
      <c r="L160" s="29" t="s">
        <v>45</v>
      </c>
      <c r="M160" s="29" t="s">
        <v>51</v>
      </c>
      <c r="N160" s="30" t="str">
        <f>VLOOKUP(M160,[6]OPERACIONAL!$A$1:$C$13,2,FALSE)</f>
        <v>SELECIONAR</v>
      </c>
    </row>
    <row r="161" spans="2:14">
      <c r="B161" s="23">
        <v>17</v>
      </c>
      <c r="C161" s="24" t="s">
        <v>558</v>
      </c>
      <c r="D161" s="25"/>
      <c r="E161" s="25"/>
      <c r="F161" s="24" t="s">
        <v>18</v>
      </c>
      <c r="G161" s="26">
        <v>1</v>
      </c>
      <c r="H161" s="31"/>
      <c r="I161" s="27">
        <v>0</v>
      </c>
      <c r="J161" s="28">
        <f t="shared" si="2"/>
        <v>0</v>
      </c>
      <c r="K161" s="29" t="s">
        <v>50</v>
      </c>
      <c r="L161" s="29" t="s">
        <v>45</v>
      </c>
      <c r="M161" s="29" t="s">
        <v>51</v>
      </c>
      <c r="N161" s="30" t="str">
        <f>VLOOKUP(M161,[6]OPERACIONAL!$A$1:$C$13,2,FALSE)</f>
        <v>SELECIONAR</v>
      </c>
    </row>
    <row r="162" spans="2:14">
      <c r="B162" s="23">
        <v>17</v>
      </c>
      <c r="C162" s="24" t="s">
        <v>558</v>
      </c>
      <c r="D162" s="25"/>
      <c r="E162" s="25"/>
      <c r="F162" s="24" t="s">
        <v>18</v>
      </c>
      <c r="G162" s="26">
        <v>1</v>
      </c>
      <c r="H162" s="31"/>
      <c r="I162" s="27">
        <v>0</v>
      </c>
      <c r="J162" s="28">
        <f t="shared" si="2"/>
        <v>0</v>
      </c>
      <c r="K162" s="29" t="s">
        <v>50</v>
      </c>
      <c r="L162" s="29" t="s">
        <v>45</v>
      </c>
      <c r="M162" s="29" t="s">
        <v>51</v>
      </c>
      <c r="N162" s="30" t="str">
        <f>VLOOKUP(M162,[6]OPERACIONAL!$A$1:$C$13,2,FALSE)</f>
        <v>SELECIONAR</v>
      </c>
    </row>
    <row r="163" spans="2:14">
      <c r="B163" s="23">
        <v>17</v>
      </c>
      <c r="C163" s="24" t="s">
        <v>558</v>
      </c>
      <c r="D163" s="25"/>
      <c r="E163" s="25"/>
      <c r="F163" s="24" t="s">
        <v>18</v>
      </c>
      <c r="G163" s="26">
        <v>1</v>
      </c>
      <c r="H163" s="31"/>
      <c r="I163" s="27">
        <v>0</v>
      </c>
      <c r="J163" s="28">
        <f t="shared" si="2"/>
        <v>0</v>
      </c>
      <c r="K163" s="29" t="s">
        <v>50</v>
      </c>
      <c r="L163" s="29" t="s">
        <v>45</v>
      </c>
      <c r="M163" s="29" t="s">
        <v>51</v>
      </c>
      <c r="N163" s="30" t="str">
        <f>VLOOKUP(M163,[6]OPERACIONAL!$A$1:$C$13,2,FALSE)</f>
        <v>SELECIONAR</v>
      </c>
    </row>
    <row r="164" spans="2:14">
      <c r="B164" s="23">
        <v>17</v>
      </c>
      <c r="C164" s="24" t="s">
        <v>558</v>
      </c>
      <c r="D164" s="25"/>
      <c r="E164" s="25"/>
      <c r="F164" s="24" t="s">
        <v>18</v>
      </c>
      <c r="G164" s="26">
        <v>1</v>
      </c>
      <c r="H164" s="31"/>
      <c r="I164" s="27">
        <v>0</v>
      </c>
      <c r="J164" s="28">
        <f t="shared" si="2"/>
        <v>0</v>
      </c>
      <c r="K164" s="29" t="s">
        <v>50</v>
      </c>
      <c r="L164" s="29" t="s">
        <v>45</v>
      </c>
      <c r="M164" s="29" t="s">
        <v>51</v>
      </c>
      <c r="N164" s="30" t="str">
        <f>VLOOKUP(M164,[6]OPERACIONAL!$A$1:$C$13,2,FALSE)</f>
        <v>SELECIONAR</v>
      </c>
    </row>
    <row r="165" spans="2:14">
      <c r="B165" s="23">
        <v>17</v>
      </c>
      <c r="C165" s="24" t="s">
        <v>558</v>
      </c>
      <c r="D165" s="25"/>
      <c r="E165" s="25"/>
      <c r="F165" s="24" t="s">
        <v>18</v>
      </c>
      <c r="G165" s="26">
        <v>1</v>
      </c>
      <c r="H165" s="31"/>
      <c r="I165" s="27">
        <v>0</v>
      </c>
      <c r="J165" s="28">
        <f t="shared" si="2"/>
        <v>0</v>
      </c>
      <c r="K165" s="29" t="s">
        <v>50</v>
      </c>
      <c r="L165" s="29" t="s">
        <v>45</v>
      </c>
      <c r="M165" s="29" t="s">
        <v>51</v>
      </c>
      <c r="N165" s="30" t="str">
        <f>VLOOKUP(M165,[6]OPERACIONAL!$A$1:$C$13,2,FALSE)</f>
        <v>SELECIONAR</v>
      </c>
    </row>
    <row r="166" spans="2:14">
      <c r="B166" s="23">
        <v>17</v>
      </c>
      <c r="C166" s="24" t="s">
        <v>558</v>
      </c>
      <c r="D166" s="25"/>
      <c r="E166" s="25"/>
      <c r="F166" s="24" t="s">
        <v>18</v>
      </c>
      <c r="G166" s="26">
        <v>1</v>
      </c>
      <c r="H166" s="31"/>
      <c r="I166" s="27">
        <v>0</v>
      </c>
      <c r="J166" s="28">
        <f t="shared" si="2"/>
        <v>0</v>
      </c>
      <c r="K166" s="29" t="s">
        <v>50</v>
      </c>
      <c r="L166" s="29" t="s">
        <v>45</v>
      </c>
      <c r="M166" s="29" t="s">
        <v>51</v>
      </c>
      <c r="N166" s="30" t="str">
        <f>VLOOKUP(M166,[6]OPERACIONAL!$A$1:$C$13,2,FALSE)</f>
        <v>SELECIONAR</v>
      </c>
    </row>
    <row r="167" spans="2:14">
      <c r="B167" s="23">
        <v>17</v>
      </c>
      <c r="C167" s="24" t="s">
        <v>558</v>
      </c>
      <c r="D167" s="25"/>
      <c r="E167" s="25"/>
      <c r="F167" s="24" t="s">
        <v>18</v>
      </c>
      <c r="G167" s="26">
        <v>1</v>
      </c>
      <c r="H167" s="31"/>
      <c r="I167" s="27">
        <v>0</v>
      </c>
      <c r="J167" s="28">
        <f t="shared" si="2"/>
        <v>0</v>
      </c>
      <c r="K167" s="29" t="s">
        <v>50</v>
      </c>
      <c r="L167" s="29" t="s">
        <v>45</v>
      </c>
      <c r="M167" s="29" t="s">
        <v>51</v>
      </c>
      <c r="N167" s="30" t="str">
        <f>VLOOKUP(M167,[6]OPERACIONAL!$A$1:$C$13,2,FALSE)</f>
        <v>SELECIONAR</v>
      </c>
    </row>
    <row r="168" spans="2:14">
      <c r="B168" s="23">
        <v>17</v>
      </c>
      <c r="C168" s="24" t="s">
        <v>558</v>
      </c>
      <c r="D168" s="25"/>
      <c r="E168" s="25"/>
      <c r="F168" s="24" t="s">
        <v>18</v>
      </c>
      <c r="G168" s="26">
        <v>1</v>
      </c>
      <c r="H168" s="31"/>
      <c r="I168" s="27">
        <v>0</v>
      </c>
      <c r="J168" s="28">
        <f t="shared" si="2"/>
        <v>0</v>
      </c>
      <c r="K168" s="29" t="s">
        <v>50</v>
      </c>
      <c r="L168" s="29" t="s">
        <v>45</v>
      </c>
      <c r="M168" s="29" t="s">
        <v>51</v>
      </c>
      <c r="N168" s="30" t="str">
        <f>VLOOKUP(M168,[6]OPERACIONAL!$A$1:$C$13,2,FALSE)</f>
        <v>SELECIONAR</v>
      </c>
    </row>
    <row r="169" spans="2:14">
      <c r="B169" s="23">
        <v>17</v>
      </c>
      <c r="C169" s="24" t="s">
        <v>558</v>
      </c>
      <c r="D169" s="25"/>
      <c r="E169" s="25"/>
      <c r="F169" s="24" t="s">
        <v>18</v>
      </c>
      <c r="G169" s="26">
        <v>1</v>
      </c>
      <c r="H169" s="31"/>
      <c r="I169" s="27">
        <v>0</v>
      </c>
      <c r="J169" s="28">
        <f t="shared" si="2"/>
        <v>0</v>
      </c>
      <c r="K169" s="29" t="s">
        <v>50</v>
      </c>
      <c r="L169" s="29" t="s">
        <v>45</v>
      </c>
      <c r="M169" s="29" t="s">
        <v>51</v>
      </c>
      <c r="N169" s="30" t="str">
        <f>VLOOKUP(M169,[6]OPERACIONAL!$A$1:$C$13,2,FALSE)</f>
        <v>SELECIONAR</v>
      </c>
    </row>
    <row r="170" spans="2:14">
      <c r="B170" s="23">
        <v>17</v>
      </c>
      <c r="C170" s="24" t="s">
        <v>558</v>
      </c>
      <c r="D170" s="25"/>
      <c r="E170" s="25"/>
      <c r="F170" s="24" t="s">
        <v>18</v>
      </c>
      <c r="G170" s="26">
        <v>1</v>
      </c>
      <c r="H170" s="31"/>
      <c r="I170" s="27">
        <v>0</v>
      </c>
      <c r="J170" s="28">
        <f t="shared" si="2"/>
        <v>0</v>
      </c>
      <c r="K170" s="29" t="s">
        <v>50</v>
      </c>
      <c r="L170" s="29" t="s">
        <v>45</v>
      </c>
      <c r="M170" s="29" t="s">
        <v>51</v>
      </c>
      <c r="N170" s="30" t="str">
        <f>VLOOKUP(M170,[6]OPERACIONAL!$A$1:$C$13,2,FALSE)</f>
        <v>SELECIONAR</v>
      </c>
    </row>
    <row r="171" spans="2:14">
      <c r="B171" s="23">
        <v>17</v>
      </c>
      <c r="C171" s="24" t="s">
        <v>558</v>
      </c>
      <c r="D171" s="25"/>
      <c r="E171" s="25"/>
      <c r="F171" s="24" t="s">
        <v>18</v>
      </c>
      <c r="G171" s="26">
        <v>1</v>
      </c>
      <c r="H171" s="31"/>
      <c r="I171" s="27">
        <v>0</v>
      </c>
      <c r="J171" s="28">
        <f t="shared" si="2"/>
        <v>0</v>
      </c>
      <c r="K171" s="29" t="s">
        <v>50</v>
      </c>
      <c r="L171" s="29" t="s">
        <v>45</v>
      </c>
      <c r="M171" s="29" t="s">
        <v>51</v>
      </c>
      <c r="N171" s="30" t="str">
        <f>VLOOKUP(M171,[6]OPERACIONAL!$A$1:$C$13,2,FALSE)</f>
        <v>SELECIONAR</v>
      </c>
    </row>
    <row r="172" spans="2:14">
      <c r="B172" s="23">
        <v>17</v>
      </c>
      <c r="C172" s="24" t="s">
        <v>558</v>
      </c>
      <c r="D172" s="25"/>
      <c r="E172" s="25"/>
      <c r="F172" s="24" t="s">
        <v>18</v>
      </c>
      <c r="G172" s="26">
        <v>1</v>
      </c>
      <c r="H172" s="31"/>
      <c r="I172" s="27">
        <v>0</v>
      </c>
      <c r="J172" s="28">
        <f t="shared" si="2"/>
        <v>0</v>
      </c>
      <c r="K172" s="29" t="s">
        <v>50</v>
      </c>
      <c r="L172" s="29" t="s">
        <v>45</v>
      </c>
      <c r="M172" s="29" t="s">
        <v>51</v>
      </c>
      <c r="N172" s="30" t="str">
        <f>VLOOKUP(M172,[6]OPERACIONAL!$A$1:$C$13,2,FALSE)</f>
        <v>SELECIONAR</v>
      </c>
    </row>
    <row r="173" spans="2:14">
      <c r="B173" s="23">
        <v>17</v>
      </c>
      <c r="C173" s="24" t="s">
        <v>558</v>
      </c>
      <c r="D173" s="25"/>
      <c r="E173" s="25"/>
      <c r="F173" s="24" t="s">
        <v>18</v>
      </c>
      <c r="G173" s="26">
        <v>1</v>
      </c>
      <c r="H173" s="31"/>
      <c r="I173" s="27">
        <v>0</v>
      </c>
      <c r="J173" s="28">
        <f t="shared" si="2"/>
        <v>0</v>
      </c>
      <c r="K173" s="29" t="s">
        <v>50</v>
      </c>
      <c r="L173" s="29" t="s">
        <v>45</v>
      </c>
      <c r="M173" s="29" t="s">
        <v>51</v>
      </c>
      <c r="N173" s="30" t="str">
        <f>VLOOKUP(M173,[6]OPERACIONAL!$A$1:$C$13,2,FALSE)</f>
        <v>SELECIONAR</v>
      </c>
    </row>
    <row r="174" spans="2:14">
      <c r="B174" s="23">
        <v>17</v>
      </c>
      <c r="C174" s="24" t="s">
        <v>558</v>
      </c>
      <c r="D174" s="25"/>
      <c r="E174" s="25"/>
      <c r="F174" s="24" t="s">
        <v>18</v>
      </c>
      <c r="G174" s="26">
        <v>1</v>
      </c>
      <c r="H174" s="31"/>
      <c r="I174" s="27">
        <v>0</v>
      </c>
      <c r="J174" s="28">
        <f t="shared" si="2"/>
        <v>0</v>
      </c>
      <c r="K174" s="29" t="s">
        <v>50</v>
      </c>
      <c r="L174" s="29" t="s">
        <v>45</v>
      </c>
      <c r="M174" s="29" t="s">
        <v>51</v>
      </c>
      <c r="N174" s="30" t="str">
        <f>VLOOKUP(M174,[6]OPERACIONAL!$A$1:$C$13,2,FALSE)</f>
        <v>SELECIONAR</v>
      </c>
    </row>
    <row r="175" spans="2:14">
      <c r="B175" s="23">
        <v>17</v>
      </c>
      <c r="C175" s="24" t="s">
        <v>558</v>
      </c>
      <c r="D175" s="25"/>
      <c r="E175" s="25"/>
      <c r="F175" s="24" t="s">
        <v>18</v>
      </c>
      <c r="G175" s="26">
        <v>1</v>
      </c>
      <c r="H175" s="31"/>
      <c r="I175" s="27">
        <v>0</v>
      </c>
      <c r="J175" s="28">
        <f t="shared" si="2"/>
        <v>0</v>
      </c>
      <c r="K175" s="29" t="s">
        <v>50</v>
      </c>
      <c r="L175" s="29" t="s">
        <v>45</v>
      </c>
      <c r="M175" s="29" t="s">
        <v>51</v>
      </c>
      <c r="N175" s="30" t="str">
        <f>VLOOKUP(M175,[6]OPERACIONAL!$A$1:$C$13,2,FALSE)</f>
        <v>SELECIONAR</v>
      </c>
    </row>
    <row r="176" spans="2:14">
      <c r="B176" s="23">
        <v>17</v>
      </c>
      <c r="C176" s="24" t="s">
        <v>558</v>
      </c>
      <c r="D176" s="25"/>
      <c r="E176" s="25"/>
      <c r="F176" s="24" t="s">
        <v>18</v>
      </c>
      <c r="G176" s="26">
        <v>1</v>
      </c>
      <c r="H176" s="31"/>
      <c r="I176" s="27">
        <v>0</v>
      </c>
      <c r="J176" s="28">
        <f t="shared" si="2"/>
        <v>0</v>
      </c>
      <c r="K176" s="29" t="s">
        <v>50</v>
      </c>
      <c r="L176" s="29" t="s">
        <v>45</v>
      </c>
      <c r="M176" s="29" t="s">
        <v>51</v>
      </c>
      <c r="N176" s="30" t="str">
        <f>VLOOKUP(M176,[6]OPERACIONAL!$A$1:$C$13,2,FALSE)</f>
        <v>SELECIONAR</v>
      </c>
    </row>
    <row r="177" spans="2:14">
      <c r="B177" s="23">
        <v>17</v>
      </c>
      <c r="C177" s="24" t="s">
        <v>558</v>
      </c>
      <c r="D177" s="25"/>
      <c r="E177" s="25"/>
      <c r="F177" s="24" t="s">
        <v>18</v>
      </c>
      <c r="G177" s="26">
        <v>1</v>
      </c>
      <c r="H177" s="31"/>
      <c r="I177" s="27">
        <v>0</v>
      </c>
      <c r="J177" s="28">
        <f t="shared" si="2"/>
        <v>0</v>
      </c>
      <c r="K177" s="29" t="s">
        <v>50</v>
      </c>
      <c r="L177" s="29" t="s">
        <v>45</v>
      </c>
      <c r="M177" s="29" t="s">
        <v>51</v>
      </c>
      <c r="N177" s="30" t="str">
        <f>VLOOKUP(M177,[6]OPERACIONAL!$A$1:$C$13,2,FALSE)</f>
        <v>SELECIONAR</v>
      </c>
    </row>
    <row r="178" spans="2:14">
      <c r="B178" s="23">
        <v>17</v>
      </c>
      <c r="C178" s="24" t="s">
        <v>558</v>
      </c>
      <c r="D178" s="25"/>
      <c r="E178" s="25"/>
      <c r="F178" s="24" t="s">
        <v>18</v>
      </c>
      <c r="G178" s="26">
        <v>1</v>
      </c>
      <c r="H178" s="31"/>
      <c r="I178" s="27">
        <v>0</v>
      </c>
      <c r="J178" s="28">
        <f t="shared" si="2"/>
        <v>0</v>
      </c>
      <c r="K178" s="29" t="s">
        <v>50</v>
      </c>
      <c r="L178" s="29" t="s">
        <v>45</v>
      </c>
      <c r="M178" s="29" t="s">
        <v>51</v>
      </c>
      <c r="N178" s="30" t="str">
        <f>VLOOKUP(M178,[6]OPERACIONAL!$A$1:$C$13,2,FALSE)</f>
        <v>SELECIONAR</v>
      </c>
    </row>
    <row r="179" spans="2:14">
      <c r="B179" s="23">
        <v>17</v>
      </c>
      <c r="C179" s="24" t="s">
        <v>558</v>
      </c>
      <c r="D179" s="25"/>
      <c r="E179" s="25"/>
      <c r="F179" s="24" t="s">
        <v>18</v>
      </c>
      <c r="G179" s="26">
        <v>1</v>
      </c>
      <c r="H179" s="31"/>
      <c r="I179" s="27">
        <v>0</v>
      </c>
      <c r="J179" s="28">
        <f t="shared" si="2"/>
        <v>0</v>
      </c>
      <c r="K179" s="29" t="s">
        <v>50</v>
      </c>
      <c r="L179" s="29" t="s">
        <v>45</v>
      </c>
      <c r="M179" s="29" t="s">
        <v>51</v>
      </c>
      <c r="N179" s="30" t="str">
        <f>VLOOKUP(M179,[6]OPERACIONAL!$A$1:$C$13,2,FALSE)</f>
        <v>SELECIONAR</v>
      </c>
    </row>
    <row r="180" spans="2:14">
      <c r="B180" s="23">
        <v>17</v>
      </c>
      <c r="C180" s="24" t="s">
        <v>558</v>
      </c>
      <c r="D180" s="25"/>
      <c r="E180" s="25"/>
      <c r="F180" s="24" t="s">
        <v>18</v>
      </c>
      <c r="G180" s="26">
        <v>1</v>
      </c>
      <c r="H180" s="31"/>
      <c r="I180" s="27">
        <v>0</v>
      </c>
      <c r="J180" s="28">
        <f t="shared" si="2"/>
        <v>0</v>
      </c>
      <c r="K180" s="29" t="s">
        <v>50</v>
      </c>
      <c r="L180" s="29" t="s">
        <v>45</v>
      </c>
      <c r="M180" s="29" t="s">
        <v>51</v>
      </c>
      <c r="N180" s="30" t="str">
        <f>VLOOKUP(M180,[6]OPERACIONAL!$A$1:$C$13,2,FALSE)</f>
        <v>SELECIONAR</v>
      </c>
    </row>
    <row r="181" spans="2:14">
      <c r="B181" s="23">
        <v>17</v>
      </c>
      <c r="C181" s="24" t="s">
        <v>558</v>
      </c>
      <c r="D181" s="25"/>
      <c r="E181" s="25"/>
      <c r="F181" s="24" t="s">
        <v>18</v>
      </c>
      <c r="G181" s="26">
        <v>1</v>
      </c>
      <c r="H181" s="31"/>
      <c r="I181" s="27">
        <v>0</v>
      </c>
      <c r="J181" s="28">
        <f t="shared" si="2"/>
        <v>0</v>
      </c>
      <c r="K181" s="29" t="s">
        <v>50</v>
      </c>
      <c r="L181" s="29" t="s">
        <v>45</v>
      </c>
      <c r="M181" s="29" t="s">
        <v>51</v>
      </c>
      <c r="N181" s="30" t="str">
        <f>VLOOKUP(M181,[6]OPERACIONAL!$A$1:$C$13,2,FALSE)</f>
        <v>SELECIONAR</v>
      </c>
    </row>
    <row r="182" spans="2:14">
      <c r="B182" s="23">
        <v>17</v>
      </c>
      <c r="C182" s="24" t="s">
        <v>558</v>
      </c>
      <c r="D182" s="25"/>
      <c r="E182" s="25"/>
      <c r="F182" s="24" t="s">
        <v>18</v>
      </c>
      <c r="G182" s="26">
        <v>1</v>
      </c>
      <c r="H182" s="31"/>
      <c r="I182" s="27">
        <v>0</v>
      </c>
      <c r="J182" s="28">
        <f t="shared" si="2"/>
        <v>0</v>
      </c>
      <c r="K182" s="29" t="s">
        <v>50</v>
      </c>
      <c r="L182" s="29" t="s">
        <v>45</v>
      </c>
      <c r="M182" s="29" t="s">
        <v>51</v>
      </c>
      <c r="N182" s="30" t="str">
        <f>VLOOKUP(M182,[6]OPERACIONAL!$A$1:$C$13,2,FALSE)</f>
        <v>SELECIONAR</v>
      </c>
    </row>
    <row r="183" spans="2:14">
      <c r="B183" s="23">
        <v>17</v>
      </c>
      <c r="C183" s="24" t="s">
        <v>558</v>
      </c>
      <c r="D183" s="25"/>
      <c r="E183" s="25"/>
      <c r="F183" s="24" t="s">
        <v>18</v>
      </c>
      <c r="G183" s="26">
        <v>1</v>
      </c>
      <c r="H183" s="31"/>
      <c r="I183" s="27">
        <v>0</v>
      </c>
      <c r="J183" s="28">
        <f t="shared" si="2"/>
        <v>0</v>
      </c>
      <c r="K183" s="29" t="s">
        <v>50</v>
      </c>
      <c r="L183" s="29" t="s">
        <v>45</v>
      </c>
      <c r="M183" s="29" t="s">
        <v>51</v>
      </c>
      <c r="N183" s="30" t="str">
        <f>VLOOKUP(M183,[6]OPERACIONAL!$A$1:$C$13,2,FALSE)</f>
        <v>SELECIONAR</v>
      </c>
    </row>
    <row r="184" spans="2:14">
      <c r="B184" s="23">
        <v>17</v>
      </c>
      <c r="C184" s="24" t="s">
        <v>558</v>
      </c>
      <c r="D184" s="25"/>
      <c r="E184" s="25"/>
      <c r="F184" s="24" t="s">
        <v>18</v>
      </c>
      <c r="G184" s="26">
        <v>1</v>
      </c>
      <c r="H184" s="31"/>
      <c r="I184" s="27">
        <v>0</v>
      </c>
      <c r="J184" s="28">
        <f t="shared" si="2"/>
        <v>0</v>
      </c>
      <c r="K184" s="29" t="s">
        <v>50</v>
      </c>
      <c r="L184" s="29" t="s">
        <v>45</v>
      </c>
      <c r="M184" s="29" t="s">
        <v>51</v>
      </c>
      <c r="N184" s="30" t="str">
        <f>VLOOKUP(M184,[6]OPERACIONAL!$A$1:$C$13,2,FALSE)</f>
        <v>SELECIONAR</v>
      </c>
    </row>
    <row r="185" spans="2:14">
      <c r="B185" s="23">
        <v>17</v>
      </c>
      <c r="C185" s="24" t="s">
        <v>558</v>
      </c>
      <c r="D185" s="25"/>
      <c r="E185" s="25"/>
      <c r="F185" s="24" t="s">
        <v>18</v>
      </c>
      <c r="G185" s="26">
        <v>1</v>
      </c>
      <c r="H185" s="31"/>
      <c r="I185" s="27">
        <v>0</v>
      </c>
      <c r="J185" s="28">
        <f t="shared" si="2"/>
        <v>0</v>
      </c>
      <c r="K185" s="29" t="s">
        <v>50</v>
      </c>
      <c r="L185" s="29" t="s">
        <v>45</v>
      </c>
      <c r="M185" s="29" t="s">
        <v>51</v>
      </c>
      <c r="N185" s="30" t="str">
        <f>VLOOKUP(M185,[6]OPERACIONAL!$A$1:$C$13,2,FALSE)</f>
        <v>SELECIONAR</v>
      </c>
    </row>
    <row r="186" spans="2:14">
      <c r="B186" s="23">
        <v>17</v>
      </c>
      <c r="C186" s="24" t="s">
        <v>558</v>
      </c>
      <c r="D186" s="25"/>
      <c r="E186" s="25"/>
      <c r="F186" s="24" t="s">
        <v>18</v>
      </c>
      <c r="G186" s="26">
        <v>1</v>
      </c>
      <c r="H186" s="31"/>
      <c r="I186" s="27">
        <v>0</v>
      </c>
      <c r="J186" s="28">
        <f t="shared" si="2"/>
        <v>0</v>
      </c>
      <c r="K186" s="29" t="s">
        <v>50</v>
      </c>
      <c r="L186" s="29" t="s">
        <v>45</v>
      </c>
      <c r="M186" s="29" t="s">
        <v>51</v>
      </c>
      <c r="N186" s="30" t="str">
        <f>VLOOKUP(M186,[6]OPERACIONAL!$A$1:$C$13,2,FALSE)</f>
        <v>SELECIONAR</v>
      </c>
    </row>
    <row r="187" spans="2:14">
      <c r="B187" s="23">
        <v>17</v>
      </c>
      <c r="C187" s="24" t="s">
        <v>558</v>
      </c>
      <c r="D187" s="25"/>
      <c r="E187" s="25"/>
      <c r="F187" s="24" t="s">
        <v>18</v>
      </c>
      <c r="G187" s="26">
        <v>1</v>
      </c>
      <c r="H187" s="31"/>
      <c r="I187" s="27">
        <v>0</v>
      </c>
      <c r="J187" s="28">
        <f t="shared" si="2"/>
        <v>0</v>
      </c>
      <c r="K187" s="29" t="s">
        <v>50</v>
      </c>
      <c r="L187" s="29" t="s">
        <v>45</v>
      </c>
      <c r="M187" s="29" t="s">
        <v>51</v>
      </c>
      <c r="N187" s="30" t="str">
        <f>VLOOKUP(M187,[6]OPERACIONAL!$A$1:$C$13,2,FALSE)</f>
        <v>SELECIONAR</v>
      </c>
    </row>
    <row r="188" spans="2:14">
      <c r="B188" s="23">
        <v>17</v>
      </c>
      <c r="C188" s="24" t="s">
        <v>558</v>
      </c>
      <c r="D188" s="25"/>
      <c r="E188" s="25"/>
      <c r="F188" s="24" t="s">
        <v>18</v>
      </c>
      <c r="G188" s="26">
        <v>1</v>
      </c>
      <c r="H188" s="31"/>
      <c r="I188" s="27">
        <v>0</v>
      </c>
      <c r="J188" s="28">
        <f t="shared" si="2"/>
        <v>0</v>
      </c>
      <c r="K188" s="29" t="s">
        <v>50</v>
      </c>
      <c r="L188" s="29" t="s">
        <v>45</v>
      </c>
      <c r="M188" s="29" t="s">
        <v>51</v>
      </c>
      <c r="N188" s="30" t="str">
        <f>VLOOKUP(M188,[6]OPERACIONAL!$A$1:$C$13,2,FALSE)</f>
        <v>SELECIONAR</v>
      </c>
    </row>
    <row r="189" spans="2:14">
      <c r="B189" s="23">
        <v>17</v>
      </c>
      <c r="C189" s="24" t="s">
        <v>558</v>
      </c>
      <c r="D189" s="25"/>
      <c r="E189" s="25"/>
      <c r="F189" s="24" t="s">
        <v>18</v>
      </c>
      <c r="G189" s="26">
        <v>1</v>
      </c>
      <c r="H189" s="31"/>
      <c r="I189" s="27">
        <v>0</v>
      </c>
      <c r="J189" s="28">
        <f t="shared" si="2"/>
        <v>0</v>
      </c>
      <c r="K189" s="29" t="s">
        <v>50</v>
      </c>
      <c r="L189" s="29" t="s">
        <v>45</v>
      </c>
      <c r="M189" s="29" t="s">
        <v>51</v>
      </c>
      <c r="N189" s="30" t="str">
        <f>VLOOKUP(M189,[6]OPERACIONAL!$A$1:$C$13,2,FALSE)</f>
        <v>SELECIONAR</v>
      </c>
    </row>
    <row r="190" spans="2:14">
      <c r="B190" s="23">
        <v>17</v>
      </c>
      <c r="C190" s="24" t="s">
        <v>558</v>
      </c>
      <c r="D190" s="25"/>
      <c r="E190" s="25"/>
      <c r="F190" s="24" t="s">
        <v>18</v>
      </c>
      <c r="G190" s="26">
        <v>1</v>
      </c>
      <c r="H190" s="31"/>
      <c r="I190" s="27">
        <v>0</v>
      </c>
      <c r="J190" s="28">
        <f t="shared" si="2"/>
        <v>0</v>
      </c>
      <c r="K190" s="29" t="s">
        <v>50</v>
      </c>
      <c r="L190" s="29" t="s">
        <v>45</v>
      </c>
      <c r="M190" s="29" t="s">
        <v>51</v>
      </c>
      <c r="N190" s="30" t="str">
        <f>VLOOKUP(M190,[6]OPERACIONAL!$A$1:$C$13,2,FALSE)</f>
        <v>SELECIONAR</v>
      </c>
    </row>
    <row r="191" spans="2:14">
      <c r="B191" s="23">
        <v>17</v>
      </c>
      <c r="C191" s="24" t="s">
        <v>558</v>
      </c>
      <c r="D191" s="25"/>
      <c r="E191" s="25"/>
      <c r="F191" s="24" t="s">
        <v>18</v>
      </c>
      <c r="G191" s="26">
        <v>1</v>
      </c>
      <c r="H191" s="31"/>
      <c r="I191" s="27">
        <v>0</v>
      </c>
      <c r="J191" s="28">
        <f t="shared" si="2"/>
        <v>0</v>
      </c>
      <c r="K191" s="29" t="s">
        <v>50</v>
      </c>
      <c r="L191" s="29" t="s">
        <v>45</v>
      </c>
      <c r="M191" s="29" t="s">
        <v>51</v>
      </c>
      <c r="N191" s="30" t="str">
        <f>VLOOKUP(M191,[6]OPERACIONAL!$A$1:$C$13,2,FALSE)</f>
        <v>SELECIONAR</v>
      </c>
    </row>
    <row r="192" spans="2:14">
      <c r="B192" s="23" t="str">
        <f t="shared" ref="B192:B255" si="3">MID(C192,1,2)</f>
        <v>U.</v>
      </c>
      <c r="C192" s="24" t="s">
        <v>4</v>
      </c>
      <c r="D192" s="25"/>
      <c r="E192" s="25"/>
      <c r="F192" s="24" t="s">
        <v>18</v>
      </c>
      <c r="G192" s="26">
        <v>1</v>
      </c>
      <c r="H192" s="31"/>
      <c r="I192" s="27">
        <v>0</v>
      </c>
      <c r="J192" s="28">
        <f t="shared" si="2"/>
        <v>0</v>
      </c>
      <c r="K192" s="29" t="s">
        <v>50</v>
      </c>
      <c r="L192" s="29" t="s">
        <v>45</v>
      </c>
      <c r="M192" s="29" t="s">
        <v>51</v>
      </c>
      <c r="N192" s="30" t="str">
        <f>VLOOKUP(M192,[6]OPERACIONAL!$A$1:$C$13,2,FALSE)</f>
        <v>SELECIONAR</v>
      </c>
    </row>
    <row r="193" spans="2:14">
      <c r="B193" s="23" t="str">
        <f t="shared" si="3"/>
        <v>U.</v>
      </c>
      <c r="C193" s="24" t="s">
        <v>4</v>
      </c>
      <c r="D193" s="25"/>
      <c r="E193" s="25"/>
      <c r="F193" s="24" t="s">
        <v>18</v>
      </c>
      <c r="G193" s="26">
        <v>1</v>
      </c>
      <c r="H193" s="31"/>
      <c r="I193" s="27">
        <v>0</v>
      </c>
      <c r="J193" s="28">
        <f t="shared" si="2"/>
        <v>0</v>
      </c>
      <c r="K193" s="29" t="s">
        <v>50</v>
      </c>
      <c r="L193" s="29" t="s">
        <v>45</v>
      </c>
      <c r="M193" s="29" t="s">
        <v>51</v>
      </c>
      <c r="N193" s="30" t="str">
        <f>VLOOKUP(M193,[6]OPERACIONAL!$A$1:$C$13,2,FALSE)</f>
        <v>SELECIONAR</v>
      </c>
    </row>
    <row r="194" spans="2:14">
      <c r="B194" s="23" t="str">
        <f t="shared" si="3"/>
        <v>U.</v>
      </c>
      <c r="C194" s="24" t="s">
        <v>4</v>
      </c>
      <c r="D194" s="25"/>
      <c r="E194" s="25"/>
      <c r="F194" s="24" t="s">
        <v>18</v>
      </c>
      <c r="G194" s="26">
        <v>1</v>
      </c>
      <c r="H194" s="31"/>
      <c r="I194" s="27">
        <v>0</v>
      </c>
      <c r="J194" s="28">
        <f t="shared" si="2"/>
        <v>0</v>
      </c>
      <c r="K194" s="29" t="s">
        <v>50</v>
      </c>
      <c r="L194" s="29" t="s">
        <v>45</v>
      </c>
      <c r="M194" s="29" t="s">
        <v>51</v>
      </c>
      <c r="N194" s="30" t="str">
        <f>VLOOKUP(M194,[6]OPERACIONAL!$A$1:$C$13,2,FALSE)</f>
        <v>SELECIONAR</v>
      </c>
    </row>
    <row r="195" spans="2:14">
      <c r="B195" s="23" t="str">
        <f t="shared" si="3"/>
        <v>U.</v>
      </c>
      <c r="C195" s="24" t="s">
        <v>4</v>
      </c>
      <c r="D195" s="25"/>
      <c r="E195" s="25"/>
      <c r="F195" s="24" t="s">
        <v>18</v>
      </c>
      <c r="G195" s="26">
        <v>1</v>
      </c>
      <c r="H195" s="31"/>
      <c r="I195" s="27">
        <v>0</v>
      </c>
      <c r="J195" s="28">
        <f t="shared" si="2"/>
        <v>0</v>
      </c>
      <c r="K195" s="29" t="s">
        <v>50</v>
      </c>
      <c r="L195" s="29" t="s">
        <v>45</v>
      </c>
      <c r="M195" s="29" t="s">
        <v>51</v>
      </c>
      <c r="N195" s="30" t="str">
        <f>VLOOKUP(M195,[6]OPERACIONAL!$A$1:$C$13,2,FALSE)</f>
        <v>SELECIONAR</v>
      </c>
    </row>
    <row r="196" spans="2:14">
      <c r="B196" s="23" t="str">
        <f t="shared" si="3"/>
        <v>U.</v>
      </c>
      <c r="C196" s="24" t="s">
        <v>4</v>
      </c>
      <c r="D196" s="25"/>
      <c r="E196" s="25"/>
      <c r="F196" s="24" t="s">
        <v>18</v>
      </c>
      <c r="G196" s="26">
        <v>1</v>
      </c>
      <c r="H196" s="31"/>
      <c r="I196" s="27">
        <v>0</v>
      </c>
      <c r="J196" s="28">
        <f t="shared" si="2"/>
        <v>0</v>
      </c>
      <c r="K196" s="29" t="s">
        <v>50</v>
      </c>
      <c r="L196" s="29" t="s">
        <v>45</v>
      </c>
      <c r="M196" s="29" t="s">
        <v>51</v>
      </c>
      <c r="N196" s="30" t="str">
        <f>VLOOKUP(M196,[6]OPERACIONAL!$A$1:$C$13,2,FALSE)</f>
        <v>SELECIONAR</v>
      </c>
    </row>
    <row r="197" spans="2:14">
      <c r="B197" s="23" t="str">
        <f t="shared" si="3"/>
        <v>U.</v>
      </c>
      <c r="C197" s="24" t="s">
        <v>4</v>
      </c>
      <c r="D197" s="25"/>
      <c r="E197" s="25"/>
      <c r="F197" s="24" t="s">
        <v>18</v>
      </c>
      <c r="G197" s="26">
        <v>1</v>
      </c>
      <c r="H197" s="31"/>
      <c r="I197" s="27">
        <v>0</v>
      </c>
      <c r="J197" s="28">
        <f t="shared" si="2"/>
        <v>0</v>
      </c>
      <c r="K197" s="29" t="s">
        <v>50</v>
      </c>
      <c r="L197" s="29" t="s">
        <v>45</v>
      </c>
      <c r="M197" s="29" t="s">
        <v>51</v>
      </c>
      <c r="N197" s="30" t="str">
        <f>VLOOKUP(M197,[6]OPERACIONAL!$A$1:$C$13,2,FALSE)</f>
        <v>SELECIONAR</v>
      </c>
    </row>
    <row r="198" spans="2:14">
      <c r="B198" s="23" t="str">
        <f t="shared" si="3"/>
        <v>U.</v>
      </c>
      <c r="C198" s="24" t="s">
        <v>4</v>
      </c>
      <c r="D198" s="25"/>
      <c r="E198" s="25"/>
      <c r="F198" s="24" t="s">
        <v>18</v>
      </c>
      <c r="G198" s="26">
        <v>1</v>
      </c>
      <c r="H198" s="31"/>
      <c r="I198" s="27">
        <v>0</v>
      </c>
      <c r="J198" s="28">
        <f t="shared" si="2"/>
        <v>0</v>
      </c>
      <c r="K198" s="29" t="s">
        <v>50</v>
      </c>
      <c r="L198" s="29" t="s">
        <v>45</v>
      </c>
      <c r="M198" s="29" t="s">
        <v>51</v>
      </c>
      <c r="N198" s="30" t="str">
        <f>VLOOKUP(M198,[6]OPERACIONAL!$A$1:$C$13,2,FALSE)</f>
        <v>SELECIONAR</v>
      </c>
    </row>
    <row r="199" spans="2:14">
      <c r="B199" s="23" t="str">
        <f t="shared" si="3"/>
        <v>U.</v>
      </c>
      <c r="C199" s="24" t="s">
        <v>4</v>
      </c>
      <c r="D199" s="25"/>
      <c r="E199" s="25"/>
      <c r="F199" s="24" t="s">
        <v>18</v>
      </c>
      <c r="G199" s="26">
        <v>1</v>
      </c>
      <c r="H199" s="31"/>
      <c r="I199" s="27">
        <v>0</v>
      </c>
      <c r="J199" s="28">
        <f t="shared" si="2"/>
        <v>0</v>
      </c>
      <c r="K199" s="29" t="s">
        <v>50</v>
      </c>
      <c r="L199" s="29" t="s">
        <v>45</v>
      </c>
      <c r="M199" s="29" t="s">
        <v>51</v>
      </c>
      <c r="N199" s="30" t="str">
        <f>VLOOKUP(M199,[6]OPERACIONAL!$A$1:$C$13,2,FALSE)</f>
        <v>SELECIONAR</v>
      </c>
    </row>
    <row r="200" spans="2:14">
      <c r="B200" s="23" t="str">
        <f t="shared" si="3"/>
        <v>U.</v>
      </c>
      <c r="C200" s="24" t="s">
        <v>4</v>
      </c>
      <c r="D200" s="25"/>
      <c r="E200" s="25"/>
      <c r="F200" s="24" t="s">
        <v>18</v>
      </c>
      <c r="G200" s="26">
        <v>1</v>
      </c>
      <c r="H200" s="31"/>
      <c r="I200" s="27">
        <v>0</v>
      </c>
      <c r="J200" s="28">
        <f t="shared" si="2"/>
        <v>0</v>
      </c>
      <c r="K200" s="29" t="s">
        <v>50</v>
      </c>
      <c r="L200" s="29" t="s">
        <v>45</v>
      </c>
      <c r="M200" s="29" t="s">
        <v>51</v>
      </c>
      <c r="N200" s="30" t="str">
        <f>VLOOKUP(M200,[6]OPERACIONAL!$A$1:$C$13,2,FALSE)</f>
        <v>SELECIONAR</v>
      </c>
    </row>
    <row r="201" spans="2:14">
      <c r="B201" s="23" t="str">
        <f t="shared" si="3"/>
        <v>U.</v>
      </c>
      <c r="C201" s="24" t="s">
        <v>4</v>
      </c>
      <c r="D201" s="25"/>
      <c r="E201" s="25"/>
      <c r="F201" s="24" t="s">
        <v>18</v>
      </c>
      <c r="G201" s="26">
        <v>1</v>
      </c>
      <c r="H201" s="31"/>
      <c r="I201" s="27">
        <v>0</v>
      </c>
      <c r="J201" s="28">
        <f t="shared" si="2"/>
        <v>0</v>
      </c>
      <c r="K201" s="29" t="s">
        <v>50</v>
      </c>
      <c r="L201" s="29" t="s">
        <v>45</v>
      </c>
      <c r="M201" s="29" t="s">
        <v>51</v>
      </c>
      <c r="N201" s="30" t="str">
        <f>VLOOKUP(M201,[6]OPERACIONAL!$A$1:$C$13,2,FALSE)</f>
        <v>SELECIONAR</v>
      </c>
    </row>
    <row r="202" spans="2:14">
      <c r="B202" s="23" t="str">
        <f t="shared" si="3"/>
        <v>U.</v>
      </c>
      <c r="C202" s="24" t="s">
        <v>4</v>
      </c>
      <c r="D202" s="25"/>
      <c r="E202" s="25"/>
      <c r="F202" s="24" t="s">
        <v>18</v>
      </c>
      <c r="G202" s="26">
        <v>1</v>
      </c>
      <c r="H202" s="31"/>
      <c r="I202" s="27">
        <v>0</v>
      </c>
      <c r="J202" s="28">
        <f t="shared" si="2"/>
        <v>0</v>
      </c>
      <c r="K202" s="29" t="s">
        <v>50</v>
      </c>
      <c r="L202" s="29" t="s">
        <v>45</v>
      </c>
      <c r="M202" s="29" t="s">
        <v>51</v>
      </c>
      <c r="N202" s="30" t="str">
        <f>VLOOKUP(M202,[6]OPERACIONAL!$A$1:$C$13,2,FALSE)</f>
        <v>SELECIONAR</v>
      </c>
    </row>
    <row r="203" spans="2:14">
      <c r="B203" s="23" t="str">
        <f t="shared" si="3"/>
        <v>U.</v>
      </c>
      <c r="C203" s="24" t="s">
        <v>4</v>
      </c>
      <c r="D203" s="25"/>
      <c r="E203" s="25"/>
      <c r="F203" s="24" t="s">
        <v>18</v>
      </c>
      <c r="G203" s="26">
        <v>1</v>
      </c>
      <c r="H203" s="31"/>
      <c r="I203" s="27">
        <v>0</v>
      </c>
      <c r="J203" s="28">
        <f t="shared" si="2"/>
        <v>0</v>
      </c>
      <c r="K203" s="29" t="s">
        <v>50</v>
      </c>
      <c r="L203" s="29" t="s">
        <v>45</v>
      </c>
      <c r="M203" s="29" t="s">
        <v>51</v>
      </c>
      <c r="N203" s="30" t="str">
        <f>VLOOKUP(M203,[6]OPERACIONAL!$A$1:$C$13,2,FALSE)</f>
        <v>SELECIONAR</v>
      </c>
    </row>
    <row r="204" spans="2:14">
      <c r="B204" s="23" t="str">
        <f t="shared" si="3"/>
        <v>U.</v>
      </c>
      <c r="C204" s="24" t="s">
        <v>4</v>
      </c>
      <c r="D204" s="25"/>
      <c r="E204" s="25"/>
      <c r="F204" s="24" t="s">
        <v>18</v>
      </c>
      <c r="G204" s="26">
        <v>1</v>
      </c>
      <c r="H204" s="31"/>
      <c r="I204" s="27">
        <v>0</v>
      </c>
      <c r="J204" s="28">
        <f t="shared" si="2"/>
        <v>0</v>
      </c>
      <c r="K204" s="29" t="s">
        <v>50</v>
      </c>
      <c r="L204" s="29" t="s">
        <v>45</v>
      </c>
      <c r="M204" s="29" t="s">
        <v>51</v>
      </c>
      <c r="N204" s="30" t="str">
        <f>VLOOKUP(M204,[6]OPERACIONAL!$A$1:$C$13,2,FALSE)</f>
        <v>SELECIONAR</v>
      </c>
    </row>
    <row r="205" spans="2:14">
      <c r="B205" s="23" t="str">
        <f t="shared" si="3"/>
        <v>U.</v>
      </c>
      <c r="C205" s="24" t="s">
        <v>4</v>
      </c>
      <c r="D205" s="25"/>
      <c r="E205" s="25"/>
      <c r="F205" s="24" t="s">
        <v>18</v>
      </c>
      <c r="G205" s="26">
        <v>1</v>
      </c>
      <c r="H205" s="31"/>
      <c r="I205" s="27">
        <v>0</v>
      </c>
      <c r="J205" s="28">
        <f t="shared" si="2"/>
        <v>0</v>
      </c>
      <c r="K205" s="29" t="s">
        <v>50</v>
      </c>
      <c r="L205" s="29" t="s">
        <v>45</v>
      </c>
      <c r="M205" s="29" t="s">
        <v>51</v>
      </c>
      <c r="N205" s="30" t="str">
        <f>VLOOKUP(M205,[6]OPERACIONAL!$A$1:$C$13,2,FALSE)</f>
        <v>SELECIONAR</v>
      </c>
    </row>
    <row r="206" spans="2:14">
      <c r="B206" s="23" t="str">
        <f t="shared" si="3"/>
        <v>U.</v>
      </c>
      <c r="C206" s="24" t="s">
        <v>4</v>
      </c>
      <c r="D206" s="25"/>
      <c r="E206" s="25"/>
      <c r="F206" s="24" t="s">
        <v>18</v>
      </c>
      <c r="G206" s="26">
        <v>1</v>
      </c>
      <c r="H206" s="31"/>
      <c r="I206" s="27">
        <v>0</v>
      </c>
      <c r="J206" s="28">
        <f t="shared" si="2"/>
        <v>0</v>
      </c>
      <c r="K206" s="29" t="s">
        <v>50</v>
      </c>
      <c r="L206" s="29" t="s">
        <v>45</v>
      </c>
      <c r="M206" s="29" t="s">
        <v>51</v>
      </c>
      <c r="N206" s="30" t="str">
        <f>VLOOKUP(M206,[6]OPERACIONAL!$A$1:$C$13,2,FALSE)</f>
        <v>SELECIONAR</v>
      </c>
    </row>
    <row r="207" spans="2:14">
      <c r="B207" s="23" t="str">
        <f t="shared" si="3"/>
        <v>U.</v>
      </c>
      <c r="C207" s="24" t="s">
        <v>4</v>
      </c>
      <c r="D207" s="25"/>
      <c r="E207" s="25"/>
      <c r="F207" s="24" t="s">
        <v>18</v>
      </c>
      <c r="G207" s="26">
        <v>1</v>
      </c>
      <c r="H207" s="31"/>
      <c r="I207" s="27">
        <v>0</v>
      </c>
      <c r="J207" s="28">
        <f t="shared" si="2"/>
        <v>0</v>
      </c>
      <c r="K207" s="29" t="s">
        <v>50</v>
      </c>
      <c r="L207" s="29" t="s">
        <v>45</v>
      </c>
      <c r="M207" s="29" t="s">
        <v>51</v>
      </c>
      <c r="N207" s="30" t="str">
        <f>VLOOKUP(M207,[6]OPERACIONAL!$A$1:$C$13,2,FALSE)</f>
        <v>SELECIONAR</v>
      </c>
    </row>
    <row r="208" spans="2:14">
      <c r="B208" s="23" t="str">
        <f t="shared" si="3"/>
        <v>U.</v>
      </c>
      <c r="C208" s="24" t="s">
        <v>4</v>
      </c>
      <c r="D208" s="25"/>
      <c r="E208" s="25"/>
      <c r="F208" s="24" t="s">
        <v>18</v>
      </c>
      <c r="G208" s="26">
        <v>1</v>
      </c>
      <c r="H208" s="31"/>
      <c r="I208" s="27">
        <v>0</v>
      </c>
      <c r="J208" s="28">
        <f t="shared" si="2"/>
        <v>0</v>
      </c>
      <c r="K208" s="29" t="s">
        <v>50</v>
      </c>
      <c r="L208" s="29" t="s">
        <v>45</v>
      </c>
      <c r="M208" s="29" t="s">
        <v>51</v>
      </c>
      <c r="N208" s="30" t="str">
        <f>VLOOKUP(M208,[6]OPERACIONAL!$A$1:$C$13,2,FALSE)</f>
        <v>SELECIONAR</v>
      </c>
    </row>
    <row r="209" spans="2:14">
      <c r="B209" s="23" t="str">
        <f t="shared" si="3"/>
        <v>U.</v>
      </c>
      <c r="C209" s="24" t="s">
        <v>4</v>
      </c>
      <c r="D209" s="25"/>
      <c r="E209" s="25"/>
      <c r="F209" s="24" t="s">
        <v>18</v>
      </c>
      <c r="G209" s="26">
        <v>1</v>
      </c>
      <c r="H209" s="31"/>
      <c r="I209" s="27">
        <v>0</v>
      </c>
      <c r="J209" s="28">
        <f t="shared" si="2"/>
        <v>0</v>
      </c>
      <c r="K209" s="29" t="s">
        <v>50</v>
      </c>
      <c r="L209" s="29" t="s">
        <v>45</v>
      </c>
      <c r="M209" s="29" t="s">
        <v>51</v>
      </c>
      <c r="N209" s="30" t="str">
        <f>VLOOKUP(M209,[6]OPERACIONAL!$A$1:$C$13,2,FALSE)</f>
        <v>SELECIONAR</v>
      </c>
    </row>
    <row r="210" spans="2:14">
      <c r="B210" s="23" t="str">
        <f t="shared" si="3"/>
        <v>U.</v>
      </c>
      <c r="C210" s="24" t="s">
        <v>4</v>
      </c>
      <c r="D210" s="25"/>
      <c r="E210" s="25"/>
      <c r="F210" s="24" t="s">
        <v>18</v>
      </c>
      <c r="G210" s="26">
        <v>1</v>
      </c>
      <c r="H210" s="31"/>
      <c r="I210" s="27">
        <v>0</v>
      </c>
      <c r="J210" s="28">
        <f t="shared" si="2"/>
        <v>0</v>
      </c>
      <c r="K210" s="29" t="s">
        <v>50</v>
      </c>
      <c r="L210" s="29" t="s">
        <v>45</v>
      </c>
      <c r="M210" s="29" t="s">
        <v>51</v>
      </c>
      <c r="N210" s="30" t="str">
        <f>VLOOKUP(M210,[6]OPERACIONAL!$A$1:$C$13,2,FALSE)</f>
        <v>SELECIONAR</v>
      </c>
    </row>
    <row r="211" spans="2:14">
      <c r="B211" s="23" t="str">
        <f t="shared" si="3"/>
        <v>U.</v>
      </c>
      <c r="C211" s="24" t="s">
        <v>4</v>
      </c>
      <c r="D211" s="25"/>
      <c r="E211" s="25"/>
      <c r="F211" s="24" t="s">
        <v>18</v>
      </c>
      <c r="G211" s="26">
        <v>1</v>
      </c>
      <c r="H211" s="31"/>
      <c r="I211" s="27">
        <v>0</v>
      </c>
      <c r="J211" s="28">
        <f t="shared" si="2"/>
        <v>0</v>
      </c>
      <c r="K211" s="29" t="s">
        <v>50</v>
      </c>
      <c r="L211" s="29" t="s">
        <v>45</v>
      </c>
      <c r="M211" s="29" t="s">
        <v>51</v>
      </c>
      <c r="N211" s="30" t="str">
        <f>VLOOKUP(M211,[6]OPERACIONAL!$A$1:$C$13,2,FALSE)</f>
        <v>SELECIONAR</v>
      </c>
    </row>
    <row r="212" spans="2:14">
      <c r="B212" s="23" t="str">
        <f t="shared" si="3"/>
        <v>U.</v>
      </c>
      <c r="C212" s="24" t="s">
        <v>4</v>
      </c>
      <c r="D212" s="25"/>
      <c r="E212" s="25"/>
      <c r="F212" s="24" t="s">
        <v>18</v>
      </c>
      <c r="G212" s="26">
        <v>1</v>
      </c>
      <c r="H212" s="31"/>
      <c r="I212" s="27">
        <v>0</v>
      </c>
      <c r="J212" s="28">
        <f t="shared" si="2"/>
        <v>0</v>
      </c>
      <c r="K212" s="29" t="s">
        <v>50</v>
      </c>
      <c r="L212" s="29" t="s">
        <v>45</v>
      </c>
      <c r="M212" s="29" t="s">
        <v>51</v>
      </c>
      <c r="N212" s="30" t="str">
        <f>VLOOKUP(M212,[6]OPERACIONAL!$A$1:$C$13,2,FALSE)</f>
        <v>SELECIONAR</v>
      </c>
    </row>
    <row r="213" spans="2:14">
      <c r="B213" s="23" t="str">
        <f t="shared" si="3"/>
        <v>U.</v>
      </c>
      <c r="C213" s="24" t="s">
        <v>4</v>
      </c>
      <c r="D213" s="25"/>
      <c r="E213" s="25"/>
      <c r="F213" s="24" t="s">
        <v>18</v>
      </c>
      <c r="G213" s="26">
        <v>1</v>
      </c>
      <c r="H213" s="31"/>
      <c r="I213" s="27">
        <v>0</v>
      </c>
      <c r="J213" s="28">
        <f t="shared" si="2"/>
        <v>0</v>
      </c>
      <c r="K213" s="29" t="s">
        <v>50</v>
      </c>
      <c r="L213" s="29" t="s">
        <v>45</v>
      </c>
      <c r="M213" s="29" t="s">
        <v>51</v>
      </c>
      <c r="N213" s="30" t="str">
        <f>VLOOKUP(M213,[6]OPERACIONAL!$A$1:$C$13,2,FALSE)</f>
        <v>SELECIONAR</v>
      </c>
    </row>
    <row r="214" spans="2:14">
      <c r="B214" s="23" t="str">
        <f t="shared" si="3"/>
        <v>U.</v>
      </c>
      <c r="C214" s="24" t="s">
        <v>4</v>
      </c>
      <c r="D214" s="25"/>
      <c r="E214" s="25"/>
      <c r="F214" s="24" t="s">
        <v>18</v>
      </c>
      <c r="G214" s="26">
        <v>1</v>
      </c>
      <c r="H214" s="31"/>
      <c r="I214" s="27">
        <v>0</v>
      </c>
      <c r="J214" s="28">
        <f t="shared" si="2"/>
        <v>0</v>
      </c>
      <c r="K214" s="29" t="s">
        <v>50</v>
      </c>
      <c r="L214" s="29" t="s">
        <v>45</v>
      </c>
      <c r="M214" s="29" t="s">
        <v>51</v>
      </c>
      <c r="N214" s="30" t="str">
        <f>VLOOKUP(M214,[6]OPERACIONAL!$A$1:$C$13,2,FALSE)</f>
        <v>SELECIONAR</v>
      </c>
    </row>
    <row r="215" spans="2:14">
      <c r="B215" s="23" t="str">
        <f t="shared" si="3"/>
        <v>U.</v>
      </c>
      <c r="C215" s="24" t="s">
        <v>4</v>
      </c>
      <c r="D215" s="25"/>
      <c r="E215" s="25"/>
      <c r="F215" s="24" t="s">
        <v>18</v>
      </c>
      <c r="G215" s="26">
        <v>1</v>
      </c>
      <c r="H215" s="31"/>
      <c r="I215" s="27">
        <v>0</v>
      </c>
      <c r="J215" s="28">
        <f t="shared" si="2"/>
        <v>0</v>
      </c>
      <c r="K215" s="29" t="s">
        <v>50</v>
      </c>
      <c r="L215" s="29" t="s">
        <v>45</v>
      </c>
      <c r="M215" s="29" t="s">
        <v>51</v>
      </c>
      <c r="N215" s="30" t="str">
        <f>VLOOKUP(M215,[6]OPERACIONAL!$A$1:$C$13,2,FALSE)</f>
        <v>SELECIONAR</v>
      </c>
    </row>
    <row r="216" spans="2:14">
      <c r="B216" s="23" t="str">
        <f t="shared" si="3"/>
        <v>U.</v>
      </c>
      <c r="C216" s="24" t="s">
        <v>4</v>
      </c>
      <c r="D216" s="25"/>
      <c r="E216" s="25"/>
      <c r="F216" s="24" t="s">
        <v>18</v>
      </c>
      <c r="G216" s="26">
        <v>1</v>
      </c>
      <c r="H216" s="31"/>
      <c r="I216" s="27">
        <v>0</v>
      </c>
      <c r="J216" s="28">
        <f t="shared" si="2"/>
        <v>0</v>
      </c>
      <c r="K216" s="29" t="s">
        <v>50</v>
      </c>
      <c r="L216" s="29" t="s">
        <v>45</v>
      </c>
      <c r="M216" s="29" t="s">
        <v>51</v>
      </c>
      <c r="N216" s="30" t="str">
        <f>VLOOKUP(M216,[6]OPERACIONAL!$A$1:$C$13,2,FALSE)</f>
        <v>SELECIONAR</v>
      </c>
    </row>
    <row r="217" spans="2:14">
      <c r="B217" s="23" t="str">
        <f t="shared" si="3"/>
        <v>U.</v>
      </c>
      <c r="C217" s="24" t="s">
        <v>4</v>
      </c>
      <c r="D217" s="25"/>
      <c r="E217" s="25"/>
      <c r="F217" s="24" t="s">
        <v>18</v>
      </c>
      <c r="G217" s="26">
        <v>1</v>
      </c>
      <c r="H217" s="31"/>
      <c r="I217" s="27">
        <v>0</v>
      </c>
      <c r="J217" s="28">
        <f t="shared" si="2"/>
        <v>0</v>
      </c>
      <c r="K217" s="29" t="s">
        <v>50</v>
      </c>
      <c r="L217" s="29" t="s">
        <v>45</v>
      </c>
      <c r="M217" s="29" t="s">
        <v>51</v>
      </c>
      <c r="N217" s="30" t="str">
        <f>VLOOKUP(M217,[6]OPERACIONAL!$A$1:$C$13,2,FALSE)</f>
        <v>SELECIONAR</v>
      </c>
    </row>
    <row r="218" spans="2:14">
      <c r="B218" s="23" t="str">
        <f t="shared" si="3"/>
        <v>U.</v>
      </c>
      <c r="C218" s="24" t="s">
        <v>4</v>
      </c>
      <c r="D218" s="25"/>
      <c r="E218" s="25"/>
      <c r="F218" s="24" t="s">
        <v>18</v>
      </c>
      <c r="G218" s="26">
        <v>1</v>
      </c>
      <c r="H218" s="31"/>
      <c r="I218" s="27">
        <v>0</v>
      </c>
      <c r="J218" s="28">
        <f t="shared" si="2"/>
        <v>0</v>
      </c>
      <c r="K218" s="29" t="s">
        <v>50</v>
      </c>
      <c r="L218" s="29" t="s">
        <v>45</v>
      </c>
      <c r="M218" s="29" t="s">
        <v>51</v>
      </c>
      <c r="N218" s="30" t="str">
        <f>VLOOKUP(M218,[6]OPERACIONAL!$A$1:$C$13,2,FALSE)</f>
        <v>SELECIONAR</v>
      </c>
    </row>
    <row r="219" spans="2:14">
      <c r="B219" s="23" t="str">
        <f t="shared" si="3"/>
        <v>U.</v>
      </c>
      <c r="C219" s="24" t="s">
        <v>4</v>
      </c>
      <c r="D219" s="25"/>
      <c r="E219" s="25"/>
      <c r="F219" s="24" t="s">
        <v>18</v>
      </c>
      <c r="G219" s="26">
        <v>1</v>
      </c>
      <c r="H219" s="31"/>
      <c r="I219" s="27">
        <v>0</v>
      </c>
      <c r="J219" s="28">
        <f t="shared" si="2"/>
        <v>0</v>
      </c>
      <c r="K219" s="29" t="s">
        <v>50</v>
      </c>
      <c r="L219" s="29" t="s">
        <v>45</v>
      </c>
      <c r="M219" s="29" t="s">
        <v>51</v>
      </c>
      <c r="N219" s="30" t="str">
        <f>VLOOKUP(M219,[6]OPERACIONAL!$A$1:$C$13,2,FALSE)</f>
        <v>SELECIONAR</v>
      </c>
    </row>
    <row r="220" spans="2:14">
      <c r="B220" s="23" t="str">
        <f t="shared" si="3"/>
        <v>U.</v>
      </c>
      <c r="C220" s="24" t="s">
        <v>4</v>
      </c>
      <c r="D220" s="25"/>
      <c r="E220" s="25"/>
      <c r="F220" s="24" t="s">
        <v>18</v>
      </c>
      <c r="G220" s="26">
        <v>1</v>
      </c>
      <c r="H220" s="31"/>
      <c r="I220" s="27">
        <v>0</v>
      </c>
      <c r="J220" s="28">
        <f t="shared" si="2"/>
        <v>0</v>
      </c>
      <c r="K220" s="29" t="s">
        <v>50</v>
      </c>
      <c r="L220" s="29" t="s">
        <v>45</v>
      </c>
      <c r="M220" s="29" t="s">
        <v>51</v>
      </c>
      <c r="N220" s="30" t="str">
        <f>VLOOKUP(M220,[6]OPERACIONAL!$A$1:$C$13,2,FALSE)</f>
        <v>SELECIONAR</v>
      </c>
    </row>
    <row r="221" spans="2:14">
      <c r="B221" s="23" t="str">
        <f t="shared" si="3"/>
        <v>U.</v>
      </c>
      <c r="C221" s="24" t="s">
        <v>4</v>
      </c>
      <c r="D221" s="25"/>
      <c r="E221" s="25"/>
      <c r="F221" s="24" t="s">
        <v>18</v>
      </c>
      <c r="G221" s="26">
        <v>1</v>
      </c>
      <c r="H221" s="31"/>
      <c r="I221" s="27">
        <v>0</v>
      </c>
      <c r="J221" s="28">
        <f t="shared" si="2"/>
        <v>0</v>
      </c>
      <c r="K221" s="29" t="s">
        <v>50</v>
      </c>
      <c r="L221" s="29" t="s">
        <v>45</v>
      </c>
      <c r="M221" s="29" t="s">
        <v>51</v>
      </c>
      <c r="N221" s="30" t="str">
        <f>VLOOKUP(M221,[6]OPERACIONAL!$A$1:$C$13,2,FALSE)</f>
        <v>SELECIONAR</v>
      </c>
    </row>
    <row r="222" spans="2:14">
      <c r="B222" s="23" t="str">
        <f t="shared" si="3"/>
        <v>U.</v>
      </c>
      <c r="C222" s="24" t="s">
        <v>4</v>
      </c>
      <c r="D222" s="25"/>
      <c r="E222" s="25"/>
      <c r="F222" s="24" t="s">
        <v>18</v>
      </c>
      <c r="G222" s="26">
        <v>1</v>
      </c>
      <c r="H222" s="31"/>
      <c r="I222" s="27">
        <v>0</v>
      </c>
      <c r="J222" s="28">
        <f t="shared" si="2"/>
        <v>0</v>
      </c>
      <c r="K222" s="29" t="s">
        <v>50</v>
      </c>
      <c r="L222" s="29" t="s">
        <v>45</v>
      </c>
      <c r="M222" s="29" t="s">
        <v>51</v>
      </c>
      <c r="N222" s="30" t="str">
        <f>VLOOKUP(M222,[6]OPERACIONAL!$A$1:$C$13,2,FALSE)</f>
        <v>SELECIONAR</v>
      </c>
    </row>
    <row r="223" spans="2:14">
      <c r="B223" s="23" t="str">
        <f t="shared" si="3"/>
        <v>U.</v>
      </c>
      <c r="C223" s="24" t="s">
        <v>4</v>
      </c>
      <c r="D223" s="25"/>
      <c r="E223" s="25"/>
      <c r="F223" s="24" t="s">
        <v>18</v>
      </c>
      <c r="G223" s="26">
        <v>1</v>
      </c>
      <c r="H223" s="31"/>
      <c r="I223" s="27">
        <v>0</v>
      </c>
      <c r="J223" s="28">
        <f t="shared" ref="J223:J286" si="4">G223*I223</f>
        <v>0</v>
      </c>
      <c r="K223" s="29" t="s">
        <v>50</v>
      </c>
      <c r="L223" s="29" t="s">
        <v>45</v>
      </c>
      <c r="M223" s="29" t="s">
        <v>51</v>
      </c>
      <c r="N223" s="30" t="str">
        <f>VLOOKUP(M223,[6]OPERACIONAL!$A$1:$C$13,2,FALSE)</f>
        <v>SELECIONAR</v>
      </c>
    </row>
    <row r="224" spans="2:14">
      <c r="B224" s="23" t="str">
        <f t="shared" si="3"/>
        <v>U.</v>
      </c>
      <c r="C224" s="24" t="s">
        <v>4</v>
      </c>
      <c r="D224" s="25"/>
      <c r="E224" s="25"/>
      <c r="F224" s="24" t="s">
        <v>18</v>
      </c>
      <c r="G224" s="26">
        <v>1</v>
      </c>
      <c r="H224" s="31"/>
      <c r="I224" s="27">
        <v>0</v>
      </c>
      <c r="J224" s="28">
        <f t="shared" si="4"/>
        <v>0</v>
      </c>
      <c r="K224" s="29" t="s">
        <v>50</v>
      </c>
      <c r="L224" s="29" t="s">
        <v>45</v>
      </c>
      <c r="M224" s="29" t="s">
        <v>51</v>
      </c>
      <c r="N224" s="30" t="str">
        <f>VLOOKUP(M224,[6]OPERACIONAL!$A$1:$C$13,2,FALSE)</f>
        <v>SELECIONAR</v>
      </c>
    </row>
    <row r="225" spans="2:14">
      <c r="B225" s="23" t="str">
        <f t="shared" si="3"/>
        <v>U.</v>
      </c>
      <c r="C225" s="24" t="s">
        <v>4</v>
      </c>
      <c r="D225" s="25"/>
      <c r="E225" s="25"/>
      <c r="F225" s="24" t="s">
        <v>18</v>
      </c>
      <c r="G225" s="26">
        <v>1</v>
      </c>
      <c r="H225" s="31"/>
      <c r="I225" s="27">
        <v>0</v>
      </c>
      <c r="J225" s="28">
        <f t="shared" si="4"/>
        <v>0</v>
      </c>
      <c r="K225" s="29" t="s">
        <v>50</v>
      </c>
      <c r="L225" s="29" t="s">
        <v>45</v>
      </c>
      <c r="M225" s="29" t="s">
        <v>51</v>
      </c>
      <c r="N225" s="30" t="str">
        <f>VLOOKUP(M225,[6]OPERACIONAL!$A$1:$C$13,2,FALSE)</f>
        <v>SELECIONAR</v>
      </c>
    </row>
    <row r="226" spans="2:14">
      <c r="B226" s="23" t="str">
        <f t="shared" si="3"/>
        <v>U.</v>
      </c>
      <c r="C226" s="24" t="s">
        <v>4</v>
      </c>
      <c r="D226" s="25"/>
      <c r="E226" s="25"/>
      <c r="F226" s="24" t="s">
        <v>18</v>
      </c>
      <c r="G226" s="26">
        <v>1</v>
      </c>
      <c r="H226" s="31"/>
      <c r="I226" s="27">
        <v>0</v>
      </c>
      <c r="J226" s="28">
        <f t="shared" si="4"/>
        <v>0</v>
      </c>
      <c r="K226" s="29" t="s">
        <v>50</v>
      </c>
      <c r="L226" s="29" t="s">
        <v>45</v>
      </c>
      <c r="M226" s="29" t="s">
        <v>51</v>
      </c>
      <c r="N226" s="30" t="str">
        <f>VLOOKUP(M226,[6]OPERACIONAL!$A$1:$C$13,2,FALSE)</f>
        <v>SELECIONAR</v>
      </c>
    </row>
    <row r="227" spans="2:14">
      <c r="B227" s="23" t="str">
        <f t="shared" si="3"/>
        <v>U.</v>
      </c>
      <c r="C227" s="24" t="s">
        <v>4</v>
      </c>
      <c r="D227" s="25"/>
      <c r="E227" s="25"/>
      <c r="F227" s="24" t="s">
        <v>18</v>
      </c>
      <c r="G227" s="26">
        <v>1</v>
      </c>
      <c r="H227" s="31"/>
      <c r="I227" s="27">
        <v>0</v>
      </c>
      <c r="J227" s="28">
        <f t="shared" si="4"/>
        <v>0</v>
      </c>
      <c r="K227" s="29" t="s">
        <v>50</v>
      </c>
      <c r="L227" s="29" t="s">
        <v>45</v>
      </c>
      <c r="M227" s="29" t="s">
        <v>51</v>
      </c>
      <c r="N227" s="30" t="str">
        <f>VLOOKUP(M227,[6]OPERACIONAL!$A$1:$C$13,2,FALSE)</f>
        <v>SELECIONAR</v>
      </c>
    </row>
    <row r="228" spans="2:14">
      <c r="B228" s="23" t="str">
        <f t="shared" si="3"/>
        <v>U.</v>
      </c>
      <c r="C228" s="24" t="s">
        <v>4</v>
      </c>
      <c r="D228" s="25"/>
      <c r="E228" s="25"/>
      <c r="F228" s="24" t="s">
        <v>18</v>
      </c>
      <c r="G228" s="26">
        <v>1</v>
      </c>
      <c r="H228" s="31"/>
      <c r="I228" s="27">
        <v>0</v>
      </c>
      <c r="J228" s="28">
        <f t="shared" si="4"/>
        <v>0</v>
      </c>
      <c r="K228" s="29" t="s">
        <v>50</v>
      </c>
      <c r="L228" s="29" t="s">
        <v>45</v>
      </c>
      <c r="M228" s="29" t="s">
        <v>51</v>
      </c>
      <c r="N228" s="30" t="str">
        <f>VLOOKUP(M228,[6]OPERACIONAL!$A$1:$C$13,2,FALSE)</f>
        <v>SELECIONAR</v>
      </c>
    </row>
    <row r="229" spans="2:14">
      <c r="B229" s="23" t="str">
        <f t="shared" si="3"/>
        <v>U.</v>
      </c>
      <c r="C229" s="24" t="s">
        <v>4</v>
      </c>
      <c r="D229" s="25"/>
      <c r="E229" s="25"/>
      <c r="F229" s="24" t="s">
        <v>18</v>
      </c>
      <c r="G229" s="26">
        <v>1</v>
      </c>
      <c r="H229" s="31"/>
      <c r="I229" s="27">
        <v>0</v>
      </c>
      <c r="J229" s="28">
        <f t="shared" si="4"/>
        <v>0</v>
      </c>
      <c r="K229" s="29" t="s">
        <v>50</v>
      </c>
      <c r="L229" s="29" t="s">
        <v>45</v>
      </c>
      <c r="M229" s="29" t="s">
        <v>51</v>
      </c>
      <c r="N229" s="30" t="str">
        <f>VLOOKUP(M229,[6]OPERACIONAL!$A$1:$C$13,2,FALSE)</f>
        <v>SELECIONAR</v>
      </c>
    </row>
    <row r="230" spans="2:14">
      <c r="B230" s="23" t="str">
        <f t="shared" si="3"/>
        <v>U.</v>
      </c>
      <c r="C230" s="24" t="s">
        <v>4</v>
      </c>
      <c r="D230" s="25"/>
      <c r="E230" s="25"/>
      <c r="F230" s="24" t="s">
        <v>18</v>
      </c>
      <c r="G230" s="26">
        <v>1</v>
      </c>
      <c r="H230" s="31"/>
      <c r="I230" s="27">
        <v>0</v>
      </c>
      <c r="J230" s="28">
        <f t="shared" si="4"/>
        <v>0</v>
      </c>
      <c r="K230" s="29" t="s">
        <v>50</v>
      </c>
      <c r="L230" s="29" t="s">
        <v>45</v>
      </c>
      <c r="M230" s="29" t="s">
        <v>51</v>
      </c>
      <c r="N230" s="30" t="str">
        <f>VLOOKUP(M230,[6]OPERACIONAL!$A$1:$C$13,2,FALSE)</f>
        <v>SELECIONAR</v>
      </c>
    </row>
    <row r="231" spans="2:14">
      <c r="B231" s="23" t="str">
        <f t="shared" si="3"/>
        <v>U.</v>
      </c>
      <c r="C231" s="24" t="s">
        <v>4</v>
      </c>
      <c r="D231" s="25"/>
      <c r="E231" s="25"/>
      <c r="F231" s="24" t="s">
        <v>18</v>
      </c>
      <c r="G231" s="26">
        <v>1</v>
      </c>
      <c r="H231" s="31"/>
      <c r="I231" s="27">
        <v>0</v>
      </c>
      <c r="J231" s="28">
        <f t="shared" si="4"/>
        <v>0</v>
      </c>
      <c r="K231" s="29" t="s">
        <v>50</v>
      </c>
      <c r="L231" s="29" t="s">
        <v>45</v>
      </c>
      <c r="M231" s="29" t="s">
        <v>51</v>
      </c>
      <c r="N231" s="30" t="str">
        <f>VLOOKUP(M231,[6]OPERACIONAL!$A$1:$C$13,2,FALSE)</f>
        <v>SELECIONAR</v>
      </c>
    </row>
    <row r="232" spans="2:14">
      <c r="B232" s="23" t="str">
        <f t="shared" si="3"/>
        <v>U.</v>
      </c>
      <c r="C232" s="24" t="s">
        <v>4</v>
      </c>
      <c r="D232" s="25"/>
      <c r="E232" s="25"/>
      <c r="F232" s="24" t="s">
        <v>18</v>
      </c>
      <c r="G232" s="26">
        <v>1</v>
      </c>
      <c r="H232" s="31"/>
      <c r="I232" s="27">
        <v>0</v>
      </c>
      <c r="J232" s="28">
        <f t="shared" si="4"/>
        <v>0</v>
      </c>
      <c r="K232" s="29" t="s">
        <v>50</v>
      </c>
      <c r="L232" s="29" t="s">
        <v>45</v>
      </c>
      <c r="M232" s="29" t="s">
        <v>51</v>
      </c>
      <c r="N232" s="30" t="str">
        <f>VLOOKUP(M232,[6]OPERACIONAL!$A$1:$C$13,2,FALSE)</f>
        <v>SELECIONAR</v>
      </c>
    </row>
    <row r="233" spans="2:14">
      <c r="B233" s="23" t="str">
        <f t="shared" si="3"/>
        <v>U.</v>
      </c>
      <c r="C233" s="24" t="s">
        <v>4</v>
      </c>
      <c r="D233" s="25"/>
      <c r="E233" s="25"/>
      <c r="F233" s="24" t="s">
        <v>18</v>
      </c>
      <c r="G233" s="26">
        <v>1</v>
      </c>
      <c r="H233" s="31"/>
      <c r="I233" s="27">
        <v>0</v>
      </c>
      <c r="J233" s="28">
        <f t="shared" si="4"/>
        <v>0</v>
      </c>
      <c r="K233" s="29" t="s">
        <v>50</v>
      </c>
      <c r="L233" s="29" t="s">
        <v>45</v>
      </c>
      <c r="M233" s="29" t="s">
        <v>51</v>
      </c>
      <c r="N233" s="30" t="str">
        <f>VLOOKUP(M233,[6]OPERACIONAL!$A$1:$C$13,2,FALSE)</f>
        <v>SELECIONAR</v>
      </c>
    </row>
    <row r="234" spans="2:14">
      <c r="B234" s="23" t="str">
        <f t="shared" si="3"/>
        <v>U.</v>
      </c>
      <c r="C234" s="24" t="s">
        <v>4</v>
      </c>
      <c r="D234" s="25"/>
      <c r="E234" s="25"/>
      <c r="F234" s="24" t="s">
        <v>18</v>
      </c>
      <c r="G234" s="26">
        <v>1</v>
      </c>
      <c r="H234" s="31"/>
      <c r="I234" s="27">
        <v>0</v>
      </c>
      <c r="J234" s="28">
        <f t="shared" si="4"/>
        <v>0</v>
      </c>
      <c r="K234" s="29" t="s">
        <v>50</v>
      </c>
      <c r="L234" s="29" t="s">
        <v>45</v>
      </c>
      <c r="M234" s="29" t="s">
        <v>51</v>
      </c>
      <c r="N234" s="30" t="str">
        <f>VLOOKUP(M234,[6]OPERACIONAL!$A$1:$C$13,2,FALSE)</f>
        <v>SELECIONAR</v>
      </c>
    </row>
    <row r="235" spans="2:14">
      <c r="B235" s="23" t="str">
        <f t="shared" si="3"/>
        <v>U.</v>
      </c>
      <c r="C235" s="24" t="s">
        <v>4</v>
      </c>
      <c r="D235" s="25"/>
      <c r="E235" s="25"/>
      <c r="F235" s="24" t="s">
        <v>18</v>
      </c>
      <c r="G235" s="26">
        <v>1</v>
      </c>
      <c r="H235" s="31"/>
      <c r="I235" s="27">
        <v>0</v>
      </c>
      <c r="J235" s="28">
        <f t="shared" si="4"/>
        <v>0</v>
      </c>
      <c r="K235" s="29" t="s">
        <v>50</v>
      </c>
      <c r="L235" s="29" t="s">
        <v>45</v>
      </c>
      <c r="M235" s="29" t="s">
        <v>51</v>
      </c>
      <c r="N235" s="30" t="str">
        <f>VLOOKUP(M235,[6]OPERACIONAL!$A$1:$C$13,2,FALSE)</f>
        <v>SELECIONAR</v>
      </c>
    </row>
    <row r="236" spans="2:14">
      <c r="B236" s="23" t="str">
        <f t="shared" si="3"/>
        <v>U.</v>
      </c>
      <c r="C236" s="24" t="s">
        <v>4</v>
      </c>
      <c r="D236" s="25"/>
      <c r="E236" s="25"/>
      <c r="F236" s="24" t="s">
        <v>18</v>
      </c>
      <c r="G236" s="26">
        <v>1</v>
      </c>
      <c r="H236" s="31"/>
      <c r="I236" s="27">
        <v>0</v>
      </c>
      <c r="J236" s="28">
        <f t="shared" si="4"/>
        <v>0</v>
      </c>
      <c r="K236" s="29" t="s">
        <v>50</v>
      </c>
      <c r="L236" s="29" t="s">
        <v>45</v>
      </c>
      <c r="M236" s="29" t="s">
        <v>51</v>
      </c>
      <c r="N236" s="30" t="str">
        <f>VLOOKUP(M236,[6]OPERACIONAL!$A$1:$C$13,2,FALSE)</f>
        <v>SELECIONAR</v>
      </c>
    </row>
    <row r="237" spans="2:14">
      <c r="B237" s="23" t="str">
        <f t="shared" si="3"/>
        <v>U.</v>
      </c>
      <c r="C237" s="24" t="s">
        <v>4</v>
      </c>
      <c r="D237" s="25"/>
      <c r="E237" s="25"/>
      <c r="F237" s="24" t="s">
        <v>18</v>
      </c>
      <c r="G237" s="26">
        <v>1</v>
      </c>
      <c r="H237" s="31"/>
      <c r="I237" s="27">
        <v>0</v>
      </c>
      <c r="J237" s="28">
        <f t="shared" si="4"/>
        <v>0</v>
      </c>
      <c r="K237" s="29" t="s">
        <v>50</v>
      </c>
      <c r="L237" s="29" t="s">
        <v>45</v>
      </c>
      <c r="M237" s="29" t="s">
        <v>51</v>
      </c>
      <c r="N237" s="30" t="str">
        <f>VLOOKUP(M237,[6]OPERACIONAL!$A$1:$C$13,2,FALSE)</f>
        <v>SELECIONAR</v>
      </c>
    </row>
    <row r="238" spans="2:14">
      <c r="B238" s="23" t="str">
        <f t="shared" si="3"/>
        <v>U.</v>
      </c>
      <c r="C238" s="24" t="s">
        <v>4</v>
      </c>
      <c r="D238" s="25"/>
      <c r="E238" s="25"/>
      <c r="F238" s="24" t="s">
        <v>18</v>
      </c>
      <c r="G238" s="26">
        <v>1</v>
      </c>
      <c r="H238" s="31"/>
      <c r="I238" s="27">
        <v>0</v>
      </c>
      <c r="J238" s="28">
        <f t="shared" si="4"/>
        <v>0</v>
      </c>
      <c r="K238" s="29" t="s">
        <v>50</v>
      </c>
      <c r="L238" s="29" t="s">
        <v>45</v>
      </c>
      <c r="M238" s="29" t="s">
        <v>51</v>
      </c>
      <c r="N238" s="30" t="str">
        <f>VLOOKUP(M238,[6]OPERACIONAL!$A$1:$C$13,2,FALSE)</f>
        <v>SELECIONAR</v>
      </c>
    </row>
    <row r="239" spans="2:14">
      <c r="B239" s="23" t="str">
        <f t="shared" si="3"/>
        <v>U.</v>
      </c>
      <c r="C239" s="24" t="s">
        <v>4</v>
      </c>
      <c r="D239" s="25"/>
      <c r="E239" s="25"/>
      <c r="F239" s="24" t="s">
        <v>18</v>
      </c>
      <c r="G239" s="26">
        <v>1</v>
      </c>
      <c r="H239" s="31"/>
      <c r="I239" s="27">
        <v>0</v>
      </c>
      <c r="J239" s="28">
        <f t="shared" si="4"/>
        <v>0</v>
      </c>
      <c r="K239" s="29" t="s">
        <v>50</v>
      </c>
      <c r="L239" s="29" t="s">
        <v>45</v>
      </c>
      <c r="M239" s="29" t="s">
        <v>51</v>
      </c>
      <c r="N239" s="30" t="str">
        <f>VLOOKUP(M239,[6]OPERACIONAL!$A$1:$C$13,2,FALSE)</f>
        <v>SELECIONAR</v>
      </c>
    </row>
    <row r="240" spans="2:14">
      <c r="B240" s="23" t="str">
        <f t="shared" si="3"/>
        <v>U.</v>
      </c>
      <c r="C240" s="24" t="s">
        <v>4</v>
      </c>
      <c r="D240" s="25"/>
      <c r="E240" s="25"/>
      <c r="F240" s="24" t="s">
        <v>18</v>
      </c>
      <c r="G240" s="26">
        <v>1</v>
      </c>
      <c r="H240" s="31"/>
      <c r="I240" s="27">
        <v>0</v>
      </c>
      <c r="J240" s="28">
        <f t="shared" si="4"/>
        <v>0</v>
      </c>
      <c r="K240" s="29" t="s">
        <v>50</v>
      </c>
      <c r="L240" s="29" t="s">
        <v>45</v>
      </c>
      <c r="M240" s="29" t="s">
        <v>51</v>
      </c>
      <c r="N240" s="30" t="str">
        <f>VLOOKUP(M240,[6]OPERACIONAL!$A$1:$C$13,2,FALSE)</f>
        <v>SELECIONAR</v>
      </c>
    </row>
    <row r="241" spans="2:14">
      <c r="B241" s="23" t="str">
        <f t="shared" si="3"/>
        <v>U.</v>
      </c>
      <c r="C241" s="24" t="s">
        <v>4</v>
      </c>
      <c r="D241" s="25"/>
      <c r="E241" s="25"/>
      <c r="F241" s="24" t="s">
        <v>18</v>
      </c>
      <c r="G241" s="26">
        <v>1</v>
      </c>
      <c r="H241" s="31"/>
      <c r="I241" s="27">
        <v>0</v>
      </c>
      <c r="J241" s="28">
        <f t="shared" si="4"/>
        <v>0</v>
      </c>
      <c r="K241" s="29" t="s">
        <v>50</v>
      </c>
      <c r="L241" s="29" t="s">
        <v>45</v>
      </c>
      <c r="M241" s="29" t="s">
        <v>51</v>
      </c>
      <c r="N241" s="30" t="str">
        <f>VLOOKUP(M241,[6]OPERACIONAL!$A$1:$C$13,2,FALSE)</f>
        <v>SELECIONAR</v>
      </c>
    </row>
    <row r="242" spans="2:14">
      <c r="B242" s="23" t="str">
        <f t="shared" si="3"/>
        <v>U.</v>
      </c>
      <c r="C242" s="24" t="s">
        <v>4</v>
      </c>
      <c r="D242" s="25"/>
      <c r="E242" s="25"/>
      <c r="F242" s="24" t="s">
        <v>18</v>
      </c>
      <c r="G242" s="26">
        <v>1</v>
      </c>
      <c r="H242" s="31"/>
      <c r="I242" s="27">
        <v>0</v>
      </c>
      <c r="J242" s="28">
        <f t="shared" si="4"/>
        <v>0</v>
      </c>
      <c r="K242" s="29" t="s">
        <v>50</v>
      </c>
      <c r="L242" s="29" t="s">
        <v>45</v>
      </c>
      <c r="M242" s="29" t="s">
        <v>51</v>
      </c>
      <c r="N242" s="30" t="str">
        <f>VLOOKUP(M242,[6]OPERACIONAL!$A$1:$C$13,2,FALSE)</f>
        <v>SELECIONAR</v>
      </c>
    </row>
    <row r="243" spans="2:14">
      <c r="B243" s="23" t="str">
        <f t="shared" si="3"/>
        <v>U.</v>
      </c>
      <c r="C243" s="24" t="s">
        <v>4</v>
      </c>
      <c r="D243" s="25"/>
      <c r="E243" s="25"/>
      <c r="F243" s="24" t="s">
        <v>18</v>
      </c>
      <c r="G243" s="26">
        <v>1</v>
      </c>
      <c r="H243" s="31"/>
      <c r="I243" s="27">
        <v>0</v>
      </c>
      <c r="J243" s="28">
        <f t="shared" si="4"/>
        <v>0</v>
      </c>
      <c r="K243" s="29" t="s">
        <v>50</v>
      </c>
      <c r="L243" s="29" t="s">
        <v>45</v>
      </c>
      <c r="M243" s="29" t="s">
        <v>51</v>
      </c>
      <c r="N243" s="30" t="str">
        <f>VLOOKUP(M243,[6]OPERACIONAL!$A$1:$C$13,2,FALSE)</f>
        <v>SELECIONAR</v>
      </c>
    </row>
    <row r="244" spans="2:14">
      <c r="B244" s="23" t="str">
        <f t="shared" si="3"/>
        <v>U.</v>
      </c>
      <c r="C244" s="24" t="s">
        <v>4</v>
      </c>
      <c r="D244" s="25"/>
      <c r="E244" s="25"/>
      <c r="F244" s="24" t="s">
        <v>18</v>
      </c>
      <c r="G244" s="26">
        <v>1</v>
      </c>
      <c r="H244" s="31"/>
      <c r="I244" s="27">
        <v>0</v>
      </c>
      <c r="J244" s="28">
        <f t="shared" si="4"/>
        <v>0</v>
      </c>
      <c r="K244" s="29" t="s">
        <v>50</v>
      </c>
      <c r="L244" s="29" t="s">
        <v>45</v>
      </c>
      <c r="M244" s="29" t="s">
        <v>51</v>
      </c>
      <c r="N244" s="30" t="str">
        <f>VLOOKUP(M244,[6]OPERACIONAL!$A$1:$C$13,2,FALSE)</f>
        <v>SELECIONAR</v>
      </c>
    </row>
    <row r="245" spans="2:14">
      <c r="B245" s="23" t="str">
        <f t="shared" si="3"/>
        <v>U.</v>
      </c>
      <c r="C245" s="24" t="s">
        <v>4</v>
      </c>
      <c r="D245" s="25"/>
      <c r="E245" s="25"/>
      <c r="F245" s="24" t="s">
        <v>18</v>
      </c>
      <c r="G245" s="26">
        <v>1</v>
      </c>
      <c r="H245" s="31"/>
      <c r="I245" s="27">
        <v>0</v>
      </c>
      <c r="J245" s="28">
        <f t="shared" si="4"/>
        <v>0</v>
      </c>
      <c r="K245" s="29" t="s">
        <v>50</v>
      </c>
      <c r="L245" s="29" t="s">
        <v>45</v>
      </c>
      <c r="M245" s="29" t="s">
        <v>51</v>
      </c>
      <c r="N245" s="30" t="str">
        <f>VLOOKUP(M245,[6]OPERACIONAL!$A$1:$C$13,2,FALSE)</f>
        <v>SELECIONAR</v>
      </c>
    </row>
    <row r="246" spans="2:14">
      <c r="B246" s="23" t="str">
        <f t="shared" si="3"/>
        <v>U.</v>
      </c>
      <c r="C246" s="24" t="s">
        <v>4</v>
      </c>
      <c r="D246" s="25"/>
      <c r="E246" s="25"/>
      <c r="F246" s="24" t="s">
        <v>18</v>
      </c>
      <c r="G246" s="26">
        <v>1</v>
      </c>
      <c r="H246" s="31"/>
      <c r="I246" s="27">
        <v>0</v>
      </c>
      <c r="J246" s="28">
        <f t="shared" si="4"/>
        <v>0</v>
      </c>
      <c r="K246" s="29" t="s">
        <v>50</v>
      </c>
      <c r="L246" s="29" t="s">
        <v>45</v>
      </c>
      <c r="M246" s="29" t="s">
        <v>51</v>
      </c>
      <c r="N246" s="30" t="str">
        <f>VLOOKUP(M246,[6]OPERACIONAL!$A$1:$C$13,2,FALSE)</f>
        <v>SELECIONAR</v>
      </c>
    </row>
    <row r="247" spans="2:14">
      <c r="B247" s="23" t="str">
        <f t="shared" si="3"/>
        <v>U.</v>
      </c>
      <c r="C247" s="24" t="s">
        <v>4</v>
      </c>
      <c r="D247" s="25"/>
      <c r="E247" s="25"/>
      <c r="F247" s="24" t="s">
        <v>18</v>
      </c>
      <c r="G247" s="26">
        <v>1</v>
      </c>
      <c r="H247" s="31"/>
      <c r="I247" s="27">
        <v>0</v>
      </c>
      <c r="J247" s="28">
        <f t="shared" si="4"/>
        <v>0</v>
      </c>
      <c r="K247" s="29" t="s">
        <v>50</v>
      </c>
      <c r="L247" s="29" t="s">
        <v>45</v>
      </c>
      <c r="M247" s="29" t="s">
        <v>51</v>
      </c>
      <c r="N247" s="30" t="str">
        <f>VLOOKUP(M247,[6]OPERACIONAL!$A$1:$C$13,2,FALSE)</f>
        <v>SELECIONAR</v>
      </c>
    </row>
    <row r="248" spans="2:14">
      <c r="B248" s="23" t="str">
        <f t="shared" si="3"/>
        <v>U.</v>
      </c>
      <c r="C248" s="24" t="s">
        <v>4</v>
      </c>
      <c r="D248" s="25"/>
      <c r="E248" s="25"/>
      <c r="F248" s="24" t="s">
        <v>18</v>
      </c>
      <c r="G248" s="26">
        <v>1</v>
      </c>
      <c r="H248" s="31"/>
      <c r="I248" s="27">
        <v>0</v>
      </c>
      <c r="J248" s="28">
        <f t="shared" si="4"/>
        <v>0</v>
      </c>
      <c r="K248" s="29" t="s">
        <v>50</v>
      </c>
      <c r="L248" s="29" t="s">
        <v>45</v>
      </c>
      <c r="M248" s="29" t="s">
        <v>51</v>
      </c>
      <c r="N248" s="30" t="str">
        <f>VLOOKUP(M248,[6]OPERACIONAL!$A$1:$C$13,2,FALSE)</f>
        <v>SELECIONAR</v>
      </c>
    </row>
    <row r="249" spans="2:14">
      <c r="B249" s="23" t="str">
        <f t="shared" si="3"/>
        <v>U.</v>
      </c>
      <c r="C249" s="24" t="s">
        <v>4</v>
      </c>
      <c r="D249" s="25"/>
      <c r="E249" s="25"/>
      <c r="F249" s="24" t="s">
        <v>18</v>
      </c>
      <c r="G249" s="26">
        <v>1</v>
      </c>
      <c r="H249" s="31"/>
      <c r="I249" s="27">
        <v>0</v>
      </c>
      <c r="J249" s="28">
        <f t="shared" si="4"/>
        <v>0</v>
      </c>
      <c r="K249" s="29" t="s">
        <v>50</v>
      </c>
      <c r="L249" s="29" t="s">
        <v>45</v>
      </c>
      <c r="M249" s="29" t="s">
        <v>51</v>
      </c>
      <c r="N249" s="30" t="str">
        <f>VLOOKUP(M249,[6]OPERACIONAL!$A$1:$C$13,2,FALSE)</f>
        <v>SELECIONAR</v>
      </c>
    </row>
    <row r="250" spans="2:14">
      <c r="B250" s="23" t="str">
        <f t="shared" si="3"/>
        <v>U.</v>
      </c>
      <c r="C250" s="24" t="s">
        <v>4</v>
      </c>
      <c r="D250" s="25"/>
      <c r="E250" s="25"/>
      <c r="F250" s="24" t="s">
        <v>18</v>
      </c>
      <c r="G250" s="26">
        <v>1</v>
      </c>
      <c r="H250" s="31"/>
      <c r="I250" s="27">
        <v>0</v>
      </c>
      <c r="J250" s="28">
        <f t="shared" si="4"/>
        <v>0</v>
      </c>
      <c r="K250" s="29" t="s">
        <v>50</v>
      </c>
      <c r="L250" s="29" t="s">
        <v>45</v>
      </c>
      <c r="M250" s="29" t="s">
        <v>51</v>
      </c>
      <c r="N250" s="30" t="str">
        <f>VLOOKUP(M250,[6]OPERACIONAL!$A$1:$C$13,2,FALSE)</f>
        <v>SELECIONAR</v>
      </c>
    </row>
    <row r="251" spans="2:14">
      <c r="B251" s="23" t="str">
        <f t="shared" si="3"/>
        <v>U.</v>
      </c>
      <c r="C251" s="24" t="s">
        <v>4</v>
      </c>
      <c r="D251" s="25"/>
      <c r="E251" s="25"/>
      <c r="F251" s="24" t="s">
        <v>18</v>
      </c>
      <c r="G251" s="26">
        <v>1</v>
      </c>
      <c r="H251" s="31"/>
      <c r="I251" s="27">
        <v>0</v>
      </c>
      <c r="J251" s="28">
        <f t="shared" si="4"/>
        <v>0</v>
      </c>
      <c r="K251" s="29" t="s">
        <v>50</v>
      </c>
      <c r="L251" s="29" t="s">
        <v>45</v>
      </c>
      <c r="M251" s="29" t="s">
        <v>51</v>
      </c>
      <c r="N251" s="30" t="str">
        <f>VLOOKUP(M251,[6]OPERACIONAL!$A$1:$C$13,2,FALSE)</f>
        <v>SELECIONAR</v>
      </c>
    </row>
    <row r="252" spans="2:14">
      <c r="B252" s="23" t="str">
        <f t="shared" si="3"/>
        <v>U.</v>
      </c>
      <c r="C252" s="24" t="s">
        <v>4</v>
      </c>
      <c r="D252" s="25"/>
      <c r="E252" s="25"/>
      <c r="F252" s="24" t="s">
        <v>18</v>
      </c>
      <c r="G252" s="26">
        <v>1</v>
      </c>
      <c r="H252" s="31"/>
      <c r="I252" s="27">
        <v>0</v>
      </c>
      <c r="J252" s="28">
        <f t="shared" si="4"/>
        <v>0</v>
      </c>
      <c r="K252" s="29" t="s">
        <v>50</v>
      </c>
      <c r="L252" s="29" t="s">
        <v>45</v>
      </c>
      <c r="M252" s="29" t="s">
        <v>51</v>
      </c>
      <c r="N252" s="30" t="str">
        <f>VLOOKUP(M252,[6]OPERACIONAL!$A$1:$C$13,2,FALSE)</f>
        <v>SELECIONAR</v>
      </c>
    </row>
    <row r="253" spans="2:14">
      <c r="B253" s="23" t="str">
        <f t="shared" si="3"/>
        <v>U.</v>
      </c>
      <c r="C253" s="24" t="s">
        <v>4</v>
      </c>
      <c r="D253" s="25"/>
      <c r="E253" s="25"/>
      <c r="F253" s="24" t="s">
        <v>18</v>
      </c>
      <c r="G253" s="26">
        <v>1</v>
      </c>
      <c r="H253" s="31"/>
      <c r="I253" s="27">
        <v>0</v>
      </c>
      <c r="J253" s="28">
        <f t="shared" si="4"/>
        <v>0</v>
      </c>
      <c r="K253" s="29" t="s">
        <v>50</v>
      </c>
      <c r="L253" s="29" t="s">
        <v>45</v>
      </c>
      <c r="M253" s="29" t="s">
        <v>51</v>
      </c>
      <c r="N253" s="30" t="str">
        <f>VLOOKUP(M253,[6]OPERACIONAL!$A$1:$C$13,2,FALSE)</f>
        <v>SELECIONAR</v>
      </c>
    </row>
    <row r="254" spans="2:14">
      <c r="B254" s="23" t="str">
        <f t="shared" si="3"/>
        <v>U.</v>
      </c>
      <c r="C254" s="24" t="s">
        <v>4</v>
      </c>
      <c r="D254" s="25"/>
      <c r="E254" s="25"/>
      <c r="F254" s="24" t="s">
        <v>18</v>
      </c>
      <c r="G254" s="26">
        <v>1</v>
      </c>
      <c r="H254" s="31"/>
      <c r="I254" s="27">
        <v>0</v>
      </c>
      <c r="J254" s="28">
        <f t="shared" si="4"/>
        <v>0</v>
      </c>
      <c r="K254" s="29" t="s">
        <v>50</v>
      </c>
      <c r="L254" s="29" t="s">
        <v>45</v>
      </c>
      <c r="M254" s="29" t="s">
        <v>51</v>
      </c>
      <c r="N254" s="30" t="str">
        <f>VLOOKUP(M254,[6]OPERACIONAL!$A$1:$C$13,2,FALSE)</f>
        <v>SELECIONAR</v>
      </c>
    </row>
    <row r="255" spans="2:14">
      <c r="B255" s="23" t="str">
        <f t="shared" si="3"/>
        <v>U.</v>
      </c>
      <c r="C255" s="24" t="s">
        <v>4</v>
      </c>
      <c r="D255" s="25"/>
      <c r="E255" s="25"/>
      <c r="F255" s="24" t="s">
        <v>18</v>
      </c>
      <c r="G255" s="26">
        <v>1</v>
      </c>
      <c r="H255" s="31"/>
      <c r="I255" s="27">
        <v>0</v>
      </c>
      <c r="J255" s="28">
        <f t="shared" si="4"/>
        <v>0</v>
      </c>
      <c r="K255" s="29" t="s">
        <v>50</v>
      </c>
      <c r="L255" s="29" t="s">
        <v>45</v>
      </c>
      <c r="M255" s="29" t="s">
        <v>51</v>
      </c>
      <c r="N255" s="30" t="str">
        <f>VLOOKUP(M255,[6]OPERACIONAL!$A$1:$C$13,2,FALSE)</f>
        <v>SELECIONAR</v>
      </c>
    </row>
    <row r="256" spans="2:14">
      <c r="B256" s="23" t="str">
        <f t="shared" ref="B256:B319" si="5">MID(C256,1,2)</f>
        <v>U.</v>
      </c>
      <c r="C256" s="24" t="s">
        <v>4</v>
      </c>
      <c r="D256" s="25"/>
      <c r="E256" s="25"/>
      <c r="F256" s="24" t="s">
        <v>18</v>
      </c>
      <c r="G256" s="26">
        <v>1</v>
      </c>
      <c r="H256" s="31"/>
      <c r="I256" s="27">
        <v>0</v>
      </c>
      <c r="J256" s="28">
        <f t="shared" si="4"/>
        <v>0</v>
      </c>
      <c r="K256" s="29" t="s">
        <v>50</v>
      </c>
      <c r="L256" s="29" t="s">
        <v>45</v>
      </c>
      <c r="M256" s="29" t="s">
        <v>51</v>
      </c>
      <c r="N256" s="30" t="str">
        <f>VLOOKUP(M256,[6]OPERACIONAL!$A$1:$C$13,2,FALSE)</f>
        <v>SELECIONAR</v>
      </c>
    </row>
    <row r="257" spans="2:14">
      <c r="B257" s="23" t="str">
        <f t="shared" si="5"/>
        <v>U.</v>
      </c>
      <c r="C257" s="24" t="s">
        <v>4</v>
      </c>
      <c r="D257" s="25"/>
      <c r="E257" s="25"/>
      <c r="F257" s="24" t="s">
        <v>18</v>
      </c>
      <c r="G257" s="26">
        <v>1</v>
      </c>
      <c r="H257" s="31"/>
      <c r="I257" s="27">
        <v>0</v>
      </c>
      <c r="J257" s="28">
        <f t="shared" si="4"/>
        <v>0</v>
      </c>
      <c r="K257" s="29" t="s">
        <v>50</v>
      </c>
      <c r="L257" s="29" t="s">
        <v>45</v>
      </c>
      <c r="M257" s="29" t="s">
        <v>51</v>
      </c>
      <c r="N257" s="30" t="str">
        <f>VLOOKUP(M257,[6]OPERACIONAL!$A$1:$C$13,2,FALSE)</f>
        <v>SELECIONAR</v>
      </c>
    </row>
    <row r="258" spans="2:14">
      <c r="B258" s="23" t="str">
        <f t="shared" si="5"/>
        <v>U.</v>
      </c>
      <c r="C258" s="24" t="s">
        <v>4</v>
      </c>
      <c r="D258" s="25"/>
      <c r="E258" s="25"/>
      <c r="F258" s="24" t="s">
        <v>18</v>
      </c>
      <c r="G258" s="26">
        <v>1</v>
      </c>
      <c r="H258" s="31"/>
      <c r="I258" s="27">
        <v>0</v>
      </c>
      <c r="J258" s="28">
        <f t="shared" si="4"/>
        <v>0</v>
      </c>
      <c r="K258" s="29" t="s">
        <v>50</v>
      </c>
      <c r="L258" s="29" t="s">
        <v>45</v>
      </c>
      <c r="M258" s="29" t="s">
        <v>51</v>
      </c>
      <c r="N258" s="30" t="str">
        <f>VLOOKUP(M258,[6]OPERACIONAL!$A$1:$C$13,2,FALSE)</f>
        <v>SELECIONAR</v>
      </c>
    </row>
    <row r="259" spans="2:14">
      <c r="B259" s="23" t="str">
        <f t="shared" si="5"/>
        <v>U.</v>
      </c>
      <c r="C259" s="24" t="s">
        <v>4</v>
      </c>
      <c r="D259" s="25"/>
      <c r="E259" s="25"/>
      <c r="F259" s="24" t="s">
        <v>18</v>
      </c>
      <c r="G259" s="26">
        <v>1</v>
      </c>
      <c r="H259" s="31"/>
      <c r="I259" s="27">
        <v>0</v>
      </c>
      <c r="J259" s="28">
        <f t="shared" si="4"/>
        <v>0</v>
      </c>
      <c r="K259" s="29" t="s">
        <v>50</v>
      </c>
      <c r="L259" s="29" t="s">
        <v>45</v>
      </c>
      <c r="M259" s="29" t="s">
        <v>51</v>
      </c>
      <c r="N259" s="30" t="str">
        <f>VLOOKUP(M259,[6]OPERACIONAL!$A$1:$C$13,2,FALSE)</f>
        <v>SELECIONAR</v>
      </c>
    </row>
    <row r="260" spans="2:14">
      <c r="B260" s="23" t="str">
        <f t="shared" si="5"/>
        <v>U.</v>
      </c>
      <c r="C260" s="24" t="s">
        <v>4</v>
      </c>
      <c r="D260" s="25"/>
      <c r="E260" s="25"/>
      <c r="F260" s="24" t="s">
        <v>18</v>
      </c>
      <c r="G260" s="26">
        <v>1</v>
      </c>
      <c r="H260" s="31"/>
      <c r="I260" s="27">
        <v>0</v>
      </c>
      <c r="J260" s="28">
        <f t="shared" si="4"/>
        <v>0</v>
      </c>
      <c r="K260" s="29" t="s">
        <v>50</v>
      </c>
      <c r="L260" s="29" t="s">
        <v>45</v>
      </c>
      <c r="M260" s="29" t="s">
        <v>51</v>
      </c>
      <c r="N260" s="30" t="str">
        <f>VLOOKUP(M260,[6]OPERACIONAL!$A$1:$C$13,2,FALSE)</f>
        <v>SELECIONAR</v>
      </c>
    </row>
    <row r="261" spans="2:14">
      <c r="B261" s="23" t="str">
        <f t="shared" si="5"/>
        <v>U.</v>
      </c>
      <c r="C261" s="24" t="s">
        <v>4</v>
      </c>
      <c r="D261" s="25"/>
      <c r="E261" s="25"/>
      <c r="F261" s="24" t="s">
        <v>18</v>
      </c>
      <c r="G261" s="26">
        <v>1</v>
      </c>
      <c r="H261" s="31"/>
      <c r="I261" s="27">
        <v>0</v>
      </c>
      <c r="J261" s="28">
        <f t="shared" si="4"/>
        <v>0</v>
      </c>
      <c r="K261" s="29" t="s">
        <v>50</v>
      </c>
      <c r="L261" s="29" t="s">
        <v>45</v>
      </c>
      <c r="M261" s="29" t="s">
        <v>51</v>
      </c>
      <c r="N261" s="30" t="str">
        <f>VLOOKUP(M261,[6]OPERACIONAL!$A$1:$C$13,2,FALSE)</f>
        <v>SELECIONAR</v>
      </c>
    </row>
    <row r="262" spans="2:14">
      <c r="B262" s="23" t="str">
        <f t="shared" si="5"/>
        <v>U.</v>
      </c>
      <c r="C262" s="24" t="s">
        <v>4</v>
      </c>
      <c r="D262" s="25"/>
      <c r="E262" s="25"/>
      <c r="F262" s="24" t="s">
        <v>18</v>
      </c>
      <c r="G262" s="26">
        <v>1</v>
      </c>
      <c r="H262" s="31"/>
      <c r="I262" s="27">
        <v>0</v>
      </c>
      <c r="J262" s="28">
        <f t="shared" si="4"/>
        <v>0</v>
      </c>
      <c r="K262" s="29" t="s">
        <v>50</v>
      </c>
      <c r="L262" s="29" t="s">
        <v>45</v>
      </c>
      <c r="M262" s="29" t="s">
        <v>51</v>
      </c>
      <c r="N262" s="30" t="str">
        <f>VLOOKUP(M262,[6]OPERACIONAL!$A$1:$C$13,2,FALSE)</f>
        <v>SELECIONAR</v>
      </c>
    </row>
    <row r="263" spans="2:14">
      <c r="B263" s="23" t="str">
        <f t="shared" si="5"/>
        <v>U.</v>
      </c>
      <c r="C263" s="24" t="s">
        <v>4</v>
      </c>
      <c r="D263" s="25"/>
      <c r="E263" s="25"/>
      <c r="F263" s="24" t="s">
        <v>18</v>
      </c>
      <c r="G263" s="26">
        <v>1</v>
      </c>
      <c r="H263" s="31"/>
      <c r="I263" s="27">
        <v>0</v>
      </c>
      <c r="J263" s="28">
        <f t="shared" si="4"/>
        <v>0</v>
      </c>
      <c r="K263" s="29" t="s">
        <v>50</v>
      </c>
      <c r="L263" s="29" t="s">
        <v>45</v>
      </c>
      <c r="M263" s="29" t="s">
        <v>51</v>
      </c>
      <c r="N263" s="30" t="str">
        <f>VLOOKUP(M263,[6]OPERACIONAL!$A$1:$C$13,2,FALSE)</f>
        <v>SELECIONAR</v>
      </c>
    </row>
    <row r="264" spans="2:14">
      <c r="B264" s="23" t="str">
        <f t="shared" si="5"/>
        <v>U.</v>
      </c>
      <c r="C264" s="24" t="s">
        <v>4</v>
      </c>
      <c r="D264" s="25"/>
      <c r="E264" s="25"/>
      <c r="F264" s="24" t="s">
        <v>18</v>
      </c>
      <c r="G264" s="26">
        <v>1</v>
      </c>
      <c r="H264" s="31"/>
      <c r="I264" s="27">
        <v>0</v>
      </c>
      <c r="J264" s="28">
        <f t="shared" si="4"/>
        <v>0</v>
      </c>
      <c r="K264" s="29" t="s">
        <v>50</v>
      </c>
      <c r="L264" s="29" t="s">
        <v>45</v>
      </c>
      <c r="M264" s="29" t="s">
        <v>51</v>
      </c>
      <c r="N264" s="30" t="str">
        <f>VLOOKUP(M264,[6]OPERACIONAL!$A$1:$C$13,2,FALSE)</f>
        <v>SELECIONAR</v>
      </c>
    </row>
    <row r="265" spans="2:14">
      <c r="B265" s="23" t="str">
        <f t="shared" si="5"/>
        <v>U.</v>
      </c>
      <c r="C265" s="24" t="s">
        <v>4</v>
      </c>
      <c r="D265" s="25"/>
      <c r="E265" s="25"/>
      <c r="F265" s="24" t="s">
        <v>18</v>
      </c>
      <c r="G265" s="26">
        <v>1</v>
      </c>
      <c r="H265" s="31"/>
      <c r="I265" s="27">
        <v>0</v>
      </c>
      <c r="J265" s="28">
        <f t="shared" si="4"/>
        <v>0</v>
      </c>
      <c r="K265" s="29" t="s">
        <v>50</v>
      </c>
      <c r="L265" s="29" t="s">
        <v>45</v>
      </c>
      <c r="M265" s="29" t="s">
        <v>51</v>
      </c>
      <c r="N265" s="30" t="str">
        <f>VLOOKUP(M265,[6]OPERACIONAL!$A$1:$C$13,2,FALSE)</f>
        <v>SELECIONAR</v>
      </c>
    </row>
    <row r="266" spans="2:14">
      <c r="B266" s="23" t="str">
        <f t="shared" si="5"/>
        <v>U.</v>
      </c>
      <c r="C266" s="24" t="s">
        <v>4</v>
      </c>
      <c r="D266" s="25"/>
      <c r="E266" s="25"/>
      <c r="F266" s="24" t="s">
        <v>18</v>
      </c>
      <c r="G266" s="26">
        <v>1</v>
      </c>
      <c r="H266" s="31"/>
      <c r="I266" s="27">
        <v>0</v>
      </c>
      <c r="J266" s="28">
        <f t="shared" si="4"/>
        <v>0</v>
      </c>
      <c r="K266" s="29" t="s">
        <v>50</v>
      </c>
      <c r="L266" s="29" t="s">
        <v>45</v>
      </c>
      <c r="M266" s="29" t="s">
        <v>51</v>
      </c>
      <c r="N266" s="30" t="str">
        <f>VLOOKUP(M266,[6]OPERACIONAL!$A$1:$C$13,2,FALSE)</f>
        <v>SELECIONAR</v>
      </c>
    </row>
    <row r="267" spans="2:14">
      <c r="B267" s="23" t="str">
        <f t="shared" si="5"/>
        <v>U.</v>
      </c>
      <c r="C267" s="24" t="s">
        <v>4</v>
      </c>
      <c r="D267" s="25"/>
      <c r="E267" s="25"/>
      <c r="F267" s="24" t="s">
        <v>18</v>
      </c>
      <c r="G267" s="26">
        <v>1</v>
      </c>
      <c r="H267" s="31"/>
      <c r="I267" s="27">
        <v>0</v>
      </c>
      <c r="J267" s="28">
        <f t="shared" si="4"/>
        <v>0</v>
      </c>
      <c r="K267" s="29" t="s">
        <v>50</v>
      </c>
      <c r="L267" s="29" t="s">
        <v>45</v>
      </c>
      <c r="M267" s="29" t="s">
        <v>51</v>
      </c>
      <c r="N267" s="30" t="str">
        <f>VLOOKUP(M267,[6]OPERACIONAL!$A$1:$C$13,2,FALSE)</f>
        <v>SELECIONAR</v>
      </c>
    </row>
    <row r="268" spans="2:14">
      <c r="B268" s="23" t="str">
        <f t="shared" si="5"/>
        <v>U.</v>
      </c>
      <c r="C268" s="24" t="s">
        <v>4</v>
      </c>
      <c r="D268" s="25"/>
      <c r="E268" s="25"/>
      <c r="F268" s="24" t="s">
        <v>18</v>
      </c>
      <c r="G268" s="26">
        <v>1</v>
      </c>
      <c r="H268" s="31"/>
      <c r="I268" s="27">
        <v>0</v>
      </c>
      <c r="J268" s="28">
        <f t="shared" si="4"/>
        <v>0</v>
      </c>
      <c r="K268" s="29" t="s">
        <v>50</v>
      </c>
      <c r="L268" s="29" t="s">
        <v>45</v>
      </c>
      <c r="M268" s="29" t="s">
        <v>51</v>
      </c>
      <c r="N268" s="30" t="str">
        <f>VLOOKUP(M268,[6]OPERACIONAL!$A$1:$C$13,2,FALSE)</f>
        <v>SELECIONAR</v>
      </c>
    </row>
    <row r="269" spans="2:14">
      <c r="B269" s="23" t="str">
        <f t="shared" si="5"/>
        <v>U.</v>
      </c>
      <c r="C269" s="24" t="s">
        <v>4</v>
      </c>
      <c r="D269" s="25"/>
      <c r="E269" s="25"/>
      <c r="F269" s="24" t="s">
        <v>18</v>
      </c>
      <c r="G269" s="26">
        <v>1</v>
      </c>
      <c r="H269" s="31"/>
      <c r="I269" s="27">
        <v>0</v>
      </c>
      <c r="J269" s="28">
        <f t="shared" si="4"/>
        <v>0</v>
      </c>
      <c r="K269" s="29" t="s">
        <v>50</v>
      </c>
      <c r="L269" s="29" t="s">
        <v>45</v>
      </c>
      <c r="M269" s="29" t="s">
        <v>51</v>
      </c>
      <c r="N269" s="30" t="str">
        <f>VLOOKUP(M269,[6]OPERACIONAL!$A$1:$C$13,2,FALSE)</f>
        <v>SELECIONAR</v>
      </c>
    </row>
    <row r="270" spans="2:14">
      <c r="B270" s="23" t="str">
        <f t="shared" si="5"/>
        <v>U.</v>
      </c>
      <c r="C270" s="24" t="s">
        <v>4</v>
      </c>
      <c r="D270" s="25"/>
      <c r="E270" s="25"/>
      <c r="F270" s="24" t="s">
        <v>18</v>
      </c>
      <c r="G270" s="26">
        <v>1</v>
      </c>
      <c r="H270" s="31"/>
      <c r="I270" s="27">
        <v>0</v>
      </c>
      <c r="J270" s="28">
        <f t="shared" si="4"/>
        <v>0</v>
      </c>
      <c r="K270" s="29" t="s">
        <v>50</v>
      </c>
      <c r="L270" s="29" t="s">
        <v>45</v>
      </c>
      <c r="M270" s="29" t="s">
        <v>51</v>
      </c>
      <c r="N270" s="30" t="str">
        <f>VLOOKUP(M270,[6]OPERACIONAL!$A$1:$C$13,2,FALSE)</f>
        <v>SELECIONAR</v>
      </c>
    </row>
    <row r="271" spans="2:14">
      <c r="B271" s="23" t="str">
        <f t="shared" si="5"/>
        <v>U.</v>
      </c>
      <c r="C271" s="24" t="s">
        <v>4</v>
      </c>
      <c r="D271" s="25"/>
      <c r="E271" s="25"/>
      <c r="F271" s="24" t="s">
        <v>18</v>
      </c>
      <c r="G271" s="26">
        <v>1</v>
      </c>
      <c r="H271" s="31"/>
      <c r="I271" s="27">
        <v>0</v>
      </c>
      <c r="J271" s="28">
        <f t="shared" si="4"/>
        <v>0</v>
      </c>
      <c r="K271" s="29" t="s">
        <v>50</v>
      </c>
      <c r="L271" s="29" t="s">
        <v>45</v>
      </c>
      <c r="M271" s="29" t="s">
        <v>51</v>
      </c>
      <c r="N271" s="30" t="str">
        <f>VLOOKUP(M271,[6]OPERACIONAL!$A$1:$C$13,2,FALSE)</f>
        <v>SELECIONAR</v>
      </c>
    </row>
    <row r="272" spans="2:14">
      <c r="B272" s="23" t="str">
        <f t="shared" si="5"/>
        <v>U.</v>
      </c>
      <c r="C272" s="24" t="s">
        <v>4</v>
      </c>
      <c r="D272" s="25"/>
      <c r="E272" s="25"/>
      <c r="F272" s="24" t="s">
        <v>18</v>
      </c>
      <c r="G272" s="26">
        <v>1</v>
      </c>
      <c r="H272" s="31"/>
      <c r="I272" s="27">
        <v>0</v>
      </c>
      <c r="J272" s="28">
        <f t="shared" si="4"/>
        <v>0</v>
      </c>
      <c r="K272" s="29" t="s">
        <v>50</v>
      </c>
      <c r="L272" s="29" t="s">
        <v>45</v>
      </c>
      <c r="M272" s="29" t="s">
        <v>51</v>
      </c>
      <c r="N272" s="30" t="str">
        <f>VLOOKUP(M272,[6]OPERACIONAL!$A$1:$C$13,2,FALSE)</f>
        <v>SELECIONAR</v>
      </c>
    </row>
    <row r="273" spans="2:14">
      <c r="B273" s="23" t="str">
        <f t="shared" si="5"/>
        <v>U.</v>
      </c>
      <c r="C273" s="24" t="s">
        <v>4</v>
      </c>
      <c r="D273" s="25"/>
      <c r="E273" s="25"/>
      <c r="F273" s="24" t="s">
        <v>18</v>
      </c>
      <c r="G273" s="26">
        <v>1</v>
      </c>
      <c r="H273" s="31"/>
      <c r="I273" s="27">
        <v>0</v>
      </c>
      <c r="J273" s="28">
        <f t="shared" si="4"/>
        <v>0</v>
      </c>
      <c r="K273" s="29" t="s">
        <v>50</v>
      </c>
      <c r="L273" s="29" t="s">
        <v>45</v>
      </c>
      <c r="M273" s="29" t="s">
        <v>51</v>
      </c>
      <c r="N273" s="30" t="str">
        <f>VLOOKUP(M273,[6]OPERACIONAL!$A$1:$C$13,2,FALSE)</f>
        <v>SELECIONAR</v>
      </c>
    </row>
    <row r="274" spans="2:14">
      <c r="B274" s="23" t="str">
        <f t="shared" si="5"/>
        <v>U.</v>
      </c>
      <c r="C274" s="24" t="s">
        <v>4</v>
      </c>
      <c r="D274" s="25"/>
      <c r="E274" s="25"/>
      <c r="F274" s="24" t="s">
        <v>18</v>
      </c>
      <c r="G274" s="26">
        <v>1</v>
      </c>
      <c r="H274" s="31"/>
      <c r="I274" s="27">
        <v>0</v>
      </c>
      <c r="J274" s="28">
        <f t="shared" si="4"/>
        <v>0</v>
      </c>
      <c r="K274" s="29" t="s">
        <v>50</v>
      </c>
      <c r="L274" s="29" t="s">
        <v>45</v>
      </c>
      <c r="M274" s="29" t="s">
        <v>51</v>
      </c>
      <c r="N274" s="30" t="str">
        <f>VLOOKUP(M274,[6]OPERACIONAL!$A$1:$C$13,2,FALSE)</f>
        <v>SELECIONAR</v>
      </c>
    </row>
    <row r="275" spans="2:14">
      <c r="B275" s="23" t="str">
        <f t="shared" si="5"/>
        <v>U.</v>
      </c>
      <c r="C275" s="24" t="s">
        <v>4</v>
      </c>
      <c r="D275" s="25"/>
      <c r="E275" s="25"/>
      <c r="F275" s="24" t="s">
        <v>18</v>
      </c>
      <c r="G275" s="26">
        <v>1</v>
      </c>
      <c r="H275" s="31"/>
      <c r="I275" s="27">
        <v>0</v>
      </c>
      <c r="J275" s="28">
        <f t="shared" si="4"/>
        <v>0</v>
      </c>
      <c r="K275" s="29" t="s">
        <v>50</v>
      </c>
      <c r="L275" s="29" t="s">
        <v>45</v>
      </c>
      <c r="M275" s="29" t="s">
        <v>51</v>
      </c>
      <c r="N275" s="30" t="str">
        <f>VLOOKUP(M275,[6]OPERACIONAL!$A$1:$C$13,2,FALSE)</f>
        <v>SELECIONAR</v>
      </c>
    </row>
    <row r="276" spans="2:14">
      <c r="B276" s="23" t="str">
        <f t="shared" si="5"/>
        <v>U.</v>
      </c>
      <c r="C276" s="24" t="s">
        <v>4</v>
      </c>
      <c r="D276" s="25"/>
      <c r="E276" s="25"/>
      <c r="F276" s="24" t="s">
        <v>18</v>
      </c>
      <c r="G276" s="26">
        <v>1</v>
      </c>
      <c r="H276" s="31"/>
      <c r="I276" s="27">
        <v>0</v>
      </c>
      <c r="J276" s="28">
        <f t="shared" si="4"/>
        <v>0</v>
      </c>
      <c r="K276" s="29" t="s">
        <v>50</v>
      </c>
      <c r="L276" s="29" t="s">
        <v>45</v>
      </c>
      <c r="M276" s="29" t="s">
        <v>51</v>
      </c>
      <c r="N276" s="30" t="str">
        <f>VLOOKUP(M276,[6]OPERACIONAL!$A$1:$C$13,2,FALSE)</f>
        <v>SELECIONAR</v>
      </c>
    </row>
    <row r="277" spans="2:14">
      <c r="B277" s="23" t="str">
        <f t="shared" si="5"/>
        <v>U.</v>
      </c>
      <c r="C277" s="24" t="s">
        <v>4</v>
      </c>
      <c r="D277" s="25"/>
      <c r="E277" s="25"/>
      <c r="F277" s="24" t="s">
        <v>18</v>
      </c>
      <c r="G277" s="26">
        <v>1</v>
      </c>
      <c r="H277" s="31"/>
      <c r="I277" s="27">
        <v>0</v>
      </c>
      <c r="J277" s="28">
        <f t="shared" si="4"/>
        <v>0</v>
      </c>
      <c r="K277" s="29" t="s">
        <v>50</v>
      </c>
      <c r="L277" s="29" t="s">
        <v>45</v>
      </c>
      <c r="M277" s="29" t="s">
        <v>51</v>
      </c>
      <c r="N277" s="30" t="str">
        <f>VLOOKUP(M277,[6]OPERACIONAL!$A$1:$C$13,2,FALSE)</f>
        <v>SELECIONAR</v>
      </c>
    </row>
    <row r="278" spans="2:14">
      <c r="B278" s="23" t="str">
        <f t="shared" si="5"/>
        <v>U.</v>
      </c>
      <c r="C278" s="24" t="s">
        <v>4</v>
      </c>
      <c r="D278" s="25"/>
      <c r="E278" s="25"/>
      <c r="F278" s="24" t="s">
        <v>18</v>
      </c>
      <c r="G278" s="26">
        <v>1</v>
      </c>
      <c r="H278" s="31"/>
      <c r="I278" s="27">
        <v>0</v>
      </c>
      <c r="J278" s="28">
        <f t="shared" si="4"/>
        <v>0</v>
      </c>
      <c r="K278" s="29" t="s">
        <v>50</v>
      </c>
      <c r="L278" s="29" t="s">
        <v>45</v>
      </c>
      <c r="M278" s="29" t="s">
        <v>51</v>
      </c>
      <c r="N278" s="30" t="str">
        <f>VLOOKUP(M278,[6]OPERACIONAL!$A$1:$C$13,2,FALSE)</f>
        <v>SELECIONAR</v>
      </c>
    </row>
    <row r="279" spans="2:14">
      <c r="B279" s="23" t="str">
        <f t="shared" si="5"/>
        <v>U.</v>
      </c>
      <c r="C279" s="24" t="s">
        <v>4</v>
      </c>
      <c r="D279" s="25"/>
      <c r="E279" s="25"/>
      <c r="F279" s="24" t="s">
        <v>18</v>
      </c>
      <c r="G279" s="26">
        <v>1</v>
      </c>
      <c r="H279" s="31"/>
      <c r="I279" s="27">
        <v>0</v>
      </c>
      <c r="J279" s="28">
        <f t="shared" si="4"/>
        <v>0</v>
      </c>
      <c r="K279" s="29" t="s">
        <v>50</v>
      </c>
      <c r="L279" s="29" t="s">
        <v>45</v>
      </c>
      <c r="M279" s="29" t="s">
        <v>51</v>
      </c>
      <c r="N279" s="30" t="str">
        <f>VLOOKUP(M279,[6]OPERACIONAL!$A$1:$C$13,2,FALSE)</f>
        <v>SELECIONAR</v>
      </c>
    </row>
    <row r="280" spans="2:14">
      <c r="B280" s="23" t="str">
        <f t="shared" si="5"/>
        <v>U.</v>
      </c>
      <c r="C280" s="24" t="s">
        <v>4</v>
      </c>
      <c r="D280" s="25"/>
      <c r="E280" s="25"/>
      <c r="F280" s="24" t="s">
        <v>18</v>
      </c>
      <c r="G280" s="26">
        <v>1</v>
      </c>
      <c r="H280" s="31"/>
      <c r="I280" s="27">
        <v>0</v>
      </c>
      <c r="J280" s="28">
        <f t="shared" si="4"/>
        <v>0</v>
      </c>
      <c r="K280" s="29" t="s">
        <v>50</v>
      </c>
      <c r="L280" s="29" t="s">
        <v>45</v>
      </c>
      <c r="M280" s="29" t="s">
        <v>51</v>
      </c>
      <c r="N280" s="30" t="str">
        <f>VLOOKUP(M280,[6]OPERACIONAL!$A$1:$C$13,2,FALSE)</f>
        <v>SELECIONAR</v>
      </c>
    </row>
    <row r="281" spans="2:14">
      <c r="B281" s="23" t="str">
        <f t="shared" si="5"/>
        <v>U.</v>
      </c>
      <c r="C281" s="24" t="s">
        <v>4</v>
      </c>
      <c r="D281" s="25"/>
      <c r="E281" s="25"/>
      <c r="F281" s="24" t="s">
        <v>18</v>
      </c>
      <c r="G281" s="26">
        <v>1</v>
      </c>
      <c r="H281" s="31"/>
      <c r="I281" s="27">
        <v>0</v>
      </c>
      <c r="J281" s="28">
        <f t="shared" si="4"/>
        <v>0</v>
      </c>
      <c r="K281" s="29" t="s">
        <v>50</v>
      </c>
      <c r="L281" s="29" t="s">
        <v>45</v>
      </c>
      <c r="M281" s="29" t="s">
        <v>51</v>
      </c>
      <c r="N281" s="30" t="str">
        <f>VLOOKUP(M281,[6]OPERACIONAL!$A$1:$C$13,2,FALSE)</f>
        <v>SELECIONAR</v>
      </c>
    </row>
    <row r="282" spans="2:14">
      <c r="B282" s="23" t="str">
        <f t="shared" si="5"/>
        <v>U.</v>
      </c>
      <c r="C282" s="24" t="s">
        <v>4</v>
      </c>
      <c r="D282" s="25"/>
      <c r="E282" s="25"/>
      <c r="F282" s="24" t="s">
        <v>18</v>
      </c>
      <c r="G282" s="26">
        <v>1</v>
      </c>
      <c r="H282" s="31"/>
      <c r="I282" s="27">
        <v>0</v>
      </c>
      <c r="J282" s="28">
        <f t="shared" si="4"/>
        <v>0</v>
      </c>
      <c r="K282" s="29" t="s">
        <v>50</v>
      </c>
      <c r="L282" s="29" t="s">
        <v>45</v>
      </c>
      <c r="M282" s="29" t="s">
        <v>51</v>
      </c>
      <c r="N282" s="30" t="str">
        <f>VLOOKUP(M282,[6]OPERACIONAL!$A$1:$C$13,2,FALSE)</f>
        <v>SELECIONAR</v>
      </c>
    </row>
    <row r="283" spans="2:14">
      <c r="B283" s="23" t="str">
        <f t="shared" si="5"/>
        <v>U.</v>
      </c>
      <c r="C283" s="24" t="s">
        <v>4</v>
      </c>
      <c r="D283" s="25"/>
      <c r="E283" s="25"/>
      <c r="F283" s="24" t="s">
        <v>18</v>
      </c>
      <c r="G283" s="26">
        <v>1</v>
      </c>
      <c r="H283" s="31"/>
      <c r="I283" s="27">
        <v>0</v>
      </c>
      <c r="J283" s="28">
        <f t="shared" si="4"/>
        <v>0</v>
      </c>
      <c r="K283" s="29" t="s">
        <v>50</v>
      </c>
      <c r="L283" s="29" t="s">
        <v>45</v>
      </c>
      <c r="M283" s="29" t="s">
        <v>51</v>
      </c>
      <c r="N283" s="30" t="str">
        <f>VLOOKUP(M283,[6]OPERACIONAL!$A$1:$C$13,2,FALSE)</f>
        <v>SELECIONAR</v>
      </c>
    </row>
    <row r="284" spans="2:14">
      <c r="B284" s="23" t="str">
        <f t="shared" si="5"/>
        <v>U.</v>
      </c>
      <c r="C284" s="24" t="s">
        <v>4</v>
      </c>
      <c r="D284" s="25"/>
      <c r="E284" s="25"/>
      <c r="F284" s="24" t="s">
        <v>18</v>
      </c>
      <c r="G284" s="26">
        <v>1</v>
      </c>
      <c r="H284" s="31"/>
      <c r="I284" s="27">
        <v>0</v>
      </c>
      <c r="J284" s="28">
        <f t="shared" si="4"/>
        <v>0</v>
      </c>
      <c r="K284" s="29" t="s">
        <v>50</v>
      </c>
      <c r="L284" s="29" t="s">
        <v>45</v>
      </c>
      <c r="M284" s="29" t="s">
        <v>51</v>
      </c>
      <c r="N284" s="30" t="str">
        <f>VLOOKUP(M284,[6]OPERACIONAL!$A$1:$C$13,2,FALSE)</f>
        <v>SELECIONAR</v>
      </c>
    </row>
    <row r="285" spans="2:14">
      <c r="B285" s="23" t="str">
        <f t="shared" si="5"/>
        <v>U.</v>
      </c>
      <c r="C285" s="24" t="s">
        <v>4</v>
      </c>
      <c r="D285" s="25"/>
      <c r="E285" s="25"/>
      <c r="F285" s="24" t="s">
        <v>18</v>
      </c>
      <c r="G285" s="26">
        <v>1</v>
      </c>
      <c r="H285" s="31"/>
      <c r="I285" s="27">
        <v>0</v>
      </c>
      <c r="J285" s="28">
        <f t="shared" si="4"/>
        <v>0</v>
      </c>
      <c r="K285" s="29" t="s">
        <v>50</v>
      </c>
      <c r="L285" s="29" t="s">
        <v>45</v>
      </c>
      <c r="M285" s="29" t="s">
        <v>51</v>
      </c>
      <c r="N285" s="30" t="str">
        <f>VLOOKUP(M285,[6]OPERACIONAL!$A$1:$C$13,2,FALSE)</f>
        <v>SELECIONAR</v>
      </c>
    </row>
    <row r="286" spans="2:14">
      <c r="B286" s="23" t="str">
        <f t="shared" si="5"/>
        <v>U.</v>
      </c>
      <c r="C286" s="24" t="s">
        <v>4</v>
      </c>
      <c r="D286" s="25"/>
      <c r="E286" s="25"/>
      <c r="F286" s="24" t="s">
        <v>18</v>
      </c>
      <c r="G286" s="26">
        <v>1</v>
      </c>
      <c r="H286" s="31"/>
      <c r="I286" s="27">
        <v>0</v>
      </c>
      <c r="J286" s="28">
        <f t="shared" si="4"/>
        <v>0</v>
      </c>
      <c r="K286" s="29" t="s">
        <v>50</v>
      </c>
      <c r="L286" s="29" t="s">
        <v>45</v>
      </c>
      <c r="M286" s="29" t="s">
        <v>51</v>
      </c>
      <c r="N286" s="30" t="str">
        <f>VLOOKUP(M286,[6]OPERACIONAL!$A$1:$C$13,2,FALSE)</f>
        <v>SELECIONAR</v>
      </c>
    </row>
    <row r="287" spans="2:14">
      <c r="B287" s="23" t="str">
        <f t="shared" si="5"/>
        <v>U.</v>
      </c>
      <c r="C287" s="24" t="s">
        <v>4</v>
      </c>
      <c r="D287" s="25"/>
      <c r="E287" s="25"/>
      <c r="F287" s="24" t="s">
        <v>18</v>
      </c>
      <c r="G287" s="26">
        <v>1</v>
      </c>
      <c r="H287" s="31"/>
      <c r="I287" s="27">
        <v>0</v>
      </c>
      <c r="J287" s="28">
        <f t="shared" ref="J287:J350" si="6">G287*I287</f>
        <v>0</v>
      </c>
      <c r="K287" s="29" t="s">
        <v>50</v>
      </c>
      <c r="L287" s="29" t="s">
        <v>45</v>
      </c>
      <c r="M287" s="29" t="s">
        <v>51</v>
      </c>
      <c r="N287" s="30" t="str">
        <f>VLOOKUP(M287,[6]OPERACIONAL!$A$1:$C$13,2,FALSE)</f>
        <v>SELECIONAR</v>
      </c>
    </row>
    <row r="288" spans="2:14">
      <c r="B288" s="23" t="str">
        <f t="shared" si="5"/>
        <v>U.</v>
      </c>
      <c r="C288" s="24" t="s">
        <v>4</v>
      </c>
      <c r="D288" s="25"/>
      <c r="E288" s="25"/>
      <c r="F288" s="24" t="s">
        <v>18</v>
      </c>
      <c r="G288" s="26">
        <v>1</v>
      </c>
      <c r="H288" s="31"/>
      <c r="I288" s="27">
        <v>0</v>
      </c>
      <c r="J288" s="28">
        <f t="shared" si="6"/>
        <v>0</v>
      </c>
      <c r="K288" s="29" t="s">
        <v>50</v>
      </c>
      <c r="L288" s="29" t="s">
        <v>45</v>
      </c>
      <c r="M288" s="29" t="s">
        <v>51</v>
      </c>
      <c r="N288" s="30" t="str">
        <f>VLOOKUP(M288,[6]OPERACIONAL!$A$1:$C$13,2,FALSE)</f>
        <v>SELECIONAR</v>
      </c>
    </row>
    <row r="289" spans="2:14">
      <c r="B289" s="23" t="str">
        <f t="shared" si="5"/>
        <v>U.</v>
      </c>
      <c r="C289" s="24" t="s">
        <v>4</v>
      </c>
      <c r="D289" s="25"/>
      <c r="E289" s="25"/>
      <c r="F289" s="24" t="s">
        <v>18</v>
      </c>
      <c r="G289" s="26">
        <v>1</v>
      </c>
      <c r="H289" s="31"/>
      <c r="I289" s="27">
        <v>0</v>
      </c>
      <c r="J289" s="28">
        <f t="shared" si="6"/>
        <v>0</v>
      </c>
      <c r="K289" s="29" t="s">
        <v>50</v>
      </c>
      <c r="L289" s="29" t="s">
        <v>45</v>
      </c>
      <c r="M289" s="29" t="s">
        <v>51</v>
      </c>
      <c r="N289" s="30" t="str">
        <f>VLOOKUP(M289,[6]OPERACIONAL!$A$1:$C$13,2,FALSE)</f>
        <v>SELECIONAR</v>
      </c>
    </row>
    <row r="290" spans="2:14">
      <c r="B290" s="23" t="str">
        <f t="shared" si="5"/>
        <v>U.</v>
      </c>
      <c r="C290" s="24" t="s">
        <v>4</v>
      </c>
      <c r="D290" s="25"/>
      <c r="E290" s="25"/>
      <c r="F290" s="24" t="s">
        <v>18</v>
      </c>
      <c r="G290" s="26">
        <v>1</v>
      </c>
      <c r="H290" s="31"/>
      <c r="I290" s="27">
        <v>0</v>
      </c>
      <c r="J290" s="28">
        <f t="shared" si="6"/>
        <v>0</v>
      </c>
      <c r="K290" s="29" t="s">
        <v>50</v>
      </c>
      <c r="L290" s="29" t="s">
        <v>45</v>
      </c>
      <c r="M290" s="29" t="s">
        <v>51</v>
      </c>
      <c r="N290" s="30" t="str">
        <f>VLOOKUP(M290,[6]OPERACIONAL!$A$1:$C$13,2,FALSE)</f>
        <v>SELECIONAR</v>
      </c>
    </row>
    <row r="291" spans="2:14">
      <c r="B291" s="23" t="str">
        <f t="shared" si="5"/>
        <v>U.</v>
      </c>
      <c r="C291" s="24" t="s">
        <v>4</v>
      </c>
      <c r="D291" s="25"/>
      <c r="E291" s="25"/>
      <c r="F291" s="24" t="s">
        <v>18</v>
      </c>
      <c r="G291" s="26">
        <v>1</v>
      </c>
      <c r="H291" s="31"/>
      <c r="I291" s="27">
        <v>0</v>
      </c>
      <c r="J291" s="28">
        <f t="shared" si="6"/>
        <v>0</v>
      </c>
      <c r="K291" s="29" t="s">
        <v>50</v>
      </c>
      <c r="L291" s="29" t="s">
        <v>45</v>
      </c>
      <c r="M291" s="29" t="s">
        <v>51</v>
      </c>
      <c r="N291" s="30" t="str">
        <f>VLOOKUP(M291,[6]OPERACIONAL!$A$1:$C$13,2,FALSE)</f>
        <v>SELECIONAR</v>
      </c>
    </row>
    <row r="292" spans="2:14">
      <c r="B292" s="23" t="str">
        <f t="shared" si="5"/>
        <v>U.</v>
      </c>
      <c r="C292" s="24" t="s">
        <v>4</v>
      </c>
      <c r="D292" s="25"/>
      <c r="E292" s="25"/>
      <c r="F292" s="24" t="s">
        <v>18</v>
      </c>
      <c r="G292" s="26">
        <v>1</v>
      </c>
      <c r="H292" s="31"/>
      <c r="I292" s="27">
        <v>0</v>
      </c>
      <c r="J292" s="28">
        <f t="shared" si="6"/>
        <v>0</v>
      </c>
      <c r="K292" s="29" t="s">
        <v>50</v>
      </c>
      <c r="L292" s="29" t="s">
        <v>45</v>
      </c>
      <c r="M292" s="29" t="s">
        <v>51</v>
      </c>
      <c r="N292" s="30" t="str">
        <f>VLOOKUP(M292,[6]OPERACIONAL!$A$1:$C$13,2,FALSE)</f>
        <v>SELECIONAR</v>
      </c>
    </row>
    <row r="293" spans="2:14">
      <c r="B293" s="23" t="str">
        <f t="shared" si="5"/>
        <v>U.</v>
      </c>
      <c r="C293" s="24" t="s">
        <v>4</v>
      </c>
      <c r="D293" s="25"/>
      <c r="E293" s="25"/>
      <c r="F293" s="24" t="s">
        <v>18</v>
      </c>
      <c r="G293" s="26">
        <v>1</v>
      </c>
      <c r="H293" s="31"/>
      <c r="I293" s="27">
        <v>0</v>
      </c>
      <c r="J293" s="28">
        <f t="shared" si="6"/>
        <v>0</v>
      </c>
      <c r="K293" s="29" t="s">
        <v>50</v>
      </c>
      <c r="L293" s="29" t="s">
        <v>45</v>
      </c>
      <c r="M293" s="29" t="s">
        <v>51</v>
      </c>
      <c r="N293" s="30" t="str">
        <f>VLOOKUP(M293,[6]OPERACIONAL!$A$1:$C$13,2,FALSE)</f>
        <v>SELECIONAR</v>
      </c>
    </row>
    <row r="294" spans="2:14">
      <c r="B294" s="23" t="str">
        <f t="shared" si="5"/>
        <v>U.</v>
      </c>
      <c r="C294" s="24" t="s">
        <v>4</v>
      </c>
      <c r="D294" s="25"/>
      <c r="E294" s="25"/>
      <c r="F294" s="24" t="s">
        <v>18</v>
      </c>
      <c r="G294" s="26">
        <v>1</v>
      </c>
      <c r="H294" s="31"/>
      <c r="I294" s="27">
        <v>0</v>
      </c>
      <c r="J294" s="28">
        <f t="shared" si="6"/>
        <v>0</v>
      </c>
      <c r="K294" s="29" t="s">
        <v>50</v>
      </c>
      <c r="L294" s="29" t="s">
        <v>45</v>
      </c>
      <c r="M294" s="29" t="s">
        <v>51</v>
      </c>
      <c r="N294" s="30" t="str">
        <f>VLOOKUP(M294,[6]OPERACIONAL!$A$1:$C$13,2,FALSE)</f>
        <v>SELECIONAR</v>
      </c>
    </row>
    <row r="295" spans="2:14">
      <c r="B295" s="23" t="str">
        <f t="shared" si="5"/>
        <v>U.</v>
      </c>
      <c r="C295" s="24" t="s">
        <v>4</v>
      </c>
      <c r="D295" s="25"/>
      <c r="E295" s="25"/>
      <c r="F295" s="24" t="s">
        <v>18</v>
      </c>
      <c r="G295" s="26">
        <v>1</v>
      </c>
      <c r="H295" s="31"/>
      <c r="I295" s="27">
        <v>0</v>
      </c>
      <c r="J295" s="28">
        <f t="shared" si="6"/>
        <v>0</v>
      </c>
      <c r="K295" s="29" t="s">
        <v>50</v>
      </c>
      <c r="L295" s="29" t="s">
        <v>45</v>
      </c>
      <c r="M295" s="29" t="s">
        <v>51</v>
      </c>
      <c r="N295" s="30" t="str">
        <f>VLOOKUP(M295,[6]OPERACIONAL!$A$1:$C$13,2,FALSE)</f>
        <v>SELECIONAR</v>
      </c>
    </row>
    <row r="296" spans="2:14">
      <c r="B296" s="23" t="str">
        <f t="shared" si="5"/>
        <v>U.</v>
      </c>
      <c r="C296" s="24" t="s">
        <v>4</v>
      </c>
      <c r="D296" s="25"/>
      <c r="E296" s="25"/>
      <c r="F296" s="24" t="s">
        <v>18</v>
      </c>
      <c r="G296" s="26">
        <v>1</v>
      </c>
      <c r="H296" s="31"/>
      <c r="I296" s="27">
        <v>0</v>
      </c>
      <c r="J296" s="28">
        <f t="shared" si="6"/>
        <v>0</v>
      </c>
      <c r="K296" s="29" t="s">
        <v>50</v>
      </c>
      <c r="L296" s="29" t="s">
        <v>45</v>
      </c>
      <c r="M296" s="29" t="s">
        <v>51</v>
      </c>
      <c r="N296" s="30" t="str">
        <f>VLOOKUP(M296,[6]OPERACIONAL!$A$1:$C$13,2,FALSE)</f>
        <v>SELECIONAR</v>
      </c>
    </row>
    <row r="297" spans="2:14">
      <c r="B297" s="23" t="str">
        <f t="shared" si="5"/>
        <v>U.</v>
      </c>
      <c r="C297" s="24" t="s">
        <v>4</v>
      </c>
      <c r="D297" s="25"/>
      <c r="E297" s="25"/>
      <c r="F297" s="24" t="s">
        <v>18</v>
      </c>
      <c r="G297" s="26">
        <v>1</v>
      </c>
      <c r="H297" s="31"/>
      <c r="I297" s="27">
        <v>0</v>
      </c>
      <c r="J297" s="28">
        <f t="shared" si="6"/>
        <v>0</v>
      </c>
      <c r="K297" s="29" t="s">
        <v>50</v>
      </c>
      <c r="L297" s="29" t="s">
        <v>45</v>
      </c>
      <c r="M297" s="29" t="s">
        <v>51</v>
      </c>
      <c r="N297" s="30" t="str">
        <f>VLOOKUP(M297,[6]OPERACIONAL!$A$1:$C$13,2,FALSE)</f>
        <v>SELECIONAR</v>
      </c>
    </row>
    <row r="298" spans="2:14">
      <c r="B298" s="23" t="str">
        <f t="shared" si="5"/>
        <v>U.</v>
      </c>
      <c r="C298" s="24" t="s">
        <v>4</v>
      </c>
      <c r="D298" s="25"/>
      <c r="E298" s="25"/>
      <c r="F298" s="24" t="s">
        <v>18</v>
      </c>
      <c r="G298" s="26">
        <v>1</v>
      </c>
      <c r="H298" s="31"/>
      <c r="I298" s="27">
        <v>0</v>
      </c>
      <c r="J298" s="28">
        <f t="shared" si="6"/>
        <v>0</v>
      </c>
      <c r="K298" s="29" t="s">
        <v>50</v>
      </c>
      <c r="L298" s="29" t="s">
        <v>45</v>
      </c>
      <c r="M298" s="29" t="s">
        <v>51</v>
      </c>
      <c r="N298" s="30" t="str">
        <f>VLOOKUP(M298,[6]OPERACIONAL!$A$1:$C$13,2,FALSE)</f>
        <v>SELECIONAR</v>
      </c>
    </row>
    <row r="299" spans="2:14">
      <c r="B299" s="23" t="str">
        <f t="shared" si="5"/>
        <v>U.</v>
      </c>
      <c r="C299" s="24" t="s">
        <v>4</v>
      </c>
      <c r="D299" s="25"/>
      <c r="E299" s="25"/>
      <c r="F299" s="24" t="s">
        <v>18</v>
      </c>
      <c r="G299" s="26">
        <v>1</v>
      </c>
      <c r="H299" s="31"/>
      <c r="I299" s="27">
        <v>0</v>
      </c>
      <c r="J299" s="28">
        <f t="shared" si="6"/>
        <v>0</v>
      </c>
      <c r="K299" s="29" t="s">
        <v>50</v>
      </c>
      <c r="L299" s="29" t="s">
        <v>45</v>
      </c>
      <c r="M299" s="29" t="s">
        <v>51</v>
      </c>
      <c r="N299" s="30" t="str">
        <f>VLOOKUP(M299,[6]OPERACIONAL!$A$1:$C$13,2,FALSE)</f>
        <v>SELECIONAR</v>
      </c>
    </row>
    <row r="300" spans="2:14">
      <c r="B300" s="23" t="str">
        <f t="shared" si="5"/>
        <v>U.</v>
      </c>
      <c r="C300" s="24" t="s">
        <v>4</v>
      </c>
      <c r="D300" s="25"/>
      <c r="E300" s="25"/>
      <c r="F300" s="24" t="s">
        <v>18</v>
      </c>
      <c r="G300" s="26">
        <v>1</v>
      </c>
      <c r="H300" s="31"/>
      <c r="I300" s="27">
        <v>0</v>
      </c>
      <c r="J300" s="28">
        <f t="shared" si="6"/>
        <v>0</v>
      </c>
      <c r="K300" s="29" t="s">
        <v>50</v>
      </c>
      <c r="L300" s="29" t="s">
        <v>45</v>
      </c>
      <c r="M300" s="29" t="s">
        <v>51</v>
      </c>
      <c r="N300" s="30" t="str">
        <f>VLOOKUP(M300,[6]OPERACIONAL!$A$1:$C$13,2,FALSE)</f>
        <v>SELECIONAR</v>
      </c>
    </row>
    <row r="301" spans="2:14">
      <c r="B301" s="23" t="str">
        <f t="shared" si="5"/>
        <v>U.</v>
      </c>
      <c r="C301" s="24" t="s">
        <v>4</v>
      </c>
      <c r="D301" s="25"/>
      <c r="E301" s="25"/>
      <c r="F301" s="24" t="s">
        <v>18</v>
      </c>
      <c r="G301" s="26">
        <v>1</v>
      </c>
      <c r="H301" s="31"/>
      <c r="I301" s="27">
        <v>0</v>
      </c>
      <c r="J301" s="28">
        <f t="shared" si="6"/>
        <v>0</v>
      </c>
      <c r="K301" s="29" t="s">
        <v>50</v>
      </c>
      <c r="L301" s="29" t="s">
        <v>45</v>
      </c>
      <c r="M301" s="29" t="s">
        <v>51</v>
      </c>
      <c r="N301" s="30" t="str">
        <f>VLOOKUP(M301,[6]OPERACIONAL!$A$1:$C$13,2,FALSE)</f>
        <v>SELECIONAR</v>
      </c>
    </row>
    <row r="302" spans="2:14">
      <c r="B302" s="23" t="str">
        <f t="shared" si="5"/>
        <v>U.</v>
      </c>
      <c r="C302" s="24" t="s">
        <v>4</v>
      </c>
      <c r="D302" s="25"/>
      <c r="E302" s="25"/>
      <c r="F302" s="24" t="s">
        <v>18</v>
      </c>
      <c r="G302" s="26">
        <v>1</v>
      </c>
      <c r="H302" s="31"/>
      <c r="I302" s="27">
        <v>0</v>
      </c>
      <c r="J302" s="28">
        <f t="shared" si="6"/>
        <v>0</v>
      </c>
      <c r="K302" s="29" t="s">
        <v>50</v>
      </c>
      <c r="L302" s="29" t="s">
        <v>45</v>
      </c>
      <c r="M302" s="29" t="s">
        <v>51</v>
      </c>
      <c r="N302" s="30" t="str">
        <f>VLOOKUP(M302,[6]OPERACIONAL!$A$1:$C$13,2,FALSE)</f>
        <v>SELECIONAR</v>
      </c>
    </row>
    <row r="303" spans="2:14">
      <c r="B303" s="23" t="str">
        <f t="shared" si="5"/>
        <v>U.</v>
      </c>
      <c r="C303" s="24" t="s">
        <v>4</v>
      </c>
      <c r="D303" s="25"/>
      <c r="E303" s="25"/>
      <c r="F303" s="24" t="s">
        <v>18</v>
      </c>
      <c r="G303" s="26">
        <v>1</v>
      </c>
      <c r="H303" s="31"/>
      <c r="I303" s="27">
        <v>0</v>
      </c>
      <c r="J303" s="28">
        <f t="shared" si="6"/>
        <v>0</v>
      </c>
      <c r="K303" s="29" t="s">
        <v>50</v>
      </c>
      <c r="L303" s="29" t="s">
        <v>45</v>
      </c>
      <c r="M303" s="29" t="s">
        <v>51</v>
      </c>
      <c r="N303" s="30" t="str">
        <f>VLOOKUP(M303,[6]OPERACIONAL!$A$1:$C$13,2,FALSE)</f>
        <v>SELECIONAR</v>
      </c>
    </row>
    <row r="304" spans="2:14">
      <c r="B304" s="23" t="str">
        <f t="shared" si="5"/>
        <v>U.</v>
      </c>
      <c r="C304" s="24" t="s">
        <v>4</v>
      </c>
      <c r="D304" s="25"/>
      <c r="E304" s="25"/>
      <c r="F304" s="24" t="s">
        <v>18</v>
      </c>
      <c r="G304" s="26">
        <v>1</v>
      </c>
      <c r="H304" s="31"/>
      <c r="I304" s="27">
        <v>0</v>
      </c>
      <c r="J304" s="28">
        <f t="shared" si="6"/>
        <v>0</v>
      </c>
      <c r="K304" s="29" t="s">
        <v>50</v>
      </c>
      <c r="L304" s="29" t="s">
        <v>45</v>
      </c>
      <c r="M304" s="29" t="s">
        <v>51</v>
      </c>
      <c r="N304" s="30" t="str">
        <f>VLOOKUP(M304,[6]OPERACIONAL!$A$1:$C$13,2,FALSE)</f>
        <v>SELECIONAR</v>
      </c>
    </row>
    <row r="305" spans="2:14">
      <c r="B305" s="23" t="str">
        <f t="shared" si="5"/>
        <v>U.</v>
      </c>
      <c r="C305" s="24" t="s">
        <v>4</v>
      </c>
      <c r="D305" s="25"/>
      <c r="E305" s="25"/>
      <c r="F305" s="24" t="s">
        <v>18</v>
      </c>
      <c r="G305" s="26">
        <v>1</v>
      </c>
      <c r="H305" s="31"/>
      <c r="I305" s="27">
        <v>0</v>
      </c>
      <c r="J305" s="28">
        <f t="shared" si="6"/>
        <v>0</v>
      </c>
      <c r="K305" s="29" t="s">
        <v>50</v>
      </c>
      <c r="L305" s="29" t="s">
        <v>45</v>
      </c>
      <c r="M305" s="29" t="s">
        <v>51</v>
      </c>
      <c r="N305" s="30" t="str">
        <f>VLOOKUP(M305,[6]OPERACIONAL!$A$1:$C$13,2,FALSE)</f>
        <v>SELECIONAR</v>
      </c>
    </row>
    <row r="306" spans="2:14">
      <c r="B306" s="23" t="str">
        <f t="shared" si="5"/>
        <v>U.</v>
      </c>
      <c r="C306" s="24" t="s">
        <v>4</v>
      </c>
      <c r="D306" s="25"/>
      <c r="E306" s="25"/>
      <c r="F306" s="24" t="s">
        <v>18</v>
      </c>
      <c r="G306" s="26">
        <v>1</v>
      </c>
      <c r="H306" s="31"/>
      <c r="I306" s="27">
        <v>0</v>
      </c>
      <c r="J306" s="28">
        <f t="shared" si="6"/>
        <v>0</v>
      </c>
      <c r="K306" s="29" t="s">
        <v>50</v>
      </c>
      <c r="L306" s="29" t="s">
        <v>45</v>
      </c>
      <c r="M306" s="29" t="s">
        <v>51</v>
      </c>
      <c r="N306" s="30" t="str">
        <f>VLOOKUP(M306,[6]OPERACIONAL!$A$1:$C$13,2,FALSE)</f>
        <v>SELECIONAR</v>
      </c>
    </row>
    <row r="307" spans="2:14">
      <c r="B307" s="23" t="str">
        <f t="shared" si="5"/>
        <v>U.</v>
      </c>
      <c r="C307" s="24" t="s">
        <v>4</v>
      </c>
      <c r="D307" s="25"/>
      <c r="E307" s="25"/>
      <c r="F307" s="24" t="s">
        <v>18</v>
      </c>
      <c r="G307" s="26">
        <v>1</v>
      </c>
      <c r="H307" s="31"/>
      <c r="I307" s="27">
        <v>0</v>
      </c>
      <c r="J307" s="28">
        <f t="shared" si="6"/>
        <v>0</v>
      </c>
      <c r="K307" s="29" t="s">
        <v>50</v>
      </c>
      <c r="L307" s="29" t="s">
        <v>45</v>
      </c>
      <c r="M307" s="29" t="s">
        <v>51</v>
      </c>
      <c r="N307" s="30" t="str">
        <f>VLOOKUP(M307,[6]OPERACIONAL!$A$1:$C$13,2,FALSE)</f>
        <v>SELECIONAR</v>
      </c>
    </row>
    <row r="308" spans="2:14">
      <c r="B308" s="23" t="str">
        <f t="shared" si="5"/>
        <v>U.</v>
      </c>
      <c r="C308" s="24" t="s">
        <v>4</v>
      </c>
      <c r="D308" s="25"/>
      <c r="E308" s="25"/>
      <c r="F308" s="24" t="s">
        <v>18</v>
      </c>
      <c r="G308" s="26">
        <v>1</v>
      </c>
      <c r="H308" s="31"/>
      <c r="I308" s="27">
        <v>0</v>
      </c>
      <c r="J308" s="28">
        <f t="shared" si="6"/>
        <v>0</v>
      </c>
      <c r="K308" s="29" t="s">
        <v>50</v>
      </c>
      <c r="L308" s="29" t="s">
        <v>45</v>
      </c>
      <c r="M308" s="29" t="s">
        <v>51</v>
      </c>
      <c r="N308" s="30" t="str">
        <f>VLOOKUP(M308,[6]OPERACIONAL!$A$1:$C$13,2,FALSE)</f>
        <v>SELECIONAR</v>
      </c>
    </row>
    <row r="309" spans="2:14">
      <c r="B309" s="23" t="str">
        <f t="shared" si="5"/>
        <v>U.</v>
      </c>
      <c r="C309" s="24" t="s">
        <v>4</v>
      </c>
      <c r="D309" s="25"/>
      <c r="E309" s="25"/>
      <c r="F309" s="24" t="s">
        <v>18</v>
      </c>
      <c r="G309" s="26">
        <v>1</v>
      </c>
      <c r="H309" s="31"/>
      <c r="I309" s="27">
        <v>0</v>
      </c>
      <c r="J309" s="28">
        <f t="shared" si="6"/>
        <v>0</v>
      </c>
      <c r="K309" s="29" t="s">
        <v>50</v>
      </c>
      <c r="L309" s="29" t="s">
        <v>45</v>
      </c>
      <c r="M309" s="29" t="s">
        <v>51</v>
      </c>
      <c r="N309" s="30" t="str">
        <f>VLOOKUP(M309,[6]OPERACIONAL!$A$1:$C$13,2,FALSE)</f>
        <v>SELECIONAR</v>
      </c>
    </row>
    <row r="310" spans="2:14">
      <c r="B310" s="23" t="str">
        <f t="shared" si="5"/>
        <v>U.</v>
      </c>
      <c r="C310" s="24" t="s">
        <v>4</v>
      </c>
      <c r="D310" s="25"/>
      <c r="E310" s="25"/>
      <c r="F310" s="24" t="s">
        <v>18</v>
      </c>
      <c r="G310" s="26">
        <v>1</v>
      </c>
      <c r="H310" s="31"/>
      <c r="I310" s="27">
        <v>0</v>
      </c>
      <c r="J310" s="28">
        <f t="shared" si="6"/>
        <v>0</v>
      </c>
      <c r="K310" s="29" t="s">
        <v>50</v>
      </c>
      <c r="L310" s="29" t="s">
        <v>45</v>
      </c>
      <c r="M310" s="29" t="s">
        <v>51</v>
      </c>
      <c r="N310" s="30" t="str">
        <f>VLOOKUP(M310,[6]OPERACIONAL!$A$1:$C$13,2,FALSE)</f>
        <v>SELECIONAR</v>
      </c>
    </row>
    <row r="311" spans="2:14">
      <c r="B311" s="23" t="str">
        <f t="shared" si="5"/>
        <v>U.</v>
      </c>
      <c r="C311" s="24" t="s">
        <v>4</v>
      </c>
      <c r="D311" s="25"/>
      <c r="E311" s="25"/>
      <c r="F311" s="24" t="s">
        <v>18</v>
      </c>
      <c r="G311" s="26">
        <v>1</v>
      </c>
      <c r="H311" s="31"/>
      <c r="I311" s="27">
        <v>0</v>
      </c>
      <c r="J311" s="28">
        <f t="shared" si="6"/>
        <v>0</v>
      </c>
      <c r="K311" s="29" t="s">
        <v>50</v>
      </c>
      <c r="L311" s="29" t="s">
        <v>45</v>
      </c>
      <c r="M311" s="29" t="s">
        <v>51</v>
      </c>
      <c r="N311" s="30" t="str">
        <f>VLOOKUP(M311,[6]OPERACIONAL!$A$1:$C$13,2,FALSE)</f>
        <v>SELECIONAR</v>
      </c>
    </row>
    <row r="312" spans="2:14">
      <c r="B312" s="23" t="str">
        <f t="shared" si="5"/>
        <v>U.</v>
      </c>
      <c r="C312" s="24" t="s">
        <v>4</v>
      </c>
      <c r="D312" s="25"/>
      <c r="E312" s="25"/>
      <c r="F312" s="24" t="s">
        <v>18</v>
      </c>
      <c r="G312" s="26">
        <v>1</v>
      </c>
      <c r="H312" s="31"/>
      <c r="I312" s="27">
        <v>0</v>
      </c>
      <c r="J312" s="28">
        <f t="shared" si="6"/>
        <v>0</v>
      </c>
      <c r="K312" s="29" t="s">
        <v>50</v>
      </c>
      <c r="L312" s="29" t="s">
        <v>45</v>
      </c>
      <c r="M312" s="29" t="s">
        <v>51</v>
      </c>
      <c r="N312" s="30" t="str">
        <f>VLOOKUP(M312,[6]OPERACIONAL!$A$1:$C$13,2,FALSE)</f>
        <v>SELECIONAR</v>
      </c>
    </row>
    <row r="313" spans="2:14">
      <c r="B313" s="23" t="str">
        <f t="shared" si="5"/>
        <v>U.</v>
      </c>
      <c r="C313" s="24" t="s">
        <v>4</v>
      </c>
      <c r="D313" s="25"/>
      <c r="E313" s="25"/>
      <c r="F313" s="24" t="s">
        <v>18</v>
      </c>
      <c r="G313" s="26">
        <v>1</v>
      </c>
      <c r="H313" s="31"/>
      <c r="I313" s="27">
        <v>0</v>
      </c>
      <c r="J313" s="28">
        <f t="shared" si="6"/>
        <v>0</v>
      </c>
      <c r="K313" s="29" t="s">
        <v>50</v>
      </c>
      <c r="L313" s="29" t="s">
        <v>45</v>
      </c>
      <c r="M313" s="29" t="s">
        <v>51</v>
      </c>
      <c r="N313" s="30" t="str">
        <f>VLOOKUP(M313,[6]OPERACIONAL!$A$1:$C$13,2,FALSE)</f>
        <v>SELECIONAR</v>
      </c>
    </row>
    <row r="314" spans="2:14">
      <c r="B314" s="23" t="str">
        <f t="shared" si="5"/>
        <v>U.</v>
      </c>
      <c r="C314" s="24" t="s">
        <v>4</v>
      </c>
      <c r="D314" s="25"/>
      <c r="E314" s="25"/>
      <c r="F314" s="24" t="s">
        <v>18</v>
      </c>
      <c r="G314" s="26">
        <v>1</v>
      </c>
      <c r="H314" s="31"/>
      <c r="I314" s="27">
        <v>0</v>
      </c>
      <c r="J314" s="28">
        <f t="shared" si="6"/>
        <v>0</v>
      </c>
      <c r="K314" s="29" t="s">
        <v>50</v>
      </c>
      <c r="L314" s="29" t="s">
        <v>45</v>
      </c>
      <c r="M314" s="29" t="s">
        <v>51</v>
      </c>
      <c r="N314" s="30" t="str">
        <f>VLOOKUP(M314,[6]OPERACIONAL!$A$1:$C$13,2,FALSE)</f>
        <v>SELECIONAR</v>
      </c>
    </row>
    <row r="315" spans="2:14">
      <c r="B315" s="23" t="str">
        <f t="shared" si="5"/>
        <v>U.</v>
      </c>
      <c r="C315" s="24" t="s">
        <v>4</v>
      </c>
      <c r="D315" s="25"/>
      <c r="E315" s="25"/>
      <c r="F315" s="24" t="s">
        <v>18</v>
      </c>
      <c r="G315" s="26">
        <v>1</v>
      </c>
      <c r="H315" s="31"/>
      <c r="I315" s="27">
        <v>0</v>
      </c>
      <c r="J315" s="28">
        <f t="shared" si="6"/>
        <v>0</v>
      </c>
      <c r="K315" s="29" t="s">
        <v>50</v>
      </c>
      <c r="L315" s="29" t="s">
        <v>45</v>
      </c>
      <c r="M315" s="29" t="s">
        <v>51</v>
      </c>
      <c r="N315" s="30" t="str">
        <f>VLOOKUP(M315,[6]OPERACIONAL!$A$1:$C$13,2,FALSE)</f>
        <v>SELECIONAR</v>
      </c>
    </row>
    <row r="316" spans="2:14">
      <c r="B316" s="23" t="str">
        <f t="shared" si="5"/>
        <v>U.</v>
      </c>
      <c r="C316" s="24" t="s">
        <v>4</v>
      </c>
      <c r="D316" s="25"/>
      <c r="E316" s="25"/>
      <c r="F316" s="24" t="s">
        <v>18</v>
      </c>
      <c r="G316" s="26">
        <v>1</v>
      </c>
      <c r="H316" s="31"/>
      <c r="I316" s="27">
        <v>0</v>
      </c>
      <c r="J316" s="28">
        <f t="shared" si="6"/>
        <v>0</v>
      </c>
      <c r="K316" s="29" t="s">
        <v>50</v>
      </c>
      <c r="L316" s="29" t="s">
        <v>45</v>
      </c>
      <c r="M316" s="29" t="s">
        <v>51</v>
      </c>
      <c r="N316" s="30" t="str">
        <f>VLOOKUP(M316,[6]OPERACIONAL!$A$1:$C$13,2,FALSE)</f>
        <v>SELECIONAR</v>
      </c>
    </row>
    <row r="317" spans="2:14">
      <c r="B317" s="23" t="str">
        <f t="shared" si="5"/>
        <v>U.</v>
      </c>
      <c r="C317" s="24" t="s">
        <v>4</v>
      </c>
      <c r="D317" s="25"/>
      <c r="E317" s="25"/>
      <c r="F317" s="24" t="s">
        <v>18</v>
      </c>
      <c r="G317" s="26">
        <v>1</v>
      </c>
      <c r="H317" s="31"/>
      <c r="I317" s="27">
        <v>0</v>
      </c>
      <c r="J317" s="28">
        <f t="shared" si="6"/>
        <v>0</v>
      </c>
      <c r="K317" s="29" t="s">
        <v>50</v>
      </c>
      <c r="L317" s="29" t="s">
        <v>45</v>
      </c>
      <c r="M317" s="29" t="s">
        <v>51</v>
      </c>
      <c r="N317" s="30" t="str">
        <f>VLOOKUP(M317,[6]OPERACIONAL!$A$1:$C$13,2,FALSE)</f>
        <v>SELECIONAR</v>
      </c>
    </row>
    <row r="318" spans="2:14">
      <c r="B318" s="23" t="str">
        <f t="shared" si="5"/>
        <v>U.</v>
      </c>
      <c r="C318" s="24" t="s">
        <v>4</v>
      </c>
      <c r="D318" s="25"/>
      <c r="E318" s="25"/>
      <c r="F318" s="24" t="s">
        <v>18</v>
      </c>
      <c r="G318" s="26">
        <v>1</v>
      </c>
      <c r="H318" s="31"/>
      <c r="I318" s="27">
        <v>0</v>
      </c>
      <c r="J318" s="28">
        <f t="shared" si="6"/>
        <v>0</v>
      </c>
      <c r="K318" s="29" t="s">
        <v>50</v>
      </c>
      <c r="L318" s="29" t="s">
        <v>45</v>
      </c>
      <c r="M318" s="29" t="s">
        <v>51</v>
      </c>
      <c r="N318" s="30" t="str">
        <f>VLOOKUP(M318,[6]OPERACIONAL!$A$1:$C$13,2,FALSE)</f>
        <v>SELECIONAR</v>
      </c>
    </row>
    <row r="319" spans="2:14">
      <c r="B319" s="23" t="str">
        <f t="shared" si="5"/>
        <v>U.</v>
      </c>
      <c r="C319" s="24" t="s">
        <v>4</v>
      </c>
      <c r="D319" s="25"/>
      <c r="E319" s="25"/>
      <c r="F319" s="24" t="s">
        <v>18</v>
      </c>
      <c r="G319" s="26">
        <v>1</v>
      </c>
      <c r="H319" s="31"/>
      <c r="I319" s="27">
        <v>0</v>
      </c>
      <c r="J319" s="28">
        <f t="shared" si="6"/>
        <v>0</v>
      </c>
      <c r="K319" s="29" t="s">
        <v>50</v>
      </c>
      <c r="L319" s="29" t="s">
        <v>45</v>
      </c>
      <c r="M319" s="29" t="s">
        <v>51</v>
      </c>
      <c r="N319" s="30" t="str">
        <f>VLOOKUP(M319,[6]OPERACIONAL!$A$1:$C$13,2,FALSE)</f>
        <v>SELECIONAR</v>
      </c>
    </row>
    <row r="320" spans="2:14">
      <c r="B320" s="23" t="str">
        <f t="shared" ref="B320:B383" si="7">MID(C320,1,2)</f>
        <v>U.</v>
      </c>
      <c r="C320" s="24" t="s">
        <v>4</v>
      </c>
      <c r="D320" s="25"/>
      <c r="E320" s="25"/>
      <c r="F320" s="24" t="s">
        <v>18</v>
      </c>
      <c r="G320" s="26">
        <v>1</v>
      </c>
      <c r="H320" s="31"/>
      <c r="I320" s="27">
        <v>0</v>
      </c>
      <c r="J320" s="28">
        <f t="shared" si="6"/>
        <v>0</v>
      </c>
      <c r="K320" s="29" t="s">
        <v>50</v>
      </c>
      <c r="L320" s="29" t="s">
        <v>45</v>
      </c>
      <c r="M320" s="29" t="s">
        <v>51</v>
      </c>
      <c r="N320" s="30" t="str">
        <f>VLOOKUP(M320,[6]OPERACIONAL!$A$1:$C$13,2,FALSE)</f>
        <v>SELECIONAR</v>
      </c>
    </row>
    <row r="321" spans="2:14">
      <c r="B321" s="23" t="str">
        <f t="shared" si="7"/>
        <v>U.</v>
      </c>
      <c r="C321" s="24" t="s">
        <v>4</v>
      </c>
      <c r="D321" s="25"/>
      <c r="E321" s="25"/>
      <c r="F321" s="24" t="s">
        <v>18</v>
      </c>
      <c r="G321" s="26">
        <v>1</v>
      </c>
      <c r="H321" s="31"/>
      <c r="I321" s="27">
        <v>0</v>
      </c>
      <c r="J321" s="28">
        <f t="shared" si="6"/>
        <v>0</v>
      </c>
      <c r="K321" s="29" t="s">
        <v>50</v>
      </c>
      <c r="L321" s="29" t="s">
        <v>45</v>
      </c>
      <c r="M321" s="29" t="s">
        <v>51</v>
      </c>
      <c r="N321" s="30" t="str">
        <f>VLOOKUP(M321,[6]OPERACIONAL!$A$1:$C$13,2,FALSE)</f>
        <v>SELECIONAR</v>
      </c>
    </row>
    <row r="322" spans="2:14">
      <c r="B322" s="23" t="str">
        <f t="shared" si="7"/>
        <v>U.</v>
      </c>
      <c r="C322" s="24" t="s">
        <v>4</v>
      </c>
      <c r="D322" s="25"/>
      <c r="E322" s="25"/>
      <c r="F322" s="24" t="s">
        <v>18</v>
      </c>
      <c r="G322" s="26">
        <v>1</v>
      </c>
      <c r="H322" s="31"/>
      <c r="I322" s="27">
        <v>0</v>
      </c>
      <c r="J322" s="28">
        <f t="shared" si="6"/>
        <v>0</v>
      </c>
      <c r="K322" s="29" t="s">
        <v>50</v>
      </c>
      <c r="L322" s="29" t="s">
        <v>45</v>
      </c>
      <c r="M322" s="29" t="s">
        <v>51</v>
      </c>
      <c r="N322" s="30" t="str">
        <f>VLOOKUP(M322,[6]OPERACIONAL!$A$1:$C$13,2,FALSE)</f>
        <v>SELECIONAR</v>
      </c>
    </row>
    <row r="323" spans="2:14">
      <c r="B323" s="23" t="str">
        <f t="shared" si="7"/>
        <v>U.</v>
      </c>
      <c r="C323" s="24" t="s">
        <v>4</v>
      </c>
      <c r="D323" s="25"/>
      <c r="E323" s="25"/>
      <c r="F323" s="24" t="s">
        <v>18</v>
      </c>
      <c r="G323" s="26">
        <v>1</v>
      </c>
      <c r="H323" s="31"/>
      <c r="I323" s="27">
        <v>0</v>
      </c>
      <c r="J323" s="28">
        <f t="shared" si="6"/>
        <v>0</v>
      </c>
      <c r="K323" s="29" t="s">
        <v>50</v>
      </c>
      <c r="L323" s="29" t="s">
        <v>45</v>
      </c>
      <c r="M323" s="29" t="s">
        <v>51</v>
      </c>
      <c r="N323" s="30" t="str">
        <f>VLOOKUP(M323,[6]OPERACIONAL!$A$1:$C$13,2,FALSE)</f>
        <v>SELECIONAR</v>
      </c>
    </row>
    <row r="324" spans="2:14">
      <c r="B324" s="23" t="str">
        <f t="shared" si="7"/>
        <v>U.</v>
      </c>
      <c r="C324" s="24" t="s">
        <v>4</v>
      </c>
      <c r="D324" s="25"/>
      <c r="E324" s="25"/>
      <c r="F324" s="24" t="s">
        <v>18</v>
      </c>
      <c r="G324" s="26">
        <v>1</v>
      </c>
      <c r="H324" s="31"/>
      <c r="I324" s="27">
        <v>0</v>
      </c>
      <c r="J324" s="28">
        <f t="shared" si="6"/>
        <v>0</v>
      </c>
      <c r="K324" s="29" t="s">
        <v>50</v>
      </c>
      <c r="L324" s="29" t="s">
        <v>45</v>
      </c>
      <c r="M324" s="29" t="s">
        <v>51</v>
      </c>
      <c r="N324" s="30" t="str">
        <f>VLOOKUP(M324,[6]OPERACIONAL!$A$1:$C$13,2,FALSE)</f>
        <v>SELECIONAR</v>
      </c>
    </row>
    <row r="325" spans="2:14">
      <c r="B325" s="23" t="str">
        <f t="shared" si="7"/>
        <v>U.</v>
      </c>
      <c r="C325" s="24" t="s">
        <v>4</v>
      </c>
      <c r="D325" s="25"/>
      <c r="E325" s="25"/>
      <c r="F325" s="24" t="s">
        <v>18</v>
      </c>
      <c r="G325" s="26">
        <v>1</v>
      </c>
      <c r="H325" s="31"/>
      <c r="I325" s="27">
        <v>0</v>
      </c>
      <c r="J325" s="28">
        <f t="shared" si="6"/>
        <v>0</v>
      </c>
      <c r="K325" s="29" t="s">
        <v>50</v>
      </c>
      <c r="L325" s="29" t="s">
        <v>45</v>
      </c>
      <c r="M325" s="29" t="s">
        <v>51</v>
      </c>
      <c r="N325" s="30" t="str">
        <f>VLOOKUP(M325,[6]OPERACIONAL!$A$1:$C$13,2,FALSE)</f>
        <v>SELECIONAR</v>
      </c>
    </row>
    <row r="326" spans="2:14">
      <c r="B326" s="23" t="str">
        <f t="shared" si="7"/>
        <v>U.</v>
      </c>
      <c r="C326" s="24" t="s">
        <v>4</v>
      </c>
      <c r="D326" s="25"/>
      <c r="E326" s="25"/>
      <c r="F326" s="24" t="s">
        <v>18</v>
      </c>
      <c r="G326" s="26">
        <v>1</v>
      </c>
      <c r="H326" s="31"/>
      <c r="I326" s="27">
        <v>0</v>
      </c>
      <c r="J326" s="28">
        <f t="shared" si="6"/>
        <v>0</v>
      </c>
      <c r="K326" s="29" t="s">
        <v>50</v>
      </c>
      <c r="L326" s="29" t="s">
        <v>45</v>
      </c>
      <c r="M326" s="29" t="s">
        <v>51</v>
      </c>
      <c r="N326" s="30" t="str">
        <f>VLOOKUP(M326,[6]OPERACIONAL!$A$1:$C$13,2,FALSE)</f>
        <v>SELECIONAR</v>
      </c>
    </row>
    <row r="327" spans="2:14">
      <c r="B327" s="23" t="str">
        <f t="shared" si="7"/>
        <v>U.</v>
      </c>
      <c r="C327" s="24" t="s">
        <v>4</v>
      </c>
      <c r="D327" s="25"/>
      <c r="E327" s="25"/>
      <c r="F327" s="24" t="s">
        <v>18</v>
      </c>
      <c r="G327" s="26">
        <v>1</v>
      </c>
      <c r="H327" s="31"/>
      <c r="I327" s="27">
        <v>0</v>
      </c>
      <c r="J327" s="28">
        <f t="shared" si="6"/>
        <v>0</v>
      </c>
      <c r="K327" s="29" t="s">
        <v>50</v>
      </c>
      <c r="L327" s="29" t="s">
        <v>45</v>
      </c>
      <c r="M327" s="29" t="s">
        <v>51</v>
      </c>
      <c r="N327" s="30" t="str">
        <f>VLOOKUP(M327,[6]OPERACIONAL!$A$1:$C$13,2,FALSE)</f>
        <v>SELECIONAR</v>
      </c>
    </row>
    <row r="328" spans="2:14">
      <c r="B328" s="23" t="str">
        <f t="shared" si="7"/>
        <v>U.</v>
      </c>
      <c r="C328" s="24" t="s">
        <v>4</v>
      </c>
      <c r="D328" s="25"/>
      <c r="E328" s="25"/>
      <c r="F328" s="24" t="s">
        <v>18</v>
      </c>
      <c r="G328" s="26">
        <v>1</v>
      </c>
      <c r="H328" s="31"/>
      <c r="I328" s="27">
        <v>0</v>
      </c>
      <c r="J328" s="28">
        <f t="shared" si="6"/>
        <v>0</v>
      </c>
      <c r="K328" s="29" t="s">
        <v>50</v>
      </c>
      <c r="L328" s="29" t="s">
        <v>45</v>
      </c>
      <c r="M328" s="29" t="s">
        <v>51</v>
      </c>
      <c r="N328" s="30" t="str">
        <f>VLOOKUP(M328,[6]OPERACIONAL!$A$1:$C$13,2,FALSE)</f>
        <v>SELECIONAR</v>
      </c>
    </row>
    <row r="329" spans="2:14">
      <c r="B329" s="23" t="str">
        <f t="shared" si="7"/>
        <v>U.</v>
      </c>
      <c r="C329" s="24" t="s">
        <v>4</v>
      </c>
      <c r="D329" s="25"/>
      <c r="E329" s="25"/>
      <c r="F329" s="24" t="s">
        <v>18</v>
      </c>
      <c r="G329" s="26">
        <v>1</v>
      </c>
      <c r="H329" s="31"/>
      <c r="I329" s="27">
        <v>0</v>
      </c>
      <c r="J329" s="28">
        <f t="shared" si="6"/>
        <v>0</v>
      </c>
      <c r="K329" s="29" t="s">
        <v>50</v>
      </c>
      <c r="L329" s="29" t="s">
        <v>45</v>
      </c>
      <c r="M329" s="29" t="s">
        <v>51</v>
      </c>
      <c r="N329" s="30" t="str">
        <f>VLOOKUP(M329,[6]OPERACIONAL!$A$1:$C$13,2,FALSE)</f>
        <v>SELECIONAR</v>
      </c>
    </row>
    <row r="330" spans="2:14">
      <c r="B330" s="23" t="str">
        <f t="shared" si="7"/>
        <v>U.</v>
      </c>
      <c r="C330" s="24" t="s">
        <v>4</v>
      </c>
      <c r="D330" s="25"/>
      <c r="E330" s="25"/>
      <c r="F330" s="24" t="s">
        <v>18</v>
      </c>
      <c r="G330" s="26">
        <v>1</v>
      </c>
      <c r="H330" s="31"/>
      <c r="I330" s="27">
        <v>0</v>
      </c>
      <c r="J330" s="28">
        <f t="shared" si="6"/>
        <v>0</v>
      </c>
      <c r="K330" s="29" t="s">
        <v>50</v>
      </c>
      <c r="L330" s="29" t="s">
        <v>45</v>
      </c>
      <c r="M330" s="29" t="s">
        <v>51</v>
      </c>
      <c r="N330" s="30" t="str">
        <f>VLOOKUP(M330,[6]OPERACIONAL!$A$1:$C$13,2,FALSE)</f>
        <v>SELECIONAR</v>
      </c>
    </row>
    <row r="331" spans="2:14">
      <c r="B331" s="23" t="str">
        <f t="shared" si="7"/>
        <v>U.</v>
      </c>
      <c r="C331" s="24" t="s">
        <v>4</v>
      </c>
      <c r="D331" s="25"/>
      <c r="E331" s="25"/>
      <c r="F331" s="24" t="s">
        <v>18</v>
      </c>
      <c r="G331" s="26">
        <v>1</v>
      </c>
      <c r="H331" s="31"/>
      <c r="I331" s="27">
        <v>0</v>
      </c>
      <c r="J331" s="28">
        <f t="shared" si="6"/>
        <v>0</v>
      </c>
      <c r="K331" s="29" t="s">
        <v>50</v>
      </c>
      <c r="L331" s="29" t="s">
        <v>45</v>
      </c>
      <c r="M331" s="29" t="s">
        <v>51</v>
      </c>
      <c r="N331" s="30" t="str">
        <f>VLOOKUP(M331,[6]OPERACIONAL!$A$1:$C$13,2,FALSE)</f>
        <v>SELECIONAR</v>
      </c>
    </row>
    <row r="332" spans="2:14">
      <c r="B332" s="23" t="str">
        <f t="shared" si="7"/>
        <v>U.</v>
      </c>
      <c r="C332" s="24" t="s">
        <v>4</v>
      </c>
      <c r="D332" s="25"/>
      <c r="E332" s="25"/>
      <c r="F332" s="24" t="s">
        <v>18</v>
      </c>
      <c r="G332" s="26">
        <v>1</v>
      </c>
      <c r="H332" s="31"/>
      <c r="I332" s="27">
        <v>0</v>
      </c>
      <c r="J332" s="28">
        <f t="shared" si="6"/>
        <v>0</v>
      </c>
      <c r="K332" s="29" t="s">
        <v>50</v>
      </c>
      <c r="L332" s="29" t="s">
        <v>45</v>
      </c>
      <c r="M332" s="29" t="s">
        <v>51</v>
      </c>
      <c r="N332" s="30" t="str">
        <f>VLOOKUP(M332,[6]OPERACIONAL!$A$1:$C$13,2,FALSE)</f>
        <v>SELECIONAR</v>
      </c>
    </row>
    <row r="333" spans="2:14">
      <c r="B333" s="23" t="str">
        <f t="shared" si="7"/>
        <v>U.</v>
      </c>
      <c r="C333" s="24" t="s">
        <v>4</v>
      </c>
      <c r="D333" s="25"/>
      <c r="E333" s="25"/>
      <c r="F333" s="24" t="s">
        <v>18</v>
      </c>
      <c r="G333" s="26">
        <v>1</v>
      </c>
      <c r="H333" s="31"/>
      <c r="I333" s="27">
        <v>0</v>
      </c>
      <c r="J333" s="28">
        <f t="shared" si="6"/>
        <v>0</v>
      </c>
      <c r="K333" s="29" t="s">
        <v>50</v>
      </c>
      <c r="L333" s="29" t="s">
        <v>45</v>
      </c>
      <c r="M333" s="29" t="s">
        <v>51</v>
      </c>
      <c r="N333" s="30" t="str">
        <f>VLOOKUP(M333,[6]OPERACIONAL!$A$1:$C$13,2,FALSE)</f>
        <v>SELECIONAR</v>
      </c>
    </row>
    <row r="334" spans="2:14">
      <c r="B334" s="23" t="str">
        <f t="shared" si="7"/>
        <v>U.</v>
      </c>
      <c r="C334" s="24" t="s">
        <v>4</v>
      </c>
      <c r="D334" s="25"/>
      <c r="E334" s="25"/>
      <c r="F334" s="24" t="s">
        <v>18</v>
      </c>
      <c r="G334" s="26">
        <v>1</v>
      </c>
      <c r="H334" s="31"/>
      <c r="I334" s="27">
        <v>0</v>
      </c>
      <c r="J334" s="28">
        <f t="shared" si="6"/>
        <v>0</v>
      </c>
      <c r="K334" s="29" t="s">
        <v>50</v>
      </c>
      <c r="L334" s="29" t="s">
        <v>45</v>
      </c>
      <c r="M334" s="29" t="s">
        <v>51</v>
      </c>
      <c r="N334" s="30" t="str">
        <f>VLOOKUP(M334,[6]OPERACIONAL!$A$1:$C$13,2,FALSE)</f>
        <v>SELECIONAR</v>
      </c>
    </row>
    <row r="335" spans="2:14">
      <c r="B335" s="23" t="str">
        <f t="shared" si="7"/>
        <v>U.</v>
      </c>
      <c r="C335" s="24" t="s">
        <v>4</v>
      </c>
      <c r="D335" s="25"/>
      <c r="E335" s="25"/>
      <c r="F335" s="24" t="s">
        <v>18</v>
      </c>
      <c r="G335" s="26">
        <v>1</v>
      </c>
      <c r="H335" s="31"/>
      <c r="I335" s="27">
        <v>0</v>
      </c>
      <c r="J335" s="28">
        <f t="shared" si="6"/>
        <v>0</v>
      </c>
      <c r="K335" s="29" t="s">
        <v>50</v>
      </c>
      <c r="L335" s="29" t="s">
        <v>45</v>
      </c>
      <c r="M335" s="29" t="s">
        <v>51</v>
      </c>
      <c r="N335" s="30" t="str">
        <f>VLOOKUP(M335,[6]OPERACIONAL!$A$1:$C$13,2,FALSE)</f>
        <v>SELECIONAR</v>
      </c>
    </row>
    <row r="336" spans="2:14">
      <c r="B336" s="23" t="str">
        <f t="shared" si="7"/>
        <v>U.</v>
      </c>
      <c r="C336" s="24" t="s">
        <v>4</v>
      </c>
      <c r="D336" s="25"/>
      <c r="E336" s="25"/>
      <c r="F336" s="24" t="s">
        <v>18</v>
      </c>
      <c r="G336" s="26">
        <v>1</v>
      </c>
      <c r="H336" s="31"/>
      <c r="I336" s="27">
        <v>0</v>
      </c>
      <c r="J336" s="28">
        <f t="shared" si="6"/>
        <v>0</v>
      </c>
      <c r="K336" s="29" t="s">
        <v>50</v>
      </c>
      <c r="L336" s="29" t="s">
        <v>45</v>
      </c>
      <c r="M336" s="29" t="s">
        <v>51</v>
      </c>
      <c r="N336" s="30" t="str">
        <f>VLOOKUP(M336,[6]OPERACIONAL!$A$1:$C$13,2,FALSE)</f>
        <v>SELECIONAR</v>
      </c>
    </row>
    <row r="337" spans="2:14">
      <c r="B337" s="23" t="str">
        <f t="shared" si="7"/>
        <v>U.</v>
      </c>
      <c r="C337" s="24" t="s">
        <v>4</v>
      </c>
      <c r="D337" s="25"/>
      <c r="E337" s="25"/>
      <c r="F337" s="24" t="s">
        <v>18</v>
      </c>
      <c r="G337" s="26">
        <v>1</v>
      </c>
      <c r="H337" s="31"/>
      <c r="I337" s="27">
        <v>0</v>
      </c>
      <c r="J337" s="28">
        <f t="shared" si="6"/>
        <v>0</v>
      </c>
      <c r="K337" s="29" t="s">
        <v>50</v>
      </c>
      <c r="L337" s="29" t="s">
        <v>45</v>
      </c>
      <c r="M337" s="29" t="s">
        <v>51</v>
      </c>
      <c r="N337" s="30" t="str">
        <f>VLOOKUP(M337,[6]OPERACIONAL!$A$1:$C$13,2,FALSE)</f>
        <v>SELECIONAR</v>
      </c>
    </row>
    <row r="338" spans="2:14">
      <c r="B338" s="23" t="str">
        <f t="shared" si="7"/>
        <v>U.</v>
      </c>
      <c r="C338" s="24" t="s">
        <v>4</v>
      </c>
      <c r="D338" s="25"/>
      <c r="E338" s="25"/>
      <c r="F338" s="24" t="s">
        <v>18</v>
      </c>
      <c r="G338" s="26">
        <v>1</v>
      </c>
      <c r="H338" s="31"/>
      <c r="I338" s="27">
        <v>0</v>
      </c>
      <c r="J338" s="28">
        <f t="shared" si="6"/>
        <v>0</v>
      </c>
      <c r="K338" s="29" t="s">
        <v>50</v>
      </c>
      <c r="L338" s="29" t="s">
        <v>45</v>
      </c>
      <c r="M338" s="29" t="s">
        <v>51</v>
      </c>
      <c r="N338" s="30" t="str">
        <f>VLOOKUP(M338,[6]OPERACIONAL!$A$1:$C$13,2,FALSE)</f>
        <v>SELECIONAR</v>
      </c>
    </row>
    <row r="339" spans="2:14">
      <c r="B339" s="23" t="str">
        <f t="shared" si="7"/>
        <v>U.</v>
      </c>
      <c r="C339" s="24" t="s">
        <v>4</v>
      </c>
      <c r="D339" s="25"/>
      <c r="E339" s="25"/>
      <c r="F339" s="24" t="s">
        <v>18</v>
      </c>
      <c r="G339" s="26">
        <v>1</v>
      </c>
      <c r="H339" s="31"/>
      <c r="I339" s="27">
        <v>0</v>
      </c>
      <c r="J339" s="28">
        <f t="shared" si="6"/>
        <v>0</v>
      </c>
      <c r="K339" s="29" t="s">
        <v>50</v>
      </c>
      <c r="L339" s="29" t="s">
        <v>45</v>
      </c>
      <c r="M339" s="29" t="s">
        <v>51</v>
      </c>
      <c r="N339" s="30" t="str">
        <f>VLOOKUP(M339,[6]OPERACIONAL!$A$1:$C$13,2,FALSE)</f>
        <v>SELECIONAR</v>
      </c>
    </row>
    <row r="340" spans="2:14">
      <c r="B340" s="23" t="str">
        <f t="shared" si="7"/>
        <v>U.</v>
      </c>
      <c r="C340" s="24" t="s">
        <v>4</v>
      </c>
      <c r="D340" s="25"/>
      <c r="E340" s="25"/>
      <c r="F340" s="24" t="s">
        <v>18</v>
      </c>
      <c r="G340" s="26">
        <v>1</v>
      </c>
      <c r="H340" s="31"/>
      <c r="I340" s="27">
        <v>0</v>
      </c>
      <c r="J340" s="28">
        <f t="shared" si="6"/>
        <v>0</v>
      </c>
      <c r="K340" s="29" t="s">
        <v>50</v>
      </c>
      <c r="L340" s="29" t="s">
        <v>45</v>
      </c>
      <c r="M340" s="29" t="s">
        <v>51</v>
      </c>
      <c r="N340" s="30" t="str">
        <f>VLOOKUP(M340,[6]OPERACIONAL!$A$1:$C$13,2,FALSE)</f>
        <v>SELECIONAR</v>
      </c>
    </row>
    <row r="341" spans="2:14">
      <c r="B341" s="23" t="str">
        <f t="shared" si="7"/>
        <v>U.</v>
      </c>
      <c r="C341" s="24" t="s">
        <v>4</v>
      </c>
      <c r="D341" s="25"/>
      <c r="E341" s="25"/>
      <c r="F341" s="24" t="s">
        <v>18</v>
      </c>
      <c r="G341" s="26">
        <v>1</v>
      </c>
      <c r="H341" s="31"/>
      <c r="I341" s="27">
        <v>0</v>
      </c>
      <c r="J341" s="28">
        <f t="shared" si="6"/>
        <v>0</v>
      </c>
      <c r="K341" s="29" t="s">
        <v>50</v>
      </c>
      <c r="L341" s="29" t="s">
        <v>45</v>
      </c>
      <c r="M341" s="29" t="s">
        <v>51</v>
      </c>
      <c r="N341" s="30" t="str">
        <f>VLOOKUP(M341,[6]OPERACIONAL!$A$1:$C$13,2,FALSE)</f>
        <v>SELECIONAR</v>
      </c>
    </row>
    <row r="342" spans="2:14">
      <c r="B342" s="23" t="str">
        <f t="shared" si="7"/>
        <v>U.</v>
      </c>
      <c r="C342" s="24" t="s">
        <v>4</v>
      </c>
      <c r="D342" s="25"/>
      <c r="E342" s="25"/>
      <c r="F342" s="24" t="s">
        <v>18</v>
      </c>
      <c r="G342" s="26">
        <v>1</v>
      </c>
      <c r="H342" s="31"/>
      <c r="I342" s="27">
        <v>0</v>
      </c>
      <c r="J342" s="28">
        <f t="shared" si="6"/>
        <v>0</v>
      </c>
      <c r="K342" s="29" t="s">
        <v>50</v>
      </c>
      <c r="L342" s="29" t="s">
        <v>45</v>
      </c>
      <c r="M342" s="29" t="s">
        <v>51</v>
      </c>
      <c r="N342" s="30" t="str">
        <f>VLOOKUP(M342,[6]OPERACIONAL!$A$1:$C$13,2,FALSE)</f>
        <v>SELECIONAR</v>
      </c>
    </row>
    <row r="343" spans="2:14">
      <c r="B343" s="23" t="str">
        <f t="shared" si="7"/>
        <v>U.</v>
      </c>
      <c r="C343" s="24" t="s">
        <v>4</v>
      </c>
      <c r="D343" s="25"/>
      <c r="E343" s="25"/>
      <c r="F343" s="24" t="s">
        <v>18</v>
      </c>
      <c r="G343" s="26">
        <v>1</v>
      </c>
      <c r="H343" s="31"/>
      <c r="I343" s="27">
        <v>0</v>
      </c>
      <c r="J343" s="28">
        <f t="shared" si="6"/>
        <v>0</v>
      </c>
      <c r="K343" s="29" t="s">
        <v>50</v>
      </c>
      <c r="L343" s="29" t="s">
        <v>45</v>
      </c>
      <c r="M343" s="29" t="s">
        <v>51</v>
      </c>
      <c r="N343" s="30" t="str">
        <f>VLOOKUP(M343,[6]OPERACIONAL!$A$1:$C$13,2,FALSE)</f>
        <v>SELECIONAR</v>
      </c>
    </row>
    <row r="344" spans="2:14">
      <c r="B344" s="23" t="str">
        <f t="shared" si="7"/>
        <v>U.</v>
      </c>
      <c r="C344" s="24" t="s">
        <v>4</v>
      </c>
      <c r="D344" s="25"/>
      <c r="E344" s="25"/>
      <c r="F344" s="24" t="s">
        <v>18</v>
      </c>
      <c r="G344" s="26">
        <v>1</v>
      </c>
      <c r="H344" s="31"/>
      <c r="I344" s="27">
        <v>0</v>
      </c>
      <c r="J344" s="28">
        <f t="shared" si="6"/>
        <v>0</v>
      </c>
      <c r="K344" s="29" t="s">
        <v>50</v>
      </c>
      <c r="L344" s="29" t="s">
        <v>45</v>
      </c>
      <c r="M344" s="29" t="s">
        <v>51</v>
      </c>
      <c r="N344" s="30" t="str">
        <f>VLOOKUP(M344,[6]OPERACIONAL!$A$1:$C$13,2,FALSE)</f>
        <v>SELECIONAR</v>
      </c>
    </row>
    <row r="345" spans="2:14">
      <c r="B345" s="23" t="str">
        <f t="shared" si="7"/>
        <v>U.</v>
      </c>
      <c r="C345" s="24" t="s">
        <v>4</v>
      </c>
      <c r="D345" s="25"/>
      <c r="E345" s="25"/>
      <c r="F345" s="24" t="s">
        <v>18</v>
      </c>
      <c r="G345" s="26">
        <v>1</v>
      </c>
      <c r="H345" s="31"/>
      <c r="I345" s="27">
        <v>0</v>
      </c>
      <c r="J345" s="28">
        <f t="shared" si="6"/>
        <v>0</v>
      </c>
      <c r="K345" s="29" t="s">
        <v>50</v>
      </c>
      <c r="L345" s="29" t="s">
        <v>45</v>
      </c>
      <c r="M345" s="29" t="s">
        <v>51</v>
      </c>
      <c r="N345" s="30" t="str">
        <f>VLOOKUP(M345,[6]OPERACIONAL!$A$1:$C$13,2,FALSE)</f>
        <v>SELECIONAR</v>
      </c>
    </row>
    <row r="346" spans="2:14">
      <c r="B346" s="23" t="str">
        <f t="shared" si="7"/>
        <v>U.</v>
      </c>
      <c r="C346" s="24" t="s">
        <v>4</v>
      </c>
      <c r="D346" s="25"/>
      <c r="E346" s="25"/>
      <c r="F346" s="24" t="s">
        <v>18</v>
      </c>
      <c r="G346" s="26">
        <v>1</v>
      </c>
      <c r="H346" s="31"/>
      <c r="I346" s="27">
        <v>0</v>
      </c>
      <c r="J346" s="28">
        <f t="shared" si="6"/>
        <v>0</v>
      </c>
      <c r="K346" s="29" t="s">
        <v>50</v>
      </c>
      <c r="L346" s="29" t="s">
        <v>45</v>
      </c>
      <c r="M346" s="29" t="s">
        <v>51</v>
      </c>
      <c r="N346" s="30" t="str">
        <f>VLOOKUP(M346,[6]OPERACIONAL!$A$1:$C$13,2,FALSE)</f>
        <v>SELECIONAR</v>
      </c>
    </row>
    <row r="347" spans="2:14">
      <c r="B347" s="23" t="str">
        <f t="shared" si="7"/>
        <v>U.</v>
      </c>
      <c r="C347" s="24" t="s">
        <v>4</v>
      </c>
      <c r="D347" s="25"/>
      <c r="E347" s="25"/>
      <c r="F347" s="24" t="s">
        <v>18</v>
      </c>
      <c r="G347" s="26">
        <v>1</v>
      </c>
      <c r="H347" s="31"/>
      <c r="I347" s="27">
        <v>0</v>
      </c>
      <c r="J347" s="28">
        <f t="shared" si="6"/>
        <v>0</v>
      </c>
      <c r="K347" s="29" t="s">
        <v>50</v>
      </c>
      <c r="L347" s="29" t="s">
        <v>45</v>
      </c>
      <c r="M347" s="29" t="s">
        <v>51</v>
      </c>
      <c r="N347" s="30" t="str">
        <f>VLOOKUP(M347,[6]OPERACIONAL!$A$1:$C$13,2,FALSE)</f>
        <v>SELECIONAR</v>
      </c>
    </row>
    <row r="348" spans="2:14">
      <c r="B348" s="23" t="str">
        <f t="shared" si="7"/>
        <v>U.</v>
      </c>
      <c r="C348" s="24" t="s">
        <v>4</v>
      </c>
      <c r="D348" s="25"/>
      <c r="E348" s="25"/>
      <c r="F348" s="24" t="s">
        <v>18</v>
      </c>
      <c r="G348" s="26">
        <v>1</v>
      </c>
      <c r="H348" s="31"/>
      <c r="I348" s="27">
        <v>0</v>
      </c>
      <c r="J348" s="28">
        <f t="shared" si="6"/>
        <v>0</v>
      </c>
      <c r="K348" s="29" t="s">
        <v>50</v>
      </c>
      <c r="L348" s="29" t="s">
        <v>45</v>
      </c>
      <c r="M348" s="29" t="s">
        <v>51</v>
      </c>
      <c r="N348" s="30" t="str">
        <f>VLOOKUP(M348,[6]OPERACIONAL!$A$1:$C$13,2,FALSE)</f>
        <v>SELECIONAR</v>
      </c>
    </row>
    <row r="349" spans="2:14">
      <c r="B349" s="23" t="str">
        <f t="shared" si="7"/>
        <v>U.</v>
      </c>
      <c r="C349" s="24" t="s">
        <v>4</v>
      </c>
      <c r="D349" s="25"/>
      <c r="E349" s="25"/>
      <c r="F349" s="24" t="s">
        <v>18</v>
      </c>
      <c r="G349" s="26">
        <v>1</v>
      </c>
      <c r="H349" s="31"/>
      <c r="I349" s="27">
        <v>0</v>
      </c>
      <c r="J349" s="28">
        <f t="shared" si="6"/>
        <v>0</v>
      </c>
      <c r="K349" s="29" t="s">
        <v>50</v>
      </c>
      <c r="L349" s="29" t="s">
        <v>45</v>
      </c>
      <c r="M349" s="29" t="s">
        <v>51</v>
      </c>
      <c r="N349" s="30" t="str">
        <f>VLOOKUP(M349,[6]OPERACIONAL!$A$1:$C$13,2,FALSE)</f>
        <v>SELECIONAR</v>
      </c>
    </row>
    <row r="350" spans="2:14">
      <c r="B350" s="23" t="str">
        <f t="shared" si="7"/>
        <v>U.</v>
      </c>
      <c r="C350" s="24" t="s">
        <v>4</v>
      </c>
      <c r="D350" s="25"/>
      <c r="E350" s="25"/>
      <c r="F350" s="24" t="s">
        <v>18</v>
      </c>
      <c r="G350" s="26">
        <v>1</v>
      </c>
      <c r="H350" s="31"/>
      <c r="I350" s="27">
        <v>0</v>
      </c>
      <c r="J350" s="28">
        <f t="shared" si="6"/>
        <v>0</v>
      </c>
      <c r="K350" s="29" t="s">
        <v>50</v>
      </c>
      <c r="L350" s="29" t="s">
        <v>45</v>
      </c>
      <c r="M350" s="29" t="s">
        <v>51</v>
      </c>
      <c r="N350" s="30" t="str">
        <f>VLOOKUP(M350,[6]OPERACIONAL!$A$1:$C$13,2,FALSE)</f>
        <v>SELECIONAR</v>
      </c>
    </row>
    <row r="351" spans="2:14">
      <c r="B351" s="23" t="str">
        <f t="shared" si="7"/>
        <v>U.</v>
      </c>
      <c r="C351" s="24" t="s">
        <v>4</v>
      </c>
      <c r="D351" s="25"/>
      <c r="E351" s="25"/>
      <c r="F351" s="24" t="s">
        <v>18</v>
      </c>
      <c r="G351" s="26">
        <v>1</v>
      </c>
      <c r="H351" s="31"/>
      <c r="I351" s="27">
        <v>0</v>
      </c>
      <c r="J351" s="28">
        <f t="shared" ref="J351:J414" si="8">G351*I351</f>
        <v>0</v>
      </c>
      <c r="K351" s="29" t="s">
        <v>50</v>
      </c>
      <c r="L351" s="29" t="s">
        <v>45</v>
      </c>
      <c r="M351" s="29" t="s">
        <v>51</v>
      </c>
      <c r="N351" s="30" t="str">
        <f>VLOOKUP(M351,[6]OPERACIONAL!$A$1:$C$13,2,FALSE)</f>
        <v>SELECIONAR</v>
      </c>
    </row>
    <row r="352" spans="2:14">
      <c r="B352" s="23" t="str">
        <f t="shared" si="7"/>
        <v>U.</v>
      </c>
      <c r="C352" s="24" t="s">
        <v>4</v>
      </c>
      <c r="D352" s="25"/>
      <c r="E352" s="25"/>
      <c r="F352" s="24" t="s">
        <v>18</v>
      </c>
      <c r="G352" s="26">
        <v>1</v>
      </c>
      <c r="H352" s="31"/>
      <c r="I352" s="27">
        <v>0</v>
      </c>
      <c r="J352" s="28">
        <f t="shared" si="8"/>
        <v>0</v>
      </c>
      <c r="K352" s="29" t="s">
        <v>50</v>
      </c>
      <c r="L352" s="29" t="s">
        <v>45</v>
      </c>
      <c r="M352" s="29" t="s">
        <v>51</v>
      </c>
      <c r="N352" s="30" t="str">
        <f>VLOOKUP(M352,[6]OPERACIONAL!$A$1:$C$13,2,FALSE)</f>
        <v>SELECIONAR</v>
      </c>
    </row>
    <row r="353" spans="2:14">
      <c r="B353" s="23" t="str">
        <f t="shared" si="7"/>
        <v>U.</v>
      </c>
      <c r="C353" s="24" t="s">
        <v>4</v>
      </c>
      <c r="D353" s="25"/>
      <c r="E353" s="25"/>
      <c r="F353" s="24" t="s">
        <v>18</v>
      </c>
      <c r="G353" s="26">
        <v>1</v>
      </c>
      <c r="H353" s="31"/>
      <c r="I353" s="27">
        <v>0</v>
      </c>
      <c r="J353" s="28">
        <f t="shared" si="8"/>
        <v>0</v>
      </c>
      <c r="K353" s="29" t="s">
        <v>50</v>
      </c>
      <c r="L353" s="29" t="s">
        <v>45</v>
      </c>
      <c r="M353" s="29" t="s">
        <v>51</v>
      </c>
      <c r="N353" s="30" t="str">
        <f>VLOOKUP(M353,[6]OPERACIONAL!$A$1:$C$13,2,FALSE)</f>
        <v>SELECIONAR</v>
      </c>
    </row>
    <row r="354" spans="2:14">
      <c r="B354" s="23" t="str">
        <f t="shared" si="7"/>
        <v>U.</v>
      </c>
      <c r="C354" s="24" t="s">
        <v>4</v>
      </c>
      <c r="D354" s="25"/>
      <c r="E354" s="25"/>
      <c r="F354" s="24" t="s">
        <v>18</v>
      </c>
      <c r="G354" s="26">
        <v>1</v>
      </c>
      <c r="H354" s="31"/>
      <c r="I354" s="27">
        <v>0</v>
      </c>
      <c r="J354" s="28">
        <f t="shared" si="8"/>
        <v>0</v>
      </c>
      <c r="K354" s="29" t="s">
        <v>50</v>
      </c>
      <c r="L354" s="29" t="s">
        <v>45</v>
      </c>
      <c r="M354" s="29" t="s">
        <v>51</v>
      </c>
      <c r="N354" s="30" t="str">
        <f>VLOOKUP(M354,[6]OPERACIONAL!$A$1:$C$13,2,FALSE)</f>
        <v>SELECIONAR</v>
      </c>
    </row>
    <row r="355" spans="2:14">
      <c r="B355" s="23" t="str">
        <f t="shared" si="7"/>
        <v>U.</v>
      </c>
      <c r="C355" s="24" t="s">
        <v>4</v>
      </c>
      <c r="D355" s="25"/>
      <c r="E355" s="25"/>
      <c r="F355" s="24" t="s">
        <v>18</v>
      </c>
      <c r="G355" s="26">
        <v>1</v>
      </c>
      <c r="H355" s="31"/>
      <c r="I355" s="27">
        <v>0</v>
      </c>
      <c r="J355" s="28">
        <f t="shared" si="8"/>
        <v>0</v>
      </c>
      <c r="K355" s="29" t="s">
        <v>50</v>
      </c>
      <c r="L355" s="29" t="s">
        <v>45</v>
      </c>
      <c r="M355" s="29" t="s">
        <v>51</v>
      </c>
      <c r="N355" s="30" t="str">
        <f>VLOOKUP(M355,[6]OPERACIONAL!$A$1:$C$13,2,FALSE)</f>
        <v>SELECIONAR</v>
      </c>
    </row>
    <row r="356" spans="2:14">
      <c r="B356" s="23" t="str">
        <f t="shared" si="7"/>
        <v>U.</v>
      </c>
      <c r="C356" s="24" t="s">
        <v>4</v>
      </c>
      <c r="D356" s="25"/>
      <c r="E356" s="25"/>
      <c r="F356" s="24" t="s">
        <v>18</v>
      </c>
      <c r="G356" s="26">
        <v>1</v>
      </c>
      <c r="H356" s="31"/>
      <c r="I356" s="27">
        <v>0</v>
      </c>
      <c r="J356" s="28">
        <f t="shared" si="8"/>
        <v>0</v>
      </c>
      <c r="K356" s="29" t="s">
        <v>50</v>
      </c>
      <c r="L356" s="29" t="s">
        <v>45</v>
      </c>
      <c r="M356" s="29" t="s">
        <v>51</v>
      </c>
      <c r="N356" s="30" t="str">
        <f>VLOOKUP(M356,[6]OPERACIONAL!$A$1:$C$13,2,FALSE)</f>
        <v>SELECIONAR</v>
      </c>
    </row>
    <row r="357" spans="2:14">
      <c r="B357" s="23" t="str">
        <f t="shared" si="7"/>
        <v>U.</v>
      </c>
      <c r="C357" s="24" t="s">
        <v>4</v>
      </c>
      <c r="D357" s="25"/>
      <c r="E357" s="25"/>
      <c r="F357" s="24" t="s">
        <v>18</v>
      </c>
      <c r="G357" s="26">
        <v>1</v>
      </c>
      <c r="H357" s="31"/>
      <c r="I357" s="27">
        <v>0</v>
      </c>
      <c r="J357" s="28">
        <f t="shared" si="8"/>
        <v>0</v>
      </c>
      <c r="K357" s="29" t="s">
        <v>50</v>
      </c>
      <c r="L357" s="29" t="s">
        <v>45</v>
      </c>
      <c r="M357" s="29" t="s">
        <v>51</v>
      </c>
      <c r="N357" s="30" t="str">
        <f>VLOOKUP(M357,[6]OPERACIONAL!$A$1:$C$13,2,FALSE)</f>
        <v>SELECIONAR</v>
      </c>
    </row>
    <row r="358" spans="2:14">
      <c r="B358" s="23" t="str">
        <f t="shared" si="7"/>
        <v>U.</v>
      </c>
      <c r="C358" s="24" t="s">
        <v>4</v>
      </c>
      <c r="D358" s="25"/>
      <c r="E358" s="25"/>
      <c r="F358" s="24" t="s">
        <v>18</v>
      </c>
      <c r="G358" s="26">
        <v>1</v>
      </c>
      <c r="H358" s="31"/>
      <c r="I358" s="27">
        <v>0</v>
      </c>
      <c r="J358" s="28">
        <f t="shared" si="8"/>
        <v>0</v>
      </c>
      <c r="K358" s="29" t="s">
        <v>50</v>
      </c>
      <c r="L358" s="29" t="s">
        <v>45</v>
      </c>
      <c r="M358" s="29" t="s">
        <v>51</v>
      </c>
      <c r="N358" s="30" t="str">
        <f>VLOOKUP(M358,[6]OPERACIONAL!$A$1:$C$13,2,FALSE)</f>
        <v>SELECIONAR</v>
      </c>
    </row>
    <row r="359" spans="2:14">
      <c r="B359" s="23" t="str">
        <f t="shared" si="7"/>
        <v>U.</v>
      </c>
      <c r="C359" s="24" t="s">
        <v>4</v>
      </c>
      <c r="D359" s="25"/>
      <c r="E359" s="25"/>
      <c r="F359" s="24" t="s">
        <v>18</v>
      </c>
      <c r="G359" s="26">
        <v>1</v>
      </c>
      <c r="H359" s="31"/>
      <c r="I359" s="27">
        <v>0</v>
      </c>
      <c r="J359" s="28">
        <f t="shared" si="8"/>
        <v>0</v>
      </c>
      <c r="K359" s="29" t="s">
        <v>50</v>
      </c>
      <c r="L359" s="29" t="s">
        <v>45</v>
      </c>
      <c r="M359" s="29" t="s">
        <v>51</v>
      </c>
      <c r="N359" s="30" t="str">
        <f>VLOOKUP(M359,[6]OPERACIONAL!$A$1:$C$13,2,FALSE)</f>
        <v>SELECIONAR</v>
      </c>
    </row>
    <row r="360" spans="2:14">
      <c r="B360" s="23" t="str">
        <f t="shared" si="7"/>
        <v>U.</v>
      </c>
      <c r="C360" s="24" t="s">
        <v>4</v>
      </c>
      <c r="D360" s="25"/>
      <c r="E360" s="25"/>
      <c r="F360" s="24" t="s">
        <v>18</v>
      </c>
      <c r="G360" s="26">
        <v>1</v>
      </c>
      <c r="H360" s="31"/>
      <c r="I360" s="27">
        <v>0</v>
      </c>
      <c r="J360" s="28">
        <f t="shared" si="8"/>
        <v>0</v>
      </c>
      <c r="K360" s="29" t="s">
        <v>50</v>
      </c>
      <c r="L360" s="29" t="s">
        <v>45</v>
      </c>
      <c r="M360" s="29" t="s">
        <v>51</v>
      </c>
      <c r="N360" s="30" t="str">
        <f>VLOOKUP(M360,[6]OPERACIONAL!$A$1:$C$13,2,FALSE)</f>
        <v>SELECIONAR</v>
      </c>
    </row>
    <row r="361" spans="2:14">
      <c r="B361" s="23" t="str">
        <f t="shared" si="7"/>
        <v>U.</v>
      </c>
      <c r="C361" s="24" t="s">
        <v>4</v>
      </c>
      <c r="D361" s="25"/>
      <c r="E361" s="25"/>
      <c r="F361" s="24" t="s">
        <v>18</v>
      </c>
      <c r="G361" s="26">
        <v>1</v>
      </c>
      <c r="H361" s="31"/>
      <c r="I361" s="27">
        <v>0</v>
      </c>
      <c r="J361" s="28">
        <f t="shared" si="8"/>
        <v>0</v>
      </c>
      <c r="K361" s="29" t="s">
        <v>50</v>
      </c>
      <c r="L361" s="29" t="s">
        <v>45</v>
      </c>
      <c r="M361" s="29" t="s">
        <v>51</v>
      </c>
      <c r="N361" s="30" t="str">
        <f>VLOOKUP(M361,[6]OPERACIONAL!$A$1:$C$13,2,FALSE)</f>
        <v>SELECIONAR</v>
      </c>
    </row>
    <row r="362" spans="2:14">
      <c r="B362" s="23" t="str">
        <f t="shared" si="7"/>
        <v>U.</v>
      </c>
      <c r="C362" s="24" t="s">
        <v>4</v>
      </c>
      <c r="D362" s="25"/>
      <c r="E362" s="25"/>
      <c r="F362" s="24" t="s">
        <v>18</v>
      </c>
      <c r="G362" s="26">
        <v>1</v>
      </c>
      <c r="H362" s="31"/>
      <c r="I362" s="27">
        <v>0</v>
      </c>
      <c r="J362" s="28">
        <f t="shared" si="8"/>
        <v>0</v>
      </c>
      <c r="K362" s="29" t="s">
        <v>50</v>
      </c>
      <c r="L362" s="29" t="s">
        <v>45</v>
      </c>
      <c r="M362" s="29" t="s">
        <v>51</v>
      </c>
      <c r="N362" s="30" t="str">
        <f>VLOOKUP(M362,[6]OPERACIONAL!$A$1:$C$13,2,FALSE)</f>
        <v>SELECIONAR</v>
      </c>
    </row>
    <row r="363" spans="2:14">
      <c r="B363" s="23" t="str">
        <f t="shared" si="7"/>
        <v>U.</v>
      </c>
      <c r="C363" s="24" t="s">
        <v>4</v>
      </c>
      <c r="D363" s="25"/>
      <c r="E363" s="25"/>
      <c r="F363" s="24" t="s">
        <v>18</v>
      </c>
      <c r="G363" s="26">
        <v>1</v>
      </c>
      <c r="H363" s="31"/>
      <c r="I363" s="27">
        <v>0</v>
      </c>
      <c r="J363" s="28">
        <f t="shared" si="8"/>
        <v>0</v>
      </c>
      <c r="K363" s="29" t="s">
        <v>50</v>
      </c>
      <c r="L363" s="29" t="s">
        <v>45</v>
      </c>
      <c r="M363" s="29" t="s">
        <v>51</v>
      </c>
      <c r="N363" s="30" t="str">
        <f>VLOOKUP(M363,[6]OPERACIONAL!$A$1:$C$13,2,FALSE)</f>
        <v>SELECIONAR</v>
      </c>
    </row>
    <row r="364" spans="2:14">
      <c r="B364" s="23" t="str">
        <f t="shared" si="7"/>
        <v>U.</v>
      </c>
      <c r="C364" s="24" t="s">
        <v>4</v>
      </c>
      <c r="D364" s="25"/>
      <c r="E364" s="25"/>
      <c r="F364" s="24" t="s">
        <v>18</v>
      </c>
      <c r="G364" s="26">
        <v>1</v>
      </c>
      <c r="H364" s="31"/>
      <c r="I364" s="27">
        <v>0</v>
      </c>
      <c r="J364" s="28">
        <f t="shared" si="8"/>
        <v>0</v>
      </c>
      <c r="K364" s="29" t="s">
        <v>50</v>
      </c>
      <c r="L364" s="29" t="s">
        <v>45</v>
      </c>
      <c r="M364" s="29" t="s">
        <v>51</v>
      </c>
      <c r="N364" s="30" t="str">
        <f>VLOOKUP(M364,[6]OPERACIONAL!$A$1:$C$13,2,FALSE)</f>
        <v>SELECIONAR</v>
      </c>
    </row>
    <row r="365" spans="2:14">
      <c r="B365" s="23" t="str">
        <f t="shared" si="7"/>
        <v>U.</v>
      </c>
      <c r="C365" s="24" t="s">
        <v>4</v>
      </c>
      <c r="D365" s="25"/>
      <c r="E365" s="25"/>
      <c r="F365" s="24" t="s">
        <v>18</v>
      </c>
      <c r="G365" s="26">
        <v>1</v>
      </c>
      <c r="H365" s="31"/>
      <c r="I365" s="27">
        <v>0</v>
      </c>
      <c r="J365" s="28">
        <f t="shared" si="8"/>
        <v>0</v>
      </c>
      <c r="K365" s="29" t="s">
        <v>50</v>
      </c>
      <c r="L365" s="29" t="s">
        <v>45</v>
      </c>
      <c r="M365" s="29" t="s">
        <v>51</v>
      </c>
      <c r="N365" s="30" t="str">
        <f>VLOOKUP(M365,[6]OPERACIONAL!$A$1:$C$13,2,FALSE)</f>
        <v>SELECIONAR</v>
      </c>
    </row>
    <row r="366" spans="2:14">
      <c r="B366" s="23" t="str">
        <f t="shared" si="7"/>
        <v>U.</v>
      </c>
      <c r="C366" s="24" t="s">
        <v>4</v>
      </c>
      <c r="D366" s="25"/>
      <c r="E366" s="25"/>
      <c r="F366" s="24" t="s">
        <v>18</v>
      </c>
      <c r="G366" s="26">
        <v>1</v>
      </c>
      <c r="H366" s="31"/>
      <c r="I366" s="27">
        <v>0</v>
      </c>
      <c r="J366" s="28">
        <f t="shared" si="8"/>
        <v>0</v>
      </c>
      <c r="K366" s="29" t="s">
        <v>50</v>
      </c>
      <c r="L366" s="29" t="s">
        <v>45</v>
      </c>
      <c r="M366" s="29" t="s">
        <v>51</v>
      </c>
      <c r="N366" s="30" t="str">
        <f>VLOOKUP(M366,[6]OPERACIONAL!$A$1:$C$13,2,FALSE)</f>
        <v>SELECIONAR</v>
      </c>
    </row>
    <row r="367" spans="2:14">
      <c r="B367" s="23" t="str">
        <f t="shared" si="7"/>
        <v>U.</v>
      </c>
      <c r="C367" s="24" t="s">
        <v>4</v>
      </c>
      <c r="D367" s="25"/>
      <c r="E367" s="25"/>
      <c r="F367" s="24" t="s">
        <v>18</v>
      </c>
      <c r="G367" s="26">
        <v>1</v>
      </c>
      <c r="H367" s="31"/>
      <c r="I367" s="27">
        <v>0</v>
      </c>
      <c r="J367" s="28">
        <f t="shared" si="8"/>
        <v>0</v>
      </c>
      <c r="K367" s="29" t="s">
        <v>50</v>
      </c>
      <c r="L367" s="29" t="s">
        <v>45</v>
      </c>
      <c r="M367" s="29" t="s">
        <v>51</v>
      </c>
      <c r="N367" s="30" t="str">
        <f>VLOOKUP(M367,[6]OPERACIONAL!$A$1:$C$13,2,FALSE)</f>
        <v>SELECIONAR</v>
      </c>
    </row>
    <row r="368" spans="2:14">
      <c r="B368" s="23" t="str">
        <f t="shared" si="7"/>
        <v>U.</v>
      </c>
      <c r="C368" s="24" t="s">
        <v>4</v>
      </c>
      <c r="D368" s="25"/>
      <c r="E368" s="25"/>
      <c r="F368" s="24" t="s">
        <v>18</v>
      </c>
      <c r="G368" s="26">
        <v>1</v>
      </c>
      <c r="H368" s="31"/>
      <c r="I368" s="27">
        <v>0</v>
      </c>
      <c r="J368" s="28">
        <f t="shared" si="8"/>
        <v>0</v>
      </c>
      <c r="K368" s="29" t="s">
        <v>50</v>
      </c>
      <c r="L368" s="29" t="s">
        <v>45</v>
      </c>
      <c r="M368" s="29" t="s">
        <v>51</v>
      </c>
      <c r="N368" s="30" t="str">
        <f>VLOOKUP(M368,[6]OPERACIONAL!$A$1:$C$13,2,FALSE)</f>
        <v>SELECIONAR</v>
      </c>
    </row>
    <row r="369" spans="2:14">
      <c r="B369" s="23" t="str">
        <f t="shared" si="7"/>
        <v>U.</v>
      </c>
      <c r="C369" s="24" t="s">
        <v>4</v>
      </c>
      <c r="D369" s="25"/>
      <c r="E369" s="25"/>
      <c r="F369" s="24" t="s">
        <v>18</v>
      </c>
      <c r="G369" s="26">
        <v>1</v>
      </c>
      <c r="H369" s="31"/>
      <c r="I369" s="27">
        <v>0</v>
      </c>
      <c r="J369" s="28">
        <f t="shared" si="8"/>
        <v>0</v>
      </c>
      <c r="K369" s="29" t="s">
        <v>50</v>
      </c>
      <c r="L369" s="29" t="s">
        <v>45</v>
      </c>
      <c r="M369" s="29" t="s">
        <v>51</v>
      </c>
      <c r="N369" s="30" t="str">
        <f>VLOOKUP(M369,[6]OPERACIONAL!$A$1:$C$13,2,FALSE)</f>
        <v>SELECIONAR</v>
      </c>
    </row>
    <row r="370" spans="2:14">
      <c r="B370" s="23" t="str">
        <f t="shared" si="7"/>
        <v>U.</v>
      </c>
      <c r="C370" s="24" t="s">
        <v>4</v>
      </c>
      <c r="D370" s="25"/>
      <c r="E370" s="25"/>
      <c r="F370" s="24" t="s">
        <v>18</v>
      </c>
      <c r="G370" s="26">
        <v>1</v>
      </c>
      <c r="H370" s="31"/>
      <c r="I370" s="27">
        <v>0</v>
      </c>
      <c r="J370" s="28">
        <f t="shared" si="8"/>
        <v>0</v>
      </c>
      <c r="K370" s="29" t="s">
        <v>50</v>
      </c>
      <c r="L370" s="29" t="s">
        <v>45</v>
      </c>
      <c r="M370" s="29" t="s">
        <v>51</v>
      </c>
      <c r="N370" s="30" t="str">
        <f>VLOOKUP(M370,[6]OPERACIONAL!$A$1:$C$13,2,FALSE)</f>
        <v>SELECIONAR</v>
      </c>
    </row>
    <row r="371" spans="2:14">
      <c r="B371" s="23" t="str">
        <f t="shared" si="7"/>
        <v>U.</v>
      </c>
      <c r="C371" s="24" t="s">
        <v>4</v>
      </c>
      <c r="D371" s="25"/>
      <c r="E371" s="25"/>
      <c r="F371" s="24" t="s">
        <v>18</v>
      </c>
      <c r="G371" s="26">
        <v>1</v>
      </c>
      <c r="H371" s="31"/>
      <c r="I371" s="27">
        <v>0</v>
      </c>
      <c r="J371" s="28">
        <f t="shared" si="8"/>
        <v>0</v>
      </c>
      <c r="K371" s="29" t="s">
        <v>50</v>
      </c>
      <c r="L371" s="29" t="s">
        <v>45</v>
      </c>
      <c r="M371" s="29" t="s">
        <v>51</v>
      </c>
      <c r="N371" s="30" t="str">
        <f>VLOOKUP(M371,[6]OPERACIONAL!$A$1:$C$13,2,FALSE)</f>
        <v>SELECIONAR</v>
      </c>
    </row>
    <row r="372" spans="2:14">
      <c r="B372" s="23" t="str">
        <f t="shared" si="7"/>
        <v>U.</v>
      </c>
      <c r="C372" s="24" t="s">
        <v>4</v>
      </c>
      <c r="D372" s="25"/>
      <c r="E372" s="25"/>
      <c r="F372" s="24" t="s">
        <v>18</v>
      </c>
      <c r="G372" s="26">
        <v>1</v>
      </c>
      <c r="H372" s="31"/>
      <c r="I372" s="27">
        <v>0</v>
      </c>
      <c r="J372" s="28">
        <f t="shared" si="8"/>
        <v>0</v>
      </c>
      <c r="K372" s="29" t="s">
        <v>50</v>
      </c>
      <c r="L372" s="29" t="s">
        <v>45</v>
      </c>
      <c r="M372" s="29" t="s">
        <v>51</v>
      </c>
      <c r="N372" s="30" t="str">
        <f>VLOOKUP(M372,[6]OPERACIONAL!$A$1:$C$13,2,FALSE)</f>
        <v>SELECIONAR</v>
      </c>
    </row>
    <row r="373" spans="2:14">
      <c r="B373" s="23" t="str">
        <f t="shared" si="7"/>
        <v>U.</v>
      </c>
      <c r="C373" s="24" t="s">
        <v>4</v>
      </c>
      <c r="D373" s="25"/>
      <c r="E373" s="25"/>
      <c r="F373" s="24" t="s">
        <v>18</v>
      </c>
      <c r="G373" s="26">
        <v>1</v>
      </c>
      <c r="H373" s="31"/>
      <c r="I373" s="27">
        <v>0</v>
      </c>
      <c r="J373" s="28">
        <f t="shared" si="8"/>
        <v>0</v>
      </c>
      <c r="K373" s="29" t="s">
        <v>50</v>
      </c>
      <c r="L373" s="29" t="s">
        <v>45</v>
      </c>
      <c r="M373" s="29" t="s">
        <v>51</v>
      </c>
      <c r="N373" s="30" t="str">
        <f>VLOOKUP(M373,[6]OPERACIONAL!$A$1:$C$13,2,FALSE)</f>
        <v>SELECIONAR</v>
      </c>
    </row>
    <row r="374" spans="2:14">
      <c r="B374" s="23" t="str">
        <f t="shared" si="7"/>
        <v>U.</v>
      </c>
      <c r="C374" s="24" t="s">
        <v>4</v>
      </c>
      <c r="D374" s="25"/>
      <c r="E374" s="25"/>
      <c r="F374" s="24" t="s">
        <v>18</v>
      </c>
      <c r="G374" s="26">
        <v>1</v>
      </c>
      <c r="H374" s="31"/>
      <c r="I374" s="27">
        <v>0</v>
      </c>
      <c r="J374" s="28">
        <f t="shared" si="8"/>
        <v>0</v>
      </c>
      <c r="K374" s="29" t="s">
        <v>50</v>
      </c>
      <c r="L374" s="29" t="s">
        <v>45</v>
      </c>
      <c r="M374" s="29" t="s">
        <v>51</v>
      </c>
      <c r="N374" s="30" t="str">
        <f>VLOOKUP(M374,[6]OPERACIONAL!$A$1:$C$13,2,FALSE)</f>
        <v>SELECIONAR</v>
      </c>
    </row>
    <row r="375" spans="2:14">
      <c r="B375" s="23" t="str">
        <f t="shared" si="7"/>
        <v>U.</v>
      </c>
      <c r="C375" s="24" t="s">
        <v>4</v>
      </c>
      <c r="D375" s="25"/>
      <c r="E375" s="25"/>
      <c r="F375" s="24" t="s">
        <v>18</v>
      </c>
      <c r="G375" s="26">
        <v>1</v>
      </c>
      <c r="H375" s="31"/>
      <c r="I375" s="27">
        <v>0</v>
      </c>
      <c r="J375" s="28">
        <f t="shared" si="8"/>
        <v>0</v>
      </c>
      <c r="K375" s="29" t="s">
        <v>50</v>
      </c>
      <c r="L375" s="29" t="s">
        <v>45</v>
      </c>
      <c r="M375" s="29" t="s">
        <v>51</v>
      </c>
      <c r="N375" s="30" t="str">
        <f>VLOOKUP(M375,[6]OPERACIONAL!$A$1:$C$13,2,FALSE)</f>
        <v>SELECIONAR</v>
      </c>
    </row>
    <row r="376" spans="2:14">
      <c r="B376" s="23" t="str">
        <f t="shared" si="7"/>
        <v>U.</v>
      </c>
      <c r="C376" s="24" t="s">
        <v>4</v>
      </c>
      <c r="D376" s="25"/>
      <c r="E376" s="25"/>
      <c r="F376" s="24" t="s">
        <v>18</v>
      </c>
      <c r="G376" s="26">
        <v>1</v>
      </c>
      <c r="H376" s="31"/>
      <c r="I376" s="27">
        <v>0</v>
      </c>
      <c r="J376" s="28">
        <f t="shared" si="8"/>
        <v>0</v>
      </c>
      <c r="K376" s="29" t="s">
        <v>50</v>
      </c>
      <c r="L376" s="29" t="s">
        <v>45</v>
      </c>
      <c r="M376" s="29" t="s">
        <v>51</v>
      </c>
      <c r="N376" s="30" t="str">
        <f>VLOOKUP(M376,[6]OPERACIONAL!$A$1:$C$13,2,FALSE)</f>
        <v>SELECIONAR</v>
      </c>
    </row>
    <row r="377" spans="2:14">
      <c r="B377" s="23" t="str">
        <f t="shared" si="7"/>
        <v>U.</v>
      </c>
      <c r="C377" s="24" t="s">
        <v>4</v>
      </c>
      <c r="D377" s="25"/>
      <c r="E377" s="25"/>
      <c r="F377" s="24" t="s">
        <v>18</v>
      </c>
      <c r="G377" s="26">
        <v>1</v>
      </c>
      <c r="H377" s="31"/>
      <c r="I377" s="27">
        <v>0</v>
      </c>
      <c r="J377" s="28">
        <f t="shared" si="8"/>
        <v>0</v>
      </c>
      <c r="K377" s="29" t="s">
        <v>50</v>
      </c>
      <c r="L377" s="29" t="s">
        <v>45</v>
      </c>
      <c r="M377" s="29" t="s">
        <v>51</v>
      </c>
      <c r="N377" s="30" t="str">
        <f>VLOOKUP(M377,[6]OPERACIONAL!$A$1:$C$13,2,FALSE)</f>
        <v>SELECIONAR</v>
      </c>
    </row>
    <row r="378" spans="2:14">
      <c r="B378" s="23" t="str">
        <f t="shared" si="7"/>
        <v>U.</v>
      </c>
      <c r="C378" s="24" t="s">
        <v>4</v>
      </c>
      <c r="D378" s="25"/>
      <c r="E378" s="25"/>
      <c r="F378" s="24" t="s">
        <v>18</v>
      </c>
      <c r="G378" s="26">
        <v>1</v>
      </c>
      <c r="H378" s="31"/>
      <c r="I378" s="27">
        <v>0</v>
      </c>
      <c r="J378" s="28">
        <f t="shared" si="8"/>
        <v>0</v>
      </c>
      <c r="K378" s="29" t="s">
        <v>50</v>
      </c>
      <c r="L378" s="29" t="s">
        <v>45</v>
      </c>
      <c r="M378" s="29" t="s">
        <v>51</v>
      </c>
      <c r="N378" s="30" t="str">
        <f>VLOOKUP(M378,[6]OPERACIONAL!$A$1:$C$13,2,FALSE)</f>
        <v>SELECIONAR</v>
      </c>
    </row>
    <row r="379" spans="2:14">
      <c r="B379" s="23" t="str">
        <f t="shared" si="7"/>
        <v>U.</v>
      </c>
      <c r="C379" s="24" t="s">
        <v>4</v>
      </c>
      <c r="D379" s="25"/>
      <c r="E379" s="25"/>
      <c r="F379" s="24" t="s">
        <v>18</v>
      </c>
      <c r="G379" s="26">
        <v>1</v>
      </c>
      <c r="H379" s="31"/>
      <c r="I379" s="27">
        <v>0</v>
      </c>
      <c r="J379" s="28">
        <f t="shared" si="8"/>
        <v>0</v>
      </c>
      <c r="K379" s="29" t="s">
        <v>50</v>
      </c>
      <c r="L379" s="29" t="s">
        <v>45</v>
      </c>
      <c r="M379" s="29" t="s">
        <v>51</v>
      </c>
      <c r="N379" s="30" t="str">
        <f>VLOOKUP(M379,[6]OPERACIONAL!$A$1:$C$13,2,FALSE)</f>
        <v>SELECIONAR</v>
      </c>
    </row>
    <row r="380" spans="2:14">
      <c r="B380" s="23" t="str">
        <f t="shared" si="7"/>
        <v>U.</v>
      </c>
      <c r="C380" s="24" t="s">
        <v>4</v>
      </c>
      <c r="D380" s="25"/>
      <c r="E380" s="25"/>
      <c r="F380" s="24" t="s">
        <v>18</v>
      </c>
      <c r="G380" s="26">
        <v>1</v>
      </c>
      <c r="H380" s="31"/>
      <c r="I380" s="27">
        <v>0</v>
      </c>
      <c r="J380" s="28">
        <f t="shared" si="8"/>
        <v>0</v>
      </c>
      <c r="K380" s="29" t="s">
        <v>50</v>
      </c>
      <c r="L380" s="29" t="s">
        <v>45</v>
      </c>
      <c r="M380" s="29" t="s">
        <v>51</v>
      </c>
      <c r="N380" s="30" t="str">
        <f>VLOOKUP(M380,[6]OPERACIONAL!$A$1:$C$13,2,FALSE)</f>
        <v>SELECIONAR</v>
      </c>
    </row>
    <row r="381" spans="2:14">
      <c r="B381" s="23" t="str">
        <f t="shared" si="7"/>
        <v>U.</v>
      </c>
      <c r="C381" s="24" t="s">
        <v>4</v>
      </c>
      <c r="D381" s="25"/>
      <c r="E381" s="25"/>
      <c r="F381" s="24" t="s">
        <v>18</v>
      </c>
      <c r="G381" s="26">
        <v>1</v>
      </c>
      <c r="H381" s="31"/>
      <c r="I381" s="27">
        <v>0</v>
      </c>
      <c r="J381" s="28">
        <f t="shared" si="8"/>
        <v>0</v>
      </c>
      <c r="K381" s="29" t="s">
        <v>50</v>
      </c>
      <c r="L381" s="29" t="s">
        <v>45</v>
      </c>
      <c r="M381" s="29" t="s">
        <v>51</v>
      </c>
      <c r="N381" s="30" t="str">
        <f>VLOOKUP(M381,[6]OPERACIONAL!$A$1:$C$13,2,FALSE)</f>
        <v>SELECIONAR</v>
      </c>
    </row>
    <row r="382" spans="2:14">
      <c r="B382" s="23" t="str">
        <f t="shared" si="7"/>
        <v>U.</v>
      </c>
      <c r="C382" s="24" t="s">
        <v>4</v>
      </c>
      <c r="D382" s="25"/>
      <c r="E382" s="25"/>
      <c r="F382" s="24" t="s">
        <v>18</v>
      </c>
      <c r="G382" s="26">
        <v>1</v>
      </c>
      <c r="H382" s="31"/>
      <c r="I382" s="27">
        <v>0</v>
      </c>
      <c r="J382" s="28">
        <f t="shared" si="8"/>
        <v>0</v>
      </c>
      <c r="K382" s="29" t="s">
        <v>50</v>
      </c>
      <c r="L382" s="29" t="s">
        <v>45</v>
      </c>
      <c r="M382" s="29" t="s">
        <v>51</v>
      </c>
      <c r="N382" s="30" t="str">
        <f>VLOOKUP(M382,[6]OPERACIONAL!$A$1:$C$13,2,FALSE)</f>
        <v>SELECIONAR</v>
      </c>
    </row>
    <row r="383" spans="2:14">
      <c r="B383" s="23" t="str">
        <f t="shared" si="7"/>
        <v>U.</v>
      </c>
      <c r="C383" s="24" t="s">
        <v>4</v>
      </c>
      <c r="D383" s="25"/>
      <c r="E383" s="25"/>
      <c r="F383" s="24" t="s">
        <v>18</v>
      </c>
      <c r="G383" s="26">
        <v>1</v>
      </c>
      <c r="H383" s="31"/>
      <c r="I383" s="27">
        <v>0</v>
      </c>
      <c r="J383" s="28">
        <f t="shared" si="8"/>
        <v>0</v>
      </c>
      <c r="K383" s="29" t="s">
        <v>50</v>
      </c>
      <c r="L383" s="29" t="s">
        <v>45</v>
      </c>
      <c r="M383" s="29" t="s">
        <v>51</v>
      </c>
      <c r="N383" s="30" t="str">
        <f>VLOOKUP(M383,[6]OPERACIONAL!$A$1:$C$13,2,FALSE)</f>
        <v>SELECIONAR</v>
      </c>
    </row>
    <row r="384" spans="2:14">
      <c r="B384" s="23" t="str">
        <f t="shared" ref="B384:B447" si="9">MID(C384,1,2)</f>
        <v>U.</v>
      </c>
      <c r="C384" s="24" t="s">
        <v>4</v>
      </c>
      <c r="D384" s="25"/>
      <c r="E384" s="25"/>
      <c r="F384" s="24" t="s">
        <v>18</v>
      </c>
      <c r="G384" s="26">
        <v>1</v>
      </c>
      <c r="H384" s="31"/>
      <c r="I384" s="27">
        <v>0</v>
      </c>
      <c r="J384" s="28">
        <f t="shared" si="8"/>
        <v>0</v>
      </c>
      <c r="K384" s="29" t="s">
        <v>50</v>
      </c>
      <c r="L384" s="29" t="s">
        <v>45</v>
      </c>
      <c r="M384" s="29" t="s">
        <v>51</v>
      </c>
      <c r="N384" s="30" t="str">
        <f>VLOOKUP(M384,[6]OPERACIONAL!$A$1:$C$13,2,FALSE)</f>
        <v>SELECIONAR</v>
      </c>
    </row>
    <row r="385" spans="2:14">
      <c r="B385" s="23" t="str">
        <f t="shared" si="9"/>
        <v>U.</v>
      </c>
      <c r="C385" s="24" t="s">
        <v>4</v>
      </c>
      <c r="D385" s="25"/>
      <c r="E385" s="25"/>
      <c r="F385" s="24" t="s">
        <v>18</v>
      </c>
      <c r="G385" s="26">
        <v>1</v>
      </c>
      <c r="H385" s="31"/>
      <c r="I385" s="27">
        <v>0</v>
      </c>
      <c r="J385" s="28">
        <f t="shared" si="8"/>
        <v>0</v>
      </c>
      <c r="K385" s="29" t="s">
        <v>50</v>
      </c>
      <c r="L385" s="29" t="s">
        <v>45</v>
      </c>
      <c r="M385" s="29" t="s">
        <v>51</v>
      </c>
      <c r="N385" s="30" t="str">
        <f>VLOOKUP(M385,[6]OPERACIONAL!$A$1:$C$13,2,FALSE)</f>
        <v>SELECIONAR</v>
      </c>
    </row>
    <row r="386" spans="2:14">
      <c r="B386" s="23" t="str">
        <f t="shared" si="9"/>
        <v>U.</v>
      </c>
      <c r="C386" s="24" t="s">
        <v>4</v>
      </c>
      <c r="D386" s="25"/>
      <c r="E386" s="25"/>
      <c r="F386" s="24" t="s">
        <v>18</v>
      </c>
      <c r="G386" s="26">
        <v>1</v>
      </c>
      <c r="H386" s="31"/>
      <c r="I386" s="27">
        <v>0</v>
      </c>
      <c r="J386" s="28">
        <f t="shared" si="8"/>
        <v>0</v>
      </c>
      <c r="K386" s="29" t="s">
        <v>50</v>
      </c>
      <c r="L386" s="29" t="s">
        <v>45</v>
      </c>
      <c r="M386" s="29" t="s">
        <v>51</v>
      </c>
      <c r="N386" s="30" t="str">
        <f>VLOOKUP(M386,[6]OPERACIONAL!$A$1:$C$13,2,FALSE)</f>
        <v>SELECIONAR</v>
      </c>
    </row>
    <row r="387" spans="2:14">
      <c r="B387" s="23" t="str">
        <f t="shared" si="9"/>
        <v>U.</v>
      </c>
      <c r="C387" s="24" t="s">
        <v>4</v>
      </c>
      <c r="D387" s="25"/>
      <c r="E387" s="25"/>
      <c r="F387" s="24" t="s">
        <v>18</v>
      </c>
      <c r="G387" s="26">
        <v>1</v>
      </c>
      <c r="H387" s="31"/>
      <c r="I387" s="27">
        <v>0</v>
      </c>
      <c r="J387" s="28">
        <f t="shared" si="8"/>
        <v>0</v>
      </c>
      <c r="K387" s="29" t="s">
        <v>50</v>
      </c>
      <c r="L387" s="29" t="s">
        <v>45</v>
      </c>
      <c r="M387" s="29" t="s">
        <v>51</v>
      </c>
      <c r="N387" s="30" t="str">
        <f>VLOOKUP(M387,[6]OPERACIONAL!$A$1:$C$13,2,FALSE)</f>
        <v>SELECIONAR</v>
      </c>
    </row>
    <row r="388" spans="2:14">
      <c r="B388" s="23" t="str">
        <f t="shared" si="9"/>
        <v>U.</v>
      </c>
      <c r="C388" s="24" t="s">
        <v>4</v>
      </c>
      <c r="D388" s="25"/>
      <c r="E388" s="25"/>
      <c r="F388" s="24" t="s">
        <v>18</v>
      </c>
      <c r="G388" s="26">
        <v>1</v>
      </c>
      <c r="H388" s="31"/>
      <c r="I388" s="27">
        <v>0</v>
      </c>
      <c r="J388" s="28">
        <f t="shared" si="8"/>
        <v>0</v>
      </c>
      <c r="K388" s="29" t="s">
        <v>50</v>
      </c>
      <c r="L388" s="29" t="s">
        <v>45</v>
      </c>
      <c r="M388" s="29" t="s">
        <v>51</v>
      </c>
      <c r="N388" s="30" t="str">
        <f>VLOOKUP(M388,[6]OPERACIONAL!$A$1:$C$13,2,FALSE)</f>
        <v>SELECIONAR</v>
      </c>
    </row>
    <row r="389" spans="2:14">
      <c r="B389" s="23" t="str">
        <f t="shared" si="9"/>
        <v>U.</v>
      </c>
      <c r="C389" s="24" t="s">
        <v>4</v>
      </c>
      <c r="D389" s="25"/>
      <c r="E389" s="25"/>
      <c r="F389" s="24" t="s">
        <v>18</v>
      </c>
      <c r="G389" s="26">
        <v>1</v>
      </c>
      <c r="H389" s="31"/>
      <c r="I389" s="27">
        <v>0</v>
      </c>
      <c r="J389" s="28">
        <f t="shared" si="8"/>
        <v>0</v>
      </c>
      <c r="K389" s="29" t="s">
        <v>50</v>
      </c>
      <c r="L389" s="29" t="s">
        <v>45</v>
      </c>
      <c r="M389" s="29" t="s">
        <v>51</v>
      </c>
      <c r="N389" s="30" t="str">
        <f>VLOOKUP(M389,[6]OPERACIONAL!$A$1:$C$13,2,FALSE)</f>
        <v>SELECIONAR</v>
      </c>
    </row>
    <row r="390" spans="2:14">
      <c r="B390" s="23" t="str">
        <f t="shared" si="9"/>
        <v>U.</v>
      </c>
      <c r="C390" s="24" t="s">
        <v>4</v>
      </c>
      <c r="D390" s="25"/>
      <c r="E390" s="25"/>
      <c r="F390" s="24" t="s">
        <v>18</v>
      </c>
      <c r="G390" s="26">
        <v>1</v>
      </c>
      <c r="H390" s="31"/>
      <c r="I390" s="27">
        <v>0</v>
      </c>
      <c r="J390" s="28">
        <f t="shared" si="8"/>
        <v>0</v>
      </c>
      <c r="K390" s="29" t="s">
        <v>50</v>
      </c>
      <c r="L390" s="29" t="s">
        <v>45</v>
      </c>
      <c r="M390" s="29" t="s">
        <v>51</v>
      </c>
      <c r="N390" s="30" t="str">
        <f>VLOOKUP(M390,[6]OPERACIONAL!$A$1:$C$13,2,FALSE)</f>
        <v>SELECIONAR</v>
      </c>
    </row>
    <row r="391" spans="2:14">
      <c r="B391" s="23" t="str">
        <f t="shared" si="9"/>
        <v>U.</v>
      </c>
      <c r="C391" s="24" t="s">
        <v>4</v>
      </c>
      <c r="D391" s="25"/>
      <c r="E391" s="25"/>
      <c r="F391" s="24" t="s">
        <v>18</v>
      </c>
      <c r="G391" s="26">
        <v>1</v>
      </c>
      <c r="H391" s="31"/>
      <c r="I391" s="27">
        <v>0</v>
      </c>
      <c r="J391" s="28">
        <f t="shared" si="8"/>
        <v>0</v>
      </c>
      <c r="K391" s="29" t="s">
        <v>50</v>
      </c>
      <c r="L391" s="29" t="s">
        <v>45</v>
      </c>
      <c r="M391" s="29" t="s">
        <v>51</v>
      </c>
      <c r="N391" s="30" t="str">
        <f>VLOOKUP(M391,[6]OPERACIONAL!$A$1:$C$13,2,FALSE)</f>
        <v>SELECIONAR</v>
      </c>
    </row>
    <row r="392" spans="2:14">
      <c r="B392" s="23" t="str">
        <f t="shared" si="9"/>
        <v>U.</v>
      </c>
      <c r="C392" s="24" t="s">
        <v>4</v>
      </c>
      <c r="D392" s="25"/>
      <c r="E392" s="25"/>
      <c r="F392" s="24" t="s">
        <v>18</v>
      </c>
      <c r="G392" s="26">
        <v>1</v>
      </c>
      <c r="H392" s="31"/>
      <c r="I392" s="27">
        <v>0</v>
      </c>
      <c r="J392" s="28">
        <f t="shared" si="8"/>
        <v>0</v>
      </c>
      <c r="K392" s="29" t="s">
        <v>50</v>
      </c>
      <c r="L392" s="29" t="s">
        <v>45</v>
      </c>
      <c r="M392" s="29" t="s">
        <v>51</v>
      </c>
      <c r="N392" s="30" t="str">
        <f>VLOOKUP(M392,[6]OPERACIONAL!$A$1:$C$13,2,FALSE)</f>
        <v>SELECIONAR</v>
      </c>
    </row>
    <row r="393" spans="2:14">
      <c r="B393" s="23" t="str">
        <f t="shared" si="9"/>
        <v>U.</v>
      </c>
      <c r="C393" s="24" t="s">
        <v>4</v>
      </c>
      <c r="D393" s="25"/>
      <c r="E393" s="25"/>
      <c r="F393" s="24" t="s">
        <v>18</v>
      </c>
      <c r="G393" s="26">
        <v>1</v>
      </c>
      <c r="H393" s="31"/>
      <c r="I393" s="27">
        <v>0</v>
      </c>
      <c r="J393" s="28">
        <f t="shared" si="8"/>
        <v>0</v>
      </c>
      <c r="K393" s="29" t="s">
        <v>50</v>
      </c>
      <c r="L393" s="29" t="s">
        <v>45</v>
      </c>
      <c r="M393" s="29" t="s">
        <v>51</v>
      </c>
      <c r="N393" s="30" t="str">
        <f>VLOOKUP(M393,[6]OPERACIONAL!$A$1:$C$13,2,FALSE)</f>
        <v>SELECIONAR</v>
      </c>
    </row>
    <row r="394" spans="2:14">
      <c r="B394" s="23" t="str">
        <f t="shared" si="9"/>
        <v>U.</v>
      </c>
      <c r="C394" s="24" t="s">
        <v>4</v>
      </c>
      <c r="D394" s="25"/>
      <c r="E394" s="25"/>
      <c r="F394" s="24" t="s">
        <v>18</v>
      </c>
      <c r="G394" s="26">
        <v>1</v>
      </c>
      <c r="H394" s="31"/>
      <c r="I394" s="27">
        <v>0</v>
      </c>
      <c r="J394" s="28">
        <f t="shared" si="8"/>
        <v>0</v>
      </c>
      <c r="K394" s="29" t="s">
        <v>50</v>
      </c>
      <c r="L394" s="29" t="s">
        <v>45</v>
      </c>
      <c r="M394" s="29" t="s">
        <v>51</v>
      </c>
      <c r="N394" s="30" t="str">
        <f>VLOOKUP(M394,[6]OPERACIONAL!$A$1:$C$13,2,FALSE)</f>
        <v>SELECIONAR</v>
      </c>
    </row>
    <row r="395" spans="2:14">
      <c r="B395" s="23" t="str">
        <f t="shared" si="9"/>
        <v>U.</v>
      </c>
      <c r="C395" s="24" t="s">
        <v>4</v>
      </c>
      <c r="D395" s="25"/>
      <c r="E395" s="25"/>
      <c r="F395" s="24" t="s">
        <v>18</v>
      </c>
      <c r="G395" s="26">
        <v>1</v>
      </c>
      <c r="H395" s="31"/>
      <c r="I395" s="27">
        <v>0</v>
      </c>
      <c r="J395" s="28">
        <f t="shared" si="8"/>
        <v>0</v>
      </c>
      <c r="K395" s="29" t="s">
        <v>50</v>
      </c>
      <c r="L395" s="29" t="s">
        <v>45</v>
      </c>
      <c r="M395" s="29" t="s">
        <v>51</v>
      </c>
      <c r="N395" s="30" t="str">
        <f>VLOOKUP(M395,[6]OPERACIONAL!$A$1:$C$13,2,FALSE)</f>
        <v>SELECIONAR</v>
      </c>
    </row>
    <row r="396" spans="2:14">
      <c r="B396" s="23" t="str">
        <f t="shared" si="9"/>
        <v>U.</v>
      </c>
      <c r="C396" s="24" t="s">
        <v>4</v>
      </c>
      <c r="D396" s="25"/>
      <c r="E396" s="25"/>
      <c r="F396" s="24" t="s">
        <v>18</v>
      </c>
      <c r="G396" s="26">
        <v>1</v>
      </c>
      <c r="H396" s="31"/>
      <c r="I396" s="27">
        <v>0</v>
      </c>
      <c r="J396" s="28">
        <f t="shared" si="8"/>
        <v>0</v>
      </c>
      <c r="K396" s="29" t="s">
        <v>50</v>
      </c>
      <c r="L396" s="29" t="s">
        <v>45</v>
      </c>
      <c r="M396" s="29" t="s">
        <v>51</v>
      </c>
      <c r="N396" s="30" t="str">
        <f>VLOOKUP(M396,[6]OPERACIONAL!$A$1:$C$13,2,FALSE)</f>
        <v>SELECIONAR</v>
      </c>
    </row>
    <row r="397" spans="2:14">
      <c r="B397" s="23" t="str">
        <f t="shared" si="9"/>
        <v>U.</v>
      </c>
      <c r="C397" s="24" t="s">
        <v>4</v>
      </c>
      <c r="D397" s="25"/>
      <c r="E397" s="25"/>
      <c r="F397" s="24" t="s">
        <v>18</v>
      </c>
      <c r="G397" s="26">
        <v>1</v>
      </c>
      <c r="H397" s="31"/>
      <c r="I397" s="27">
        <v>0</v>
      </c>
      <c r="J397" s="28">
        <f t="shared" si="8"/>
        <v>0</v>
      </c>
      <c r="K397" s="29" t="s">
        <v>50</v>
      </c>
      <c r="L397" s="29" t="s">
        <v>45</v>
      </c>
      <c r="M397" s="29" t="s">
        <v>51</v>
      </c>
      <c r="N397" s="30" t="str">
        <f>VLOOKUP(M397,[6]OPERACIONAL!$A$1:$C$13,2,FALSE)</f>
        <v>SELECIONAR</v>
      </c>
    </row>
    <row r="398" spans="2:14">
      <c r="B398" s="23" t="str">
        <f t="shared" si="9"/>
        <v>U.</v>
      </c>
      <c r="C398" s="24" t="s">
        <v>4</v>
      </c>
      <c r="D398" s="25"/>
      <c r="E398" s="25"/>
      <c r="F398" s="24" t="s">
        <v>18</v>
      </c>
      <c r="G398" s="26">
        <v>1</v>
      </c>
      <c r="H398" s="31"/>
      <c r="I398" s="27">
        <v>0</v>
      </c>
      <c r="J398" s="28">
        <f t="shared" si="8"/>
        <v>0</v>
      </c>
      <c r="K398" s="29" t="s">
        <v>50</v>
      </c>
      <c r="L398" s="29" t="s">
        <v>45</v>
      </c>
      <c r="M398" s="29" t="s">
        <v>51</v>
      </c>
      <c r="N398" s="30" t="str">
        <f>VLOOKUP(M398,[6]OPERACIONAL!$A$1:$C$13,2,FALSE)</f>
        <v>SELECIONAR</v>
      </c>
    </row>
    <row r="399" spans="2:14">
      <c r="B399" s="23" t="str">
        <f t="shared" si="9"/>
        <v>U.</v>
      </c>
      <c r="C399" s="24" t="s">
        <v>4</v>
      </c>
      <c r="D399" s="25"/>
      <c r="E399" s="25"/>
      <c r="F399" s="24" t="s">
        <v>18</v>
      </c>
      <c r="G399" s="26">
        <v>1</v>
      </c>
      <c r="H399" s="31"/>
      <c r="I399" s="27">
        <v>0</v>
      </c>
      <c r="J399" s="28">
        <f t="shared" si="8"/>
        <v>0</v>
      </c>
      <c r="K399" s="29" t="s">
        <v>50</v>
      </c>
      <c r="L399" s="29" t="s">
        <v>45</v>
      </c>
      <c r="M399" s="29" t="s">
        <v>51</v>
      </c>
      <c r="N399" s="30" t="str">
        <f>VLOOKUP(M399,[6]OPERACIONAL!$A$1:$C$13,2,FALSE)</f>
        <v>SELECIONAR</v>
      </c>
    </row>
    <row r="400" spans="2:14">
      <c r="B400" s="23" t="str">
        <f t="shared" si="9"/>
        <v>U.</v>
      </c>
      <c r="C400" s="24" t="s">
        <v>4</v>
      </c>
      <c r="D400" s="25"/>
      <c r="E400" s="25"/>
      <c r="F400" s="24" t="s">
        <v>18</v>
      </c>
      <c r="G400" s="26">
        <v>1</v>
      </c>
      <c r="H400" s="31"/>
      <c r="I400" s="27">
        <v>0</v>
      </c>
      <c r="J400" s="28">
        <f t="shared" si="8"/>
        <v>0</v>
      </c>
      <c r="K400" s="29" t="s">
        <v>50</v>
      </c>
      <c r="L400" s="29" t="s">
        <v>45</v>
      </c>
      <c r="M400" s="29" t="s">
        <v>51</v>
      </c>
      <c r="N400" s="30" t="str">
        <f>VLOOKUP(M400,[6]OPERACIONAL!$A$1:$C$13,2,FALSE)</f>
        <v>SELECIONAR</v>
      </c>
    </row>
    <row r="401" spans="2:14">
      <c r="B401" s="23" t="str">
        <f t="shared" si="9"/>
        <v>U.</v>
      </c>
      <c r="C401" s="24" t="s">
        <v>4</v>
      </c>
      <c r="D401" s="25"/>
      <c r="E401" s="25"/>
      <c r="F401" s="24" t="s">
        <v>18</v>
      </c>
      <c r="G401" s="26">
        <v>1</v>
      </c>
      <c r="H401" s="31"/>
      <c r="I401" s="27">
        <v>0</v>
      </c>
      <c r="J401" s="28">
        <f t="shared" si="8"/>
        <v>0</v>
      </c>
      <c r="K401" s="29" t="s">
        <v>50</v>
      </c>
      <c r="L401" s="29" t="s">
        <v>45</v>
      </c>
      <c r="M401" s="29" t="s">
        <v>51</v>
      </c>
      <c r="N401" s="30" t="str">
        <f>VLOOKUP(M401,[6]OPERACIONAL!$A$1:$C$13,2,FALSE)</f>
        <v>SELECIONAR</v>
      </c>
    </row>
    <row r="402" spans="2:14">
      <c r="B402" s="23" t="str">
        <f t="shared" si="9"/>
        <v>U.</v>
      </c>
      <c r="C402" s="24" t="s">
        <v>4</v>
      </c>
      <c r="D402" s="25"/>
      <c r="E402" s="25"/>
      <c r="F402" s="24" t="s">
        <v>18</v>
      </c>
      <c r="G402" s="26">
        <v>1</v>
      </c>
      <c r="H402" s="31"/>
      <c r="I402" s="27">
        <v>0</v>
      </c>
      <c r="J402" s="28">
        <f t="shared" si="8"/>
        <v>0</v>
      </c>
      <c r="K402" s="29" t="s">
        <v>50</v>
      </c>
      <c r="L402" s="29" t="s">
        <v>45</v>
      </c>
      <c r="M402" s="29" t="s">
        <v>51</v>
      </c>
      <c r="N402" s="30" t="str">
        <f>VLOOKUP(M402,[6]OPERACIONAL!$A$1:$C$13,2,FALSE)</f>
        <v>SELECIONAR</v>
      </c>
    </row>
    <row r="403" spans="2:14">
      <c r="B403" s="23" t="str">
        <f t="shared" si="9"/>
        <v>U.</v>
      </c>
      <c r="C403" s="24" t="s">
        <v>4</v>
      </c>
      <c r="D403" s="25"/>
      <c r="E403" s="25"/>
      <c r="F403" s="24" t="s">
        <v>18</v>
      </c>
      <c r="G403" s="26">
        <v>1</v>
      </c>
      <c r="H403" s="31"/>
      <c r="I403" s="27">
        <v>0</v>
      </c>
      <c r="J403" s="28">
        <f t="shared" si="8"/>
        <v>0</v>
      </c>
      <c r="K403" s="29" t="s">
        <v>50</v>
      </c>
      <c r="L403" s="29" t="s">
        <v>45</v>
      </c>
      <c r="M403" s="29" t="s">
        <v>51</v>
      </c>
      <c r="N403" s="30" t="str">
        <f>VLOOKUP(M403,[6]OPERACIONAL!$A$1:$C$13,2,FALSE)</f>
        <v>SELECIONAR</v>
      </c>
    </row>
    <row r="404" spans="2:14">
      <c r="B404" s="23" t="str">
        <f t="shared" si="9"/>
        <v>U.</v>
      </c>
      <c r="C404" s="24" t="s">
        <v>4</v>
      </c>
      <c r="D404" s="25"/>
      <c r="E404" s="25"/>
      <c r="F404" s="24" t="s">
        <v>18</v>
      </c>
      <c r="G404" s="26">
        <v>1</v>
      </c>
      <c r="H404" s="31"/>
      <c r="I404" s="27">
        <v>0</v>
      </c>
      <c r="J404" s="28">
        <f t="shared" si="8"/>
        <v>0</v>
      </c>
      <c r="K404" s="29" t="s">
        <v>50</v>
      </c>
      <c r="L404" s="29" t="s">
        <v>45</v>
      </c>
      <c r="M404" s="29" t="s">
        <v>51</v>
      </c>
      <c r="N404" s="30" t="str">
        <f>VLOOKUP(M404,[6]OPERACIONAL!$A$1:$C$13,2,FALSE)</f>
        <v>SELECIONAR</v>
      </c>
    </row>
    <row r="405" spans="2:14">
      <c r="B405" s="23" t="str">
        <f t="shared" si="9"/>
        <v>U.</v>
      </c>
      <c r="C405" s="24" t="s">
        <v>4</v>
      </c>
      <c r="D405" s="25"/>
      <c r="E405" s="25"/>
      <c r="F405" s="24" t="s">
        <v>18</v>
      </c>
      <c r="G405" s="26">
        <v>1</v>
      </c>
      <c r="H405" s="31"/>
      <c r="I405" s="27">
        <v>0</v>
      </c>
      <c r="J405" s="28">
        <f t="shared" si="8"/>
        <v>0</v>
      </c>
      <c r="K405" s="29" t="s">
        <v>50</v>
      </c>
      <c r="L405" s="29" t="s">
        <v>45</v>
      </c>
      <c r="M405" s="29" t="s">
        <v>51</v>
      </c>
      <c r="N405" s="30" t="str">
        <f>VLOOKUP(M405,[6]OPERACIONAL!$A$1:$C$13,2,FALSE)</f>
        <v>SELECIONAR</v>
      </c>
    </row>
    <row r="406" spans="2:14">
      <c r="B406" s="23" t="str">
        <f t="shared" si="9"/>
        <v>U.</v>
      </c>
      <c r="C406" s="24" t="s">
        <v>4</v>
      </c>
      <c r="D406" s="25"/>
      <c r="E406" s="25"/>
      <c r="F406" s="24" t="s">
        <v>18</v>
      </c>
      <c r="G406" s="26">
        <v>1</v>
      </c>
      <c r="H406" s="31"/>
      <c r="I406" s="27">
        <v>0</v>
      </c>
      <c r="J406" s="28">
        <f t="shared" si="8"/>
        <v>0</v>
      </c>
      <c r="K406" s="29" t="s">
        <v>50</v>
      </c>
      <c r="L406" s="29" t="s">
        <v>45</v>
      </c>
      <c r="M406" s="29" t="s">
        <v>51</v>
      </c>
      <c r="N406" s="30" t="str">
        <f>VLOOKUP(M406,[6]OPERACIONAL!$A$1:$C$13,2,FALSE)</f>
        <v>SELECIONAR</v>
      </c>
    </row>
    <row r="407" spans="2:14">
      <c r="B407" s="23" t="str">
        <f t="shared" si="9"/>
        <v>U.</v>
      </c>
      <c r="C407" s="24" t="s">
        <v>4</v>
      </c>
      <c r="D407" s="25"/>
      <c r="E407" s="25"/>
      <c r="F407" s="24" t="s">
        <v>18</v>
      </c>
      <c r="G407" s="26">
        <v>1</v>
      </c>
      <c r="H407" s="31"/>
      <c r="I407" s="27">
        <v>0</v>
      </c>
      <c r="J407" s="28">
        <f t="shared" si="8"/>
        <v>0</v>
      </c>
      <c r="K407" s="29" t="s">
        <v>50</v>
      </c>
      <c r="L407" s="29" t="s">
        <v>45</v>
      </c>
      <c r="M407" s="29" t="s">
        <v>51</v>
      </c>
      <c r="N407" s="30" t="str">
        <f>VLOOKUP(M407,[6]OPERACIONAL!$A$1:$C$13,2,FALSE)</f>
        <v>SELECIONAR</v>
      </c>
    </row>
    <row r="408" spans="2:14">
      <c r="B408" s="23" t="str">
        <f t="shared" si="9"/>
        <v>U.</v>
      </c>
      <c r="C408" s="24" t="s">
        <v>4</v>
      </c>
      <c r="D408" s="25"/>
      <c r="E408" s="25"/>
      <c r="F408" s="24" t="s">
        <v>18</v>
      </c>
      <c r="G408" s="26">
        <v>1</v>
      </c>
      <c r="H408" s="31"/>
      <c r="I408" s="27">
        <v>0</v>
      </c>
      <c r="J408" s="28">
        <f t="shared" si="8"/>
        <v>0</v>
      </c>
      <c r="K408" s="29" t="s">
        <v>50</v>
      </c>
      <c r="L408" s="29" t="s">
        <v>45</v>
      </c>
      <c r="M408" s="29" t="s">
        <v>51</v>
      </c>
      <c r="N408" s="30" t="str">
        <f>VLOOKUP(M408,[6]OPERACIONAL!$A$1:$C$13,2,FALSE)</f>
        <v>SELECIONAR</v>
      </c>
    </row>
    <row r="409" spans="2:14">
      <c r="B409" s="23" t="str">
        <f t="shared" si="9"/>
        <v>U.</v>
      </c>
      <c r="C409" s="24" t="s">
        <v>4</v>
      </c>
      <c r="D409" s="25"/>
      <c r="E409" s="25"/>
      <c r="F409" s="24" t="s">
        <v>18</v>
      </c>
      <c r="G409" s="26">
        <v>1</v>
      </c>
      <c r="H409" s="31"/>
      <c r="I409" s="27">
        <v>0</v>
      </c>
      <c r="J409" s="28">
        <f t="shared" si="8"/>
        <v>0</v>
      </c>
      <c r="K409" s="29" t="s">
        <v>50</v>
      </c>
      <c r="L409" s="29" t="s">
        <v>45</v>
      </c>
      <c r="M409" s="29" t="s">
        <v>51</v>
      </c>
      <c r="N409" s="30" t="str">
        <f>VLOOKUP(M409,[6]OPERACIONAL!$A$1:$C$13,2,FALSE)</f>
        <v>SELECIONAR</v>
      </c>
    </row>
    <row r="410" spans="2:14">
      <c r="B410" s="23" t="str">
        <f t="shared" si="9"/>
        <v>U.</v>
      </c>
      <c r="C410" s="24" t="s">
        <v>4</v>
      </c>
      <c r="D410" s="25"/>
      <c r="E410" s="25"/>
      <c r="F410" s="24" t="s">
        <v>18</v>
      </c>
      <c r="G410" s="26">
        <v>1</v>
      </c>
      <c r="H410" s="31"/>
      <c r="I410" s="27">
        <v>0</v>
      </c>
      <c r="J410" s="28">
        <f t="shared" si="8"/>
        <v>0</v>
      </c>
      <c r="K410" s="29" t="s">
        <v>50</v>
      </c>
      <c r="L410" s="29" t="s">
        <v>45</v>
      </c>
      <c r="M410" s="29" t="s">
        <v>51</v>
      </c>
      <c r="N410" s="30" t="str">
        <f>VLOOKUP(M410,[6]OPERACIONAL!$A$1:$C$13,2,FALSE)</f>
        <v>SELECIONAR</v>
      </c>
    </row>
    <row r="411" spans="2:14">
      <c r="B411" s="23" t="str">
        <f t="shared" si="9"/>
        <v>U.</v>
      </c>
      <c r="C411" s="24" t="s">
        <v>4</v>
      </c>
      <c r="D411" s="25"/>
      <c r="E411" s="25"/>
      <c r="F411" s="24" t="s">
        <v>18</v>
      </c>
      <c r="G411" s="26">
        <v>1</v>
      </c>
      <c r="H411" s="31"/>
      <c r="I411" s="27">
        <v>0</v>
      </c>
      <c r="J411" s="28">
        <f t="shared" si="8"/>
        <v>0</v>
      </c>
      <c r="K411" s="29" t="s">
        <v>50</v>
      </c>
      <c r="L411" s="29" t="s">
        <v>45</v>
      </c>
      <c r="M411" s="29" t="s">
        <v>51</v>
      </c>
      <c r="N411" s="30" t="str">
        <f>VLOOKUP(M411,[6]OPERACIONAL!$A$1:$C$13,2,FALSE)</f>
        <v>SELECIONAR</v>
      </c>
    </row>
    <row r="412" spans="2:14">
      <c r="B412" s="23" t="str">
        <f t="shared" si="9"/>
        <v>U.</v>
      </c>
      <c r="C412" s="24" t="s">
        <v>4</v>
      </c>
      <c r="D412" s="25"/>
      <c r="E412" s="25"/>
      <c r="F412" s="24" t="s">
        <v>18</v>
      </c>
      <c r="G412" s="26">
        <v>1</v>
      </c>
      <c r="H412" s="31"/>
      <c r="I412" s="27">
        <v>0</v>
      </c>
      <c r="J412" s="28">
        <f t="shared" si="8"/>
        <v>0</v>
      </c>
      <c r="K412" s="29" t="s">
        <v>50</v>
      </c>
      <c r="L412" s="29" t="s">
        <v>45</v>
      </c>
      <c r="M412" s="29" t="s">
        <v>51</v>
      </c>
      <c r="N412" s="30" t="str">
        <f>VLOOKUP(M412,[6]OPERACIONAL!$A$1:$C$13,2,FALSE)</f>
        <v>SELECIONAR</v>
      </c>
    </row>
    <row r="413" spans="2:14">
      <c r="B413" s="23" t="str">
        <f t="shared" si="9"/>
        <v>U.</v>
      </c>
      <c r="C413" s="24" t="s">
        <v>4</v>
      </c>
      <c r="D413" s="25"/>
      <c r="E413" s="25"/>
      <c r="F413" s="24" t="s">
        <v>18</v>
      </c>
      <c r="G413" s="26">
        <v>1</v>
      </c>
      <c r="H413" s="31"/>
      <c r="I413" s="27">
        <v>0</v>
      </c>
      <c r="J413" s="28">
        <f t="shared" si="8"/>
        <v>0</v>
      </c>
      <c r="K413" s="29" t="s">
        <v>50</v>
      </c>
      <c r="L413" s="29" t="s">
        <v>45</v>
      </c>
      <c r="M413" s="29" t="s">
        <v>51</v>
      </c>
      <c r="N413" s="30" t="str">
        <f>VLOOKUP(M413,[6]OPERACIONAL!$A$1:$C$13,2,FALSE)</f>
        <v>SELECIONAR</v>
      </c>
    </row>
    <row r="414" spans="2:14">
      <c r="B414" s="23" t="str">
        <f t="shared" si="9"/>
        <v>U.</v>
      </c>
      <c r="C414" s="24" t="s">
        <v>4</v>
      </c>
      <c r="D414" s="25"/>
      <c r="E414" s="25"/>
      <c r="F414" s="24" t="s">
        <v>18</v>
      </c>
      <c r="G414" s="26">
        <v>1</v>
      </c>
      <c r="H414" s="31"/>
      <c r="I414" s="27">
        <v>0</v>
      </c>
      <c r="J414" s="28">
        <f t="shared" si="8"/>
        <v>0</v>
      </c>
      <c r="K414" s="29" t="s">
        <v>50</v>
      </c>
      <c r="L414" s="29" t="s">
        <v>45</v>
      </c>
      <c r="M414" s="29" t="s">
        <v>51</v>
      </c>
      <c r="N414" s="30" t="str">
        <f>VLOOKUP(M414,[6]OPERACIONAL!$A$1:$C$13,2,FALSE)</f>
        <v>SELECIONAR</v>
      </c>
    </row>
    <row r="415" spans="2:14">
      <c r="B415" s="23" t="str">
        <f t="shared" si="9"/>
        <v>U.</v>
      </c>
      <c r="C415" s="24" t="s">
        <v>4</v>
      </c>
      <c r="D415" s="25"/>
      <c r="E415" s="25"/>
      <c r="F415" s="24" t="s">
        <v>18</v>
      </c>
      <c r="G415" s="26">
        <v>1</v>
      </c>
      <c r="H415" s="31"/>
      <c r="I415" s="27">
        <v>0</v>
      </c>
      <c r="J415" s="28">
        <f t="shared" ref="J415:J478" si="10">G415*I415</f>
        <v>0</v>
      </c>
      <c r="K415" s="29" t="s">
        <v>50</v>
      </c>
      <c r="L415" s="29" t="s">
        <v>45</v>
      </c>
      <c r="M415" s="29" t="s">
        <v>51</v>
      </c>
      <c r="N415" s="30" t="str">
        <f>VLOOKUP(M415,[6]OPERACIONAL!$A$1:$C$13,2,FALSE)</f>
        <v>SELECIONAR</v>
      </c>
    </row>
    <row r="416" spans="2:14">
      <c r="B416" s="23" t="str">
        <f t="shared" si="9"/>
        <v>U.</v>
      </c>
      <c r="C416" s="24" t="s">
        <v>4</v>
      </c>
      <c r="D416" s="25"/>
      <c r="E416" s="25"/>
      <c r="F416" s="24" t="s">
        <v>18</v>
      </c>
      <c r="G416" s="26">
        <v>1</v>
      </c>
      <c r="H416" s="31"/>
      <c r="I416" s="27">
        <v>0</v>
      </c>
      <c r="J416" s="28">
        <f t="shared" si="10"/>
        <v>0</v>
      </c>
      <c r="K416" s="29" t="s">
        <v>50</v>
      </c>
      <c r="L416" s="29" t="s">
        <v>45</v>
      </c>
      <c r="M416" s="29" t="s">
        <v>51</v>
      </c>
      <c r="N416" s="30" t="str">
        <f>VLOOKUP(M416,[6]OPERACIONAL!$A$1:$C$13,2,FALSE)</f>
        <v>SELECIONAR</v>
      </c>
    </row>
    <row r="417" spans="2:14">
      <c r="B417" s="23" t="str">
        <f t="shared" si="9"/>
        <v>U.</v>
      </c>
      <c r="C417" s="24" t="s">
        <v>4</v>
      </c>
      <c r="D417" s="25"/>
      <c r="E417" s="25"/>
      <c r="F417" s="24" t="s">
        <v>18</v>
      </c>
      <c r="G417" s="26">
        <v>1</v>
      </c>
      <c r="H417" s="31"/>
      <c r="I417" s="27">
        <v>0</v>
      </c>
      <c r="J417" s="28">
        <f t="shared" si="10"/>
        <v>0</v>
      </c>
      <c r="K417" s="29" t="s">
        <v>50</v>
      </c>
      <c r="L417" s="29" t="s">
        <v>45</v>
      </c>
      <c r="M417" s="29" t="s">
        <v>51</v>
      </c>
      <c r="N417" s="30" t="str">
        <f>VLOOKUP(M417,[6]OPERACIONAL!$A$1:$C$13,2,FALSE)</f>
        <v>SELECIONAR</v>
      </c>
    </row>
    <row r="418" spans="2:14">
      <c r="B418" s="23" t="str">
        <f t="shared" si="9"/>
        <v>U.</v>
      </c>
      <c r="C418" s="24" t="s">
        <v>4</v>
      </c>
      <c r="D418" s="25"/>
      <c r="E418" s="25"/>
      <c r="F418" s="24" t="s">
        <v>18</v>
      </c>
      <c r="G418" s="26">
        <v>1</v>
      </c>
      <c r="H418" s="31"/>
      <c r="I418" s="27">
        <v>0</v>
      </c>
      <c r="J418" s="28">
        <f t="shared" si="10"/>
        <v>0</v>
      </c>
      <c r="K418" s="29" t="s">
        <v>50</v>
      </c>
      <c r="L418" s="29" t="s">
        <v>45</v>
      </c>
      <c r="M418" s="29" t="s">
        <v>51</v>
      </c>
      <c r="N418" s="30" t="str">
        <f>VLOOKUP(M418,[6]OPERACIONAL!$A$1:$C$13,2,FALSE)</f>
        <v>SELECIONAR</v>
      </c>
    </row>
    <row r="419" spans="2:14">
      <c r="B419" s="23" t="str">
        <f t="shared" si="9"/>
        <v>U.</v>
      </c>
      <c r="C419" s="24" t="s">
        <v>4</v>
      </c>
      <c r="D419" s="25"/>
      <c r="E419" s="25"/>
      <c r="F419" s="24" t="s">
        <v>18</v>
      </c>
      <c r="G419" s="26">
        <v>1</v>
      </c>
      <c r="H419" s="31"/>
      <c r="I419" s="27">
        <v>0</v>
      </c>
      <c r="J419" s="28">
        <f t="shared" si="10"/>
        <v>0</v>
      </c>
      <c r="K419" s="29" t="s">
        <v>50</v>
      </c>
      <c r="L419" s="29" t="s">
        <v>45</v>
      </c>
      <c r="M419" s="29" t="s">
        <v>51</v>
      </c>
      <c r="N419" s="30" t="str">
        <f>VLOOKUP(M419,[6]OPERACIONAL!$A$1:$C$13,2,FALSE)</f>
        <v>SELECIONAR</v>
      </c>
    </row>
    <row r="420" spans="2:14">
      <c r="B420" s="23" t="str">
        <f t="shared" si="9"/>
        <v>U.</v>
      </c>
      <c r="C420" s="24" t="s">
        <v>4</v>
      </c>
      <c r="D420" s="25"/>
      <c r="E420" s="25"/>
      <c r="F420" s="24" t="s">
        <v>18</v>
      </c>
      <c r="G420" s="26">
        <v>1</v>
      </c>
      <c r="H420" s="31"/>
      <c r="I420" s="27">
        <v>0</v>
      </c>
      <c r="J420" s="28">
        <f t="shared" si="10"/>
        <v>0</v>
      </c>
      <c r="K420" s="29" t="s">
        <v>50</v>
      </c>
      <c r="L420" s="29" t="s">
        <v>45</v>
      </c>
      <c r="M420" s="29" t="s">
        <v>51</v>
      </c>
      <c r="N420" s="30" t="str">
        <f>VLOOKUP(M420,[6]OPERACIONAL!$A$1:$C$13,2,FALSE)</f>
        <v>SELECIONAR</v>
      </c>
    </row>
    <row r="421" spans="2:14">
      <c r="B421" s="23" t="str">
        <f t="shared" si="9"/>
        <v>U.</v>
      </c>
      <c r="C421" s="24" t="s">
        <v>4</v>
      </c>
      <c r="D421" s="25"/>
      <c r="E421" s="25"/>
      <c r="F421" s="24" t="s">
        <v>18</v>
      </c>
      <c r="G421" s="26">
        <v>1</v>
      </c>
      <c r="H421" s="31"/>
      <c r="I421" s="27">
        <v>0</v>
      </c>
      <c r="J421" s="28">
        <f t="shared" si="10"/>
        <v>0</v>
      </c>
      <c r="K421" s="29" t="s">
        <v>50</v>
      </c>
      <c r="L421" s="29" t="s">
        <v>45</v>
      </c>
      <c r="M421" s="29" t="s">
        <v>51</v>
      </c>
      <c r="N421" s="30" t="str">
        <f>VLOOKUP(M421,[6]OPERACIONAL!$A$1:$C$13,2,FALSE)</f>
        <v>SELECIONAR</v>
      </c>
    </row>
    <row r="422" spans="2:14">
      <c r="B422" s="23" t="str">
        <f t="shared" si="9"/>
        <v>U.</v>
      </c>
      <c r="C422" s="24" t="s">
        <v>4</v>
      </c>
      <c r="D422" s="25"/>
      <c r="E422" s="25"/>
      <c r="F422" s="24" t="s">
        <v>18</v>
      </c>
      <c r="G422" s="26">
        <v>1</v>
      </c>
      <c r="H422" s="31"/>
      <c r="I422" s="27">
        <v>0</v>
      </c>
      <c r="J422" s="28">
        <f t="shared" si="10"/>
        <v>0</v>
      </c>
      <c r="K422" s="29" t="s">
        <v>50</v>
      </c>
      <c r="L422" s="29" t="s">
        <v>45</v>
      </c>
      <c r="M422" s="29" t="s">
        <v>51</v>
      </c>
      <c r="N422" s="30" t="str">
        <f>VLOOKUP(M422,[6]OPERACIONAL!$A$1:$C$13,2,FALSE)</f>
        <v>SELECIONAR</v>
      </c>
    </row>
    <row r="423" spans="2:14">
      <c r="B423" s="23" t="str">
        <f t="shared" si="9"/>
        <v>U.</v>
      </c>
      <c r="C423" s="24" t="s">
        <v>4</v>
      </c>
      <c r="D423" s="25"/>
      <c r="E423" s="25"/>
      <c r="F423" s="24" t="s">
        <v>18</v>
      </c>
      <c r="G423" s="26">
        <v>1</v>
      </c>
      <c r="H423" s="31"/>
      <c r="I423" s="27">
        <v>0</v>
      </c>
      <c r="J423" s="28">
        <f t="shared" si="10"/>
        <v>0</v>
      </c>
      <c r="K423" s="29" t="s">
        <v>50</v>
      </c>
      <c r="L423" s="29" t="s">
        <v>45</v>
      </c>
      <c r="M423" s="29" t="s">
        <v>51</v>
      </c>
      <c r="N423" s="30" t="str">
        <f>VLOOKUP(M423,[6]OPERACIONAL!$A$1:$C$13,2,FALSE)</f>
        <v>SELECIONAR</v>
      </c>
    </row>
    <row r="424" spans="2:14">
      <c r="B424" s="23" t="str">
        <f t="shared" si="9"/>
        <v>U.</v>
      </c>
      <c r="C424" s="24" t="s">
        <v>4</v>
      </c>
      <c r="D424" s="25"/>
      <c r="E424" s="25"/>
      <c r="F424" s="24" t="s">
        <v>18</v>
      </c>
      <c r="G424" s="26">
        <v>1</v>
      </c>
      <c r="H424" s="31"/>
      <c r="I424" s="27">
        <v>0</v>
      </c>
      <c r="J424" s="28">
        <f t="shared" si="10"/>
        <v>0</v>
      </c>
      <c r="K424" s="29" t="s">
        <v>50</v>
      </c>
      <c r="L424" s="29" t="s">
        <v>45</v>
      </c>
      <c r="M424" s="29" t="s">
        <v>51</v>
      </c>
      <c r="N424" s="30" t="str">
        <f>VLOOKUP(M424,[6]OPERACIONAL!$A$1:$C$13,2,FALSE)</f>
        <v>SELECIONAR</v>
      </c>
    </row>
    <row r="425" spans="2:14">
      <c r="B425" s="23" t="str">
        <f t="shared" si="9"/>
        <v>U.</v>
      </c>
      <c r="C425" s="24" t="s">
        <v>4</v>
      </c>
      <c r="D425" s="25"/>
      <c r="E425" s="25"/>
      <c r="F425" s="24" t="s">
        <v>18</v>
      </c>
      <c r="G425" s="26">
        <v>1</v>
      </c>
      <c r="H425" s="31"/>
      <c r="I425" s="27">
        <v>0</v>
      </c>
      <c r="J425" s="28">
        <f t="shared" si="10"/>
        <v>0</v>
      </c>
      <c r="K425" s="29" t="s">
        <v>50</v>
      </c>
      <c r="L425" s="29" t="s">
        <v>45</v>
      </c>
      <c r="M425" s="29" t="s">
        <v>51</v>
      </c>
      <c r="N425" s="30" t="str">
        <f>VLOOKUP(M425,[6]OPERACIONAL!$A$1:$C$13,2,FALSE)</f>
        <v>SELECIONAR</v>
      </c>
    </row>
    <row r="426" spans="2:14">
      <c r="B426" s="23" t="str">
        <f t="shared" si="9"/>
        <v>U.</v>
      </c>
      <c r="C426" s="24" t="s">
        <v>4</v>
      </c>
      <c r="D426" s="25"/>
      <c r="E426" s="25"/>
      <c r="F426" s="24" t="s">
        <v>18</v>
      </c>
      <c r="G426" s="26">
        <v>1</v>
      </c>
      <c r="H426" s="31"/>
      <c r="I426" s="27">
        <v>0</v>
      </c>
      <c r="J426" s="28">
        <f t="shared" si="10"/>
        <v>0</v>
      </c>
      <c r="K426" s="29" t="s">
        <v>50</v>
      </c>
      <c r="L426" s="29" t="s">
        <v>45</v>
      </c>
      <c r="M426" s="29" t="s">
        <v>51</v>
      </c>
      <c r="N426" s="30" t="str">
        <f>VLOOKUP(M426,[6]OPERACIONAL!$A$1:$C$13,2,FALSE)</f>
        <v>SELECIONAR</v>
      </c>
    </row>
    <row r="427" spans="2:14">
      <c r="B427" s="23" t="str">
        <f t="shared" si="9"/>
        <v>U.</v>
      </c>
      <c r="C427" s="24" t="s">
        <v>4</v>
      </c>
      <c r="D427" s="25"/>
      <c r="E427" s="25"/>
      <c r="F427" s="24" t="s">
        <v>18</v>
      </c>
      <c r="G427" s="26">
        <v>1</v>
      </c>
      <c r="H427" s="31"/>
      <c r="I427" s="27">
        <v>0</v>
      </c>
      <c r="J427" s="28">
        <f t="shared" si="10"/>
        <v>0</v>
      </c>
      <c r="K427" s="29" t="s">
        <v>50</v>
      </c>
      <c r="L427" s="29" t="s">
        <v>45</v>
      </c>
      <c r="M427" s="29" t="s">
        <v>51</v>
      </c>
      <c r="N427" s="30" t="str">
        <f>VLOOKUP(M427,[6]OPERACIONAL!$A$1:$C$13,2,FALSE)</f>
        <v>SELECIONAR</v>
      </c>
    </row>
    <row r="428" spans="2:14">
      <c r="B428" s="23" t="str">
        <f t="shared" si="9"/>
        <v>U.</v>
      </c>
      <c r="C428" s="24" t="s">
        <v>4</v>
      </c>
      <c r="D428" s="25"/>
      <c r="E428" s="25"/>
      <c r="F428" s="24" t="s">
        <v>18</v>
      </c>
      <c r="G428" s="26">
        <v>1</v>
      </c>
      <c r="H428" s="31"/>
      <c r="I428" s="27">
        <v>0</v>
      </c>
      <c r="J428" s="28">
        <f t="shared" si="10"/>
        <v>0</v>
      </c>
      <c r="K428" s="29" t="s">
        <v>50</v>
      </c>
      <c r="L428" s="29" t="s">
        <v>45</v>
      </c>
      <c r="M428" s="29" t="s">
        <v>51</v>
      </c>
      <c r="N428" s="30" t="str">
        <f>VLOOKUP(M428,[6]OPERACIONAL!$A$1:$C$13,2,FALSE)</f>
        <v>SELECIONAR</v>
      </c>
    </row>
    <row r="429" spans="2:14">
      <c r="B429" s="23" t="str">
        <f t="shared" si="9"/>
        <v>U.</v>
      </c>
      <c r="C429" s="24" t="s">
        <v>4</v>
      </c>
      <c r="D429" s="25"/>
      <c r="E429" s="25"/>
      <c r="F429" s="24" t="s">
        <v>18</v>
      </c>
      <c r="G429" s="26">
        <v>1</v>
      </c>
      <c r="H429" s="31"/>
      <c r="I429" s="27">
        <v>0</v>
      </c>
      <c r="J429" s="28">
        <f t="shared" si="10"/>
        <v>0</v>
      </c>
      <c r="K429" s="29" t="s">
        <v>50</v>
      </c>
      <c r="L429" s="29" t="s">
        <v>45</v>
      </c>
      <c r="M429" s="29" t="s">
        <v>51</v>
      </c>
      <c r="N429" s="30" t="str">
        <f>VLOOKUP(M429,[6]OPERACIONAL!$A$1:$C$13,2,FALSE)</f>
        <v>SELECIONAR</v>
      </c>
    </row>
    <row r="430" spans="2:14">
      <c r="B430" s="23" t="str">
        <f t="shared" si="9"/>
        <v>U.</v>
      </c>
      <c r="C430" s="24" t="s">
        <v>4</v>
      </c>
      <c r="D430" s="25"/>
      <c r="E430" s="25"/>
      <c r="F430" s="24" t="s">
        <v>18</v>
      </c>
      <c r="G430" s="26">
        <v>1</v>
      </c>
      <c r="H430" s="31"/>
      <c r="I430" s="27">
        <v>0</v>
      </c>
      <c r="J430" s="28">
        <f t="shared" si="10"/>
        <v>0</v>
      </c>
      <c r="K430" s="29" t="s">
        <v>50</v>
      </c>
      <c r="L430" s="29" t="s">
        <v>45</v>
      </c>
      <c r="M430" s="29" t="s">
        <v>51</v>
      </c>
      <c r="N430" s="30" t="str">
        <f>VLOOKUP(M430,[6]OPERACIONAL!$A$1:$C$13,2,FALSE)</f>
        <v>SELECIONAR</v>
      </c>
    </row>
    <row r="431" spans="2:14">
      <c r="B431" s="23" t="str">
        <f t="shared" si="9"/>
        <v>U.</v>
      </c>
      <c r="C431" s="24" t="s">
        <v>4</v>
      </c>
      <c r="D431" s="25"/>
      <c r="E431" s="25"/>
      <c r="F431" s="24" t="s">
        <v>18</v>
      </c>
      <c r="G431" s="26">
        <v>1</v>
      </c>
      <c r="H431" s="31"/>
      <c r="I431" s="27">
        <v>0</v>
      </c>
      <c r="J431" s="28">
        <f t="shared" si="10"/>
        <v>0</v>
      </c>
      <c r="K431" s="29" t="s">
        <v>50</v>
      </c>
      <c r="L431" s="29" t="s">
        <v>45</v>
      </c>
      <c r="M431" s="29" t="s">
        <v>51</v>
      </c>
      <c r="N431" s="30" t="str">
        <f>VLOOKUP(M431,[6]OPERACIONAL!$A$1:$C$13,2,FALSE)</f>
        <v>SELECIONAR</v>
      </c>
    </row>
    <row r="432" spans="2:14">
      <c r="B432" s="23" t="str">
        <f t="shared" si="9"/>
        <v>U.</v>
      </c>
      <c r="C432" s="24" t="s">
        <v>4</v>
      </c>
      <c r="D432" s="25"/>
      <c r="E432" s="25"/>
      <c r="F432" s="24" t="s">
        <v>18</v>
      </c>
      <c r="G432" s="26">
        <v>1</v>
      </c>
      <c r="H432" s="31"/>
      <c r="I432" s="27">
        <v>0</v>
      </c>
      <c r="J432" s="28">
        <f t="shared" si="10"/>
        <v>0</v>
      </c>
      <c r="K432" s="29" t="s">
        <v>50</v>
      </c>
      <c r="L432" s="29" t="s">
        <v>45</v>
      </c>
      <c r="M432" s="29" t="s">
        <v>51</v>
      </c>
      <c r="N432" s="30" t="str">
        <f>VLOOKUP(M432,[6]OPERACIONAL!$A$1:$C$13,2,FALSE)</f>
        <v>SELECIONAR</v>
      </c>
    </row>
    <row r="433" spans="2:14">
      <c r="B433" s="23" t="str">
        <f t="shared" si="9"/>
        <v>U.</v>
      </c>
      <c r="C433" s="24" t="s">
        <v>4</v>
      </c>
      <c r="D433" s="25"/>
      <c r="E433" s="25"/>
      <c r="F433" s="24" t="s">
        <v>18</v>
      </c>
      <c r="G433" s="26">
        <v>1</v>
      </c>
      <c r="H433" s="31"/>
      <c r="I433" s="27">
        <v>0</v>
      </c>
      <c r="J433" s="28">
        <f t="shared" si="10"/>
        <v>0</v>
      </c>
      <c r="K433" s="29" t="s">
        <v>50</v>
      </c>
      <c r="L433" s="29" t="s">
        <v>45</v>
      </c>
      <c r="M433" s="29" t="s">
        <v>51</v>
      </c>
      <c r="N433" s="30" t="str">
        <f>VLOOKUP(M433,[6]OPERACIONAL!$A$1:$C$13,2,FALSE)</f>
        <v>SELECIONAR</v>
      </c>
    </row>
    <row r="434" spans="2:14">
      <c r="B434" s="23" t="str">
        <f t="shared" si="9"/>
        <v>U.</v>
      </c>
      <c r="C434" s="24" t="s">
        <v>4</v>
      </c>
      <c r="D434" s="25"/>
      <c r="E434" s="25"/>
      <c r="F434" s="24" t="s">
        <v>18</v>
      </c>
      <c r="G434" s="26">
        <v>1</v>
      </c>
      <c r="H434" s="31"/>
      <c r="I434" s="27">
        <v>0</v>
      </c>
      <c r="J434" s="28">
        <f t="shared" si="10"/>
        <v>0</v>
      </c>
      <c r="K434" s="29" t="s">
        <v>50</v>
      </c>
      <c r="L434" s="29" t="s">
        <v>45</v>
      </c>
      <c r="M434" s="29" t="s">
        <v>51</v>
      </c>
      <c r="N434" s="30" t="str">
        <f>VLOOKUP(M434,[6]OPERACIONAL!$A$1:$C$13,2,FALSE)</f>
        <v>SELECIONAR</v>
      </c>
    </row>
    <row r="435" spans="2:14">
      <c r="B435" s="23" t="str">
        <f t="shared" si="9"/>
        <v>U.</v>
      </c>
      <c r="C435" s="24" t="s">
        <v>4</v>
      </c>
      <c r="D435" s="25"/>
      <c r="E435" s="25"/>
      <c r="F435" s="24" t="s">
        <v>18</v>
      </c>
      <c r="G435" s="26">
        <v>1</v>
      </c>
      <c r="H435" s="31"/>
      <c r="I435" s="27">
        <v>0</v>
      </c>
      <c r="J435" s="28">
        <f t="shared" si="10"/>
        <v>0</v>
      </c>
      <c r="K435" s="29" t="s">
        <v>50</v>
      </c>
      <c r="L435" s="29" t="s">
        <v>45</v>
      </c>
      <c r="M435" s="29" t="s">
        <v>51</v>
      </c>
      <c r="N435" s="30" t="str">
        <f>VLOOKUP(M435,[6]OPERACIONAL!$A$1:$C$13,2,FALSE)</f>
        <v>SELECIONAR</v>
      </c>
    </row>
    <row r="436" spans="2:14">
      <c r="B436" s="23" t="str">
        <f t="shared" si="9"/>
        <v>U.</v>
      </c>
      <c r="C436" s="24" t="s">
        <v>4</v>
      </c>
      <c r="D436" s="25"/>
      <c r="E436" s="25"/>
      <c r="F436" s="24" t="s">
        <v>18</v>
      </c>
      <c r="G436" s="26">
        <v>1</v>
      </c>
      <c r="H436" s="31"/>
      <c r="I436" s="27">
        <v>0</v>
      </c>
      <c r="J436" s="28">
        <f t="shared" si="10"/>
        <v>0</v>
      </c>
      <c r="K436" s="29" t="s">
        <v>50</v>
      </c>
      <c r="L436" s="29" t="s">
        <v>45</v>
      </c>
      <c r="M436" s="29" t="s">
        <v>51</v>
      </c>
      <c r="N436" s="30" t="str">
        <f>VLOOKUP(M436,[6]OPERACIONAL!$A$1:$C$13,2,FALSE)</f>
        <v>SELECIONAR</v>
      </c>
    </row>
    <row r="437" spans="2:14">
      <c r="B437" s="23" t="str">
        <f t="shared" si="9"/>
        <v>U.</v>
      </c>
      <c r="C437" s="24" t="s">
        <v>4</v>
      </c>
      <c r="D437" s="25"/>
      <c r="E437" s="25"/>
      <c r="F437" s="24" t="s">
        <v>18</v>
      </c>
      <c r="G437" s="26">
        <v>1</v>
      </c>
      <c r="H437" s="31"/>
      <c r="I437" s="27">
        <v>0</v>
      </c>
      <c r="J437" s="28">
        <f t="shared" si="10"/>
        <v>0</v>
      </c>
      <c r="K437" s="29" t="s">
        <v>50</v>
      </c>
      <c r="L437" s="29" t="s">
        <v>45</v>
      </c>
      <c r="M437" s="29" t="s">
        <v>51</v>
      </c>
      <c r="N437" s="30" t="str">
        <f>VLOOKUP(M437,[6]OPERACIONAL!$A$1:$C$13,2,FALSE)</f>
        <v>SELECIONAR</v>
      </c>
    </row>
    <row r="438" spans="2:14">
      <c r="B438" s="23" t="str">
        <f t="shared" si="9"/>
        <v>U.</v>
      </c>
      <c r="C438" s="24" t="s">
        <v>4</v>
      </c>
      <c r="D438" s="25"/>
      <c r="E438" s="25"/>
      <c r="F438" s="24" t="s">
        <v>18</v>
      </c>
      <c r="G438" s="26">
        <v>1</v>
      </c>
      <c r="H438" s="31"/>
      <c r="I438" s="27">
        <v>0</v>
      </c>
      <c r="J438" s="28">
        <f t="shared" si="10"/>
        <v>0</v>
      </c>
      <c r="K438" s="29" t="s">
        <v>50</v>
      </c>
      <c r="L438" s="29" t="s">
        <v>45</v>
      </c>
      <c r="M438" s="29" t="s">
        <v>51</v>
      </c>
      <c r="N438" s="30" t="str">
        <f>VLOOKUP(M438,[6]OPERACIONAL!$A$1:$C$13,2,FALSE)</f>
        <v>SELECIONAR</v>
      </c>
    </row>
    <row r="439" spans="2:14">
      <c r="B439" s="23" t="str">
        <f t="shared" si="9"/>
        <v>U.</v>
      </c>
      <c r="C439" s="24" t="s">
        <v>4</v>
      </c>
      <c r="D439" s="25"/>
      <c r="E439" s="25"/>
      <c r="F439" s="24" t="s">
        <v>18</v>
      </c>
      <c r="G439" s="26">
        <v>1</v>
      </c>
      <c r="H439" s="31"/>
      <c r="I439" s="27">
        <v>0</v>
      </c>
      <c r="J439" s="28">
        <f t="shared" si="10"/>
        <v>0</v>
      </c>
      <c r="K439" s="29" t="s">
        <v>50</v>
      </c>
      <c r="L439" s="29" t="s">
        <v>45</v>
      </c>
      <c r="M439" s="29" t="s">
        <v>51</v>
      </c>
      <c r="N439" s="30" t="str">
        <f>VLOOKUP(M439,[6]OPERACIONAL!$A$1:$C$13,2,FALSE)</f>
        <v>SELECIONAR</v>
      </c>
    </row>
    <row r="440" spans="2:14">
      <c r="B440" s="23" t="str">
        <f t="shared" si="9"/>
        <v>U.</v>
      </c>
      <c r="C440" s="24" t="s">
        <v>4</v>
      </c>
      <c r="D440" s="25"/>
      <c r="E440" s="25"/>
      <c r="F440" s="24" t="s">
        <v>18</v>
      </c>
      <c r="G440" s="26">
        <v>1</v>
      </c>
      <c r="H440" s="31"/>
      <c r="I440" s="27">
        <v>0</v>
      </c>
      <c r="J440" s="28">
        <f t="shared" si="10"/>
        <v>0</v>
      </c>
      <c r="K440" s="29" t="s">
        <v>50</v>
      </c>
      <c r="L440" s="29" t="s">
        <v>45</v>
      </c>
      <c r="M440" s="29" t="s">
        <v>51</v>
      </c>
      <c r="N440" s="30" t="str">
        <f>VLOOKUP(M440,[6]OPERACIONAL!$A$1:$C$13,2,FALSE)</f>
        <v>SELECIONAR</v>
      </c>
    </row>
    <row r="441" spans="2:14">
      <c r="B441" s="23" t="str">
        <f t="shared" si="9"/>
        <v>U.</v>
      </c>
      <c r="C441" s="24" t="s">
        <v>4</v>
      </c>
      <c r="D441" s="25"/>
      <c r="E441" s="25"/>
      <c r="F441" s="24" t="s">
        <v>18</v>
      </c>
      <c r="G441" s="26">
        <v>1</v>
      </c>
      <c r="H441" s="31"/>
      <c r="I441" s="27">
        <v>0</v>
      </c>
      <c r="J441" s="28">
        <f t="shared" si="10"/>
        <v>0</v>
      </c>
      <c r="K441" s="29" t="s">
        <v>50</v>
      </c>
      <c r="L441" s="29" t="s">
        <v>45</v>
      </c>
      <c r="M441" s="29" t="s">
        <v>51</v>
      </c>
      <c r="N441" s="30" t="str">
        <f>VLOOKUP(M441,[6]OPERACIONAL!$A$1:$C$13,2,FALSE)</f>
        <v>SELECIONAR</v>
      </c>
    </row>
    <row r="442" spans="2:14">
      <c r="B442" s="23" t="str">
        <f t="shared" si="9"/>
        <v>U.</v>
      </c>
      <c r="C442" s="24" t="s">
        <v>4</v>
      </c>
      <c r="D442" s="25"/>
      <c r="E442" s="25"/>
      <c r="F442" s="24" t="s">
        <v>18</v>
      </c>
      <c r="G442" s="26">
        <v>1</v>
      </c>
      <c r="H442" s="31"/>
      <c r="I442" s="27">
        <v>0</v>
      </c>
      <c r="J442" s="28">
        <f t="shared" si="10"/>
        <v>0</v>
      </c>
      <c r="K442" s="29" t="s">
        <v>50</v>
      </c>
      <c r="L442" s="29" t="s">
        <v>45</v>
      </c>
      <c r="M442" s="29" t="s">
        <v>51</v>
      </c>
      <c r="N442" s="30" t="str">
        <f>VLOOKUP(M442,[6]OPERACIONAL!$A$1:$C$13,2,FALSE)</f>
        <v>SELECIONAR</v>
      </c>
    </row>
    <row r="443" spans="2:14">
      <c r="B443" s="23" t="str">
        <f t="shared" si="9"/>
        <v>U.</v>
      </c>
      <c r="C443" s="24" t="s">
        <v>4</v>
      </c>
      <c r="D443" s="25"/>
      <c r="E443" s="25"/>
      <c r="F443" s="24" t="s">
        <v>18</v>
      </c>
      <c r="G443" s="26">
        <v>1</v>
      </c>
      <c r="H443" s="31"/>
      <c r="I443" s="27">
        <v>0</v>
      </c>
      <c r="J443" s="28">
        <f t="shared" si="10"/>
        <v>0</v>
      </c>
      <c r="K443" s="29" t="s">
        <v>50</v>
      </c>
      <c r="L443" s="29" t="s">
        <v>45</v>
      </c>
      <c r="M443" s="29" t="s">
        <v>51</v>
      </c>
      <c r="N443" s="30" t="str">
        <f>VLOOKUP(M443,[6]OPERACIONAL!$A$1:$C$13,2,FALSE)</f>
        <v>SELECIONAR</v>
      </c>
    </row>
    <row r="444" spans="2:14">
      <c r="B444" s="23" t="str">
        <f t="shared" si="9"/>
        <v>U.</v>
      </c>
      <c r="C444" s="24" t="s">
        <v>4</v>
      </c>
      <c r="D444" s="25"/>
      <c r="E444" s="25"/>
      <c r="F444" s="24" t="s">
        <v>18</v>
      </c>
      <c r="G444" s="26">
        <v>1</v>
      </c>
      <c r="H444" s="31"/>
      <c r="I444" s="27">
        <v>0</v>
      </c>
      <c r="J444" s="28">
        <f t="shared" si="10"/>
        <v>0</v>
      </c>
      <c r="K444" s="29" t="s">
        <v>50</v>
      </c>
      <c r="L444" s="29" t="s">
        <v>45</v>
      </c>
      <c r="M444" s="29" t="s">
        <v>51</v>
      </c>
      <c r="N444" s="30" t="str">
        <f>VLOOKUP(M444,[6]OPERACIONAL!$A$1:$C$13,2,FALSE)</f>
        <v>SELECIONAR</v>
      </c>
    </row>
    <row r="445" spans="2:14">
      <c r="B445" s="23" t="str">
        <f t="shared" si="9"/>
        <v>U.</v>
      </c>
      <c r="C445" s="24" t="s">
        <v>4</v>
      </c>
      <c r="D445" s="25"/>
      <c r="E445" s="25"/>
      <c r="F445" s="24" t="s">
        <v>18</v>
      </c>
      <c r="G445" s="26">
        <v>1</v>
      </c>
      <c r="H445" s="31"/>
      <c r="I445" s="27">
        <v>0</v>
      </c>
      <c r="J445" s="28">
        <f t="shared" si="10"/>
        <v>0</v>
      </c>
      <c r="K445" s="29" t="s">
        <v>50</v>
      </c>
      <c r="L445" s="29" t="s">
        <v>45</v>
      </c>
      <c r="M445" s="29" t="s">
        <v>51</v>
      </c>
      <c r="N445" s="30" t="str">
        <f>VLOOKUP(M445,[6]OPERACIONAL!$A$1:$C$13,2,FALSE)</f>
        <v>SELECIONAR</v>
      </c>
    </row>
    <row r="446" spans="2:14">
      <c r="B446" s="23" t="str">
        <f t="shared" si="9"/>
        <v>U.</v>
      </c>
      <c r="C446" s="24" t="s">
        <v>4</v>
      </c>
      <c r="D446" s="25"/>
      <c r="E446" s="25"/>
      <c r="F446" s="24" t="s">
        <v>18</v>
      </c>
      <c r="G446" s="26">
        <v>1</v>
      </c>
      <c r="H446" s="31"/>
      <c r="I446" s="27">
        <v>0</v>
      </c>
      <c r="J446" s="28">
        <f t="shared" si="10"/>
        <v>0</v>
      </c>
      <c r="K446" s="29" t="s">
        <v>50</v>
      </c>
      <c r="L446" s="29" t="s">
        <v>45</v>
      </c>
      <c r="M446" s="29" t="s">
        <v>51</v>
      </c>
      <c r="N446" s="30" t="str">
        <f>VLOOKUP(M446,[6]OPERACIONAL!$A$1:$C$13,2,FALSE)</f>
        <v>SELECIONAR</v>
      </c>
    </row>
    <row r="447" spans="2:14">
      <c r="B447" s="23" t="str">
        <f t="shared" si="9"/>
        <v>U.</v>
      </c>
      <c r="C447" s="24" t="s">
        <v>4</v>
      </c>
      <c r="D447" s="25"/>
      <c r="E447" s="25"/>
      <c r="F447" s="24" t="s">
        <v>18</v>
      </c>
      <c r="G447" s="26">
        <v>1</v>
      </c>
      <c r="H447" s="31"/>
      <c r="I447" s="27">
        <v>0</v>
      </c>
      <c r="J447" s="28">
        <f t="shared" si="10"/>
        <v>0</v>
      </c>
      <c r="K447" s="29" t="s">
        <v>50</v>
      </c>
      <c r="L447" s="29" t="s">
        <v>45</v>
      </c>
      <c r="M447" s="29" t="s">
        <v>51</v>
      </c>
      <c r="N447" s="30" t="str">
        <f>VLOOKUP(M447,[6]OPERACIONAL!$A$1:$C$13,2,FALSE)</f>
        <v>SELECIONAR</v>
      </c>
    </row>
    <row r="448" spans="2:14">
      <c r="B448" s="23" t="str">
        <f t="shared" ref="B448:B511" si="11">MID(C448,1,2)</f>
        <v>U.</v>
      </c>
      <c r="C448" s="24" t="s">
        <v>4</v>
      </c>
      <c r="D448" s="25"/>
      <c r="E448" s="25"/>
      <c r="F448" s="24" t="s">
        <v>18</v>
      </c>
      <c r="G448" s="26">
        <v>1</v>
      </c>
      <c r="H448" s="31"/>
      <c r="I448" s="27">
        <v>0</v>
      </c>
      <c r="J448" s="28">
        <f t="shared" si="10"/>
        <v>0</v>
      </c>
      <c r="K448" s="29" t="s">
        <v>50</v>
      </c>
      <c r="L448" s="29" t="s">
        <v>45</v>
      </c>
      <c r="M448" s="29" t="s">
        <v>51</v>
      </c>
      <c r="N448" s="30" t="str">
        <f>VLOOKUP(M448,[6]OPERACIONAL!$A$1:$C$13,2,FALSE)</f>
        <v>SELECIONAR</v>
      </c>
    </row>
    <row r="449" spans="2:14">
      <c r="B449" s="23" t="str">
        <f t="shared" si="11"/>
        <v>U.</v>
      </c>
      <c r="C449" s="24" t="s">
        <v>4</v>
      </c>
      <c r="D449" s="25"/>
      <c r="E449" s="25"/>
      <c r="F449" s="24" t="s">
        <v>18</v>
      </c>
      <c r="G449" s="26">
        <v>1</v>
      </c>
      <c r="H449" s="31"/>
      <c r="I449" s="27">
        <v>0</v>
      </c>
      <c r="J449" s="28">
        <f t="shared" si="10"/>
        <v>0</v>
      </c>
      <c r="K449" s="29" t="s">
        <v>50</v>
      </c>
      <c r="L449" s="29" t="s">
        <v>45</v>
      </c>
      <c r="M449" s="29" t="s">
        <v>51</v>
      </c>
      <c r="N449" s="30" t="str">
        <f>VLOOKUP(M449,[6]OPERACIONAL!$A$1:$C$13,2,FALSE)</f>
        <v>SELECIONAR</v>
      </c>
    </row>
    <row r="450" spans="2:14">
      <c r="B450" s="23" t="str">
        <f t="shared" si="11"/>
        <v>U.</v>
      </c>
      <c r="C450" s="24" t="s">
        <v>4</v>
      </c>
      <c r="D450" s="25"/>
      <c r="E450" s="25"/>
      <c r="F450" s="24" t="s">
        <v>18</v>
      </c>
      <c r="G450" s="26">
        <v>1</v>
      </c>
      <c r="H450" s="31"/>
      <c r="I450" s="27">
        <v>0</v>
      </c>
      <c r="J450" s="28">
        <f t="shared" si="10"/>
        <v>0</v>
      </c>
      <c r="K450" s="29" t="s">
        <v>50</v>
      </c>
      <c r="L450" s="29" t="s">
        <v>45</v>
      </c>
      <c r="M450" s="29" t="s">
        <v>51</v>
      </c>
      <c r="N450" s="30" t="str">
        <f>VLOOKUP(M450,[6]OPERACIONAL!$A$1:$C$13,2,FALSE)</f>
        <v>SELECIONAR</v>
      </c>
    </row>
    <row r="451" spans="2:14">
      <c r="B451" s="23" t="str">
        <f t="shared" si="11"/>
        <v>U.</v>
      </c>
      <c r="C451" s="24" t="s">
        <v>4</v>
      </c>
      <c r="D451" s="25"/>
      <c r="E451" s="25"/>
      <c r="F451" s="24" t="s">
        <v>18</v>
      </c>
      <c r="G451" s="26">
        <v>1</v>
      </c>
      <c r="H451" s="31"/>
      <c r="I451" s="27">
        <v>0</v>
      </c>
      <c r="J451" s="28">
        <f t="shared" si="10"/>
        <v>0</v>
      </c>
      <c r="K451" s="29" t="s">
        <v>50</v>
      </c>
      <c r="L451" s="29" t="s">
        <v>45</v>
      </c>
      <c r="M451" s="29" t="s">
        <v>51</v>
      </c>
      <c r="N451" s="30" t="str">
        <f>VLOOKUP(M451,[6]OPERACIONAL!$A$1:$C$13,2,FALSE)</f>
        <v>SELECIONAR</v>
      </c>
    </row>
    <row r="452" spans="2:14">
      <c r="B452" s="23" t="str">
        <f t="shared" si="11"/>
        <v>U.</v>
      </c>
      <c r="C452" s="24" t="s">
        <v>4</v>
      </c>
      <c r="D452" s="25"/>
      <c r="E452" s="25"/>
      <c r="F452" s="24" t="s">
        <v>18</v>
      </c>
      <c r="G452" s="26">
        <v>1</v>
      </c>
      <c r="H452" s="31"/>
      <c r="I452" s="27">
        <v>0</v>
      </c>
      <c r="J452" s="28">
        <f t="shared" si="10"/>
        <v>0</v>
      </c>
      <c r="K452" s="29" t="s">
        <v>50</v>
      </c>
      <c r="L452" s="29" t="s">
        <v>45</v>
      </c>
      <c r="M452" s="29" t="s">
        <v>51</v>
      </c>
      <c r="N452" s="30" t="str">
        <f>VLOOKUP(M452,[6]OPERACIONAL!$A$1:$C$13,2,FALSE)</f>
        <v>SELECIONAR</v>
      </c>
    </row>
    <row r="453" spans="2:14">
      <c r="B453" s="23" t="str">
        <f t="shared" si="11"/>
        <v>U.</v>
      </c>
      <c r="C453" s="24" t="s">
        <v>4</v>
      </c>
      <c r="D453" s="25"/>
      <c r="E453" s="25"/>
      <c r="F453" s="24" t="s">
        <v>18</v>
      </c>
      <c r="G453" s="26">
        <v>1</v>
      </c>
      <c r="H453" s="31"/>
      <c r="I453" s="27">
        <v>0</v>
      </c>
      <c r="J453" s="28">
        <f t="shared" si="10"/>
        <v>0</v>
      </c>
      <c r="K453" s="29" t="s">
        <v>50</v>
      </c>
      <c r="L453" s="29" t="s">
        <v>45</v>
      </c>
      <c r="M453" s="29" t="s">
        <v>51</v>
      </c>
      <c r="N453" s="30" t="str">
        <f>VLOOKUP(M453,[6]OPERACIONAL!$A$1:$C$13,2,FALSE)</f>
        <v>SELECIONAR</v>
      </c>
    </row>
    <row r="454" spans="2:14">
      <c r="B454" s="23" t="str">
        <f t="shared" si="11"/>
        <v>U.</v>
      </c>
      <c r="C454" s="24" t="s">
        <v>4</v>
      </c>
      <c r="D454" s="25"/>
      <c r="E454" s="25"/>
      <c r="F454" s="24" t="s">
        <v>18</v>
      </c>
      <c r="G454" s="26">
        <v>1</v>
      </c>
      <c r="H454" s="31"/>
      <c r="I454" s="27">
        <v>0</v>
      </c>
      <c r="J454" s="28">
        <f t="shared" si="10"/>
        <v>0</v>
      </c>
      <c r="K454" s="29" t="s">
        <v>50</v>
      </c>
      <c r="L454" s="29" t="s">
        <v>45</v>
      </c>
      <c r="M454" s="29" t="s">
        <v>51</v>
      </c>
      <c r="N454" s="30" t="str">
        <f>VLOOKUP(M454,[6]OPERACIONAL!$A$1:$C$13,2,FALSE)</f>
        <v>SELECIONAR</v>
      </c>
    </row>
    <row r="455" spans="2:14">
      <c r="B455" s="23" t="str">
        <f t="shared" si="11"/>
        <v>U.</v>
      </c>
      <c r="C455" s="24" t="s">
        <v>4</v>
      </c>
      <c r="D455" s="25"/>
      <c r="E455" s="25"/>
      <c r="F455" s="24" t="s">
        <v>18</v>
      </c>
      <c r="G455" s="26">
        <v>1</v>
      </c>
      <c r="H455" s="31"/>
      <c r="I455" s="27">
        <v>0</v>
      </c>
      <c r="J455" s="28">
        <f t="shared" si="10"/>
        <v>0</v>
      </c>
      <c r="K455" s="29" t="s">
        <v>50</v>
      </c>
      <c r="L455" s="29" t="s">
        <v>45</v>
      </c>
      <c r="M455" s="29" t="s">
        <v>51</v>
      </c>
      <c r="N455" s="30" t="str">
        <f>VLOOKUP(M455,[6]OPERACIONAL!$A$1:$C$13,2,FALSE)</f>
        <v>SELECIONAR</v>
      </c>
    </row>
    <row r="456" spans="2:14">
      <c r="B456" s="23" t="str">
        <f t="shared" si="11"/>
        <v>U.</v>
      </c>
      <c r="C456" s="24" t="s">
        <v>4</v>
      </c>
      <c r="D456" s="25"/>
      <c r="E456" s="25"/>
      <c r="F456" s="24" t="s">
        <v>18</v>
      </c>
      <c r="G456" s="26">
        <v>1</v>
      </c>
      <c r="H456" s="31"/>
      <c r="I456" s="27">
        <v>0</v>
      </c>
      <c r="J456" s="28">
        <f t="shared" si="10"/>
        <v>0</v>
      </c>
      <c r="K456" s="29" t="s">
        <v>50</v>
      </c>
      <c r="L456" s="29" t="s">
        <v>45</v>
      </c>
      <c r="M456" s="29" t="s">
        <v>51</v>
      </c>
      <c r="N456" s="30" t="str">
        <f>VLOOKUP(M456,[6]OPERACIONAL!$A$1:$C$13,2,FALSE)</f>
        <v>SELECIONAR</v>
      </c>
    </row>
    <row r="457" spans="2:14">
      <c r="B457" s="23" t="str">
        <f t="shared" si="11"/>
        <v>U.</v>
      </c>
      <c r="C457" s="24" t="s">
        <v>4</v>
      </c>
      <c r="D457" s="25"/>
      <c r="E457" s="25"/>
      <c r="F457" s="24" t="s">
        <v>18</v>
      </c>
      <c r="G457" s="26">
        <v>1</v>
      </c>
      <c r="H457" s="31"/>
      <c r="I457" s="27">
        <v>0</v>
      </c>
      <c r="J457" s="28">
        <f t="shared" si="10"/>
        <v>0</v>
      </c>
      <c r="K457" s="29" t="s">
        <v>50</v>
      </c>
      <c r="L457" s="29" t="s">
        <v>45</v>
      </c>
      <c r="M457" s="29" t="s">
        <v>51</v>
      </c>
      <c r="N457" s="30" t="str">
        <f>VLOOKUP(M457,[6]OPERACIONAL!$A$1:$C$13,2,FALSE)</f>
        <v>SELECIONAR</v>
      </c>
    </row>
    <row r="458" spans="2:14">
      <c r="B458" s="23" t="str">
        <f t="shared" si="11"/>
        <v>U.</v>
      </c>
      <c r="C458" s="24" t="s">
        <v>4</v>
      </c>
      <c r="D458" s="25"/>
      <c r="E458" s="25"/>
      <c r="F458" s="24" t="s">
        <v>18</v>
      </c>
      <c r="G458" s="26">
        <v>1</v>
      </c>
      <c r="H458" s="31"/>
      <c r="I458" s="27">
        <v>0</v>
      </c>
      <c r="J458" s="28">
        <f t="shared" si="10"/>
        <v>0</v>
      </c>
      <c r="K458" s="29" t="s">
        <v>50</v>
      </c>
      <c r="L458" s="29" t="s">
        <v>45</v>
      </c>
      <c r="M458" s="29" t="s">
        <v>51</v>
      </c>
      <c r="N458" s="30" t="str">
        <f>VLOOKUP(M458,[6]OPERACIONAL!$A$1:$C$13,2,FALSE)</f>
        <v>SELECIONAR</v>
      </c>
    </row>
    <row r="459" spans="2:14">
      <c r="B459" s="23" t="str">
        <f t="shared" si="11"/>
        <v>U.</v>
      </c>
      <c r="C459" s="24" t="s">
        <v>4</v>
      </c>
      <c r="D459" s="25"/>
      <c r="E459" s="25"/>
      <c r="F459" s="24" t="s">
        <v>18</v>
      </c>
      <c r="G459" s="26">
        <v>1</v>
      </c>
      <c r="H459" s="31"/>
      <c r="I459" s="27">
        <v>0</v>
      </c>
      <c r="J459" s="28">
        <f t="shared" si="10"/>
        <v>0</v>
      </c>
      <c r="K459" s="29" t="s">
        <v>50</v>
      </c>
      <c r="L459" s="29" t="s">
        <v>45</v>
      </c>
      <c r="M459" s="29" t="s">
        <v>51</v>
      </c>
      <c r="N459" s="30" t="str">
        <f>VLOOKUP(M459,[6]OPERACIONAL!$A$1:$C$13,2,FALSE)</f>
        <v>SELECIONAR</v>
      </c>
    </row>
    <row r="460" spans="2:14">
      <c r="B460" s="23" t="str">
        <f t="shared" si="11"/>
        <v>U.</v>
      </c>
      <c r="C460" s="24" t="s">
        <v>4</v>
      </c>
      <c r="D460" s="25"/>
      <c r="E460" s="25"/>
      <c r="F460" s="24" t="s">
        <v>18</v>
      </c>
      <c r="G460" s="26">
        <v>1</v>
      </c>
      <c r="H460" s="31"/>
      <c r="I460" s="27">
        <v>0</v>
      </c>
      <c r="J460" s="28">
        <f t="shared" si="10"/>
        <v>0</v>
      </c>
      <c r="K460" s="29" t="s">
        <v>50</v>
      </c>
      <c r="L460" s="29" t="s">
        <v>45</v>
      </c>
      <c r="M460" s="29" t="s">
        <v>51</v>
      </c>
      <c r="N460" s="30" t="str">
        <f>VLOOKUP(M460,[6]OPERACIONAL!$A$1:$C$13,2,FALSE)</f>
        <v>SELECIONAR</v>
      </c>
    </row>
    <row r="461" spans="2:14">
      <c r="B461" s="23" t="str">
        <f t="shared" si="11"/>
        <v>U.</v>
      </c>
      <c r="C461" s="24" t="s">
        <v>4</v>
      </c>
      <c r="D461" s="25"/>
      <c r="E461" s="25"/>
      <c r="F461" s="24" t="s">
        <v>18</v>
      </c>
      <c r="G461" s="26">
        <v>1</v>
      </c>
      <c r="H461" s="31"/>
      <c r="I461" s="27">
        <v>0</v>
      </c>
      <c r="J461" s="28">
        <f t="shared" si="10"/>
        <v>0</v>
      </c>
      <c r="K461" s="29" t="s">
        <v>50</v>
      </c>
      <c r="L461" s="29" t="s">
        <v>45</v>
      </c>
      <c r="M461" s="29" t="s">
        <v>51</v>
      </c>
      <c r="N461" s="30" t="str">
        <f>VLOOKUP(M461,[6]OPERACIONAL!$A$1:$C$13,2,FALSE)</f>
        <v>SELECIONAR</v>
      </c>
    </row>
    <row r="462" spans="2:14">
      <c r="B462" s="23" t="str">
        <f t="shared" si="11"/>
        <v>U.</v>
      </c>
      <c r="C462" s="24" t="s">
        <v>4</v>
      </c>
      <c r="D462" s="25"/>
      <c r="E462" s="25"/>
      <c r="F462" s="24" t="s">
        <v>18</v>
      </c>
      <c r="G462" s="26">
        <v>1</v>
      </c>
      <c r="H462" s="31"/>
      <c r="I462" s="27">
        <v>0</v>
      </c>
      <c r="J462" s="28">
        <f t="shared" si="10"/>
        <v>0</v>
      </c>
      <c r="K462" s="29" t="s">
        <v>50</v>
      </c>
      <c r="L462" s="29" t="s">
        <v>45</v>
      </c>
      <c r="M462" s="29" t="s">
        <v>51</v>
      </c>
      <c r="N462" s="30" t="str">
        <f>VLOOKUP(M462,[6]OPERACIONAL!$A$1:$C$13,2,FALSE)</f>
        <v>SELECIONAR</v>
      </c>
    </row>
    <row r="463" spans="2:14">
      <c r="B463" s="23" t="str">
        <f t="shared" si="11"/>
        <v>U.</v>
      </c>
      <c r="C463" s="24" t="s">
        <v>4</v>
      </c>
      <c r="D463" s="25"/>
      <c r="E463" s="25"/>
      <c r="F463" s="24" t="s">
        <v>18</v>
      </c>
      <c r="G463" s="26">
        <v>1</v>
      </c>
      <c r="H463" s="31"/>
      <c r="I463" s="27">
        <v>0</v>
      </c>
      <c r="J463" s="28">
        <f t="shared" si="10"/>
        <v>0</v>
      </c>
      <c r="K463" s="29" t="s">
        <v>50</v>
      </c>
      <c r="L463" s="29" t="s">
        <v>45</v>
      </c>
      <c r="M463" s="29" t="s">
        <v>51</v>
      </c>
      <c r="N463" s="30" t="str">
        <f>VLOOKUP(M463,[6]OPERACIONAL!$A$1:$C$13,2,FALSE)</f>
        <v>SELECIONAR</v>
      </c>
    </row>
    <row r="464" spans="2:14">
      <c r="B464" s="23" t="str">
        <f t="shared" si="11"/>
        <v>U.</v>
      </c>
      <c r="C464" s="24" t="s">
        <v>4</v>
      </c>
      <c r="D464" s="25"/>
      <c r="E464" s="25"/>
      <c r="F464" s="24" t="s">
        <v>18</v>
      </c>
      <c r="G464" s="26">
        <v>1</v>
      </c>
      <c r="H464" s="31"/>
      <c r="I464" s="27">
        <v>0</v>
      </c>
      <c r="J464" s="28">
        <f t="shared" si="10"/>
        <v>0</v>
      </c>
      <c r="K464" s="29" t="s">
        <v>50</v>
      </c>
      <c r="L464" s="29" t="s">
        <v>45</v>
      </c>
      <c r="M464" s="29" t="s">
        <v>51</v>
      </c>
      <c r="N464" s="30" t="str">
        <f>VLOOKUP(M464,[6]OPERACIONAL!$A$1:$C$13,2,FALSE)</f>
        <v>SELECIONAR</v>
      </c>
    </row>
    <row r="465" spans="2:14">
      <c r="B465" s="23" t="str">
        <f t="shared" si="11"/>
        <v>U.</v>
      </c>
      <c r="C465" s="24" t="s">
        <v>4</v>
      </c>
      <c r="D465" s="25"/>
      <c r="E465" s="25"/>
      <c r="F465" s="24" t="s">
        <v>18</v>
      </c>
      <c r="G465" s="26">
        <v>1</v>
      </c>
      <c r="H465" s="31"/>
      <c r="I465" s="27">
        <v>0</v>
      </c>
      <c r="J465" s="28">
        <f t="shared" si="10"/>
        <v>0</v>
      </c>
      <c r="K465" s="29" t="s">
        <v>50</v>
      </c>
      <c r="L465" s="29" t="s">
        <v>45</v>
      </c>
      <c r="M465" s="29" t="s">
        <v>51</v>
      </c>
      <c r="N465" s="30" t="str">
        <f>VLOOKUP(M465,[6]OPERACIONAL!$A$1:$C$13,2,FALSE)</f>
        <v>SELECIONAR</v>
      </c>
    </row>
    <row r="466" spans="2:14">
      <c r="B466" s="23" t="str">
        <f t="shared" si="11"/>
        <v>U.</v>
      </c>
      <c r="C466" s="24" t="s">
        <v>4</v>
      </c>
      <c r="D466" s="25"/>
      <c r="E466" s="25"/>
      <c r="F466" s="24" t="s">
        <v>18</v>
      </c>
      <c r="G466" s="26">
        <v>1</v>
      </c>
      <c r="H466" s="31"/>
      <c r="I466" s="27">
        <v>0</v>
      </c>
      <c r="J466" s="28">
        <f t="shared" si="10"/>
        <v>0</v>
      </c>
      <c r="K466" s="29" t="s">
        <v>50</v>
      </c>
      <c r="L466" s="29" t="s">
        <v>45</v>
      </c>
      <c r="M466" s="29" t="s">
        <v>51</v>
      </c>
      <c r="N466" s="30" t="str">
        <f>VLOOKUP(M466,[6]OPERACIONAL!$A$1:$C$13,2,FALSE)</f>
        <v>SELECIONAR</v>
      </c>
    </row>
    <row r="467" spans="2:14">
      <c r="B467" s="23" t="str">
        <f t="shared" si="11"/>
        <v>U.</v>
      </c>
      <c r="C467" s="24" t="s">
        <v>4</v>
      </c>
      <c r="D467" s="25"/>
      <c r="E467" s="25"/>
      <c r="F467" s="24" t="s">
        <v>18</v>
      </c>
      <c r="G467" s="26">
        <v>1</v>
      </c>
      <c r="H467" s="31"/>
      <c r="I467" s="27">
        <v>0</v>
      </c>
      <c r="J467" s="28">
        <f t="shared" si="10"/>
        <v>0</v>
      </c>
      <c r="K467" s="29" t="s">
        <v>50</v>
      </c>
      <c r="L467" s="29" t="s">
        <v>45</v>
      </c>
      <c r="M467" s="29" t="s">
        <v>51</v>
      </c>
      <c r="N467" s="30" t="str">
        <f>VLOOKUP(M467,[6]OPERACIONAL!$A$1:$C$13,2,FALSE)</f>
        <v>SELECIONAR</v>
      </c>
    </row>
    <row r="468" spans="2:14">
      <c r="B468" s="23" t="str">
        <f t="shared" si="11"/>
        <v>U.</v>
      </c>
      <c r="C468" s="24" t="s">
        <v>4</v>
      </c>
      <c r="D468" s="25"/>
      <c r="E468" s="25"/>
      <c r="F468" s="24" t="s">
        <v>18</v>
      </c>
      <c r="G468" s="26">
        <v>1</v>
      </c>
      <c r="H468" s="31"/>
      <c r="I468" s="27">
        <v>0</v>
      </c>
      <c r="J468" s="28">
        <f t="shared" si="10"/>
        <v>0</v>
      </c>
      <c r="K468" s="29" t="s">
        <v>50</v>
      </c>
      <c r="L468" s="29" t="s">
        <v>45</v>
      </c>
      <c r="M468" s="29" t="s">
        <v>51</v>
      </c>
      <c r="N468" s="30" t="str">
        <f>VLOOKUP(M468,[6]OPERACIONAL!$A$1:$C$13,2,FALSE)</f>
        <v>SELECIONAR</v>
      </c>
    </row>
    <row r="469" spans="2:14">
      <c r="B469" s="23" t="str">
        <f t="shared" si="11"/>
        <v>U.</v>
      </c>
      <c r="C469" s="24" t="s">
        <v>4</v>
      </c>
      <c r="D469" s="25"/>
      <c r="E469" s="25"/>
      <c r="F469" s="24" t="s">
        <v>18</v>
      </c>
      <c r="G469" s="26">
        <v>1</v>
      </c>
      <c r="H469" s="31"/>
      <c r="I469" s="27">
        <v>0</v>
      </c>
      <c r="J469" s="28">
        <f t="shared" si="10"/>
        <v>0</v>
      </c>
      <c r="K469" s="29" t="s">
        <v>50</v>
      </c>
      <c r="L469" s="29" t="s">
        <v>45</v>
      </c>
      <c r="M469" s="29" t="s">
        <v>51</v>
      </c>
      <c r="N469" s="30" t="str">
        <f>VLOOKUP(M469,[6]OPERACIONAL!$A$1:$C$13,2,FALSE)</f>
        <v>SELECIONAR</v>
      </c>
    </row>
    <row r="470" spans="2:14">
      <c r="B470" s="23" t="str">
        <f t="shared" si="11"/>
        <v>U.</v>
      </c>
      <c r="C470" s="24" t="s">
        <v>4</v>
      </c>
      <c r="D470" s="25"/>
      <c r="E470" s="25"/>
      <c r="F470" s="24" t="s">
        <v>18</v>
      </c>
      <c r="G470" s="26">
        <v>1</v>
      </c>
      <c r="H470" s="31"/>
      <c r="I470" s="27">
        <v>0</v>
      </c>
      <c r="J470" s="28">
        <f t="shared" si="10"/>
        <v>0</v>
      </c>
      <c r="K470" s="29" t="s">
        <v>50</v>
      </c>
      <c r="L470" s="29" t="s">
        <v>45</v>
      </c>
      <c r="M470" s="29" t="s">
        <v>51</v>
      </c>
      <c r="N470" s="30" t="str">
        <f>VLOOKUP(M470,[6]OPERACIONAL!$A$1:$C$13,2,FALSE)</f>
        <v>SELECIONAR</v>
      </c>
    </row>
    <row r="471" spans="2:14">
      <c r="B471" s="23" t="str">
        <f t="shared" si="11"/>
        <v>U.</v>
      </c>
      <c r="C471" s="24" t="s">
        <v>4</v>
      </c>
      <c r="D471" s="25"/>
      <c r="E471" s="25"/>
      <c r="F471" s="24" t="s">
        <v>18</v>
      </c>
      <c r="G471" s="26">
        <v>1</v>
      </c>
      <c r="H471" s="31"/>
      <c r="I471" s="27">
        <v>0</v>
      </c>
      <c r="J471" s="28">
        <f t="shared" si="10"/>
        <v>0</v>
      </c>
      <c r="K471" s="29" t="s">
        <v>50</v>
      </c>
      <c r="L471" s="29" t="s">
        <v>45</v>
      </c>
      <c r="M471" s="29" t="s">
        <v>51</v>
      </c>
      <c r="N471" s="30" t="str">
        <f>VLOOKUP(M471,[6]OPERACIONAL!$A$1:$C$13,2,FALSE)</f>
        <v>SELECIONAR</v>
      </c>
    </row>
    <row r="472" spans="2:14">
      <c r="B472" s="23" t="str">
        <f t="shared" si="11"/>
        <v>U.</v>
      </c>
      <c r="C472" s="24" t="s">
        <v>4</v>
      </c>
      <c r="D472" s="25"/>
      <c r="E472" s="25"/>
      <c r="F472" s="24" t="s">
        <v>18</v>
      </c>
      <c r="G472" s="26">
        <v>1</v>
      </c>
      <c r="H472" s="31"/>
      <c r="I472" s="27">
        <v>0</v>
      </c>
      <c r="J472" s="28">
        <f t="shared" si="10"/>
        <v>0</v>
      </c>
      <c r="K472" s="29" t="s">
        <v>50</v>
      </c>
      <c r="L472" s="29" t="s">
        <v>45</v>
      </c>
      <c r="M472" s="29" t="s">
        <v>51</v>
      </c>
      <c r="N472" s="30" t="str">
        <f>VLOOKUP(M472,[6]OPERACIONAL!$A$1:$C$13,2,FALSE)</f>
        <v>SELECIONAR</v>
      </c>
    </row>
    <row r="473" spans="2:14">
      <c r="B473" s="23" t="str">
        <f t="shared" si="11"/>
        <v>U.</v>
      </c>
      <c r="C473" s="24" t="s">
        <v>4</v>
      </c>
      <c r="D473" s="25"/>
      <c r="E473" s="25"/>
      <c r="F473" s="24" t="s">
        <v>18</v>
      </c>
      <c r="G473" s="26">
        <v>1</v>
      </c>
      <c r="H473" s="31"/>
      <c r="I473" s="27">
        <v>0</v>
      </c>
      <c r="J473" s="28">
        <f t="shared" si="10"/>
        <v>0</v>
      </c>
      <c r="K473" s="29" t="s">
        <v>50</v>
      </c>
      <c r="L473" s="29" t="s">
        <v>45</v>
      </c>
      <c r="M473" s="29" t="s">
        <v>51</v>
      </c>
      <c r="N473" s="30" t="str">
        <f>VLOOKUP(M473,[6]OPERACIONAL!$A$1:$C$13,2,FALSE)</f>
        <v>SELECIONAR</v>
      </c>
    </row>
    <row r="474" spans="2:14">
      <c r="B474" s="23" t="str">
        <f t="shared" si="11"/>
        <v>U.</v>
      </c>
      <c r="C474" s="24" t="s">
        <v>4</v>
      </c>
      <c r="D474" s="25"/>
      <c r="E474" s="25"/>
      <c r="F474" s="24" t="s">
        <v>18</v>
      </c>
      <c r="G474" s="26">
        <v>1</v>
      </c>
      <c r="H474" s="31"/>
      <c r="I474" s="27">
        <v>0</v>
      </c>
      <c r="J474" s="28">
        <f t="shared" si="10"/>
        <v>0</v>
      </c>
      <c r="K474" s="29" t="s">
        <v>50</v>
      </c>
      <c r="L474" s="29" t="s">
        <v>45</v>
      </c>
      <c r="M474" s="29" t="s">
        <v>51</v>
      </c>
      <c r="N474" s="30" t="str">
        <f>VLOOKUP(M474,[6]OPERACIONAL!$A$1:$C$13,2,FALSE)</f>
        <v>SELECIONAR</v>
      </c>
    </row>
    <row r="475" spans="2:14">
      <c r="B475" s="23" t="str">
        <f t="shared" si="11"/>
        <v>U.</v>
      </c>
      <c r="C475" s="24" t="s">
        <v>4</v>
      </c>
      <c r="D475" s="25"/>
      <c r="E475" s="25"/>
      <c r="F475" s="24" t="s">
        <v>18</v>
      </c>
      <c r="G475" s="26">
        <v>1</v>
      </c>
      <c r="H475" s="31"/>
      <c r="I475" s="27">
        <v>0</v>
      </c>
      <c r="J475" s="28">
        <f t="shared" si="10"/>
        <v>0</v>
      </c>
      <c r="K475" s="29" t="s">
        <v>50</v>
      </c>
      <c r="L475" s="29" t="s">
        <v>45</v>
      </c>
      <c r="M475" s="29" t="s">
        <v>51</v>
      </c>
      <c r="N475" s="30" t="str">
        <f>VLOOKUP(M475,[6]OPERACIONAL!$A$1:$C$13,2,FALSE)</f>
        <v>SELECIONAR</v>
      </c>
    </row>
    <row r="476" spans="2:14">
      <c r="B476" s="23" t="str">
        <f t="shared" si="11"/>
        <v>U.</v>
      </c>
      <c r="C476" s="24" t="s">
        <v>4</v>
      </c>
      <c r="D476" s="25"/>
      <c r="E476" s="25"/>
      <c r="F476" s="24" t="s">
        <v>18</v>
      </c>
      <c r="G476" s="26">
        <v>1</v>
      </c>
      <c r="H476" s="31"/>
      <c r="I476" s="27">
        <v>0</v>
      </c>
      <c r="J476" s="28">
        <f t="shared" si="10"/>
        <v>0</v>
      </c>
      <c r="K476" s="29" t="s">
        <v>50</v>
      </c>
      <c r="L476" s="29" t="s">
        <v>45</v>
      </c>
      <c r="M476" s="29" t="s">
        <v>51</v>
      </c>
      <c r="N476" s="30" t="str">
        <f>VLOOKUP(M476,[6]OPERACIONAL!$A$1:$C$13,2,FALSE)</f>
        <v>SELECIONAR</v>
      </c>
    </row>
    <row r="477" spans="2:14">
      <c r="B477" s="23" t="str">
        <f t="shared" si="11"/>
        <v>U.</v>
      </c>
      <c r="C477" s="24" t="s">
        <v>4</v>
      </c>
      <c r="D477" s="25"/>
      <c r="E477" s="25"/>
      <c r="F477" s="24" t="s">
        <v>18</v>
      </c>
      <c r="G477" s="26">
        <v>1</v>
      </c>
      <c r="H477" s="31"/>
      <c r="I477" s="27">
        <v>0</v>
      </c>
      <c r="J477" s="28">
        <f t="shared" si="10"/>
        <v>0</v>
      </c>
      <c r="K477" s="29" t="s">
        <v>50</v>
      </c>
      <c r="L477" s="29" t="s">
        <v>45</v>
      </c>
      <c r="M477" s="29" t="s">
        <v>51</v>
      </c>
      <c r="N477" s="30" t="str">
        <f>VLOOKUP(M477,[6]OPERACIONAL!$A$1:$C$13,2,FALSE)</f>
        <v>SELECIONAR</v>
      </c>
    </row>
    <row r="478" spans="2:14">
      <c r="B478" s="23" t="str">
        <f t="shared" si="11"/>
        <v>U.</v>
      </c>
      <c r="C478" s="24" t="s">
        <v>4</v>
      </c>
      <c r="D478" s="25"/>
      <c r="E478" s="25"/>
      <c r="F478" s="24" t="s">
        <v>18</v>
      </c>
      <c r="G478" s="26">
        <v>1</v>
      </c>
      <c r="H478" s="31"/>
      <c r="I478" s="27">
        <v>0</v>
      </c>
      <c r="J478" s="28">
        <f t="shared" si="10"/>
        <v>0</v>
      </c>
      <c r="K478" s="29" t="s">
        <v>50</v>
      </c>
      <c r="L478" s="29" t="s">
        <v>45</v>
      </c>
      <c r="M478" s="29" t="s">
        <v>51</v>
      </c>
      <c r="N478" s="30" t="str">
        <f>VLOOKUP(M478,[6]OPERACIONAL!$A$1:$C$13,2,FALSE)</f>
        <v>SELECIONAR</v>
      </c>
    </row>
    <row r="479" spans="2:14">
      <c r="B479" s="23" t="str">
        <f t="shared" si="11"/>
        <v>U.</v>
      </c>
      <c r="C479" s="24" t="s">
        <v>4</v>
      </c>
      <c r="D479" s="25"/>
      <c r="E479" s="25"/>
      <c r="F479" s="24" t="s">
        <v>18</v>
      </c>
      <c r="G479" s="26">
        <v>1</v>
      </c>
      <c r="H479" s="31"/>
      <c r="I479" s="27">
        <v>0</v>
      </c>
      <c r="J479" s="28">
        <f t="shared" ref="J479:J542" si="12">G479*I479</f>
        <v>0</v>
      </c>
      <c r="K479" s="29" t="s">
        <v>50</v>
      </c>
      <c r="L479" s="29" t="s">
        <v>45</v>
      </c>
      <c r="M479" s="29" t="s">
        <v>51</v>
      </c>
      <c r="N479" s="30" t="str">
        <f>VLOOKUP(M479,[6]OPERACIONAL!$A$1:$C$13,2,FALSE)</f>
        <v>SELECIONAR</v>
      </c>
    </row>
    <row r="480" spans="2:14">
      <c r="B480" s="23" t="str">
        <f t="shared" si="11"/>
        <v>U.</v>
      </c>
      <c r="C480" s="24" t="s">
        <v>4</v>
      </c>
      <c r="D480" s="25"/>
      <c r="E480" s="25"/>
      <c r="F480" s="24" t="s">
        <v>18</v>
      </c>
      <c r="G480" s="26">
        <v>1</v>
      </c>
      <c r="H480" s="31"/>
      <c r="I480" s="27">
        <v>0</v>
      </c>
      <c r="J480" s="28">
        <f t="shared" si="12"/>
        <v>0</v>
      </c>
      <c r="K480" s="29" t="s">
        <v>50</v>
      </c>
      <c r="L480" s="29" t="s">
        <v>45</v>
      </c>
      <c r="M480" s="29" t="s">
        <v>51</v>
      </c>
      <c r="N480" s="30" t="str">
        <f>VLOOKUP(M480,[6]OPERACIONAL!$A$1:$C$13,2,FALSE)</f>
        <v>SELECIONAR</v>
      </c>
    </row>
    <row r="481" spans="2:14">
      <c r="B481" s="23" t="str">
        <f t="shared" si="11"/>
        <v>U.</v>
      </c>
      <c r="C481" s="24" t="s">
        <v>4</v>
      </c>
      <c r="D481" s="25"/>
      <c r="E481" s="25"/>
      <c r="F481" s="24" t="s">
        <v>18</v>
      </c>
      <c r="G481" s="26">
        <v>1</v>
      </c>
      <c r="H481" s="31"/>
      <c r="I481" s="27">
        <v>0</v>
      </c>
      <c r="J481" s="28">
        <f t="shared" si="12"/>
        <v>0</v>
      </c>
      <c r="K481" s="29" t="s">
        <v>50</v>
      </c>
      <c r="L481" s="29" t="s">
        <v>45</v>
      </c>
      <c r="M481" s="29" t="s">
        <v>51</v>
      </c>
      <c r="N481" s="30" t="str">
        <f>VLOOKUP(M481,[6]OPERACIONAL!$A$1:$C$13,2,FALSE)</f>
        <v>SELECIONAR</v>
      </c>
    </row>
    <row r="482" spans="2:14">
      <c r="B482" s="23" t="str">
        <f t="shared" si="11"/>
        <v>U.</v>
      </c>
      <c r="C482" s="24" t="s">
        <v>4</v>
      </c>
      <c r="D482" s="25"/>
      <c r="E482" s="25"/>
      <c r="F482" s="24" t="s">
        <v>18</v>
      </c>
      <c r="G482" s="26">
        <v>1</v>
      </c>
      <c r="H482" s="31"/>
      <c r="I482" s="27">
        <v>0</v>
      </c>
      <c r="J482" s="28">
        <f t="shared" si="12"/>
        <v>0</v>
      </c>
      <c r="K482" s="29" t="s">
        <v>50</v>
      </c>
      <c r="L482" s="29" t="s">
        <v>45</v>
      </c>
      <c r="M482" s="29" t="s">
        <v>51</v>
      </c>
      <c r="N482" s="30" t="str">
        <f>VLOOKUP(M482,[6]OPERACIONAL!$A$1:$C$13,2,FALSE)</f>
        <v>SELECIONAR</v>
      </c>
    </row>
    <row r="483" spans="2:14">
      <c r="B483" s="23" t="str">
        <f t="shared" si="11"/>
        <v>U.</v>
      </c>
      <c r="C483" s="24" t="s">
        <v>4</v>
      </c>
      <c r="D483" s="25"/>
      <c r="E483" s="25"/>
      <c r="F483" s="24" t="s">
        <v>18</v>
      </c>
      <c r="G483" s="26">
        <v>1</v>
      </c>
      <c r="H483" s="31"/>
      <c r="I483" s="27">
        <v>0</v>
      </c>
      <c r="J483" s="28">
        <f t="shared" si="12"/>
        <v>0</v>
      </c>
      <c r="K483" s="29" t="s">
        <v>50</v>
      </c>
      <c r="L483" s="29" t="s">
        <v>45</v>
      </c>
      <c r="M483" s="29" t="s">
        <v>51</v>
      </c>
      <c r="N483" s="30" t="str">
        <f>VLOOKUP(M483,[6]OPERACIONAL!$A$1:$C$13,2,FALSE)</f>
        <v>SELECIONAR</v>
      </c>
    </row>
    <row r="484" spans="2:14">
      <c r="B484" s="23" t="str">
        <f t="shared" si="11"/>
        <v>U.</v>
      </c>
      <c r="C484" s="24" t="s">
        <v>4</v>
      </c>
      <c r="D484" s="25"/>
      <c r="E484" s="25"/>
      <c r="F484" s="24" t="s">
        <v>18</v>
      </c>
      <c r="G484" s="26">
        <v>1</v>
      </c>
      <c r="H484" s="31"/>
      <c r="I484" s="27">
        <v>0</v>
      </c>
      <c r="J484" s="28">
        <f t="shared" si="12"/>
        <v>0</v>
      </c>
      <c r="K484" s="29" t="s">
        <v>50</v>
      </c>
      <c r="L484" s="29" t="s">
        <v>45</v>
      </c>
      <c r="M484" s="29" t="s">
        <v>51</v>
      </c>
      <c r="N484" s="30" t="str">
        <f>VLOOKUP(M484,[6]OPERACIONAL!$A$1:$C$13,2,FALSE)</f>
        <v>SELECIONAR</v>
      </c>
    </row>
    <row r="485" spans="2:14">
      <c r="B485" s="23" t="str">
        <f t="shared" si="11"/>
        <v>U.</v>
      </c>
      <c r="C485" s="24" t="s">
        <v>4</v>
      </c>
      <c r="D485" s="25"/>
      <c r="E485" s="25"/>
      <c r="F485" s="24" t="s">
        <v>18</v>
      </c>
      <c r="G485" s="26">
        <v>1</v>
      </c>
      <c r="H485" s="31"/>
      <c r="I485" s="27">
        <v>0</v>
      </c>
      <c r="J485" s="28">
        <f t="shared" si="12"/>
        <v>0</v>
      </c>
      <c r="K485" s="29" t="s">
        <v>50</v>
      </c>
      <c r="L485" s="29" t="s">
        <v>45</v>
      </c>
      <c r="M485" s="29" t="s">
        <v>51</v>
      </c>
      <c r="N485" s="30" t="str">
        <f>VLOOKUP(M485,[6]OPERACIONAL!$A$1:$C$13,2,FALSE)</f>
        <v>SELECIONAR</v>
      </c>
    </row>
    <row r="486" spans="2:14">
      <c r="B486" s="23" t="str">
        <f t="shared" si="11"/>
        <v>U.</v>
      </c>
      <c r="C486" s="24" t="s">
        <v>4</v>
      </c>
      <c r="D486" s="25"/>
      <c r="E486" s="25"/>
      <c r="F486" s="24" t="s">
        <v>18</v>
      </c>
      <c r="G486" s="26">
        <v>1</v>
      </c>
      <c r="H486" s="31"/>
      <c r="I486" s="27">
        <v>0</v>
      </c>
      <c r="J486" s="28">
        <f t="shared" si="12"/>
        <v>0</v>
      </c>
      <c r="K486" s="29" t="s">
        <v>50</v>
      </c>
      <c r="L486" s="29" t="s">
        <v>45</v>
      </c>
      <c r="M486" s="29" t="s">
        <v>51</v>
      </c>
      <c r="N486" s="30" t="str">
        <f>VLOOKUP(M486,[6]OPERACIONAL!$A$1:$C$13,2,FALSE)</f>
        <v>SELECIONAR</v>
      </c>
    </row>
    <row r="487" spans="2:14">
      <c r="B487" s="23" t="str">
        <f t="shared" si="11"/>
        <v>U.</v>
      </c>
      <c r="C487" s="24" t="s">
        <v>4</v>
      </c>
      <c r="D487" s="25"/>
      <c r="E487" s="25"/>
      <c r="F487" s="24" t="s">
        <v>18</v>
      </c>
      <c r="G487" s="26">
        <v>1</v>
      </c>
      <c r="H487" s="31"/>
      <c r="I487" s="27">
        <v>0</v>
      </c>
      <c r="J487" s="28">
        <f t="shared" si="12"/>
        <v>0</v>
      </c>
      <c r="K487" s="29" t="s">
        <v>50</v>
      </c>
      <c r="L487" s="29" t="s">
        <v>45</v>
      </c>
      <c r="M487" s="29" t="s">
        <v>51</v>
      </c>
      <c r="N487" s="30" t="str">
        <f>VLOOKUP(M487,[6]OPERACIONAL!$A$1:$C$13,2,FALSE)</f>
        <v>SELECIONAR</v>
      </c>
    </row>
    <row r="488" spans="2:14">
      <c r="B488" s="23" t="str">
        <f t="shared" si="11"/>
        <v>U.</v>
      </c>
      <c r="C488" s="24" t="s">
        <v>4</v>
      </c>
      <c r="D488" s="25"/>
      <c r="E488" s="25"/>
      <c r="F488" s="24" t="s">
        <v>18</v>
      </c>
      <c r="G488" s="26">
        <v>1</v>
      </c>
      <c r="H488" s="31"/>
      <c r="I488" s="27">
        <v>0</v>
      </c>
      <c r="J488" s="28">
        <f t="shared" si="12"/>
        <v>0</v>
      </c>
      <c r="K488" s="29" t="s">
        <v>50</v>
      </c>
      <c r="L488" s="29" t="s">
        <v>45</v>
      </c>
      <c r="M488" s="29" t="s">
        <v>51</v>
      </c>
      <c r="N488" s="30" t="str">
        <f>VLOOKUP(M488,[6]OPERACIONAL!$A$1:$C$13,2,FALSE)</f>
        <v>SELECIONAR</v>
      </c>
    </row>
    <row r="489" spans="2:14">
      <c r="B489" s="23" t="str">
        <f t="shared" si="11"/>
        <v>U.</v>
      </c>
      <c r="C489" s="24" t="s">
        <v>4</v>
      </c>
      <c r="D489" s="25"/>
      <c r="E489" s="25"/>
      <c r="F489" s="24" t="s">
        <v>18</v>
      </c>
      <c r="G489" s="26">
        <v>1</v>
      </c>
      <c r="H489" s="31"/>
      <c r="I489" s="27">
        <v>0</v>
      </c>
      <c r="J489" s="28">
        <f t="shared" si="12"/>
        <v>0</v>
      </c>
      <c r="K489" s="29" t="s">
        <v>50</v>
      </c>
      <c r="L489" s="29" t="s">
        <v>45</v>
      </c>
      <c r="M489" s="29" t="s">
        <v>51</v>
      </c>
      <c r="N489" s="30" t="str">
        <f>VLOOKUP(M489,[6]OPERACIONAL!$A$1:$C$13,2,FALSE)</f>
        <v>SELECIONAR</v>
      </c>
    </row>
    <row r="490" spans="2:14">
      <c r="B490" s="23" t="str">
        <f t="shared" si="11"/>
        <v>U.</v>
      </c>
      <c r="C490" s="24" t="s">
        <v>4</v>
      </c>
      <c r="D490" s="25"/>
      <c r="E490" s="25"/>
      <c r="F490" s="24" t="s">
        <v>18</v>
      </c>
      <c r="G490" s="26">
        <v>1</v>
      </c>
      <c r="H490" s="31"/>
      <c r="I490" s="27">
        <v>0</v>
      </c>
      <c r="J490" s="28">
        <f t="shared" si="12"/>
        <v>0</v>
      </c>
      <c r="K490" s="29" t="s">
        <v>50</v>
      </c>
      <c r="L490" s="29" t="s">
        <v>45</v>
      </c>
      <c r="M490" s="29" t="s">
        <v>51</v>
      </c>
      <c r="N490" s="30" t="str">
        <f>VLOOKUP(M490,[6]OPERACIONAL!$A$1:$C$13,2,FALSE)</f>
        <v>SELECIONAR</v>
      </c>
    </row>
    <row r="491" spans="2:14">
      <c r="B491" s="23" t="str">
        <f t="shared" si="11"/>
        <v>U.</v>
      </c>
      <c r="C491" s="24" t="s">
        <v>4</v>
      </c>
      <c r="D491" s="25"/>
      <c r="E491" s="25"/>
      <c r="F491" s="24" t="s">
        <v>18</v>
      </c>
      <c r="G491" s="26">
        <v>1</v>
      </c>
      <c r="H491" s="31"/>
      <c r="I491" s="27">
        <v>0</v>
      </c>
      <c r="J491" s="28">
        <f t="shared" si="12"/>
        <v>0</v>
      </c>
      <c r="K491" s="29" t="s">
        <v>50</v>
      </c>
      <c r="L491" s="29" t="s">
        <v>45</v>
      </c>
      <c r="M491" s="29" t="s">
        <v>51</v>
      </c>
      <c r="N491" s="30" t="str">
        <f>VLOOKUP(M491,[6]OPERACIONAL!$A$1:$C$13,2,FALSE)</f>
        <v>SELECIONAR</v>
      </c>
    </row>
    <row r="492" spans="2:14">
      <c r="B492" s="23" t="str">
        <f t="shared" si="11"/>
        <v>U.</v>
      </c>
      <c r="C492" s="24" t="s">
        <v>4</v>
      </c>
      <c r="D492" s="25"/>
      <c r="E492" s="25"/>
      <c r="F492" s="24" t="s">
        <v>18</v>
      </c>
      <c r="G492" s="26">
        <v>1</v>
      </c>
      <c r="H492" s="31"/>
      <c r="I492" s="27">
        <v>0</v>
      </c>
      <c r="J492" s="28">
        <f t="shared" si="12"/>
        <v>0</v>
      </c>
      <c r="K492" s="29" t="s">
        <v>50</v>
      </c>
      <c r="L492" s="29" t="s">
        <v>45</v>
      </c>
      <c r="M492" s="29" t="s">
        <v>51</v>
      </c>
      <c r="N492" s="30" t="str">
        <f>VLOOKUP(M492,[6]OPERACIONAL!$A$1:$C$13,2,FALSE)</f>
        <v>SELECIONAR</v>
      </c>
    </row>
    <row r="493" spans="2:14">
      <c r="B493" s="23" t="str">
        <f t="shared" si="11"/>
        <v>U.</v>
      </c>
      <c r="C493" s="24" t="s">
        <v>4</v>
      </c>
      <c r="D493" s="25"/>
      <c r="E493" s="25"/>
      <c r="F493" s="24" t="s">
        <v>18</v>
      </c>
      <c r="G493" s="26">
        <v>1</v>
      </c>
      <c r="H493" s="31"/>
      <c r="I493" s="27">
        <v>0</v>
      </c>
      <c r="J493" s="28">
        <f t="shared" si="12"/>
        <v>0</v>
      </c>
      <c r="K493" s="29" t="s">
        <v>50</v>
      </c>
      <c r="L493" s="29" t="s">
        <v>45</v>
      </c>
      <c r="M493" s="29" t="s">
        <v>51</v>
      </c>
      <c r="N493" s="30" t="str">
        <f>VLOOKUP(M493,[6]OPERACIONAL!$A$1:$C$13,2,FALSE)</f>
        <v>SELECIONAR</v>
      </c>
    </row>
    <row r="494" spans="2:14">
      <c r="B494" s="23" t="str">
        <f t="shared" si="11"/>
        <v>U.</v>
      </c>
      <c r="C494" s="24" t="s">
        <v>4</v>
      </c>
      <c r="D494" s="25"/>
      <c r="E494" s="25"/>
      <c r="F494" s="24" t="s">
        <v>18</v>
      </c>
      <c r="G494" s="26">
        <v>1</v>
      </c>
      <c r="H494" s="31"/>
      <c r="I494" s="27">
        <v>0</v>
      </c>
      <c r="J494" s="28">
        <f t="shared" si="12"/>
        <v>0</v>
      </c>
      <c r="K494" s="29" t="s">
        <v>50</v>
      </c>
      <c r="L494" s="29" t="s">
        <v>45</v>
      </c>
      <c r="M494" s="29" t="s">
        <v>51</v>
      </c>
      <c r="N494" s="30" t="str">
        <f>VLOOKUP(M494,[6]OPERACIONAL!$A$1:$C$13,2,FALSE)</f>
        <v>SELECIONAR</v>
      </c>
    </row>
    <row r="495" spans="2:14">
      <c r="B495" s="23" t="str">
        <f t="shared" si="11"/>
        <v>U.</v>
      </c>
      <c r="C495" s="24" t="s">
        <v>4</v>
      </c>
      <c r="D495" s="25"/>
      <c r="E495" s="25"/>
      <c r="F495" s="24" t="s">
        <v>18</v>
      </c>
      <c r="G495" s="26">
        <v>1</v>
      </c>
      <c r="H495" s="31"/>
      <c r="I495" s="27">
        <v>0</v>
      </c>
      <c r="J495" s="28">
        <f t="shared" si="12"/>
        <v>0</v>
      </c>
      <c r="K495" s="29" t="s">
        <v>50</v>
      </c>
      <c r="L495" s="29" t="s">
        <v>45</v>
      </c>
      <c r="M495" s="29" t="s">
        <v>51</v>
      </c>
      <c r="N495" s="30" t="str">
        <f>VLOOKUP(M495,[6]OPERACIONAL!$A$1:$C$13,2,FALSE)</f>
        <v>SELECIONAR</v>
      </c>
    </row>
    <row r="496" spans="2:14">
      <c r="B496" s="23" t="str">
        <f t="shared" si="11"/>
        <v>U.</v>
      </c>
      <c r="C496" s="24" t="s">
        <v>4</v>
      </c>
      <c r="D496" s="25"/>
      <c r="E496" s="25"/>
      <c r="F496" s="24" t="s">
        <v>18</v>
      </c>
      <c r="G496" s="26">
        <v>1</v>
      </c>
      <c r="H496" s="31"/>
      <c r="I496" s="27">
        <v>0</v>
      </c>
      <c r="J496" s="28">
        <f t="shared" si="12"/>
        <v>0</v>
      </c>
      <c r="K496" s="29" t="s">
        <v>50</v>
      </c>
      <c r="L496" s="29" t="s">
        <v>45</v>
      </c>
      <c r="M496" s="29" t="s">
        <v>51</v>
      </c>
      <c r="N496" s="30" t="str">
        <f>VLOOKUP(M496,[6]OPERACIONAL!$A$1:$C$13,2,FALSE)</f>
        <v>SELECIONAR</v>
      </c>
    </row>
    <row r="497" spans="2:14">
      <c r="B497" s="23" t="str">
        <f t="shared" si="11"/>
        <v>U.</v>
      </c>
      <c r="C497" s="24" t="s">
        <v>4</v>
      </c>
      <c r="D497" s="25"/>
      <c r="E497" s="25"/>
      <c r="F497" s="24" t="s">
        <v>18</v>
      </c>
      <c r="G497" s="26">
        <v>1</v>
      </c>
      <c r="H497" s="31"/>
      <c r="I497" s="27">
        <v>0</v>
      </c>
      <c r="J497" s="28">
        <f t="shared" si="12"/>
        <v>0</v>
      </c>
      <c r="K497" s="29" t="s">
        <v>50</v>
      </c>
      <c r="L497" s="29" t="s">
        <v>45</v>
      </c>
      <c r="M497" s="29" t="s">
        <v>51</v>
      </c>
      <c r="N497" s="30" t="str">
        <f>VLOOKUP(M497,[6]OPERACIONAL!$A$1:$C$13,2,FALSE)</f>
        <v>SELECIONAR</v>
      </c>
    </row>
    <row r="498" spans="2:14">
      <c r="B498" s="23" t="str">
        <f t="shared" si="11"/>
        <v>U.</v>
      </c>
      <c r="C498" s="24" t="s">
        <v>4</v>
      </c>
      <c r="D498" s="25"/>
      <c r="E498" s="25"/>
      <c r="F498" s="24" t="s">
        <v>18</v>
      </c>
      <c r="G498" s="26">
        <v>1</v>
      </c>
      <c r="H498" s="31"/>
      <c r="I498" s="27">
        <v>0</v>
      </c>
      <c r="J498" s="28">
        <f t="shared" si="12"/>
        <v>0</v>
      </c>
      <c r="K498" s="29" t="s">
        <v>50</v>
      </c>
      <c r="L498" s="29" t="s">
        <v>45</v>
      </c>
      <c r="M498" s="29" t="s">
        <v>51</v>
      </c>
      <c r="N498" s="30" t="str">
        <f>VLOOKUP(M498,[6]OPERACIONAL!$A$1:$C$13,2,FALSE)</f>
        <v>SELECIONAR</v>
      </c>
    </row>
    <row r="499" spans="2:14">
      <c r="B499" s="23" t="str">
        <f t="shared" si="11"/>
        <v>U.</v>
      </c>
      <c r="C499" s="24" t="s">
        <v>4</v>
      </c>
      <c r="D499" s="25"/>
      <c r="E499" s="25"/>
      <c r="F499" s="24" t="s">
        <v>18</v>
      </c>
      <c r="G499" s="26">
        <v>1</v>
      </c>
      <c r="H499" s="31"/>
      <c r="I499" s="27">
        <v>0</v>
      </c>
      <c r="J499" s="28">
        <f t="shared" si="12"/>
        <v>0</v>
      </c>
      <c r="K499" s="29" t="s">
        <v>50</v>
      </c>
      <c r="L499" s="29" t="s">
        <v>45</v>
      </c>
      <c r="M499" s="29" t="s">
        <v>51</v>
      </c>
      <c r="N499" s="30" t="str">
        <f>VLOOKUP(M499,[6]OPERACIONAL!$A$1:$C$13,2,FALSE)</f>
        <v>SELECIONAR</v>
      </c>
    </row>
    <row r="500" spans="2:14">
      <c r="B500" s="23" t="str">
        <f t="shared" si="11"/>
        <v>U.</v>
      </c>
      <c r="C500" s="24" t="s">
        <v>4</v>
      </c>
      <c r="D500" s="25"/>
      <c r="E500" s="25"/>
      <c r="F500" s="24" t="s">
        <v>18</v>
      </c>
      <c r="G500" s="26">
        <v>1</v>
      </c>
      <c r="H500" s="31"/>
      <c r="I500" s="27">
        <v>0</v>
      </c>
      <c r="J500" s="28">
        <f t="shared" si="12"/>
        <v>0</v>
      </c>
      <c r="K500" s="29" t="s">
        <v>50</v>
      </c>
      <c r="L500" s="29" t="s">
        <v>45</v>
      </c>
      <c r="M500" s="29" t="s">
        <v>51</v>
      </c>
      <c r="N500" s="30" t="str">
        <f>VLOOKUP(M500,[6]OPERACIONAL!$A$1:$C$13,2,FALSE)</f>
        <v>SELECIONAR</v>
      </c>
    </row>
    <row r="501" spans="2:14">
      <c r="B501" s="23" t="str">
        <f t="shared" si="11"/>
        <v>U.</v>
      </c>
      <c r="C501" s="24" t="s">
        <v>4</v>
      </c>
      <c r="D501" s="25"/>
      <c r="E501" s="25"/>
      <c r="F501" s="24" t="s">
        <v>18</v>
      </c>
      <c r="G501" s="26">
        <v>1</v>
      </c>
      <c r="H501" s="31"/>
      <c r="I501" s="27">
        <v>0</v>
      </c>
      <c r="J501" s="28">
        <f t="shared" si="12"/>
        <v>0</v>
      </c>
      <c r="K501" s="29" t="s">
        <v>50</v>
      </c>
      <c r="L501" s="29" t="s">
        <v>45</v>
      </c>
      <c r="M501" s="29" t="s">
        <v>51</v>
      </c>
      <c r="N501" s="30" t="str">
        <f>VLOOKUP(M501,[6]OPERACIONAL!$A$1:$C$13,2,FALSE)</f>
        <v>SELECIONAR</v>
      </c>
    </row>
    <row r="502" spans="2:14">
      <c r="B502" s="23" t="str">
        <f t="shared" si="11"/>
        <v>U.</v>
      </c>
      <c r="C502" s="24" t="s">
        <v>4</v>
      </c>
      <c r="D502" s="25"/>
      <c r="E502" s="25"/>
      <c r="F502" s="24" t="s">
        <v>18</v>
      </c>
      <c r="G502" s="26">
        <v>1</v>
      </c>
      <c r="H502" s="31"/>
      <c r="I502" s="27">
        <v>0</v>
      </c>
      <c r="J502" s="28">
        <f t="shared" si="12"/>
        <v>0</v>
      </c>
      <c r="K502" s="29" t="s">
        <v>50</v>
      </c>
      <c r="L502" s="29" t="s">
        <v>45</v>
      </c>
      <c r="M502" s="29" t="s">
        <v>51</v>
      </c>
      <c r="N502" s="30" t="str">
        <f>VLOOKUP(M502,[6]OPERACIONAL!$A$1:$C$13,2,FALSE)</f>
        <v>SELECIONAR</v>
      </c>
    </row>
    <row r="503" spans="2:14">
      <c r="B503" s="23" t="str">
        <f t="shared" si="11"/>
        <v>U.</v>
      </c>
      <c r="C503" s="24" t="s">
        <v>4</v>
      </c>
      <c r="D503" s="25"/>
      <c r="E503" s="25"/>
      <c r="F503" s="24" t="s">
        <v>18</v>
      </c>
      <c r="G503" s="26">
        <v>1</v>
      </c>
      <c r="H503" s="31"/>
      <c r="I503" s="27">
        <v>0</v>
      </c>
      <c r="J503" s="28">
        <f t="shared" si="12"/>
        <v>0</v>
      </c>
      <c r="K503" s="29" t="s">
        <v>50</v>
      </c>
      <c r="L503" s="29" t="s">
        <v>45</v>
      </c>
      <c r="M503" s="29" t="s">
        <v>51</v>
      </c>
      <c r="N503" s="30" t="str">
        <f>VLOOKUP(M503,[6]OPERACIONAL!$A$1:$C$13,2,FALSE)</f>
        <v>SELECIONAR</v>
      </c>
    </row>
    <row r="504" spans="2:14">
      <c r="B504" s="23" t="str">
        <f t="shared" si="11"/>
        <v>U.</v>
      </c>
      <c r="C504" s="24" t="s">
        <v>4</v>
      </c>
      <c r="D504" s="25"/>
      <c r="E504" s="25"/>
      <c r="F504" s="24" t="s">
        <v>18</v>
      </c>
      <c r="G504" s="26">
        <v>1</v>
      </c>
      <c r="H504" s="31"/>
      <c r="I504" s="27">
        <v>0</v>
      </c>
      <c r="J504" s="28">
        <f t="shared" si="12"/>
        <v>0</v>
      </c>
      <c r="K504" s="29" t="s">
        <v>50</v>
      </c>
      <c r="L504" s="29" t="s">
        <v>45</v>
      </c>
      <c r="M504" s="29" t="s">
        <v>51</v>
      </c>
      <c r="N504" s="30" t="str">
        <f>VLOOKUP(M504,[6]OPERACIONAL!$A$1:$C$13,2,FALSE)</f>
        <v>SELECIONAR</v>
      </c>
    </row>
    <row r="505" spans="2:14">
      <c r="B505" s="23" t="str">
        <f t="shared" si="11"/>
        <v>U.</v>
      </c>
      <c r="C505" s="24" t="s">
        <v>4</v>
      </c>
      <c r="D505" s="25"/>
      <c r="E505" s="25"/>
      <c r="F505" s="24" t="s">
        <v>18</v>
      </c>
      <c r="G505" s="26">
        <v>1</v>
      </c>
      <c r="H505" s="31"/>
      <c r="I505" s="27">
        <v>0</v>
      </c>
      <c r="J505" s="28">
        <f t="shared" si="12"/>
        <v>0</v>
      </c>
      <c r="K505" s="29" t="s">
        <v>50</v>
      </c>
      <c r="L505" s="29" t="s">
        <v>45</v>
      </c>
      <c r="M505" s="29" t="s">
        <v>51</v>
      </c>
      <c r="N505" s="30" t="str">
        <f>VLOOKUP(M505,[6]OPERACIONAL!$A$1:$C$13,2,FALSE)</f>
        <v>SELECIONAR</v>
      </c>
    </row>
    <row r="506" spans="2:14">
      <c r="B506" s="23" t="str">
        <f t="shared" si="11"/>
        <v>U.</v>
      </c>
      <c r="C506" s="24" t="s">
        <v>4</v>
      </c>
      <c r="D506" s="25"/>
      <c r="E506" s="25"/>
      <c r="F506" s="24" t="s">
        <v>18</v>
      </c>
      <c r="G506" s="26">
        <v>1</v>
      </c>
      <c r="H506" s="31"/>
      <c r="I506" s="27">
        <v>0</v>
      </c>
      <c r="J506" s="28">
        <f t="shared" si="12"/>
        <v>0</v>
      </c>
      <c r="K506" s="29" t="s">
        <v>50</v>
      </c>
      <c r="L506" s="29" t="s">
        <v>45</v>
      </c>
      <c r="M506" s="29" t="s">
        <v>51</v>
      </c>
      <c r="N506" s="30" t="str">
        <f>VLOOKUP(M506,[6]OPERACIONAL!$A$1:$C$13,2,FALSE)</f>
        <v>SELECIONAR</v>
      </c>
    </row>
    <row r="507" spans="2:14">
      <c r="B507" s="23" t="str">
        <f t="shared" si="11"/>
        <v>U.</v>
      </c>
      <c r="C507" s="24" t="s">
        <v>4</v>
      </c>
      <c r="D507" s="25"/>
      <c r="E507" s="25"/>
      <c r="F507" s="24" t="s">
        <v>18</v>
      </c>
      <c r="G507" s="26">
        <v>1</v>
      </c>
      <c r="H507" s="31"/>
      <c r="I507" s="27">
        <v>0</v>
      </c>
      <c r="J507" s="28">
        <f t="shared" si="12"/>
        <v>0</v>
      </c>
      <c r="K507" s="29" t="s">
        <v>50</v>
      </c>
      <c r="L507" s="29" t="s">
        <v>45</v>
      </c>
      <c r="M507" s="29" t="s">
        <v>51</v>
      </c>
      <c r="N507" s="30" t="str">
        <f>VLOOKUP(M507,[6]OPERACIONAL!$A$1:$C$13,2,FALSE)</f>
        <v>SELECIONAR</v>
      </c>
    </row>
    <row r="508" spans="2:14">
      <c r="B508" s="23" t="str">
        <f t="shared" si="11"/>
        <v>U.</v>
      </c>
      <c r="C508" s="24" t="s">
        <v>4</v>
      </c>
      <c r="D508" s="25"/>
      <c r="E508" s="25"/>
      <c r="F508" s="24" t="s">
        <v>18</v>
      </c>
      <c r="G508" s="26">
        <v>1</v>
      </c>
      <c r="H508" s="31"/>
      <c r="I508" s="27">
        <v>0</v>
      </c>
      <c r="J508" s="28">
        <f t="shared" si="12"/>
        <v>0</v>
      </c>
      <c r="K508" s="29" t="s">
        <v>50</v>
      </c>
      <c r="L508" s="29" t="s">
        <v>45</v>
      </c>
      <c r="M508" s="29" t="s">
        <v>51</v>
      </c>
      <c r="N508" s="30" t="str">
        <f>VLOOKUP(M508,[6]OPERACIONAL!$A$1:$C$13,2,FALSE)</f>
        <v>SELECIONAR</v>
      </c>
    </row>
    <row r="509" spans="2:14">
      <c r="B509" s="23" t="str">
        <f t="shared" si="11"/>
        <v>U.</v>
      </c>
      <c r="C509" s="24" t="s">
        <v>4</v>
      </c>
      <c r="D509" s="25"/>
      <c r="E509" s="25"/>
      <c r="F509" s="24" t="s">
        <v>18</v>
      </c>
      <c r="G509" s="26">
        <v>1</v>
      </c>
      <c r="H509" s="31"/>
      <c r="I509" s="27">
        <v>0</v>
      </c>
      <c r="J509" s="28">
        <f t="shared" si="12"/>
        <v>0</v>
      </c>
      <c r="K509" s="29" t="s">
        <v>50</v>
      </c>
      <c r="L509" s="29" t="s">
        <v>45</v>
      </c>
      <c r="M509" s="29" t="s">
        <v>51</v>
      </c>
      <c r="N509" s="30" t="str">
        <f>VLOOKUP(M509,[6]OPERACIONAL!$A$1:$C$13,2,FALSE)</f>
        <v>SELECIONAR</v>
      </c>
    </row>
    <row r="510" spans="2:14">
      <c r="B510" s="23" t="str">
        <f t="shared" si="11"/>
        <v>U.</v>
      </c>
      <c r="C510" s="24" t="s">
        <v>4</v>
      </c>
      <c r="D510" s="25"/>
      <c r="E510" s="25"/>
      <c r="F510" s="24" t="s">
        <v>18</v>
      </c>
      <c r="G510" s="26">
        <v>1</v>
      </c>
      <c r="H510" s="31"/>
      <c r="I510" s="27">
        <v>0</v>
      </c>
      <c r="J510" s="28">
        <f t="shared" si="12"/>
        <v>0</v>
      </c>
      <c r="K510" s="29" t="s">
        <v>50</v>
      </c>
      <c r="L510" s="29" t="s">
        <v>45</v>
      </c>
      <c r="M510" s="29" t="s">
        <v>51</v>
      </c>
      <c r="N510" s="30" t="str">
        <f>VLOOKUP(M510,[6]OPERACIONAL!$A$1:$C$13,2,FALSE)</f>
        <v>SELECIONAR</v>
      </c>
    </row>
    <row r="511" spans="2:14">
      <c r="B511" s="23" t="str">
        <f t="shared" si="11"/>
        <v>U.</v>
      </c>
      <c r="C511" s="24" t="s">
        <v>4</v>
      </c>
      <c r="D511" s="25"/>
      <c r="E511" s="25"/>
      <c r="F511" s="24" t="s">
        <v>18</v>
      </c>
      <c r="G511" s="26">
        <v>1</v>
      </c>
      <c r="H511" s="31"/>
      <c r="I511" s="27">
        <v>0</v>
      </c>
      <c r="J511" s="28">
        <f t="shared" si="12"/>
        <v>0</v>
      </c>
      <c r="K511" s="29" t="s">
        <v>50</v>
      </c>
      <c r="L511" s="29" t="s">
        <v>45</v>
      </c>
      <c r="M511" s="29" t="s">
        <v>51</v>
      </c>
      <c r="N511" s="30" t="str">
        <f>VLOOKUP(M511,[6]OPERACIONAL!$A$1:$C$13,2,FALSE)</f>
        <v>SELECIONAR</v>
      </c>
    </row>
    <row r="512" spans="2:14">
      <c r="B512" s="23" t="str">
        <f t="shared" ref="B512:B575" si="13">MID(C512,1,2)</f>
        <v>U.</v>
      </c>
      <c r="C512" s="24" t="s">
        <v>4</v>
      </c>
      <c r="D512" s="25"/>
      <c r="E512" s="25"/>
      <c r="F512" s="24" t="s">
        <v>18</v>
      </c>
      <c r="G512" s="26">
        <v>1</v>
      </c>
      <c r="H512" s="31"/>
      <c r="I512" s="27">
        <v>0</v>
      </c>
      <c r="J512" s="28">
        <f t="shared" si="12"/>
        <v>0</v>
      </c>
      <c r="K512" s="29" t="s">
        <v>50</v>
      </c>
      <c r="L512" s="29" t="s">
        <v>45</v>
      </c>
      <c r="M512" s="29" t="s">
        <v>51</v>
      </c>
      <c r="N512" s="30" t="str">
        <f>VLOOKUP(M512,[6]OPERACIONAL!$A$1:$C$13,2,FALSE)</f>
        <v>SELECIONAR</v>
      </c>
    </row>
    <row r="513" spans="2:14">
      <c r="B513" s="23" t="str">
        <f t="shared" si="13"/>
        <v>U.</v>
      </c>
      <c r="C513" s="24" t="s">
        <v>4</v>
      </c>
      <c r="D513" s="25"/>
      <c r="E513" s="25"/>
      <c r="F513" s="24" t="s">
        <v>18</v>
      </c>
      <c r="G513" s="26">
        <v>1</v>
      </c>
      <c r="H513" s="31"/>
      <c r="I513" s="27">
        <v>0</v>
      </c>
      <c r="J513" s="28">
        <f t="shared" si="12"/>
        <v>0</v>
      </c>
      <c r="K513" s="29" t="s">
        <v>50</v>
      </c>
      <c r="L513" s="29" t="s">
        <v>45</v>
      </c>
      <c r="M513" s="29" t="s">
        <v>51</v>
      </c>
      <c r="N513" s="30" t="str">
        <f>VLOOKUP(M513,[6]OPERACIONAL!$A$1:$C$13,2,FALSE)</f>
        <v>SELECIONAR</v>
      </c>
    </row>
    <row r="514" spans="2:14">
      <c r="B514" s="23" t="str">
        <f t="shared" si="13"/>
        <v>U.</v>
      </c>
      <c r="C514" s="24" t="s">
        <v>4</v>
      </c>
      <c r="D514" s="25"/>
      <c r="E514" s="25"/>
      <c r="F514" s="24" t="s">
        <v>18</v>
      </c>
      <c r="G514" s="26">
        <v>1</v>
      </c>
      <c r="H514" s="31"/>
      <c r="I514" s="27">
        <v>0</v>
      </c>
      <c r="J514" s="28">
        <f t="shared" si="12"/>
        <v>0</v>
      </c>
      <c r="K514" s="29" t="s">
        <v>50</v>
      </c>
      <c r="L514" s="29" t="s">
        <v>45</v>
      </c>
      <c r="M514" s="29" t="s">
        <v>51</v>
      </c>
      <c r="N514" s="30" t="str">
        <f>VLOOKUP(M514,[6]OPERACIONAL!$A$1:$C$13,2,FALSE)</f>
        <v>SELECIONAR</v>
      </c>
    </row>
    <row r="515" spans="2:14">
      <c r="B515" s="23" t="str">
        <f t="shared" si="13"/>
        <v>U.</v>
      </c>
      <c r="C515" s="24" t="s">
        <v>4</v>
      </c>
      <c r="D515" s="25"/>
      <c r="E515" s="25"/>
      <c r="F515" s="24" t="s">
        <v>18</v>
      </c>
      <c r="G515" s="26">
        <v>1</v>
      </c>
      <c r="H515" s="31"/>
      <c r="I515" s="27">
        <v>0</v>
      </c>
      <c r="J515" s="28">
        <f t="shared" si="12"/>
        <v>0</v>
      </c>
      <c r="K515" s="29" t="s">
        <v>50</v>
      </c>
      <c r="L515" s="29" t="s">
        <v>45</v>
      </c>
      <c r="M515" s="29" t="s">
        <v>51</v>
      </c>
      <c r="N515" s="30" t="str">
        <f>VLOOKUP(M515,[6]OPERACIONAL!$A$1:$C$13,2,FALSE)</f>
        <v>SELECIONAR</v>
      </c>
    </row>
    <row r="516" spans="2:14">
      <c r="B516" s="23" t="str">
        <f t="shared" si="13"/>
        <v>U.</v>
      </c>
      <c r="C516" s="24" t="s">
        <v>4</v>
      </c>
      <c r="D516" s="25"/>
      <c r="E516" s="25"/>
      <c r="F516" s="24" t="s">
        <v>18</v>
      </c>
      <c r="G516" s="26">
        <v>1</v>
      </c>
      <c r="H516" s="31"/>
      <c r="I516" s="27">
        <v>0</v>
      </c>
      <c r="J516" s="28">
        <f t="shared" si="12"/>
        <v>0</v>
      </c>
      <c r="K516" s="29" t="s">
        <v>50</v>
      </c>
      <c r="L516" s="29" t="s">
        <v>45</v>
      </c>
      <c r="M516" s="29" t="s">
        <v>51</v>
      </c>
      <c r="N516" s="30" t="str">
        <f>VLOOKUP(M516,[6]OPERACIONAL!$A$1:$C$13,2,FALSE)</f>
        <v>SELECIONAR</v>
      </c>
    </row>
    <row r="517" spans="2:14">
      <c r="B517" s="23" t="str">
        <f t="shared" si="13"/>
        <v>U.</v>
      </c>
      <c r="C517" s="24" t="s">
        <v>4</v>
      </c>
      <c r="D517" s="25"/>
      <c r="E517" s="25"/>
      <c r="F517" s="24" t="s">
        <v>18</v>
      </c>
      <c r="G517" s="26">
        <v>1</v>
      </c>
      <c r="H517" s="31"/>
      <c r="I517" s="27">
        <v>0</v>
      </c>
      <c r="J517" s="28">
        <f t="shared" si="12"/>
        <v>0</v>
      </c>
      <c r="K517" s="29" t="s">
        <v>50</v>
      </c>
      <c r="L517" s="29" t="s">
        <v>45</v>
      </c>
      <c r="M517" s="29" t="s">
        <v>51</v>
      </c>
      <c r="N517" s="30" t="str">
        <f>VLOOKUP(M517,[6]OPERACIONAL!$A$1:$C$13,2,FALSE)</f>
        <v>SELECIONAR</v>
      </c>
    </row>
    <row r="518" spans="2:14">
      <c r="B518" s="23" t="str">
        <f t="shared" si="13"/>
        <v>U.</v>
      </c>
      <c r="C518" s="24" t="s">
        <v>4</v>
      </c>
      <c r="D518" s="25"/>
      <c r="E518" s="25"/>
      <c r="F518" s="24" t="s">
        <v>18</v>
      </c>
      <c r="G518" s="26">
        <v>1</v>
      </c>
      <c r="H518" s="31"/>
      <c r="I518" s="27">
        <v>0</v>
      </c>
      <c r="J518" s="28">
        <f t="shared" si="12"/>
        <v>0</v>
      </c>
      <c r="K518" s="29" t="s">
        <v>50</v>
      </c>
      <c r="L518" s="29" t="s">
        <v>45</v>
      </c>
      <c r="M518" s="29" t="s">
        <v>51</v>
      </c>
      <c r="N518" s="30" t="str">
        <f>VLOOKUP(M518,[6]OPERACIONAL!$A$1:$C$13,2,FALSE)</f>
        <v>SELECIONAR</v>
      </c>
    </row>
    <row r="519" spans="2:14">
      <c r="B519" s="23" t="str">
        <f t="shared" si="13"/>
        <v>U.</v>
      </c>
      <c r="C519" s="24" t="s">
        <v>4</v>
      </c>
      <c r="D519" s="25"/>
      <c r="E519" s="25"/>
      <c r="F519" s="24" t="s">
        <v>18</v>
      </c>
      <c r="G519" s="26">
        <v>1</v>
      </c>
      <c r="H519" s="31"/>
      <c r="I519" s="27">
        <v>0</v>
      </c>
      <c r="J519" s="28">
        <f t="shared" si="12"/>
        <v>0</v>
      </c>
      <c r="K519" s="29" t="s">
        <v>50</v>
      </c>
      <c r="L519" s="29" t="s">
        <v>45</v>
      </c>
      <c r="M519" s="29" t="s">
        <v>51</v>
      </c>
      <c r="N519" s="30" t="str">
        <f>VLOOKUP(M519,[6]OPERACIONAL!$A$1:$C$13,2,FALSE)</f>
        <v>SELECIONAR</v>
      </c>
    </row>
    <row r="520" spans="2:14">
      <c r="B520" s="23" t="str">
        <f t="shared" si="13"/>
        <v>U.</v>
      </c>
      <c r="C520" s="24" t="s">
        <v>4</v>
      </c>
      <c r="D520" s="25"/>
      <c r="E520" s="25"/>
      <c r="F520" s="24" t="s">
        <v>18</v>
      </c>
      <c r="G520" s="26">
        <v>1</v>
      </c>
      <c r="H520" s="31"/>
      <c r="I520" s="27">
        <v>0</v>
      </c>
      <c r="J520" s="28">
        <f t="shared" si="12"/>
        <v>0</v>
      </c>
      <c r="K520" s="29" t="s">
        <v>50</v>
      </c>
      <c r="L520" s="29" t="s">
        <v>45</v>
      </c>
      <c r="M520" s="29" t="s">
        <v>51</v>
      </c>
      <c r="N520" s="30" t="str">
        <f>VLOOKUP(M520,[6]OPERACIONAL!$A$1:$C$13,2,FALSE)</f>
        <v>SELECIONAR</v>
      </c>
    </row>
    <row r="521" spans="2:14">
      <c r="B521" s="23" t="str">
        <f t="shared" si="13"/>
        <v>U.</v>
      </c>
      <c r="C521" s="24" t="s">
        <v>4</v>
      </c>
      <c r="D521" s="25"/>
      <c r="E521" s="25"/>
      <c r="F521" s="24" t="s">
        <v>18</v>
      </c>
      <c r="G521" s="26">
        <v>1</v>
      </c>
      <c r="H521" s="31"/>
      <c r="I521" s="27">
        <v>0</v>
      </c>
      <c r="J521" s="28">
        <f t="shared" si="12"/>
        <v>0</v>
      </c>
      <c r="K521" s="29" t="s">
        <v>50</v>
      </c>
      <c r="L521" s="29" t="s">
        <v>45</v>
      </c>
      <c r="M521" s="29" t="s">
        <v>51</v>
      </c>
      <c r="N521" s="30" t="str">
        <f>VLOOKUP(M521,[6]OPERACIONAL!$A$1:$C$13,2,FALSE)</f>
        <v>SELECIONAR</v>
      </c>
    </row>
    <row r="522" spans="2:14">
      <c r="B522" s="23" t="str">
        <f t="shared" si="13"/>
        <v>U.</v>
      </c>
      <c r="C522" s="24" t="s">
        <v>4</v>
      </c>
      <c r="D522" s="25"/>
      <c r="E522" s="25"/>
      <c r="F522" s="24" t="s">
        <v>18</v>
      </c>
      <c r="G522" s="26">
        <v>1</v>
      </c>
      <c r="H522" s="31"/>
      <c r="I522" s="27">
        <v>0</v>
      </c>
      <c r="J522" s="28">
        <f t="shared" si="12"/>
        <v>0</v>
      </c>
      <c r="K522" s="29" t="s">
        <v>50</v>
      </c>
      <c r="L522" s="29" t="s">
        <v>45</v>
      </c>
      <c r="M522" s="29" t="s">
        <v>51</v>
      </c>
      <c r="N522" s="30" t="str">
        <f>VLOOKUP(M522,[6]OPERACIONAL!$A$1:$C$13,2,FALSE)</f>
        <v>SELECIONAR</v>
      </c>
    </row>
    <row r="523" spans="2:14">
      <c r="B523" s="23" t="str">
        <f t="shared" si="13"/>
        <v>U.</v>
      </c>
      <c r="C523" s="24" t="s">
        <v>4</v>
      </c>
      <c r="D523" s="25"/>
      <c r="E523" s="25"/>
      <c r="F523" s="24" t="s">
        <v>18</v>
      </c>
      <c r="G523" s="26">
        <v>1</v>
      </c>
      <c r="H523" s="31"/>
      <c r="I523" s="27">
        <v>0</v>
      </c>
      <c r="J523" s="28">
        <f t="shared" si="12"/>
        <v>0</v>
      </c>
      <c r="K523" s="29" t="s">
        <v>50</v>
      </c>
      <c r="L523" s="29" t="s">
        <v>45</v>
      </c>
      <c r="M523" s="29" t="s">
        <v>51</v>
      </c>
      <c r="N523" s="30" t="str">
        <f>VLOOKUP(M523,[6]OPERACIONAL!$A$1:$C$13,2,FALSE)</f>
        <v>SELECIONAR</v>
      </c>
    </row>
    <row r="524" spans="2:14">
      <c r="B524" s="23" t="str">
        <f t="shared" si="13"/>
        <v>U.</v>
      </c>
      <c r="C524" s="24" t="s">
        <v>4</v>
      </c>
      <c r="D524" s="25"/>
      <c r="E524" s="25"/>
      <c r="F524" s="24" t="s">
        <v>18</v>
      </c>
      <c r="G524" s="26">
        <v>1</v>
      </c>
      <c r="H524" s="31"/>
      <c r="I524" s="27">
        <v>0</v>
      </c>
      <c r="J524" s="28">
        <f t="shared" si="12"/>
        <v>0</v>
      </c>
      <c r="K524" s="29" t="s">
        <v>50</v>
      </c>
      <c r="L524" s="29" t="s">
        <v>45</v>
      </c>
      <c r="M524" s="29" t="s">
        <v>51</v>
      </c>
      <c r="N524" s="30" t="str">
        <f>VLOOKUP(M524,[6]OPERACIONAL!$A$1:$C$13,2,FALSE)</f>
        <v>SELECIONAR</v>
      </c>
    </row>
    <row r="525" spans="2:14">
      <c r="B525" s="23" t="str">
        <f t="shared" si="13"/>
        <v>U.</v>
      </c>
      <c r="C525" s="24" t="s">
        <v>4</v>
      </c>
      <c r="D525" s="25"/>
      <c r="E525" s="25"/>
      <c r="F525" s="24" t="s">
        <v>18</v>
      </c>
      <c r="G525" s="26">
        <v>1</v>
      </c>
      <c r="H525" s="31"/>
      <c r="I525" s="27">
        <v>0</v>
      </c>
      <c r="J525" s="28">
        <f t="shared" si="12"/>
        <v>0</v>
      </c>
      <c r="K525" s="29" t="s">
        <v>50</v>
      </c>
      <c r="L525" s="29" t="s">
        <v>45</v>
      </c>
      <c r="M525" s="29" t="s">
        <v>51</v>
      </c>
      <c r="N525" s="30" t="str">
        <f>VLOOKUP(M525,[6]OPERACIONAL!$A$1:$C$13,2,FALSE)</f>
        <v>SELECIONAR</v>
      </c>
    </row>
    <row r="526" spans="2:14">
      <c r="B526" s="23" t="str">
        <f t="shared" si="13"/>
        <v>U.</v>
      </c>
      <c r="C526" s="24" t="s">
        <v>4</v>
      </c>
      <c r="D526" s="25"/>
      <c r="E526" s="25"/>
      <c r="F526" s="24" t="s">
        <v>18</v>
      </c>
      <c r="G526" s="26">
        <v>1</v>
      </c>
      <c r="H526" s="31"/>
      <c r="I526" s="27">
        <v>0</v>
      </c>
      <c r="J526" s="28">
        <f t="shared" si="12"/>
        <v>0</v>
      </c>
      <c r="K526" s="29" t="s">
        <v>50</v>
      </c>
      <c r="L526" s="29" t="s">
        <v>45</v>
      </c>
      <c r="M526" s="29" t="s">
        <v>51</v>
      </c>
      <c r="N526" s="30" t="str">
        <f>VLOOKUP(M526,[6]OPERACIONAL!$A$1:$C$13,2,FALSE)</f>
        <v>SELECIONAR</v>
      </c>
    </row>
    <row r="527" spans="2:14">
      <c r="B527" s="23" t="str">
        <f t="shared" si="13"/>
        <v>U.</v>
      </c>
      <c r="C527" s="24" t="s">
        <v>4</v>
      </c>
      <c r="D527" s="25"/>
      <c r="E527" s="25"/>
      <c r="F527" s="24" t="s">
        <v>18</v>
      </c>
      <c r="G527" s="26">
        <v>1</v>
      </c>
      <c r="H527" s="31"/>
      <c r="I527" s="27">
        <v>0</v>
      </c>
      <c r="J527" s="28">
        <f t="shared" si="12"/>
        <v>0</v>
      </c>
      <c r="K527" s="29" t="s">
        <v>50</v>
      </c>
      <c r="L527" s="29" t="s">
        <v>45</v>
      </c>
      <c r="M527" s="29" t="s">
        <v>51</v>
      </c>
      <c r="N527" s="30" t="str">
        <f>VLOOKUP(M527,[6]OPERACIONAL!$A$1:$C$13,2,FALSE)</f>
        <v>SELECIONAR</v>
      </c>
    </row>
    <row r="528" spans="2:14">
      <c r="B528" s="23" t="str">
        <f t="shared" si="13"/>
        <v>U.</v>
      </c>
      <c r="C528" s="24" t="s">
        <v>4</v>
      </c>
      <c r="D528" s="25"/>
      <c r="E528" s="25"/>
      <c r="F528" s="24" t="s">
        <v>18</v>
      </c>
      <c r="G528" s="26">
        <v>1</v>
      </c>
      <c r="H528" s="31"/>
      <c r="I528" s="27">
        <v>0</v>
      </c>
      <c r="J528" s="28">
        <f t="shared" si="12"/>
        <v>0</v>
      </c>
      <c r="K528" s="29" t="s">
        <v>50</v>
      </c>
      <c r="L528" s="29" t="s">
        <v>45</v>
      </c>
      <c r="M528" s="29" t="s">
        <v>51</v>
      </c>
      <c r="N528" s="30" t="str">
        <f>VLOOKUP(M528,[6]OPERACIONAL!$A$1:$C$13,2,FALSE)</f>
        <v>SELECIONAR</v>
      </c>
    </row>
    <row r="529" spans="2:14">
      <c r="B529" s="23" t="str">
        <f t="shared" si="13"/>
        <v>U.</v>
      </c>
      <c r="C529" s="24" t="s">
        <v>4</v>
      </c>
      <c r="D529" s="25"/>
      <c r="E529" s="25"/>
      <c r="F529" s="24" t="s">
        <v>18</v>
      </c>
      <c r="G529" s="26">
        <v>1</v>
      </c>
      <c r="H529" s="31"/>
      <c r="I529" s="27">
        <v>0</v>
      </c>
      <c r="J529" s="28">
        <f t="shared" si="12"/>
        <v>0</v>
      </c>
      <c r="K529" s="29" t="s">
        <v>50</v>
      </c>
      <c r="L529" s="29" t="s">
        <v>45</v>
      </c>
      <c r="M529" s="29" t="s">
        <v>51</v>
      </c>
      <c r="N529" s="30" t="str">
        <f>VLOOKUP(M529,[6]OPERACIONAL!$A$1:$C$13,2,FALSE)</f>
        <v>SELECIONAR</v>
      </c>
    </row>
    <row r="530" spans="2:14">
      <c r="B530" s="23" t="str">
        <f t="shared" si="13"/>
        <v>U.</v>
      </c>
      <c r="C530" s="24" t="s">
        <v>4</v>
      </c>
      <c r="D530" s="25"/>
      <c r="E530" s="25"/>
      <c r="F530" s="24" t="s">
        <v>18</v>
      </c>
      <c r="G530" s="26">
        <v>1</v>
      </c>
      <c r="H530" s="31"/>
      <c r="I530" s="27">
        <v>0</v>
      </c>
      <c r="J530" s="28">
        <f t="shared" si="12"/>
        <v>0</v>
      </c>
      <c r="K530" s="29" t="s">
        <v>50</v>
      </c>
      <c r="L530" s="29" t="s">
        <v>45</v>
      </c>
      <c r="M530" s="29" t="s">
        <v>51</v>
      </c>
      <c r="N530" s="30" t="str">
        <f>VLOOKUP(M530,[6]OPERACIONAL!$A$1:$C$13,2,FALSE)</f>
        <v>SELECIONAR</v>
      </c>
    </row>
    <row r="531" spans="2:14">
      <c r="B531" s="23" t="str">
        <f t="shared" si="13"/>
        <v>U.</v>
      </c>
      <c r="C531" s="24" t="s">
        <v>4</v>
      </c>
      <c r="D531" s="25"/>
      <c r="E531" s="25"/>
      <c r="F531" s="24" t="s">
        <v>18</v>
      </c>
      <c r="G531" s="26">
        <v>1</v>
      </c>
      <c r="H531" s="31"/>
      <c r="I531" s="27">
        <v>0</v>
      </c>
      <c r="J531" s="28">
        <f t="shared" si="12"/>
        <v>0</v>
      </c>
      <c r="K531" s="29" t="s">
        <v>50</v>
      </c>
      <c r="L531" s="29" t="s">
        <v>45</v>
      </c>
      <c r="M531" s="29" t="s">
        <v>51</v>
      </c>
      <c r="N531" s="30" t="str">
        <f>VLOOKUP(M531,[6]OPERACIONAL!$A$1:$C$13,2,FALSE)</f>
        <v>SELECIONAR</v>
      </c>
    </row>
    <row r="532" spans="2:14">
      <c r="B532" s="23" t="str">
        <f t="shared" si="13"/>
        <v>U.</v>
      </c>
      <c r="C532" s="24" t="s">
        <v>4</v>
      </c>
      <c r="D532" s="25"/>
      <c r="E532" s="25"/>
      <c r="F532" s="24" t="s">
        <v>18</v>
      </c>
      <c r="G532" s="26">
        <v>1</v>
      </c>
      <c r="H532" s="31"/>
      <c r="I532" s="27">
        <v>0</v>
      </c>
      <c r="J532" s="28">
        <f t="shared" si="12"/>
        <v>0</v>
      </c>
      <c r="K532" s="29" t="s">
        <v>50</v>
      </c>
      <c r="L532" s="29" t="s">
        <v>45</v>
      </c>
      <c r="M532" s="29" t="s">
        <v>51</v>
      </c>
      <c r="N532" s="30" t="str">
        <f>VLOOKUP(M532,[6]OPERACIONAL!$A$1:$C$13,2,FALSE)</f>
        <v>SELECIONAR</v>
      </c>
    </row>
    <row r="533" spans="2:14">
      <c r="B533" s="23" t="str">
        <f t="shared" si="13"/>
        <v>U.</v>
      </c>
      <c r="C533" s="24" t="s">
        <v>4</v>
      </c>
      <c r="D533" s="25"/>
      <c r="E533" s="25"/>
      <c r="F533" s="24" t="s">
        <v>18</v>
      </c>
      <c r="G533" s="26">
        <v>1</v>
      </c>
      <c r="H533" s="31"/>
      <c r="I533" s="27">
        <v>0</v>
      </c>
      <c r="J533" s="28">
        <f t="shared" si="12"/>
        <v>0</v>
      </c>
      <c r="K533" s="29" t="s">
        <v>50</v>
      </c>
      <c r="L533" s="29" t="s">
        <v>45</v>
      </c>
      <c r="M533" s="29" t="s">
        <v>51</v>
      </c>
      <c r="N533" s="30" t="str">
        <f>VLOOKUP(M533,[6]OPERACIONAL!$A$1:$C$13,2,FALSE)</f>
        <v>SELECIONAR</v>
      </c>
    </row>
    <row r="534" spans="2:14">
      <c r="B534" s="23" t="str">
        <f t="shared" si="13"/>
        <v>U.</v>
      </c>
      <c r="C534" s="24" t="s">
        <v>4</v>
      </c>
      <c r="D534" s="25"/>
      <c r="E534" s="25"/>
      <c r="F534" s="24" t="s">
        <v>18</v>
      </c>
      <c r="G534" s="26">
        <v>1</v>
      </c>
      <c r="H534" s="31"/>
      <c r="I534" s="27">
        <v>0</v>
      </c>
      <c r="J534" s="28">
        <f t="shared" si="12"/>
        <v>0</v>
      </c>
      <c r="K534" s="29" t="s">
        <v>50</v>
      </c>
      <c r="L534" s="29" t="s">
        <v>45</v>
      </c>
      <c r="M534" s="29" t="s">
        <v>51</v>
      </c>
      <c r="N534" s="30" t="str">
        <f>VLOOKUP(M534,[6]OPERACIONAL!$A$1:$C$13,2,FALSE)</f>
        <v>SELECIONAR</v>
      </c>
    </row>
    <row r="535" spans="2:14">
      <c r="B535" s="23" t="str">
        <f t="shared" si="13"/>
        <v>U.</v>
      </c>
      <c r="C535" s="24" t="s">
        <v>4</v>
      </c>
      <c r="D535" s="25"/>
      <c r="E535" s="25"/>
      <c r="F535" s="24" t="s">
        <v>18</v>
      </c>
      <c r="G535" s="26">
        <v>1</v>
      </c>
      <c r="H535" s="31"/>
      <c r="I535" s="27">
        <v>0</v>
      </c>
      <c r="J535" s="28">
        <f t="shared" si="12"/>
        <v>0</v>
      </c>
      <c r="K535" s="29" t="s">
        <v>50</v>
      </c>
      <c r="L535" s="29" t="s">
        <v>45</v>
      </c>
      <c r="M535" s="29" t="s">
        <v>51</v>
      </c>
      <c r="N535" s="30" t="str">
        <f>VLOOKUP(M535,[6]OPERACIONAL!$A$1:$C$13,2,FALSE)</f>
        <v>SELECIONAR</v>
      </c>
    </row>
    <row r="536" spans="2:14">
      <c r="B536" s="23" t="str">
        <f t="shared" si="13"/>
        <v>U.</v>
      </c>
      <c r="C536" s="24" t="s">
        <v>4</v>
      </c>
      <c r="D536" s="25"/>
      <c r="E536" s="25"/>
      <c r="F536" s="24" t="s">
        <v>18</v>
      </c>
      <c r="G536" s="26">
        <v>1</v>
      </c>
      <c r="H536" s="31"/>
      <c r="I536" s="27">
        <v>0</v>
      </c>
      <c r="J536" s="28">
        <f t="shared" si="12"/>
        <v>0</v>
      </c>
      <c r="K536" s="29" t="s">
        <v>50</v>
      </c>
      <c r="L536" s="29" t="s">
        <v>45</v>
      </c>
      <c r="M536" s="29" t="s">
        <v>51</v>
      </c>
      <c r="N536" s="30" t="str">
        <f>VLOOKUP(M536,[6]OPERACIONAL!$A$1:$C$13,2,FALSE)</f>
        <v>SELECIONAR</v>
      </c>
    </row>
    <row r="537" spans="2:14">
      <c r="B537" s="23" t="str">
        <f t="shared" si="13"/>
        <v>U.</v>
      </c>
      <c r="C537" s="24" t="s">
        <v>4</v>
      </c>
      <c r="D537" s="25"/>
      <c r="E537" s="25"/>
      <c r="F537" s="24" t="s">
        <v>18</v>
      </c>
      <c r="G537" s="26">
        <v>1</v>
      </c>
      <c r="H537" s="31"/>
      <c r="I537" s="27">
        <v>0</v>
      </c>
      <c r="J537" s="28">
        <f t="shared" si="12"/>
        <v>0</v>
      </c>
      <c r="K537" s="29" t="s">
        <v>50</v>
      </c>
      <c r="L537" s="29" t="s">
        <v>45</v>
      </c>
      <c r="M537" s="29" t="s">
        <v>51</v>
      </c>
      <c r="N537" s="30" t="str">
        <f>VLOOKUP(M537,[6]OPERACIONAL!$A$1:$C$13,2,FALSE)</f>
        <v>SELECIONAR</v>
      </c>
    </row>
    <row r="538" spans="2:14">
      <c r="B538" s="23" t="str">
        <f t="shared" si="13"/>
        <v>U.</v>
      </c>
      <c r="C538" s="24" t="s">
        <v>4</v>
      </c>
      <c r="D538" s="25"/>
      <c r="E538" s="25"/>
      <c r="F538" s="24" t="s">
        <v>18</v>
      </c>
      <c r="G538" s="26">
        <v>1</v>
      </c>
      <c r="H538" s="31"/>
      <c r="I538" s="27">
        <v>0</v>
      </c>
      <c r="J538" s="28">
        <f t="shared" si="12"/>
        <v>0</v>
      </c>
      <c r="K538" s="29" t="s">
        <v>50</v>
      </c>
      <c r="L538" s="29" t="s">
        <v>45</v>
      </c>
      <c r="M538" s="29" t="s">
        <v>51</v>
      </c>
      <c r="N538" s="30" t="str">
        <f>VLOOKUP(M538,[6]OPERACIONAL!$A$1:$C$13,2,FALSE)</f>
        <v>SELECIONAR</v>
      </c>
    </row>
    <row r="539" spans="2:14">
      <c r="B539" s="23" t="str">
        <f t="shared" si="13"/>
        <v>U.</v>
      </c>
      <c r="C539" s="24" t="s">
        <v>4</v>
      </c>
      <c r="D539" s="25"/>
      <c r="E539" s="25"/>
      <c r="F539" s="24" t="s">
        <v>18</v>
      </c>
      <c r="G539" s="26">
        <v>1</v>
      </c>
      <c r="H539" s="31"/>
      <c r="I539" s="27">
        <v>0</v>
      </c>
      <c r="J539" s="28">
        <f t="shared" si="12"/>
        <v>0</v>
      </c>
      <c r="K539" s="29" t="s">
        <v>50</v>
      </c>
      <c r="L539" s="29" t="s">
        <v>45</v>
      </c>
      <c r="M539" s="29" t="s">
        <v>51</v>
      </c>
      <c r="N539" s="30" t="str">
        <f>VLOOKUP(M539,[6]OPERACIONAL!$A$1:$C$13,2,FALSE)</f>
        <v>SELECIONAR</v>
      </c>
    </row>
    <row r="540" spans="2:14">
      <c r="B540" s="23" t="str">
        <f t="shared" si="13"/>
        <v>U.</v>
      </c>
      <c r="C540" s="24" t="s">
        <v>4</v>
      </c>
      <c r="D540" s="25"/>
      <c r="E540" s="25"/>
      <c r="F540" s="24" t="s">
        <v>18</v>
      </c>
      <c r="G540" s="26">
        <v>1</v>
      </c>
      <c r="H540" s="31"/>
      <c r="I540" s="27">
        <v>0</v>
      </c>
      <c r="J540" s="28">
        <f t="shared" si="12"/>
        <v>0</v>
      </c>
      <c r="K540" s="29" t="s">
        <v>50</v>
      </c>
      <c r="L540" s="29" t="s">
        <v>45</v>
      </c>
      <c r="M540" s="29" t="s">
        <v>51</v>
      </c>
      <c r="N540" s="30" t="str">
        <f>VLOOKUP(M540,[6]OPERACIONAL!$A$1:$C$13,2,FALSE)</f>
        <v>SELECIONAR</v>
      </c>
    </row>
    <row r="541" spans="2:14">
      <c r="B541" s="23" t="str">
        <f t="shared" si="13"/>
        <v>U.</v>
      </c>
      <c r="C541" s="24" t="s">
        <v>4</v>
      </c>
      <c r="D541" s="25"/>
      <c r="E541" s="25"/>
      <c r="F541" s="24" t="s">
        <v>18</v>
      </c>
      <c r="G541" s="26">
        <v>1</v>
      </c>
      <c r="H541" s="31"/>
      <c r="I541" s="27">
        <v>0</v>
      </c>
      <c r="J541" s="28">
        <f t="shared" si="12"/>
        <v>0</v>
      </c>
      <c r="K541" s="29" t="s">
        <v>50</v>
      </c>
      <c r="L541" s="29" t="s">
        <v>45</v>
      </c>
      <c r="M541" s="29" t="s">
        <v>51</v>
      </c>
      <c r="N541" s="30" t="str">
        <f>VLOOKUP(M541,[6]OPERACIONAL!$A$1:$C$13,2,FALSE)</f>
        <v>SELECIONAR</v>
      </c>
    </row>
    <row r="542" spans="2:14">
      <c r="B542" s="23" t="str">
        <f t="shared" si="13"/>
        <v>U.</v>
      </c>
      <c r="C542" s="24" t="s">
        <v>4</v>
      </c>
      <c r="D542" s="25"/>
      <c r="E542" s="25"/>
      <c r="F542" s="24" t="s">
        <v>18</v>
      </c>
      <c r="G542" s="26">
        <v>1</v>
      </c>
      <c r="H542" s="31"/>
      <c r="I542" s="27">
        <v>0</v>
      </c>
      <c r="J542" s="28">
        <f t="shared" si="12"/>
        <v>0</v>
      </c>
      <c r="K542" s="29" t="s">
        <v>50</v>
      </c>
      <c r="L542" s="29" t="s">
        <v>45</v>
      </c>
      <c r="M542" s="29" t="s">
        <v>51</v>
      </c>
      <c r="N542" s="30" t="str">
        <f>VLOOKUP(M542,[6]OPERACIONAL!$A$1:$C$13,2,FALSE)</f>
        <v>SELECIONAR</v>
      </c>
    </row>
    <row r="543" spans="2:14">
      <c r="B543" s="23" t="str">
        <f t="shared" si="13"/>
        <v>U.</v>
      </c>
      <c r="C543" s="24" t="s">
        <v>4</v>
      </c>
      <c r="D543" s="25"/>
      <c r="E543" s="25"/>
      <c r="F543" s="24" t="s">
        <v>18</v>
      </c>
      <c r="G543" s="26">
        <v>1</v>
      </c>
      <c r="H543" s="31"/>
      <c r="I543" s="27">
        <v>0</v>
      </c>
      <c r="J543" s="28">
        <f t="shared" ref="J543:J606" si="14">G543*I543</f>
        <v>0</v>
      </c>
      <c r="K543" s="29" t="s">
        <v>50</v>
      </c>
      <c r="L543" s="29" t="s">
        <v>45</v>
      </c>
      <c r="M543" s="29" t="s">
        <v>51</v>
      </c>
      <c r="N543" s="30" t="str">
        <f>VLOOKUP(M543,[6]OPERACIONAL!$A$1:$C$13,2,FALSE)</f>
        <v>SELECIONAR</v>
      </c>
    </row>
    <row r="544" spans="2:14">
      <c r="B544" s="23" t="str">
        <f t="shared" si="13"/>
        <v>U.</v>
      </c>
      <c r="C544" s="24" t="s">
        <v>4</v>
      </c>
      <c r="D544" s="25"/>
      <c r="E544" s="25"/>
      <c r="F544" s="24" t="s">
        <v>18</v>
      </c>
      <c r="G544" s="26">
        <v>1</v>
      </c>
      <c r="H544" s="31"/>
      <c r="I544" s="27">
        <v>0</v>
      </c>
      <c r="J544" s="28">
        <f t="shared" si="14"/>
        <v>0</v>
      </c>
      <c r="K544" s="29" t="s">
        <v>50</v>
      </c>
      <c r="L544" s="29" t="s">
        <v>45</v>
      </c>
      <c r="M544" s="29" t="s">
        <v>51</v>
      </c>
      <c r="N544" s="30" t="str">
        <f>VLOOKUP(M544,[6]OPERACIONAL!$A$1:$C$13,2,FALSE)</f>
        <v>SELECIONAR</v>
      </c>
    </row>
    <row r="545" spans="2:14">
      <c r="B545" s="23" t="str">
        <f t="shared" si="13"/>
        <v>U.</v>
      </c>
      <c r="C545" s="24" t="s">
        <v>4</v>
      </c>
      <c r="D545" s="25"/>
      <c r="E545" s="25"/>
      <c r="F545" s="24" t="s">
        <v>18</v>
      </c>
      <c r="G545" s="26">
        <v>1</v>
      </c>
      <c r="H545" s="31"/>
      <c r="I545" s="27">
        <v>0</v>
      </c>
      <c r="J545" s="28">
        <f t="shared" si="14"/>
        <v>0</v>
      </c>
      <c r="K545" s="29" t="s">
        <v>50</v>
      </c>
      <c r="L545" s="29" t="s">
        <v>45</v>
      </c>
      <c r="M545" s="29" t="s">
        <v>51</v>
      </c>
      <c r="N545" s="30" t="str">
        <f>VLOOKUP(M545,[6]OPERACIONAL!$A$1:$C$13,2,FALSE)</f>
        <v>SELECIONAR</v>
      </c>
    </row>
    <row r="546" spans="2:14">
      <c r="B546" s="23" t="str">
        <f t="shared" si="13"/>
        <v>U.</v>
      </c>
      <c r="C546" s="24" t="s">
        <v>4</v>
      </c>
      <c r="D546" s="25"/>
      <c r="E546" s="25"/>
      <c r="F546" s="24" t="s">
        <v>18</v>
      </c>
      <c r="G546" s="26">
        <v>1</v>
      </c>
      <c r="H546" s="31"/>
      <c r="I546" s="27">
        <v>0</v>
      </c>
      <c r="J546" s="28">
        <f t="shared" si="14"/>
        <v>0</v>
      </c>
      <c r="K546" s="29" t="s">
        <v>50</v>
      </c>
      <c r="L546" s="29" t="s">
        <v>45</v>
      </c>
      <c r="M546" s="29" t="s">
        <v>51</v>
      </c>
      <c r="N546" s="30" t="str">
        <f>VLOOKUP(M546,[6]OPERACIONAL!$A$1:$C$13,2,FALSE)</f>
        <v>SELECIONAR</v>
      </c>
    </row>
    <row r="547" spans="2:14">
      <c r="B547" s="23" t="str">
        <f t="shared" si="13"/>
        <v>U.</v>
      </c>
      <c r="C547" s="24" t="s">
        <v>4</v>
      </c>
      <c r="D547" s="25"/>
      <c r="E547" s="25"/>
      <c r="F547" s="24" t="s">
        <v>18</v>
      </c>
      <c r="G547" s="26">
        <v>1</v>
      </c>
      <c r="H547" s="31"/>
      <c r="I547" s="27">
        <v>0</v>
      </c>
      <c r="J547" s="28">
        <f t="shared" si="14"/>
        <v>0</v>
      </c>
      <c r="K547" s="29" t="s">
        <v>50</v>
      </c>
      <c r="L547" s="29" t="s">
        <v>45</v>
      </c>
      <c r="M547" s="29" t="s">
        <v>51</v>
      </c>
      <c r="N547" s="30" t="str">
        <f>VLOOKUP(M547,[6]OPERACIONAL!$A$1:$C$13,2,FALSE)</f>
        <v>SELECIONAR</v>
      </c>
    </row>
    <row r="548" spans="2:14">
      <c r="B548" s="23" t="str">
        <f t="shared" si="13"/>
        <v>U.</v>
      </c>
      <c r="C548" s="24" t="s">
        <v>4</v>
      </c>
      <c r="D548" s="25"/>
      <c r="E548" s="25"/>
      <c r="F548" s="24" t="s">
        <v>18</v>
      </c>
      <c r="G548" s="26">
        <v>1</v>
      </c>
      <c r="H548" s="31"/>
      <c r="I548" s="27">
        <v>0</v>
      </c>
      <c r="J548" s="28">
        <f t="shared" si="14"/>
        <v>0</v>
      </c>
      <c r="K548" s="29" t="s">
        <v>50</v>
      </c>
      <c r="L548" s="29" t="s">
        <v>45</v>
      </c>
      <c r="M548" s="29" t="s">
        <v>51</v>
      </c>
      <c r="N548" s="30" t="str">
        <f>VLOOKUP(M548,[6]OPERACIONAL!$A$1:$C$13,2,FALSE)</f>
        <v>SELECIONAR</v>
      </c>
    </row>
    <row r="549" spans="2:14">
      <c r="B549" s="23" t="str">
        <f t="shared" si="13"/>
        <v>U.</v>
      </c>
      <c r="C549" s="24" t="s">
        <v>4</v>
      </c>
      <c r="D549" s="25"/>
      <c r="E549" s="25"/>
      <c r="F549" s="24" t="s">
        <v>18</v>
      </c>
      <c r="G549" s="26">
        <v>1</v>
      </c>
      <c r="H549" s="31"/>
      <c r="I549" s="27">
        <v>0</v>
      </c>
      <c r="J549" s="28">
        <f t="shared" si="14"/>
        <v>0</v>
      </c>
      <c r="K549" s="29" t="s">
        <v>50</v>
      </c>
      <c r="L549" s="29" t="s">
        <v>45</v>
      </c>
      <c r="M549" s="29" t="s">
        <v>51</v>
      </c>
      <c r="N549" s="30" t="str">
        <f>VLOOKUP(M549,[6]OPERACIONAL!$A$1:$C$13,2,FALSE)</f>
        <v>SELECIONAR</v>
      </c>
    </row>
    <row r="550" spans="2:14">
      <c r="B550" s="23" t="str">
        <f t="shared" si="13"/>
        <v>U.</v>
      </c>
      <c r="C550" s="24" t="s">
        <v>4</v>
      </c>
      <c r="D550" s="25"/>
      <c r="E550" s="25"/>
      <c r="F550" s="24" t="s">
        <v>18</v>
      </c>
      <c r="G550" s="26">
        <v>1</v>
      </c>
      <c r="H550" s="31"/>
      <c r="I550" s="27">
        <v>0</v>
      </c>
      <c r="J550" s="28">
        <f t="shared" si="14"/>
        <v>0</v>
      </c>
      <c r="K550" s="29" t="s">
        <v>50</v>
      </c>
      <c r="L550" s="29" t="s">
        <v>45</v>
      </c>
      <c r="M550" s="29" t="s">
        <v>51</v>
      </c>
      <c r="N550" s="30" t="str">
        <f>VLOOKUP(M550,[6]OPERACIONAL!$A$1:$C$13,2,FALSE)</f>
        <v>SELECIONAR</v>
      </c>
    </row>
    <row r="551" spans="2:14">
      <c r="B551" s="23" t="str">
        <f t="shared" si="13"/>
        <v>U.</v>
      </c>
      <c r="C551" s="24" t="s">
        <v>4</v>
      </c>
      <c r="D551" s="25"/>
      <c r="E551" s="25"/>
      <c r="F551" s="24" t="s">
        <v>18</v>
      </c>
      <c r="G551" s="26">
        <v>1</v>
      </c>
      <c r="H551" s="31"/>
      <c r="I551" s="27">
        <v>0</v>
      </c>
      <c r="J551" s="28">
        <f t="shared" si="14"/>
        <v>0</v>
      </c>
      <c r="K551" s="29" t="s">
        <v>50</v>
      </c>
      <c r="L551" s="29" t="s">
        <v>45</v>
      </c>
      <c r="M551" s="29" t="s">
        <v>51</v>
      </c>
      <c r="N551" s="30" t="str">
        <f>VLOOKUP(M551,[6]OPERACIONAL!$A$1:$C$13,2,FALSE)</f>
        <v>SELECIONAR</v>
      </c>
    </row>
    <row r="552" spans="2:14">
      <c r="B552" s="23" t="str">
        <f t="shared" si="13"/>
        <v>U.</v>
      </c>
      <c r="C552" s="24" t="s">
        <v>4</v>
      </c>
      <c r="D552" s="25"/>
      <c r="E552" s="25"/>
      <c r="F552" s="24" t="s">
        <v>18</v>
      </c>
      <c r="G552" s="26">
        <v>1</v>
      </c>
      <c r="H552" s="31"/>
      <c r="I552" s="27">
        <v>0</v>
      </c>
      <c r="J552" s="28">
        <f t="shared" si="14"/>
        <v>0</v>
      </c>
      <c r="K552" s="29" t="s">
        <v>50</v>
      </c>
      <c r="L552" s="29" t="s">
        <v>45</v>
      </c>
      <c r="M552" s="29" t="s">
        <v>51</v>
      </c>
      <c r="N552" s="30" t="str">
        <f>VLOOKUP(M552,[6]OPERACIONAL!$A$1:$C$13,2,FALSE)</f>
        <v>SELECIONAR</v>
      </c>
    </row>
    <row r="553" spans="2:14">
      <c r="B553" s="23" t="str">
        <f t="shared" si="13"/>
        <v>U.</v>
      </c>
      <c r="C553" s="24" t="s">
        <v>4</v>
      </c>
      <c r="D553" s="25"/>
      <c r="E553" s="25"/>
      <c r="F553" s="24" t="s">
        <v>18</v>
      </c>
      <c r="G553" s="26">
        <v>1</v>
      </c>
      <c r="H553" s="31"/>
      <c r="I553" s="27">
        <v>0</v>
      </c>
      <c r="J553" s="28">
        <f t="shared" si="14"/>
        <v>0</v>
      </c>
      <c r="K553" s="29" t="s">
        <v>50</v>
      </c>
      <c r="L553" s="29" t="s">
        <v>45</v>
      </c>
      <c r="M553" s="29" t="s">
        <v>51</v>
      </c>
      <c r="N553" s="30" t="str">
        <f>VLOOKUP(M553,[6]OPERACIONAL!$A$1:$C$13,2,FALSE)</f>
        <v>SELECIONAR</v>
      </c>
    </row>
    <row r="554" spans="2:14">
      <c r="B554" s="23" t="str">
        <f t="shared" si="13"/>
        <v>U.</v>
      </c>
      <c r="C554" s="24" t="s">
        <v>4</v>
      </c>
      <c r="D554" s="25"/>
      <c r="E554" s="25"/>
      <c r="F554" s="24" t="s">
        <v>18</v>
      </c>
      <c r="G554" s="26">
        <v>1</v>
      </c>
      <c r="H554" s="31"/>
      <c r="I554" s="27">
        <v>0</v>
      </c>
      <c r="J554" s="28">
        <f t="shared" si="14"/>
        <v>0</v>
      </c>
      <c r="K554" s="29" t="s">
        <v>50</v>
      </c>
      <c r="L554" s="29" t="s">
        <v>45</v>
      </c>
      <c r="M554" s="29" t="s">
        <v>51</v>
      </c>
      <c r="N554" s="30" t="str">
        <f>VLOOKUP(M554,[6]OPERACIONAL!$A$1:$C$13,2,FALSE)</f>
        <v>SELECIONAR</v>
      </c>
    </row>
    <row r="555" spans="2:14">
      <c r="B555" s="23" t="str">
        <f t="shared" si="13"/>
        <v>U.</v>
      </c>
      <c r="C555" s="24" t="s">
        <v>4</v>
      </c>
      <c r="D555" s="25"/>
      <c r="E555" s="25"/>
      <c r="F555" s="24" t="s">
        <v>18</v>
      </c>
      <c r="G555" s="26">
        <v>1</v>
      </c>
      <c r="H555" s="31"/>
      <c r="I555" s="27">
        <v>0</v>
      </c>
      <c r="J555" s="28">
        <f t="shared" si="14"/>
        <v>0</v>
      </c>
      <c r="K555" s="29" t="s">
        <v>50</v>
      </c>
      <c r="L555" s="29" t="s">
        <v>45</v>
      </c>
      <c r="M555" s="29" t="s">
        <v>51</v>
      </c>
      <c r="N555" s="30" t="str">
        <f>VLOOKUP(M555,[6]OPERACIONAL!$A$1:$C$13,2,FALSE)</f>
        <v>SELECIONAR</v>
      </c>
    </row>
    <row r="556" spans="2:14">
      <c r="B556" s="23" t="str">
        <f t="shared" si="13"/>
        <v>U.</v>
      </c>
      <c r="C556" s="24" t="s">
        <v>4</v>
      </c>
      <c r="D556" s="25"/>
      <c r="E556" s="25"/>
      <c r="F556" s="24" t="s">
        <v>18</v>
      </c>
      <c r="G556" s="26">
        <v>1</v>
      </c>
      <c r="H556" s="31"/>
      <c r="I556" s="27">
        <v>0</v>
      </c>
      <c r="J556" s="28">
        <f t="shared" si="14"/>
        <v>0</v>
      </c>
      <c r="K556" s="29" t="s">
        <v>50</v>
      </c>
      <c r="L556" s="29" t="s">
        <v>45</v>
      </c>
      <c r="M556" s="29" t="s">
        <v>51</v>
      </c>
      <c r="N556" s="30" t="str">
        <f>VLOOKUP(M556,[6]OPERACIONAL!$A$1:$C$13,2,FALSE)</f>
        <v>SELECIONAR</v>
      </c>
    </row>
    <row r="557" spans="2:14">
      <c r="B557" s="23" t="str">
        <f t="shared" si="13"/>
        <v>U.</v>
      </c>
      <c r="C557" s="24" t="s">
        <v>4</v>
      </c>
      <c r="D557" s="25"/>
      <c r="E557" s="25"/>
      <c r="F557" s="24" t="s">
        <v>18</v>
      </c>
      <c r="G557" s="26">
        <v>1</v>
      </c>
      <c r="H557" s="31"/>
      <c r="I557" s="27">
        <v>0</v>
      </c>
      <c r="J557" s="28">
        <f t="shared" si="14"/>
        <v>0</v>
      </c>
      <c r="K557" s="29" t="s">
        <v>50</v>
      </c>
      <c r="L557" s="29" t="s">
        <v>45</v>
      </c>
      <c r="M557" s="29" t="s">
        <v>51</v>
      </c>
      <c r="N557" s="30" t="str">
        <f>VLOOKUP(M557,[6]OPERACIONAL!$A$1:$C$13,2,FALSE)</f>
        <v>SELECIONAR</v>
      </c>
    </row>
    <row r="558" spans="2:14">
      <c r="B558" s="23" t="str">
        <f t="shared" si="13"/>
        <v>U.</v>
      </c>
      <c r="C558" s="24" t="s">
        <v>4</v>
      </c>
      <c r="D558" s="25"/>
      <c r="E558" s="25"/>
      <c r="F558" s="24" t="s">
        <v>18</v>
      </c>
      <c r="G558" s="26">
        <v>1</v>
      </c>
      <c r="H558" s="31"/>
      <c r="I558" s="27">
        <v>0</v>
      </c>
      <c r="J558" s="28">
        <f t="shared" si="14"/>
        <v>0</v>
      </c>
      <c r="K558" s="29" t="s">
        <v>50</v>
      </c>
      <c r="L558" s="29" t="s">
        <v>45</v>
      </c>
      <c r="M558" s="29" t="s">
        <v>51</v>
      </c>
      <c r="N558" s="30" t="str">
        <f>VLOOKUP(M558,[6]OPERACIONAL!$A$1:$C$13,2,FALSE)</f>
        <v>SELECIONAR</v>
      </c>
    </row>
    <row r="559" spans="2:14">
      <c r="B559" s="23" t="str">
        <f t="shared" si="13"/>
        <v>U.</v>
      </c>
      <c r="C559" s="24" t="s">
        <v>4</v>
      </c>
      <c r="D559" s="25"/>
      <c r="E559" s="25"/>
      <c r="F559" s="24" t="s">
        <v>18</v>
      </c>
      <c r="G559" s="26">
        <v>1</v>
      </c>
      <c r="H559" s="31"/>
      <c r="I559" s="27">
        <v>0</v>
      </c>
      <c r="J559" s="28">
        <f t="shared" si="14"/>
        <v>0</v>
      </c>
      <c r="K559" s="29" t="s">
        <v>50</v>
      </c>
      <c r="L559" s="29" t="s">
        <v>45</v>
      </c>
      <c r="M559" s="29" t="s">
        <v>51</v>
      </c>
      <c r="N559" s="30" t="str">
        <f>VLOOKUP(M559,[6]OPERACIONAL!$A$1:$C$13,2,FALSE)</f>
        <v>SELECIONAR</v>
      </c>
    </row>
    <row r="560" spans="2:14">
      <c r="B560" s="23" t="str">
        <f t="shared" si="13"/>
        <v>U.</v>
      </c>
      <c r="C560" s="24" t="s">
        <v>4</v>
      </c>
      <c r="D560" s="25"/>
      <c r="E560" s="25"/>
      <c r="F560" s="24" t="s">
        <v>18</v>
      </c>
      <c r="G560" s="26">
        <v>1</v>
      </c>
      <c r="H560" s="31"/>
      <c r="I560" s="27">
        <v>0</v>
      </c>
      <c r="J560" s="28">
        <f t="shared" si="14"/>
        <v>0</v>
      </c>
      <c r="K560" s="29" t="s">
        <v>50</v>
      </c>
      <c r="L560" s="29" t="s">
        <v>45</v>
      </c>
      <c r="M560" s="29" t="s">
        <v>51</v>
      </c>
      <c r="N560" s="30" t="str">
        <f>VLOOKUP(M560,[6]OPERACIONAL!$A$1:$C$13,2,FALSE)</f>
        <v>SELECIONAR</v>
      </c>
    </row>
    <row r="561" spans="2:14">
      <c r="B561" s="23" t="str">
        <f t="shared" si="13"/>
        <v>U.</v>
      </c>
      <c r="C561" s="24" t="s">
        <v>4</v>
      </c>
      <c r="D561" s="25"/>
      <c r="E561" s="25"/>
      <c r="F561" s="24" t="s">
        <v>18</v>
      </c>
      <c r="G561" s="26">
        <v>1</v>
      </c>
      <c r="H561" s="31"/>
      <c r="I561" s="27">
        <v>0</v>
      </c>
      <c r="J561" s="28">
        <f t="shared" si="14"/>
        <v>0</v>
      </c>
      <c r="K561" s="29" t="s">
        <v>50</v>
      </c>
      <c r="L561" s="29" t="s">
        <v>45</v>
      </c>
      <c r="M561" s="29" t="s">
        <v>51</v>
      </c>
      <c r="N561" s="30" t="str">
        <f>VLOOKUP(M561,[6]OPERACIONAL!$A$1:$C$13,2,FALSE)</f>
        <v>SELECIONAR</v>
      </c>
    </row>
    <row r="562" spans="2:14">
      <c r="B562" s="23" t="str">
        <f t="shared" si="13"/>
        <v>U.</v>
      </c>
      <c r="C562" s="24" t="s">
        <v>4</v>
      </c>
      <c r="D562" s="25"/>
      <c r="E562" s="25"/>
      <c r="F562" s="24" t="s">
        <v>18</v>
      </c>
      <c r="G562" s="26">
        <v>1</v>
      </c>
      <c r="H562" s="31"/>
      <c r="I562" s="27">
        <v>0</v>
      </c>
      <c r="J562" s="28">
        <f t="shared" si="14"/>
        <v>0</v>
      </c>
      <c r="K562" s="29" t="s">
        <v>50</v>
      </c>
      <c r="L562" s="29" t="s">
        <v>45</v>
      </c>
      <c r="M562" s="29" t="s">
        <v>51</v>
      </c>
      <c r="N562" s="30" t="str">
        <f>VLOOKUP(M562,[6]OPERACIONAL!$A$1:$C$13,2,FALSE)</f>
        <v>SELECIONAR</v>
      </c>
    </row>
    <row r="563" spans="2:14">
      <c r="B563" s="23" t="str">
        <f t="shared" si="13"/>
        <v>U.</v>
      </c>
      <c r="C563" s="24" t="s">
        <v>4</v>
      </c>
      <c r="D563" s="25"/>
      <c r="E563" s="25"/>
      <c r="F563" s="24" t="s">
        <v>18</v>
      </c>
      <c r="G563" s="26">
        <v>1</v>
      </c>
      <c r="H563" s="31"/>
      <c r="I563" s="27">
        <v>0</v>
      </c>
      <c r="J563" s="28">
        <f t="shared" si="14"/>
        <v>0</v>
      </c>
      <c r="K563" s="29" t="s">
        <v>50</v>
      </c>
      <c r="L563" s="29" t="s">
        <v>45</v>
      </c>
      <c r="M563" s="29" t="s">
        <v>51</v>
      </c>
      <c r="N563" s="30" t="str">
        <f>VLOOKUP(M563,[6]OPERACIONAL!$A$1:$C$13,2,FALSE)</f>
        <v>SELECIONAR</v>
      </c>
    </row>
    <row r="564" spans="2:14">
      <c r="B564" s="23" t="str">
        <f t="shared" si="13"/>
        <v>U.</v>
      </c>
      <c r="C564" s="24" t="s">
        <v>4</v>
      </c>
      <c r="D564" s="25"/>
      <c r="E564" s="25"/>
      <c r="F564" s="24" t="s">
        <v>18</v>
      </c>
      <c r="G564" s="26">
        <v>1</v>
      </c>
      <c r="H564" s="31"/>
      <c r="I564" s="27">
        <v>0</v>
      </c>
      <c r="J564" s="28">
        <f t="shared" si="14"/>
        <v>0</v>
      </c>
      <c r="K564" s="29" t="s">
        <v>50</v>
      </c>
      <c r="L564" s="29" t="s">
        <v>45</v>
      </c>
      <c r="M564" s="29" t="s">
        <v>51</v>
      </c>
      <c r="N564" s="30" t="str">
        <f>VLOOKUP(M564,[6]OPERACIONAL!$A$1:$C$13,2,FALSE)</f>
        <v>SELECIONAR</v>
      </c>
    </row>
    <row r="565" spans="2:14">
      <c r="B565" s="23" t="str">
        <f t="shared" si="13"/>
        <v>U.</v>
      </c>
      <c r="C565" s="24" t="s">
        <v>4</v>
      </c>
      <c r="D565" s="25"/>
      <c r="E565" s="25"/>
      <c r="F565" s="24" t="s">
        <v>18</v>
      </c>
      <c r="G565" s="26">
        <v>1</v>
      </c>
      <c r="H565" s="31"/>
      <c r="I565" s="27">
        <v>0</v>
      </c>
      <c r="J565" s="28">
        <f t="shared" si="14"/>
        <v>0</v>
      </c>
      <c r="K565" s="29" t="s">
        <v>50</v>
      </c>
      <c r="L565" s="29" t="s">
        <v>45</v>
      </c>
      <c r="M565" s="29" t="s">
        <v>51</v>
      </c>
      <c r="N565" s="30" t="str">
        <f>VLOOKUP(M565,[6]OPERACIONAL!$A$1:$C$13,2,FALSE)</f>
        <v>SELECIONAR</v>
      </c>
    </row>
    <row r="566" spans="2:14">
      <c r="B566" s="23" t="str">
        <f t="shared" si="13"/>
        <v>U.</v>
      </c>
      <c r="C566" s="24" t="s">
        <v>4</v>
      </c>
      <c r="D566" s="25"/>
      <c r="E566" s="25"/>
      <c r="F566" s="24" t="s">
        <v>18</v>
      </c>
      <c r="G566" s="26">
        <v>1</v>
      </c>
      <c r="H566" s="31"/>
      <c r="I566" s="27">
        <v>0</v>
      </c>
      <c r="J566" s="28">
        <f t="shared" si="14"/>
        <v>0</v>
      </c>
      <c r="K566" s="29" t="s">
        <v>50</v>
      </c>
      <c r="L566" s="29" t="s">
        <v>45</v>
      </c>
      <c r="M566" s="29" t="s">
        <v>51</v>
      </c>
      <c r="N566" s="30" t="str">
        <f>VLOOKUP(M566,[6]OPERACIONAL!$A$1:$C$13,2,FALSE)</f>
        <v>SELECIONAR</v>
      </c>
    </row>
    <row r="567" spans="2:14">
      <c r="B567" s="23" t="str">
        <f t="shared" si="13"/>
        <v>U.</v>
      </c>
      <c r="C567" s="24" t="s">
        <v>4</v>
      </c>
      <c r="D567" s="25"/>
      <c r="E567" s="25"/>
      <c r="F567" s="24" t="s">
        <v>18</v>
      </c>
      <c r="G567" s="26">
        <v>1</v>
      </c>
      <c r="H567" s="31"/>
      <c r="I567" s="27">
        <v>0</v>
      </c>
      <c r="J567" s="28">
        <f t="shared" si="14"/>
        <v>0</v>
      </c>
      <c r="K567" s="29" t="s">
        <v>50</v>
      </c>
      <c r="L567" s="29" t="s">
        <v>45</v>
      </c>
      <c r="M567" s="29" t="s">
        <v>51</v>
      </c>
      <c r="N567" s="30" t="str">
        <f>VLOOKUP(M567,[6]OPERACIONAL!$A$1:$C$13,2,FALSE)</f>
        <v>SELECIONAR</v>
      </c>
    </row>
    <row r="568" spans="2:14">
      <c r="B568" s="23" t="str">
        <f t="shared" si="13"/>
        <v>U.</v>
      </c>
      <c r="C568" s="24" t="s">
        <v>4</v>
      </c>
      <c r="D568" s="25"/>
      <c r="E568" s="25"/>
      <c r="F568" s="24" t="s">
        <v>18</v>
      </c>
      <c r="G568" s="26">
        <v>1</v>
      </c>
      <c r="H568" s="31"/>
      <c r="I568" s="27">
        <v>0</v>
      </c>
      <c r="J568" s="28">
        <f t="shared" si="14"/>
        <v>0</v>
      </c>
      <c r="K568" s="29" t="s">
        <v>50</v>
      </c>
      <c r="L568" s="29" t="s">
        <v>45</v>
      </c>
      <c r="M568" s="29" t="s">
        <v>51</v>
      </c>
      <c r="N568" s="30" t="str">
        <f>VLOOKUP(M568,[6]OPERACIONAL!$A$1:$C$13,2,FALSE)</f>
        <v>SELECIONAR</v>
      </c>
    </row>
    <row r="569" spans="2:14">
      <c r="B569" s="23" t="str">
        <f t="shared" si="13"/>
        <v>U.</v>
      </c>
      <c r="C569" s="24" t="s">
        <v>4</v>
      </c>
      <c r="D569" s="25"/>
      <c r="E569" s="25"/>
      <c r="F569" s="24" t="s">
        <v>18</v>
      </c>
      <c r="G569" s="26">
        <v>1</v>
      </c>
      <c r="H569" s="31"/>
      <c r="I569" s="27">
        <v>0</v>
      </c>
      <c r="J569" s="28">
        <f t="shared" si="14"/>
        <v>0</v>
      </c>
      <c r="K569" s="29" t="s">
        <v>50</v>
      </c>
      <c r="L569" s="29" t="s">
        <v>45</v>
      </c>
      <c r="M569" s="29" t="s">
        <v>51</v>
      </c>
      <c r="N569" s="30" t="str">
        <f>VLOOKUP(M569,[6]OPERACIONAL!$A$1:$C$13,2,FALSE)</f>
        <v>SELECIONAR</v>
      </c>
    </row>
    <row r="570" spans="2:14">
      <c r="B570" s="23" t="str">
        <f t="shared" si="13"/>
        <v>U.</v>
      </c>
      <c r="C570" s="24" t="s">
        <v>4</v>
      </c>
      <c r="D570" s="25"/>
      <c r="E570" s="25"/>
      <c r="F570" s="24" t="s">
        <v>18</v>
      </c>
      <c r="G570" s="26">
        <v>1</v>
      </c>
      <c r="H570" s="31"/>
      <c r="I570" s="27">
        <v>0</v>
      </c>
      <c r="J570" s="28">
        <f t="shared" si="14"/>
        <v>0</v>
      </c>
      <c r="K570" s="29" t="s">
        <v>50</v>
      </c>
      <c r="L570" s="29" t="s">
        <v>45</v>
      </c>
      <c r="M570" s="29" t="s">
        <v>51</v>
      </c>
      <c r="N570" s="30" t="str">
        <f>VLOOKUP(M570,[6]OPERACIONAL!$A$1:$C$13,2,FALSE)</f>
        <v>SELECIONAR</v>
      </c>
    </row>
    <row r="571" spans="2:14">
      <c r="B571" s="23" t="str">
        <f t="shared" si="13"/>
        <v>U.</v>
      </c>
      <c r="C571" s="24" t="s">
        <v>4</v>
      </c>
      <c r="D571" s="25"/>
      <c r="E571" s="25"/>
      <c r="F571" s="24" t="s">
        <v>18</v>
      </c>
      <c r="G571" s="26">
        <v>1</v>
      </c>
      <c r="H571" s="31"/>
      <c r="I571" s="27">
        <v>0</v>
      </c>
      <c r="J571" s="28">
        <f t="shared" si="14"/>
        <v>0</v>
      </c>
      <c r="K571" s="29" t="s">
        <v>50</v>
      </c>
      <c r="L571" s="29" t="s">
        <v>45</v>
      </c>
      <c r="M571" s="29" t="s">
        <v>51</v>
      </c>
      <c r="N571" s="30" t="str">
        <f>VLOOKUP(M571,[6]OPERACIONAL!$A$1:$C$13,2,FALSE)</f>
        <v>SELECIONAR</v>
      </c>
    </row>
    <row r="572" spans="2:14">
      <c r="B572" s="23" t="str">
        <f t="shared" si="13"/>
        <v>U.</v>
      </c>
      <c r="C572" s="24" t="s">
        <v>4</v>
      </c>
      <c r="D572" s="25"/>
      <c r="E572" s="25"/>
      <c r="F572" s="24" t="s">
        <v>18</v>
      </c>
      <c r="G572" s="26">
        <v>1</v>
      </c>
      <c r="H572" s="31"/>
      <c r="I572" s="27">
        <v>0</v>
      </c>
      <c r="J572" s="28">
        <f t="shared" si="14"/>
        <v>0</v>
      </c>
      <c r="K572" s="29" t="s">
        <v>50</v>
      </c>
      <c r="L572" s="29" t="s">
        <v>45</v>
      </c>
      <c r="M572" s="29" t="s">
        <v>51</v>
      </c>
      <c r="N572" s="30" t="str">
        <f>VLOOKUP(M572,[6]OPERACIONAL!$A$1:$C$13,2,FALSE)</f>
        <v>SELECIONAR</v>
      </c>
    </row>
    <row r="573" spans="2:14">
      <c r="B573" s="23" t="str">
        <f t="shared" si="13"/>
        <v>U.</v>
      </c>
      <c r="C573" s="24" t="s">
        <v>4</v>
      </c>
      <c r="D573" s="25"/>
      <c r="E573" s="25"/>
      <c r="F573" s="24" t="s">
        <v>18</v>
      </c>
      <c r="G573" s="26">
        <v>1</v>
      </c>
      <c r="H573" s="31"/>
      <c r="I573" s="27">
        <v>0</v>
      </c>
      <c r="J573" s="28">
        <f t="shared" si="14"/>
        <v>0</v>
      </c>
      <c r="K573" s="29" t="s">
        <v>50</v>
      </c>
      <c r="L573" s="29" t="s">
        <v>45</v>
      </c>
      <c r="M573" s="29" t="s">
        <v>51</v>
      </c>
      <c r="N573" s="30" t="str">
        <f>VLOOKUP(M573,[6]OPERACIONAL!$A$1:$C$13,2,FALSE)</f>
        <v>SELECIONAR</v>
      </c>
    </row>
    <row r="574" spans="2:14">
      <c r="B574" s="23" t="str">
        <f t="shared" si="13"/>
        <v>U.</v>
      </c>
      <c r="C574" s="24" t="s">
        <v>4</v>
      </c>
      <c r="D574" s="25"/>
      <c r="E574" s="25"/>
      <c r="F574" s="24" t="s">
        <v>18</v>
      </c>
      <c r="G574" s="26">
        <v>1</v>
      </c>
      <c r="H574" s="31"/>
      <c r="I574" s="27">
        <v>0</v>
      </c>
      <c r="J574" s="28">
        <f t="shared" si="14"/>
        <v>0</v>
      </c>
      <c r="K574" s="29" t="s">
        <v>50</v>
      </c>
      <c r="L574" s="29" t="s">
        <v>45</v>
      </c>
      <c r="M574" s="29" t="s">
        <v>51</v>
      </c>
      <c r="N574" s="30" t="str">
        <f>VLOOKUP(M574,[6]OPERACIONAL!$A$1:$C$13,2,FALSE)</f>
        <v>SELECIONAR</v>
      </c>
    </row>
    <row r="575" spans="2:14">
      <c r="B575" s="23" t="str">
        <f t="shared" si="13"/>
        <v>U.</v>
      </c>
      <c r="C575" s="24" t="s">
        <v>4</v>
      </c>
      <c r="D575" s="25"/>
      <c r="E575" s="25"/>
      <c r="F575" s="24" t="s">
        <v>18</v>
      </c>
      <c r="G575" s="26">
        <v>1</v>
      </c>
      <c r="H575" s="31"/>
      <c r="I575" s="27">
        <v>0</v>
      </c>
      <c r="J575" s="28">
        <f t="shared" si="14"/>
        <v>0</v>
      </c>
      <c r="K575" s="29" t="s">
        <v>50</v>
      </c>
      <c r="L575" s="29" t="s">
        <v>45</v>
      </c>
      <c r="M575" s="29" t="s">
        <v>51</v>
      </c>
      <c r="N575" s="30" t="str">
        <f>VLOOKUP(M575,[6]OPERACIONAL!$A$1:$C$13,2,FALSE)</f>
        <v>SELECIONAR</v>
      </c>
    </row>
    <row r="576" spans="2:14">
      <c r="B576" s="23" t="str">
        <f t="shared" ref="B576:B639" si="15">MID(C576,1,2)</f>
        <v>U.</v>
      </c>
      <c r="C576" s="24" t="s">
        <v>4</v>
      </c>
      <c r="D576" s="25"/>
      <c r="E576" s="25"/>
      <c r="F576" s="24" t="s">
        <v>18</v>
      </c>
      <c r="G576" s="26">
        <v>1</v>
      </c>
      <c r="H576" s="31"/>
      <c r="I576" s="27">
        <v>0</v>
      </c>
      <c r="J576" s="28">
        <f t="shared" si="14"/>
        <v>0</v>
      </c>
      <c r="K576" s="29" t="s">
        <v>50</v>
      </c>
      <c r="L576" s="29" t="s">
        <v>45</v>
      </c>
      <c r="M576" s="29" t="s">
        <v>51</v>
      </c>
      <c r="N576" s="30" t="str">
        <f>VLOOKUP(M576,[6]OPERACIONAL!$A$1:$C$13,2,FALSE)</f>
        <v>SELECIONAR</v>
      </c>
    </row>
    <row r="577" spans="2:14">
      <c r="B577" s="23" t="str">
        <f t="shared" si="15"/>
        <v>U.</v>
      </c>
      <c r="C577" s="24" t="s">
        <v>4</v>
      </c>
      <c r="D577" s="25"/>
      <c r="E577" s="25"/>
      <c r="F577" s="24" t="s">
        <v>18</v>
      </c>
      <c r="G577" s="26">
        <v>1</v>
      </c>
      <c r="H577" s="31"/>
      <c r="I577" s="27">
        <v>0</v>
      </c>
      <c r="J577" s="28">
        <f t="shared" si="14"/>
        <v>0</v>
      </c>
      <c r="K577" s="29" t="s">
        <v>50</v>
      </c>
      <c r="L577" s="29" t="s">
        <v>45</v>
      </c>
      <c r="M577" s="29" t="s">
        <v>51</v>
      </c>
      <c r="N577" s="30" t="str">
        <f>VLOOKUP(M577,[6]OPERACIONAL!$A$1:$C$13,2,FALSE)</f>
        <v>SELECIONAR</v>
      </c>
    </row>
    <row r="578" spans="2:14">
      <c r="B578" s="23" t="str">
        <f t="shared" si="15"/>
        <v>U.</v>
      </c>
      <c r="C578" s="24" t="s">
        <v>4</v>
      </c>
      <c r="D578" s="25"/>
      <c r="E578" s="25"/>
      <c r="F578" s="24" t="s">
        <v>18</v>
      </c>
      <c r="G578" s="26">
        <v>1</v>
      </c>
      <c r="H578" s="31"/>
      <c r="I578" s="27">
        <v>0</v>
      </c>
      <c r="J578" s="28">
        <f t="shared" si="14"/>
        <v>0</v>
      </c>
      <c r="K578" s="29" t="s">
        <v>50</v>
      </c>
      <c r="L578" s="29" t="s">
        <v>45</v>
      </c>
      <c r="M578" s="29" t="s">
        <v>51</v>
      </c>
      <c r="N578" s="30" t="str">
        <f>VLOOKUP(M578,[6]OPERACIONAL!$A$1:$C$13,2,FALSE)</f>
        <v>SELECIONAR</v>
      </c>
    </row>
    <row r="579" spans="2:14">
      <c r="B579" s="23" t="str">
        <f t="shared" si="15"/>
        <v>U.</v>
      </c>
      <c r="C579" s="24" t="s">
        <v>4</v>
      </c>
      <c r="D579" s="25"/>
      <c r="E579" s="25"/>
      <c r="F579" s="24" t="s">
        <v>18</v>
      </c>
      <c r="G579" s="26">
        <v>1</v>
      </c>
      <c r="H579" s="31"/>
      <c r="I579" s="27">
        <v>0</v>
      </c>
      <c r="J579" s="28">
        <f t="shared" si="14"/>
        <v>0</v>
      </c>
      <c r="K579" s="29" t="s">
        <v>50</v>
      </c>
      <c r="L579" s="29" t="s">
        <v>45</v>
      </c>
      <c r="M579" s="29" t="s">
        <v>51</v>
      </c>
      <c r="N579" s="30" t="str">
        <f>VLOOKUP(M579,[6]OPERACIONAL!$A$1:$C$13,2,FALSE)</f>
        <v>SELECIONAR</v>
      </c>
    </row>
    <row r="580" spans="2:14">
      <c r="B580" s="23" t="str">
        <f t="shared" si="15"/>
        <v>U.</v>
      </c>
      <c r="C580" s="24" t="s">
        <v>4</v>
      </c>
      <c r="D580" s="25"/>
      <c r="E580" s="25"/>
      <c r="F580" s="24" t="s">
        <v>18</v>
      </c>
      <c r="G580" s="26">
        <v>1</v>
      </c>
      <c r="H580" s="31"/>
      <c r="I580" s="27">
        <v>0</v>
      </c>
      <c r="J580" s="28">
        <f t="shared" si="14"/>
        <v>0</v>
      </c>
      <c r="K580" s="29" t="s">
        <v>50</v>
      </c>
      <c r="L580" s="29" t="s">
        <v>45</v>
      </c>
      <c r="M580" s="29" t="s">
        <v>51</v>
      </c>
      <c r="N580" s="30" t="str">
        <f>VLOOKUP(M580,[6]OPERACIONAL!$A$1:$C$13,2,FALSE)</f>
        <v>SELECIONAR</v>
      </c>
    </row>
    <row r="581" spans="2:14">
      <c r="B581" s="23" t="str">
        <f t="shared" si="15"/>
        <v>U.</v>
      </c>
      <c r="C581" s="24" t="s">
        <v>4</v>
      </c>
      <c r="D581" s="25"/>
      <c r="E581" s="25"/>
      <c r="F581" s="24" t="s">
        <v>18</v>
      </c>
      <c r="G581" s="26">
        <v>1</v>
      </c>
      <c r="H581" s="31"/>
      <c r="I581" s="27">
        <v>0</v>
      </c>
      <c r="J581" s="28">
        <f t="shared" si="14"/>
        <v>0</v>
      </c>
      <c r="K581" s="29" t="s">
        <v>50</v>
      </c>
      <c r="L581" s="29" t="s">
        <v>45</v>
      </c>
      <c r="M581" s="29" t="s">
        <v>51</v>
      </c>
      <c r="N581" s="30" t="str">
        <f>VLOOKUP(M581,[6]OPERACIONAL!$A$1:$C$13,2,FALSE)</f>
        <v>SELECIONAR</v>
      </c>
    </row>
    <row r="582" spans="2:14">
      <c r="B582" s="23" t="str">
        <f t="shared" si="15"/>
        <v>U.</v>
      </c>
      <c r="C582" s="24" t="s">
        <v>4</v>
      </c>
      <c r="D582" s="25"/>
      <c r="E582" s="25"/>
      <c r="F582" s="24" t="s">
        <v>18</v>
      </c>
      <c r="G582" s="26">
        <v>1</v>
      </c>
      <c r="H582" s="31"/>
      <c r="I582" s="27">
        <v>0</v>
      </c>
      <c r="J582" s="28">
        <f t="shared" si="14"/>
        <v>0</v>
      </c>
      <c r="K582" s="29" t="s">
        <v>50</v>
      </c>
      <c r="L582" s="29" t="s">
        <v>45</v>
      </c>
      <c r="M582" s="29" t="s">
        <v>51</v>
      </c>
      <c r="N582" s="30" t="str">
        <f>VLOOKUP(M582,[6]OPERACIONAL!$A$1:$C$13,2,FALSE)</f>
        <v>SELECIONAR</v>
      </c>
    </row>
    <row r="583" spans="2:14">
      <c r="B583" s="23" t="str">
        <f t="shared" si="15"/>
        <v>U.</v>
      </c>
      <c r="C583" s="24" t="s">
        <v>4</v>
      </c>
      <c r="D583" s="25"/>
      <c r="E583" s="25"/>
      <c r="F583" s="24" t="s">
        <v>18</v>
      </c>
      <c r="G583" s="26">
        <v>1</v>
      </c>
      <c r="H583" s="31"/>
      <c r="I583" s="27">
        <v>0</v>
      </c>
      <c r="J583" s="28">
        <f t="shared" si="14"/>
        <v>0</v>
      </c>
      <c r="K583" s="29" t="s">
        <v>50</v>
      </c>
      <c r="L583" s="29" t="s">
        <v>45</v>
      </c>
      <c r="M583" s="29" t="s">
        <v>51</v>
      </c>
      <c r="N583" s="30" t="str">
        <f>VLOOKUP(M583,[6]OPERACIONAL!$A$1:$C$13,2,FALSE)</f>
        <v>SELECIONAR</v>
      </c>
    </row>
    <row r="584" spans="2:14">
      <c r="B584" s="23" t="str">
        <f t="shared" si="15"/>
        <v>U.</v>
      </c>
      <c r="C584" s="24" t="s">
        <v>4</v>
      </c>
      <c r="D584" s="25"/>
      <c r="E584" s="25"/>
      <c r="F584" s="24" t="s">
        <v>18</v>
      </c>
      <c r="G584" s="26">
        <v>1</v>
      </c>
      <c r="H584" s="31"/>
      <c r="I584" s="27">
        <v>0</v>
      </c>
      <c r="J584" s="28">
        <f t="shared" si="14"/>
        <v>0</v>
      </c>
      <c r="K584" s="29" t="s">
        <v>50</v>
      </c>
      <c r="L584" s="29" t="s">
        <v>45</v>
      </c>
      <c r="M584" s="29" t="s">
        <v>51</v>
      </c>
      <c r="N584" s="30" t="str">
        <f>VLOOKUP(M584,[6]OPERACIONAL!$A$1:$C$13,2,FALSE)</f>
        <v>SELECIONAR</v>
      </c>
    </row>
    <row r="585" spans="2:14">
      <c r="B585" s="23" t="str">
        <f t="shared" si="15"/>
        <v>U.</v>
      </c>
      <c r="C585" s="24" t="s">
        <v>4</v>
      </c>
      <c r="D585" s="25"/>
      <c r="E585" s="25"/>
      <c r="F585" s="24" t="s">
        <v>18</v>
      </c>
      <c r="G585" s="26">
        <v>1</v>
      </c>
      <c r="H585" s="31"/>
      <c r="I585" s="27">
        <v>0</v>
      </c>
      <c r="J585" s="28">
        <f t="shared" si="14"/>
        <v>0</v>
      </c>
      <c r="K585" s="29" t="s">
        <v>50</v>
      </c>
      <c r="L585" s="29" t="s">
        <v>45</v>
      </c>
      <c r="M585" s="29" t="s">
        <v>51</v>
      </c>
      <c r="N585" s="30" t="str">
        <f>VLOOKUP(M585,[6]OPERACIONAL!$A$1:$C$13,2,FALSE)</f>
        <v>SELECIONAR</v>
      </c>
    </row>
    <row r="586" spans="2:14">
      <c r="B586" s="23" t="str">
        <f t="shared" si="15"/>
        <v>U.</v>
      </c>
      <c r="C586" s="24" t="s">
        <v>4</v>
      </c>
      <c r="D586" s="25"/>
      <c r="E586" s="25"/>
      <c r="F586" s="24" t="s">
        <v>18</v>
      </c>
      <c r="G586" s="26">
        <v>1</v>
      </c>
      <c r="H586" s="31"/>
      <c r="I586" s="27">
        <v>0</v>
      </c>
      <c r="J586" s="28">
        <f t="shared" si="14"/>
        <v>0</v>
      </c>
      <c r="K586" s="29" t="s">
        <v>50</v>
      </c>
      <c r="L586" s="29" t="s">
        <v>45</v>
      </c>
      <c r="M586" s="29" t="s">
        <v>51</v>
      </c>
      <c r="N586" s="30" t="str">
        <f>VLOOKUP(M586,[6]OPERACIONAL!$A$1:$C$13,2,FALSE)</f>
        <v>SELECIONAR</v>
      </c>
    </row>
    <row r="587" spans="2:14">
      <c r="B587" s="23" t="str">
        <f t="shared" si="15"/>
        <v>U.</v>
      </c>
      <c r="C587" s="24" t="s">
        <v>4</v>
      </c>
      <c r="D587" s="25"/>
      <c r="E587" s="25"/>
      <c r="F587" s="24" t="s">
        <v>18</v>
      </c>
      <c r="G587" s="26">
        <v>1</v>
      </c>
      <c r="H587" s="31"/>
      <c r="I587" s="27">
        <v>0</v>
      </c>
      <c r="J587" s="28">
        <f t="shared" si="14"/>
        <v>0</v>
      </c>
      <c r="K587" s="29" t="s">
        <v>50</v>
      </c>
      <c r="L587" s="29" t="s">
        <v>45</v>
      </c>
      <c r="M587" s="29" t="s">
        <v>51</v>
      </c>
      <c r="N587" s="30" t="str">
        <f>VLOOKUP(M587,[6]OPERACIONAL!$A$1:$C$13,2,FALSE)</f>
        <v>SELECIONAR</v>
      </c>
    </row>
    <row r="588" spans="2:14">
      <c r="B588" s="23" t="str">
        <f t="shared" si="15"/>
        <v>U.</v>
      </c>
      <c r="C588" s="24" t="s">
        <v>4</v>
      </c>
      <c r="D588" s="25"/>
      <c r="E588" s="25"/>
      <c r="F588" s="24" t="s">
        <v>18</v>
      </c>
      <c r="G588" s="26">
        <v>1</v>
      </c>
      <c r="H588" s="31"/>
      <c r="I588" s="27">
        <v>0</v>
      </c>
      <c r="J588" s="28">
        <f t="shared" si="14"/>
        <v>0</v>
      </c>
      <c r="K588" s="29" t="s">
        <v>50</v>
      </c>
      <c r="L588" s="29" t="s">
        <v>45</v>
      </c>
      <c r="M588" s="29" t="s">
        <v>51</v>
      </c>
      <c r="N588" s="30" t="str">
        <f>VLOOKUP(M588,[6]OPERACIONAL!$A$1:$C$13,2,FALSE)</f>
        <v>SELECIONAR</v>
      </c>
    </row>
    <row r="589" spans="2:14">
      <c r="B589" s="23" t="str">
        <f t="shared" si="15"/>
        <v>U.</v>
      </c>
      <c r="C589" s="24" t="s">
        <v>4</v>
      </c>
      <c r="D589" s="25"/>
      <c r="E589" s="25"/>
      <c r="F589" s="24" t="s">
        <v>18</v>
      </c>
      <c r="G589" s="26">
        <v>1</v>
      </c>
      <c r="H589" s="31"/>
      <c r="I589" s="27">
        <v>0</v>
      </c>
      <c r="J589" s="28">
        <f t="shared" si="14"/>
        <v>0</v>
      </c>
      <c r="K589" s="29" t="s">
        <v>50</v>
      </c>
      <c r="L589" s="29" t="s">
        <v>45</v>
      </c>
      <c r="M589" s="29" t="s">
        <v>51</v>
      </c>
      <c r="N589" s="30" t="str">
        <f>VLOOKUP(M589,[6]OPERACIONAL!$A$1:$C$13,2,FALSE)</f>
        <v>SELECIONAR</v>
      </c>
    </row>
    <row r="590" spans="2:14">
      <c r="B590" s="23" t="str">
        <f t="shared" si="15"/>
        <v>U.</v>
      </c>
      <c r="C590" s="24" t="s">
        <v>4</v>
      </c>
      <c r="D590" s="25"/>
      <c r="E590" s="25"/>
      <c r="F590" s="24" t="s">
        <v>18</v>
      </c>
      <c r="G590" s="26">
        <v>1</v>
      </c>
      <c r="H590" s="31"/>
      <c r="I590" s="27">
        <v>0</v>
      </c>
      <c r="J590" s="28">
        <f t="shared" si="14"/>
        <v>0</v>
      </c>
      <c r="K590" s="29" t="s">
        <v>50</v>
      </c>
      <c r="L590" s="29" t="s">
        <v>45</v>
      </c>
      <c r="M590" s="29" t="s">
        <v>51</v>
      </c>
      <c r="N590" s="30" t="str">
        <f>VLOOKUP(M590,[6]OPERACIONAL!$A$1:$C$13,2,FALSE)</f>
        <v>SELECIONAR</v>
      </c>
    </row>
    <row r="591" spans="2:14">
      <c r="B591" s="23" t="str">
        <f t="shared" si="15"/>
        <v>U.</v>
      </c>
      <c r="C591" s="24" t="s">
        <v>4</v>
      </c>
      <c r="D591" s="25"/>
      <c r="E591" s="25"/>
      <c r="F591" s="24" t="s">
        <v>18</v>
      </c>
      <c r="G591" s="26">
        <v>1</v>
      </c>
      <c r="H591" s="31"/>
      <c r="I591" s="27">
        <v>0</v>
      </c>
      <c r="J591" s="28">
        <f t="shared" si="14"/>
        <v>0</v>
      </c>
      <c r="K591" s="29" t="s">
        <v>50</v>
      </c>
      <c r="L591" s="29" t="s">
        <v>45</v>
      </c>
      <c r="M591" s="29" t="s">
        <v>51</v>
      </c>
      <c r="N591" s="30" t="str">
        <f>VLOOKUP(M591,[6]OPERACIONAL!$A$1:$C$13,2,FALSE)</f>
        <v>SELECIONAR</v>
      </c>
    </row>
    <row r="592" spans="2:14">
      <c r="B592" s="23" t="str">
        <f t="shared" si="15"/>
        <v>U.</v>
      </c>
      <c r="C592" s="24" t="s">
        <v>4</v>
      </c>
      <c r="D592" s="25"/>
      <c r="E592" s="25"/>
      <c r="F592" s="24" t="s">
        <v>18</v>
      </c>
      <c r="G592" s="26">
        <v>1</v>
      </c>
      <c r="H592" s="31"/>
      <c r="I592" s="27">
        <v>0</v>
      </c>
      <c r="J592" s="28">
        <f t="shared" si="14"/>
        <v>0</v>
      </c>
      <c r="K592" s="29" t="s">
        <v>50</v>
      </c>
      <c r="L592" s="29" t="s">
        <v>45</v>
      </c>
      <c r="M592" s="29" t="s">
        <v>51</v>
      </c>
      <c r="N592" s="30" t="str">
        <f>VLOOKUP(M592,[6]OPERACIONAL!$A$1:$C$13,2,FALSE)</f>
        <v>SELECIONAR</v>
      </c>
    </row>
    <row r="593" spans="2:14">
      <c r="B593" s="23" t="str">
        <f t="shared" si="15"/>
        <v>U.</v>
      </c>
      <c r="C593" s="24" t="s">
        <v>4</v>
      </c>
      <c r="D593" s="25"/>
      <c r="E593" s="25"/>
      <c r="F593" s="24" t="s">
        <v>18</v>
      </c>
      <c r="G593" s="26">
        <v>1</v>
      </c>
      <c r="H593" s="31"/>
      <c r="I593" s="27">
        <v>0</v>
      </c>
      <c r="J593" s="28">
        <f t="shared" si="14"/>
        <v>0</v>
      </c>
      <c r="K593" s="29" t="s">
        <v>50</v>
      </c>
      <c r="L593" s="29" t="s">
        <v>45</v>
      </c>
      <c r="M593" s="29" t="s">
        <v>51</v>
      </c>
      <c r="N593" s="30" t="str">
        <f>VLOOKUP(M593,[6]OPERACIONAL!$A$1:$C$13,2,FALSE)</f>
        <v>SELECIONAR</v>
      </c>
    </row>
    <row r="594" spans="2:14">
      <c r="B594" s="23" t="str">
        <f t="shared" si="15"/>
        <v>U.</v>
      </c>
      <c r="C594" s="24" t="s">
        <v>4</v>
      </c>
      <c r="D594" s="25"/>
      <c r="E594" s="25"/>
      <c r="F594" s="24" t="s">
        <v>18</v>
      </c>
      <c r="G594" s="26">
        <v>1</v>
      </c>
      <c r="H594" s="31"/>
      <c r="I594" s="27">
        <v>0</v>
      </c>
      <c r="J594" s="28">
        <f t="shared" si="14"/>
        <v>0</v>
      </c>
      <c r="K594" s="29" t="s">
        <v>50</v>
      </c>
      <c r="L594" s="29" t="s">
        <v>45</v>
      </c>
      <c r="M594" s="29" t="s">
        <v>51</v>
      </c>
      <c r="N594" s="30" t="str">
        <f>VLOOKUP(M594,[6]OPERACIONAL!$A$1:$C$13,2,FALSE)</f>
        <v>SELECIONAR</v>
      </c>
    </row>
    <row r="595" spans="2:14">
      <c r="B595" s="23" t="str">
        <f t="shared" si="15"/>
        <v>U.</v>
      </c>
      <c r="C595" s="24" t="s">
        <v>4</v>
      </c>
      <c r="D595" s="25"/>
      <c r="E595" s="25"/>
      <c r="F595" s="24" t="s">
        <v>18</v>
      </c>
      <c r="G595" s="26">
        <v>1</v>
      </c>
      <c r="H595" s="31"/>
      <c r="I595" s="27">
        <v>0</v>
      </c>
      <c r="J595" s="28">
        <f t="shared" si="14"/>
        <v>0</v>
      </c>
      <c r="K595" s="29" t="s">
        <v>50</v>
      </c>
      <c r="L595" s="29" t="s">
        <v>45</v>
      </c>
      <c r="M595" s="29" t="s">
        <v>51</v>
      </c>
      <c r="N595" s="30" t="str">
        <f>VLOOKUP(M595,[6]OPERACIONAL!$A$1:$C$13,2,FALSE)</f>
        <v>SELECIONAR</v>
      </c>
    </row>
    <row r="596" spans="2:14">
      <c r="B596" s="23" t="str">
        <f t="shared" si="15"/>
        <v>U.</v>
      </c>
      <c r="C596" s="24" t="s">
        <v>4</v>
      </c>
      <c r="D596" s="25"/>
      <c r="E596" s="25"/>
      <c r="F596" s="24" t="s">
        <v>18</v>
      </c>
      <c r="G596" s="26">
        <v>1</v>
      </c>
      <c r="H596" s="31"/>
      <c r="I596" s="27">
        <v>0</v>
      </c>
      <c r="J596" s="28">
        <f t="shared" si="14"/>
        <v>0</v>
      </c>
      <c r="K596" s="29" t="s">
        <v>50</v>
      </c>
      <c r="L596" s="29" t="s">
        <v>45</v>
      </c>
      <c r="M596" s="29" t="s">
        <v>51</v>
      </c>
      <c r="N596" s="30" t="str">
        <f>VLOOKUP(M596,[6]OPERACIONAL!$A$1:$C$13,2,FALSE)</f>
        <v>SELECIONAR</v>
      </c>
    </row>
    <row r="597" spans="2:14">
      <c r="B597" s="23" t="str">
        <f t="shared" si="15"/>
        <v>U.</v>
      </c>
      <c r="C597" s="24" t="s">
        <v>4</v>
      </c>
      <c r="D597" s="25"/>
      <c r="E597" s="25"/>
      <c r="F597" s="24" t="s">
        <v>18</v>
      </c>
      <c r="G597" s="26">
        <v>1</v>
      </c>
      <c r="H597" s="31"/>
      <c r="I597" s="27">
        <v>0</v>
      </c>
      <c r="J597" s="28">
        <f t="shared" si="14"/>
        <v>0</v>
      </c>
      <c r="K597" s="29" t="s">
        <v>50</v>
      </c>
      <c r="L597" s="29" t="s">
        <v>45</v>
      </c>
      <c r="M597" s="29" t="s">
        <v>51</v>
      </c>
      <c r="N597" s="30" t="str">
        <f>VLOOKUP(M597,[6]OPERACIONAL!$A$1:$C$13,2,FALSE)</f>
        <v>SELECIONAR</v>
      </c>
    </row>
    <row r="598" spans="2:14">
      <c r="B598" s="23" t="str">
        <f t="shared" si="15"/>
        <v>U.</v>
      </c>
      <c r="C598" s="24" t="s">
        <v>4</v>
      </c>
      <c r="D598" s="25"/>
      <c r="E598" s="25"/>
      <c r="F598" s="24" t="s">
        <v>18</v>
      </c>
      <c r="G598" s="26">
        <v>1</v>
      </c>
      <c r="H598" s="31"/>
      <c r="I598" s="27">
        <v>0</v>
      </c>
      <c r="J598" s="28">
        <f t="shared" si="14"/>
        <v>0</v>
      </c>
      <c r="K598" s="29" t="s">
        <v>50</v>
      </c>
      <c r="L598" s="29" t="s">
        <v>45</v>
      </c>
      <c r="M598" s="29" t="s">
        <v>51</v>
      </c>
      <c r="N598" s="30" t="str">
        <f>VLOOKUP(M598,[6]OPERACIONAL!$A$1:$C$13,2,FALSE)</f>
        <v>SELECIONAR</v>
      </c>
    </row>
    <row r="599" spans="2:14">
      <c r="B599" s="23" t="str">
        <f t="shared" si="15"/>
        <v>U.</v>
      </c>
      <c r="C599" s="24" t="s">
        <v>4</v>
      </c>
      <c r="D599" s="25"/>
      <c r="E599" s="25"/>
      <c r="F599" s="24" t="s">
        <v>18</v>
      </c>
      <c r="G599" s="26">
        <v>1</v>
      </c>
      <c r="H599" s="31"/>
      <c r="I599" s="27">
        <v>0</v>
      </c>
      <c r="J599" s="28">
        <f t="shared" si="14"/>
        <v>0</v>
      </c>
      <c r="K599" s="29" t="s">
        <v>50</v>
      </c>
      <c r="L599" s="29" t="s">
        <v>45</v>
      </c>
      <c r="M599" s="29" t="s">
        <v>51</v>
      </c>
      <c r="N599" s="30" t="str">
        <f>VLOOKUP(M599,[6]OPERACIONAL!$A$1:$C$13,2,FALSE)</f>
        <v>SELECIONAR</v>
      </c>
    </row>
    <row r="600" spans="2:14">
      <c r="B600" s="23" t="str">
        <f t="shared" si="15"/>
        <v>U.</v>
      </c>
      <c r="C600" s="24" t="s">
        <v>4</v>
      </c>
      <c r="D600" s="25"/>
      <c r="E600" s="25"/>
      <c r="F600" s="24" t="s">
        <v>18</v>
      </c>
      <c r="G600" s="26">
        <v>1</v>
      </c>
      <c r="H600" s="31"/>
      <c r="I600" s="27">
        <v>0</v>
      </c>
      <c r="J600" s="28">
        <f t="shared" si="14"/>
        <v>0</v>
      </c>
      <c r="K600" s="29" t="s">
        <v>50</v>
      </c>
      <c r="L600" s="29" t="s">
        <v>45</v>
      </c>
      <c r="M600" s="29" t="s">
        <v>51</v>
      </c>
      <c r="N600" s="30" t="str">
        <f>VLOOKUP(M600,[6]OPERACIONAL!$A$1:$C$13,2,FALSE)</f>
        <v>SELECIONAR</v>
      </c>
    </row>
    <row r="601" spans="2:14">
      <c r="B601" s="23" t="str">
        <f t="shared" si="15"/>
        <v>U.</v>
      </c>
      <c r="C601" s="24" t="s">
        <v>4</v>
      </c>
      <c r="D601" s="25"/>
      <c r="E601" s="25"/>
      <c r="F601" s="24" t="s">
        <v>18</v>
      </c>
      <c r="G601" s="26">
        <v>1</v>
      </c>
      <c r="H601" s="31"/>
      <c r="I601" s="27">
        <v>0</v>
      </c>
      <c r="J601" s="28">
        <f t="shared" si="14"/>
        <v>0</v>
      </c>
      <c r="K601" s="29" t="s">
        <v>50</v>
      </c>
      <c r="L601" s="29" t="s">
        <v>45</v>
      </c>
      <c r="M601" s="29" t="s">
        <v>51</v>
      </c>
      <c r="N601" s="30" t="str">
        <f>VLOOKUP(M601,[6]OPERACIONAL!$A$1:$C$13,2,FALSE)</f>
        <v>SELECIONAR</v>
      </c>
    </row>
    <row r="602" spans="2:14">
      <c r="B602" s="23" t="str">
        <f t="shared" si="15"/>
        <v>U.</v>
      </c>
      <c r="C602" s="24" t="s">
        <v>4</v>
      </c>
      <c r="D602" s="25"/>
      <c r="E602" s="25"/>
      <c r="F602" s="24" t="s">
        <v>18</v>
      </c>
      <c r="G602" s="26">
        <v>1</v>
      </c>
      <c r="H602" s="31"/>
      <c r="I602" s="27">
        <v>0</v>
      </c>
      <c r="J602" s="28">
        <f t="shared" si="14"/>
        <v>0</v>
      </c>
      <c r="K602" s="29" t="s">
        <v>50</v>
      </c>
      <c r="L602" s="29" t="s">
        <v>45</v>
      </c>
      <c r="M602" s="29" t="s">
        <v>51</v>
      </c>
      <c r="N602" s="30" t="str">
        <f>VLOOKUP(M602,[6]OPERACIONAL!$A$1:$C$13,2,FALSE)</f>
        <v>SELECIONAR</v>
      </c>
    </row>
    <row r="603" spans="2:14">
      <c r="B603" s="23" t="str">
        <f t="shared" si="15"/>
        <v>U.</v>
      </c>
      <c r="C603" s="24" t="s">
        <v>4</v>
      </c>
      <c r="D603" s="25"/>
      <c r="E603" s="25"/>
      <c r="F603" s="24" t="s">
        <v>18</v>
      </c>
      <c r="G603" s="26">
        <v>1</v>
      </c>
      <c r="H603" s="31"/>
      <c r="I603" s="27">
        <v>0</v>
      </c>
      <c r="J603" s="28">
        <f t="shared" si="14"/>
        <v>0</v>
      </c>
      <c r="K603" s="29" t="s">
        <v>50</v>
      </c>
      <c r="L603" s="29" t="s">
        <v>45</v>
      </c>
      <c r="M603" s="29" t="s">
        <v>51</v>
      </c>
      <c r="N603" s="30" t="str">
        <f>VLOOKUP(M603,[6]OPERACIONAL!$A$1:$C$13,2,FALSE)</f>
        <v>SELECIONAR</v>
      </c>
    </row>
    <row r="604" spans="2:14">
      <c r="B604" s="23" t="str">
        <f t="shared" si="15"/>
        <v>U.</v>
      </c>
      <c r="C604" s="24" t="s">
        <v>4</v>
      </c>
      <c r="D604" s="25"/>
      <c r="E604" s="25"/>
      <c r="F604" s="24" t="s">
        <v>18</v>
      </c>
      <c r="G604" s="26">
        <v>1</v>
      </c>
      <c r="H604" s="31"/>
      <c r="I604" s="27">
        <v>0</v>
      </c>
      <c r="J604" s="28">
        <f t="shared" si="14"/>
        <v>0</v>
      </c>
      <c r="K604" s="29" t="s">
        <v>50</v>
      </c>
      <c r="L604" s="29" t="s">
        <v>45</v>
      </c>
      <c r="M604" s="29" t="s">
        <v>51</v>
      </c>
      <c r="N604" s="30" t="str">
        <f>VLOOKUP(M604,[6]OPERACIONAL!$A$1:$C$13,2,FALSE)</f>
        <v>SELECIONAR</v>
      </c>
    </row>
    <row r="605" spans="2:14">
      <c r="B605" s="23" t="str">
        <f t="shared" si="15"/>
        <v>U.</v>
      </c>
      <c r="C605" s="24" t="s">
        <v>4</v>
      </c>
      <c r="D605" s="25"/>
      <c r="E605" s="25"/>
      <c r="F605" s="24" t="s">
        <v>18</v>
      </c>
      <c r="G605" s="26">
        <v>1</v>
      </c>
      <c r="H605" s="31"/>
      <c r="I605" s="27">
        <v>0</v>
      </c>
      <c r="J605" s="28">
        <f t="shared" si="14"/>
        <v>0</v>
      </c>
      <c r="K605" s="29" t="s">
        <v>50</v>
      </c>
      <c r="L605" s="29" t="s">
        <v>45</v>
      </c>
      <c r="M605" s="29" t="s">
        <v>51</v>
      </c>
      <c r="N605" s="30" t="str">
        <f>VLOOKUP(M605,[6]OPERACIONAL!$A$1:$C$13,2,FALSE)</f>
        <v>SELECIONAR</v>
      </c>
    </row>
    <row r="606" spans="2:14">
      <c r="B606" s="23" t="str">
        <f t="shared" si="15"/>
        <v>U.</v>
      </c>
      <c r="C606" s="24" t="s">
        <v>4</v>
      </c>
      <c r="D606" s="25"/>
      <c r="E606" s="25"/>
      <c r="F606" s="24" t="s">
        <v>18</v>
      </c>
      <c r="G606" s="26">
        <v>1</v>
      </c>
      <c r="H606" s="31"/>
      <c r="I606" s="27">
        <v>0</v>
      </c>
      <c r="J606" s="28">
        <f t="shared" si="14"/>
        <v>0</v>
      </c>
      <c r="K606" s="29" t="s">
        <v>50</v>
      </c>
      <c r="L606" s="29" t="s">
        <v>45</v>
      </c>
      <c r="M606" s="29" t="s">
        <v>51</v>
      </c>
      <c r="N606" s="30" t="str">
        <f>VLOOKUP(M606,[6]OPERACIONAL!$A$1:$C$13,2,FALSE)</f>
        <v>SELECIONAR</v>
      </c>
    </row>
    <row r="607" spans="2:14">
      <c r="B607" s="23" t="str">
        <f t="shared" si="15"/>
        <v>U.</v>
      </c>
      <c r="C607" s="24" t="s">
        <v>4</v>
      </c>
      <c r="D607" s="25"/>
      <c r="E607" s="25"/>
      <c r="F607" s="24" t="s">
        <v>18</v>
      </c>
      <c r="G607" s="26">
        <v>1</v>
      </c>
      <c r="H607" s="31"/>
      <c r="I607" s="27">
        <v>0</v>
      </c>
      <c r="J607" s="28">
        <f t="shared" ref="J607:J670" si="16">G607*I607</f>
        <v>0</v>
      </c>
      <c r="K607" s="29" t="s">
        <v>50</v>
      </c>
      <c r="L607" s="29" t="s">
        <v>45</v>
      </c>
      <c r="M607" s="29" t="s">
        <v>51</v>
      </c>
      <c r="N607" s="30" t="str">
        <f>VLOOKUP(M607,[6]OPERACIONAL!$A$1:$C$13,2,FALSE)</f>
        <v>SELECIONAR</v>
      </c>
    </row>
    <row r="608" spans="2:14">
      <c r="B608" s="23" t="str">
        <f t="shared" si="15"/>
        <v>U.</v>
      </c>
      <c r="C608" s="24" t="s">
        <v>4</v>
      </c>
      <c r="D608" s="25"/>
      <c r="E608" s="25"/>
      <c r="F608" s="24" t="s">
        <v>18</v>
      </c>
      <c r="G608" s="26">
        <v>1</v>
      </c>
      <c r="H608" s="31"/>
      <c r="I608" s="27">
        <v>0</v>
      </c>
      <c r="J608" s="28">
        <f t="shared" si="16"/>
        <v>0</v>
      </c>
      <c r="K608" s="29" t="s">
        <v>50</v>
      </c>
      <c r="L608" s="29" t="s">
        <v>45</v>
      </c>
      <c r="M608" s="29" t="s">
        <v>51</v>
      </c>
      <c r="N608" s="30" t="str">
        <f>VLOOKUP(M608,[6]OPERACIONAL!$A$1:$C$13,2,FALSE)</f>
        <v>SELECIONAR</v>
      </c>
    </row>
    <row r="609" spans="2:14">
      <c r="B609" s="23" t="str">
        <f t="shared" si="15"/>
        <v>U.</v>
      </c>
      <c r="C609" s="24" t="s">
        <v>4</v>
      </c>
      <c r="D609" s="25"/>
      <c r="E609" s="25"/>
      <c r="F609" s="24" t="s">
        <v>18</v>
      </c>
      <c r="G609" s="26">
        <v>1</v>
      </c>
      <c r="H609" s="31"/>
      <c r="I609" s="27">
        <v>0</v>
      </c>
      <c r="J609" s="28">
        <f t="shared" si="16"/>
        <v>0</v>
      </c>
      <c r="K609" s="29" t="s">
        <v>50</v>
      </c>
      <c r="L609" s="29" t="s">
        <v>45</v>
      </c>
      <c r="M609" s="29" t="s">
        <v>51</v>
      </c>
      <c r="N609" s="30" t="str">
        <f>VLOOKUP(M609,[6]OPERACIONAL!$A$1:$C$13,2,FALSE)</f>
        <v>SELECIONAR</v>
      </c>
    </row>
    <row r="610" spans="2:14">
      <c r="B610" s="23" t="str">
        <f t="shared" si="15"/>
        <v>U.</v>
      </c>
      <c r="C610" s="24" t="s">
        <v>4</v>
      </c>
      <c r="D610" s="25"/>
      <c r="E610" s="25"/>
      <c r="F610" s="24" t="s">
        <v>18</v>
      </c>
      <c r="G610" s="26">
        <v>1</v>
      </c>
      <c r="H610" s="31"/>
      <c r="I610" s="27">
        <v>0</v>
      </c>
      <c r="J610" s="28">
        <f t="shared" si="16"/>
        <v>0</v>
      </c>
      <c r="K610" s="29" t="s">
        <v>50</v>
      </c>
      <c r="L610" s="29" t="s">
        <v>45</v>
      </c>
      <c r="M610" s="29" t="s">
        <v>51</v>
      </c>
      <c r="N610" s="30" t="str">
        <f>VLOOKUP(M610,[6]OPERACIONAL!$A$1:$C$13,2,FALSE)</f>
        <v>SELECIONAR</v>
      </c>
    </row>
    <row r="611" spans="2:14">
      <c r="B611" s="23" t="str">
        <f t="shared" si="15"/>
        <v>U.</v>
      </c>
      <c r="C611" s="24" t="s">
        <v>4</v>
      </c>
      <c r="D611" s="25"/>
      <c r="E611" s="25"/>
      <c r="F611" s="24" t="s">
        <v>18</v>
      </c>
      <c r="G611" s="26">
        <v>1</v>
      </c>
      <c r="H611" s="31"/>
      <c r="I611" s="27">
        <v>0</v>
      </c>
      <c r="J611" s="28">
        <f t="shared" si="16"/>
        <v>0</v>
      </c>
      <c r="K611" s="29" t="s">
        <v>50</v>
      </c>
      <c r="L611" s="29" t="s">
        <v>45</v>
      </c>
      <c r="M611" s="29" t="s">
        <v>51</v>
      </c>
      <c r="N611" s="30" t="str">
        <f>VLOOKUP(M611,[6]OPERACIONAL!$A$1:$C$13,2,FALSE)</f>
        <v>SELECIONAR</v>
      </c>
    </row>
    <row r="612" spans="2:14">
      <c r="B612" s="23" t="str">
        <f t="shared" si="15"/>
        <v>U.</v>
      </c>
      <c r="C612" s="24" t="s">
        <v>4</v>
      </c>
      <c r="D612" s="25"/>
      <c r="E612" s="25"/>
      <c r="F612" s="24" t="s">
        <v>18</v>
      </c>
      <c r="G612" s="26">
        <v>1</v>
      </c>
      <c r="H612" s="31"/>
      <c r="I612" s="27">
        <v>0</v>
      </c>
      <c r="J612" s="28">
        <f t="shared" si="16"/>
        <v>0</v>
      </c>
      <c r="K612" s="29" t="s">
        <v>50</v>
      </c>
      <c r="L612" s="29" t="s">
        <v>45</v>
      </c>
      <c r="M612" s="29" t="s">
        <v>51</v>
      </c>
      <c r="N612" s="30" t="str">
        <f>VLOOKUP(M612,[6]OPERACIONAL!$A$1:$C$13,2,FALSE)</f>
        <v>SELECIONAR</v>
      </c>
    </row>
    <row r="613" spans="2:14">
      <c r="B613" s="23" t="str">
        <f t="shared" si="15"/>
        <v>U.</v>
      </c>
      <c r="C613" s="24" t="s">
        <v>4</v>
      </c>
      <c r="D613" s="25"/>
      <c r="E613" s="25"/>
      <c r="F613" s="24" t="s">
        <v>18</v>
      </c>
      <c r="G613" s="26">
        <v>1</v>
      </c>
      <c r="H613" s="31"/>
      <c r="I613" s="27">
        <v>0</v>
      </c>
      <c r="J613" s="28">
        <f t="shared" si="16"/>
        <v>0</v>
      </c>
      <c r="K613" s="29" t="s">
        <v>50</v>
      </c>
      <c r="L613" s="29" t="s">
        <v>45</v>
      </c>
      <c r="M613" s="29" t="s">
        <v>51</v>
      </c>
      <c r="N613" s="30" t="str">
        <f>VLOOKUP(M613,[6]OPERACIONAL!$A$1:$C$13,2,FALSE)</f>
        <v>SELECIONAR</v>
      </c>
    </row>
    <row r="614" spans="2:14">
      <c r="B614" s="23" t="str">
        <f t="shared" si="15"/>
        <v>U.</v>
      </c>
      <c r="C614" s="24" t="s">
        <v>4</v>
      </c>
      <c r="D614" s="25"/>
      <c r="E614" s="25"/>
      <c r="F614" s="24" t="s">
        <v>18</v>
      </c>
      <c r="G614" s="26">
        <v>1</v>
      </c>
      <c r="H614" s="31"/>
      <c r="I614" s="27">
        <v>0</v>
      </c>
      <c r="J614" s="28">
        <f t="shared" si="16"/>
        <v>0</v>
      </c>
      <c r="K614" s="29" t="s">
        <v>50</v>
      </c>
      <c r="L614" s="29" t="s">
        <v>45</v>
      </c>
      <c r="M614" s="29" t="s">
        <v>51</v>
      </c>
      <c r="N614" s="30" t="str">
        <f>VLOOKUP(M614,[6]OPERACIONAL!$A$1:$C$13,2,FALSE)</f>
        <v>SELECIONAR</v>
      </c>
    </row>
    <row r="615" spans="2:14">
      <c r="B615" s="23" t="str">
        <f t="shared" si="15"/>
        <v>U.</v>
      </c>
      <c r="C615" s="24" t="s">
        <v>4</v>
      </c>
      <c r="D615" s="25"/>
      <c r="E615" s="25"/>
      <c r="F615" s="24" t="s">
        <v>18</v>
      </c>
      <c r="G615" s="26">
        <v>1</v>
      </c>
      <c r="H615" s="31"/>
      <c r="I615" s="27">
        <v>0</v>
      </c>
      <c r="J615" s="28">
        <f t="shared" si="16"/>
        <v>0</v>
      </c>
      <c r="K615" s="29" t="s">
        <v>50</v>
      </c>
      <c r="L615" s="29" t="s">
        <v>45</v>
      </c>
      <c r="M615" s="29" t="s">
        <v>51</v>
      </c>
      <c r="N615" s="30" t="str">
        <f>VLOOKUP(M615,[6]OPERACIONAL!$A$1:$C$13,2,FALSE)</f>
        <v>SELECIONAR</v>
      </c>
    </row>
    <row r="616" spans="2:14">
      <c r="B616" s="23" t="str">
        <f t="shared" si="15"/>
        <v>U.</v>
      </c>
      <c r="C616" s="24" t="s">
        <v>4</v>
      </c>
      <c r="D616" s="25"/>
      <c r="E616" s="25"/>
      <c r="F616" s="24" t="s">
        <v>18</v>
      </c>
      <c r="G616" s="26">
        <v>1</v>
      </c>
      <c r="H616" s="31"/>
      <c r="I616" s="27">
        <v>0</v>
      </c>
      <c r="J616" s="28">
        <f t="shared" si="16"/>
        <v>0</v>
      </c>
      <c r="K616" s="29" t="s">
        <v>50</v>
      </c>
      <c r="L616" s="29" t="s">
        <v>45</v>
      </c>
      <c r="M616" s="29" t="s">
        <v>51</v>
      </c>
      <c r="N616" s="30" t="str">
        <f>VLOOKUP(M616,[6]OPERACIONAL!$A$1:$C$13,2,FALSE)</f>
        <v>SELECIONAR</v>
      </c>
    </row>
    <row r="617" spans="2:14">
      <c r="B617" s="23" t="str">
        <f t="shared" si="15"/>
        <v>U.</v>
      </c>
      <c r="C617" s="24" t="s">
        <v>4</v>
      </c>
      <c r="D617" s="25"/>
      <c r="E617" s="25"/>
      <c r="F617" s="24" t="s">
        <v>18</v>
      </c>
      <c r="G617" s="26">
        <v>1</v>
      </c>
      <c r="H617" s="31"/>
      <c r="I617" s="27">
        <v>0</v>
      </c>
      <c r="J617" s="28">
        <f t="shared" si="16"/>
        <v>0</v>
      </c>
      <c r="K617" s="29" t="s">
        <v>50</v>
      </c>
      <c r="L617" s="29" t="s">
        <v>45</v>
      </c>
      <c r="M617" s="29" t="s">
        <v>51</v>
      </c>
      <c r="N617" s="30" t="str">
        <f>VLOOKUP(M617,[6]OPERACIONAL!$A$1:$C$13,2,FALSE)</f>
        <v>SELECIONAR</v>
      </c>
    </row>
    <row r="618" spans="2:14">
      <c r="B618" s="23" t="str">
        <f t="shared" si="15"/>
        <v>U.</v>
      </c>
      <c r="C618" s="24" t="s">
        <v>4</v>
      </c>
      <c r="D618" s="25"/>
      <c r="E618" s="25"/>
      <c r="F618" s="24" t="s">
        <v>18</v>
      </c>
      <c r="G618" s="26">
        <v>1</v>
      </c>
      <c r="H618" s="31"/>
      <c r="I618" s="27">
        <v>0</v>
      </c>
      <c r="J618" s="28">
        <f t="shared" si="16"/>
        <v>0</v>
      </c>
      <c r="K618" s="29" t="s">
        <v>50</v>
      </c>
      <c r="L618" s="29" t="s">
        <v>45</v>
      </c>
      <c r="M618" s="29" t="s">
        <v>51</v>
      </c>
      <c r="N618" s="30" t="str">
        <f>VLOOKUP(M618,[6]OPERACIONAL!$A$1:$C$13,2,FALSE)</f>
        <v>SELECIONAR</v>
      </c>
    </row>
    <row r="619" spans="2:14">
      <c r="B619" s="23" t="str">
        <f t="shared" si="15"/>
        <v>U.</v>
      </c>
      <c r="C619" s="24" t="s">
        <v>4</v>
      </c>
      <c r="D619" s="25"/>
      <c r="E619" s="25"/>
      <c r="F619" s="24" t="s">
        <v>18</v>
      </c>
      <c r="G619" s="26">
        <v>1</v>
      </c>
      <c r="H619" s="31"/>
      <c r="I619" s="27">
        <v>0</v>
      </c>
      <c r="J619" s="28">
        <f t="shared" si="16"/>
        <v>0</v>
      </c>
      <c r="K619" s="29" t="s">
        <v>50</v>
      </c>
      <c r="L619" s="29" t="s">
        <v>45</v>
      </c>
      <c r="M619" s="29" t="s">
        <v>51</v>
      </c>
      <c r="N619" s="30" t="str">
        <f>VLOOKUP(M619,[6]OPERACIONAL!$A$1:$C$13,2,FALSE)</f>
        <v>SELECIONAR</v>
      </c>
    </row>
    <row r="620" spans="2:14">
      <c r="B620" s="23" t="str">
        <f t="shared" si="15"/>
        <v>U.</v>
      </c>
      <c r="C620" s="24" t="s">
        <v>4</v>
      </c>
      <c r="D620" s="25"/>
      <c r="E620" s="25"/>
      <c r="F620" s="24" t="s">
        <v>18</v>
      </c>
      <c r="G620" s="26">
        <v>1</v>
      </c>
      <c r="H620" s="31"/>
      <c r="I620" s="27">
        <v>0</v>
      </c>
      <c r="J620" s="28">
        <f t="shared" si="16"/>
        <v>0</v>
      </c>
      <c r="K620" s="29" t="s">
        <v>50</v>
      </c>
      <c r="L620" s="29" t="s">
        <v>45</v>
      </c>
      <c r="M620" s="29" t="s">
        <v>51</v>
      </c>
      <c r="N620" s="30" t="str">
        <f>VLOOKUP(M620,[6]OPERACIONAL!$A$1:$C$13,2,FALSE)</f>
        <v>SELECIONAR</v>
      </c>
    </row>
    <row r="621" spans="2:14">
      <c r="B621" s="23" t="str">
        <f t="shared" si="15"/>
        <v>U.</v>
      </c>
      <c r="C621" s="24" t="s">
        <v>4</v>
      </c>
      <c r="D621" s="25"/>
      <c r="E621" s="25"/>
      <c r="F621" s="24" t="s">
        <v>18</v>
      </c>
      <c r="G621" s="26">
        <v>1</v>
      </c>
      <c r="H621" s="31"/>
      <c r="I621" s="27">
        <v>0</v>
      </c>
      <c r="J621" s="28">
        <f t="shared" si="16"/>
        <v>0</v>
      </c>
      <c r="K621" s="29" t="s">
        <v>50</v>
      </c>
      <c r="L621" s="29" t="s">
        <v>45</v>
      </c>
      <c r="M621" s="29" t="s">
        <v>51</v>
      </c>
      <c r="N621" s="30" t="str">
        <f>VLOOKUP(M621,[6]OPERACIONAL!$A$1:$C$13,2,FALSE)</f>
        <v>SELECIONAR</v>
      </c>
    </row>
    <row r="622" spans="2:14">
      <c r="B622" s="23" t="str">
        <f t="shared" si="15"/>
        <v>U.</v>
      </c>
      <c r="C622" s="24" t="s">
        <v>4</v>
      </c>
      <c r="D622" s="25"/>
      <c r="E622" s="25"/>
      <c r="F622" s="24" t="s">
        <v>18</v>
      </c>
      <c r="G622" s="26">
        <v>1</v>
      </c>
      <c r="H622" s="31"/>
      <c r="I622" s="27">
        <v>0</v>
      </c>
      <c r="J622" s="28">
        <f t="shared" si="16"/>
        <v>0</v>
      </c>
      <c r="K622" s="29" t="s">
        <v>50</v>
      </c>
      <c r="L622" s="29" t="s">
        <v>45</v>
      </c>
      <c r="M622" s="29" t="s">
        <v>51</v>
      </c>
      <c r="N622" s="30" t="str">
        <f>VLOOKUP(M622,[6]OPERACIONAL!$A$1:$C$13,2,FALSE)</f>
        <v>SELECIONAR</v>
      </c>
    </row>
    <row r="623" spans="2:14">
      <c r="B623" s="23" t="str">
        <f t="shared" si="15"/>
        <v>U.</v>
      </c>
      <c r="C623" s="24" t="s">
        <v>4</v>
      </c>
      <c r="D623" s="25"/>
      <c r="E623" s="25"/>
      <c r="F623" s="24" t="s">
        <v>18</v>
      </c>
      <c r="G623" s="26">
        <v>1</v>
      </c>
      <c r="H623" s="31"/>
      <c r="I623" s="27">
        <v>0</v>
      </c>
      <c r="J623" s="28">
        <f t="shared" si="16"/>
        <v>0</v>
      </c>
      <c r="K623" s="29" t="s">
        <v>50</v>
      </c>
      <c r="L623" s="29" t="s">
        <v>45</v>
      </c>
      <c r="M623" s="29" t="s">
        <v>51</v>
      </c>
      <c r="N623" s="30" t="str">
        <f>VLOOKUP(M623,[6]OPERACIONAL!$A$1:$C$13,2,FALSE)</f>
        <v>SELECIONAR</v>
      </c>
    </row>
    <row r="624" spans="2:14">
      <c r="B624" s="23" t="str">
        <f t="shared" si="15"/>
        <v>U.</v>
      </c>
      <c r="C624" s="24" t="s">
        <v>4</v>
      </c>
      <c r="D624" s="25"/>
      <c r="E624" s="25"/>
      <c r="F624" s="24" t="s">
        <v>18</v>
      </c>
      <c r="G624" s="26">
        <v>1</v>
      </c>
      <c r="H624" s="31"/>
      <c r="I624" s="27">
        <v>0</v>
      </c>
      <c r="J624" s="28">
        <f t="shared" si="16"/>
        <v>0</v>
      </c>
      <c r="K624" s="29" t="s">
        <v>50</v>
      </c>
      <c r="L624" s="29" t="s">
        <v>45</v>
      </c>
      <c r="M624" s="29" t="s">
        <v>51</v>
      </c>
      <c r="N624" s="30" t="str">
        <f>VLOOKUP(M624,[6]OPERACIONAL!$A$1:$C$13,2,FALSE)</f>
        <v>SELECIONAR</v>
      </c>
    </row>
    <row r="625" spans="2:14">
      <c r="B625" s="23" t="str">
        <f t="shared" si="15"/>
        <v>U.</v>
      </c>
      <c r="C625" s="24" t="s">
        <v>4</v>
      </c>
      <c r="D625" s="25"/>
      <c r="E625" s="25"/>
      <c r="F625" s="24" t="s">
        <v>18</v>
      </c>
      <c r="G625" s="26">
        <v>1</v>
      </c>
      <c r="H625" s="31"/>
      <c r="I625" s="27">
        <v>0</v>
      </c>
      <c r="J625" s="28">
        <f t="shared" si="16"/>
        <v>0</v>
      </c>
      <c r="K625" s="29" t="s">
        <v>50</v>
      </c>
      <c r="L625" s="29" t="s">
        <v>45</v>
      </c>
      <c r="M625" s="29" t="s">
        <v>51</v>
      </c>
      <c r="N625" s="30" t="str">
        <f>VLOOKUP(M625,[6]OPERACIONAL!$A$1:$C$13,2,FALSE)</f>
        <v>SELECIONAR</v>
      </c>
    </row>
    <row r="626" spans="2:14">
      <c r="B626" s="23" t="str">
        <f t="shared" si="15"/>
        <v>U.</v>
      </c>
      <c r="C626" s="24" t="s">
        <v>4</v>
      </c>
      <c r="D626" s="25"/>
      <c r="E626" s="25"/>
      <c r="F626" s="24" t="s">
        <v>18</v>
      </c>
      <c r="G626" s="26">
        <v>1</v>
      </c>
      <c r="H626" s="31"/>
      <c r="I626" s="27">
        <v>0</v>
      </c>
      <c r="J626" s="28">
        <f t="shared" si="16"/>
        <v>0</v>
      </c>
      <c r="K626" s="29" t="s">
        <v>50</v>
      </c>
      <c r="L626" s="29" t="s">
        <v>45</v>
      </c>
      <c r="M626" s="29" t="s">
        <v>51</v>
      </c>
      <c r="N626" s="30" t="str">
        <f>VLOOKUP(M626,[6]OPERACIONAL!$A$1:$C$13,2,FALSE)</f>
        <v>SELECIONAR</v>
      </c>
    </row>
    <row r="627" spans="2:14">
      <c r="B627" s="23" t="str">
        <f t="shared" si="15"/>
        <v>U.</v>
      </c>
      <c r="C627" s="24" t="s">
        <v>4</v>
      </c>
      <c r="D627" s="25"/>
      <c r="E627" s="25"/>
      <c r="F627" s="24" t="s">
        <v>18</v>
      </c>
      <c r="G627" s="26">
        <v>1</v>
      </c>
      <c r="H627" s="31"/>
      <c r="I627" s="27">
        <v>0</v>
      </c>
      <c r="J627" s="28">
        <f t="shared" si="16"/>
        <v>0</v>
      </c>
      <c r="K627" s="29" t="s">
        <v>50</v>
      </c>
      <c r="L627" s="29" t="s">
        <v>45</v>
      </c>
      <c r="M627" s="29" t="s">
        <v>51</v>
      </c>
      <c r="N627" s="30" t="str">
        <f>VLOOKUP(M627,[6]OPERACIONAL!$A$1:$C$13,2,FALSE)</f>
        <v>SELECIONAR</v>
      </c>
    </row>
    <row r="628" spans="2:14">
      <c r="B628" s="23" t="str">
        <f t="shared" si="15"/>
        <v>U.</v>
      </c>
      <c r="C628" s="24" t="s">
        <v>4</v>
      </c>
      <c r="D628" s="25"/>
      <c r="E628" s="25"/>
      <c r="F628" s="24" t="s">
        <v>18</v>
      </c>
      <c r="G628" s="26">
        <v>1</v>
      </c>
      <c r="H628" s="31"/>
      <c r="I628" s="27">
        <v>0</v>
      </c>
      <c r="J628" s="28">
        <f t="shared" si="16"/>
        <v>0</v>
      </c>
      <c r="K628" s="29" t="s">
        <v>50</v>
      </c>
      <c r="L628" s="29" t="s">
        <v>45</v>
      </c>
      <c r="M628" s="29" t="s">
        <v>51</v>
      </c>
      <c r="N628" s="30" t="str">
        <f>VLOOKUP(M628,[6]OPERACIONAL!$A$1:$C$13,2,FALSE)</f>
        <v>SELECIONAR</v>
      </c>
    </row>
    <row r="629" spans="2:14">
      <c r="B629" s="23" t="str">
        <f t="shared" si="15"/>
        <v>U.</v>
      </c>
      <c r="C629" s="24" t="s">
        <v>4</v>
      </c>
      <c r="D629" s="25"/>
      <c r="E629" s="25"/>
      <c r="F629" s="24" t="s">
        <v>18</v>
      </c>
      <c r="G629" s="26">
        <v>1</v>
      </c>
      <c r="H629" s="31"/>
      <c r="I629" s="27">
        <v>0</v>
      </c>
      <c r="J629" s="28">
        <f t="shared" si="16"/>
        <v>0</v>
      </c>
      <c r="K629" s="29" t="s">
        <v>50</v>
      </c>
      <c r="L629" s="29" t="s">
        <v>45</v>
      </c>
      <c r="M629" s="29" t="s">
        <v>51</v>
      </c>
      <c r="N629" s="30" t="str">
        <f>VLOOKUP(M629,[6]OPERACIONAL!$A$1:$C$13,2,FALSE)</f>
        <v>SELECIONAR</v>
      </c>
    </row>
    <row r="630" spans="2:14">
      <c r="B630" s="23" t="str">
        <f t="shared" si="15"/>
        <v>U.</v>
      </c>
      <c r="C630" s="24" t="s">
        <v>4</v>
      </c>
      <c r="D630" s="25"/>
      <c r="E630" s="25"/>
      <c r="F630" s="24" t="s">
        <v>18</v>
      </c>
      <c r="G630" s="26">
        <v>1</v>
      </c>
      <c r="H630" s="31"/>
      <c r="I630" s="27">
        <v>0</v>
      </c>
      <c r="J630" s="28">
        <f t="shared" si="16"/>
        <v>0</v>
      </c>
      <c r="K630" s="29" t="s">
        <v>50</v>
      </c>
      <c r="L630" s="29" t="s">
        <v>45</v>
      </c>
      <c r="M630" s="29" t="s">
        <v>51</v>
      </c>
      <c r="N630" s="30" t="str">
        <f>VLOOKUP(M630,[6]OPERACIONAL!$A$1:$C$13,2,FALSE)</f>
        <v>SELECIONAR</v>
      </c>
    </row>
    <row r="631" spans="2:14">
      <c r="B631" s="23" t="str">
        <f t="shared" si="15"/>
        <v>U.</v>
      </c>
      <c r="C631" s="24" t="s">
        <v>4</v>
      </c>
      <c r="D631" s="25"/>
      <c r="E631" s="25"/>
      <c r="F631" s="24" t="s">
        <v>18</v>
      </c>
      <c r="G631" s="26">
        <v>1</v>
      </c>
      <c r="H631" s="31"/>
      <c r="I631" s="27">
        <v>0</v>
      </c>
      <c r="J631" s="28">
        <f t="shared" si="16"/>
        <v>0</v>
      </c>
      <c r="K631" s="29" t="s">
        <v>50</v>
      </c>
      <c r="L631" s="29" t="s">
        <v>45</v>
      </c>
      <c r="M631" s="29" t="s">
        <v>51</v>
      </c>
      <c r="N631" s="30" t="str">
        <f>VLOOKUP(M631,[6]OPERACIONAL!$A$1:$C$13,2,FALSE)</f>
        <v>SELECIONAR</v>
      </c>
    </row>
    <row r="632" spans="2:14">
      <c r="B632" s="23" t="str">
        <f t="shared" si="15"/>
        <v>U.</v>
      </c>
      <c r="C632" s="24" t="s">
        <v>4</v>
      </c>
      <c r="D632" s="25"/>
      <c r="E632" s="25"/>
      <c r="F632" s="24" t="s">
        <v>18</v>
      </c>
      <c r="G632" s="26">
        <v>1</v>
      </c>
      <c r="H632" s="31"/>
      <c r="I632" s="27">
        <v>0</v>
      </c>
      <c r="J632" s="28">
        <f t="shared" si="16"/>
        <v>0</v>
      </c>
      <c r="K632" s="29" t="s">
        <v>50</v>
      </c>
      <c r="L632" s="29" t="s">
        <v>45</v>
      </c>
      <c r="M632" s="29" t="s">
        <v>51</v>
      </c>
      <c r="N632" s="30" t="str">
        <f>VLOOKUP(M632,[6]OPERACIONAL!$A$1:$C$13,2,FALSE)</f>
        <v>SELECIONAR</v>
      </c>
    </row>
    <row r="633" spans="2:14">
      <c r="B633" s="23" t="str">
        <f t="shared" si="15"/>
        <v>U.</v>
      </c>
      <c r="C633" s="24" t="s">
        <v>4</v>
      </c>
      <c r="D633" s="25"/>
      <c r="E633" s="25"/>
      <c r="F633" s="24" t="s">
        <v>18</v>
      </c>
      <c r="G633" s="26">
        <v>1</v>
      </c>
      <c r="H633" s="31"/>
      <c r="I633" s="27">
        <v>0</v>
      </c>
      <c r="J633" s="28">
        <f t="shared" si="16"/>
        <v>0</v>
      </c>
      <c r="K633" s="29" t="s">
        <v>50</v>
      </c>
      <c r="L633" s="29" t="s">
        <v>45</v>
      </c>
      <c r="M633" s="29" t="s">
        <v>51</v>
      </c>
      <c r="N633" s="30" t="str">
        <f>VLOOKUP(M633,[6]OPERACIONAL!$A$1:$C$13,2,FALSE)</f>
        <v>SELECIONAR</v>
      </c>
    </row>
    <row r="634" spans="2:14">
      <c r="B634" s="23" t="str">
        <f t="shared" si="15"/>
        <v>U.</v>
      </c>
      <c r="C634" s="24" t="s">
        <v>4</v>
      </c>
      <c r="D634" s="25"/>
      <c r="E634" s="25"/>
      <c r="F634" s="24" t="s">
        <v>18</v>
      </c>
      <c r="G634" s="26">
        <v>1</v>
      </c>
      <c r="H634" s="31"/>
      <c r="I634" s="27">
        <v>0</v>
      </c>
      <c r="J634" s="28">
        <f t="shared" si="16"/>
        <v>0</v>
      </c>
      <c r="K634" s="29" t="s">
        <v>50</v>
      </c>
      <c r="L634" s="29" t="s">
        <v>45</v>
      </c>
      <c r="M634" s="29" t="s">
        <v>51</v>
      </c>
      <c r="N634" s="30" t="str">
        <f>VLOOKUP(M634,[6]OPERACIONAL!$A$1:$C$13,2,FALSE)</f>
        <v>SELECIONAR</v>
      </c>
    </row>
    <row r="635" spans="2:14">
      <c r="B635" s="23" t="str">
        <f t="shared" si="15"/>
        <v>U.</v>
      </c>
      <c r="C635" s="24" t="s">
        <v>4</v>
      </c>
      <c r="D635" s="25"/>
      <c r="E635" s="25"/>
      <c r="F635" s="24" t="s">
        <v>18</v>
      </c>
      <c r="G635" s="26">
        <v>1</v>
      </c>
      <c r="H635" s="31"/>
      <c r="I635" s="27">
        <v>0</v>
      </c>
      <c r="J635" s="28">
        <f t="shared" si="16"/>
        <v>0</v>
      </c>
      <c r="K635" s="29" t="s">
        <v>50</v>
      </c>
      <c r="L635" s="29" t="s">
        <v>45</v>
      </c>
      <c r="M635" s="29" t="s">
        <v>51</v>
      </c>
      <c r="N635" s="30" t="str">
        <f>VLOOKUP(M635,[6]OPERACIONAL!$A$1:$C$13,2,FALSE)</f>
        <v>SELECIONAR</v>
      </c>
    </row>
    <row r="636" spans="2:14">
      <c r="B636" s="23" t="str">
        <f t="shared" si="15"/>
        <v>U.</v>
      </c>
      <c r="C636" s="24" t="s">
        <v>4</v>
      </c>
      <c r="D636" s="25"/>
      <c r="E636" s="25"/>
      <c r="F636" s="24" t="s">
        <v>18</v>
      </c>
      <c r="G636" s="26">
        <v>1</v>
      </c>
      <c r="H636" s="31"/>
      <c r="I636" s="27">
        <v>0</v>
      </c>
      <c r="J636" s="28">
        <f t="shared" si="16"/>
        <v>0</v>
      </c>
      <c r="K636" s="29" t="s">
        <v>50</v>
      </c>
      <c r="L636" s="29" t="s">
        <v>45</v>
      </c>
      <c r="M636" s="29" t="s">
        <v>51</v>
      </c>
      <c r="N636" s="30" t="str">
        <f>VLOOKUP(M636,[6]OPERACIONAL!$A$1:$C$13,2,FALSE)</f>
        <v>SELECIONAR</v>
      </c>
    </row>
    <row r="637" spans="2:14">
      <c r="B637" s="23" t="str">
        <f t="shared" si="15"/>
        <v>U.</v>
      </c>
      <c r="C637" s="24" t="s">
        <v>4</v>
      </c>
      <c r="D637" s="25"/>
      <c r="E637" s="25"/>
      <c r="F637" s="24" t="s">
        <v>18</v>
      </c>
      <c r="G637" s="26">
        <v>1</v>
      </c>
      <c r="H637" s="31"/>
      <c r="I637" s="27">
        <v>0</v>
      </c>
      <c r="J637" s="28">
        <f t="shared" si="16"/>
        <v>0</v>
      </c>
      <c r="K637" s="29" t="s">
        <v>50</v>
      </c>
      <c r="L637" s="29" t="s">
        <v>45</v>
      </c>
      <c r="M637" s="29" t="s">
        <v>51</v>
      </c>
      <c r="N637" s="30" t="str">
        <f>VLOOKUP(M637,[6]OPERACIONAL!$A$1:$C$13,2,FALSE)</f>
        <v>SELECIONAR</v>
      </c>
    </row>
    <row r="638" spans="2:14">
      <c r="B638" s="23" t="str">
        <f t="shared" si="15"/>
        <v>U.</v>
      </c>
      <c r="C638" s="24" t="s">
        <v>4</v>
      </c>
      <c r="D638" s="25"/>
      <c r="E638" s="25"/>
      <c r="F638" s="24" t="s">
        <v>18</v>
      </c>
      <c r="G638" s="26">
        <v>1</v>
      </c>
      <c r="H638" s="31"/>
      <c r="I638" s="27">
        <v>0</v>
      </c>
      <c r="J638" s="28">
        <f t="shared" si="16"/>
        <v>0</v>
      </c>
      <c r="K638" s="29" t="s">
        <v>50</v>
      </c>
      <c r="L638" s="29" t="s">
        <v>45</v>
      </c>
      <c r="M638" s="29" t="s">
        <v>51</v>
      </c>
      <c r="N638" s="30" t="str">
        <f>VLOOKUP(M638,[6]OPERACIONAL!$A$1:$C$13,2,FALSE)</f>
        <v>SELECIONAR</v>
      </c>
    </row>
    <row r="639" spans="2:14">
      <c r="B639" s="23" t="str">
        <f t="shared" si="15"/>
        <v>U.</v>
      </c>
      <c r="C639" s="24" t="s">
        <v>4</v>
      </c>
      <c r="D639" s="25"/>
      <c r="E639" s="25"/>
      <c r="F639" s="24" t="s">
        <v>18</v>
      </c>
      <c r="G639" s="26">
        <v>1</v>
      </c>
      <c r="H639" s="31"/>
      <c r="I639" s="27">
        <v>0</v>
      </c>
      <c r="J639" s="28">
        <f t="shared" si="16"/>
        <v>0</v>
      </c>
      <c r="K639" s="29" t="s">
        <v>50</v>
      </c>
      <c r="L639" s="29" t="s">
        <v>45</v>
      </c>
      <c r="M639" s="29" t="s">
        <v>51</v>
      </c>
      <c r="N639" s="30" t="str">
        <f>VLOOKUP(M639,[6]OPERACIONAL!$A$1:$C$13,2,FALSE)</f>
        <v>SELECIONAR</v>
      </c>
    </row>
    <row r="640" spans="2:14">
      <c r="B640" s="23" t="str">
        <f t="shared" ref="B640:B703" si="17">MID(C640,1,2)</f>
        <v>U.</v>
      </c>
      <c r="C640" s="24" t="s">
        <v>4</v>
      </c>
      <c r="D640" s="25"/>
      <c r="E640" s="25"/>
      <c r="F640" s="24" t="s">
        <v>18</v>
      </c>
      <c r="G640" s="26">
        <v>1</v>
      </c>
      <c r="H640" s="31"/>
      <c r="I640" s="27">
        <v>0</v>
      </c>
      <c r="J640" s="28">
        <f t="shared" si="16"/>
        <v>0</v>
      </c>
      <c r="K640" s="29" t="s">
        <v>50</v>
      </c>
      <c r="L640" s="29" t="s">
        <v>45</v>
      </c>
      <c r="M640" s="29" t="s">
        <v>51</v>
      </c>
      <c r="N640" s="30" t="str">
        <f>VLOOKUP(M640,[6]OPERACIONAL!$A$1:$C$13,2,FALSE)</f>
        <v>SELECIONAR</v>
      </c>
    </row>
    <row r="641" spans="2:14">
      <c r="B641" s="23" t="str">
        <f t="shared" si="17"/>
        <v>U.</v>
      </c>
      <c r="C641" s="24" t="s">
        <v>4</v>
      </c>
      <c r="D641" s="25"/>
      <c r="E641" s="25"/>
      <c r="F641" s="24" t="s">
        <v>18</v>
      </c>
      <c r="G641" s="26">
        <v>1</v>
      </c>
      <c r="H641" s="31"/>
      <c r="I641" s="27">
        <v>0</v>
      </c>
      <c r="J641" s="28">
        <f t="shared" si="16"/>
        <v>0</v>
      </c>
      <c r="K641" s="29" t="s">
        <v>50</v>
      </c>
      <c r="L641" s="29" t="s">
        <v>45</v>
      </c>
      <c r="M641" s="29" t="s">
        <v>51</v>
      </c>
      <c r="N641" s="30" t="str">
        <f>VLOOKUP(M641,[6]OPERACIONAL!$A$1:$C$13,2,FALSE)</f>
        <v>SELECIONAR</v>
      </c>
    </row>
    <row r="642" spans="2:14">
      <c r="B642" s="23" t="str">
        <f t="shared" si="17"/>
        <v>U.</v>
      </c>
      <c r="C642" s="24" t="s">
        <v>4</v>
      </c>
      <c r="D642" s="25"/>
      <c r="E642" s="25"/>
      <c r="F642" s="24" t="s">
        <v>18</v>
      </c>
      <c r="G642" s="26">
        <v>1</v>
      </c>
      <c r="H642" s="31"/>
      <c r="I642" s="27">
        <v>0</v>
      </c>
      <c r="J642" s="28">
        <f t="shared" si="16"/>
        <v>0</v>
      </c>
      <c r="K642" s="29" t="s">
        <v>50</v>
      </c>
      <c r="L642" s="29" t="s">
        <v>45</v>
      </c>
      <c r="M642" s="29" t="s">
        <v>51</v>
      </c>
      <c r="N642" s="30" t="str">
        <f>VLOOKUP(M642,[6]OPERACIONAL!$A$1:$C$13,2,FALSE)</f>
        <v>SELECIONAR</v>
      </c>
    </row>
    <row r="643" spans="2:14">
      <c r="B643" s="23" t="str">
        <f t="shared" si="17"/>
        <v>U.</v>
      </c>
      <c r="C643" s="24" t="s">
        <v>4</v>
      </c>
      <c r="D643" s="25"/>
      <c r="E643" s="25"/>
      <c r="F643" s="24" t="s">
        <v>18</v>
      </c>
      <c r="G643" s="26">
        <v>1</v>
      </c>
      <c r="H643" s="31"/>
      <c r="I643" s="27">
        <v>0</v>
      </c>
      <c r="J643" s="28">
        <f t="shared" si="16"/>
        <v>0</v>
      </c>
      <c r="K643" s="29" t="s">
        <v>50</v>
      </c>
      <c r="L643" s="29" t="s">
        <v>45</v>
      </c>
      <c r="M643" s="29" t="s">
        <v>51</v>
      </c>
      <c r="N643" s="30" t="str">
        <f>VLOOKUP(M643,[6]OPERACIONAL!$A$1:$C$13,2,FALSE)</f>
        <v>SELECIONAR</v>
      </c>
    </row>
    <row r="644" spans="2:14">
      <c r="B644" s="23" t="str">
        <f t="shared" si="17"/>
        <v>U.</v>
      </c>
      <c r="C644" s="24" t="s">
        <v>4</v>
      </c>
      <c r="D644" s="25"/>
      <c r="E644" s="25"/>
      <c r="F644" s="24" t="s">
        <v>18</v>
      </c>
      <c r="G644" s="26">
        <v>1</v>
      </c>
      <c r="H644" s="31"/>
      <c r="I644" s="27">
        <v>0</v>
      </c>
      <c r="J644" s="28">
        <f t="shared" si="16"/>
        <v>0</v>
      </c>
      <c r="K644" s="29" t="s">
        <v>50</v>
      </c>
      <c r="L644" s="29" t="s">
        <v>45</v>
      </c>
      <c r="M644" s="29" t="s">
        <v>51</v>
      </c>
      <c r="N644" s="30" t="str">
        <f>VLOOKUP(M644,[6]OPERACIONAL!$A$1:$C$13,2,FALSE)</f>
        <v>SELECIONAR</v>
      </c>
    </row>
    <row r="645" spans="2:14">
      <c r="B645" s="23" t="str">
        <f t="shared" si="17"/>
        <v>U.</v>
      </c>
      <c r="C645" s="24" t="s">
        <v>4</v>
      </c>
      <c r="D645" s="25"/>
      <c r="E645" s="25"/>
      <c r="F645" s="24" t="s">
        <v>18</v>
      </c>
      <c r="G645" s="26">
        <v>1</v>
      </c>
      <c r="H645" s="31"/>
      <c r="I645" s="27">
        <v>0</v>
      </c>
      <c r="J645" s="28">
        <f t="shared" si="16"/>
        <v>0</v>
      </c>
      <c r="K645" s="29" t="s">
        <v>50</v>
      </c>
      <c r="L645" s="29" t="s">
        <v>45</v>
      </c>
      <c r="M645" s="29" t="s">
        <v>51</v>
      </c>
      <c r="N645" s="30" t="str">
        <f>VLOOKUP(M645,[6]OPERACIONAL!$A$1:$C$13,2,FALSE)</f>
        <v>SELECIONAR</v>
      </c>
    </row>
    <row r="646" spans="2:14">
      <c r="B646" s="23" t="str">
        <f t="shared" si="17"/>
        <v>U.</v>
      </c>
      <c r="C646" s="24" t="s">
        <v>4</v>
      </c>
      <c r="D646" s="25"/>
      <c r="E646" s="25"/>
      <c r="F646" s="24" t="s">
        <v>18</v>
      </c>
      <c r="G646" s="26">
        <v>1</v>
      </c>
      <c r="H646" s="31"/>
      <c r="I646" s="27">
        <v>0</v>
      </c>
      <c r="J646" s="28">
        <f t="shared" si="16"/>
        <v>0</v>
      </c>
      <c r="K646" s="29" t="s">
        <v>50</v>
      </c>
      <c r="L646" s="29" t="s">
        <v>45</v>
      </c>
      <c r="M646" s="29" t="s">
        <v>51</v>
      </c>
      <c r="N646" s="30" t="str">
        <f>VLOOKUP(M646,[6]OPERACIONAL!$A$1:$C$13,2,FALSE)</f>
        <v>SELECIONAR</v>
      </c>
    </row>
    <row r="647" spans="2:14">
      <c r="B647" s="23" t="str">
        <f t="shared" si="17"/>
        <v>U.</v>
      </c>
      <c r="C647" s="24" t="s">
        <v>4</v>
      </c>
      <c r="D647" s="25"/>
      <c r="E647" s="25"/>
      <c r="F647" s="24" t="s">
        <v>18</v>
      </c>
      <c r="G647" s="26">
        <v>1</v>
      </c>
      <c r="H647" s="31"/>
      <c r="I647" s="27">
        <v>0</v>
      </c>
      <c r="J647" s="28">
        <f t="shared" si="16"/>
        <v>0</v>
      </c>
      <c r="K647" s="29" t="s">
        <v>50</v>
      </c>
      <c r="L647" s="29" t="s">
        <v>45</v>
      </c>
      <c r="M647" s="29" t="s">
        <v>51</v>
      </c>
      <c r="N647" s="30" t="str">
        <f>VLOOKUP(M647,[6]OPERACIONAL!$A$1:$C$13,2,FALSE)</f>
        <v>SELECIONAR</v>
      </c>
    </row>
    <row r="648" spans="2:14">
      <c r="B648" s="23" t="str">
        <f t="shared" si="17"/>
        <v>U.</v>
      </c>
      <c r="C648" s="24" t="s">
        <v>4</v>
      </c>
      <c r="D648" s="25"/>
      <c r="E648" s="25"/>
      <c r="F648" s="24" t="s">
        <v>18</v>
      </c>
      <c r="G648" s="26">
        <v>1</v>
      </c>
      <c r="H648" s="31"/>
      <c r="I648" s="27">
        <v>0</v>
      </c>
      <c r="J648" s="28">
        <f t="shared" si="16"/>
        <v>0</v>
      </c>
      <c r="K648" s="29" t="s">
        <v>50</v>
      </c>
      <c r="L648" s="29" t="s">
        <v>45</v>
      </c>
      <c r="M648" s="29" t="s">
        <v>51</v>
      </c>
      <c r="N648" s="30" t="str">
        <f>VLOOKUP(M648,[6]OPERACIONAL!$A$1:$C$13,2,FALSE)</f>
        <v>SELECIONAR</v>
      </c>
    </row>
    <row r="649" spans="2:14">
      <c r="B649" s="23" t="str">
        <f t="shared" si="17"/>
        <v>U.</v>
      </c>
      <c r="C649" s="24" t="s">
        <v>4</v>
      </c>
      <c r="D649" s="25"/>
      <c r="E649" s="25"/>
      <c r="F649" s="24" t="s">
        <v>18</v>
      </c>
      <c r="G649" s="26">
        <v>1</v>
      </c>
      <c r="H649" s="31"/>
      <c r="I649" s="27">
        <v>0</v>
      </c>
      <c r="J649" s="28">
        <f t="shared" si="16"/>
        <v>0</v>
      </c>
      <c r="K649" s="29" t="s">
        <v>50</v>
      </c>
      <c r="L649" s="29" t="s">
        <v>45</v>
      </c>
      <c r="M649" s="29" t="s">
        <v>51</v>
      </c>
      <c r="N649" s="30" t="str">
        <f>VLOOKUP(M649,[6]OPERACIONAL!$A$1:$C$13,2,FALSE)</f>
        <v>SELECIONAR</v>
      </c>
    </row>
    <row r="650" spans="2:14">
      <c r="B650" s="23" t="str">
        <f t="shared" si="17"/>
        <v>U.</v>
      </c>
      <c r="C650" s="24" t="s">
        <v>4</v>
      </c>
      <c r="D650" s="25"/>
      <c r="E650" s="25"/>
      <c r="F650" s="24" t="s">
        <v>18</v>
      </c>
      <c r="G650" s="26">
        <v>1</v>
      </c>
      <c r="H650" s="31"/>
      <c r="I650" s="27">
        <v>0</v>
      </c>
      <c r="J650" s="28">
        <f t="shared" si="16"/>
        <v>0</v>
      </c>
      <c r="K650" s="29" t="s">
        <v>50</v>
      </c>
      <c r="L650" s="29" t="s">
        <v>45</v>
      </c>
      <c r="M650" s="29" t="s">
        <v>51</v>
      </c>
      <c r="N650" s="30" t="str">
        <f>VLOOKUP(M650,[6]OPERACIONAL!$A$1:$C$13,2,FALSE)</f>
        <v>SELECIONAR</v>
      </c>
    </row>
    <row r="651" spans="2:14">
      <c r="B651" s="23" t="str">
        <f t="shared" si="17"/>
        <v>U.</v>
      </c>
      <c r="C651" s="24" t="s">
        <v>4</v>
      </c>
      <c r="D651" s="25"/>
      <c r="E651" s="25"/>
      <c r="F651" s="24" t="s">
        <v>18</v>
      </c>
      <c r="G651" s="26">
        <v>1</v>
      </c>
      <c r="H651" s="31"/>
      <c r="I651" s="27">
        <v>0</v>
      </c>
      <c r="J651" s="28">
        <f t="shared" si="16"/>
        <v>0</v>
      </c>
      <c r="K651" s="29" t="s">
        <v>50</v>
      </c>
      <c r="L651" s="29" t="s">
        <v>45</v>
      </c>
      <c r="M651" s="29" t="s">
        <v>51</v>
      </c>
      <c r="N651" s="30" t="str">
        <f>VLOOKUP(M651,[6]OPERACIONAL!$A$1:$C$13,2,FALSE)</f>
        <v>SELECIONAR</v>
      </c>
    </row>
    <row r="652" spans="2:14">
      <c r="B652" s="23" t="str">
        <f t="shared" si="17"/>
        <v>U.</v>
      </c>
      <c r="C652" s="24" t="s">
        <v>4</v>
      </c>
      <c r="D652" s="25"/>
      <c r="E652" s="25"/>
      <c r="F652" s="24" t="s">
        <v>18</v>
      </c>
      <c r="G652" s="26">
        <v>1</v>
      </c>
      <c r="H652" s="31"/>
      <c r="I652" s="27">
        <v>0</v>
      </c>
      <c r="J652" s="28">
        <f t="shared" si="16"/>
        <v>0</v>
      </c>
      <c r="K652" s="29" t="s">
        <v>50</v>
      </c>
      <c r="L652" s="29" t="s">
        <v>45</v>
      </c>
      <c r="M652" s="29" t="s">
        <v>51</v>
      </c>
      <c r="N652" s="30" t="str">
        <f>VLOOKUP(M652,[6]OPERACIONAL!$A$1:$C$13,2,FALSE)</f>
        <v>SELECIONAR</v>
      </c>
    </row>
    <row r="653" spans="2:14">
      <c r="B653" s="23" t="str">
        <f t="shared" si="17"/>
        <v>U.</v>
      </c>
      <c r="C653" s="24" t="s">
        <v>4</v>
      </c>
      <c r="D653" s="25"/>
      <c r="E653" s="25"/>
      <c r="F653" s="24" t="s">
        <v>18</v>
      </c>
      <c r="G653" s="26">
        <v>1</v>
      </c>
      <c r="H653" s="31"/>
      <c r="I653" s="27">
        <v>0</v>
      </c>
      <c r="J653" s="28">
        <f t="shared" si="16"/>
        <v>0</v>
      </c>
      <c r="K653" s="29" t="s">
        <v>50</v>
      </c>
      <c r="L653" s="29" t="s">
        <v>45</v>
      </c>
      <c r="M653" s="29" t="s">
        <v>51</v>
      </c>
      <c r="N653" s="30" t="str">
        <f>VLOOKUP(M653,[6]OPERACIONAL!$A$1:$C$13,2,FALSE)</f>
        <v>SELECIONAR</v>
      </c>
    </row>
    <row r="654" spans="2:14">
      <c r="B654" s="23" t="str">
        <f t="shared" si="17"/>
        <v>U.</v>
      </c>
      <c r="C654" s="24" t="s">
        <v>4</v>
      </c>
      <c r="D654" s="25"/>
      <c r="E654" s="25"/>
      <c r="F654" s="24" t="s">
        <v>18</v>
      </c>
      <c r="G654" s="26">
        <v>1</v>
      </c>
      <c r="H654" s="31"/>
      <c r="I654" s="27">
        <v>0</v>
      </c>
      <c r="J654" s="28">
        <f t="shared" si="16"/>
        <v>0</v>
      </c>
      <c r="K654" s="29" t="s">
        <v>50</v>
      </c>
      <c r="L654" s="29" t="s">
        <v>45</v>
      </c>
      <c r="M654" s="29" t="s">
        <v>51</v>
      </c>
      <c r="N654" s="30" t="str">
        <f>VLOOKUP(M654,[6]OPERACIONAL!$A$1:$C$13,2,FALSE)</f>
        <v>SELECIONAR</v>
      </c>
    </row>
    <row r="655" spans="2:14">
      <c r="B655" s="23" t="str">
        <f t="shared" si="17"/>
        <v>U.</v>
      </c>
      <c r="C655" s="24" t="s">
        <v>4</v>
      </c>
      <c r="D655" s="25"/>
      <c r="E655" s="25"/>
      <c r="F655" s="24" t="s">
        <v>18</v>
      </c>
      <c r="G655" s="26">
        <v>1</v>
      </c>
      <c r="H655" s="31"/>
      <c r="I655" s="27">
        <v>0</v>
      </c>
      <c r="J655" s="28">
        <f t="shared" si="16"/>
        <v>0</v>
      </c>
      <c r="K655" s="29" t="s">
        <v>50</v>
      </c>
      <c r="L655" s="29" t="s">
        <v>45</v>
      </c>
      <c r="M655" s="29" t="s">
        <v>51</v>
      </c>
      <c r="N655" s="30" t="str">
        <f>VLOOKUP(M655,[6]OPERACIONAL!$A$1:$C$13,2,FALSE)</f>
        <v>SELECIONAR</v>
      </c>
    </row>
    <row r="656" spans="2:14">
      <c r="B656" s="23" t="str">
        <f t="shared" si="17"/>
        <v>U.</v>
      </c>
      <c r="C656" s="24" t="s">
        <v>4</v>
      </c>
      <c r="D656" s="25"/>
      <c r="E656" s="25"/>
      <c r="F656" s="24" t="s">
        <v>18</v>
      </c>
      <c r="G656" s="26">
        <v>1</v>
      </c>
      <c r="H656" s="31"/>
      <c r="I656" s="27">
        <v>0</v>
      </c>
      <c r="J656" s="28">
        <f t="shared" si="16"/>
        <v>0</v>
      </c>
      <c r="K656" s="29" t="s">
        <v>50</v>
      </c>
      <c r="L656" s="29" t="s">
        <v>45</v>
      </c>
      <c r="M656" s="29" t="s">
        <v>51</v>
      </c>
      <c r="N656" s="30" t="str">
        <f>VLOOKUP(M656,[6]OPERACIONAL!$A$1:$C$13,2,FALSE)</f>
        <v>SELECIONAR</v>
      </c>
    </row>
    <row r="657" spans="2:14">
      <c r="B657" s="23" t="str">
        <f t="shared" si="17"/>
        <v>U.</v>
      </c>
      <c r="C657" s="24" t="s">
        <v>4</v>
      </c>
      <c r="D657" s="25"/>
      <c r="E657" s="25"/>
      <c r="F657" s="24" t="s">
        <v>18</v>
      </c>
      <c r="G657" s="26">
        <v>1</v>
      </c>
      <c r="H657" s="31"/>
      <c r="I657" s="27">
        <v>0</v>
      </c>
      <c r="J657" s="28">
        <f t="shared" si="16"/>
        <v>0</v>
      </c>
      <c r="K657" s="29" t="s">
        <v>50</v>
      </c>
      <c r="L657" s="29" t="s">
        <v>45</v>
      </c>
      <c r="M657" s="29" t="s">
        <v>51</v>
      </c>
      <c r="N657" s="30" t="str">
        <f>VLOOKUP(M657,[6]OPERACIONAL!$A$1:$C$13,2,FALSE)</f>
        <v>SELECIONAR</v>
      </c>
    </row>
    <row r="658" spans="2:14">
      <c r="B658" s="23" t="str">
        <f t="shared" si="17"/>
        <v>U.</v>
      </c>
      <c r="C658" s="24" t="s">
        <v>4</v>
      </c>
      <c r="D658" s="25"/>
      <c r="E658" s="25"/>
      <c r="F658" s="24" t="s">
        <v>18</v>
      </c>
      <c r="G658" s="26">
        <v>1</v>
      </c>
      <c r="H658" s="31"/>
      <c r="I658" s="27">
        <v>0</v>
      </c>
      <c r="J658" s="28">
        <f t="shared" si="16"/>
        <v>0</v>
      </c>
      <c r="K658" s="29" t="s">
        <v>50</v>
      </c>
      <c r="L658" s="29" t="s">
        <v>45</v>
      </c>
      <c r="M658" s="29" t="s">
        <v>51</v>
      </c>
      <c r="N658" s="30" t="str">
        <f>VLOOKUP(M658,[6]OPERACIONAL!$A$1:$C$13,2,FALSE)</f>
        <v>SELECIONAR</v>
      </c>
    </row>
    <row r="659" spans="2:14">
      <c r="B659" s="23" t="str">
        <f t="shared" si="17"/>
        <v>U.</v>
      </c>
      <c r="C659" s="24" t="s">
        <v>4</v>
      </c>
      <c r="D659" s="25"/>
      <c r="E659" s="25"/>
      <c r="F659" s="24" t="s">
        <v>18</v>
      </c>
      <c r="G659" s="26">
        <v>1</v>
      </c>
      <c r="H659" s="31"/>
      <c r="I659" s="27">
        <v>0</v>
      </c>
      <c r="J659" s="28">
        <f t="shared" si="16"/>
        <v>0</v>
      </c>
      <c r="K659" s="29" t="s">
        <v>50</v>
      </c>
      <c r="L659" s="29" t="s">
        <v>45</v>
      </c>
      <c r="M659" s="29" t="s">
        <v>51</v>
      </c>
      <c r="N659" s="30" t="str">
        <f>VLOOKUP(M659,[6]OPERACIONAL!$A$1:$C$13,2,FALSE)</f>
        <v>SELECIONAR</v>
      </c>
    </row>
    <row r="660" spans="2:14">
      <c r="B660" s="23" t="str">
        <f t="shared" si="17"/>
        <v>U.</v>
      </c>
      <c r="C660" s="24" t="s">
        <v>4</v>
      </c>
      <c r="D660" s="25"/>
      <c r="E660" s="25"/>
      <c r="F660" s="24" t="s">
        <v>18</v>
      </c>
      <c r="G660" s="26">
        <v>1</v>
      </c>
      <c r="H660" s="31"/>
      <c r="I660" s="27">
        <v>0</v>
      </c>
      <c r="J660" s="28">
        <f t="shared" si="16"/>
        <v>0</v>
      </c>
      <c r="K660" s="29" t="s">
        <v>50</v>
      </c>
      <c r="L660" s="29" t="s">
        <v>45</v>
      </c>
      <c r="M660" s="29" t="s">
        <v>51</v>
      </c>
      <c r="N660" s="30" t="str">
        <f>VLOOKUP(M660,[6]OPERACIONAL!$A$1:$C$13,2,FALSE)</f>
        <v>SELECIONAR</v>
      </c>
    </row>
    <row r="661" spans="2:14">
      <c r="B661" s="23" t="str">
        <f t="shared" si="17"/>
        <v>U.</v>
      </c>
      <c r="C661" s="24" t="s">
        <v>4</v>
      </c>
      <c r="D661" s="25"/>
      <c r="E661" s="25"/>
      <c r="F661" s="24" t="s">
        <v>18</v>
      </c>
      <c r="G661" s="26">
        <v>1</v>
      </c>
      <c r="H661" s="31"/>
      <c r="I661" s="27">
        <v>0</v>
      </c>
      <c r="J661" s="28">
        <f t="shared" si="16"/>
        <v>0</v>
      </c>
      <c r="K661" s="29" t="s">
        <v>50</v>
      </c>
      <c r="L661" s="29" t="s">
        <v>45</v>
      </c>
      <c r="M661" s="29" t="s">
        <v>51</v>
      </c>
      <c r="N661" s="30" t="str">
        <f>VLOOKUP(M661,[6]OPERACIONAL!$A$1:$C$13,2,FALSE)</f>
        <v>SELECIONAR</v>
      </c>
    </row>
    <row r="662" spans="2:14">
      <c r="B662" s="23" t="str">
        <f t="shared" si="17"/>
        <v>U.</v>
      </c>
      <c r="C662" s="24" t="s">
        <v>4</v>
      </c>
      <c r="D662" s="25"/>
      <c r="E662" s="25"/>
      <c r="F662" s="24" t="s">
        <v>18</v>
      </c>
      <c r="G662" s="26">
        <v>1</v>
      </c>
      <c r="H662" s="31"/>
      <c r="I662" s="27">
        <v>0</v>
      </c>
      <c r="J662" s="28">
        <f t="shared" si="16"/>
        <v>0</v>
      </c>
      <c r="K662" s="29" t="s">
        <v>50</v>
      </c>
      <c r="L662" s="29" t="s">
        <v>45</v>
      </c>
      <c r="M662" s="29" t="s">
        <v>51</v>
      </c>
      <c r="N662" s="30" t="str">
        <f>VLOOKUP(M662,[6]OPERACIONAL!$A$1:$C$13,2,FALSE)</f>
        <v>SELECIONAR</v>
      </c>
    </row>
    <row r="663" spans="2:14">
      <c r="B663" s="23" t="str">
        <f t="shared" si="17"/>
        <v>U.</v>
      </c>
      <c r="C663" s="24" t="s">
        <v>4</v>
      </c>
      <c r="D663" s="25"/>
      <c r="E663" s="25"/>
      <c r="F663" s="24" t="s">
        <v>18</v>
      </c>
      <c r="G663" s="26">
        <v>1</v>
      </c>
      <c r="H663" s="31"/>
      <c r="I663" s="27">
        <v>0</v>
      </c>
      <c r="J663" s="28">
        <f t="shared" si="16"/>
        <v>0</v>
      </c>
      <c r="K663" s="29" t="s">
        <v>50</v>
      </c>
      <c r="L663" s="29" t="s">
        <v>45</v>
      </c>
      <c r="M663" s="29" t="s">
        <v>51</v>
      </c>
      <c r="N663" s="30" t="str">
        <f>VLOOKUP(M663,[6]OPERACIONAL!$A$1:$C$13,2,FALSE)</f>
        <v>SELECIONAR</v>
      </c>
    </row>
    <row r="664" spans="2:14">
      <c r="B664" s="23" t="str">
        <f t="shared" si="17"/>
        <v>U.</v>
      </c>
      <c r="C664" s="24" t="s">
        <v>4</v>
      </c>
      <c r="D664" s="25"/>
      <c r="E664" s="25"/>
      <c r="F664" s="24" t="s">
        <v>18</v>
      </c>
      <c r="G664" s="26">
        <v>1</v>
      </c>
      <c r="H664" s="31"/>
      <c r="I664" s="27">
        <v>0</v>
      </c>
      <c r="J664" s="28">
        <f t="shared" si="16"/>
        <v>0</v>
      </c>
      <c r="K664" s="29" t="s">
        <v>50</v>
      </c>
      <c r="L664" s="29" t="s">
        <v>45</v>
      </c>
      <c r="M664" s="29" t="s">
        <v>51</v>
      </c>
      <c r="N664" s="30" t="str">
        <f>VLOOKUP(M664,[6]OPERACIONAL!$A$1:$C$13,2,FALSE)</f>
        <v>SELECIONAR</v>
      </c>
    </row>
    <row r="665" spans="2:14">
      <c r="B665" s="23" t="str">
        <f t="shared" si="17"/>
        <v>U.</v>
      </c>
      <c r="C665" s="24" t="s">
        <v>4</v>
      </c>
      <c r="D665" s="25"/>
      <c r="E665" s="25"/>
      <c r="F665" s="24" t="s">
        <v>18</v>
      </c>
      <c r="G665" s="26">
        <v>1</v>
      </c>
      <c r="H665" s="31"/>
      <c r="I665" s="27">
        <v>0</v>
      </c>
      <c r="J665" s="28">
        <f t="shared" si="16"/>
        <v>0</v>
      </c>
      <c r="K665" s="29" t="s">
        <v>50</v>
      </c>
      <c r="L665" s="29" t="s">
        <v>45</v>
      </c>
      <c r="M665" s="29" t="s">
        <v>51</v>
      </c>
      <c r="N665" s="30" t="str">
        <f>VLOOKUP(M665,[6]OPERACIONAL!$A$1:$C$13,2,FALSE)</f>
        <v>SELECIONAR</v>
      </c>
    </row>
    <row r="666" spans="2:14">
      <c r="B666" s="23" t="str">
        <f t="shared" si="17"/>
        <v>U.</v>
      </c>
      <c r="C666" s="24" t="s">
        <v>4</v>
      </c>
      <c r="D666" s="25"/>
      <c r="E666" s="25"/>
      <c r="F666" s="24" t="s">
        <v>18</v>
      </c>
      <c r="G666" s="26">
        <v>1</v>
      </c>
      <c r="H666" s="31"/>
      <c r="I666" s="27">
        <v>0</v>
      </c>
      <c r="J666" s="28">
        <f t="shared" si="16"/>
        <v>0</v>
      </c>
      <c r="K666" s="29" t="s">
        <v>50</v>
      </c>
      <c r="L666" s="29" t="s">
        <v>45</v>
      </c>
      <c r="M666" s="29" t="s">
        <v>51</v>
      </c>
      <c r="N666" s="30" t="str">
        <f>VLOOKUP(M666,[6]OPERACIONAL!$A$1:$C$13,2,FALSE)</f>
        <v>SELECIONAR</v>
      </c>
    </row>
    <row r="667" spans="2:14">
      <c r="B667" s="23" t="str">
        <f t="shared" si="17"/>
        <v>U.</v>
      </c>
      <c r="C667" s="24" t="s">
        <v>4</v>
      </c>
      <c r="D667" s="25"/>
      <c r="E667" s="25"/>
      <c r="F667" s="24" t="s">
        <v>18</v>
      </c>
      <c r="G667" s="26">
        <v>1</v>
      </c>
      <c r="H667" s="31"/>
      <c r="I667" s="27">
        <v>0</v>
      </c>
      <c r="J667" s="28">
        <f t="shared" si="16"/>
        <v>0</v>
      </c>
      <c r="K667" s="29" t="s">
        <v>50</v>
      </c>
      <c r="L667" s="29" t="s">
        <v>45</v>
      </c>
      <c r="M667" s="29" t="s">
        <v>51</v>
      </c>
      <c r="N667" s="30" t="str">
        <f>VLOOKUP(M667,[6]OPERACIONAL!$A$1:$C$13,2,FALSE)</f>
        <v>SELECIONAR</v>
      </c>
    </row>
    <row r="668" spans="2:14">
      <c r="B668" s="23" t="str">
        <f t="shared" si="17"/>
        <v>U.</v>
      </c>
      <c r="C668" s="24" t="s">
        <v>4</v>
      </c>
      <c r="D668" s="25"/>
      <c r="E668" s="25"/>
      <c r="F668" s="24" t="s">
        <v>18</v>
      </c>
      <c r="G668" s="26">
        <v>1</v>
      </c>
      <c r="H668" s="31"/>
      <c r="I668" s="27">
        <v>0</v>
      </c>
      <c r="J668" s="28">
        <f t="shared" si="16"/>
        <v>0</v>
      </c>
      <c r="K668" s="29" t="s">
        <v>50</v>
      </c>
      <c r="L668" s="29" t="s">
        <v>45</v>
      </c>
      <c r="M668" s="29" t="s">
        <v>51</v>
      </c>
      <c r="N668" s="30" t="str">
        <f>VLOOKUP(M668,[6]OPERACIONAL!$A$1:$C$13,2,FALSE)</f>
        <v>SELECIONAR</v>
      </c>
    </row>
    <row r="669" spans="2:14">
      <c r="B669" s="23" t="str">
        <f t="shared" si="17"/>
        <v>U.</v>
      </c>
      <c r="C669" s="24" t="s">
        <v>4</v>
      </c>
      <c r="D669" s="25"/>
      <c r="E669" s="25"/>
      <c r="F669" s="24" t="s">
        <v>18</v>
      </c>
      <c r="G669" s="26">
        <v>1</v>
      </c>
      <c r="H669" s="31"/>
      <c r="I669" s="27">
        <v>0</v>
      </c>
      <c r="J669" s="28">
        <f t="shared" si="16"/>
        <v>0</v>
      </c>
      <c r="K669" s="29" t="s">
        <v>50</v>
      </c>
      <c r="L669" s="29" t="s">
        <v>45</v>
      </c>
      <c r="M669" s="29" t="s">
        <v>51</v>
      </c>
      <c r="N669" s="30" t="str">
        <f>VLOOKUP(M669,[6]OPERACIONAL!$A$1:$C$13,2,FALSE)</f>
        <v>SELECIONAR</v>
      </c>
    </row>
    <row r="670" spans="2:14">
      <c r="B670" s="23" t="str">
        <f t="shared" si="17"/>
        <v>U.</v>
      </c>
      <c r="C670" s="24" t="s">
        <v>4</v>
      </c>
      <c r="D670" s="25"/>
      <c r="E670" s="25"/>
      <c r="F670" s="24" t="s">
        <v>18</v>
      </c>
      <c r="G670" s="26">
        <v>1</v>
      </c>
      <c r="H670" s="31"/>
      <c r="I670" s="27">
        <v>0</v>
      </c>
      <c r="J670" s="28">
        <f t="shared" si="16"/>
        <v>0</v>
      </c>
      <c r="K670" s="29" t="s">
        <v>50</v>
      </c>
      <c r="L670" s="29" t="s">
        <v>45</v>
      </c>
      <c r="M670" s="29" t="s">
        <v>51</v>
      </c>
      <c r="N670" s="30" t="str">
        <f>VLOOKUP(M670,[6]OPERACIONAL!$A$1:$C$13,2,FALSE)</f>
        <v>SELECIONAR</v>
      </c>
    </row>
    <row r="671" spans="2:14">
      <c r="B671" s="23" t="str">
        <f t="shared" si="17"/>
        <v>U.</v>
      </c>
      <c r="C671" s="24" t="s">
        <v>4</v>
      </c>
      <c r="D671" s="25"/>
      <c r="E671" s="25"/>
      <c r="F671" s="24" t="s">
        <v>18</v>
      </c>
      <c r="G671" s="26">
        <v>1</v>
      </c>
      <c r="H671" s="31"/>
      <c r="I671" s="27">
        <v>0</v>
      </c>
      <c r="J671" s="28">
        <f t="shared" ref="J671:J734" si="18">G671*I671</f>
        <v>0</v>
      </c>
      <c r="K671" s="29" t="s">
        <v>50</v>
      </c>
      <c r="L671" s="29" t="s">
        <v>45</v>
      </c>
      <c r="M671" s="29" t="s">
        <v>51</v>
      </c>
      <c r="N671" s="30" t="str">
        <f>VLOOKUP(M671,[6]OPERACIONAL!$A$1:$C$13,2,FALSE)</f>
        <v>SELECIONAR</v>
      </c>
    </row>
    <row r="672" spans="2:14">
      <c r="B672" s="23" t="str">
        <f t="shared" si="17"/>
        <v>U.</v>
      </c>
      <c r="C672" s="24" t="s">
        <v>4</v>
      </c>
      <c r="D672" s="25"/>
      <c r="E672" s="25"/>
      <c r="F672" s="24" t="s">
        <v>18</v>
      </c>
      <c r="G672" s="26">
        <v>1</v>
      </c>
      <c r="H672" s="31"/>
      <c r="I672" s="27">
        <v>0</v>
      </c>
      <c r="J672" s="28">
        <f t="shared" si="18"/>
        <v>0</v>
      </c>
      <c r="K672" s="29" t="s">
        <v>50</v>
      </c>
      <c r="L672" s="29" t="s">
        <v>45</v>
      </c>
      <c r="M672" s="29" t="s">
        <v>51</v>
      </c>
      <c r="N672" s="30" t="str">
        <f>VLOOKUP(M672,[6]OPERACIONAL!$A$1:$C$13,2,FALSE)</f>
        <v>SELECIONAR</v>
      </c>
    </row>
    <row r="673" spans="2:14">
      <c r="B673" s="23" t="str">
        <f t="shared" si="17"/>
        <v>U.</v>
      </c>
      <c r="C673" s="24" t="s">
        <v>4</v>
      </c>
      <c r="D673" s="25"/>
      <c r="E673" s="25"/>
      <c r="F673" s="24" t="s">
        <v>18</v>
      </c>
      <c r="G673" s="26">
        <v>1</v>
      </c>
      <c r="H673" s="31"/>
      <c r="I673" s="27">
        <v>0</v>
      </c>
      <c r="J673" s="28">
        <f t="shared" si="18"/>
        <v>0</v>
      </c>
      <c r="K673" s="29" t="s">
        <v>50</v>
      </c>
      <c r="L673" s="29" t="s">
        <v>45</v>
      </c>
      <c r="M673" s="29" t="s">
        <v>51</v>
      </c>
      <c r="N673" s="30" t="str">
        <f>VLOOKUP(M673,[6]OPERACIONAL!$A$1:$C$13,2,FALSE)</f>
        <v>SELECIONAR</v>
      </c>
    </row>
    <row r="674" spans="2:14">
      <c r="B674" s="23" t="str">
        <f t="shared" si="17"/>
        <v>U.</v>
      </c>
      <c r="C674" s="24" t="s">
        <v>4</v>
      </c>
      <c r="D674" s="25"/>
      <c r="E674" s="25"/>
      <c r="F674" s="24" t="s">
        <v>18</v>
      </c>
      <c r="G674" s="26">
        <v>1</v>
      </c>
      <c r="H674" s="31"/>
      <c r="I674" s="27">
        <v>0</v>
      </c>
      <c r="J674" s="28">
        <f t="shared" si="18"/>
        <v>0</v>
      </c>
      <c r="K674" s="29" t="s">
        <v>50</v>
      </c>
      <c r="L674" s="29" t="s">
        <v>45</v>
      </c>
      <c r="M674" s="29" t="s">
        <v>51</v>
      </c>
      <c r="N674" s="30" t="str">
        <f>VLOOKUP(M674,[6]OPERACIONAL!$A$1:$C$13,2,FALSE)</f>
        <v>SELECIONAR</v>
      </c>
    </row>
    <row r="675" spans="2:14">
      <c r="B675" s="23" t="str">
        <f t="shared" si="17"/>
        <v>U.</v>
      </c>
      <c r="C675" s="24" t="s">
        <v>4</v>
      </c>
      <c r="D675" s="25"/>
      <c r="E675" s="25"/>
      <c r="F675" s="24" t="s">
        <v>18</v>
      </c>
      <c r="G675" s="26">
        <v>1</v>
      </c>
      <c r="H675" s="31"/>
      <c r="I675" s="27">
        <v>0</v>
      </c>
      <c r="J675" s="28">
        <f t="shared" si="18"/>
        <v>0</v>
      </c>
      <c r="K675" s="29" t="s">
        <v>50</v>
      </c>
      <c r="L675" s="29" t="s">
        <v>45</v>
      </c>
      <c r="M675" s="29" t="s">
        <v>51</v>
      </c>
      <c r="N675" s="30" t="str">
        <f>VLOOKUP(M675,[6]OPERACIONAL!$A$1:$C$13,2,FALSE)</f>
        <v>SELECIONAR</v>
      </c>
    </row>
    <row r="676" spans="2:14">
      <c r="B676" s="23" t="str">
        <f t="shared" si="17"/>
        <v>U.</v>
      </c>
      <c r="C676" s="24" t="s">
        <v>4</v>
      </c>
      <c r="D676" s="25"/>
      <c r="E676" s="25"/>
      <c r="F676" s="24" t="s">
        <v>18</v>
      </c>
      <c r="G676" s="26">
        <v>1</v>
      </c>
      <c r="H676" s="31"/>
      <c r="I676" s="27">
        <v>0</v>
      </c>
      <c r="J676" s="28">
        <f t="shared" si="18"/>
        <v>0</v>
      </c>
      <c r="K676" s="29" t="s">
        <v>50</v>
      </c>
      <c r="L676" s="29" t="s">
        <v>45</v>
      </c>
      <c r="M676" s="29" t="s">
        <v>51</v>
      </c>
      <c r="N676" s="30" t="str">
        <f>VLOOKUP(M676,[6]OPERACIONAL!$A$1:$C$13,2,FALSE)</f>
        <v>SELECIONAR</v>
      </c>
    </row>
    <row r="677" spans="2:14">
      <c r="B677" s="23" t="str">
        <f t="shared" si="17"/>
        <v>U.</v>
      </c>
      <c r="C677" s="24" t="s">
        <v>4</v>
      </c>
      <c r="D677" s="25"/>
      <c r="E677" s="25"/>
      <c r="F677" s="24" t="s">
        <v>18</v>
      </c>
      <c r="G677" s="26">
        <v>1</v>
      </c>
      <c r="H677" s="31"/>
      <c r="I677" s="27">
        <v>0</v>
      </c>
      <c r="J677" s="28">
        <f t="shared" si="18"/>
        <v>0</v>
      </c>
      <c r="K677" s="29" t="s">
        <v>50</v>
      </c>
      <c r="L677" s="29" t="s">
        <v>45</v>
      </c>
      <c r="M677" s="29" t="s">
        <v>51</v>
      </c>
      <c r="N677" s="30" t="str">
        <f>VLOOKUP(M677,[6]OPERACIONAL!$A$1:$C$13,2,FALSE)</f>
        <v>SELECIONAR</v>
      </c>
    </row>
    <row r="678" spans="2:14">
      <c r="B678" s="23" t="str">
        <f t="shared" si="17"/>
        <v>U.</v>
      </c>
      <c r="C678" s="24" t="s">
        <v>4</v>
      </c>
      <c r="D678" s="25"/>
      <c r="E678" s="25"/>
      <c r="F678" s="24" t="s">
        <v>18</v>
      </c>
      <c r="G678" s="26">
        <v>1</v>
      </c>
      <c r="H678" s="31"/>
      <c r="I678" s="27">
        <v>0</v>
      </c>
      <c r="J678" s="28">
        <f t="shared" si="18"/>
        <v>0</v>
      </c>
      <c r="K678" s="29" t="s">
        <v>50</v>
      </c>
      <c r="L678" s="29" t="s">
        <v>45</v>
      </c>
      <c r="M678" s="29" t="s">
        <v>51</v>
      </c>
      <c r="N678" s="30" t="str">
        <f>VLOOKUP(M678,[6]OPERACIONAL!$A$1:$C$13,2,FALSE)</f>
        <v>SELECIONAR</v>
      </c>
    </row>
    <row r="679" spans="2:14">
      <c r="B679" s="23" t="str">
        <f t="shared" si="17"/>
        <v>U.</v>
      </c>
      <c r="C679" s="24" t="s">
        <v>4</v>
      </c>
      <c r="D679" s="25"/>
      <c r="E679" s="25"/>
      <c r="F679" s="24" t="s">
        <v>18</v>
      </c>
      <c r="G679" s="26">
        <v>1</v>
      </c>
      <c r="H679" s="31"/>
      <c r="I679" s="27">
        <v>0</v>
      </c>
      <c r="J679" s="28">
        <f t="shared" si="18"/>
        <v>0</v>
      </c>
      <c r="K679" s="29" t="s">
        <v>50</v>
      </c>
      <c r="L679" s="29" t="s">
        <v>45</v>
      </c>
      <c r="M679" s="29" t="s">
        <v>51</v>
      </c>
      <c r="N679" s="30" t="str">
        <f>VLOOKUP(M679,[6]OPERACIONAL!$A$1:$C$13,2,FALSE)</f>
        <v>SELECIONAR</v>
      </c>
    </row>
    <row r="680" spans="2:14">
      <c r="B680" s="23" t="str">
        <f t="shared" si="17"/>
        <v>U.</v>
      </c>
      <c r="C680" s="24" t="s">
        <v>4</v>
      </c>
      <c r="D680" s="25"/>
      <c r="E680" s="25"/>
      <c r="F680" s="24" t="s">
        <v>18</v>
      </c>
      <c r="G680" s="26">
        <v>1</v>
      </c>
      <c r="H680" s="31"/>
      <c r="I680" s="27">
        <v>0</v>
      </c>
      <c r="J680" s="28">
        <f t="shared" si="18"/>
        <v>0</v>
      </c>
      <c r="K680" s="29" t="s">
        <v>50</v>
      </c>
      <c r="L680" s="29" t="s">
        <v>45</v>
      </c>
      <c r="M680" s="29" t="s">
        <v>51</v>
      </c>
      <c r="N680" s="30" t="str">
        <f>VLOOKUP(M680,[6]OPERACIONAL!$A$1:$C$13,2,FALSE)</f>
        <v>SELECIONAR</v>
      </c>
    </row>
    <row r="681" spans="2:14">
      <c r="B681" s="23" t="str">
        <f t="shared" si="17"/>
        <v>U.</v>
      </c>
      <c r="C681" s="24" t="s">
        <v>4</v>
      </c>
      <c r="D681" s="25"/>
      <c r="E681" s="25"/>
      <c r="F681" s="24" t="s">
        <v>18</v>
      </c>
      <c r="G681" s="26">
        <v>1</v>
      </c>
      <c r="H681" s="31"/>
      <c r="I681" s="27">
        <v>0</v>
      </c>
      <c r="J681" s="28">
        <f t="shared" si="18"/>
        <v>0</v>
      </c>
      <c r="K681" s="29" t="s">
        <v>50</v>
      </c>
      <c r="L681" s="29" t="s">
        <v>45</v>
      </c>
      <c r="M681" s="29" t="s">
        <v>51</v>
      </c>
      <c r="N681" s="30" t="str">
        <f>VLOOKUP(M681,[6]OPERACIONAL!$A$1:$C$13,2,FALSE)</f>
        <v>SELECIONAR</v>
      </c>
    </row>
    <row r="682" spans="2:14">
      <c r="B682" s="23" t="str">
        <f t="shared" si="17"/>
        <v>U.</v>
      </c>
      <c r="C682" s="24" t="s">
        <v>4</v>
      </c>
      <c r="D682" s="25"/>
      <c r="E682" s="25"/>
      <c r="F682" s="24" t="s">
        <v>18</v>
      </c>
      <c r="G682" s="26">
        <v>1</v>
      </c>
      <c r="H682" s="31"/>
      <c r="I682" s="27">
        <v>0</v>
      </c>
      <c r="J682" s="28">
        <f t="shared" si="18"/>
        <v>0</v>
      </c>
      <c r="K682" s="29" t="s">
        <v>50</v>
      </c>
      <c r="L682" s="29" t="s">
        <v>45</v>
      </c>
      <c r="M682" s="29" t="s">
        <v>51</v>
      </c>
      <c r="N682" s="30" t="str">
        <f>VLOOKUP(M682,[6]OPERACIONAL!$A$1:$C$13,2,FALSE)</f>
        <v>SELECIONAR</v>
      </c>
    </row>
    <row r="683" spans="2:14">
      <c r="B683" s="23" t="str">
        <f t="shared" si="17"/>
        <v>U.</v>
      </c>
      <c r="C683" s="24" t="s">
        <v>4</v>
      </c>
      <c r="D683" s="25"/>
      <c r="E683" s="25"/>
      <c r="F683" s="24" t="s">
        <v>18</v>
      </c>
      <c r="G683" s="26">
        <v>1</v>
      </c>
      <c r="H683" s="31"/>
      <c r="I683" s="27">
        <v>0</v>
      </c>
      <c r="J683" s="28">
        <f t="shared" si="18"/>
        <v>0</v>
      </c>
      <c r="K683" s="29" t="s">
        <v>50</v>
      </c>
      <c r="L683" s="29" t="s">
        <v>45</v>
      </c>
      <c r="M683" s="29" t="s">
        <v>51</v>
      </c>
      <c r="N683" s="30" t="str">
        <f>VLOOKUP(M683,[6]OPERACIONAL!$A$1:$C$13,2,FALSE)</f>
        <v>SELECIONAR</v>
      </c>
    </row>
    <row r="684" spans="2:14">
      <c r="B684" s="23" t="str">
        <f t="shared" si="17"/>
        <v>U.</v>
      </c>
      <c r="C684" s="24" t="s">
        <v>4</v>
      </c>
      <c r="D684" s="25"/>
      <c r="E684" s="25"/>
      <c r="F684" s="24" t="s">
        <v>18</v>
      </c>
      <c r="G684" s="26">
        <v>1</v>
      </c>
      <c r="H684" s="31"/>
      <c r="I684" s="27">
        <v>0</v>
      </c>
      <c r="J684" s="28">
        <f t="shared" si="18"/>
        <v>0</v>
      </c>
      <c r="K684" s="29" t="s">
        <v>50</v>
      </c>
      <c r="L684" s="29" t="s">
        <v>45</v>
      </c>
      <c r="M684" s="29" t="s">
        <v>51</v>
      </c>
      <c r="N684" s="30" t="str">
        <f>VLOOKUP(M684,[6]OPERACIONAL!$A$1:$C$13,2,FALSE)</f>
        <v>SELECIONAR</v>
      </c>
    </row>
    <row r="685" spans="2:14">
      <c r="B685" s="23" t="str">
        <f t="shared" si="17"/>
        <v>U.</v>
      </c>
      <c r="C685" s="24" t="s">
        <v>4</v>
      </c>
      <c r="D685" s="25"/>
      <c r="E685" s="25"/>
      <c r="F685" s="24" t="s">
        <v>18</v>
      </c>
      <c r="G685" s="26">
        <v>1</v>
      </c>
      <c r="H685" s="31"/>
      <c r="I685" s="27">
        <v>0</v>
      </c>
      <c r="J685" s="28">
        <f t="shared" si="18"/>
        <v>0</v>
      </c>
      <c r="K685" s="29" t="s">
        <v>50</v>
      </c>
      <c r="L685" s="29" t="s">
        <v>45</v>
      </c>
      <c r="M685" s="29" t="s">
        <v>51</v>
      </c>
      <c r="N685" s="30" t="str">
        <f>VLOOKUP(M685,[6]OPERACIONAL!$A$1:$C$13,2,FALSE)</f>
        <v>SELECIONAR</v>
      </c>
    </row>
    <row r="686" spans="2:14">
      <c r="B686" s="23" t="str">
        <f t="shared" si="17"/>
        <v>U.</v>
      </c>
      <c r="C686" s="24" t="s">
        <v>4</v>
      </c>
      <c r="D686" s="25"/>
      <c r="E686" s="25"/>
      <c r="F686" s="24" t="s">
        <v>18</v>
      </c>
      <c r="G686" s="26">
        <v>1</v>
      </c>
      <c r="H686" s="31"/>
      <c r="I686" s="27">
        <v>0</v>
      </c>
      <c r="J686" s="28">
        <f t="shared" si="18"/>
        <v>0</v>
      </c>
      <c r="K686" s="29" t="s">
        <v>50</v>
      </c>
      <c r="L686" s="29" t="s">
        <v>45</v>
      </c>
      <c r="M686" s="29" t="s">
        <v>51</v>
      </c>
      <c r="N686" s="30" t="str">
        <f>VLOOKUP(M686,[6]OPERACIONAL!$A$1:$C$13,2,FALSE)</f>
        <v>SELECIONAR</v>
      </c>
    </row>
    <row r="687" spans="2:14">
      <c r="B687" s="23" t="str">
        <f t="shared" si="17"/>
        <v>U.</v>
      </c>
      <c r="C687" s="24" t="s">
        <v>4</v>
      </c>
      <c r="D687" s="25"/>
      <c r="E687" s="25"/>
      <c r="F687" s="24" t="s">
        <v>18</v>
      </c>
      <c r="G687" s="26">
        <v>1</v>
      </c>
      <c r="H687" s="31"/>
      <c r="I687" s="27">
        <v>0</v>
      </c>
      <c r="J687" s="28">
        <f t="shared" si="18"/>
        <v>0</v>
      </c>
      <c r="K687" s="29" t="s">
        <v>50</v>
      </c>
      <c r="L687" s="29" t="s">
        <v>45</v>
      </c>
      <c r="M687" s="29" t="s">
        <v>51</v>
      </c>
      <c r="N687" s="30" t="str">
        <f>VLOOKUP(M687,[6]OPERACIONAL!$A$1:$C$13,2,FALSE)</f>
        <v>SELECIONAR</v>
      </c>
    </row>
    <row r="688" spans="2:14">
      <c r="B688" s="23" t="str">
        <f t="shared" si="17"/>
        <v>U.</v>
      </c>
      <c r="C688" s="24" t="s">
        <v>4</v>
      </c>
      <c r="D688" s="25"/>
      <c r="E688" s="25"/>
      <c r="F688" s="24" t="s">
        <v>18</v>
      </c>
      <c r="G688" s="26">
        <v>1</v>
      </c>
      <c r="H688" s="31"/>
      <c r="I688" s="27">
        <v>0</v>
      </c>
      <c r="J688" s="28">
        <f t="shared" si="18"/>
        <v>0</v>
      </c>
      <c r="K688" s="29" t="s">
        <v>50</v>
      </c>
      <c r="L688" s="29" t="s">
        <v>45</v>
      </c>
      <c r="M688" s="29" t="s">
        <v>51</v>
      </c>
      <c r="N688" s="30" t="str">
        <f>VLOOKUP(M688,[6]OPERACIONAL!$A$1:$C$13,2,FALSE)</f>
        <v>SELECIONAR</v>
      </c>
    </row>
    <row r="689" spans="2:14">
      <c r="B689" s="23" t="str">
        <f t="shared" si="17"/>
        <v>U.</v>
      </c>
      <c r="C689" s="24" t="s">
        <v>4</v>
      </c>
      <c r="D689" s="25"/>
      <c r="E689" s="25"/>
      <c r="F689" s="24" t="s">
        <v>18</v>
      </c>
      <c r="G689" s="26">
        <v>1</v>
      </c>
      <c r="H689" s="31"/>
      <c r="I689" s="27">
        <v>0</v>
      </c>
      <c r="J689" s="28">
        <f t="shared" si="18"/>
        <v>0</v>
      </c>
      <c r="K689" s="29" t="s">
        <v>50</v>
      </c>
      <c r="L689" s="29" t="s">
        <v>45</v>
      </c>
      <c r="M689" s="29" t="s">
        <v>51</v>
      </c>
      <c r="N689" s="30" t="str">
        <f>VLOOKUP(M689,[6]OPERACIONAL!$A$1:$C$13,2,FALSE)</f>
        <v>SELECIONAR</v>
      </c>
    </row>
    <row r="690" spans="2:14">
      <c r="B690" s="23" t="str">
        <f t="shared" si="17"/>
        <v>U.</v>
      </c>
      <c r="C690" s="24" t="s">
        <v>4</v>
      </c>
      <c r="D690" s="25"/>
      <c r="E690" s="25"/>
      <c r="F690" s="24" t="s">
        <v>18</v>
      </c>
      <c r="G690" s="26">
        <v>1</v>
      </c>
      <c r="H690" s="31"/>
      <c r="I690" s="27">
        <v>0</v>
      </c>
      <c r="J690" s="28">
        <f t="shared" si="18"/>
        <v>0</v>
      </c>
      <c r="K690" s="29" t="s">
        <v>50</v>
      </c>
      <c r="L690" s="29" t="s">
        <v>45</v>
      </c>
      <c r="M690" s="29" t="s">
        <v>51</v>
      </c>
      <c r="N690" s="30" t="str">
        <f>VLOOKUP(M690,[6]OPERACIONAL!$A$1:$C$13,2,FALSE)</f>
        <v>SELECIONAR</v>
      </c>
    </row>
    <row r="691" spans="2:14">
      <c r="B691" s="23" t="str">
        <f t="shared" si="17"/>
        <v>U.</v>
      </c>
      <c r="C691" s="24" t="s">
        <v>4</v>
      </c>
      <c r="D691" s="25"/>
      <c r="E691" s="25"/>
      <c r="F691" s="24" t="s">
        <v>18</v>
      </c>
      <c r="G691" s="26">
        <v>1</v>
      </c>
      <c r="H691" s="31"/>
      <c r="I691" s="27">
        <v>0</v>
      </c>
      <c r="J691" s="28">
        <f t="shared" si="18"/>
        <v>0</v>
      </c>
      <c r="K691" s="29" t="s">
        <v>50</v>
      </c>
      <c r="L691" s="29" t="s">
        <v>45</v>
      </c>
      <c r="M691" s="29" t="s">
        <v>51</v>
      </c>
      <c r="N691" s="30" t="str">
        <f>VLOOKUP(M691,[6]OPERACIONAL!$A$1:$C$13,2,FALSE)</f>
        <v>SELECIONAR</v>
      </c>
    </row>
    <row r="692" spans="2:14">
      <c r="B692" s="23" t="str">
        <f t="shared" si="17"/>
        <v>U.</v>
      </c>
      <c r="C692" s="24" t="s">
        <v>4</v>
      </c>
      <c r="D692" s="25"/>
      <c r="E692" s="25"/>
      <c r="F692" s="24" t="s">
        <v>18</v>
      </c>
      <c r="G692" s="26">
        <v>1</v>
      </c>
      <c r="H692" s="31"/>
      <c r="I692" s="27">
        <v>0</v>
      </c>
      <c r="J692" s="28">
        <f t="shared" si="18"/>
        <v>0</v>
      </c>
      <c r="K692" s="29" t="s">
        <v>50</v>
      </c>
      <c r="L692" s="29" t="s">
        <v>45</v>
      </c>
      <c r="M692" s="29" t="s">
        <v>51</v>
      </c>
      <c r="N692" s="30" t="str">
        <f>VLOOKUP(M692,[6]OPERACIONAL!$A$1:$C$13,2,FALSE)</f>
        <v>SELECIONAR</v>
      </c>
    </row>
    <row r="693" spans="2:14">
      <c r="B693" s="23" t="str">
        <f t="shared" si="17"/>
        <v>U.</v>
      </c>
      <c r="C693" s="24" t="s">
        <v>4</v>
      </c>
      <c r="D693" s="25"/>
      <c r="E693" s="25"/>
      <c r="F693" s="24" t="s">
        <v>18</v>
      </c>
      <c r="G693" s="26">
        <v>1</v>
      </c>
      <c r="H693" s="31"/>
      <c r="I693" s="27">
        <v>0</v>
      </c>
      <c r="J693" s="28">
        <f t="shared" si="18"/>
        <v>0</v>
      </c>
      <c r="K693" s="29" t="s">
        <v>50</v>
      </c>
      <c r="L693" s="29" t="s">
        <v>45</v>
      </c>
      <c r="M693" s="29" t="s">
        <v>51</v>
      </c>
      <c r="N693" s="30" t="str">
        <f>VLOOKUP(M693,[6]OPERACIONAL!$A$1:$C$13,2,FALSE)</f>
        <v>SELECIONAR</v>
      </c>
    </row>
    <row r="694" spans="2:14">
      <c r="B694" s="23" t="str">
        <f t="shared" si="17"/>
        <v>U.</v>
      </c>
      <c r="C694" s="24" t="s">
        <v>4</v>
      </c>
      <c r="D694" s="25"/>
      <c r="E694" s="25"/>
      <c r="F694" s="24" t="s">
        <v>18</v>
      </c>
      <c r="G694" s="26">
        <v>1</v>
      </c>
      <c r="H694" s="31"/>
      <c r="I694" s="27">
        <v>0</v>
      </c>
      <c r="J694" s="28">
        <f t="shared" si="18"/>
        <v>0</v>
      </c>
      <c r="K694" s="29" t="s">
        <v>50</v>
      </c>
      <c r="L694" s="29" t="s">
        <v>45</v>
      </c>
      <c r="M694" s="29" t="s">
        <v>51</v>
      </c>
      <c r="N694" s="30" t="str">
        <f>VLOOKUP(M694,[6]OPERACIONAL!$A$1:$C$13,2,FALSE)</f>
        <v>SELECIONAR</v>
      </c>
    </row>
    <row r="695" spans="2:14">
      <c r="B695" s="23" t="str">
        <f t="shared" si="17"/>
        <v>U.</v>
      </c>
      <c r="C695" s="24" t="s">
        <v>4</v>
      </c>
      <c r="D695" s="25"/>
      <c r="E695" s="25"/>
      <c r="F695" s="24" t="s">
        <v>18</v>
      </c>
      <c r="G695" s="26">
        <v>1</v>
      </c>
      <c r="H695" s="31"/>
      <c r="I695" s="27">
        <v>0</v>
      </c>
      <c r="J695" s="28">
        <f t="shared" si="18"/>
        <v>0</v>
      </c>
      <c r="K695" s="29" t="s">
        <v>50</v>
      </c>
      <c r="L695" s="29" t="s">
        <v>45</v>
      </c>
      <c r="M695" s="29" t="s">
        <v>51</v>
      </c>
      <c r="N695" s="30" t="str">
        <f>VLOOKUP(M695,[6]OPERACIONAL!$A$1:$C$13,2,FALSE)</f>
        <v>SELECIONAR</v>
      </c>
    </row>
    <row r="696" spans="2:14">
      <c r="B696" s="23" t="str">
        <f t="shared" si="17"/>
        <v>U.</v>
      </c>
      <c r="C696" s="24" t="s">
        <v>4</v>
      </c>
      <c r="D696" s="25"/>
      <c r="E696" s="25"/>
      <c r="F696" s="24" t="s">
        <v>18</v>
      </c>
      <c r="G696" s="26">
        <v>1</v>
      </c>
      <c r="H696" s="31"/>
      <c r="I696" s="27">
        <v>0</v>
      </c>
      <c r="J696" s="28">
        <f t="shared" si="18"/>
        <v>0</v>
      </c>
      <c r="K696" s="29" t="s">
        <v>50</v>
      </c>
      <c r="L696" s="29" t="s">
        <v>45</v>
      </c>
      <c r="M696" s="29" t="s">
        <v>51</v>
      </c>
      <c r="N696" s="30" t="str">
        <f>VLOOKUP(M696,[6]OPERACIONAL!$A$1:$C$13,2,FALSE)</f>
        <v>SELECIONAR</v>
      </c>
    </row>
    <row r="697" spans="2:14">
      <c r="B697" s="23" t="str">
        <f t="shared" si="17"/>
        <v>U.</v>
      </c>
      <c r="C697" s="24" t="s">
        <v>4</v>
      </c>
      <c r="D697" s="25"/>
      <c r="E697" s="25"/>
      <c r="F697" s="24" t="s">
        <v>18</v>
      </c>
      <c r="G697" s="26">
        <v>1</v>
      </c>
      <c r="H697" s="31"/>
      <c r="I697" s="27">
        <v>0</v>
      </c>
      <c r="J697" s="28">
        <f t="shared" si="18"/>
        <v>0</v>
      </c>
      <c r="K697" s="29" t="s">
        <v>50</v>
      </c>
      <c r="L697" s="29" t="s">
        <v>45</v>
      </c>
      <c r="M697" s="29" t="s">
        <v>51</v>
      </c>
      <c r="N697" s="30" t="str">
        <f>VLOOKUP(M697,[6]OPERACIONAL!$A$1:$C$13,2,FALSE)</f>
        <v>SELECIONAR</v>
      </c>
    </row>
    <row r="698" spans="2:14">
      <c r="B698" s="23" t="str">
        <f t="shared" si="17"/>
        <v>U.</v>
      </c>
      <c r="C698" s="24" t="s">
        <v>4</v>
      </c>
      <c r="D698" s="25"/>
      <c r="E698" s="25"/>
      <c r="F698" s="24" t="s">
        <v>18</v>
      </c>
      <c r="G698" s="26">
        <v>1</v>
      </c>
      <c r="H698" s="31"/>
      <c r="I698" s="27">
        <v>0</v>
      </c>
      <c r="J698" s="28">
        <f t="shared" si="18"/>
        <v>0</v>
      </c>
      <c r="K698" s="29" t="s">
        <v>50</v>
      </c>
      <c r="L698" s="29" t="s">
        <v>45</v>
      </c>
      <c r="M698" s="29" t="s">
        <v>51</v>
      </c>
      <c r="N698" s="30" t="str">
        <f>VLOOKUP(M698,[6]OPERACIONAL!$A$1:$C$13,2,FALSE)</f>
        <v>SELECIONAR</v>
      </c>
    </row>
    <row r="699" spans="2:14">
      <c r="B699" s="23" t="str">
        <f t="shared" si="17"/>
        <v>U.</v>
      </c>
      <c r="C699" s="24" t="s">
        <v>4</v>
      </c>
      <c r="D699" s="25"/>
      <c r="E699" s="25"/>
      <c r="F699" s="24" t="s">
        <v>18</v>
      </c>
      <c r="G699" s="26">
        <v>1</v>
      </c>
      <c r="H699" s="31"/>
      <c r="I699" s="27">
        <v>0</v>
      </c>
      <c r="J699" s="28">
        <f t="shared" si="18"/>
        <v>0</v>
      </c>
      <c r="K699" s="29" t="s">
        <v>50</v>
      </c>
      <c r="L699" s="29" t="s">
        <v>45</v>
      </c>
      <c r="M699" s="29" t="s">
        <v>51</v>
      </c>
      <c r="N699" s="30" t="str">
        <f>VLOOKUP(M699,[6]OPERACIONAL!$A$1:$C$13,2,FALSE)</f>
        <v>SELECIONAR</v>
      </c>
    </row>
    <row r="700" spans="2:14">
      <c r="B700" s="23" t="str">
        <f t="shared" si="17"/>
        <v>U.</v>
      </c>
      <c r="C700" s="24" t="s">
        <v>4</v>
      </c>
      <c r="D700" s="25"/>
      <c r="E700" s="25"/>
      <c r="F700" s="24" t="s">
        <v>18</v>
      </c>
      <c r="G700" s="26">
        <v>1</v>
      </c>
      <c r="H700" s="31"/>
      <c r="I700" s="27">
        <v>0</v>
      </c>
      <c r="J700" s="28">
        <f t="shared" si="18"/>
        <v>0</v>
      </c>
      <c r="K700" s="29" t="s">
        <v>50</v>
      </c>
      <c r="L700" s="29" t="s">
        <v>45</v>
      </c>
      <c r="M700" s="29" t="s">
        <v>51</v>
      </c>
      <c r="N700" s="30" t="str">
        <f>VLOOKUP(M700,[6]OPERACIONAL!$A$1:$C$13,2,FALSE)</f>
        <v>SELECIONAR</v>
      </c>
    </row>
    <row r="701" spans="2:14">
      <c r="B701" s="23" t="str">
        <f t="shared" si="17"/>
        <v>U.</v>
      </c>
      <c r="C701" s="24" t="s">
        <v>4</v>
      </c>
      <c r="D701" s="25"/>
      <c r="E701" s="25"/>
      <c r="F701" s="24" t="s">
        <v>18</v>
      </c>
      <c r="G701" s="26">
        <v>1</v>
      </c>
      <c r="H701" s="31"/>
      <c r="I701" s="27">
        <v>0</v>
      </c>
      <c r="J701" s="28">
        <f t="shared" si="18"/>
        <v>0</v>
      </c>
      <c r="K701" s="29" t="s">
        <v>50</v>
      </c>
      <c r="L701" s="29" t="s">
        <v>45</v>
      </c>
      <c r="M701" s="29" t="s">
        <v>51</v>
      </c>
      <c r="N701" s="30" t="str">
        <f>VLOOKUP(M701,[6]OPERACIONAL!$A$1:$C$13,2,FALSE)</f>
        <v>SELECIONAR</v>
      </c>
    </row>
    <row r="702" spans="2:14">
      <c r="B702" s="23" t="str">
        <f t="shared" si="17"/>
        <v>U.</v>
      </c>
      <c r="C702" s="24" t="s">
        <v>4</v>
      </c>
      <c r="D702" s="25"/>
      <c r="E702" s="25"/>
      <c r="F702" s="24" t="s">
        <v>18</v>
      </c>
      <c r="G702" s="26">
        <v>1</v>
      </c>
      <c r="H702" s="31"/>
      <c r="I702" s="27">
        <v>0</v>
      </c>
      <c r="J702" s="28">
        <f t="shared" si="18"/>
        <v>0</v>
      </c>
      <c r="K702" s="29" t="s">
        <v>50</v>
      </c>
      <c r="L702" s="29" t="s">
        <v>45</v>
      </c>
      <c r="M702" s="29" t="s">
        <v>51</v>
      </c>
      <c r="N702" s="30" t="str">
        <f>VLOOKUP(M702,[6]OPERACIONAL!$A$1:$C$13,2,FALSE)</f>
        <v>SELECIONAR</v>
      </c>
    </row>
    <row r="703" spans="2:14">
      <c r="B703" s="23" t="str">
        <f t="shared" si="17"/>
        <v>U.</v>
      </c>
      <c r="C703" s="24" t="s">
        <v>4</v>
      </c>
      <c r="D703" s="25"/>
      <c r="E703" s="25"/>
      <c r="F703" s="24" t="s">
        <v>18</v>
      </c>
      <c r="G703" s="26">
        <v>1</v>
      </c>
      <c r="H703" s="31"/>
      <c r="I703" s="27">
        <v>0</v>
      </c>
      <c r="J703" s="28">
        <f t="shared" si="18"/>
        <v>0</v>
      </c>
      <c r="K703" s="29" t="s">
        <v>50</v>
      </c>
      <c r="L703" s="29" t="s">
        <v>45</v>
      </c>
      <c r="M703" s="29" t="s">
        <v>51</v>
      </c>
      <c r="N703" s="30" t="str">
        <f>VLOOKUP(M703,[6]OPERACIONAL!$A$1:$C$13,2,FALSE)</f>
        <v>SELECIONAR</v>
      </c>
    </row>
    <row r="704" spans="2:14">
      <c r="B704" s="23" t="str">
        <f t="shared" ref="B704:B767" si="19">MID(C704,1,2)</f>
        <v>U.</v>
      </c>
      <c r="C704" s="24" t="s">
        <v>4</v>
      </c>
      <c r="D704" s="25"/>
      <c r="E704" s="25"/>
      <c r="F704" s="24" t="s">
        <v>18</v>
      </c>
      <c r="G704" s="26">
        <v>1</v>
      </c>
      <c r="H704" s="31"/>
      <c r="I704" s="27">
        <v>0</v>
      </c>
      <c r="J704" s="28">
        <f t="shared" si="18"/>
        <v>0</v>
      </c>
      <c r="K704" s="29" t="s">
        <v>50</v>
      </c>
      <c r="L704" s="29" t="s">
        <v>45</v>
      </c>
      <c r="M704" s="29" t="s">
        <v>51</v>
      </c>
      <c r="N704" s="30" t="str">
        <f>VLOOKUP(M704,[6]OPERACIONAL!$A$1:$C$13,2,FALSE)</f>
        <v>SELECIONAR</v>
      </c>
    </row>
    <row r="705" spans="2:14">
      <c r="B705" s="23" t="str">
        <f t="shared" si="19"/>
        <v>U.</v>
      </c>
      <c r="C705" s="24" t="s">
        <v>4</v>
      </c>
      <c r="D705" s="25"/>
      <c r="E705" s="25"/>
      <c r="F705" s="24" t="s">
        <v>18</v>
      </c>
      <c r="G705" s="26">
        <v>1</v>
      </c>
      <c r="H705" s="31"/>
      <c r="I705" s="27">
        <v>0</v>
      </c>
      <c r="J705" s="28">
        <f t="shared" si="18"/>
        <v>0</v>
      </c>
      <c r="K705" s="29" t="s">
        <v>50</v>
      </c>
      <c r="L705" s="29" t="s">
        <v>45</v>
      </c>
      <c r="M705" s="29" t="s">
        <v>51</v>
      </c>
      <c r="N705" s="30" t="str">
        <f>VLOOKUP(M705,[6]OPERACIONAL!$A$1:$C$13,2,FALSE)</f>
        <v>SELECIONAR</v>
      </c>
    </row>
    <row r="706" spans="2:14">
      <c r="B706" s="23" t="str">
        <f t="shared" si="19"/>
        <v>U.</v>
      </c>
      <c r="C706" s="24" t="s">
        <v>4</v>
      </c>
      <c r="D706" s="25"/>
      <c r="E706" s="25"/>
      <c r="F706" s="24" t="s">
        <v>18</v>
      </c>
      <c r="G706" s="26">
        <v>1</v>
      </c>
      <c r="H706" s="31"/>
      <c r="I706" s="27">
        <v>0</v>
      </c>
      <c r="J706" s="28">
        <f t="shared" si="18"/>
        <v>0</v>
      </c>
      <c r="K706" s="29" t="s">
        <v>50</v>
      </c>
      <c r="L706" s="29" t="s">
        <v>45</v>
      </c>
      <c r="M706" s="29" t="s">
        <v>51</v>
      </c>
      <c r="N706" s="30" t="str">
        <f>VLOOKUP(M706,[6]OPERACIONAL!$A$1:$C$13,2,FALSE)</f>
        <v>SELECIONAR</v>
      </c>
    </row>
    <row r="707" spans="2:14">
      <c r="B707" s="23" t="str">
        <f t="shared" si="19"/>
        <v>U.</v>
      </c>
      <c r="C707" s="24" t="s">
        <v>4</v>
      </c>
      <c r="D707" s="25"/>
      <c r="E707" s="25"/>
      <c r="F707" s="24" t="s">
        <v>18</v>
      </c>
      <c r="G707" s="26">
        <v>1</v>
      </c>
      <c r="H707" s="31"/>
      <c r="I707" s="27">
        <v>0</v>
      </c>
      <c r="J707" s="28">
        <f t="shared" si="18"/>
        <v>0</v>
      </c>
      <c r="K707" s="29" t="s">
        <v>50</v>
      </c>
      <c r="L707" s="29" t="s">
        <v>45</v>
      </c>
      <c r="M707" s="29" t="s">
        <v>51</v>
      </c>
      <c r="N707" s="30" t="str">
        <f>VLOOKUP(M707,[6]OPERACIONAL!$A$1:$C$13,2,FALSE)</f>
        <v>SELECIONAR</v>
      </c>
    </row>
    <row r="708" spans="2:14">
      <c r="B708" s="23" t="str">
        <f t="shared" si="19"/>
        <v>U.</v>
      </c>
      <c r="C708" s="24" t="s">
        <v>4</v>
      </c>
      <c r="D708" s="25"/>
      <c r="E708" s="25"/>
      <c r="F708" s="24" t="s">
        <v>18</v>
      </c>
      <c r="G708" s="26">
        <v>1</v>
      </c>
      <c r="H708" s="31"/>
      <c r="I708" s="27">
        <v>0</v>
      </c>
      <c r="J708" s="28">
        <f t="shared" si="18"/>
        <v>0</v>
      </c>
      <c r="K708" s="29" t="s">
        <v>50</v>
      </c>
      <c r="L708" s="29" t="s">
        <v>45</v>
      </c>
      <c r="M708" s="29" t="s">
        <v>51</v>
      </c>
      <c r="N708" s="30" t="str">
        <f>VLOOKUP(M708,[6]OPERACIONAL!$A$1:$C$13,2,FALSE)</f>
        <v>SELECIONAR</v>
      </c>
    </row>
    <row r="709" spans="2:14">
      <c r="B709" s="23" t="str">
        <f t="shared" si="19"/>
        <v>U.</v>
      </c>
      <c r="C709" s="24" t="s">
        <v>4</v>
      </c>
      <c r="D709" s="25"/>
      <c r="E709" s="25"/>
      <c r="F709" s="24" t="s">
        <v>18</v>
      </c>
      <c r="G709" s="26">
        <v>1</v>
      </c>
      <c r="H709" s="31"/>
      <c r="I709" s="27">
        <v>0</v>
      </c>
      <c r="J709" s="28">
        <f t="shared" si="18"/>
        <v>0</v>
      </c>
      <c r="K709" s="29" t="s">
        <v>50</v>
      </c>
      <c r="L709" s="29" t="s">
        <v>45</v>
      </c>
      <c r="M709" s="29" t="s">
        <v>51</v>
      </c>
      <c r="N709" s="30" t="str">
        <f>VLOOKUP(M709,[6]OPERACIONAL!$A$1:$C$13,2,FALSE)</f>
        <v>SELECIONAR</v>
      </c>
    </row>
    <row r="710" spans="2:14">
      <c r="B710" s="23" t="str">
        <f t="shared" si="19"/>
        <v>U.</v>
      </c>
      <c r="C710" s="24" t="s">
        <v>4</v>
      </c>
      <c r="D710" s="25"/>
      <c r="E710" s="25"/>
      <c r="F710" s="24" t="s">
        <v>18</v>
      </c>
      <c r="G710" s="26">
        <v>1</v>
      </c>
      <c r="H710" s="31"/>
      <c r="I710" s="27">
        <v>0</v>
      </c>
      <c r="J710" s="28">
        <f t="shared" si="18"/>
        <v>0</v>
      </c>
      <c r="K710" s="29" t="s">
        <v>50</v>
      </c>
      <c r="L710" s="29" t="s">
        <v>45</v>
      </c>
      <c r="M710" s="29" t="s">
        <v>51</v>
      </c>
      <c r="N710" s="30" t="str">
        <f>VLOOKUP(M710,[6]OPERACIONAL!$A$1:$C$13,2,FALSE)</f>
        <v>SELECIONAR</v>
      </c>
    </row>
    <row r="711" spans="2:14">
      <c r="B711" s="23" t="str">
        <f t="shared" si="19"/>
        <v>U.</v>
      </c>
      <c r="C711" s="24" t="s">
        <v>4</v>
      </c>
      <c r="D711" s="25"/>
      <c r="E711" s="25"/>
      <c r="F711" s="24" t="s">
        <v>18</v>
      </c>
      <c r="G711" s="26">
        <v>1</v>
      </c>
      <c r="H711" s="31"/>
      <c r="I711" s="27">
        <v>0</v>
      </c>
      <c r="J711" s="28">
        <f t="shared" si="18"/>
        <v>0</v>
      </c>
      <c r="K711" s="29" t="s">
        <v>50</v>
      </c>
      <c r="L711" s="29" t="s">
        <v>45</v>
      </c>
      <c r="M711" s="29" t="s">
        <v>51</v>
      </c>
      <c r="N711" s="30" t="str">
        <f>VLOOKUP(M711,[6]OPERACIONAL!$A$1:$C$13,2,FALSE)</f>
        <v>SELECIONAR</v>
      </c>
    </row>
    <row r="712" spans="2:14">
      <c r="B712" s="23" t="str">
        <f t="shared" si="19"/>
        <v>U.</v>
      </c>
      <c r="C712" s="24" t="s">
        <v>4</v>
      </c>
      <c r="D712" s="25"/>
      <c r="E712" s="25"/>
      <c r="F712" s="24" t="s">
        <v>18</v>
      </c>
      <c r="G712" s="26">
        <v>1</v>
      </c>
      <c r="H712" s="31"/>
      <c r="I712" s="27">
        <v>0</v>
      </c>
      <c r="J712" s="28">
        <f t="shared" si="18"/>
        <v>0</v>
      </c>
      <c r="K712" s="29" t="s">
        <v>50</v>
      </c>
      <c r="L712" s="29" t="s">
        <v>45</v>
      </c>
      <c r="M712" s="29" t="s">
        <v>51</v>
      </c>
      <c r="N712" s="30" t="str">
        <f>VLOOKUP(M712,[6]OPERACIONAL!$A$1:$C$13,2,FALSE)</f>
        <v>SELECIONAR</v>
      </c>
    </row>
    <row r="713" spans="2:14">
      <c r="B713" s="23" t="str">
        <f t="shared" si="19"/>
        <v>U.</v>
      </c>
      <c r="C713" s="24" t="s">
        <v>4</v>
      </c>
      <c r="D713" s="25"/>
      <c r="E713" s="25"/>
      <c r="F713" s="24" t="s">
        <v>18</v>
      </c>
      <c r="G713" s="26">
        <v>1</v>
      </c>
      <c r="H713" s="31"/>
      <c r="I713" s="27">
        <v>0</v>
      </c>
      <c r="J713" s="28">
        <f t="shared" si="18"/>
        <v>0</v>
      </c>
      <c r="K713" s="29" t="s">
        <v>50</v>
      </c>
      <c r="L713" s="29" t="s">
        <v>45</v>
      </c>
      <c r="M713" s="29" t="s">
        <v>51</v>
      </c>
      <c r="N713" s="30" t="str">
        <f>VLOOKUP(M713,[6]OPERACIONAL!$A$1:$C$13,2,FALSE)</f>
        <v>SELECIONAR</v>
      </c>
    </row>
    <row r="714" spans="2:14">
      <c r="B714" s="23" t="str">
        <f t="shared" si="19"/>
        <v>U.</v>
      </c>
      <c r="C714" s="24" t="s">
        <v>4</v>
      </c>
      <c r="D714" s="25"/>
      <c r="E714" s="25"/>
      <c r="F714" s="24" t="s">
        <v>18</v>
      </c>
      <c r="G714" s="26">
        <v>1</v>
      </c>
      <c r="H714" s="31"/>
      <c r="I714" s="27">
        <v>0</v>
      </c>
      <c r="J714" s="28">
        <f t="shared" si="18"/>
        <v>0</v>
      </c>
      <c r="K714" s="29" t="s">
        <v>50</v>
      </c>
      <c r="L714" s="29" t="s">
        <v>45</v>
      </c>
      <c r="M714" s="29" t="s">
        <v>51</v>
      </c>
      <c r="N714" s="30" t="str">
        <f>VLOOKUP(M714,[6]OPERACIONAL!$A$1:$C$13,2,FALSE)</f>
        <v>SELECIONAR</v>
      </c>
    </row>
    <row r="715" spans="2:14">
      <c r="B715" s="23" t="str">
        <f t="shared" si="19"/>
        <v>U.</v>
      </c>
      <c r="C715" s="24" t="s">
        <v>4</v>
      </c>
      <c r="D715" s="25"/>
      <c r="E715" s="25"/>
      <c r="F715" s="24" t="s">
        <v>18</v>
      </c>
      <c r="G715" s="26">
        <v>1</v>
      </c>
      <c r="H715" s="31"/>
      <c r="I715" s="27">
        <v>0</v>
      </c>
      <c r="J715" s="28">
        <f t="shared" si="18"/>
        <v>0</v>
      </c>
      <c r="K715" s="29" t="s">
        <v>50</v>
      </c>
      <c r="L715" s="29" t="s">
        <v>45</v>
      </c>
      <c r="M715" s="29" t="s">
        <v>51</v>
      </c>
      <c r="N715" s="30" t="str">
        <f>VLOOKUP(M715,[6]OPERACIONAL!$A$1:$C$13,2,FALSE)</f>
        <v>SELECIONAR</v>
      </c>
    </row>
    <row r="716" spans="2:14">
      <c r="B716" s="23" t="str">
        <f t="shared" si="19"/>
        <v>U.</v>
      </c>
      <c r="C716" s="24" t="s">
        <v>4</v>
      </c>
      <c r="D716" s="25"/>
      <c r="E716" s="25"/>
      <c r="F716" s="24" t="s">
        <v>18</v>
      </c>
      <c r="G716" s="26">
        <v>1</v>
      </c>
      <c r="H716" s="31"/>
      <c r="I716" s="27">
        <v>0</v>
      </c>
      <c r="J716" s="28">
        <f t="shared" si="18"/>
        <v>0</v>
      </c>
      <c r="K716" s="29" t="s">
        <v>50</v>
      </c>
      <c r="L716" s="29" t="s">
        <v>45</v>
      </c>
      <c r="M716" s="29" t="s">
        <v>51</v>
      </c>
      <c r="N716" s="30" t="str">
        <f>VLOOKUP(M716,[6]OPERACIONAL!$A$1:$C$13,2,FALSE)</f>
        <v>SELECIONAR</v>
      </c>
    </row>
    <row r="717" spans="2:14">
      <c r="B717" s="23" t="str">
        <f t="shared" si="19"/>
        <v>U.</v>
      </c>
      <c r="C717" s="24" t="s">
        <v>4</v>
      </c>
      <c r="D717" s="25"/>
      <c r="E717" s="25"/>
      <c r="F717" s="24" t="s">
        <v>18</v>
      </c>
      <c r="G717" s="26">
        <v>1</v>
      </c>
      <c r="H717" s="31"/>
      <c r="I717" s="27">
        <v>0</v>
      </c>
      <c r="J717" s="28">
        <f t="shared" si="18"/>
        <v>0</v>
      </c>
      <c r="K717" s="29" t="s">
        <v>50</v>
      </c>
      <c r="L717" s="29" t="s">
        <v>45</v>
      </c>
      <c r="M717" s="29" t="s">
        <v>51</v>
      </c>
      <c r="N717" s="30" t="str">
        <f>VLOOKUP(M717,[6]OPERACIONAL!$A$1:$C$13,2,FALSE)</f>
        <v>SELECIONAR</v>
      </c>
    </row>
    <row r="718" spans="2:14">
      <c r="B718" s="23" t="str">
        <f t="shared" si="19"/>
        <v>U.</v>
      </c>
      <c r="C718" s="24" t="s">
        <v>4</v>
      </c>
      <c r="D718" s="25"/>
      <c r="E718" s="25"/>
      <c r="F718" s="24" t="s">
        <v>18</v>
      </c>
      <c r="G718" s="26">
        <v>1</v>
      </c>
      <c r="H718" s="31"/>
      <c r="I718" s="27">
        <v>0</v>
      </c>
      <c r="J718" s="28">
        <f t="shared" si="18"/>
        <v>0</v>
      </c>
      <c r="K718" s="29" t="s">
        <v>50</v>
      </c>
      <c r="L718" s="29" t="s">
        <v>45</v>
      </c>
      <c r="M718" s="29" t="s">
        <v>51</v>
      </c>
      <c r="N718" s="30" t="str">
        <f>VLOOKUP(M718,[6]OPERACIONAL!$A$1:$C$13,2,FALSE)</f>
        <v>SELECIONAR</v>
      </c>
    </row>
    <row r="719" spans="2:14">
      <c r="B719" s="23" t="str">
        <f t="shared" si="19"/>
        <v>U.</v>
      </c>
      <c r="C719" s="24" t="s">
        <v>4</v>
      </c>
      <c r="D719" s="25"/>
      <c r="E719" s="25"/>
      <c r="F719" s="24" t="s">
        <v>18</v>
      </c>
      <c r="G719" s="26">
        <v>1</v>
      </c>
      <c r="H719" s="31"/>
      <c r="I719" s="27">
        <v>0</v>
      </c>
      <c r="J719" s="28">
        <f t="shared" si="18"/>
        <v>0</v>
      </c>
      <c r="K719" s="29" t="s">
        <v>50</v>
      </c>
      <c r="L719" s="29" t="s">
        <v>45</v>
      </c>
      <c r="M719" s="29" t="s">
        <v>51</v>
      </c>
      <c r="N719" s="30" t="str">
        <f>VLOOKUP(M719,[6]OPERACIONAL!$A$1:$C$13,2,FALSE)</f>
        <v>SELECIONAR</v>
      </c>
    </row>
    <row r="720" spans="2:14">
      <c r="B720" s="23" t="str">
        <f t="shared" si="19"/>
        <v>U.</v>
      </c>
      <c r="C720" s="24" t="s">
        <v>4</v>
      </c>
      <c r="D720" s="25"/>
      <c r="E720" s="25"/>
      <c r="F720" s="24" t="s">
        <v>18</v>
      </c>
      <c r="G720" s="26">
        <v>1</v>
      </c>
      <c r="H720" s="31"/>
      <c r="I720" s="27">
        <v>0</v>
      </c>
      <c r="J720" s="28">
        <f t="shared" si="18"/>
        <v>0</v>
      </c>
      <c r="K720" s="29" t="s">
        <v>50</v>
      </c>
      <c r="L720" s="29" t="s">
        <v>45</v>
      </c>
      <c r="M720" s="29" t="s">
        <v>51</v>
      </c>
      <c r="N720" s="30" t="str">
        <f>VLOOKUP(M720,[6]OPERACIONAL!$A$1:$C$13,2,FALSE)</f>
        <v>SELECIONAR</v>
      </c>
    </row>
    <row r="721" spans="2:14">
      <c r="B721" s="23" t="str">
        <f t="shared" si="19"/>
        <v>U.</v>
      </c>
      <c r="C721" s="24" t="s">
        <v>4</v>
      </c>
      <c r="D721" s="25"/>
      <c r="E721" s="25"/>
      <c r="F721" s="24" t="s">
        <v>18</v>
      </c>
      <c r="G721" s="26">
        <v>1</v>
      </c>
      <c r="H721" s="31"/>
      <c r="I721" s="27">
        <v>0</v>
      </c>
      <c r="J721" s="28">
        <f t="shared" si="18"/>
        <v>0</v>
      </c>
      <c r="K721" s="29" t="s">
        <v>50</v>
      </c>
      <c r="L721" s="29" t="s">
        <v>45</v>
      </c>
      <c r="M721" s="29" t="s">
        <v>51</v>
      </c>
      <c r="N721" s="30" t="str">
        <f>VLOOKUP(M721,[6]OPERACIONAL!$A$1:$C$13,2,FALSE)</f>
        <v>SELECIONAR</v>
      </c>
    </row>
    <row r="722" spans="2:14">
      <c r="B722" s="23" t="str">
        <f t="shared" si="19"/>
        <v>U.</v>
      </c>
      <c r="C722" s="24" t="s">
        <v>4</v>
      </c>
      <c r="D722" s="25"/>
      <c r="E722" s="25"/>
      <c r="F722" s="24" t="s">
        <v>18</v>
      </c>
      <c r="G722" s="26">
        <v>1</v>
      </c>
      <c r="H722" s="31"/>
      <c r="I722" s="27">
        <v>0</v>
      </c>
      <c r="J722" s="28">
        <f t="shared" si="18"/>
        <v>0</v>
      </c>
      <c r="K722" s="29" t="s">
        <v>50</v>
      </c>
      <c r="L722" s="29" t="s">
        <v>45</v>
      </c>
      <c r="M722" s="29" t="s">
        <v>51</v>
      </c>
      <c r="N722" s="30" t="str">
        <f>VLOOKUP(M722,[6]OPERACIONAL!$A$1:$C$13,2,FALSE)</f>
        <v>SELECIONAR</v>
      </c>
    </row>
    <row r="723" spans="2:14">
      <c r="B723" s="23" t="str">
        <f t="shared" si="19"/>
        <v>U.</v>
      </c>
      <c r="C723" s="24" t="s">
        <v>4</v>
      </c>
      <c r="D723" s="25"/>
      <c r="E723" s="25"/>
      <c r="F723" s="24" t="s">
        <v>18</v>
      </c>
      <c r="G723" s="26">
        <v>1</v>
      </c>
      <c r="H723" s="31"/>
      <c r="I723" s="27">
        <v>0</v>
      </c>
      <c r="J723" s="28">
        <f t="shared" si="18"/>
        <v>0</v>
      </c>
      <c r="K723" s="29" t="s">
        <v>50</v>
      </c>
      <c r="L723" s="29" t="s">
        <v>45</v>
      </c>
      <c r="M723" s="29" t="s">
        <v>51</v>
      </c>
      <c r="N723" s="30" t="str">
        <f>VLOOKUP(M723,[6]OPERACIONAL!$A$1:$C$13,2,FALSE)</f>
        <v>SELECIONAR</v>
      </c>
    </row>
    <row r="724" spans="2:14">
      <c r="B724" s="23" t="str">
        <f t="shared" si="19"/>
        <v>U.</v>
      </c>
      <c r="C724" s="24" t="s">
        <v>4</v>
      </c>
      <c r="D724" s="25"/>
      <c r="E724" s="25"/>
      <c r="F724" s="24" t="s">
        <v>18</v>
      </c>
      <c r="G724" s="26">
        <v>1</v>
      </c>
      <c r="H724" s="31"/>
      <c r="I724" s="27">
        <v>0</v>
      </c>
      <c r="J724" s="28">
        <f t="shared" si="18"/>
        <v>0</v>
      </c>
      <c r="K724" s="29" t="s">
        <v>50</v>
      </c>
      <c r="L724" s="29" t="s">
        <v>45</v>
      </c>
      <c r="M724" s="29" t="s">
        <v>51</v>
      </c>
      <c r="N724" s="30" t="str">
        <f>VLOOKUP(M724,[6]OPERACIONAL!$A$1:$C$13,2,FALSE)</f>
        <v>SELECIONAR</v>
      </c>
    </row>
    <row r="725" spans="2:14">
      <c r="B725" s="23" t="str">
        <f t="shared" si="19"/>
        <v>U.</v>
      </c>
      <c r="C725" s="24" t="s">
        <v>4</v>
      </c>
      <c r="D725" s="25"/>
      <c r="E725" s="25"/>
      <c r="F725" s="24" t="s">
        <v>18</v>
      </c>
      <c r="G725" s="26">
        <v>1</v>
      </c>
      <c r="H725" s="31"/>
      <c r="I725" s="27">
        <v>0</v>
      </c>
      <c r="J725" s="28">
        <f t="shared" si="18"/>
        <v>0</v>
      </c>
      <c r="K725" s="29" t="s">
        <v>50</v>
      </c>
      <c r="L725" s="29" t="s">
        <v>45</v>
      </c>
      <c r="M725" s="29" t="s">
        <v>51</v>
      </c>
      <c r="N725" s="30" t="str">
        <f>VLOOKUP(M725,[6]OPERACIONAL!$A$1:$C$13,2,FALSE)</f>
        <v>SELECIONAR</v>
      </c>
    </row>
    <row r="726" spans="2:14">
      <c r="B726" s="23" t="str">
        <f t="shared" si="19"/>
        <v>U.</v>
      </c>
      <c r="C726" s="24" t="s">
        <v>4</v>
      </c>
      <c r="D726" s="25"/>
      <c r="E726" s="25"/>
      <c r="F726" s="24" t="s">
        <v>18</v>
      </c>
      <c r="G726" s="26">
        <v>1</v>
      </c>
      <c r="H726" s="31"/>
      <c r="I726" s="27">
        <v>0</v>
      </c>
      <c r="J726" s="28">
        <f t="shared" si="18"/>
        <v>0</v>
      </c>
      <c r="K726" s="29" t="s">
        <v>50</v>
      </c>
      <c r="L726" s="29" t="s">
        <v>45</v>
      </c>
      <c r="M726" s="29" t="s">
        <v>51</v>
      </c>
      <c r="N726" s="30" t="str">
        <f>VLOOKUP(M726,[6]OPERACIONAL!$A$1:$C$13,2,FALSE)</f>
        <v>SELECIONAR</v>
      </c>
    </row>
    <row r="727" spans="2:14">
      <c r="B727" s="23" t="str">
        <f t="shared" si="19"/>
        <v>U.</v>
      </c>
      <c r="C727" s="24" t="s">
        <v>4</v>
      </c>
      <c r="D727" s="25"/>
      <c r="E727" s="25"/>
      <c r="F727" s="24" t="s">
        <v>18</v>
      </c>
      <c r="G727" s="26">
        <v>1</v>
      </c>
      <c r="H727" s="31"/>
      <c r="I727" s="27">
        <v>0</v>
      </c>
      <c r="J727" s="28">
        <f t="shared" si="18"/>
        <v>0</v>
      </c>
      <c r="K727" s="29" t="s">
        <v>50</v>
      </c>
      <c r="L727" s="29" t="s">
        <v>45</v>
      </c>
      <c r="M727" s="29" t="s">
        <v>51</v>
      </c>
      <c r="N727" s="30" t="str">
        <f>VLOOKUP(M727,[6]OPERACIONAL!$A$1:$C$13,2,FALSE)</f>
        <v>SELECIONAR</v>
      </c>
    </row>
    <row r="728" spans="2:14">
      <c r="B728" s="23" t="str">
        <f t="shared" si="19"/>
        <v>U.</v>
      </c>
      <c r="C728" s="24" t="s">
        <v>4</v>
      </c>
      <c r="D728" s="25"/>
      <c r="E728" s="25"/>
      <c r="F728" s="24" t="s">
        <v>18</v>
      </c>
      <c r="G728" s="26">
        <v>1</v>
      </c>
      <c r="H728" s="31"/>
      <c r="I728" s="27">
        <v>0</v>
      </c>
      <c r="J728" s="28">
        <f t="shared" si="18"/>
        <v>0</v>
      </c>
      <c r="K728" s="29" t="s">
        <v>50</v>
      </c>
      <c r="L728" s="29" t="s">
        <v>45</v>
      </c>
      <c r="M728" s="29" t="s">
        <v>51</v>
      </c>
      <c r="N728" s="30" t="str">
        <f>VLOOKUP(M728,[6]OPERACIONAL!$A$1:$C$13,2,FALSE)</f>
        <v>SELECIONAR</v>
      </c>
    </row>
    <row r="729" spans="2:14">
      <c r="B729" s="23" t="str">
        <f t="shared" si="19"/>
        <v>U.</v>
      </c>
      <c r="C729" s="24" t="s">
        <v>4</v>
      </c>
      <c r="D729" s="25"/>
      <c r="E729" s="25"/>
      <c r="F729" s="24" t="s">
        <v>18</v>
      </c>
      <c r="G729" s="26">
        <v>1</v>
      </c>
      <c r="H729" s="31"/>
      <c r="I729" s="27">
        <v>0</v>
      </c>
      <c r="J729" s="28">
        <f t="shared" si="18"/>
        <v>0</v>
      </c>
      <c r="K729" s="29" t="s">
        <v>50</v>
      </c>
      <c r="L729" s="29" t="s">
        <v>45</v>
      </c>
      <c r="M729" s="29" t="s">
        <v>51</v>
      </c>
      <c r="N729" s="30" t="str">
        <f>VLOOKUP(M729,[6]OPERACIONAL!$A$1:$C$13,2,FALSE)</f>
        <v>SELECIONAR</v>
      </c>
    </row>
    <row r="730" spans="2:14">
      <c r="B730" s="23" t="str">
        <f t="shared" si="19"/>
        <v>U.</v>
      </c>
      <c r="C730" s="24" t="s">
        <v>4</v>
      </c>
      <c r="D730" s="25"/>
      <c r="E730" s="25"/>
      <c r="F730" s="24" t="s">
        <v>18</v>
      </c>
      <c r="G730" s="26">
        <v>1</v>
      </c>
      <c r="H730" s="31"/>
      <c r="I730" s="27">
        <v>0</v>
      </c>
      <c r="J730" s="28">
        <f t="shared" si="18"/>
        <v>0</v>
      </c>
      <c r="K730" s="29" t="s">
        <v>50</v>
      </c>
      <c r="L730" s="29" t="s">
        <v>45</v>
      </c>
      <c r="M730" s="29" t="s">
        <v>51</v>
      </c>
      <c r="N730" s="30" t="str">
        <f>VLOOKUP(M730,[6]OPERACIONAL!$A$1:$C$13,2,FALSE)</f>
        <v>SELECIONAR</v>
      </c>
    </row>
    <row r="731" spans="2:14">
      <c r="B731" s="23" t="str">
        <f t="shared" si="19"/>
        <v>U.</v>
      </c>
      <c r="C731" s="24" t="s">
        <v>4</v>
      </c>
      <c r="D731" s="25"/>
      <c r="E731" s="25"/>
      <c r="F731" s="24" t="s">
        <v>18</v>
      </c>
      <c r="G731" s="26">
        <v>1</v>
      </c>
      <c r="H731" s="31"/>
      <c r="I731" s="27">
        <v>0</v>
      </c>
      <c r="J731" s="28">
        <f t="shared" si="18"/>
        <v>0</v>
      </c>
      <c r="K731" s="29" t="s">
        <v>50</v>
      </c>
      <c r="L731" s="29" t="s">
        <v>45</v>
      </c>
      <c r="M731" s="29" t="s">
        <v>51</v>
      </c>
      <c r="N731" s="30" t="str">
        <f>VLOOKUP(M731,[6]OPERACIONAL!$A$1:$C$13,2,FALSE)</f>
        <v>SELECIONAR</v>
      </c>
    </row>
    <row r="732" spans="2:14">
      <c r="B732" s="23" t="str">
        <f t="shared" si="19"/>
        <v>U.</v>
      </c>
      <c r="C732" s="24" t="s">
        <v>4</v>
      </c>
      <c r="D732" s="25"/>
      <c r="E732" s="25"/>
      <c r="F732" s="24" t="s">
        <v>18</v>
      </c>
      <c r="G732" s="26">
        <v>1</v>
      </c>
      <c r="H732" s="31"/>
      <c r="I732" s="27">
        <v>0</v>
      </c>
      <c r="J732" s="28">
        <f t="shared" si="18"/>
        <v>0</v>
      </c>
      <c r="K732" s="29" t="s">
        <v>50</v>
      </c>
      <c r="L732" s="29" t="s">
        <v>45</v>
      </c>
      <c r="M732" s="29" t="s">
        <v>51</v>
      </c>
      <c r="N732" s="30" t="str">
        <f>VLOOKUP(M732,[6]OPERACIONAL!$A$1:$C$13,2,FALSE)</f>
        <v>SELECIONAR</v>
      </c>
    </row>
    <row r="733" spans="2:14">
      <c r="B733" s="23" t="str">
        <f t="shared" si="19"/>
        <v>U.</v>
      </c>
      <c r="C733" s="24" t="s">
        <v>4</v>
      </c>
      <c r="D733" s="25"/>
      <c r="E733" s="25"/>
      <c r="F733" s="24" t="s">
        <v>18</v>
      </c>
      <c r="G733" s="26">
        <v>1</v>
      </c>
      <c r="H733" s="31"/>
      <c r="I733" s="27">
        <v>0</v>
      </c>
      <c r="J733" s="28">
        <f t="shared" si="18"/>
        <v>0</v>
      </c>
      <c r="K733" s="29" t="s">
        <v>50</v>
      </c>
      <c r="L733" s="29" t="s">
        <v>45</v>
      </c>
      <c r="M733" s="29" t="s">
        <v>51</v>
      </c>
      <c r="N733" s="30" t="str">
        <f>VLOOKUP(M733,[6]OPERACIONAL!$A$1:$C$13,2,FALSE)</f>
        <v>SELECIONAR</v>
      </c>
    </row>
    <row r="734" spans="2:14">
      <c r="B734" s="23" t="str">
        <f t="shared" si="19"/>
        <v>U.</v>
      </c>
      <c r="C734" s="24" t="s">
        <v>4</v>
      </c>
      <c r="D734" s="25"/>
      <c r="E734" s="25"/>
      <c r="F734" s="24" t="s">
        <v>18</v>
      </c>
      <c r="G734" s="26">
        <v>1</v>
      </c>
      <c r="H734" s="31"/>
      <c r="I734" s="27">
        <v>0</v>
      </c>
      <c r="J734" s="28">
        <f t="shared" si="18"/>
        <v>0</v>
      </c>
      <c r="K734" s="29" t="s">
        <v>50</v>
      </c>
      <c r="L734" s="29" t="s">
        <v>45</v>
      </c>
      <c r="M734" s="29" t="s">
        <v>51</v>
      </c>
      <c r="N734" s="30" t="str">
        <f>VLOOKUP(M734,[6]OPERACIONAL!$A$1:$C$13,2,FALSE)</f>
        <v>SELECIONAR</v>
      </c>
    </row>
    <row r="735" spans="2:14">
      <c r="B735" s="23" t="str">
        <f t="shared" si="19"/>
        <v>U.</v>
      </c>
      <c r="C735" s="24" t="s">
        <v>4</v>
      </c>
      <c r="D735" s="25"/>
      <c r="E735" s="25"/>
      <c r="F735" s="24" t="s">
        <v>18</v>
      </c>
      <c r="G735" s="26">
        <v>1</v>
      </c>
      <c r="H735" s="31"/>
      <c r="I735" s="27">
        <v>0</v>
      </c>
      <c r="J735" s="28">
        <f t="shared" ref="J735:J798" si="20">G735*I735</f>
        <v>0</v>
      </c>
      <c r="K735" s="29" t="s">
        <v>50</v>
      </c>
      <c r="L735" s="29" t="s">
        <v>45</v>
      </c>
      <c r="M735" s="29" t="s">
        <v>51</v>
      </c>
      <c r="N735" s="30" t="str">
        <f>VLOOKUP(M735,[6]OPERACIONAL!$A$1:$C$13,2,FALSE)</f>
        <v>SELECIONAR</v>
      </c>
    </row>
    <row r="736" spans="2:14">
      <c r="B736" s="23" t="str">
        <f t="shared" si="19"/>
        <v>U.</v>
      </c>
      <c r="C736" s="24" t="s">
        <v>4</v>
      </c>
      <c r="D736" s="25"/>
      <c r="E736" s="25"/>
      <c r="F736" s="24" t="s">
        <v>18</v>
      </c>
      <c r="G736" s="26">
        <v>1</v>
      </c>
      <c r="H736" s="31"/>
      <c r="I736" s="27">
        <v>0</v>
      </c>
      <c r="J736" s="28">
        <f t="shared" si="20"/>
        <v>0</v>
      </c>
      <c r="K736" s="29" t="s">
        <v>50</v>
      </c>
      <c r="L736" s="29" t="s">
        <v>45</v>
      </c>
      <c r="M736" s="29" t="s">
        <v>51</v>
      </c>
      <c r="N736" s="30" t="str">
        <f>VLOOKUP(M736,[6]OPERACIONAL!$A$1:$C$13,2,FALSE)</f>
        <v>SELECIONAR</v>
      </c>
    </row>
    <row r="737" spans="2:14">
      <c r="B737" s="23" t="str">
        <f t="shared" si="19"/>
        <v>U.</v>
      </c>
      <c r="C737" s="24" t="s">
        <v>4</v>
      </c>
      <c r="D737" s="25"/>
      <c r="E737" s="25"/>
      <c r="F737" s="24" t="s">
        <v>18</v>
      </c>
      <c r="G737" s="26">
        <v>1</v>
      </c>
      <c r="H737" s="31"/>
      <c r="I737" s="27">
        <v>0</v>
      </c>
      <c r="J737" s="28">
        <f t="shared" si="20"/>
        <v>0</v>
      </c>
      <c r="K737" s="29" t="s">
        <v>50</v>
      </c>
      <c r="L737" s="29" t="s">
        <v>45</v>
      </c>
      <c r="M737" s="29" t="s">
        <v>51</v>
      </c>
      <c r="N737" s="30" t="str">
        <f>VLOOKUP(M737,[6]OPERACIONAL!$A$1:$C$13,2,FALSE)</f>
        <v>SELECIONAR</v>
      </c>
    </row>
    <row r="738" spans="2:14">
      <c r="B738" s="23" t="str">
        <f t="shared" si="19"/>
        <v>U.</v>
      </c>
      <c r="C738" s="24" t="s">
        <v>4</v>
      </c>
      <c r="D738" s="25"/>
      <c r="E738" s="25"/>
      <c r="F738" s="24" t="s">
        <v>18</v>
      </c>
      <c r="G738" s="26">
        <v>1</v>
      </c>
      <c r="H738" s="31"/>
      <c r="I738" s="27">
        <v>0</v>
      </c>
      <c r="J738" s="28">
        <f t="shared" si="20"/>
        <v>0</v>
      </c>
      <c r="K738" s="29" t="s">
        <v>50</v>
      </c>
      <c r="L738" s="29" t="s">
        <v>45</v>
      </c>
      <c r="M738" s="29" t="s">
        <v>51</v>
      </c>
      <c r="N738" s="30" t="str">
        <f>VLOOKUP(M738,[6]OPERACIONAL!$A$1:$C$13,2,FALSE)</f>
        <v>SELECIONAR</v>
      </c>
    </row>
    <row r="739" spans="2:14">
      <c r="B739" s="23" t="str">
        <f t="shared" si="19"/>
        <v>U.</v>
      </c>
      <c r="C739" s="24" t="s">
        <v>4</v>
      </c>
      <c r="D739" s="25"/>
      <c r="E739" s="25"/>
      <c r="F739" s="24" t="s">
        <v>18</v>
      </c>
      <c r="G739" s="26">
        <v>1</v>
      </c>
      <c r="H739" s="31"/>
      <c r="I739" s="27">
        <v>0</v>
      </c>
      <c r="J739" s="28">
        <f t="shared" si="20"/>
        <v>0</v>
      </c>
      <c r="K739" s="29" t="s">
        <v>50</v>
      </c>
      <c r="L739" s="29" t="s">
        <v>45</v>
      </c>
      <c r="M739" s="29" t="s">
        <v>51</v>
      </c>
      <c r="N739" s="30" t="str">
        <f>VLOOKUP(M739,[6]OPERACIONAL!$A$1:$C$13,2,FALSE)</f>
        <v>SELECIONAR</v>
      </c>
    </row>
    <row r="740" spans="2:14">
      <c r="B740" s="23" t="str">
        <f t="shared" si="19"/>
        <v>U.</v>
      </c>
      <c r="C740" s="24" t="s">
        <v>4</v>
      </c>
      <c r="D740" s="25"/>
      <c r="E740" s="25"/>
      <c r="F740" s="24" t="s">
        <v>18</v>
      </c>
      <c r="G740" s="26">
        <v>1</v>
      </c>
      <c r="H740" s="31"/>
      <c r="I740" s="27">
        <v>0</v>
      </c>
      <c r="J740" s="28">
        <f t="shared" si="20"/>
        <v>0</v>
      </c>
      <c r="K740" s="29" t="s">
        <v>50</v>
      </c>
      <c r="L740" s="29" t="s">
        <v>45</v>
      </c>
      <c r="M740" s="29" t="s">
        <v>51</v>
      </c>
      <c r="N740" s="30" t="str">
        <f>VLOOKUP(M740,[6]OPERACIONAL!$A$1:$C$13,2,FALSE)</f>
        <v>SELECIONAR</v>
      </c>
    </row>
    <row r="741" spans="2:14">
      <c r="B741" s="23" t="str">
        <f t="shared" si="19"/>
        <v>U.</v>
      </c>
      <c r="C741" s="24" t="s">
        <v>4</v>
      </c>
      <c r="D741" s="25"/>
      <c r="E741" s="25"/>
      <c r="F741" s="24" t="s">
        <v>18</v>
      </c>
      <c r="G741" s="26">
        <v>1</v>
      </c>
      <c r="H741" s="31"/>
      <c r="I741" s="27">
        <v>0</v>
      </c>
      <c r="J741" s="28">
        <f t="shared" si="20"/>
        <v>0</v>
      </c>
      <c r="K741" s="29" t="s">
        <v>50</v>
      </c>
      <c r="L741" s="29" t="s">
        <v>45</v>
      </c>
      <c r="M741" s="29" t="s">
        <v>51</v>
      </c>
      <c r="N741" s="30" t="str">
        <f>VLOOKUP(M741,[6]OPERACIONAL!$A$1:$C$13,2,FALSE)</f>
        <v>SELECIONAR</v>
      </c>
    </row>
    <row r="742" spans="2:14">
      <c r="B742" s="23" t="str">
        <f t="shared" si="19"/>
        <v>U.</v>
      </c>
      <c r="C742" s="24" t="s">
        <v>4</v>
      </c>
      <c r="D742" s="25"/>
      <c r="E742" s="25"/>
      <c r="F742" s="24" t="s">
        <v>18</v>
      </c>
      <c r="G742" s="26">
        <v>1</v>
      </c>
      <c r="H742" s="31"/>
      <c r="I742" s="27">
        <v>0</v>
      </c>
      <c r="J742" s="28">
        <f t="shared" si="20"/>
        <v>0</v>
      </c>
      <c r="K742" s="29" t="s">
        <v>50</v>
      </c>
      <c r="L742" s="29" t="s">
        <v>45</v>
      </c>
      <c r="M742" s="29" t="s">
        <v>51</v>
      </c>
      <c r="N742" s="30" t="str">
        <f>VLOOKUP(M742,[6]OPERACIONAL!$A$1:$C$13,2,FALSE)</f>
        <v>SELECIONAR</v>
      </c>
    </row>
    <row r="743" spans="2:14">
      <c r="B743" s="23" t="str">
        <f t="shared" si="19"/>
        <v>U.</v>
      </c>
      <c r="C743" s="24" t="s">
        <v>4</v>
      </c>
      <c r="D743" s="25"/>
      <c r="E743" s="25"/>
      <c r="F743" s="24" t="s">
        <v>18</v>
      </c>
      <c r="G743" s="26">
        <v>1</v>
      </c>
      <c r="H743" s="31"/>
      <c r="I743" s="27">
        <v>0</v>
      </c>
      <c r="J743" s="28">
        <f t="shared" si="20"/>
        <v>0</v>
      </c>
      <c r="K743" s="29" t="s">
        <v>50</v>
      </c>
      <c r="L743" s="29" t="s">
        <v>45</v>
      </c>
      <c r="M743" s="29" t="s">
        <v>51</v>
      </c>
      <c r="N743" s="30" t="str">
        <f>VLOOKUP(M743,[6]OPERACIONAL!$A$1:$C$13,2,FALSE)</f>
        <v>SELECIONAR</v>
      </c>
    </row>
    <row r="744" spans="2:14">
      <c r="B744" s="23" t="str">
        <f t="shared" si="19"/>
        <v>U.</v>
      </c>
      <c r="C744" s="24" t="s">
        <v>4</v>
      </c>
      <c r="D744" s="25"/>
      <c r="E744" s="25"/>
      <c r="F744" s="24" t="s">
        <v>18</v>
      </c>
      <c r="G744" s="26">
        <v>1</v>
      </c>
      <c r="H744" s="31"/>
      <c r="I744" s="27">
        <v>0</v>
      </c>
      <c r="J744" s="28">
        <f t="shared" si="20"/>
        <v>0</v>
      </c>
      <c r="K744" s="29" t="s">
        <v>50</v>
      </c>
      <c r="L744" s="29" t="s">
        <v>45</v>
      </c>
      <c r="M744" s="29" t="s">
        <v>51</v>
      </c>
      <c r="N744" s="30" t="str">
        <f>VLOOKUP(M744,[6]OPERACIONAL!$A$1:$C$13,2,FALSE)</f>
        <v>SELECIONAR</v>
      </c>
    </row>
    <row r="745" spans="2:14">
      <c r="B745" s="23" t="str">
        <f t="shared" si="19"/>
        <v>U.</v>
      </c>
      <c r="C745" s="24" t="s">
        <v>4</v>
      </c>
      <c r="D745" s="25"/>
      <c r="E745" s="25"/>
      <c r="F745" s="24" t="s">
        <v>18</v>
      </c>
      <c r="G745" s="26">
        <v>1</v>
      </c>
      <c r="H745" s="31"/>
      <c r="I745" s="27">
        <v>0</v>
      </c>
      <c r="J745" s="28">
        <f t="shared" si="20"/>
        <v>0</v>
      </c>
      <c r="K745" s="29" t="s">
        <v>50</v>
      </c>
      <c r="L745" s="29" t="s">
        <v>45</v>
      </c>
      <c r="M745" s="29" t="s">
        <v>51</v>
      </c>
      <c r="N745" s="30" t="str">
        <f>VLOOKUP(M745,[6]OPERACIONAL!$A$1:$C$13,2,FALSE)</f>
        <v>SELECIONAR</v>
      </c>
    </row>
    <row r="746" spans="2:14">
      <c r="B746" s="23" t="str">
        <f t="shared" si="19"/>
        <v>U.</v>
      </c>
      <c r="C746" s="24" t="s">
        <v>4</v>
      </c>
      <c r="D746" s="25"/>
      <c r="E746" s="25"/>
      <c r="F746" s="24" t="s">
        <v>18</v>
      </c>
      <c r="G746" s="26">
        <v>1</v>
      </c>
      <c r="H746" s="31"/>
      <c r="I746" s="27">
        <v>0</v>
      </c>
      <c r="J746" s="28">
        <f t="shared" si="20"/>
        <v>0</v>
      </c>
      <c r="K746" s="29" t="s">
        <v>50</v>
      </c>
      <c r="L746" s="29" t="s">
        <v>45</v>
      </c>
      <c r="M746" s="29" t="s">
        <v>51</v>
      </c>
      <c r="N746" s="30" t="str">
        <f>VLOOKUP(M746,[6]OPERACIONAL!$A$1:$C$13,2,FALSE)</f>
        <v>SELECIONAR</v>
      </c>
    </row>
    <row r="747" spans="2:14">
      <c r="B747" s="23" t="str">
        <f t="shared" si="19"/>
        <v>U.</v>
      </c>
      <c r="C747" s="24" t="s">
        <v>4</v>
      </c>
      <c r="D747" s="25"/>
      <c r="E747" s="25"/>
      <c r="F747" s="24" t="s">
        <v>18</v>
      </c>
      <c r="G747" s="26">
        <v>1</v>
      </c>
      <c r="H747" s="31"/>
      <c r="I747" s="27">
        <v>0</v>
      </c>
      <c r="J747" s="28">
        <f t="shared" si="20"/>
        <v>0</v>
      </c>
      <c r="K747" s="29" t="s">
        <v>50</v>
      </c>
      <c r="L747" s="29" t="s">
        <v>45</v>
      </c>
      <c r="M747" s="29" t="s">
        <v>51</v>
      </c>
      <c r="N747" s="30" t="str">
        <f>VLOOKUP(M747,[6]OPERACIONAL!$A$1:$C$13,2,FALSE)</f>
        <v>SELECIONAR</v>
      </c>
    </row>
    <row r="748" spans="2:14">
      <c r="B748" s="23" t="str">
        <f t="shared" si="19"/>
        <v>U.</v>
      </c>
      <c r="C748" s="24" t="s">
        <v>4</v>
      </c>
      <c r="D748" s="25"/>
      <c r="E748" s="25"/>
      <c r="F748" s="24" t="s">
        <v>18</v>
      </c>
      <c r="G748" s="26">
        <v>1</v>
      </c>
      <c r="H748" s="31"/>
      <c r="I748" s="27">
        <v>0</v>
      </c>
      <c r="J748" s="28">
        <f t="shared" si="20"/>
        <v>0</v>
      </c>
      <c r="K748" s="29" t="s">
        <v>50</v>
      </c>
      <c r="L748" s="29" t="s">
        <v>45</v>
      </c>
      <c r="M748" s="29" t="s">
        <v>51</v>
      </c>
      <c r="N748" s="30" t="str">
        <f>VLOOKUP(M748,[6]OPERACIONAL!$A$1:$C$13,2,FALSE)</f>
        <v>SELECIONAR</v>
      </c>
    </row>
    <row r="749" spans="2:14">
      <c r="B749" s="23" t="str">
        <f t="shared" si="19"/>
        <v>U.</v>
      </c>
      <c r="C749" s="24" t="s">
        <v>4</v>
      </c>
      <c r="D749" s="25"/>
      <c r="E749" s="25"/>
      <c r="F749" s="24" t="s">
        <v>18</v>
      </c>
      <c r="G749" s="26">
        <v>1</v>
      </c>
      <c r="H749" s="31"/>
      <c r="I749" s="27">
        <v>0</v>
      </c>
      <c r="J749" s="28">
        <f t="shared" si="20"/>
        <v>0</v>
      </c>
      <c r="K749" s="29" t="s">
        <v>50</v>
      </c>
      <c r="L749" s="29" t="s">
        <v>45</v>
      </c>
      <c r="M749" s="29" t="s">
        <v>51</v>
      </c>
      <c r="N749" s="30" t="str">
        <f>VLOOKUP(M749,[6]OPERACIONAL!$A$1:$C$13,2,FALSE)</f>
        <v>SELECIONAR</v>
      </c>
    </row>
    <row r="750" spans="2:14">
      <c r="B750" s="23" t="str">
        <f t="shared" si="19"/>
        <v>U.</v>
      </c>
      <c r="C750" s="24" t="s">
        <v>4</v>
      </c>
      <c r="D750" s="25"/>
      <c r="E750" s="25"/>
      <c r="F750" s="24" t="s">
        <v>18</v>
      </c>
      <c r="G750" s="26">
        <v>1</v>
      </c>
      <c r="H750" s="31"/>
      <c r="I750" s="27">
        <v>0</v>
      </c>
      <c r="J750" s="28">
        <f t="shared" si="20"/>
        <v>0</v>
      </c>
      <c r="K750" s="29" t="s">
        <v>50</v>
      </c>
      <c r="L750" s="29" t="s">
        <v>45</v>
      </c>
      <c r="M750" s="29" t="s">
        <v>51</v>
      </c>
      <c r="N750" s="30" t="str">
        <f>VLOOKUP(M750,[6]OPERACIONAL!$A$1:$C$13,2,FALSE)</f>
        <v>SELECIONAR</v>
      </c>
    </row>
    <row r="751" spans="2:14">
      <c r="B751" s="23" t="str">
        <f t="shared" si="19"/>
        <v>U.</v>
      </c>
      <c r="C751" s="24" t="s">
        <v>4</v>
      </c>
      <c r="D751" s="25"/>
      <c r="E751" s="25"/>
      <c r="F751" s="24" t="s">
        <v>18</v>
      </c>
      <c r="G751" s="26">
        <v>1</v>
      </c>
      <c r="H751" s="31"/>
      <c r="I751" s="27">
        <v>0</v>
      </c>
      <c r="J751" s="28">
        <f t="shared" si="20"/>
        <v>0</v>
      </c>
      <c r="K751" s="29" t="s">
        <v>50</v>
      </c>
      <c r="L751" s="29" t="s">
        <v>45</v>
      </c>
      <c r="M751" s="29" t="s">
        <v>51</v>
      </c>
      <c r="N751" s="30" t="str">
        <f>VLOOKUP(M751,[6]OPERACIONAL!$A$1:$C$13,2,FALSE)</f>
        <v>SELECIONAR</v>
      </c>
    </row>
    <row r="752" spans="2:14">
      <c r="B752" s="23" t="str">
        <f t="shared" si="19"/>
        <v>U.</v>
      </c>
      <c r="C752" s="24" t="s">
        <v>4</v>
      </c>
      <c r="D752" s="25"/>
      <c r="E752" s="25"/>
      <c r="F752" s="24" t="s">
        <v>18</v>
      </c>
      <c r="G752" s="26">
        <v>1</v>
      </c>
      <c r="H752" s="31"/>
      <c r="I752" s="27">
        <v>0</v>
      </c>
      <c r="J752" s="28">
        <f t="shared" si="20"/>
        <v>0</v>
      </c>
      <c r="K752" s="29" t="s">
        <v>50</v>
      </c>
      <c r="L752" s="29" t="s">
        <v>45</v>
      </c>
      <c r="M752" s="29" t="s">
        <v>51</v>
      </c>
      <c r="N752" s="30" t="str">
        <f>VLOOKUP(M752,[6]OPERACIONAL!$A$1:$C$13,2,FALSE)</f>
        <v>SELECIONAR</v>
      </c>
    </row>
    <row r="753" spans="2:14">
      <c r="B753" s="23" t="str">
        <f t="shared" si="19"/>
        <v>U.</v>
      </c>
      <c r="C753" s="24" t="s">
        <v>4</v>
      </c>
      <c r="D753" s="25"/>
      <c r="E753" s="25"/>
      <c r="F753" s="24" t="s">
        <v>18</v>
      </c>
      <c r="G753" s="26">
        <v>1</v>
      </c>
      <c r="H753" s="31"/>
      <c r="I753" s="27">
        <v>0</v>
      </c>
      <c r="J753" s="28">
        <f t="shared" si="20"/>
        <v>0</v>
      </c>
      <c r="K753" s="29" t="s">
        <v>50</v>
      </c>
      <c r="L753" s="29" t="s">
        <v>45</v>
      </c>
      <c r="M753" s="29" t="s">
        <v>51</v>
      </c>
      <c r="N753" s="30" t="str">
        <f>VLOOKUP(M753,[6]OPERACIONAL!$A$1:$C$13,2,FALSE)</f>
        <v>SELECIONAR</v>
      </c>
    </row>
    <row r="754" spans="2:14">
      <c r="B754" s="23" t="str">
        <f t="shared" si="19"/>
        <v>U.</v>
      </c>
      <c r="C754" s="24" t="s">
        <v>4</v>
      </c>
      <c r="D754" s="25"/>
      <c r="E754" s="25"/>
      <c r="F754" s="24" t="s">
        <v>18</v>
      </c>
      <c r="G754" s="26">
        <v>1</v>
      </c>
      <c r="H754" s="31"/>
      <c r="I754" s="27">
        <v>0</v>
      </c>
      <c r="J754" s="28">
        <f t="shared" si="20"/>
        <v>0</v>
      </c>
      <c r="K754" s="29" t="s">
        <v>50</v>
      </c>
      <c r="L754" s="29" t="s">
        <v>45</v>
      </c>
      <c r="M754" s="29" t="s">
        <v>51</v>
      </c>
      <c r="N754" s="30" t="str">
        <f>VLOOKUP(M754,[6]OPERACIONAL!$A$1:$C$13,2,FALSE)</f>
        <v>SELECIONAR</v>
      </c>
    </row>
    <row r="755" spans="2:14">
      <c r="B755" s="23" t="str">
        <f t="shared" si="19"/>
        <v>U.</v>
      </c>
      <c r="C755" s="24" t="s">
        <v>4</v>
      </c>
      <c r="D755" s="25"/>
      <c r="E755" s="25"/>
      <c r="F755" s="24" t="s">
        <v>18</v>
      </c>
      <c r="G755" s="26">
        <v>1</v>
      </c>
      <c r="H755" s="31"/>
      <c r="I755" s="27">
        <v>0</v>
      </c>
      <c r="J755" s="28">
        <f t="shared" si="20"/>
        <v>0</v>
      </c>
      <c r="K755" s="29" t="s">
        <v>50</v>
      </c>
      <c r="L755" s="29" t="s">
        <v>45</v>
      </c>
      <c r="M755" s="29" t="s">
        <v>51</v>
      </c>
      <c r="N755" s="30" t="str">
        <f>VLOOKUP(M755,[6]OPERACIONAL!$A$1:$C$13,2,FALSE)</f>
        <v>SELECIONAR</v>
      </c>
    </row>
    <row r="756" spans="2:14">
      <c r="B756" s="23" t="str">
        <f t="shared" si="19"/>
        <v>U.</v>
      </c>
      <c r="C756" s="24" t="s">
        <v>4</v>
      </c>
      <c r="D756" s="25"/>
      <c r="E756" s="25"/>
      <c r="F756" s="24" t="s">
        <v>18</v>
      </c>
      <c r="G756" s="26">
        <v>1</v>
      </c>
      <c r="H756" s="31"/>
      <c r="I756" s="27">
        <v>0</v>
      </c>
      <c r="J756" s="28">
        <f t="shared" si="20"/>
        <v>0</v>
      </c>
      <c r="K756" s="29" t="s">
        <v>50</v>
      </c>
      <c r="L756" s="29" t="s">
        <v>45</v>
      </c>
      <c r="M756" s="29" t="s">
        <v>51</v>
      </c>
      <c r="N756" s="30" t="str">
        <f>VLOOKUP(M756,[6]OPERACIONAL!$A$1:$C$13,2,FALSE)</f>
        <v>SELECIONAR</v>
      </c>
    </row>
    <row r="757" spans="2:14">
      <c r="B757" s="23" t="str">
        <f t="shared" si="19"/>
        <v>U.</v>
      </c>
      <c r="C757" s="24" t="s">
        <v>4</v>
      </c>
      <c r="D757" s="25"/>
      <c r="E757" s="25"/>
      <c r="F757" s="24" t="s">
        <v>18</v>
      </c>
      <c r="G757" s="26">
        <v>1</v>
      </c>
      <c r="H757" s="31"/>
      <c r="I757" s="27">
        <v>0</v>
      </c>
      <c r="J757" s="28">
        <f t="shared" si="20"/>
        <v>0</v>
      </c>
      <c r="K757" s="29" t="s">
        <v>50</v>
      </c>
      <c r="L757" s="29" t="s">
        <v>45</v>
      </c>
      <c r="M757" s="29" t="s">
        <v>51</v>
      </c>
      <c r="N757" s="30" t="str">
        <f>VLOOKUP(M757,[6]OPERACIONAL!$A$1:$C$13,2,FALSE)</f>
        <v>SELECIONAR</v>
      </c>
    </row>
    <row r="758" spans="2:14">
      <c r="B758" s="23" t="str">
        <f t="shared" si="19"/>
        <v>U.</v>
      </c>
      <c r="C758" s="24" t="s">
        <v>4</v>
      </c>
      <c r="D758" s="25"/>
      <c r="E758" s="25"/>
      <c r="F758" s="24" t="s">
        <v>18</v>
      </c>
      <c r="G758" s="26">
        <v>1</v>
      </c>
      <c r="H758" s="31"/>
      <c r="I758" s="27">
        <v>0</v>
      </c>
      <c r="J758" s="28">
        <f t="shared" si="20"/>
        <v>0</v>
      </c>
      <c r="K758" s="29" t="s">
        <v>50</v>
      </c>
      <c r="L758" s="29" t="s">
        <v>45</v>
      </c>
      <c r="M758" s="29" t="s">
        <v>51</v>
      </c>
      <c r="N758" s="30" t="str">
        <f>VLOOKUP(M758,[6]OPERACIONAL!$A$1:$C$13,2,FALSE)</f>
        <v>SELECIONAR</v>
      </c>
    </row>
    <row r="759" spans="2:14">
      <c r="B759" s="23" t="str">
        <f t="shared" si="19"/>
        <v>U.</v>
      </c>
      <c r="C759" s="24" t="s">
        <v>4</v>
      </c>
      <c r="D759" s="25"/>
      <c r="E759" s="25"/>
      <c r="F759" s="24" t="s">
        <v>18</v>
      </c>
      <c r="G759" s="26">
        <v>1</v>
      </c>
      <c r="H759" s="31"/>
      <c r="I759" s="27">
        <v>0</v>
      </c>
      <c r="J759" s="28">
        <f t="shared" si="20"/>
        <v>0</v>
      </c>
      <c r="K759" s="29" t="s">
        <v>50</v>
      </c>
      <c r="L759" s="29" t="s">
        <v>45</v>
      </c>
      <c r="M759" s="29" t="s">
        <v>51</v>
      </c>
      <c r="N759" s="30" t="str">
        <f>VLOOKUP(M759,[6]OPERACIONAL!$A$1:$C$13,2,FALSE)</f>
        <v>SELECIONAR</v>
      </c>
    </row>
    <row r="760" spans="2:14">
      <c r="B760" s="23" t="str">
        <f t="shared" si="19"/>
        <v>U.</v>
      </c>
      <c r="C760" s="24" t="s">
        <v>4</v>
      </c>
      <c r="D760" s="25"/>
      <c r="E760" s="25"/>
      <c r="F760" s="24" t="s">
        <v>18</v>
      </c>
      <c r="G760" s="26">
        <v>1</v>
      </c>
      <c r="H760" s="31"/>
      <c r="I760" s="27">
        <v>0</v>
      </c>
      <c r="J760" s="28">
        <f t="shared" si="20"/>
        <v>0</v>
      </c>
      <c r="K760" s="29" t="s">
        <v>50</v>
      </c>
      <c r="L760" s="29" t="s">
        <v>45</v>
      </c>
      <c r="M760" s="29" t="s">
        <v>51</v>
      </c>
      <c r="N760" s="30" t="str">
        <f>VLOOKUP(M760,[6]OPERACIONAL!$A$1:$C$13,2,FALSE)</f>
        <v>SELECIONAR</v>
      </c>
    </row>
    <row r="761" spans="2:14">
      <c r="B761" s="23" t="str">
        <f t="shared" si="19"/>
        <v>U.</v>
      </c>
      <c r="C761" s="24" t="s">
        <v>4</v>
      </c>
      <c r="D761" s="25"/>
      <c r="E761" s="25"/>
      <c r="F761" s="24" t="s">
        <v>18</v>
      </c>
      <c r="G761" s="26">
        <v>1</v>
      </c>
      <c r="H761" s="31"/>
      <c r="I761" s="27">
        <v>0</v>
      </c>
      <c r="J761" s="28">
        <f t="shared" si="20"/>
        <v>0</v>
      </c>
      <c r="K761" s="29" t="s">
        <v>50</v>
      </c>
      <c r="L761" s="29" t="s">
        <v>45</v>
      </c>
      <c r="M761" s="29" t="s">
        <v>51</v>
      </c>
      <c r="N761" s="30" t="str">
        <f>VLOOKUP(M761,[6]OPERACIONAL!$A$1:$C$13,2,FALSE)</f>
        <v>SELECIONAR</v>
      </c>
    </row>
    <row r="762" spans="2:14">
      <c r="B762" s="23" t="str">
        <f t="shared" si="19"/>
        <v>U.</v>
      </c>
      <c r="C762" s="24" t="s">
        <v>4</v>
      </c>
      <c r="D762" s="25"/>
      <c r="E762" s="25"/>
      <c r="F762" s="24" t="s">
        <v>18</v>
      </c>
      <c r="G762" s="26">
        <v>1</v>
      </c>
      <c r="H762" s="31"/>
      <c r="I762" s="27">
        <v>0</v>
      </c>
      <c r="J762" s="28">
        <f t="shared" si="20"/>
        <v>0</v>
      </c>
      <c r="K762" s="29" t="s">
        <v>50</v>
      </c>
      <c r="L762" s="29" t="s">
        <v>45</v>
      </c>
      <c r="M762" s="29" t="s">
        <v>51</v>
      </c>
      <c r="N762" s="30" t="str">
        <f>VLOOKUP(M762,[6]OPERACIONAL!$A$1:$C$13,2,FALSE)</f>
        <v>SELECIONAR</v>
      </c>
    </row>
    <row r="763" spans="2:14">
      <c r="B763" s="23" t="str">
        <f t="shared" si="19"/>
        <v>U.</v>
      </c>
      <c r="C763" s="24" t="s">
        <v>4</v>
      </c>
      <c r="D763" s="25"/>
      <c r="E763" s="25"/>
      <c r="F763" s="24" t="s">
        <v>18</v>
      </c>
      <c r="G763" s="26">
        <v>1</v>
      </c>
      <c r="H763" s="31"/>
      <c r="I763" s="27">
        <v>0</v>
      </c>
      <c r="J763" s="28">
        <f t="shared" si="20"/>
        <v>0</v>
      </c>
      <c r="K763" s="29" t="s">
        <v>50</v>
      </c>
      <c r="L763" s="29" t="s">
        <v>45</v>
      </c>
      <c r="M763" s="29" t="s">
        <v>51</v>
      </c>
      <c r="N763" s="30" t="str">
        <f>VLOOKUP(M763,[6]OPERACIONAL!$A$1:$C$13,2,FALSE)</f>
        <v>SELECIONAR</v>
      </c>
    </row>
    <row r="764" spans="2:14">
      <c r="B764" s="23" t="str">
        <f t="shared" si="19"/>
        <v>U.</v>
      </c>
      <c r="C764" s="24" t="s">
        <v>4</v>
      </c>
      <c r="D764" s="25"/>
      <c r="E764" s="25"/>
      <c r="F764" s="24" t="s">
        <v>18</v>
      </c>
      <c r="G764" s="26">
        <v>1</v>
      </c>
      <c r="H764" s="31"/>
      <c r="I764" s="27">
        <v>0</v>
      </c>
      <c r="J764" s="28">
        <f t="shared" si="20"/>
        <v>0</v>
      </c>
      <c r="K764" s="29" t="s">
        <v>50</v>
      </c>
      <c r="L764" s="29" t="s">
        <v>45</v>
      </c>
      <c r="M764" s="29" t="s">
        <v>51</v>
      </c>
      <c r="N764" s="30" t="str">
        <f>VLOOKUP(M764,[6]OPERACIONAL!$A$1:$C$13,2,FALSE)</f>
        <v>SELECIONAR</v>
      </c>
    </row>
    <row r="765" spans="2:14">
      <c r="B765" s="23" t="str">
        <f t="shared" si="19"/>
        <v>U.</v>
      </c>
      <c r="C765" s="24" t="s">
        <v>4</v>
      </c>
      <c r="D765" s="25"/>
      <c r="E765" s="25"/>
      <c r="F765" s="24" t="s">
        <v>18</v>
      </c>
      <c r="G765" s="26">
        <v>1</v>
      </c>
      <c r="H765" s="31"/>
      <c r="I765" s="27">
        <v>0</v>
      </c>
      <c r="J765" s="28">
        <f t="shared" si="20"/>
        <v>0</v>
      </c>
      <c r="K765" s="29" t="s">
        <v>50</v>
      </c>
      <c r="L765" s="29" t="s">
        <v>45</v>
      </c>
      <c r="M765" s="29" t="s">
        <v>51</v>
      </c>
      <c r="N765" s="30" t="str">
        <f>VLOOKUP(M765,[6]OPERACIONAL!$A$1:$C$13,2,FALSE)</f>
        <v>SELECIONAR</v>
      </c>
    </row>
    <row r="766" spans="2:14">
      <c r="B766" s="23" t="str">
        <f t="shared" si="19"/>
        <v>U.</v>
      </c>
      <c r="C766" s="24" t="s">
        <v>4</v>
      </c>
      <c r="D766" s="25"/>
      <c r="E766" s="25"/>
      <c r="F766" s="24" t="s">
        <v>18</v>
      </c>
      <c r="G766" s="26">
        <v>1</v>
      </c>
      <c r="H766" s="31"/>
      <c r="I766" s="27">
        <v>0</v>
      </c>
      <c r="J766" s="28">
        <f t="shared" si="20"/>
        <v>0</v>
      </c>
      <c r="K766" s="29" t="s">
        <v>50</v>
      </c>
      <c r="L766" s="29" t="s">
        <v>45</v>
      </c>
      <c r="M766" s="29" t="s">
        <v>51</v>
      </c>
      <c r="N766" s="30" t="str">
        <f>VLOOKUP(M766,[6]OPERACIONAL!$A$1:$C$13,2,FALSE)</f>
        <v>SELECIONAR</v>
      </c>
    </row>
    <row r="767" spans="2:14">
      <c r="B767" s="23" t="str">
        <f t="shared" si="19"/>
        <v>U.</v>
      </c>
      <c r="C767" s="24" t="s">
        <v>4</v>
      </c>
      <c r="D767" s="25"/>
      <c r="E767" s="25"/>
      <c r="F767" s="24" t="s">
        <v>18</v>
      </c>
      <c r="G767" s="26">
        <v>1</v>
      </c>
      <c r="H767" s="31"/>
      <c r="I767" s="27">
        <v>0</v>
      </c>
      <c r="J767" s="28">
        <f t="shared" si="20"/>
        <v>0</v>
      </c>
      <c r="K767" s="29" t="s">
        <v>50</v>
      </c>
      <c r="L767" s="29" t="s">
        <v>45</v>
      </c>
      <c r="M767" s="29" t="s">
        <v>51</v>
      </c>
      <c r="N767" s="30" t="str">
        <f>VLOOKUP(M767,[6]OPERACIONAL!$A$1:$C$13,2,FALSE)</f>
        <v>SELECIONAR</v>
      </c>
    </row>
    <row r="768" spans="2:14">
      <c r="B768" s="23" t="str">
        <f t="shared" ref="B768:B831" si="21">MID(C768,1,2)</f>
        <v>U.</v>
      </c>
      <c r="C768" s="24" t="s">
        <v>4</v>
      </c>
      <c r="D768" s="25"/>
      <c r="E768" s="25"/>
      <c r="F768" s="24" t="s">
        <v>18</v>
      </c>
      <c r="G768" s="26">
        <v>1</v>
      </c>
      <c r="H768" s="31"/>
      <c r="I768" s="27">
        <v>0</v>
      </c>
      <c r="J768" s="28">
        <f t="shared" si="20"/>
        <v>0</v>
      </c>
      <c r="K768" s="29" t="s">
        <v>50</v>
      </c>
      <c r="L768" s="29" t="s">
        <v>45</v>
      </c>
      <c r="M768" s="29" t="s">
        <v>51</v>
      </c>
      <c r="N768" s="30" t="str">
        <f>VLOOKUP(M768,[6]OPERACIONAL!$A$1:$C$13,2,FALSE)</f>
        <v>SELECIONAR</v>
      </c>
    </row>
    <row r="769" spans="2:14">
      <c r="B769" s="23" t="str">
        <f t="shared" si="21"/>
        <v>U.</v>
      </c>
      <c r="C769" s="24" t="s">
        <v>4</v>
      </c>
      <c r="D769" s="25"/>
      <c r="E769" s="25"/>
      <c r="F769" s="24" t="s">
        <v>18</v>
      </c>
      <c r="G769" s="26">
        <v>1</v>
      </c>
      <c r="H769" s="31"/>
      <c r="I769" s="27">
        <v>0</v>
      </c>
      <c r="J769" s="28">
        <f t="shared" si="20"/>
        <v>0</v>
      </c>
      <c r="K769" s="29" t="s">
        <v>50</v>
      </c>
      <c r="L769" s="29" t="s">
        <v>45</v>
      </c>
      <c r="M769" s="29" t="s">
        <v>51</v>
      </c>
      <c r="N769" s="30" t="str">
        <f>VLOOKUP(M769,[6]OPERACIONAL!$A$1:$C$13,2,FALSE)</f>
        <v>SELECIONAR</v>
      </c>
    </row>
    <row r="770" spans="2:14">
      <c r="B770" s="23" t="str">
        <f t="shared" si="21"/>
        <v>U.</v>
      </c>
      <c r="C770" s="24" t="s">
        <v>4</v>
      </c>
      <c r="D770" s="25"/>
      <c r="E770" s="25"/>
      <c r="F770" s="24" t="s">
        <v>18</v>
      </c>
      <c r="G770" s="26">
        <v>1</v>
      </c>
      <c r="H770" s="31"/>
      <c r="I770" s="27">
        <v>0</v>
      </c>
      <c r="J770" s="28">
        <f t="shared" si="20"/>
        <v>0</v>
      </c>
      <c r="K770" s="29" t="s">
        <v>50</v>
      </c>
      <c r="L770" s="29" t="s">
        <v>45</v>
      </c>
      <c r="M770" s="29" t="s">
        <v>51</v>
      </c>
      <c r="N770" s="30" t="str">
        <f>VLOOKUP(M770,[6]OPERACIONAL!$A$1:$C$13,2,FALSE)</f>
        <v>SELECIONAR</v>
      </c>
    </row>
    <row r="771" spans="2:14">
      <c r="B771" s="23" t="str">
        <f t="shared" si="21"/>
        <v>U.</v>
      </c>
      <c r="C771" s="24" t="s">
        <v>4</v>
      </c>
      <c r="D771" s="25"/>
      <c r="E771" s="25"/>
      <c r="F771" s="24" t="s">
        <v>18</v>
      </c>
      <c r="G771" s="26">
        <v>1</v>
      </c>
      <c r="H771" s="31"/>
      <c r="I771" s="27">
        <v>0</v>
      </c>
      <c r="J771" s="28">
        <f t="shared" si="20"/>
        <v>0</v>
      </c>
      <c r="K771" s="29" t="s">
        <v>50</v>
      </c>
      <c r="L771" s="29" t="s">
        <v>45</v>
      </c>
      <c r="M771" s="29" t="s">
        <v>51</v>
      </c>
      <c r="N771" s="30" t="str">
        <f>VLOOKUP(M771,[6]OPERACIONAL!$A$1:$C$13,2,FALSE)</f>
        <v>SELECIONAR</v>
      </c>
    </row>
    <row r="772" spans="2:14">
      <c r="B772" s="23" t="str">
        <f t="shared" si="21"/>
        <v>U.</v>
      </c>
      <c r="C772" s="24" t="s">
        <v>4</v>
      </c>
      <c r="D772" s="25"/>
      <c r="E772" s="25"/>
      <c r="F772" s="24" t="s">
        <v>18</v>
      </c>
      <c r="G772" s="26">
        <v>1</v>
      </c>
      <c r="H772" s="31"/>
      <c r="I772" s="27">
        <v>0</v>
      </c>
      <c r="J772" s="28">
        <f t="shared" si="20"/>
        <v>0</v>
      </c>
      <c r="K772" s="29" t="s">
        <v>50</v>
      </c>
      <c r="L772" s="29" t="s">
        <v>45</v>
      </c>
      <c r="M772" s="29" t="s">
        <v>51</v>
      </c>
      <c r="N772" s="30" t="str">
        <f>VLOOKUP(M772,[6]OPERACIONAL!$A$1:$C$13,2,FALSE)</f>
        <v>SELECIONAR</v>
      </c>
    </row>
    <row r="773" spans="2:14">
      <c r="B773" s="23" t="str">
        <f t="shared" si="21"/>
        <v>U.</v>
      </c>
      <c r="C773" s="24" t="s">
        <v>4</v>
      </c>
      <c r="D773" s="25"/>
      <c r="E773" s="25"/>
      <c r="F773" s="24" t="s">
        <v>18</v>
      </c>
      <c r="G773" s="26">
        <v>1</v>
      </c>
      <c r="H773" s="31"/>
      <c r="I773" s="27">
        <v>0</v>
      </c>
      <c r="J773" s="28">
        <f t="shared" si="20"/>
        <v>0</v>
      </c>
      <c r="K773" s="29" t="s">
        <v>50</v>
      </c>
      <c r="L773" s="29" t="s">
        <v>45</v>
      </c>
      <c r="M773" s="29" t="s">
        <v>51</v>
      </c>
      <c r="N773" s="30" t="str">
        <f>VLOOKUP(M773,[6]OPERACIONAL!$A$1:$C$13,2,FALSE)</f>
        <v>SELECIONAR</v>
      </c>
    </row>
    <row r="774" spans="2:14">
      <c r="B774" s="23" t="str">
        <f t="shared" si="21"/>
        <v>U.</v>
      </c>
      <c r="C774" s="24" t="s">
        <v>4</v>
      </c>
      <c r="D774" s="25"/>
      <c r="E774" s="25"/>
      <c r="F774" s="24" t="s">
        <v>18</v>
      </c>
      <c r="G774" s="26">
        <v>1</v>
      </c>
      <c r="H774" s="31"/>
      <c r="I774" s="27">
        <v>0</v>
      </c>
      <c r="J774" s="28">
        <f t="shared" si="20"/>
        <v>0</v>
      </c>
      <c r="K774" s="29" t="s">
        <v>50</v>
      </c>
      <c r="L774" s="29" t="s">
        <v>45</v>
      </c>
      <c r="M774" s="29" t="s">
        <v>51</v>
      </c>
      <c r="N774" s="30" t="str">
        <f>VLOOKUP(M774,[6]OPERACIONAL!$A$1:$C$13,2,FALSE)</f>
        <v>SELECIONAR</v>
      </c>
    </row>
    <row r="775" spans="2:14">
      <c r="B775" s="23" t="str">
        <f t="shared" si="21"/>
        <v>U.</v>
      </c>
      <c r="C775" s="24" t="s">
        <v>4</v>
      </c>
      <c r="D775" s="25"/>
      <c r="E775" s="25"/>
      <c r="F775" s="24" t="s">
        <v>18</v>
      </c>
      <c r="G775" s="26">
        <v>1</v>
      </c>
      <c r="H775" s="31"/>
      <c r="I775" s="27">
        <v>0</v>
      </c>
      <c r="J775" s="28">
        <f t="shared" si="20"/>
        <v>0</v>
      </c>
      <c r="K775" s="29" t="s">
        <v>50</v>
      </c>
      <c r="L775" s="29" t="s">
        <v>45</v>
      </c>
      <c r="M775" s="29" t="s">
        <v>51</v>
      </c>
      <c r="N775" s="30" t="str">
        <f>VLOOKUP(M775,[6]OPERACIONAL!$A$1:$C$13,2,FALSE)</f>
        <v>SELECIONAR</v>
      </c>
    </row>
    <row r="776" spans="2:14">
      <c r="B776" s="23" t="str">
        <f t="shared" si="21"/>
        <v>U.</v>
      </c>
      <c r="C776" s="24" t="s">
        <v>4</v>
      </c>
      <c r="D776" s="25"/>
      <c r="E776" s="25"/>
      <c r="F776" s="24" t="s">
        <v>18</v>
      </c>
      <c r="G776" s="26">
        <v>1</v>
      </c>
      <c r="H776" s="31"/>
      <c r="I776" s="27">
        <v>0</v>
      </c>
      <c r="J776" s="28">
        <f t="shared" si="20"/>
        <v>0</v>
      </c>
      <c r="K776" s="29" t="s">
        <v>50</v>
      </c>
      <c r="L776" s="29" t="s">
        <v>45</v>
      </c>
      <c r="M776" s="29" t="s">
        <v>51</v>
      </c>
      <c r="N776" s="30" t="str">
        <f>VLOOKUP(M776,[6]OPERACIONAL!$A$1:$C$13,2,FALSE)</f>
        <v>SELECIONAR</v>
      </c>
    </row>
    <row r="777" spans="2:14">
      <c r="B777" s="23" t="str">
        <f t="shared" si="21"/>
        <v>U.</v>
      </c>
      <c r="C777" s="24" t="s">
        <v>4</v>
      </c>
      <c r="D777" s="25"/>
      <c r="E777" s="25"/>
      <c r="F777" s="24" t="s">
        <v>18</v>
      </c>
      <c r="G777" s="26">
        <v>1</v>
      </c>
      <c r="H777" s="31"/>
      <c r="I777" s="27">
        <v>0</v>
      </c>
      <c r="J777" s="28">
        <f t="shared" si="20"/>
        <v>0</v>
      </c>
      <c r="K777" s="29" t="s">
        <v>50</v>
      </c>
      <c r="L777" s="29" t="s">
        <v>45</v>
      </c>
      <c r="M777" s="29" t="s">
        <v>51</v>
      </c>
      <c r="N777" s="30" t="str">
        <f>VLOOKUP(M777,[6]OPERACIONAL!$A$1:$C$13,2,FALSE)</f>
        <v>SELECIONAR</v>
      </c>
    </row>
    <row r="778" spans="2:14">
      <c r="B778" s="23" t="str">
        <f t="shared" si="21"/>
        <v>U.</v>
      </c>
      <c r="C778" s="24" t="s">
        <v>4</v>
      </c>
      <c r="D778" s="25"/>
      <c r="E778" s="25"/>
      <c r="F778" s="24" t="s">
        <v>18</v>
      </c>
      <c r="G778" s="26">
        <v>1</v>
      </c>
      <c r="H778" s="31"/>
      <c r="I778" s="27">
        <v>0</v>
      </c>
      <c r="J778" s="28">
        <f t="shared" si="20"/>
        <v>0</v>
      </c>
      <c r="K778" s="29" t="s">
        <v>50</v>
      </c>
      <c r="L778" s="29" t="s">
        <v>45</v>
      </c>
      <c r="M778" s="29" t="s">
        <v>51</v>
      </c>
      <c r="N778" s="30" t="str">
        <f>VLOOKUP(M778,[6]OPERACIONAL!$A$1:$C$13,2,FALSE)</f>
        <v>SELECIONAR</v>
      </c>
    </row>
    <row r="779" spans="2:14">
      <c r="B779" s="23" t="str">
        <f t="shared" si="21"/>
        <v>U.</v>
      </c>
      <c r="C779" s="24" t="s">
        <v>4</v>
      </c>
      <c r="D779" s="25"/>
      <c r="E779" s="25"/>
      <c r="F779" s="24" t="s">
        <v>18</v>
      </c>
      <c r="G779" s="26">
        <v>1</v>
      </c>
      <c r="H779" s="31"/>
      <c r="I779" s="27">
        <v>0</v>
      </c>
      <c r="J779" s="28">
        <f t="shared" si="20"/>
        <v>0</v>
      </c>
      <c r="K779" s="29" t="s">
        <v>50</v>
      </c>
      <c r="L779" s="29" t="s">
        <v>45</v>
      </c>
      <c r="M779" s="29" t="s">
        <v>51</v>
      </c>
      <c r="N779" s="30" t="str">
        <f>VLOOKUP(M779,[6]OPERACIONAL!$A$1:$C$13,2,FALSE)</f>
        <v>SELECIONAR</v>
      </c>
    </row>
    <row r="780" spans="2:14">
      <c r="B780" s="23" t="str">
        <f t="shared" si="21"/>
        <v>U.</v>
      </c>
      <c r="C780" s="24" t="s">
        <v>4</v>
      </c>
      <c r="D780" s="25"/>
      <c r="E780" s="25"/>
      <c r="F780" s="24" t="s">
        <v>18</v>
      </c>
      <c r="G780" s="26">
        <v>1</v>
      </c>
      <c r="H780" s="31"/>
      <c r="I780" s="27">
        <v>0</v>
      </c>
      <c r="J780" s="28">
        <f t="shared" si="20"/>
        <v>0</v>
      </c>
      <c r="K780" s="29" t="s">
        <v>50</v>
      </c>
      <c r="L780" s="29" t="s">
        <v>45</v>
      </c>
      <c r="M780" s="29" t="s">
        <v>51</v>
      </c>
      <c r="N780" s="30" t="str">
        <f>VLOOKUP(M780,[6]OPERACIONAL!$A$1:$C$13,2,FALSE)</f>
        <v>SELECIONAR</v>
      </c>
    </row>
    <row r="781" spans="2:14">
      <c r="B781" s="23" t="str">
        <f t="shared" si="21"/>
        <v>U.</v>
      </c>
      <c r="C781" s="24" t="s">
        <v>4</v>
      </c>
      <c r="D781" s="25"/>
      <c r="E781" s="25"/>
      <c r="F781" s="24" t="s">
        <v>18</v>
      </c>
      <c r="G781" s="26">
        <v>1</v>
      </c>
      <c r="H781" s="31"/>
      <c r="I781" s="27">
        <v>0</v>
      </c>
      <c r="J781" s="28">
        <f t="shared" si="20"/>
        <v>0</v>
      </c>
      <c r="K781" s="29" t="s">
        <v>50</v>
      </c>
      <c r="L781" s="29" t="s">
        <v>45</v>
      </c>
      <c r="M781" s="29" t="s">
        <v>51</v>
      </c>
      <c r="N781" s="30" t="str">
        <f>VLOOKUP(M781,[6]OPERACIONAL!$A$1:$C$13,2,FALSE)</f>
        <v>SELECIONAR</v>
      </c>
    </row>
    <row r="782" spans="2:14">
      <c r="B782" s="23" t="str">
        <f t="shared" si="21"/>
        <v>U.</v>
      </c>
      <c r="C782" s="24" t="s">
        <v>4</v>
      </c>
      <c r="D782" s="25"/>
      <c r="E782" s="25"/>
      <c r="F782" s="24" t="s">
        <v>18</v>
      </c>
      <c r="G782" s="26">
        <v>1</v>
      </c>
      <c r="H782" s="31"/>
      <c r="I782" s="27">
        <v>0</v>
      </c>
      <c r="J782" s="28">
        <f t="shared" si="20"/>
        <v>0</v>
      </c>
      <c r="K782" s="29" t="s">
        <v>50</v>
      </c>
      <c r="L782" s="29" t="s">
        <v>45</v>
      </c>
      <c r="M782" s="29" t="s">
        <v>51</v>
      </c>
      <c r="N782" s="30" t="str">
        <f>VLOOKUP(M782,[6]OPERACIONAL!$A$1:$C$13,2,FALSE)</f>
        <v>SELECIONAR</v>
      </c>
    </row>
    <row r="783" spans="2:14">
      <c r="B783" s="23" t="str">
        <f t="shared" si="21"/>
        <v>U.</v>
      </c>
      <c r="C783" s="24" t="s">
        <v>4</v>
      </c>
      <c r="D783" s="25"/>
      <c r="E783" s="25"/>
      <c r="F783" s="24" t="s">
        <v>18</v>
      </c>
      <c r="G783" s="26">
        <v>1</v>
      </c>
      <c r="H783" s="31"/>
      <c r="I783" s="27">
        <v>0</v>
      </c>
      <c r="J783" s="28">
        <f t="shared" si="20"/>
        <v>0</v>
      </c>
      <c r="K783" s="29" t="s">
        <v>50</v>
      </c>
      <c r="L783" s="29" t="s">
        <v>45</v>
      </c>
      <c r="M783" s="29" t="s">
        <v>51</v>
      </c>
      <c r="N783" s="30" t="str">
        <f>VLOOKUP(M783,[6]OPERACIONAL!$A$1:$C$13,2,FALSE)</f>
        <v>SELECIONAR</v>
      </c>
    </row>
    <row r="784" spans="2:14">
      <c r="B784" s="23" t="str">
        <f t="shared" si="21"/>
        <v>U.</v>
      </c>
      <c r="C784" s="24" t="s">
        <v>4</v>
      </c>
      <c r="D784" s="25"/>
      <c r="E784" s="25"/>
      <c r="F784" s="24" t="s">
        <v>18</v>
      </c>
      <c r="G784" s="26">
        <v>1</v>
      </c>
      <c r="H784" s="31"/>
      <c r="I784" s="27">
        <v>0</v>
      </c>
      <c r="J784" s="28">
        <f t="shared" si="20"/>
        <v>0</v>
      </c>
      <c r="K784" s="29" t="s">
        <v>50</v>
      </c>
      <c r="L784" s="29" t="s">
        <v>45</v>
      </c>
      <c r="M784" s="29" t="s">
        <v>51</v>
      </c>
      <c r="N784" s="30" t="str">
        <f>VLOOKUP(M784,[6]OPERACIONAL!$A$1:$C$13,2,FALSE)</f>
        <v>SELECIONAR</v>
      </c>
    </row>
    <row r="785" spans="2:14">
      <c r="B785" s="23" t="str">
        <f t="shared" si="21"/>
        <v>U.</v>
      </c>
      <c r="C785" s="24" t="s">
        <v>4</v>
      </c>
      <c r="D785" s="25"/>
      <c r="E785" s="25"/>
      <c r="F785" s="24" t="s">
        <v>18</v>
      </c>
      <c r="G785" s="26">
        <v>1</v>
      </c>
      <c r="H785" s="31"/>
      <c r="I785" s="27">
        <v>0</v>
      </c>
      <c r="J785" s="28">
        <f t="shared" si="20"/>
        <v>0</v>
      </c>
      <c r="K785" s="29" t="s">
        <v>50</v>
      </c>
      <c r="L785" s="29" t="s">
        <v>45</v>
      </c>
      <c r="M785" s="29" t="s">
        <v>51</v>
      </c>
      <c r="N785" s="30" t="str">
        <f>VLOOKUP(M785,[6]OPERACIONAL!$A$1:$C$13,2,FALSE)</f>
        <v>SELECIONAR</v>
      </c>
    </row>
    <row r="786" spans="2:14">
      <c r="B786" s="23" t="str">
        <f t="shared" si="21"/>
        <v>U.</v>
      </c>
      <c r="C786" s="24" t="s">
        <v>4</v>
      </c>
      <c r="D786" s="25"/>
      <c r="E786" s="25"/>
      <c r="F786" s="24" t="s">
        <v>18</v>
      </c>
      <c r="G786" s="26">
        <v>1</v>
      </c>
      <c r="H786" s="31"/>
      <c r="I786" s="27">
        <v>0</v>
      </c>
      <c r="J786" s="28">
        <f t="shared" si="20"/>
        <v>0</v>
      </c>
      <c r="K786" s="29" t="s">
        <v>50</v>
      </c>
      <c r="L786" s="29" t="s">
        <v>45</v>
      </c>
      <c r="M786" s="29" t="s">
        <v>51</v>
      </c>
      <c r="N786" s="30" t="str">
        <f>VLOOKUP(M786,[6]OPERACIONAL!$A$1:$C$13,2,FALSE)</f>
        <v>SELECIONAR</v>
      </c>
    </row>
    <row r="787" spans="2:14">
      <c r="B787" s="23" t="str">
        <f t="shared" si="21"/>
        <v>U.</v>
      </c>
      <c r="C787" s="24" t="s">
        <v>4</v>
      </c>
      <c r="D787" s="25"/>
      <c r="E787" s="25"/>
      <c r="F787" s="24" t="s">
        <v>18</v>
      </c>
      <c r="G787" s="26">
        <v>1</v>
      </c>
      <c r="H787" s="31"/>
      <c r="I787" s="27">
        <v>0</v>
      </c>
      <c r="J787" s="28">
        <f t="shared" si="20"/>
        <v>0</v>
      </c>
      <c r="K787" s="29" t="s">
        <v>50</v>
      </c>
      <c r="L787" s="29" t="s">
        <v>45</v>
      </c>
      <c r="M787" s="29" t="s">
        <v>51</v>
      </c>
      <c r="N787" s="30" t="str">
        <f>VLOOKUP(M787,[6]OPERACIONAL!$A$1:$C$13,2,FALSE)</f>
        <v>SELECIONAR</v>
      </c>
    </row>
    <row r="788" spans="2:14">
      <c r="B788" s="23" t="str">
        <f t="shared" si="21"/>
        <v>U.</v>
      </c>
      <c r="C788" s="24" t="s">
        <v>4</v>
      </c>
      <c r="D788" s="25"/>
      <c r="E788" s="25"/>
      <c r="F788" s="24" t="s">
        <v>18</v>
      </c>
      <c r="G788" s="26">
        <v>1</v>
      </c>
      <c r="H788" s="31"/>
      <c r="I788" s="27">
        <v>0</v>
      </c>
      <c r="J788" s="28">
        <f t="shared" si="20"/>
        <v>0</v>
      </c>
      <c r="K788" s="29" t="s">
        <v>50</v>
      </c>
      <c r="L788" s="29" t="s">
        <v>45</v>
      </c>
      <c r="M788" s="29" t="s">
        <v>51</v>
      </c>
      <c r="N788" s="30" t="str">
        <f>VLOOKUP(M788,[6]OPERACIONAL!$A$1:$C$13,2,FALSE)</f>
        <v>SELECIONAR</v>
      </c>
    </row>
    <row r="789" spans="2:14">
      <c r="B789" s="23" t="str">
        <f t="shared" si="21"/>
        <v>U.</v>
      </c>
      <c r="C789" s="24" t="s">
        <v>4</v>
      </c>
      <c r="D789" s="25"/>
      <c r="E789" s="25"/>
      <c r="F789" s="24" t="s">
        <v>18</v>
      </c>
      <c r="G789" s="26">
        <v>1</v>
      </c>
      <c r="H789" s="31"/>
      <c r="I789" s="27">
        <v>0</v>
      </c>
      <c r="J789" s="28">
        <f t="shared" si="20"/>
        <v>0</v>
      </c>
      <c r="K789" s="29" t="s">
        <v>50</v>
      </c>
      <c r="L789" s="29" t="s">
        <v>45</v>
      </c>
      <c r="M789" s="29" t="s">
        <v>51</v>
      </c>
      <c r="N789" s="30" t="str">
        <f>VLOOKUP(M789,[6]OPERACIONAL!$A$1:$C$13,2,FALSE)</f>
        <v>SELECIONAR</v>
      </c>
    </row>
    <row r="790" spans="2:14">
      <c r="B790" s="23" t="str">
        <f t="shared" si="21"/>
        <v>U.</v>
      </c>
      <c r="C790" s="24" t="s">
        <v>4</v>
      </c>
      <c r="D790" s="25"/>
      <c r="E790" s="25"/>
      <c r="F790" s="24" t="s">
        <v>18</v>
      </c>
      <c r="G790" s="26">
        <v>1</v>
      </c>
      <c r="H790" s="31"/>
      <c r="I790" s="27">
        <v>0</v>
      </c>
      <c r="J790" s="28">
        <f t="shared" si="20"/>
        <v>0</v>
      </c>
      <c r="K790" s="29" t="s">
        <v>50</v>
      </c>
      <c r="L790" s="29" t="s">
        <v>45</v>
      </c>
      <c r="M790" s="29" t="s">
        <v>51</v>
      </c>
      <c r="N790" s="30" t="str">
        <f>VLOOKUP(M790,[6]OPERACIONAL!$A$1:$C$13,2,FALSE)</f>
        <v>SELECIONAR</v>
      </c>
    </row>
    <row r="791" spans="2:14">
      <c r="B791" s="23" t="str">
        <f t="shared" si="21"/>
        <v>U.</v>
      </c>
      <c r="C791" s="24" t="s">
        <v>4</v>
      </c>
      <c r="D791" s="25"/>
      <c r="E791" s="25"/>
      <c r="F791" s="24" t="s">
        <v>18</v>
      </c>
      <c r="G791" s="26">
        <v>1</v>
      </c>
      <c r="H791" s="31"/>
      <c r="I791" s="27">
        <v>0</v>
      </c>
      <c r="J791" s="28">
        <f t="shared" si="20"/>
        <v>0</v>
      </c>
      <c r="K791" s="29" t="s">
        <v>50</v>
      </c>
      <c r="L791" s="29" t="s">
        <v>45</v>
      </c>
      <c r="M791" s="29" t="s">
        <v>51</v>
      </c>
      <c r="N791" s="30" t="str">
        <f>VLOOKUP(M791,[6]OPERACIONAL!$A$1:$C$13,2,FALSE)</f>
        <v>SELECIONAR</v>
      </c>
    </row>
    <row r="792" spans="2:14">
      <c r="B792" s="23" t="str">
        <f t="shared" si="21"/>
        <v>U.</v>
      </c>
      <c r="C792" s="24" t="s">
        <v>4</v>
      </c>
      <c r="D792" s="25"/>
      <c r="E792" s="25"/>
      <c r="F792" s="24" t="s">
        <v>18</v>
      </c>
      <c r="G792" s="26">
        <v>1</v>
      </c>
      <c r="H792" s="31"/>
      <c r="I792" s="27">
        <v>0</v>
      </c>
      <c r="J792" s="28">
        <f t="shared" si="20"/>
        <v>0</v>
      </c>
      <c r="K792" s="29" t="s">
        <v>50</v>
      </c>
      <c r="L792" s="29" t="s">
        <v>45</v>
      </c>
      <c r="M792" s="29" t="s">
        <v>51</v>
      </c>
      <c r="N792" s="30" t="str">
        <f>VLOOKUP(M792,[6]OPERACIONAL!$A$1:$C$13,2,FALSE)</f>
        <v>SELECIONAR</v>
      </c>
    </row>
    <row r="793" spans="2:14">
      <c r="B793" s="23" t="str">
        <f t="shared" si="21"/>
        <v>U.</v>
      </c>
      <c r="C793" s="24" t="s">
        <v>4</v>
      </c>
      <c r="D793" s="25"/>
      <c r="E793" s="25"/>
      <c r="F793" s="24" t="s">
        <v>18</v>
      </c>
      <c r="G793" s="26">
        <v>1</v>
      </c>
      <c r="H793" s="31"/>
      <c r="I793" s="27">
        <v>0</v>
      </c>
      <c r="J793" s="28">
        <f t="shared" si="20"/>
        <v>0</v>
      </c>
      <c r="K793" s="29" t="s">
        <v>50</v>
      </c>
      <c r="L793" s="29" t="s">
        <v>45</v>
      </c>
      <c r="M793" s="29" t="s">
        <v>51</v>
      </c>
      <c r="N793" s="30" t="str">
        <f>VLOOKUP(M793,[6]OPERACIONAL!$A$1:$C$13,2,FALSE)</f>
        <v>SELECIONAR</v>
      </c>
    </row>
    <row r="794" spans="2:14">
      <c r="B794" s="23" t="str">
        <f t="shared" si="21"/>
        <v>U.</v>
      </c>
      <c r="C794" s="24" t="s">
        <v>4</v>
      </c>
      <c r="D794" s="25"/>
      <c r="E794" s="25"/>
      <c r="F794" s="24" t="s">
        <v>18</v>
      </c>
      <c r="G794" s="26">
        <v>1</v>
      </c>
      <c r="H794" s="31"/>
      <c r="I794" s="27">
        <v>0</v>
      </c>
      <c r="J794" s="28">
        <f t="shared" si="20"/>
        <v>0</v>
      </c>
      <c r="K794" s="29" t="s">
        <v>50</v>
      </c>
      <c r="L794" s="29" t="s">
        <v>45</v>
      </c>
      <c r="M794" s="29" t="s">
        <v>51</v>
      </c>
      <c r="N794" s="30" t="str">
        <f>VLOOKUP(M794,[6]OPERACIONAL!$A$1:$C$13,2,FALSE)</f>
        <v>SELECIONAR</v>
      </c>
    </row>
    <row r="795" spans="2:14">
      <c r="B795" s="23" t="str">
        <f t="shared" si="21"/>
        <v>U.</v>
      </c>
      <c r="C795" s="24" t="s">
        <v>4</v>
      </c>
      <c r="D795" s="25"/>
      <c r="E795" s="25"/>
      <c r="F795" s="24" t="s">
        <v>18</v>
      </c>
      <c r="G795" s="26">
        <v>1</v>
      </c>
      <c r="H795" s="31"/>
      <c r="I795" s="27">
        <v>0</v>
      </c>
      <c r="J795" s="28">
        <f t="shared" si="20"/>
        <v>0</v>
      </c>
      <c r="K795" s="29" t="s">
        <v>50</v>
      </c>
      <c r="L795" s="29" t="s">
        <v>45</v>
      </c>
      <c r="M795" s="29" t="s">
        <v>51</v>
      </c>
      <c r="N795" s="30" t="str">
        <f>VLOOKUP(M795,[6]OPERACIONAL!$A$1:$C$13,2,FALSE)</f>
        <v>SELECIONAR</v>
      </c>
    </row>
    <row r="796" spans="2:14">
      <c r="B796" s="23" t="str">
        <f t="shared" si="21"/>
        <v>U.</v>
      </c>
      <c r="C796" s="24" t="s">
        <v>4</v>
      </c>
      <c r="D796" s="25"/>
      <c r="E796" s="25"/>
      <c r="F796" s="24" t="s">
        <v>18</v>
      </c>
      <c r="G796" s="26">
        <v>1</v>
      </c>
      <c r="H796" s="31"/>
      <c r="I796" s="27">
        <v>0</v>
      </c>
      <c r="J796" s="28">
        <f t="shared" si="20"/>
        <v>0</v>
      </c>
      <c r="K796" s="29" t="s">
        <v>50</v>
      </c>
      <c r="L796" s="29" t="s">
        <v>45</v>
      </c>
      <c r="M796" s="29" t="s">
        <v>51</v>
      </c>
      <c r="N796" s="30" t="str">
        <f>VLOOKUP(M796,[6]OPERACIONAL!$A$1:$C$13,2,FALSE)</f>
        <v>SELECIONAR</v>
      </c>
    </row>
    <row r="797" spans="2:14">
      <c r="B797" s="23" t="str">
        <f t="shared" si="21"/>
        <v>U.</v>
      </c>
      <c r="C797" s="24" t="s">
        <v>4</v>
      </c>
      <c r="D797" s="25"/>
      <c r="E797" s="25"/>
      <c r="F797" s="24" t="s">
        <v>18</v>
      </c>
      <c r="G797" s="26">
        <v>1</v>
      </c>
      <c r="H797" s="31"/>
      <c r="I797" s="27">
        <v>0</v>
      </c>
      <c r="J797" s="28">
        <f t="shared" si="20"/>
        <v>0</v>
      </c>
      <c r="K797" s="29" t="s">
        <v>50</v>
      </c>
      <c r="L797" s="29" t="s">
        <v>45</v>
      </c>
      <c r="M797" s="29" t="s">
        <v>51</v>
      </c>
      <c r="N797" s="30" t="str">
        <f>VLOOKUP(M797,[6]OPERACIONAL!$A$1:$C$13,2,FALSE)</f>
        <v>SELECIONAR</v>
      </c>
    </row>
    <row r="798" spans="2:14">
      <c r="B798" s="23" t="str">
        <f t="shared" si="21"/>
        <v>U.</v>
      </c>
      <c r="C798" s="24" t="s">
        <v>4</v>
      </c>
      <c r="D798" s="25"/>
      <c r="E798" s="25"/>
      <c r="F798" s="24" t="s">
        <v>18</v>
      </c>
      <c r="G798" s="26">
        <v>1</v>
      </c>
      <c r="H798" s="31"/>
      <c r="I798" s="27">
        <v>0</v>
      </c>
      <c r="J798" s="28">
        <f t="shared" si="20"/>
        <v>0</v>
      </c>
      <c r="K798" s="29" t="s">
        <v>50</v>
      </c>
      <c r="L798" s="29" t="s">
        <v>45</v>
      </c>
      <c r="M798" s="29" t="s">
        <v>51</v>
      </c>
      <c r="N798" s="30" t="str">
        <f>VLOOKUP(M798,[6]OPERACIONAL!$A$1:$C$13,2,FALSE)</f>
        <v>SELECIONAR</v>
      </c>
    </row>
    <row r="799" spans="2:14">
      <c r="B799" s="23" t="str">
        <f t="shared" si="21"/>
        <v>U.</v>
      </c>
      <c r="C799" s="24" t="s">
        <v>4</v>
      </c>
      <c r="D799" s="25"/>
      <c r="E799" s="25"/>
      <c r="F799" s="24" t="s">
        <v>18</v>
      </c>
      <c r="G799" s="26">
        <v>1</v>
      </c>
      <c r="H799" s="31"/>
      <c r="I799" s="27">
        <v>0</v>
      </c>
      <c r="J799" s="28">
        <f t="shared" ref="J799:J862" si="22">G799*I799</f>
        <v>0</v>
      </c>
      <c r="K799" s="29" t="s">
        <v>50</v>
      </c>
      <c r="L799" s="29" t="s">
        <v>45</v>
      </c>
      <c r="M799" s="29" t="s">
        <v>51</v>
      </c>
      <c r="N799" s="30" t="str">
        <f>VLOOKUP(M799,[6]OPERACIONAL!$A$1:$C$13,2,FALSE)</f>
        <v>SELECIONAR</v>
      </c>
    </row>
    <row r="800" spans="2:14">
      <c r="B800" s="23" t="str">
        <f t="shared" si="21"/>
        <v>U.</v>
      </c>
      <c r="C800" s="24" t="s">
        <v>4</v>
      </c>
      <c r="D800" s="25"/>
      <c r="E800" s="25"/>
      <c r="F800" s="24" t="s">
        <v>18</v>
      </c>
      <c r="G800" s="26">
        <v>1</v>
      </c>
      <c r="H800" s="31"/>
      <c r="I800" s="27">
        <v>0</v>
      </c>
      <c r="J800" s="28">
        <f t="shared" si="22"/>
        <v>0</v>
      </c>
      <c r="K800" s="29" t="s">
        <v>50</v>
      </c>
      <c r="L800" s="29" t="s">
        <v>45</v>
      </c>
      <c r="M800" s="29" t="s">
        <v>51</v>
      </c>
      <c r="N800" s="30" t="str">
        <f>VLOOKUP(M800,[6]OPERACIONAL!$A$1:$C$13,2,FALSE)</f>
        <v>SELECIONAR</v>
      </c>
    </row>
    <row r="801" spans="2:14">
      <c r="B801" s="23" t="str">
        <f t="shared" si="21"/>
        <v>U.</v>
      </c>
      <c r="C801" s="24" t="s">
        <v>4</v>
      </c>
      <c r="D801" s="25"/>
      <c r="E801" s="25"/>
      <c r="F801" s="24" t="s">
        <v>18</v>
      </c>
      <c r="G801" s="26">
        <v>1</v>
      </c>
      <c r="H801" s="31"/>
      <c r="I801" s="27">
        <v>0</v>
      </c>
      <c r="J801" s="28">
        <f t="shared" si="22"/>
        <v>0</v>
      </c>
      <c r="K801" s="29" t="s">
        <v>50</v>
      </c>
      <c r="L801" s="29" t="s">
        <v>45</v>
      </c>
      <c r="M801" s="29" t="s">
        <v>51</v>
      </c>
      <c r="N801" s="30" t="str">
        <f>VLOOKUP(M801,[6]OPERACIONAL!$A$1:$C$13,2,FALSE)</f>
        <v>SELECIONAR</v>
      </c>
    </row>
    <row r="802" spans="2:14">
      <c r="B802" s="23" t="str">
        <f t="shared" si="21"/>
        <v>U.</v>
      </c>
      <c r="C802" s="24" t="s">
        <v>4</v>
      </c>
      <c r="D802" s="25"/>
      <c r="E802" s="25"/>
      <c r="F802" s="24" t="s">
        <v>18</v>
      </c>
      <c r="G802" s="26">
        <v>1</v>
      </c>
      <c r="H802" s="31"/>
      <c r="I802" s="27">
        <v>0</v>
      </c>
      <c r="J802" s="28">
        <f t="shared" si="22"/>
        <v>0</v>
      </c>
      <c r="K802" s="29" t="s">
        <v>50</v>
      </c>
      <c r="L802" s="29" t="s">
        <v>45</v>
      </c>
      <c r="M802" s="29" t="s">
        <v>51</v>
      </c>
      <c r="N802" s="30" t="str">
        <f>VLOOKUP(M802,[6]OPERACIONAL!$A$1:$C$13,2,FALSE)</f>
        <v>SELECIONAR</v>
      </c>
    </row>
    <row r="803" spans="2:14">
      <c r="B803" s="23" t="str">
        <f t="shared" si="21"/>
        <v>U.</v>
      </c>
      <c r="C803" s="24" t="s">
        <v>4</v>
      </c>
      <c r="D803" s="25"/>
      <c r="E803" s="25"/>
      <c r="F803" s="24" t="s">
        <v>18</v>
      </c>
      <c r="G803" s="26">
        <v>1</v>
      </c>
      <c r="H803" s="31"/>
      <c r="I803" s="27">
        <v>0</v>
      </c>
      <c r="J803" s="28">
        <f t="shared" si="22"/>
        <v>0</v>
      </c>
      <c r="K803" s="29" t="s">
        <v>50</v>
      </c>
      <c r="L803" s="29" t="s">
        <v>45</v>
      </c>
      <c r="M803" s="29" t="s">
        <v>51</v>
      </c>
      <c r="N803" s="30" t="str">
        <f>VLOOKUP(M803,[6]OPERACIONAL!$A$1:$C$13,2,FALSE)</f>
        <v>SELECIONAR</v>
      </c>
    </row>
    <row r="804" spans="2:14">
      <c r="B804" s="23" t="str">
        <f t="shared" si="21"/>
        <v>U.</v>
      </c>
      <c r="C804" s="24" t="s">
        <v>4</v>
      </c>
      <c r="D804" s="25"/>
      <c r="E804" s="25"/>
      <c r="F804" s="24" t="s">
        <v>18</v>
      </c>
      <c r="G804" s="26">
        <v>1</v>
      </c>
      <c r="H804" s="31"/>
      <c r="I804" s="27">
        <v>0</v>
      </c>
      <c r="J804" s="28">
        <f t="shared" si="22"/>
        <v>0</v>
      </c>
      <c r="K804" s="29" t="s">
        <v>50</v>
      </c>
      <c r="L804" s="29" t="s">
        <v>45</v>
      </c>
      <c r="M804" s="29" t="s">
        <v>51</v>
      </c>
      <c r="N804" s="30" t="str">
        <f>VLOOKUP(M804,[6]OPERACIONAL!$A$1:$C$13,2,FALSE)</f>
        <v>SELECIONAR</v>
      </c>
    </row>
    <row r="805" spans="2:14">
      <c r="B805" s="23" t="str">
        <f t="shared" si="21"/>
        <v>U.</v>
      </c>
      <c r="C805" s="24" t="s">
        <v>4</v>
      </c>
      <c r="D805" s="25"/>
      <c r="E805" s="25"/>
      <c r="F805" s="24" t="s">
        <v>18</v>
      </c>
      <c r="G805" s="26">
        <v>1</v>
      </c>
      <c r="H805" s="31"/>
      <c r="I805" s="27">
        <v>0</v>
      </c>
      <c r="J805" s="28">
        <f t="shared" si="22"/>
        <v>0</v>
      </c>
      <c r="K805" s="29" t="s">
        <v>50</v>
      </c>
      <c r="L805" s="29" t="s">
        <v>45</v>
      </c>
      <c r="M805" s="29" t="s">
        <v>51</v>
      </c>
      <c r="N805" s="30" t="str">
        <f>VLOOKUP(M805,[6]OPERACIONAL!$A$1:$C$13,2,FALSE)</f>
        <v>SELECIONAR</v>
      </c>
    </row>
    <row r="806" spans="2:14">
      <c r="B806" s="23" t="str">
        <f t="shared" si="21"/>
        <v>U.</v>
      </c>
      <c r="C806" s="24" t="s">
        <v>4</v>
      </c>
      <c r="D806" s="25"/>
      <c r="E806" s="25"/>
      <c r="F806" s="24" t="s">
        <v>18</v>
      </c>
      <c r="G806" s="26">
        <v>1</v>
      </c>
      <c r="H806" s="31"/>
      <c r="I806" s="27">
        <v>0</v>
      </c>
      <c r="J806" s="28">
        <f t="shared" si="22"/>
        <v>0</v>
      </c>
      <c r="K806" s="29" t="s">
        <v>50</v>
      </c>
      <c r="L806" s="29" t="s">
        <v>45</v>
      </c>
      <c r="M806" s="29" t="s">
        <v>51</v>
      </c>
      <c r="N806" s="30" t="str">
        <f>VLOOKUP(M806,[6]OPERACIONAL!$A$1:$C$13,2,FALSE)</f>
        <v>SELECIONAR</v>
      </c>
    </row>
    <row r="807" spans="2:14">
      <c r="B807" s="23" t="str">
        <f t="shared" si="21"/>
        <v>U.</v>
      </c>
      <c r="C807" s="24" t="s">
        <v>4</v>
      </c>
      <c r="D807" s="25"/>
      <c r="E807" s="25"/>
      <c r="F807" s="24" t="s">
        <v>18</v>
      </c>
      <c r="G807" s="26">
        <v>1</v>
      </c>
      <c r="H807" s="31"/>
      <c r="I807" s="27">
        <v>0</v>
      </c>
      <c r="J807" s="28">
        <f t="shared" si="22"/>
        <v>0</v>
      </c>
      <c r="K807" s="29" t="s">
        <v>50</v>
      </c>
      <c r="L807" s="29" t="s">
        <v>45</v>
      </c>
      <c r="M807" s="29" t="s">
        <v>51</v>
      </c>
      <c r="N807" s="30" t="str">
        <f>VLOOKUP(M807,[6]OPERACIONAL!$A$1:$C$13,2,FALSE)</f>
        <v>SELECIONAR</v>
      </c>
    </row>
    <row r="808" spans="2:14">
      <c r="B808" s="23" t="str">
        <f t="shared" si="21"/>
        <v>U.</v>
      </c>
      <c r="C808" s="24" t="s">
        <v>4</v>
      </c>
      <c r="D808" s="25"/>
      <c r="E808" s="25"/>
      <c r="F808" s="24" t="s">
        <v>18</v>
      </c>
      <c r="G808" s="26">
        <v>1</v>
      </c>
      <c r="H808" s="31"/>
      <c r="I808" s="27">
        <v>0</v>
      </c>
      <c r="J808" s="28">
        <f t="shared" si="22"/>
        <v>0</v>
      </c>
      <c r="K808" s="29" t="s">
        <v>50</v>
      </c>
      <c r="L808" s="29" t="s">
        <v>45</v>
      </c>
      <c r="M808" s="29" t="s">
        <v>51</v>
      </c>
      <c r="N808" s="30" t="str">
        <f>VLOOKUP(M808,[6]OPERACIONAL!$A$1:$C$13,2,FALSE)</f>
        <v>SELECIONAR</v>
      </c>
    </row>
    <row r="809" spans="2:14">
      <c r="B809" s="23" t="str">
        <f t="shared" si="21"/>
        <v>U.</v>
      </c>
      <c r="C809" s="24" t="s">
        <v>4</v>
      </c>
      <c r="D809" s="25"/>
      <c r="E809" s="25"/>
      <c r="F809" s="24" t="s">
        <v>18</v>
      </c>
      <c r="G809" s="26">
        <v>1</v>
      </c>
      <c r="H809" s="31"/>
      <c r="I809" s="27">
        <v>0</v>
      </c>
      <c r="J809" s="28">
        <f t="shared" si="22"/>
        <v>0</v>
      </c>
      <c r="K809" s="29" t="s">
        <v>50</v>
      </c>
      <c r="L809" s="29" t="s">
        <v>45</v>
      </c>
      <c r="M809" s="29" t="s">
        <v>51</v>
      </c>
      <c r="N809" s="30" t="str">
        <f>VLOOKUP(M809,[6]OPERACIONAL!$A$1:$C$13,2,FALSE)</f>
        <v>SELECIONAR</v>
      </c>
    </row>
    <row r="810" spans="2:14">
      <c r="B810" s="23" t="str">
        <f t="shared" si="21"/>
        <v>U.</v>
      </c>
      <c r="C810" s="24" t="s">
        <v>4</v>
      </c>
      <c r="D810" s="25"/>
      <c r="E810" s="25"/>
      <c r="F810" s="24" t="s">
        <v>18</v>
      </c>
      <c r="G810" s="26">
        <v>1</v>
      </c>
      <c r="H810" s="31"/>
      <c r="I810" s="27">
        <v>0</v>
      </c>
      <c r="J810" s="28">
        <f t="shared" si="22"/>
        <v>0</v>
      </c>
      <c r="K810" s="29" t="s">
        <v>50</v>
      </c>
      <c r="L810" s="29" t="s">
        <v>45</v>
      </c>
      <c r="M810" s="29" t="s">
        <v>51</v>
      </c>
      <c r="N810" s="30" t="str">
        <f>VLOOKUP(M810,[6]OPERACIONAL!$A$1:$C$13,2,FALSE)</f>
        <v>SELECIONAR</v>
      </c>
    </row>
    <row r="811" spans="2:14">
      <c r="B811" s="23" t="str">
        <f t="shared" si="21"/>
        <v>U.</v>
      </c>
      <c r="C811" s="24" t="s">
        <v>4</v>
      </c>
      <c r="D811" s="25"/>
      <c r="E811" s="25"/>
      <c r="F811" s="24" t="s">
        <v>18</v>
      </c>
      <c r="G811" s="26">
        <v>1</v>
      </c>
      <c r="H811" s="31"/>
      <c r="I811" s="27">
        <v>0</v>
      </c>
      <c r="J811" s="28">
        <f t="shared" si="22"/>
        <v>0</v>
      </c>
      <c r="K811" s="29" t="s">
        <v>50</v>
      </c>
      <c r="L811" s="29" t="s">
        <v>45</v>
      </c>
      <c r="M811" s="29" t="s">
        <v>51</v>
      </c>
      <c r="N811" s="30" t="str">
        <f>VLOOKUP(M811,[6]OPERACIONAL!$A$1:$C$13,2,FALSE)</f>
        <v>SELECIONAR</v>
      </c>
    </row>
    <row r="812" spans="2:14">
      <c r="B812" s="23" t="str">
        <f t="shared" si="21"/>
        <v>U.</v>
      </c>
      <c r="C812" s="24" t="s">
        <v>4</v>
      </c>
      <c r="D812" s="25"/>
      <c r="E812" s="25"/>
      <c r="F812" s="24" t="s">
        <v>18</v>
      </c>
      <c r="G812" s="26">
        <v>1</v>
      </c>
      <c r="H812" s="31"/>
      <c r="I812" s="27">
        <v>0</v>
      </c>
      <c r="J812" s="28">
        <f t="shared" si="22"/>
        <v>0</v>
      </c>
      <c r="K812" s="29" t="s">
        <v>50</v>
      </c>
      <c r="L812" s="29" t="s">
        <v>45</v>
      </c>
      <c r="M812" s="29" t="s">
        <v>51</v>
      </c>
      <c r="N812" s="30" t="str">
        <f>VLOOKUP(M812,[6]OPERACIONAL!$A$1:$C$13,2,FALSE)</f>
        <v>SELECIONAR</v>
      </c>
    </row>
    <row r="813" spans="2:14">
      <c r="B813" s="23" t="str">
        <f t="shared" si="21"/>
        <v>U.</v>
      </c>
      <c r="C813" s="24" t="s">
        <v>4</v>
      </c>
      <c r="D813" s="25"/>
      <c r="E813" s="25"/>
      <c r="F813" s="24" t="s">
        <v>18</v>
      </c>
      <c r="G813" s="26">
        <v>1</v>
      </c>
      <c r="H813" s="31"/>
      <c r="I813" s="27">
        <v>0</v>
      </c>
      <c r="J813" s="28">
        <f t="shared" si="22"/>
        <v>0</v>
      </c>
      <c r="K813" s="29" t="s">
        <v>50</v>
      </c>
      <c r="L813" s="29" t="s">
        <v>45</v>
      </c>
      <c r="M813" s="29" t="s">
        <v>51</v>
      </c>
      <c r="N813" s="30" t="str">
        <f>VLOOKUP(M813,[6]OPERACIONAL!$A$1:$C$13,2,FALSE)</f>
        <v>SELECIONAR</v>
      </c>
    </row>
    <row r="814" spans="2:14">
      <c r="B814" s="23" t="str">
        <f t="shared" si="21"/>
        <v>U.</v>
      </c>
      <c r="C814" s="24" t="s">
        <v>4</v>
      </c>
      <c r="D814" s="25"/>
      <c r="E814" s="25"/>
      <c r="F814" s="24" t="s">
        <v>18</v>
      </c>
      <c r="G814" s="26">
        <v>1</v>
      </c>
      <c r="H814" s="31"/>
      <c r="I814" s="27">
        <v>0</v>
      </c>
      <c r="J814" s="28">
        <f t="shared" si="22"/>
        <v>0</v>
      </c>
      <c r="K814" s="29" t="s">
        <v>50</v>
      </c>
      <c r="L814" s="29" t="s">
        <v>45</v>
      </c>
      <c r="M814" s="29" t="s">
        <v>51</v>
      </c>
      <c r="N814" s="30" t="str">
        <f>VLOOKUP(M814,[6]OPERACIONAL!$A$1:$C$13,2,FALSE)</f>
        <v>SELECIONAR</v>
      </c>
    </row>
    <row r="815" spans="2:14">
      <c r="B815" s="23" t="str">
        <f t="shared" si="21"/>
        <v>U.</v>
      </c>
      <c r="C815" s="24" t="s">
        <v>4</v>
      </c>
      <c r="D815" s="25"/>
      <c r="E815" s="25"/>
      <c r="F815" s="24" t="s">
        <v>18</v>
      </c>
      <c r="G815" s="26">
        <v>1</v>
      </c>
      <c r="H815" s="31"/>
      <c r="I815" s="27">
        <v>0</v>
      </c>
      <c r="J815" s="28">
        <f t="shared" si="22"/>
        <v>0</v>
      </c>
      <c r="K815" s="29" t="s">
        <v>50</v>
      </c>
      <c r="L815" s="29" t="s">
        <v>45</v>
      </c>
      <c r="M815" s="29" t="s">
        <v>51</v>
      </c>
      <c r="N815" s="30" t="str">
        <f>VLOOKUP(M815,[6]OPERACIONAL!$A$1:$C$13,2,FALSE)</f>
        <v>SELECIONAR</v>
      </c>
    </row>
    <row r="816" spans="2:14">
      <c r="B816" s="23" t="str">
        <f t="shared" si="21"/>
        <v>U.</v>
      </c>
      <c r="C816" s="24" t="s">
        <v>4</v>
      </c>
      <c r="D816" s="25"/>
      <c r="E816" s="25"/>
      <c r="F816" s="24" t="s">
        <v>18</v>
      </c>
      <c r="G816" s="26">
        <v>1</v>
      </c>
      <c r="H816" s="31"/>
      <c r="I816" s="27">
        <v>0</v>
      </c>
      <c r="J816" s="28">
        <f t="shared" si="22"/>
        <v>0</v>
      </c>
      <c r="K816" s="29" t="s">
        <v>50</v>
      </c>
      <c r="L816" s="29" t="s">
        <v>45</v>
      </c>
      <c r="M816" s="29" t="s">
        <v>51</v>
      </c>
      <c r="N816" s="30" t="str">
        <f>VLOOKUP(M816,[6]OPERACIONAL!$A$1:$C$13,2,FALSE)</f>
        <v>SELECIONAR</v>
      </c>
    </row>
    <row r="817" spans="2:14">
      <c r="B817" s="23" t="str">
        <f t="shared" si="21"/>
        <v>U.</v>
      </c>
      <c r="C817" s="24" t="s">
        <v>4</v>
      </c>
      <c r="D817" s="25"/>
      <c r="E817" s="25"/>
      <c r="F817" s="24" t="s">
        <v>18</v>
      </c>
      <c r="G817" s="26">
        <v>1</v>
      </c>
      <c r="H817" s="31"/>
      <c r="I817" s="27">
        <v>0</v>
      </c>
      <c r="J817" s="28">
        <f t="shared" si="22"/>
        <v>0</v>
      </c>
      <c r="K817" s="29" t="s">
        <v>50</v>
      </c>
      <c r="L817" s="29" t="s">
        <v>45</v>
      </c>
      <c r="M817" s="29" t="s">
        <v>51</v>
      </c>
      <c r="N817" s="30" t="str">
        <f>VLOOKUP(M817,[6]OPERACIONAL!$A$1:$C$13,2,FALSE)</f>
        <v>SELECIONAR</v>
      </c>
    </row>
    <row r="818" spans="2:14">
      <c r="B818" s="23" t="str">
        <f t="shared" si="21"/>
        <v>U.</v>
      </c>
      <c r="C818" s="24" t="s">
        <v>4</v>
      </c>
      <c r="D818" s="25"/>
      <c r="E818" s="25"/>
      <c r="F818" s="24" t="s">
        <v>18</v>
      </c>
      <c r="G818" s="26">
        <v>1</v>
      </c>
      <c r="H818" s="31"/>
      <c r="I818" s="27">
        <v>0</v>
      </c>
      <c r="J818" s="28">
        <f t="shared" si="22"/>
        <v>0</v>
      </c>
      <c r="K818" s="29" t="s">
        <v>50</v>
      </c>
      <c r="L818" s="29" t="s">
        <v>45</v>
      </c>
      <c r="M818" s="29" t="s">
        <v>51</v>
      </c>
      <c r="N818" s="30" t="str">
        <f>VLOOKUP(M818,[6]OPERACIONAL!$A$1:$C$13,2,FALSE)</f>
        <v>SELECIONAR</v>
      </c>
    </row>
    <row r="819" spans="2:14">
      <c r="B819" s="23" t="str">
        <f t="shared" si="21"/>
        <v>U.</v>
      </c>
      <c r="C819" s="24" t="s">
        <v>4</v>
      </c>
      <c r="D819" s="25"/>
      <c r="E819" s="25"/>
      <c r="F819" s="24" t="s">
        <v>18</v>
      </c>
      <c r="G819" s="26">
        <v>1</v>
      </c>
      <c r="H819" s="31"/>
      <c r="I819" s="27">
        <v>0</v>
      </c>
      <c r="J819" s="28">
        <f t="shared" si="22"/>
        <v>0</v>
      </c>
      <c r="K819" s="29" t="s">
        <v>50</v>
      </c>
      <c r="L819" s="29" t="s">
        <v>45</v>
      </c>
      <c r="M819" s="29" t="s">
        <v>51</v>
      </c>
      <c r="N819" s="30" t="str">
        <f>VLOOKUP(M819,[6]OPERACIONAL!$A$1:$C$13,2,FALSE)</f>
        <v>SELECIONAR</v>
      </c>
    </row>
    <row r="820" spans="2:14">
      <c r="B820" s="23" t="str">
        <f t="shared" si="21"/>
        <v>U.</v>
      </c>
      <c r="C820" s="24" t="s">
        <v>4</v>
      </c>
      <c r="D820" s="25"/>
      <c r="E820" s="25"/>
      <c r="F820" s="24" t="s">
        <v>18</v>
      </c>
      <c r="G820" s="26">
        <v>1</v>
      </c>
      <c r="H820" s="31"/>
      <c r="I820" s="27">
        <v>0</v>
      </c>
      <c r="J820" s="28">
        <f t="shared" si="22"/>
        <v>0</v>
      </c>
      <c r="K820" s="29" t="s">
        <v>50</v>
      </c>
      <c r="L820" s="29" t="s">
        <v>45</v>
      </c>
      <c r="M820" s="29" t="s">
        <v>51</v>
      </c>
      <c r="N820" s="30" t="str">
        <f>VLOOKUP(M820,[6]OPERACIONAL!$A$1:$C$13,2,FALSE)</f>
        <v>SELECIONAR</v>
      </c>
    </row>
    <row r="821" spans="2:14">
      <c r="B821" s="23" t="str">
        <f t="shared" si="21"/>
        <v>U.</v>
      </c>
      <c r="C821" s="24" t="s">
        <v>4</v>
      </c>
      <c r="D821" s="25"/>
      <c r="E821" s="25"/>
      <c r="F821" s="24" t="s">
        <v>18</v>
      </c>
      <c r="G821" s="26">
        <v>1</v>
      </c>
      <c r="H821" s="31"/>
      <c r="I821" s="27">
        <v>0</v>
      </c>
      <c r="J821" s="28">
        <f t="shared" si="22"/>
        <v>0</v>
      </c>
      <c r="K821" s="29" t="s">
        <v>50</v>
      </c>
      <c r="L821" s="29" t="s">
        <v>45</v>
      </c>
      <c r="M821" s="29" t="s">
        <v>51</v>
      </c>
      <c r="N821" s="30" t="str">
        <f>VLOOKUP(M821,[6]OPERACIONAL!$A$1:$C$13,2,FALSE)</f>
        <v>SELECIONAR</v>
      </c>
    </row>
    <row r="822" spans="2:14">
      <c r="B822" s="23" t="str">
        <f t="shared" si="21"/>
        <v>U.</v>
      </c>
      <c r="C822" s="24" t="s">
        <v>4</v>
      </c>
      <c r="D822" s="25"/>
      <c r="E822" s="25"/>
      <c r="F822" s="24" t="s">
        <v>18</v>
      </c>
      <c r="G822" s="26">
        <v>1</v>
      </c>
      <c r="H822" s="31"/>
      <c r="I822" s="27">
        <v>0</v>
      </c>
      <c r="J822" s="28">
        <f t="shared" si="22"/>
        <v>0</v>
      </c>
      <c r="K822" s="29" t="s">
        <v>50</v>
      </c>
      <c r="L822" s="29" t="s">
        <v>45</v>
      </c>
      <c r="M822" s="29" t="s">
        <v>51</v>
      </c>
      <c r="N822" s="30" t="str">
        <f>VLOOKUP(M822,[6]OPERACIONAL!$A$1:$C$13,2,FALSE)</f>
        <v>SELECIONAR</v>
      </c>
    </row>
    <row r="823" spans="2:14">
      <c r="B823" s="23" t="str">
        <f t="shared" si="21"/>
        <v>U.</v>
      </c>
      <c r="C823" s="24" t="s">
        <v>4</v>
      </c>
      <c r="D823" s="25"/>
      <c r="E823" s="25"/>
      <c r="F823" s="24" t="s">
        <v>18</v>
      </c>
      <c r="G823" s="26">
        <v>1</v>
      </c>
      <c r="H823" s="31"/>
      <c r="I823" s="27">
        <v>0</v>
      </c>
      <c r="J823" s="28">
        <f t="shared" si="22"/>
        <v>0</v>
      </c>
      <c r="K823" s="29" t="s">
        <v>50</v>
      </c>
      <c r="L823" s="29" t="s">
        <v>45</v>
      </c>
      <c r="M823" s="29" t="s">
        <v>51</v>
      </c>
      <c r="N823" s="30" t="str">
        <f>VLOOKUP(M823,[6]OPERACIONAL!$A$1:$C$13,2,FALSE)</f>
        <v>SELECIONAR</v>
      </c>
    </row>
    <row r="824" spans="2:14">
      <c r="B824" s="23" t="str">
        <f t="shared" si="21"/>
        <v>U.</v>
      </c>
      <c r="C824" s="24" t="s">
        <v>4</v>
      </c>
      <c r="D824" s="25"/>
      <c r="E824" s="25"/>
      <c r="F824" s="24" t="s">
        <v>18</v>
      </c>
      <c r="G824" s="26">
        <v>1</v>
      </c>
      <c r="H824" s="31"/>
      <c r="I824" s="27">
        <v>0</v>
      </c>
      <c r="J824" s="28">
        <f t="shared" si="22"/>
        <v>0</v>
      </c>
      <c r="K824" s="29" t="s">
        <v>50</v>
      </c>
      <c r="L824" s="29" t="s">
        <v>45</v>
      </c>
      <c r="M824" s="29" t="s">
        <v>51</v>
      </c>
      <c r="N824" s="30" t="str">
        <f>VLOOKUP(M824,[6]OPERACIONAL!$A$1:$C$13,2,FALSE)</f>
        <v>SELECIONAR</v>
      </c>
    </row>
    <row r="825" spans="2:14">
      <c r="B825" s="23" t="str">
        <f t="shared" si="21"/>
        <v>U.</v>
      </c>
      <c r="C825" s="24" t="s">
        <v>4</v>
      </c>
      <c r="D825" s="25"/>
      <c r="E825" s="25"/>
      <c r="F825" s="24" t="s">
        <v>18</v>
      </c>
      <c r="G825" s="26">
        <v>1</v>
      </c>
      <c r="H825" s="31"/>
      <c r="I825" s="27">
        <v>0</v>
      </c>
      <c r="J825" s="28">
        <f t="shared" si="22"/>
        <v>0</v>
      </c>
      <c r="K825" s="29" t="s">
        <v>50</v>
      </c>
      <c r="L825" s="29" t="s">
        <v>45</v>
      </c>
      <c r="M825" s="29" t="s">
        <v>51</v>
      </c>
      <c r="N825" s="30" t="str">
        <f>VLOOKUP(M825,[6]OPERACIONAL!$A$1:$C$13,2,FALSE)</f>
        <v>SELECIONAR</v>
      </c>
    </row>
    <row r="826" spans="2:14">
      <c r="B826" s="23" t="str">
        <f t="shared" si="21"/>
        <v>U.</v>
      </c>
      <c r="C826" s="24" t="s">
        <v>4</v>
      </c>
      <c r="D826" s="25"/>
      <c r="E826" s="25"/>
      <c r="F826" s="24" t="s">
        <v>18</v>
      </c>
      <c r="G826" s="26">
        <v>1</v>
      </c>
      <c r="H826" s="31"/>
      <c r="I826" s="27">
        <v>0</v>
      </c>
      <c r="J826" s="28">
        <f t="shared" si="22"/>
        <v>0</v>
      </c>
      <c r="K826" s="29" t="s">
        <v>50</v>
      </c>
      <c r="L826" s="29" t="s">
        <v>45</v>
      </c>
      <c r="M826" s="29" t="s">
        <v>51</v>
      </c>
      <c r="N826" s="30" t="str">
        <f>VLOOKUP(M826,[6]OPERACIONAL!$A$1:$C$13,2,FALSE)</f>
        <v>SELECIONAR</v>
      </c>
    </row>
    <row r="827" spans="2:14">
      <c r="B827" s="23" t="str">
        <f t="shared" si="21"/>
        <v>U.</v>
      </c>
      <c r="C827" s="24" t="s">
        <v>4</v>
      </c>
      <c r="D827" s="25"/>
      <c r="E827" s="25"/>
      <c r="F827" s="24" t="s">
        <v>18</v>
      </c>
      <c r="G827" s="26">
        <v>1</v>
      </c>
      <c r="H827" s="31"/>
      <c r="I827" s="27">
        <v>0</v>
      </c>
      <c r="J827" s="28">
        <f t="shared" si="22"/>
        <v>0</v>
      </c>
      <c r="K827" s="29" t="s">
        <v>50</v>
      </c>
      <c r="L827" s="29" t="s">
        <v>45</v>
      </c>
      <c r="M827" s="29" t="s">
        <v>51</v>
      </c>
      <c r="N827" s="30" t="str">
        <f>VLOOKUP(M827,[6]OPERACIONAL!$A$1:$C$13,2,FALSE)</f>
        <v>SELECIONAR</v>
      </c>
    </row>
    <row r="828" spans="2:14">
      <c r="B828" s="23" t="str">
        <f t="shared" si="21"/>
        <v>U.</v>
      </c>
      <c r="C828" s="24" t="s">
        <v>4</v>
      </c>
      <c r="D828" s="25"/>
      <c r="E828" s="25"/>
      <c r="F828" s="24" t="s">
        <v>18</v>
      </c>
      <c r="G828" s="26">
        <v>1</v>
      </c>
      <c r="H828" s="31"/>
      <c r="I828" s="27">
        <v>0</v>
      </c>
      <c r="J828" s="28">
        <f t="shared" si="22"/>
        <v>0</v>
      </c>
      <c r="K828" s="29" t="s">
        <v>50</v>
      </c>
      <c r="L828" s="29" t="s">
        <v>45</v>
      </c>
      <c r="M828" s="29" t="s">
        <v>51</v>
      </c>
      <c r="N828" s="30" t="str">
        <f>VLOOKUP(M828,[6]OPERACIONAL!$A$1:$C$13,2,FALSE)</f>
        <v>SELECIONAR</v>
      </c>
    </row>
    <row r="829" spans="2:14">
      <c r="B829" s="23" t="str">
        <f t="shared" si="21"/>
        <v>U.</v>
      </c>
      <c r="C829" s="24" t="s">
        <v>4</v>
      </c>
      <c r="D829" s="25"/>
      <c r="E829" s="25"/>
      <c r="F829" s="24" t="s">
        <v>18</v>
      </c>
      <c r="G829" s="26">
        <v>1</v>
      </c>
      <c r="H829" s="31"/>
      <c r="I829" s="27">
        <v>0</v>
      </c>
      <c r="J829" s="28">
        <f t="shared" si="22"/>
        <v>0</v>
      </c>
      <c r="K829" s="29" t="s">
        <v>50</v>
      </c>
      <c r="L829" s="29" t="s">
        <v>45</v>
      </c>
      <c r="M829" s="29" t="s">
        <v>51</v>
      </c>
      <c r="N829" s="30" t="str">
        <f>VLOOKUP(M829,[6]OPERACIONAL!$A$1:$C$13,2,FALSE)</f>
        <v>SELECIONAR</v>
      </c>
    </row>
    <row r="830" spans="2:14">
      <c r="B830" s="23" t="str">
        <f t="shared" si="21"/>
        <v>U.</v>
      </c>
      <c r="C830" s="24" t="s">
        <v>4</v>
      </c>
      <c r="D830" s="25"/>
      <c r="E830" s="25"/>
      <c r="F830" s="24" t="s">
        <v>18</v>
      </c>
      <c r="G830" s="26">
        <v>1</v>
      </c>
      <c r="H830" s="31"/>
      <c r="I830" s="27">
        <v>0</v>
      </c>
      <c r="J830" s="28">
        <f t="shared" si="22"/>
        <v>0</v>
      </c>
      <c r="K830" s="29" t="s">
        <v>50</v>
      </c>
      <c r="L830" s="29" t="s">
        <v>45</v>
      </c>
      <c r="M830" s="29" t="s">
        <v>51</v>
      </c>
      <c r="N830" s="30" t="str">
        <f>VLOOKUP(M830,[6]OPERACIONAL!$A$1:$C$13,2,FALSE)</f>
        <v>SELECIONAR</v>
      </c>
    </row>
    <row r="831" spans="2:14">
      <c r="B831" s="23" t="str">
        <f t="shared" si="21"/>
        <v>U.</v>
      </c>
      <c r="C831" s="24" t="s">
        <v>4</v>
      </c>
      <c r="D831" s="25"/>
      <c r="E831" s="25"/>
      <c r="F831" s="24" t="s">
        <v>18</v>
      </c>
      <c r="G831" s="26">
        <v>1</v>
      </c>
      <c r="H831" s="31"/>
      <c r="I831" s="27">
        <v>0</v>
      </c>
      <c r="J831" s="28">
        <f t="shared" si="22"/>
        <v>0</v>
      </c>
      <c r="K831" s="29" t="s">
        <v>50</v>
      </c>
      <c r="L831" s="29" t="s">
        <v>45</v>
      </c>
      <c r="M831" s="29" t="s">
        <v>51</v>
      </c>
      <c r="N831" s="30" t="str">
        <f>VLOOKUP(M831,[6]OPERACIONAL!$A$1:$C$13,2,FALSE)</f>
        <v>SELECIONAR</v>
      </c>
    </row>
    <row r="832" spans="2:14">
      <c r="B832" s="23" t="str">
        <f t="shared" ref="B832:B895" si="23">MID(C832,1,2)</f>
        <v>U.</v>
      </c>
      <c r="C832" s="24" t="s">
        <v>4</v>
      </c>
      <c r="D832" s="25"/>
      <c r="E832" s="25"/>
      <c r="F832" s="24" t="s">
        <v>18</v>
      </c>
      <c r="G832" s="26">
        <v>1</v>
      </c>
      <c r="H832" s="31"/>
      <c r="I832" s="27">
        <v>0</v>
      </c>
      <c r="J832" s="28">
        <f t="shared" si="22"/>
        <v>0</v>
      </c>
      <c r="K832" s="29" t="s">
        <v>50</v>
      </c>
      <c r="L832" s="29" t="s">
        <v>45</v>
      </c>
      <c r="M832" s="29" t="s">
        <v>51</v>
      </c>
      <c r="N832" s="30" t="str">
        <f>VLOOKUP(M832,[6]OPERACIONAL!$A$1:$C$13,2,FALSE)</f>
        <v>SELECIONAR</v>
      </c>
    </row>
    <row r="833" spans="2:14">
      <c r="B833" s="23" t="str">
        <f t="shared" si="23"/>
        <v>U.</v>
      </c>
      <c r="C833" s="24" t="s">
        <v>4</v>
      </c>
      <c r="D833" s="25"/>
      <c r="E833" s="25"/>
      <c r="F833" s="24" t="s">
        <v>18</v>
      </c>
      <c r="G833" s="26">
        <v>1</v>
      </c>
      <c r="H833" s="31"/>
      <c r="I833" s="27">
        <v>0</v>
      </c>
      <c r="J833" s="28">
        <f t="shared" si="22"/>
        <v>0</v>
      </c>
      <c r="K833" s="29" t="s">
        <v>50</v>
      </c>
      <c r="L833" s="29" t="s">
        <v>45</v>
      </c>
      <c r="M833" s="29" t="s">
        <v>51</v>
      </c>
      <c r="N833" s="30" t="str">
        <f>VLOOKUP(M833,[6]OPERACIONAL!$A$1:$C$13,2,FALSE)</f>
        <v>SELECIONAR</v>
      </c>
    </row>
    <row r="834" spans="2:14">
      <c r="B834" s="23" t="str">
        <f t="shared" si="23"/>
        <v>U.</v>
      </c>
      <c r="C834" s="24" t="s">
        <v>4</v>
      </c>
      <c r="D834" s="25"/>
      <c r="E834" s="25"/>
      <c r="F834" s="24" t="s">
        <v>18</v>
      </c>
      <c r="G834" s="26">
        <v>1</v>
      </c>
      <c r="H834" s="31"/>
      <c r="I834" s="27">
        <v>0</v>
      </c>
      <c r="J834" s="28">
        <f t="shared" si="22"/>
        <v>0</v>
      </c>
      <c r="K834" s="29" t="s">
        <v>50</v>
      </c>
      <c r="L834" s="29" t="s">
        <v>45</v>
      </c>
      <c r="M834" s="29" t="s">
        <v>51</v>
      </c>
      <c r="N834" s="30" t="str">
        <f>VLOOKUP(M834,[6]OPERACIONAL!$A$1:$C$13,2,FALSE)</f>
        <v>SELECIONAR</v>
      </c>
    </row>
    <row r="835" spans="2:14">
      <c r="B835" s="23" t="str">
        <f t="shared" si="23"/>
        <v>U.</v>
      </c>
      <c r="C835" s="24" t="s">
        <v>4</v>
      </c>
      <c r="D835" s="25"/>
      <c r="E835" s="25"/>
      <c r="F835" s="24" t="s">
        <v>18</v>
      </c>
      <c r="G835" s="26">
        <v>1</v>
      </c>
      <c r="H835" s="31"/>
      <c r="I835" s="27">
        <v>0</v>
      </c>
      <c r="J835" s="28">
        <f t="shared" si="22"/>
        <v>0</v>
      </c>
      <c r="K835" s="29" t="s">
        <v>50</v>
      </c>
      <c r="L835" s="29" t="s">
        <v>45</v>
      </c>
      <c r="M835" s="29" t="s">
        <v>51</v>
      </c>
      <c r="N835" s="30" t="str">
        <f>VLOOKUP(M835,[6]OPERACIONAL!$A$1:$C$13,2,FALSE)</f>
        <v>SELECIONAR</v>
      </c>
    </row>
    <row r="836" spans="2:14">
      <c r="B836" s="23" t="str">
        <f t="shared" si="23"/>
        <v>U.</v>
      </c>
      <c r="C836" s="24" t="s">
        <v>4</v>
      </c>
      <c r="D836" s="25"/>
      <c r="E836" s="25"/>
      <c r="F836" s="24" t="s">
        <v>18</v>
      </c>
      <c r="G836" s="26">
        <v>1</v>
      </c>
      <c r="H836" s="31"/>
      <c r="I836" s="27">
        <v>0</v>
      </c>
      <c r="J836" s="28">
        <f t="shared" si="22"/>
        <v>0</v>
      </c>
      <c r="K836" s="29" t="s">
        <v>50</v>
      </c>
      <c r="L836" s="29" t="s">
        <v>45</v>
      </c>
      <c r="M836" s="29" t="s">
        <v>51</v>
      </c>
      <c r="N836" s="30" t="str">
        <f>VLOOKUP(M836,[6]OPERACIONAL!$A$1:$C$13,2,FALSE)</f>
        <v>SELECIONAR</v>
      </c>
    </row>
    <row r="837" spans="2:14">
      <c r="B837" s="23" t="str">
        <f t="shared" si="23"/>
        <v>U.</v>
      </c>
      <c r="C837" s="24" t="s">
        <v>4</v>
      </c>
      <c r="D837" s="25"/>
      <c r="E837" s="25"/>
      <c r="F837" s="24" t="s">
        <v>18</v>
      </c>
      <c r="G837" s="26">
        <v>1</v>
      </c>
      <c r="H837" s="31"/>
      <c r="I837" s="27">
        <v>0</v>
      </c>
      <c r="J837" s="28">
        <f t="shared" si="22"/>
        <v>0</v>
      </c>
      <c r="K837" s="29" t="s">
        <v>50</v>
      </c>
      <c r="L837" s="29" t="s">
        <v>45</v>
      </c>
      <c r="M837" s="29" t="s">
        <v>51</v>
      </c>
      <c r="N837" s="30" t="str">
        <f>VLOOKUP(M837,[6]OPERACIONAL!$A$1:$C$13,2,FALSE)</f>
        <v>SELECIONAR</v>
      </c>
    </row>
    <row r="838" spans="2:14">
      <c r="B838" s="23" t="str">
        <f t="shared" si="23"/>
        <v>U.</v>
      </c>
      <c r="C838" s="24" t="s">
        <v>4</v>
      </c>
      <c r="D838" s="25"/>
      <c r="E838" s="25"/>
      <c r="F838" s="24" t="s">
        <v>18</v>
      </c>
      <c r="G838" s="26">
        <v>1</v>
      </c>
      <c r="H838" s="31"/>
      <c r="I838" s="27">
        <v>0</v>
      </c>
      <c r="J838" s="28">
        <f t="shared" si="22"/>
        <v>0</v>
      </c>
      <c r="K838" s="29" t="s">
        <v>50</v>
      </c>
      <c r="L838" s="29" t="s">
        <v>45</v>
      </c>
      <c r="M838" s="29" t="s">
        <v>51</v>
      </c>
      <c r="N838" s="30" t="str">
        <f>VLOOKUP(M838,[6]OPERACIONAL!$A$1:$C$13,2,FALSE)</f>
        <v>SELECIONAR</v>
      </c>
    </row>
    <row r="839" spans="2:14">
      <c r="B839" s="23" t="str">
        <f t="shared" si="23"/>
        <v>U.</v>
      </c>
      <c r="C839" s="24" t="s">
        <v>4</v>
      </c>
      <c r="D839" s="25"/>
      <c r="E839" s="25"/>
      <c r="F839" s="24" t="s">
        <v>18</v>
      </c>
      <c r="G839" s="26">
        <v>1</v>
      </c>
      <c r="H839" s="31"/>
      <c r="I839" s="27">
        <v>0</v>
      </c>
      <c r="J839" s="28">
        <f t="shared" si="22"/>
        <v>0</v>
      </c>
      <c r="K839" s="29" t="s">
        <v>50</v>
      </c>
      <c r="L839" s="29" t="s">
        <v>45</v>
      </c>
      <c r="M839" s="29" t="s">
        <v>51</v>
      </c>
      <c r="N839" s="30" t="str">
        <f>VLOOKUP(M839,[6]OPERACIONAL!$A$1:$C$13,2,FALSE)</f>
        <v>SELECIONAR</v>
      </c>
    </row>
    <row r="840" spans="2:14">
      <c r="B840" s="23" t="str">
        <f t="shared" si="23"/>
        <v>U.</v>
      </c>
      <c r="C840" s="24" t="s">
        <v>4</v>
      </c>
      <c r="D840" s="25"/>
      <c r="E840" s="25"/>
      <c r="F840" s="24" t="s">
        <v>18</v>
      </c>
      <c r="G840" s="26">
        <v>1</v>
      </c>
      <c r="H840" s="31"/>
      <c r="I840" s="27">
        <v>0</v>
      </c>
      <c r="J840" s="28">
        <f t="shared" si="22"/>
        <v>0</v>
      </c>
      <c r="K840" s="29" t="s">
        <v>50</v>
      </c>
      <c r="L840" s="29" t="s">
        <v>45</v>
      </c>
      <c r="M840" s="29" t="s">
        <v>51</v>
      </c>
      <c r="N840" s="30" t="str">
        <f>VLOOKUP(M840,[6]OPERACIONAL!$A$1:$C$13,2,FALSE)</f>
        <v>SELECIONAR</v>
      </c>
    </row>
    <row r="841" spans="2:14">
      <c r="B841" s="23" t="str">
        <f t="shared" si="23"/>
        <v>U.</v>
      </c>
      <c r="C841" s="24" t="s">
        <v>4</v>
      </c>
      <c r="D841" s="25"/>
      <c r="E841" s="25"/>
      <c r="F841" s="24" t="s">
        <v>18</v>
      </c>
      <c r="G841" s="26">
        <v>1</v>
      </c>
      <c r="H841" s="31"/>
      <c r="I841" s="27">
        <v>0</v>
      </c>
      <c r="J841" s="28">
        <f t="shared" si="22"/>
        <v>0</v>
      </c>
      <c r="K841" s="29" t="s">
        <v>50</v>
      </c>
      <c r="L841" s="29" t="s">
        <v>45</v>
      </c>
      <c r="M841" s="29" t="s">
        <v>51</v>
      </c>
      <c r="N841" s="30" t="str">
        <f>VLOOKUP(M841,[6]OPERACIONAL!$A$1:$C$13,2,FALSE)</f>
        <v>SELECIONAR</v>
      </c>
    </row>
    <row r="842" spans="2:14">
      <c r="B842" s="23" t="str">
        <f t="shared" si="23"/>
        <v>U.</v>
      </c>
      <c r="C842" s="24" t="s">
        <v>4</v>
      </c>
      <c r="D842" s="25"/>
      <c r="E842" s="25"/>
      <c r="F842" s="24" t="s">
        <v>18</v>
      </c>
      <c r="G842" s="26">
        <v>1</v>
      </c>
      <c r="H842" s="31"/>
      <c r="I842" s="27">
        <v>0</v>
      </c>
      <c r="J842" s="28">
        <f t="shared" si="22"/>
        <v>0</v>
      </c>
      <c r="K842" s="29" t="s">
        <v>50</v>
      </c>
      <c r="L842" s="29" t="s">
        <v>45</v>
      </c>
      <c r="M842" s="29" t="s">
        <v>51</v>
      </c>
      <c r="N842" s="30" t="str">
        <f>VLOOKUP(M842,[6]OPERACIONAL!$A$1:$C$13,2,FALSE)</f>
        <v>SELECIONAR</v>
      </c>
    </row>
    <row r="843" spans="2:14">
      <c r="B843" s="23" t="str">
        <f t="shared" si="23"/>
        <v>U.</v>
      </c>
      <c r="C843" s="24" t="s">
        <v>4</v>
      </c>
      <c r="D843" s="25"/>
      <c r="E843" s="25"/>
      <c r="F843" s="24" t="s">
        <v>18</v>
      </c>
      <c r="G843" s="26">
        <v>1</v>
      </c>
      <c r="H843" s="31"/>
      <c r="I843" s="27">
        <v>0</v>
      </c>
      <c r="J843" s="28">
        <f t="shared" si="22"/>
        <v>0</v>
      </c>
      <c r="K843" s="29" t="s">
        <v>50</v>
      </c>
      <c r="L843" s="29" t="s">
        <v>45</v>
      </c>
      <c r="M843" s="29" t="s">
        <v>51</v>
      </c>
      <c r="N843" s="30" t="str">
        <f>VLOOKUP(M843,[6]OPERACIONAL!$A$1:$C$13,2,FALSE)</f>
        <v>SELECIONAR</v>
      </c>
    </row>
    <row r="844" spans="2:14">
      <c r="B844" s="23" t="str">
        <f t="shared" si="23"/>
        <v>U.</v>
      </c>
      <c r="C844" s="24" t="s">
        <v>4</v>
      </c>
      <c r="D844" s="25"/>
      <c r="E844" s="25"/>
      <c r="F844" s="24" t="s">
        <v>18</v>
      </c>
      <c r="G844" s="26">
        <v>1</v>
      </c>
      <c r="H844" s="31"/>
      <c r="I844" s="27">
        <v>0</v>
      </c>
      <c r="J844" s="28">
        <f t="shared" si="22"/>
        <v>0</v>
      </c>
      <c r="K844" s="29" t="s">
        <v>50</v>
      </c>
      <c r="L844" s="29" t="s">
        <v>45</v>
      </c>
      <c r="M844" s="29" t="s">
        <v>51</v>
      </c>
      <c r="N844" s="30" t="str">
        <f>VLOOKUP(M844,[6]OPERACIONAL!$A$1:$C$13,2,FALSE)</f>
        <v>SELECIONAR</v>
      </c>
    </row>
    <row r="845" spans="2:14">
      <c r="B845" s="23" t="str">
        <f t="shared" si="23"/>
        <v>U.</v>
      </c>
      <c r="C845" s="24" t="s">
        <v>4</v>
      </c>
      <c r="D845" s="25"/>
      <c r="E845" s="25"/>
      <c r="F845" s="24" t="s">
        <v>18</v>
      </c>
      <c r="G845" s="26">
        <v>1</v>
      </c>
      <c r="H845" s="31"/>
      <c r="I845" s="27">
        <v>0</v>
      </c>
      <c r="J845" s="28">
        <f t="shared" si="22"/>
        <v>0</v>
      </c>
      <c r="K845" s="29" t="s">
        <v>50</v>
      </c>
      <c r="L845" s="29" t="s">
        <v>45</v>
      </c>
      <c r="M845" s="29" t="s">
        <v>51</v>
      </c>
      <c r="N845" s="30" t="str">
        <f>VLOOKUP(M845,[6]OPERACIONAL!$A$1:$C$13,2,FALSE)</f>
        <v>SELECIONAR</v>
      </c>
    </row>
    <row r="846" spans="2:14">
      <c r="B846" s="23" t="str">
        <f t="shared" si="23"/>
        <v>U.</v>
      </c>
      <c r="C846" s="24" t="s">
        <v>4</v>
      </c>
      <c r="D846" s="25"/>
      <c r="E846" s="25"/>
      <c r="F846" s="24" t="s">
        <v>18</v>
      </c>
      <c r="G846" s="26">
        <v>1</v>
      </c>
      <c r="H846" s="31"/>
      <c r="I846" s="27">
        <v>0</v>
      </c>
      <c r="J846" s="28">
        <f t="shared" si="22"/>
        <v>0</v>
      </c>
      <c r="K846" s="29" t="s">
        <v>50</v>
      </c>
      <c r="L846" s="29" t="s">
        <v>45</v>
      </c>
      <c r="M846" s="29" t="s">
        <v>51</v>
      </c>
      <c r="N846" s="30" t="str">
        <f>VLOOKUP(M846,[6]OPERACIONAL!$A$1:$C$13,2,FALSE)</f>
        <v>SELECIONAR</v>
      </c>
    </row>
    <row r="847" spans="2:14">
      <c r="B847" s="23" t="str">
        <f t="shared" si="23"/>
        <v>U.</v>
      </c>
      <c r="C847" s="24" t="s">
        <v>4</v>
      </c>
      <c r="D847" s="25"/>
      <c r="E847" s="25"/>
      <c r="F847" s="24" t="s">
        <v>18</v>
      </c>
      <c r="G847" s="26">
        <v>1</v>
      </c>
      <c r="H847" s="31"/>
      <c r="I847" s="27">
        <v>0</v>
      </c>
      <c r="J847" s="28">
        <f t="shared" si="22"/>
        <v>0</v>
      </c>
      <c r="K847" s="29" t="s">
        <v>50</v>
      </c>
      <c r="L847" s="29" t="s">
        <v>45</v>
      </c>
      <c r="M847" s="29" t="s">
        <v>51</v>
      </c>
      <c r="N847" s="30" t="str">
        <f>VLOOKUP(M847,[6]OPERACIONAL!$A$1:$C$13,2,FALSE)</f>
        <v>SELECIONAR</v>
      </c>
    </row>
    <row r="848" spans="2:14">
      <c r="B848" s="23" t="str">
        <f t="shared" si="23"/>
        <v>U.</v>
      </c>
      <c r="C848" s="24" t="s">
        <v>4</v>
      </c>
      <c r="D848" s="25"/>
      <c r="E848" s="25"/>
      <c r="F848" s="24" t="s">
        <v>18</v>
      </c>
      <c r="G848" s="26">
        <v>1</v>
      </c>
      <c r="H848" s="31"/>
      <c r="I848" s="27">
        <v>0</v>
      </c>
      <c r="J848" s="28">
        <f t="shared" si="22"/>
        <v>0</v>
      </c>
      <c r="K848" s="29" t="s">
        <v>50</v>
      </c>
      <c r="L848" s="29" t="s">
        <v>45</v>
      </c>
      <c r="M848" s="29" t="s">
        <v>51</v>
      </c>
      <c r="N848" s="30" t="str">
        <f>VLOOKUP(M848,[6]OPERACIONAL!$A$1:$C$13,2,FALSE)</f>
        <v>SELECIONAR</v>
      </c>
    </row>
    <row r="849" spans="2:14">
      <c r="B849" s="23" t="str">
        <f t="shared" si="23"/>
        <v>U.</v>
      </c>
      <c r="C849" s="24" t="s">
        <v>4</v>
      </c>
      <c r="D849" s="25"/>
      <c r="E849" s="25"/>
      <c r="F849" s="24" t="s">
        <v>18</v>
      </c>
      <c r="G849" s="26">
        <v>1</v>
      </c>
      <c r="H849" s="31"/>
      <c r="I849" s="27">
        <v>0</v>
      </c>
      <c r="J849" s="28">
        <f t="shared" si="22"/>
        <v>0</v>
      </c>
      <c r="K849" s="29" t="s">
        <v>50</v>
      </c>
      <c r="L849" s="29" t="s">
        <v>45</v>
      </c>
      <c r="M849" s="29" t="s">
        <v>51</v>
      </c>
      <c r="N849" s="30" t="str">
        <f>VLOOKUP(M849,[6]OPERACIONAL!$A$1:$C$13,2,FALSE)</f>
        <v>SELECIONAR</v>
      </c>
    </row>
    <row r="850" spans="2:14">
      <c r="B850" s="23" t="str">
        <f t="shared" si="23"/>
        <v>U.</v>
      </c>
      <c r="C850" s="24" t="s">
        <v>4</v>
      </c>
      <c r="D850" s="25"/>
      <c r="E850" s="25"/>
      <c r="F850" s="24" t="s">
        <v>18</v>
      </c>
      <c r="G850" s="26">
        <v>1</v>
      </c>
      <c r="H850" s="31"/>
      <c r="I850" s="27">
        <v>0</v>
      </c>
      <c r="J850" s="28">
        <f t="shared" si="22"/>
        <v>0</v>
      </c>
      <c r="K850" s="29" t="s">
        <v>50</v>
      </c>
      <c r="L850" s="29" t="s">
        <v>45</v>
      </c>
      <c r="M850" s="29" t="s">
        <v>51</v>
      </c>
      <c r="N850" s="30" t="str">
        <f>VLOOKUP(M850,[6]OPERACIONAL!$A$1:$C$13,2,FALSE)</f>
        <v>SELECIONAR</v>
      </c>
    </row>
    <row r="851" spans="2:14">
      <c r="B851" s="23" t="str">
        <f t="shared" si="23"/>
        <v>U.</v>
      </c>
      <c r="C851" s="24" t="s">
        <v>4</v>
      </c>
      <c r="D851" s="25"/>
      <c r="E851" s="25"/>
      <c r="F851" s="24" t="s">
        <v>18</v>
      </c>
      <c r="G851" s="26">
        <v>1</v>
      </c>
      <c r="H851" s="31"/>
      <c r="I851" s="27">
        <v>0</v>
      </c>
      <c r="J851" s="28">
        <f t="shared" si="22"/>
        <v>0</v>
      </c>
      <c r="K851" s="29" t="s">
        <v>50</v>
      </c>
      <c r="L851" s="29" t="s">
        <v>45</v>
      </c>
      <c r="M851" s="29" t="s">
        <v>51</v>
      </c>
      <c r="N851" s="30" t="str">
        <f>VLOOKUP(M851,[6]OPERACIONAL!$A$1:$C$13,2,FALSE)</f>
        <v>SELECIONAR</v>
      </c>
    </row>
    <row r="852" spans="2:14">
      <c r="B852" s="23" t="str">
        <f t="shared" si="23"/>
        <v>U.</v>
      </c>
      <c r="C852" s="24" t="s">
        <v>4</v>
      </c>
      <c r="D852" s="25"/>
      <c r="E852" s="25"/>
      <c r="F852" s="24" t="s">
        <v>18</v>
      </c>
      <c r="G852" s="26">
        <v>1</v>
      </c>
      <c r="H852" s="31"/>
      <c r="I852" s="27">
        <v>0</v>
      </c>
      <c r="J852" s="28">
        <f t="shared" si="22"/>
        <v>0</v>
      </c>
      <c r="K852" s="29" t="s">
        <v>50</v>
      </c>
      <c r="L852" s="29" t="s">
        <v>45</v>
      </c>
      <c r="M852" s="29" t="s">
        <v>51</v>
      </c>
      <c r="N852" s="30" t="str">
        <f>VLOOKUP(M852,[6]OPERACIONAL!$A$1:$C$13,2,FALSE)</f>
        <v>SELECIONAR</v>
      </c>
    </row>
    <row r="853" spans="2:14">
      <c r="B853" s="23" t="str">
        <f t="shared" si="23"/>
        <v>U.</v>
      </c>
      <c r="C853" s="24" t="s">
        <v>4</v>
      </c>
      <c r="D853" s="25"/>
      <c r="E853" s="25"/>
      <c r="F853" s="24" t="s">
        <v>18</v>
      </c>
      <c r="G853" s="26">
        <v>1</v>
      </c>
      <c r="H853" s="31"/>
      <c r="I853" s="27">
        <v>0</v>
      </c>
      <c r="J853" s="28">
        <f t="shared" si="22"/>
        <v>0</v>
      </c>
      <c r="K853" s="29" t="s">
        <v>50</v>
      </c>
      <c r="L853" s="29" t="s">
        <v>45</v>
      </c>
      <c r="M853" s="29" t="s">
        <v>51</v>
      </c>
      <c r="N853" s="30" t="str">
        <f>VLOOKUP(M853,[6]OPERACIONAL!$A$1:$C$13,2,FALSE)</f>
        <v>SELECIONAR</v>
      </c>
    </row>
    <row r="854" spans="2:14">
      <c r="B854" s="23" t="str">
        <f t="shared" si="23"/>
        <v>U.</v>
      </c>
      <c r="C854" s="24" t="s">
        <v>4</v>
      </c>
      <c r="D854" s="25"/>
      <c r="E854" s="25"/>
      <c r="F854" s="24" t="s">
        <v>18</v>
      </c>
      <c r="G854" s="26">
        <v>1</v>
      </c>
      <c r="H854" s="31"/>
      <c r="I854" s="27">
        <v>0</v>
      </c>
      <c r="J854" s="28">
        <f t="shared" si="22"/>
        <v>0</v>
      </c>
      <c r="K854" s="29" t="s">
        <v>50</v>
      </c>
      <c r="L854" s="29" t="s">
        <v>45</v>
      </c>
      <c r="M854" s="29" t="s">
        <v>51</v>
      </c>
      <c r="N854" s="30" t="str">
        <f>VLOOKUP(M854,[6]OPERACIONAL!$A$1:$C$13,2,FALSE)</f>
        <v>SELECIONAR</v>
      </c>
    </row>
    <row r="855" spans="2:14">
      <c r="B855" s="23" t="str">
        <f t="shared" si="23"/>
        <v>U.</v>
      </c>
      <c r="C855" s="24" t="s">
        <v>4</v>
      </c>
      <c r="D855" s="25"/>
      <c r="E855" s="25"/>
      <c r="F855" s="24" t="s">
        <v>18</v>
      </c>
      <c r="G855" s="26">
        <v>1</v>
      </c>
      <c r="H855" s="31"/>
      <c r="I855" s="27">
        <v>0</v>
      </c>
      <c r="J855" s="28">
        <f t="shared" si="22"/>
        <v>0</v>
      </c>
      <c r="K855" s="29" t="s">
        <v>50</v>
      </c>
      <c r="L855" s="29" t="s">
        <v>45</v>
      </c>
      <c r="M855" s="29" t="s">
        <v>51</v>
      </c>
      <c r="N855" s="30" t="str">
        <f>VLOOKUP(M855,[6]OPERACIONAL!$A$1:$C$13,2,FALSE)</f>
        <v>SELECIONAR</v>
      </c>
    </row>
    <row r="856" spans="2:14">
      <c r="B856" s="23" t="str">
        <f t="shared" si="23"/>
        <v>U.</v>
      </c>
      <c r="C856" s="24" t="s">
        <v>4</v>
      </c>
      <c r="D856" s="25"/>
      <c r="E856" s="25"/>
      <c r="F856" s="24" t="s">
        <v>18</v>
      </c>
      <c r="G856" s="26">
        <v>1</v>
      </c>
      <c r="H856" s="31"/>
      <c r="I856" s="27">
        <v>0</v>
      </c>
      <c r="J856" s="28">
        <f t="shared" si="22"/>
        <v>0</v>
      </c>
      <c r="K856" s="29" t="s">
        <v>50</v>
      </c>
      <c r="L856" s="29" t="s">
        <v>45</v>
      </c>
      <c r="M856" s="29" t="s">
        <v>51</v>
      </c>
      <c r="N856" s="30" t="str">
        <f>VLOOKUP(M856,[6]OPERACIONAL!$A$1:$C$13,2,FALSE)</f>
        <v>SELECIONAR</v>
      </c>
    </row>
    <row r="857" spans="2:14">
      <c r="B857" s="23" t="str">
        <f t="shared" si="23"/>
        <v>U.</v>
      </c>
      <c r="C857" s="24" t="s">
        <v>4</v>
      </c>
      <c r="D857" s="25"/>
      <c r="E857" s="25"/>
      <c r="F857" s="24" t="s">
        <v>18</v>
      </c>
      <c r="G857" s="26">
        <v>1</v>
      </c>
      <c r="H857" s="31"/>
      <c r="I857" s="27">
        <v>0</v>
      </c>
      <c r="J857" s="28">
        <f t="shared" si="22"/>
        <v>0</v>
      </c>
      <c r="K857" s="29" t="s">
        <v>50</v>
      </c>
      <c r="L857" s="29" t="s">
        <v>45</v>
      </c>
      <c r="M857" s="29" t="s">
        <v>51</v>
      </c>
      <c r="N857" s="30" t="str">
        <f>VLOOKUP(M857,[6]OPERACIONAL!$A$1:$C$13,2,FALSE)</f>
        <v>SELECIONAR</v>
      </c>
    </row>
    <row r="858" spans="2:14">
      <c r="B858" s="23" t="str">
        <f t="shared" si="23"/>
        <v>U.</v>
      </c>
      <c r="C858" s="24" t="s">
        <v>4</v>
      </c>
      <c r="D858" s="25"/>
      <c r="E858" s="25"/>
      <c r="F858" s="24" t="s">
        <v>18</v>
      </c>
      <c r="G858" s="26">
        <v>1</v>
      </c>
      <c r="H858" s="31"/>
      <c r="I858" s="27">
        <v>0</v>
      </c>
      <c r="J858" s="28">
        <f t="shared" si="22"/>
        <v>0</v>
      </c>
      <c r="K858" s="29" t="s">
        <v>50</v>
      </c>
      <c r="L858" s="29" t="s">
        <v>45</v>
      </c>
      <c r="M858" s="29" t="s">
        <v>51</v>
      </c>
      <c r="N858" s="30" t="str">
        <f>VLOOKUP(M858,[6]OPERACIONAL!$A$1:$C$13,2,FALSE)</f>
        <v>SELECIONAR</v>
      </c>
    </row>
    <row r="859" spans="2:14">
      <c r="B859" s="23" t="str">
        <f t="shared" si="23"/>
        <v>U.</v>
      </c>
      <c r="C859" s="24" t="s">
        <v>4</v>
      </c>
      <c r="D859" s="25"/>
      <c r="E859" s="25"/>
      <c r="F859" s="24" t="s">
        <v>18</v>
      </c>
      <c r="G859" s="26">
        <v>1</v>
      </c>
      <c r="H859" s="31"/>
      <c r="I859" s="27">
        <v>0</v>
      </c>
      <c r="J859" s="28">
        <f t="shared" si="22"/>
        <v>0</v>
      </c>
      <c r="K859" s="29" t="s">
        <v>50</v>
      </c>
      <c r="L859" s="29" t="s">
        <v>45</v>
      </c>
      <c r="M859" s="29" t="s">
        <v>51</v>
      </c>
      <c r="N859" s="30" t="str">
        <f>VLOOKUP(M859,[6]OPERACIONAL!$A$1:$C$13,2,FALSE)</f>
        <v>SELECIONAR</v>
      </c>
    </row>
    <row r="860" spans="2:14">
      <c r="B860" s="23" t="str">
        <f t="shared" si="23"/>
        <v>U.</v>
      </c>
      <c r="C860" s="24" t="s">
        <v>4</v>
      </c>
      <c r="D860" s="25"/>
      <c r="E860" s="25"/>
      <c r="F860" s="24" t="s">
        <v>18</v>
      </c>
      <c r="G860" s="26">
        <v>1</v>
      </c>
      <c r="H860" s="31"/>
      <c r="I860" s="27">
        <v>0</v>
      </c>
      <c r="J860" s="28">
        <f t="shared" si="22"/>
        <v>0</v>
      </c>
      <c r="K860" s="29" t="s">
        <v>50</v>
      </c>
      <c r="L860" s="29" t="s">
        <v>45</v>
      </c>
      <c r="M860" s="29" t="s">
        <v>51</v>
      </c>
      <c r="N860" s="30" t="str">
        <f>VLOOKUP(M860,[6]OPERACIONAL!$A$1:$C$13,2,FALSE)</f>
        <v>SELECIONAR</v>
      </c>
    </row>
    <row r="861" spans="2:14">
      <c r="B861" s="23" t="str">
        <f t="shared" si="23"/>
        <v>U.</v>
      </c>
      <c r="C861" s="24" t="s">
        <v>4</v>
      </c>
      <c r="D861" s="25"/>
      <c r="E861" s="25"/>
      <c r="F861" s="24" t="s">
        <v>18</v>
      </c>
      <c r="G861" s="26">
        <v>1</v>
      </c>
      <c r="H861" s="31"/>
      <c r="I861" s="27">
        <v>0</v>
      </c>
      <c r="J861" s="28">
        <f t="shared" si="22"/>
        <v>0</v>
      </c>
      <c r="K861" s="29" t="s">
        <v>50</v>
      </c>
      <c r="L861" s="29" t="s">
        <v>45</v>
      </c>
      <c r="M861" s="29" t="s">
        <v>51</v>
      </c>
      <c r="N861" s="30" t="str">
        <f>VLOOKUP(M861,[6]OPERACIONAL!$A$1:$C$13,2,FALSE)</f>
        <v>SELECIONAR</v>
      </c>
    </row>
    <row r="862" spans="2:14">
      <c r="B862" s="23" t="str">
        <f t="shared" si="23"/>
        <v>U.</v>
      </c>
      <c r="C862" s="24" t="s">
        <v>4</v>
      </c>
      <c r="D862" s="25"/>
      <c r="E862" s="25"/>
      <c r="F862" s="24" t="s">
        <v>18</v>
      </c>
      <c r="G862" s="26">
        <v>1</v>
      </c>
      <c r="H862" s="31"/>
      <c r="I862" s="27">
        <v>0</v>
      </c>
      <c r="J862" s="28">
        <f t="shared" si="22"/>
        <v>0</v>
      </c>
      <c r="K862" s="29" t="s">
        <v>50</v>
      </c>
      <c r="L862" s="29" t="s">
        <v>45</v>
      </c>
      <c r="M862" s="29" t="s">
        <v>51</v>
      </c>
      <c r="N862" s="30" t="str">
        <f>VLOOKUP(M862,[6]OPERACIONAL!$A$1:$C$13,2,FALSE)</f>
        <v>SELECIONAR</v>
      </c>
    </row>
    <row r="863" spans="2:14">
      <c r="B863" s="23" t="str">
        <f t="shared" si="23"/>
        <v>U.</v>
      </c>
      <c r="C863" s="24" t="s">
        <v>4</v>
      </c>
      <c r="D863" s="25"/>
      <c r="E863" s="25"/>
      <c r="F863" s="24" t="s">
        <v>18</v>
      </c>
      <c r="G863" s="26">
        <v>1</v>
      </c>
      <c r="H863" s="31"/>
      <c r="I863" s="27">
        <v>0</v>
      </c>
      <c r="J863" s="28">
        <f t="shared" ref="J863:J926" si="24">G863*I863</f>
        <v>0</v>
      </c>
      <c r="K863" s="29" t="s">
        <v>50</v>
      </c>
      <c r="L863" s="29" t="s">
        <v>45</v>
      </c>
      <c r="M863" s="29" t="s">
        <v>51</v>
      </c>
      <c r="N863" s="30" t="str">
        <f>VLOOKUP(M863,[6]OPERACIONAL!$A$1:$C$13,2,FALSE)</f>
        <v>SELECIONAR</v>
      </c>
    </row>
    <row r="864" spans="2:14">
      <c r="B864" s="23" t="str">
        <f t="shared" si="23"/>
        <v>U.</v>
      </c>
      <c r="C864" s="24" t="s">
        <v>4</v>
      </c>
      <c r="D864" s="25"/>
      <c r="E864" s="25"/>
      <c r="F864" s="24" t="s">
        <v>18</v>
      </c>
      <c r="G864" s="26">
        <v>1</v>
      </c>
      <c r="H864" s="31"/>
      <c r="I864" s="27">
        <v>0</v>
      </c>
      <c r="J864" s="28">
        <f t="shared" si="24"/>
        <v>0</v>
      </c>
      <c r="K864" s="29" t="s">
        <v>50</v>
      </c>
      <c r="L864" s="29" t="s">
        <v>45</v>
      </c>
      <c r="M864" s="29" t="s">
        <v>51</v>
      </c>
      <c r="N864" s="30" t="str">
        <f>VLOOKUP(M864,[6]OPERACIONAL!$A$1:$C$13,2,FALSE)</f>
        <v>SELECIONAR</v>
      </c>
    </row>
    <row r="865" spans="2:14">
      <c r="B865" s="23" t="str">
        <f t="shared" si="23"/>
        <v>U.</v>
      </c>
      <c r="C865" s="24" t="s">
        <v>4</v>
      </c>
      <c r="D865" s="25"/>
      <c r="E865" s="25"/>
      <c r="F865" s="24" t="s">
        <v>18</v>
      </c>
      <c r="G865" s="26">
        <v>1</v>
      </c>
      <c r="H865" s="31"/>
      <c r="I865" s="27">
        <v>0</v>
      </c>
      <c r="J865" s="28">
        <f t="shared" si="24"/>
        <v>0</v>
      </c>
      <c r="K865" s="29" t="s">
        <v>50</v>
      </c>
      <c r="L865" s="29" t="s">
        <v>45</v>
      </c>
      <c r="M865" s="29" t="s">
        <v>51</v>
      </c>
      <c r="N865" s="30" t="str">
        <f>VLOOKUP(M865,[6]OPERACIONAL!$A$1:$C$13,2,FALSE)</f>
        <v>SELECIONAR</v>
      </c>
    </row>
    <row r="866" spans="2:14">
      <c r="B866" s="23" t="str">
        <f t="shared" si="23"/>
        <v>U.</v>
      </c>
      <c r="C866" s="24" t="s">
        <v>4</v>
      </c>
      <c r="D866" s="25"/>
      <c r="E866" s="25"/>
      <c r="F866" s="24" t="s">
        <v>18</v>
      </c>
      <c r="G866" s="26">
        <v>1</v>
      </c>
      <c r="H866" s="31"/>
      <c r="I866" s="27">
        <v>0</v>
      </c>
      <c r="J866" s="28">
        <f t="shared" si="24"/>
        <v>0</v>
      </c>
      <c r="K866" s="29" t="s">
        <v>50</v>
      </c>
      <c r="L866" s="29" t="s">
        <v>45</v>
      </c>
      <c r="M866" s="29" t="s">
        <v>51</v>
      </c>
      <c r="N866" s="30" t="str">
        <f>VLOOKUP(M866,[6]OPERACIONAL!$A$1:$C$13,2,FALSE)</f>
        <v>SELECIONAR</v>
      </c>
    </row>
    <row r="867" spans="2:14">
      <c r="B867" s="23" t="str">
        <f t="shared" si="23"/>
        <v>U.</v>
      </c>
      <c r="C867" s="24" t="s">
        <v>4</v>
      </c>
      <c r="D867" s="25"/>
      <c r="E867" s="25"/>
      <c r="F867" s="24" t="s">
        <v>18</v>
      </c>
      <c r="G867" s="26">
        <v>1</v>
      </c>
      <c r="H867" s="31"/>
      <c r="I867" s="27">
        <v>0</v>
      </c>
      <c r="J867" s="28">
        <f t="shared" si="24"/>
        <v>0</v>
      </c>
      <c r="K867" s="29" t="s">
        <v>50</v>
      </c>
      <c r="L867" s="29" t="s">
        <v>45</v>
      </c>
      <c r="M867" s="29" t="s">
        <v>51</v>
      </c>
      <c r="N867" s="30" t="str">
        <f>VLOOKUP(M867,[6]OPERACIONAL!$A$1:$C$13,2,FALSE)</f>
        <v>SELECIONAR</v>
      </c>
    </row>
    <row r="868" spans="2:14">
      <c r="B868" s="23" t="str">
        <f t="shared" si="23"/>
        <v>U.</v>
      </c>
      <c r="C868" s="24" t="s">
        <v>4</v>
      </c>
      <c r="D868" s="25"/>
      <c r="E868" s="25"/>
      <c r="F868" s="24" t="s">
        <v>18</v>
      </c>
      <c r="G868" s="26">
        <v>1</v>
      </c>
      <c r="H868" s="31"/>
      <c r="I868" s="27">
        <v>0</v>
      </c>
      <c r="J868" s="28">
        <f t="shared" si="24"/>
        <v>0</v>
      </c>
      <c r="K868" s="29" t="s">
        <v>50</v>
      </c>
      <c r="L868" s="29" t="s">
        <v>45</v>
      </c>
      <c r="M868" s="29" t="s">
        <v>51</v>
      </c>
      <c r="N868" s="30" t="str">
        <f>VLOOKUP(M868,[6]OPERACIONAL!$A$1:$C$13,2,FALSE)</f>
        <v>SELECIONAR</v>
      </c>
    </row>
    <row r="869" spans="2:14">
      <c r="B869" s="23" t="str">
        <f t="shared" si="23"/>
        <v>U.</v>
      </c>
      <c r="C869" s="24" t="s">
        <v>4</v>
      </c>
      <c r="D869" s="25"/>
      <c r="E869" s="25"/>
      <c r="F869" s="24" t="s">
        <v>18</v>
      </c>
      <c r="G869" s="26">
        <v>1</v>
      </c>
      <c r="H869" s="31"/>
      <c r="I869" s="27">
        <v>0</v>
      </c>
      <c r="J869" s="28">
        <f t="shared" si="24"/>
        <v>0</v>
      </c>
      <c r="K869" s="29" t="s">
        <v>50</v>
      </c>
      <c r="L869" s="29" t="s">
        <v>45</v>
      </c>
      <c r="M869" s="29" t="s">
        <v>51</v>
      </c>
      <c r="N869" s="30" t="str">
        <f>VLOOKUP(M869,[6]OPERACIONAL!$A$1:$C$13,2,FALSE)</f>
        <v>SELECIONAR</v>
      </c>
    </row>
    <row r="870" spans="2:14">
      <c r="B870" s="23" t="str">
        <f t="shared" si="23"/>
        <v>U.</v>
      </c>
      <c r="C870" s="24" t="s">
        <v>4</v>
      </c>
      <c r="D870" s="25"/>
      <c r="E870" s="25"/>
      <c r="F870" s="24" t="s">
        <v>18</v>
      </c>
      <c r="G870" s="26">
        <v>1</v>
      </c>
      <c r="H870" s="31"/>
      <c r="I870" s="27">
        <v>0</v>
      </c>
      <c r="J870" s="28">
        <f t="shared" si="24"/>
        <v>0</v>
      </c>
      <c r="K870" s="29" t="s">
        <v>50</v>
      </c>
      <c r="L870" s="29" t="s">
        <v>45</v>
      </c>
      <c r="M870" s="29" t="s">
        <v>51</v>
      </c>
      <c r="N870" s="30" t="str">
        <f>VLOOKUP(M870,[6]OPERACIONAL!$A$1:$C$13,2,FALSE)</f>
        <v>SELECIONAR</v>
      </c>
    </row>
    <row r="871" spans="2:14">
      <c r="B871" s="23" t="str">
        <f t="shared" si="23"/>
        <v>U.</v>
      </c>
      <c r="C871" s="24" t="s">
        <v>4</v>
      </c>
      <c r="D871" s="25"/>
      <c r="E871" s="25"/>
      <c r="F871" s="24" t="s">
        <v>18</v>
      </c>
      <c r="G871" s="26">
        <v>1</v>
      </c>
      <c r="H871" s="31"/>
      <c r="I871" s="27">
        <v>0</v>
      </c>
      <c r="J871" s="28">
        <f t="shared" si="24"/>
        <v>0</v>
      </c>
      <c r="K871" s="29" t="s">
        <v>50</v>
      </c>
      <c r="L871" s="29" t="s">
        <v>45</v>
      </c>
      <c r="M871" s="29" t="s">
        <v>51</v>
      </c>
      <c r="N871" s="30" t="str">
        <f>VLOOKUP(M871,[6]OPERACIONAL!$A$1:$C$13,2,FALSE)</f>
        <v>SELECIONAR</v>
      </c>
    </row>
    <row r="872" spans="2:14">
      <c r="B872" s="23" t="str">
        <f t="shared" si="23"/>
        <v>U.</v>
      </c>
      <c r="C872" s="24" t="s">
        <v>4</v>
      </c>
      <c r="D872" s="25"/>
      <c r="E872" s="25"/>
      <c r="F872" s="24" t="s">
        <v>18</v>
      </c>
      <c r="G872" s="26">
        <v>1</v>
      </c>
      <c r="H872" s="31"/>
      <c r="I872" s="27">
        <v>0</v>
      </c>
      <c r="J872" s="28">
        <f t="shared" si="24"/>
        <v>0</v>
      </c>
      <c r="K872" s="29" t="s">
        <v>50</v>
      </c>
      <c r="L872" s="29" t="s">
        <v>45</v>
      </c>
      <c r="M872" s="29" t="s">
        <v>51</v>
      </c>
      <c r="N872" s="30" t="str">
        <f>VLOOKUP(M872,[6]OPERACIONAL!$A$1:$C$13,2,FALSE)</f>
        <v>SELECIONAR</v>
      </c>
    </row>
    <row r="873" spans="2:14">
      <c r="B873" s="23" t="str">
        <f t="shared" si="23"/>
        <v>U.</v>
      </c>
      <c r="C873" s="24" t="s">
        <v>4</v>
      </c>
      <c r="D873" s="25"/>
      <c r="E873" s="25"/>
      <c r="F873" s="24" t="s">
        <v>18</v>
      </c>
      <c r="G873" s="26">
        <v>1</v>
      </c>
      <c r="H873" s="31"/>
      <c r="I873" s="27">
        <v>0</v>
      </c>
      <c r="J873" s="28">
        <f t="shared" si="24"/>
        <v>0</v>
      </c>
      <c r="K873" s="29" t="s">
        <v>50</v>
      </c>
      <c r="L873" s="29" t="s">
        <v>45</v>
      </c>
      <c r="M873" s="29" t="s">
        <v>51</v>
      </c>
      <c r="N873" s="30" t="str">
        <f>VLOOKUP(M873,[6]OPERACIONAL!$A$1:$C$13,2,FALSE)</f>
        <v>SELECIONAR</v>
      </c>
    </row>
    <row r="874" spans="2:14">
      <c r="B874" s="23" t="str">
        <f t="shared" si="23"/>
        <v>U.</v>
      </c>
      <c r="C874" s="24" t="s">
        <v>4</v>
      </c>
      <c r="D874" s="25"/>
      <c r="E874" s="25"/>
      <c r="F874" s="24" t="s">
        <v>18</v>
      </c>
      <c r="G874" s="26">
        <v>1</v>
      </c>
      <c r="H874" s="31"/>
      <c r="I874" s="27">
        <v>0</v>
      </c>
      <c r="J874" s="28">
        <f t="shared" si="24"/>
        <v>0</v>
      </c>
      <c r="K874" s="29" t="s">
        <v>50</v>
      </c>
      <c r="L874" s="29" t="s">
        <v>45</v>
      </c>
      <c r="M874" s="29" t="s">
        <v>51</v>
      </c>
      <c r="N874" s="30" t="str">
        <f>VLOOKUP(M874,[6]OPERACIONAL!$A$1:$C$13,2,FALSE)</f>
        <v>SELECIONAR</v>
      </c>
    </row>
    <row r="875" spans="2:14">
      <c r="B875" s="23" t="str">
        <f t="shared" si="23"/>
        <v>U.</v>
      </c>
      <c r="C875" s="24" t="s">
        <v>4</v>
      </c>
      <c r="D875" s="25"/>
      <c r="E875" s="25"/>
      <c r="F875" s="24" t="s">
        <v>18</v>
      </c>
      <c r="G875" s="26">
        <v>1</v>
      </c>
      <c r="H875" s="31"/>
      <c r="I875" s="27">
        <v>0</v>
      </c>
      <c r="J875" s="28">
        <f t="shared" si="24"/>
        <v>0</v>
      </c>
      <c r="K875" s="29" t="s">
        <v>50</v>
      </c>
      <c r="L875" s="29" t="s">
        <v>45</v>
      </c>
      <c r="M875" s="29" t="s">
        <v>51</v>
      </c>
      <c r="N875" s="30" t="str">
        <f>VLOOKUP(M875,[6]OPERACIONAL!$A$1:$C$13,2,FALSE)</f>
        <v>SELECIONAR</v>
      </c>
    </row>
    <row r="876" spans="2:14">
      <c r="B876" s="23" t="str">
        <f t="shared" si="23"/>
        <v>U.</v>
      </c>
      <c r="C876" s="24" t="s">
        <v>4</v>
      </c>
      <c r="D876" s="25"/>
      <c r="E876" s="25"/>
      <c r="F876" s="24" t="s">
        <v>18</v>
      </c>
      <c r="G876" s="26">
        <v>1</v>
      </c>
      <c r="H876" s="31"/>
      <c r="I876" s="27">
        <v>0</v>
      </c>
      <c r="J876" s="28">
        <f t="shared" si="24"/>
        <v>0</v>
      </c>
      <c r="K876" s="29" t="s">
        <v>50</v>
      </c>
      <c r="L876" s="29" t="s">
        <v>45</v>
      </c>
      <c r="M876" s="29" t="s">
        <v>51</v>
      </c>
      <c r="N876" s="30" t="str">
        <f>VLOOKUP(M876,[6]OPERACIONAL!$A$1:$C$13,2,FALSE)</f>
        <v>SELECIONAR</v>
      </c>
    </row>
    <row r="877" spans="2:14">
      <c r="B877" s="23" t="str">
        <f t="shared" si="23"/>
        <v>U.</v>
      </c>
      <c r="C877" s="24" t="s">
        <v>4</v>
      </c>
      <c r="D877" s="25"/>
      <c r="E877" s="25"/>
      <c r="F877" s="24" t="s">
        <v>18</v>
      </c>
      <c r="G877" s="26">
        <v>1</v>
      </c>
      <c r="H877" s="31"/>
      <c r="I877" s="27">
        <v>0</v>
      </c>
      <c r="J877" s="28">
        <f t="shared" si="24"/>
        <v>0</v>
      </c>
      <c r="K877" s="29" t="s">
        <v>50</v>
      </c>
      <c r="L877" s="29" t="s">
        <v>45</v>
      </c>
      <c r="M877" s="29" t="s">
        <v>51</v>
      </c>
      <c r="N877" s="30" t="str">
        <f>VLOOKUP(M877,[6]OPERACIONAL!$A$1:$C$13,2,FALSE)</f>
        <v>SELECIONAR</v>
      </c>
    </row>
    <row r="878" spans="2:14">
      <c r="B878" s="23" t="str">
        <f t="shared" si="23"/>
        <v>U.</v>
      </c>
      <c r="C878" s="24" t="s">
        <v>4</v>
      </c>
      <c r="D878" s="25"/>
      <c r="E878" s="25"/>
      <c r="F878" s="24" t="s">
        <v>18</v>
      </c>
      <c r="G878" s="26">
        <v>1</v>
      </c>
      <c r="H878" s="31"/>
      <c r="I878" s="27">
        <v>0</v>
      </c>
      <c r="J878" s="28">
        <f t="shared" si="24"/>
        <v>0</v>
      </c>
      <c r="K878" s="29" t="s">
        <v>50</v>
      </c>
      <c r="L878" s="29" t="s">
        <v>45</v>
      </c>
      <c r="M878" s="29" t="s">
        <v>51</v>
      </c>
      <c r="N878" s="30" t="str">
        <f>VLOOKUP(M878,[6]OPERACIONAL!$A$1:$C$13,2,FALSE)</f>
        <v>SELECIONAR</v>
      </c>
    </row>
    <row r="879" spans="2:14">
      <c r="B879" s="23" t="str">
        <f t="shared" si="23"/>
        <v>U.</v>
      </c>
      <c r="C879" s="24" t="s">
        <v>4</v>
      </c>
      <c r="D879" s="25"/>
      <c r="E879" s="25"/>
      <c r="F879" s="24" t="s">
        <v>18</v>
      </c>
      <c r="G879" s="26">
        <v>1</v>
      </c>
      <c r="H879" s="31"/>
      <c r="I879" s="27">
        <v>0</v>
      </c>
      <c r="J879" s="28">
        <f t="shared" si="24"/>
        <v>0</v>
      </c>
      <c r="K879" s="29" t="s">
        <v>50</v>
      </c>
      <c r="L879" s="29" t="s">
        <v>45</v>
      </c>
      <c r="M879" s="29" t="s">
        <v>51</v>
      </c>
      <c r="N879" s="30" t="str">
        <f>VLOOKUP(M879,[6]OPERACIONAL!$A$1:$C$13,2,FALSE)</f>
        <v>SELECIONAR</v>
      </c>
    </row>
    <row r="880" spans="2:14">
      <c r="B880" s="23" t="str">
        <f t="shared" si="23"/>
        <v>U.</v>
      </c>
      <c r="C880" s="24" t="s">
        <v>4</v>
      </c>
      <c r="D880" s="25"/>
      <c r="E880" s="25"/>
      <c r="F880" s="24" t="s">
        <v>18</v>
      </c>
      <c r="G880" s="26">
        <v>1</v>
      </c>
      <c r="H880" s="31"/>
      <c r="I880" s="27">
        <v>0</v>
      </c>
      <c r="J880" s="28">
        <f t="shared" si="24"/>
        <v>0</v>
      </c>
      <c r="K880" s="29" t="s">
        <v>50</v>
      </c>
      <c r="L880" s="29" t="s">
        <v>45</v>
      </c>
      <c r="M880" s="29" t="s">
        <v>51</v>
      </c>
      <c r="N880" s="30" t="str">
        <f>VLOOKUP(M880,[6]OPERACIONAL!$A$1:$C$13,2,FALSE)</f>
        <v>SELECIONAR</v>
      </c>
    </row>
    <row r="881" spans="2:14">
      <c r="B881" s="23" t="str">
        <f t="shared" si="23"/>
        <v>U.</v>
      </c>
      <c r="C881" s="24" t="s">
        <v>4</v>
      </c>
      <c r="D881" s="25"/>
      <c r="E881" s="25"/>
      <c r="F881" s="24" t="s">
        <v>18</v>
      </c>
      <c r="G881" s="26">
        <v>1</v>
      </c>
      <c r="H881" s="31"/>
      <c r="I881" s="27">
        <v>0</v>
      </c>
      <c r="J881" s="28">
        <f t="shared" si="24"/>
        <v>0</v>
      </c>
      <c r="K881" s="29" t="s">
        <v>50</v>
      </c>
      <c r="L881" s="29" t="s">
        <v>45</v>
      </c>
      <c r="M881" s="29" t="s">
        <v>51</v>
      </c>
      <c r="N881" s="30" t="str">
        <f>VLOOKUP(M881,[6]OPERACIONAL!$A$1:$C$13,2,FALSE)</f>
        <v>SELECIONAR</v>
      </c>
    </row>
    <row r="882" spans="2:14">
      <c r="B882" s="23" t="str">
        <f t="shared" si="23"/>
        <v>U.</v>
      </c>
      <c r="C882" s="24" t="s">
        <v>4</v>
      </c>
      <c r="D882" s="25"/>
      <c r="E882" s="25"/>
      <c r="F882" s="24" t="s">
        <v>18</v>
      </c>
      <c r="G882" s="26">
        <v>1</v>
      </c>
      <c r="H882" s="31"/>
      <c r="I882" s="27">
        <v>0</v>
      </c>
      <c r="J882" s="28">
        <f t="shared" si="24"/>
        <v>0</v>
      </c>
      <c r="K882" s="29" t="s">
        <v>50</v>
      </c>
      <c r="L882" s="29" t="s">
        <v>45</v>
      </c>
      <c r="M882" s="29" t="s">
        <v>51</v>
      </c>
      <c r="N882" s="30" t="str">
        <f>VLOOKUP(M882,[6]OPERACIONAL!$A$1:$C$13,2,FALSE)</f>
        <v>SELECIONAR</v>
      </c>
    </row>
    <row r="883" spans="2:14">
      <c r="B883" s="23" t="str">
        <f t="shared" si="23"/>
        <v>U.</v>
      </c>
      <c r="C883" s="24" t="s">
        <v>4</v>
      </c>
      <c r="D883" s="25"/>
      <c r="E883" s="25"/>
      <c r="F883" s="24" t="s">
        <v>18</v>
      </c>
      <c r="G883" s="26">
        <v>1</v>
      </c>
      <c r="H883" s="31"/>
      <c r="I883" s="27">
        <v>0</v>
      </c>
      <c r="J883" s="28">
        <f t="shared" si="24"/>
        <v>0</v>
      </c>
      <c r="K883" s="29" t="s">
        <v>50</v>
      </c>
      <c r="L883" s="29" t="s">
        <v>45</v>
      </c>
      <c r="M883" s="29" t="s">
        <v>51</v>
      </c>
      <c r="N883" s="30" t="str">
        <f>VLOOKUP(M883,[6]OPERACIONAL!$A$1:$C$13,2,FALSE)</f>
        <v>SELECIONAR</v>
      </c>
    </row>
    <row r="884" spans="2:14">
      <c r="B884" s="23" t="str">
        <f t="shared" si="23"/>
        <v>U.</v>
      </c>
      <c r="C884" s="24" t="s">
        <v>4</v>
      </c>
      <c r="D884" s="25"/>
      <c r="E884" s="25"/>
      <c r="F884" s="24" t="s">
        <v>18</v>
      </c>
      <c r="G884" s="26">
        <v>1</v>
      </c>
      <c r="H884" s="31"/>
      <c r="I884" s="27">
        <v>0</v>
      </c>
      <c r="J884" s="28">
        <f t="shared" si="24"/>
        <v>0</v>
      </c>
      <c r="K884" s="29" t="s">
        <v>50</v>
      </c>
      <c r="L884" s="29" t="s">
        <v>45</v>
      </c>
      <c r="M884" s="29" t="s">
        <v>51</v>
      </c>
      <c r="N884" s="30" t="str">
        <f>VLOOKUP(M884,[6]OPERACIONAL!$A$1:$C$13,2,FALSE)</f>
        <v>SELECIONAR</v>
      </c>
    </row>
    <row r="885" spans="2:14">
      <c r="B885" s="23" t="str">
        <f t="shared" si="23"/>
        <v>U.</v>
      </c>
      <c r="C885" s="24" t="s">
        <v>4</v>
      </c>
      <c r="D885" s="25"/>
      <c r="E885" s="25"/>
      <c r="F885" s="24" t="s">
        <v>18</v>
      </c>
      <c r="G885" s="26">
        <v>1</v>
      </c>
      <c r="H885" s="31"/>
      <c r="I885" s="27">
        <v>0</v>
      </c>
      <c r="J885" s="28">
        <f t="shared" si="24"/>
        <v>0</v>
      </c>
      <c r="K885" s="29" t="s">
        <v>50</v>
      </c>
      <c r="L885" s="29" t="s">
        <v>45</v>
      </c>
      <c r="M885" s="29" t="s">
        <v>51</v>
      </c>
      <c r="N885" s="30" t="str">
        <f>VLOOKUP(M885,[6]OPERACIONAL!$A$1:$C$13,2,FALSE)</f>
        <v>SELECIONAR</v>
      </c>
    </row>
    <row r="886" spans="2:14">
      <c r="B886" s="23" t="str">
        <f t="shared" si="23"/>
        <v>U.</v>
      </c>
      <c r="C886" s="24" t="s">
        <v>4</v>
      </c>
      <c r="D886" s="25"/>
      <c r="E886" s="25"/>
      <c r="F886" s="24" t="s">
        <v>18</v>
      </c>
      <c r="G886" s="26">
        <v>1</v>
      </c>
      <c r="H886" s="31"/>
      <c r="I886" s="27">
        <v>0</v>
      </c>
      <c r="J886" s="28">
        <f t="shared" si="24"/>
        <v>0</v>
      </c>
      <c r="K886" s="29" t="s">
        <v>50</v>
      </c>
      <c r="L886" s="29" t="s">
        <v>45</v>
      </c>
      <c r="M886" s="29" t="s">
        <v>51</v>
      </c>
      <c r="N886" s="30" t="str">
        <f>VLOOKUP(M886,[6]OPERACIONAL!$A$1:$C$13,2,FALSE)</f>
        <v>SELECIONAR</v>
      </c>
    </row>
    <row r="887" spans="2:14">
      <c r="B887" s="23" t="str">
        <f t="shared" si="23"/>
        <v>U.</v>
      </c>
      <c r="C887" s="24" t="s">
        <v>4</v>
      </c>
      <c r="D887" s="25"/>
      <c r="E887" s="25"/>
      <c r="F887" s="24" t="s">
        <v>18</v>
      </c>
      <c r="G887" s="26">
        <v>1</v>
      </c>
      <c r="H887" s="31"/>
      <c r="I887" s="27">
        <v>0</v>
      </c>
      <c r="J887" s="28">
        <f t="shared" si="24"/>
        <v>0</v>
      </c>
      <c r="K887" s="29" t="s">
        <v>50</v>
      </c>
      <c r="L887" s="29" t="s">
        <v>45</v>
      </c>
      <c r="M887" s="29" t="s">
        <v>51</v>
      </c>
      <c r="N887" s="30" t="str">
        <f>VLOOKUP(M887,[6]OPERACIONAL!$A$1:$C$13,2,FALSE)</f>
        <v>SELECIONAR</v>
      </c>
    </row>
    <row r="888" spans="2:14">
      <c r="B888" s="23" t="str">
        <f t="shared" si="23"/>
        <v>U.</v>
      </c>
      <c r="C888" s="24" t="s">
        <v>4</v>
      </c>
      <c r="D888" s="25"/>
      <c r="E888" s="25"/>
      <c r="F888" s="24" t="s">
        <v>18</v>
      </c>
      <c r="G888" s="26">
        <v>1</v>
      </c>
      <c r="H888" s="31"/>
      <c r="I888" s="27">
        <v>0</v>
      </c>
      <c r="J888" s="28">
        <f t="shared" si="24"/>
        <v>0</v>
      </c>
      <c r="K888" s="29" t="s">
        <v>50</v>
      </c>
      <c r="L888" s="29" t="s">
        <v>45</v>
      </c>
      <c r="M888" s="29" t="s">
        <v>51</v>
      </c>
      <c r="N888" s="30" t="str">
        <f>VLOOKUP(M888,[6]OPERACIONAL!$A$1:$C$13,2,FALSE)</f>
        <v>SELECIONAR</v>
      </c>
    </row>
    <row r="889" spans="2:14">
      <c r="B889" s="23" t="str">
        <f t="shared" si="23"/>
        <v>U.</v>
      </c>
      <c r="C889" s="24" t="s">
        <v>4</v>
      </c>
      <c r="D889" s="25"/>
      <c r="E889" s="25"/>
      <c r="F889" s="24" t="s">
        <v>18</v>
      </c>
      <c r="G889" s="26">
        <v>1</v>
      </c>
      <c r="H889" s="31"/>
      <c r="I889" s="27">
        <v>0</v>
      </c>
      <c r="J889" s="28">
        <f t="shared" si="24"/>
        <v>0</v>
      </c>
      <c r="K889" s="29" t="s">
        <v>50</v>
      </c>
      <c r="L889" s="29" t="s">
        <v>45</v>
      </c>
      <c r="M889" s="29" t="s">
        <v>51</v>
      </c>
      <c r="N889" s="30" t="str">
        <f>VLOOKUP(M889,[6]OPERACIONAL!$A$1:$C$13,2,FALSE)</f>
        <v>SELECIONAR</v>
      </c>
    </row>
    <row r="890" spans="2:14">
      <c r="B890" s="23" t="str">
        <f t="shared" si="23"/>
        <v>U.</v>
      </c>
      <c r="C890" s="24" t="s">
        <v>4</v>
      </c>
      <c r="D890" s="25"/>
      <c r="E890" s="25"/>
      <c r="F890" s="24" t="s">
        <v>18</v>
      </c>
      <c r="G890" s="26">
        <v>1</v>
      </c>
      <c r="H890" s="31"/>
      <c r="I890" s="27">
        <v>0</v>
      </c>
      <c r="J890" s="28">
        <f t="shared" si="24"/>
        <v>0</v>
      </c>
      <c r="K890" s="29" t="s">
        <v>50</v>
      </c>
      <c r="L890" s="29" t="s">
        <v>45</v>
      </c>
      <c r="M890" s="29" t="s">
        <v>51</v>
      </c>
      <c r="N890" s="30" t="str">
        <f>VLOOKUP(M890,[6]OPERACIONAL!$A$1:$C$13,2,FALSE)</f>
        <v>SELECIONAR</v>
      </c>
    </row>
    <row r="891" spans="2:14">
      <c r="B891" s="23" t="str">
        <f t="shared" si="23"/>
        <v>U.</v>
      </c>
      <c r="C891" s="24" t="s">
        <v>4</v>
      </c>
      <c r="D891" s="25"/>
      <c r="E891" s="25"/>
      <c r="F891" s="24" t="s">
        <v>18</v>
      </c>
      <c r="G891" s="26">
        <v>1</v>
      </c>
      <c r="H891" s="31"/>
      <c r="I891" s="27">
        <v>0</v>
      </c>
      <c r="J891" s="28">
        <f t="shared" si="24"/>
        <v>0</v>
      </c>
      <c r="K891" s="29" t="s">
        <v>50</v>
      </c>
      <c r="L891" s="29" t="s">
        <v>45</v>
      </c>
      <c r="M891" s="29" t="s">
        <v>51</v>
      </c>
      <c r="N891" s="30" t="str">
        <f>VLOOKUP(M891,[6]OPERACIONAL!$A$1:$C$13,2,FALSE)</f>
        <v>SELECIONAR</v>
      </c>
    </row>
    <row r="892" spans="2:14">
      <c r="B892" s="23" t="str">
        <f t="shared" si="23"/>
        <v>U.</v>
      </c>
      <c r="C892" s="24" t="s">
        <v>4</v>
      </c>
      <c r="D892" s="25"/>
      <c r="E892" s="25"/>
      <c r="F892" s="24" t="s">
        <v>18</v>
      </c>
      <c r="G892" s="26">
        <v>1</v>
      </c>
      <c r="H892" s="31"/>
      <c r="I892" s="27">
        <v>0</v>
      </c>
      <c r="J892" s="28">
        <f t="shared" si="24"/>
        <v>0</v>
      </c>
      <c r="K892" s="29" t="s">
        <v>50</v>
      </c>
      <c r="L892" s="29" t="s">
        <v>45</v>
      </c>
      <c r="M892" s="29" t="s">
        <v>51</v>
      </c>
      <c r="N892" s="30" t="str">
        <f>VLOOKUP(M892,[6]OPERACIONAL!$A$1:$C$13,2,FALSE)</f>
        <v>SELECIONAR</v>
      </c>
    </row>
    <row r="893" spans="2:14">
      <c r="B893" s="23" t="str">
        <f t="shared" si="23"/>
        <v>U.</v>
      </c>
      <c r="C893" s="24" t="s">
        <v>4</v>
      </c>
      <c r="D893" s="25"/>
      <c r="E893" s="25"/>
      <c r="F893" s="24" t="s">
        <v>18</v>
      </c>
      <c r="G893" s="26">
        <v>1</v>
      </c>
      <c r="H893" s="31"/>
      <c r="I893" s="27">
        <v>0</v>
      </c>
      <c r="J893" s="28">
        <f t="shared" si="24"/>
        <v>0</v>
      </c>
      <c r="K893" s="29" t="s">
        <v>50</v>
      </c>
      <c r="L893" s="29" t="s">
        <v>45</v>
      </c>
      <c r="M893" s="29" t="s">
        <v>51</v>
      </c>
      <c r="N893" s="30" t="str">
        <f>VLOOKUP(M893,[6]OPERACIONAL!$A$1:$C$13,2,FALSE)</f>
        <v>SELECIONAR</v>
      </c>
    </row>
    <row r="894" spans="2:14">
      <c r="B894" s="23" t="str">
        <f t="shared" si="23"/>
        <v>U.</v>
      </c>
      <c r="C894" s="24" t="s">
        <v>4</v>
      </c>
      <c r="D894" s="25"/>
      <c r="E894" s="25"/>
      <c r="F894" s="24" t="s">
        <v>18</v>
      </c>
      <c r="G894" s="26">
        <v>1</v>
      </c>
      <c r="H894" s="31"/>
      <c r="I894" s="27">
        <v>0</v>
      </c>
      <c r="J894" s="28">
        <f t="shared" si="24"/>
        <v>0</v>
      </c>
      <c r="K894" s="29" t="s">
        <v>50</v>
      </c>
      <c r="L894" s="29" t="s">
        <v>45</v>
      </c>
      <c r="M894" s="29" t="s">
        <v>51</v>
      </c>
      <c r="N894" s="30" t="str">
        <f>VLOOKUP(M894,[6]OPERACIONAL!$A$1:$C$13,2,FALSE)</f>
        <v>SELECIONAR</v>
      </c>
    </row>
    <row r="895" spans="2:14">
      <c r="B895" s="23" t="str">
        <f t="shared" si="23"/>
        <v>U.</v>
      </c>
      <c r="C895" s="24" t="s">
        <v>4</v>
      </c>
      <c r="D895" s="25"/>
      <c r="E895" s="25"/>
      <c r="F895" s="24" t="s">
        <v>18</v>
      </c>
      <c r="G895" s="26">
        <v>1</v>
      </c>
      <c r="H895" s="31"/>
      <c r="I895" s="27">
        <v>0</v>
      </c>
      <c r="J895" s="28">
        <f t="shared" si="24"/>
        <v>0</v>
      </c>
      <c r="K895" s="29" t="s">
        <v>50</v>
      </c>
      <c r="L895" s="29" t="s">
        <v>45</v>
      </c>
      <c r="M895" s="29" t="s">
        <v>51</v>
      </c>
      <c r="N895" s="30" t="str">
        <f>VLOOKUP(M895,[6]OPERACIONAL!$A$1:$C$13,2,FALSE)</f>
        <v>SELECIONAR</v>
      </c>
    </row>
    <row r="896" spans="2:14">
      <c r="B896" s="23" t="str">
        <f t="shared" ref="B896:B959" si="25">MID(C896,1,2)</f>
        <v>U.</v>
      </c>
      <c r="C896" s="24" t="s">
        <v>4</v>
      </c>
      <c r="D896" s="25"/>
      <c r="E896" s="25"/>
      <c r="F896" s="24" t="s">
        <v>18</v>
      </c>
      <c r="G896" s="26">
        <v>1</v>
      </c>
      <c r="H896" s="31"/>
      <c r="I896" s="27">
        <v>0</v>
      </c>
      <c r="J896" s="28">
        <f t="shared" si="24"/>
        <v>0</v>
      </c>
      <c r="K896" s="29" t="s">
        <v>50</v>
      </c>
      <c r="L896" s="29" t="s">
        <v>45</v>
      </c>
      <c r="M896" s="29" t="s">
        <v>51</v>
      </c>
      <c r="N896" s="30" t="str">
        <f>VLOOKUP(M896,[6]OPERACIONAL!$A$1:$C$13,2,FALSE)</f>
        <v>SELECIONAR</v>
      </c>
    </row>
    <row r="897" spans="2:14">
      <c r="B897" s="23" t="str">
        <f t="shared" si="25"/>
        <v>U.</v>
      </c>
      <c r="C897" s="24" t="s">
        <v>4</v>
      </c>
      <c r="D897" s="25"/>
      <c r="E897" s="25"/>
      <c r="F897" s="24" t="s">
        <v>18</v>
      </c>
      <c r="G897" s="26">
        <v>1</v>
      </c>
      <c r="H897" s="31"/>
      <c r="I897" s="27">
        <v>0</v>
      </c>
      <c r="J897" s="28">
        <f t="shared" si="24"/>
        <v>0</v>
      </c>
      <c r="K897" s="29" t="s">
        <v>50</v>
      </c>
      <c r="L897" s="29" t="s">
        <v>45</v>
      </c>
      <c r="M897" s="29" t="s">
        <v>51</v>
      </c>
      <c r="N897" s="30" t="str">
        <f>VLOOKUP(M897,[6]OPERACIONAL!$A$1:$C$13,2,FALSE)</f>
        <v>SELECIONAR</v>
      </c>
    </row>
    <row r="898" spans="2:14">
      <c r="B898" s="23" t="str">
        <f t="shared" si="25"/>
        <v>U.</v>
      </c>
      <c r="C898" s="24" t="s">
        <v>4</v>
      </c>
      <c r="D898" s="25"/>
      <c r="E898" s="25"/>
      <c r="F898" s="24" t="s">
        <v>18</v>
      </c>
      <c r="G898" s="26">
        <v>1</v>
      </c>
      <c r="H898" s="31"/>
      <c r="I898" s="27">
        <v>0</v>
      </c>
      <c r="J898" s="28">
        <f t="shared" si="24"/>
        <v>0</v>
      </c>
      <c r="K898" s="29" t="s">
        <v>50</v>
      </c>
      <c r="L898" s="29" t="s">
        <v>45</v>
      </c>
      <c r="M898" s="29" t="s">
        <v>51</v>
      </c>
      <c r="N898" s="30" t="str">
        <f>VLOOKUP(M898,[6]OPERACIONAL!$A$1:$C$13,2,FALSE)</f>
        <v>SELECIONAR</v>
      </c>
    </row>
    <row r="899" spans="2:14">
      <c r="B899" s="23" t="str">
        <f t="shared" si="25"/>
        <v>U.</v>
      </c>
      <c r="C899" s="24" t="s">
        <v>4</v>
      </c>
      <c r="D899" s="25"/>
      <c r="E899" s="25"/>
      <c r="F899" s="24" t="s">
        <v>18</v>
      </c>
      <c r="G899" s="26">
        <v>1</v>
      </c>
      <c r="H899" s="31"/>
      <c r="I899" s="27">
        <v>0</v>
      </c>
      <c r="J899" s="28">
        <f t="shared" si="24"/>
        <v>0</v>
      </c>
      <c r="K899" s="29" t="s">
        <v>50</v>
      </c>
      <c r="L899" s="29" t="s">
        <v>45</v>
      </c>
      <c r="M899" s="29" t="s">
        <v>51</v>
      </c>
      <c r="N899" s="30" t="str">
        <f>VLOOKUP(M899,[6]OPERACIONAL!$A$1:$C$13,2,FALSE)</f>
        <v>SELECIONAR</v>
      </c>
    </row>
    <row r="900" spans="2:14">
      <c r="B900" s="23" t="str">
        <f t="shared" si="25"/>
        <v>U.</v>
      </c>
      <c r="C900" s="24" t="s">
        <v>4</v>
      </c>
      <c r="D900" s="25"/>
      <c r="E900" s="25"/>
      <c r="F900" s="24" t="s">
        <v>18</v>
      </c>
      <c r="G900" s="26">
        <v>1</v>
      </c>
      <c r="H900" s="31"/>
      <c r="I900" s="27">
        <v>0</v>
      </c>
      <c r="J900" s="28">
        <f t="shared" si="24"/>
        <v>0</v>
      </c>
      <c r="K900" s="29" t="s">
        <v>50</v>
      </c>
      <c r="L900" s="29" t="s">
        <v>45</v>
      </c>
      <c r="M900" s="29" t="s">
        <v>51</v>
      </c>
      <c r="N900" s="30" t="str">
        <f>VLOOKUP(M900,[6]OPERACIONAL!$A$1:$C$13,2,FALSE)</f>
        <v>SELECIONAR</v>
      </c>
    </row>
    <row r="901" spans="2:14">
      <c r="B901" s="23" t="str">
        <f t="shared" si="25"/>
        <v>U.</v>
      </c>
      <c r="C901" s="24" t="s">
        <v>4</v>
      </c>
      <c r="D901" s="25"/>
      <c r="E901" s="25"/>
      <c r="F901" s="24" t="s">
        <v>18</v>
      </c>
      <c r="G901" s="26">
        <v>1</v>
      </c>
      <c r="H901" s="31"/>
      <c r="I901" s="27">
        <v>0</v>
      </c>
      <c r="J901" s="28">
        <f t="shared" si="24"/>
        <v>0</v>
      </c>
      <c r="K901" s="29" t="s">
        <v>50</v>
      </c>
      <c r="L901" s="29" t="s">
        <v>45</v>
      </c>
      <c r="M901" s="29" t="s">
        <v>51</v>
      </c>
      <c r="N901" s="30" t="str">
        <f>VLOOKUP(M901,[6]OPERACIONAL!$A$1:$C$13,2,FALSE)</f>
        <v>SELECIONAR</v>
      </c>
    </row>
    <row r="902" spans="2:14">
      <c r="B902" s="23" t="str">
        <f t="shared" si="25"/>
        <v>U.</v>
      </c>
      <c r="C902" s="24" t="s">
        <v>4</v>
      </c>
      <c r="D902" s="25"/>
      <c r="E902" s="25"/>
      <c r="F902" s="24" t="s">
        <v>18</v>
      </c>
      <c r="G902" s="26">
        <v>1</v>
      </c>
      <c r="H902" s="31"/>
      <c r="I902" s="27">
        <v>0</v>
      </c>
      <c r="J902" s="28">
        <f t="shared" si="24"/>
        <v>0</v>
      </c>
      <c r="K902" s="29" t="s">
        <v>50</v>
      </c>
      <c r="L902" s="29" t="s">
        <v>45</v>
      </c>
      <c r="M902" s="29" t="s">
        <v>51</v>
      </c>
      <c r="N902" s="30" t="str">
        <f>VLOOKUP(M902,[6]OPERACIONAL!$A$1:$C$13,2,FALSE)</f>
        <v>SELECIONAR</v>
      </c>
    </row>
    <row r="903" spans="2:14">
      <c r="B903" s="23" t="str">
        <f t="shared" si="25"/>
        <v>U.</v>
      </c>
      <c r="C903" s="24" t="s">
        <v>4</v>
      </c>
      <c r="D903" s="25"/>
      <c r="E903" s="25"/>
      <c r="F903" s="24" t="s">
        <v>18</v>
      </c>
      <c r="G903" s="26">
        <v>1</v>
      </c>
      <c r="H903" s="31"/>
      <c r="I903" s="27">
        <v>0</v>
      </c>
      <c r="J903" s="28">
        <f t="shared" si="24"/>
        <v>0</v>
      </c>
      <c r="K903" s="29" t="s">
        <v>50</v>
      </c>
      <c r="L903" s="29" t="s">
        <v>45</v>
      </c>
      <c r="M903" s="29" t="s">
        <v>51</v>
      </c>
      <c r="N903" s="30" t="str">
        <f>VLOOKUP(M903,[6]OPERACIONAL!$A$1:$C$13,2,FALSE)</f>
        <v>SELECIONAR</v>
      </c>
    </row>
    <row r="904" spans="2:14">
      <c r="B904" s="23" t="str">
        <f t="shared" si="25"/>
        <v>U.</v>
      </c>
      <c r="C904" s="24" t="s">
        <v>4</v>
      </c>
      <c r="D904" s="25"/>
      <c r="E904" s="25"/>
      <c r="F904" s="24" t="s">
        <v>18</v>
      </c>
      <c r="G904" s="26">
        <v>1</v>
      </c>
      <c r="H904" s="31"/>
      <c r="I904" s="27">
        <v>0</v>
      </c>
      <c r="J904" s="28">
        <f t="shared" si="24"/>
        <v>0</v>
      </c>
      <c r="K904" s="29" t="s">
        <v>50</v>
      </c>
      <c r="L904" s="29" t="s">
        <v>45</v>
      </c>
      <c r="M904" s="29" t="s">
        <v>51</v>
      </c>
      <c r="N904" s="30" t="str">
        <f>VLOOKUP(M904,[6]OPERACIONAL!$A$1:$C$13,2,FALSE)</f>
        <v>SELECIONAR</v>
      </c>
    </row>
    <row r="905" spans="2:14">
      <c r="B905" s="23" t="str">
        <f t="shared" si="25"/>
        <v>U.</v>
      </c>
      <c r="C905" s="24" t="s">
        <v>4</v>
      </c>
      <c r="D905" s="25"/>
      <c r="E905" s="25"/>
      <c r="F905" s="24" t="s">
        <v>18</v>
      </c>
      <c r="G905" s="26">
        <v>1</v>
      </c>
      <c r="H905" s="31"/>
      <c r="I905" s="27">
        <v>0</v>
      </c>
      <c r="J905" s="28">
        <f t="shared" si="24"/>
        <v>0</v>
      </c>
      <c r="K905" s="29" t="s">
        <v>50</v>
      </c>
      <c r="L905" s="29" t="s">
        <v>45</v>
      </c>
      <c r="M905" s="29" t="s">
        <v>51</v>
      </c>
      <c r="N905" s="30" t="str">
        <f>VLOOKUP(M905,[6]OPERACIONAL!$A$1:$C$13,2,FALSE)</f>
        <v>SELECIONAR</v>
      </c>
    </row>
    <row r="906" spans="2:14">
      <c r="B906" s="23" t="str">
        <f t="shared" si="25"/>
        <v>U.</v>
      </c>
      <c r="C906" s="24" t="s">
        <v>4</v>
      </c>
      <c r="D906" s="25"/>
      <c r="E906" s="25"/>
      <c r="F906" s="24" t="s">
        <v>18</v>
      </c>
      <c r="G906" s="26">
        <v>1</v>
      </c>
      <c r="H906" s="31"/>
      <c r="I906" s="27">
        <v>0</v>
      </c>
      <c r="J906" s="28">
        <f t="shared" si="24"/>
        <v>0</v>
      </c>
      <c r="K906" s="29" t="s">
        <v>50</v>
      </c>
      <c r="L906" s="29" t="s">
        <v>45</v>
      </c>
      <c r="M906" s="29" t="s">
        <v>51</v>
      </c>
      <c r="N906" s="30" t="str">
        <f>VLOOKUP(M906,[6]OPERACIONAL!$A$1:$C$13,2,FALSE)</f>
        <v>SELECIONAR</v>
      </c>
    </row>
    <row r="907" spans="2:14">
      <c r="B907" s="23" t="str">
        <f t="shared" si="25"/>
        <v>U.</v>
      </c>
      <c r="C907" s="24" t="s">
        <v>4</v>
      </c>
      <c r="D907" s="25"/>
      <c r="E907" s="25"/>
      <c r="F907" s="24" t="s">
        <v>18</v>
      </c>
      <c r="G907" s="26">
        <v>1</v>
      </c>
      <c r="H907" s="31"/>
      <c r="I907" s="27">
        <v>0</v>
      </c>
      <c r="J907" s="28">
        <f t="shared" si="24"/>
        <v>0</v>
      </c>
      <c r="K907" s="29" t="s">
        <v>50</v>
      </c>
      <c r="L907" s="29" t="s">
        <v>45</v>
      </c>
      <c r="M907" s="29" t="s">
        <v>51</v>
      </c>
      <c r="N907" s="30" t="str">
        <f>VLOOKUP(M907,[6]OPERACIONAL!$A$1:$C$13,2,FALSE)</f>
        <v>SELECIONAR</v>
      </c>
    </row>
    <row r="908" spans="2:14">
      <c r="B908" s="23" t="str">
        <f t="shared" si="25"/>
        <v>U.</v>
      </c>
      <c r="C908" s="24" t="s">
        <v>4</v>
      </c>
      <c r="D908" s="25"/>
      <c r="E908" s="25"/>
      <c r="F908" s="24" t="s">
        <v>18</v>
      </c>
      <c r="G908" s="26">
        <v>1</v>
      </c>
      <c r="H908" s="31"/>
      <c r="I908" s="27">
        <v>0</v>
      </c>
      <c r="J908" s="28">
        <f t="shared" si="24"/>
        <v>0</v>
      </c>
      <c r="K908" s="29" t="s">
        <v>50</v>
      </c>
      <c r="L908" s="29" t="s">
        <v>45</v>
      </c>
      <c r="M908" s="29" t="s">
        <v>51</v>
      </c>
      <c r="N908" s="30" t="str">
        <f>VLOOKUP(M908,[6]OPERACIONAL!$A$1:$C$13,2,FALSE)</f>
        <v>SELECIONAR</v>
      </c>
    </row>
    <row r="909" spans="2:14">
      <c r="B909" s="23" t="str">
        <f t="shared" si="25"/>
        <v>U.</v>
      </c>
      <c r="C909" s="24" t="s">
        <v>4</v>
      </c>
      <c r="D909" s="25"/>
      <c r="E909" s="25"/>
      <c r="F909" s="24" t="s">
        <v>18</v>
      </c>
      <c r="G909" s="26">
        <v>1</v>
      </c>
      <c r="H909" s="31"/>
      <c r="I909" s="27">
        <v>0</v>
      </c>
      <c r="J909" s="28">
        <f t="shared" si="24"/>
        <v>0</v>
      </c>
      <c r="K909" s="29" t="s">
        <v>50</v>
      </c>
      <c r="L909" s="29" t="s">
        <v>45</v>
      </c>
      <c r="M909" s="29" t="s">
        <v>51</v>
      </c>
      <c r="N909" s="30" t="str">
        <f>VLOOKUP(M909,[6]OPERACIONAL!$A$1:$C$13,2,FALSE)</f>
        <v>SELECIONAR</v>
      </c>
    </row>
    <row r="910" spans="2:14">
      <c r="B910" s="23" t="str">
        <f t="shared" si="25"/>
        <v>U.</v>
      </c>
      <c r="C910" s="24" t="s">
        <v>4</v>
      </c>
      <c r="D910" s="25"/>
      <c r="E910" s="25"/>
      <c r="F910" s="24" t="s">
        <v>18</v>
      </c>
      <c r="G910" s="26">
        <v>1</v>
      </c>
      <c r="H910" s="31"/>
      <c r="I910" s="27">
        <v>0</v>
      </c>
      <c r="J910" s="28">
        <f t="shared" si="24"/>
        <v>0</v>
      </c>
      <c r="K910" s="29" t="s">
        <v>50</v>
      </c>
      <c r="L910" s="29" t="s">
        <v>45</v>
      </c>
      <c r="M910" s="29" t="s">
        <v>51</v>
      </c>
      <c r="N910" s="30" t="str">
        <f>VLOOKUP(M910,[6]OPERACIONAL!$A$1:$C$13,2,FALSE)</f>
        <v>SELECIONAR</v>
      </c>
    </row>
    <row r="911" spans="2:14">
      <c r="B911" s="23" t="str">
        <f t="shared" si="25"/>
        <v>U.</v>
      </c>
      <c r="C911" s="24" t="s">
        <v>4</v>
      </c>
      <c r="D911" s="25"/>
      <c r="E911" s="25"/>
      <c r="F911" s="24" t="s">
        <v>18</v>
      </c>
      <c r="G911" s="26">
        <v>1</v>
      </c>
      <c r="H911" s="31"/>
      <c r="I911" s="27">
        <v>0</v>
      </c>
      <c r="J911" s="28">
        <f t="shared" si="24"/>
        <v>0</v>
      </c>
      <c r="K911" s="29" t="s">
        <v>50</v>
      </c>
      <c r="L911" s="29" t="s">
        <v>45</v>
      </c>
      <c r="M911" s="29" t="s">
        <v>51</v>
      </c>
      <c r="N911" s="30" t="str">
        <f>VLOOKUP(M911,[6]OPERACIONAL!$A$1:$C$13,2,FALSE)</f>
        <v>SELECIONAR</v>
      </c>
    </row>
    <row r="912" spans="2:14">
      <c r="B912" s="23" t="str">
        <f t="shared" si="25"/>
        <v>U.</v>
      </c>
      <c r="C912" s="24" t="s">
        <v>4</v>
      </c>
      <c r="D912" s="25"/>
      <c r="E912" s="25"/>
      <c r="F912" s="24" t="s">
        <v>18</v>
      </c>
      <c r="G912" s="26">
        <v>1</v>
      </c>
      <c r="H912" s="31"/>
      <c r="I912" s="27">
        <v>0</v>
      </c>
      <c r="J912" s="28">
        <f t="shared" si="24"/>
        <v>0</v>
      </c>
      <c r="K912" s="29" t="s">
        <v>50</v>
      </c>
      <c r="L912" s="29" t="s">
        <v>45</v>
      </c>
      <c r="M912" s="29" t="s">
        <v>51</v>
      </c>
      <c r="N912" s="30" t="str">
        <f>VLOOKUP(M912,[6]OPERACIONAL!$A$1:$C$13,2,FALSE)</f>
        <v>SELECIONAR</v>
      </c>
    </row>
    <row r="913" spans="2:14">
      <c r="B913" s="23" t="str">
        <f t="shared" si="25"/>
        <v>U.</v>
      </c>
      <c r="C913" s="24" t="s">
        <v>4</v>
      </c>
      <c r="D913" s="25"/>
      <c r="E913" s="25"/>
      <c r="F913" s="24" t="s">
        <v>18</v>
      </c>
      <c r="G913" s="26">
        <v>1</v>
      </c>
      <c r="H913" s="31"/>
      <c r="I913" s="27">
        <v>0</v>
      </c>
      <c r="J913" s="28">
        <f t="shared" si="24"/>
        <v>0</v>
      </c>
      <c r="K913" s="29" t="s">
        <v>50</v>
      </c>
      <c r="L913" s="29" t="s">
        <v>45</v>
      </c>
      <c r="M913" s="29" t="s">
        <v>51</v>
      </c>
      <c r="N913" s="30" t="str">
        <f>VLOOKUP(M913,[6]OPERACIONAL!$A$1:$C$13,2,FALSE)</f>
        <v>SELECIONAR</v>
      </c>
    </row>
    <row r="914" spans="2:14">
      <c r="B914" s="23" t="str">
        <f t="shared" si="25"/>
        <v>U.</v>
      </c>
      <c r="C914" s="24" t="s">
        <v>4</v>
      </c>
      <c r="D914" s="25"/>
      <c r="E914" s="25"/>
      <c r="F914" s="24" t="s">
        <v>18</v>
      </c>
      <c r="G914" s="26">
        <v>1</v>
      </c>
      <c r="H914" s="31"/>
      <c r="I914" s="27">
        <v>0</v>
      </c>
      <c r="J914" s="28">
        <f t="shared" si="24"/>
        <v>0</v>
      </c>
      <c r="K914" s="29" t="s">
        <v>50</v>
      </c>
      <c r="L914" s="29" t="s">
        <v>45</v>
      </c>
      <c r="M914" s="29" t="s">
        <v>51</v>
      </c>
      <c r="N914" s="30" t="str">
        <f>VLOOKUP(M914,[6]OPERACIONAL!$A$1:$C$13,2,FALSE)</f>
        <v>SELECIONAR</v>
      </c>
    </row>
    <row r="915" spans="2:14">
      <c r="B915" s="23" t="str">
        <f t="shared" si="25"/>
        <v>U.</v>
      </c>
      <c r="C915" s="24" t="s">
        <v>4</v>
      </c>
      <c r="D915" s="25"/>
      <c r="E915" s="25"/>
      <c r="F915" s="24" t="s">
        <v>18</v>
      </c>
      <c r="G915" s="26">
        <v>1</v>
      </c>
      <c r="H915" s="31"/>
      <c r="I915" s="27">
        <v>0</v>
      </c>
      <c r="J915" s="28">
        <f t="shared" si="24"/>
        <v>0</v>
      </c>
      <c r="K915" s="29" t="s">
        <v>50</v>
      </c>
      <c r="L915" s="29" t="s">
        <v>45</v>
      </c>
      <c r="M915" s="29" t="s">
        <v>51</v>
      </c>
      <c r="N915" s="30" t="str">
        <f>VLOOKUP(M915,[6]OPERACIONAL!$A$1:$C$13,2,FALSE)</f>
        <v>SELECIONAR</v>
      </c>
    </row>
    <row r="916" spans="2:14">
      <c r="B916" s="23" t="str">
        <f t="shared" si="25"/>
        <v>U.</v>
      </c>
      <c r="C916" s="24" t="s">
        <v>4</v>
      </c>
      <c r="D916" s="25"/>
      <c r="E916" s="25"/>
      <c r="F916" s="24" t="s">
        <v>18</v>
      </c>
      <c r="G916" s="26">
        <v>1</v>
      </c>
      <c r="H916" s="31"/>
      <c r="I916" s="27">
        <v>0</v>
      </c>
      <c r="J916" s="28">
        <f t="shared" si="24"/>
        <v>0</v>
      </c>
      <c r="K916" s="29" t="s">
        <v>50</v>
      </c>
      <c r="L916" s="29" t="s">
        <v>45</v>
      </c>
      <c r="M916" s="29" t="s">
        <v>51</v>
      </c>
      <c r="N916" s="30" t="str">
        <f>VLOOKUP(M916,[6]OPERACIONAL!$A$1:$C$13,2,FALSE)</f>
        <v>SELECIONAR</v>
      </c>
    </row>
    <row r="917" spans="2:14">
      <c r="B917" s="23" t="str">
        <f t="shared" si="25"/>
        <v>U.</v>
      </c>
      <c r="C917" s="24" t="s">
        <v>4</v>
      </c>
      <c r="D917" s="25"/>
      <c r="E917" s="25"/>
      <c r="F917" s="24" t="s">
        <v>18</v>
      </c>
      <c r="G917" s="26">
        <v>1</v>
      </c>
      <c r="H917" s="31"/>
      <c r="I917" s="27">
        <v>0</v>
      </c>
      <c r="J917" s="28">
        <f t="shared" si="24"/>
        <v>0</v>
      </c>
      <c r="K917" s="29" t="s">
        <v>50</v>
      </c>
      <c r="L917" s="29" t="s">
        <v>45</v>
      </c>
      <c r="M917" s="29" t="s">
        <v>51</v>
      </c>
      <c r="N917" s="30" t="str">
        <f>VLOOKUP(M917,[6]OPERACIONAL!$A$1:$C$13,2,FALSE)</f>
        <v>SELECIONAR</v>
      </c>
    </row>
    <row r="918" spans="2:14">
      <c r="B918" s="23" t="str">
        <f t="shared" si="25"/>
        <v>U.</v>
      </c>
      <c r="C918" s="24" t="s">
        <v>4</v>
      </c>
      <c r="D918" s="25"/>
      <c r="E918" s="25"/>
      <c r="F918" s="24" t="s">
        <v>18</v>
      </c>
      <c r="G918" s="26">
        <v>1</v>
      </c>
      <c r="H918" s="31"/>
      <c r="I918" s="27">
        <v>0</v>
      </c>
      <c r="J918" s="28">
        <f t="shared" si="24"/>
        <v>0</v>
      </c>
      <c r="K918" s="29" t="s">
        <v>50</v>
      </c>
      <c r="L918" s="29" t="s">
        <v>45</v>
      </c>
      <c r="M918" s="29" t="s">
        <v>51</v>
      </c>
      <c r="N918" s="30" t="str">
        <f>VLOOKUP(M918,[6]OPERACIONAL!$A$1:$C$13,2,FALSE)</f>
        <v>SELECIONAR</v>
      </c>
    </row>
    <row r="919" spans="2:14">
      <c r="B919" s="23" t="str">
        <f t="shared" si="25"/>
        <v>U.</v>
      </c>
      <c r="C919" s="24" t="s">
        <v>4</v>
      </c>
      <c r="D919" s="25"/>
      <c r="E919" s="25"/>
      <c r="F919" s="24" t="s">
        <v>18</v>
      </c>
      <c r="G919" s="26">
        <v>1</v>
      </c>
      <c r="H919" s="31"/>
      <c r="I919" s="27">
        <v>0</v>
      </c>
      <c r="J919" s="28">
        <f t="shared" si="24"/>
        <v>0</v>
      </c>
      <c r="K919" s="29" t="s">
        <v>50</v>
      </c>
      <c r="L919" s="29" t="s">
        <v>45</v>
      </c>
      <c r="M919" s="29" t="s">
        <v>51</v>
      </c>
      <c r="N919" s="30" t="str">
        <f>VLOOKUP(M919,[6]OPERACIONAL!$A$1:$C$13,2,FALSE)</f>
        <v>SELECIONAR</v>
      </c>
    </row>
    <row r="920" spans="2:14">
      <c r="B920" s="23" t="str">
        <f t="shared" si="25"/>
        <v>U.</v>
      </c>
      <c r="C920" s="24" t="s">
        <v>4</v>
      </c>
      <c r="D920" s="25"/>
      <c r="E920" s="25"/>
      <c r="F920" s="24" t="s">
        <v>18</v>
      </c>
      <c r="G920" s="26">
        <v>1</v>
      </c>
      <c r="H920" s="31"/>
      <c r="I920" s="27">
        <v>0</v>
      </c>
      <c r="J920" s="28">
        <f t="shared" si="24"/>
        <v>0</v>
      </c>
      <c r="K920" s="29" t="s">
        <v>50</v>
      </c>
      <c r="L920" s="29" t="s">
        <v>45</v>
      </c>
      <c r="M920" s="29" t="s">
        <v>51</v>
      </c>
      <c r="N920" s="30" t="str">
        <f>VLOOKUP(M920,[6]OPERACIONAL!$A$1:$C$13,2,FALSE)</f>
        <v>SELECIONAR</v>
      </c>
    </row>
    <row r="921" spans="2:14">
      <c r="B921" s="23" t="str">
        <f t="shared" si="25"/>
        <v>U.</v>
      </c>
      <c r="C921" s="24" t="s">
        <v>4</v>
      </c>
      <c r="D921" s="25"/>
      <c r="E921" s="25"/>
      <c r="F921" s="24" t="s">
        <v>18</v>
      </c>
      <c r="G921" s="26">
        <v>1</v>
      </c>
      <c r="H921" s="31"/>
      <c r="I921" s="27">
        <v>0</v>
      </c>
      <c r="J921" s="28">
        <f t="shared" si="24"/>
        <v>0</v>
      </c>
      <c r="K921" s="29" t="s">
        <v>50</v>
      </c>
      <c r="L921" s="29" t="s">
        <v>45</v>
      </c>
      <c r="M921" s="29" t="s">
        <v>51</v>
      </c>
      <c r="N921" s="30" t="str">
        <f>VLOOKUP(M921,[6]OPERACIONAL!$A$1:$C$13,2,FALSE)</f>
        <v>SELECIONAR</v>
      </c>
    </row>
    <row r="922" spans="2:14">
      <c r="B922" s="23" t="str">
        <f t="shared" si="25"/>
        <v>U.</v>
      </c>
      <c r="C922" s="24" t="s">
        <v>4</v>
      </c>
      <c r="D922" s="25"/>
      <c r="E922" s="25"/>
      <c r="F922" s="24" t="s">
        <v>18</v>
      </c>
      <c r="G922" s="26">
        <v>1</v>
      </c>
      <c r="H922" s="31"/>
      <c r="I922" s="27">
        <v>0</v>
      </c>
      <c r="J922" s="28">
        <f t="shared" si="24"/>
        <v>0</v>
      </c>
      <c r="K922" s="29" t="s">
        <v>50</v>
      </c>
      <c r="L922" s="29" t="s">
        <v>45</v>
      </c>
      <c r="M922" s="29" t="s">
        <v>51</v>
      </c>
      <c r="N922" s="30" t="str">
        <f>VLOOKUP(M922,[6]OPERACIONAL!$A$1:$C$13,2,FALSE)</f>
        <v>SELECIONAR</v>
      </c>
    </row>
    <row r="923" spans="2:14">
      <c r="B923" s="23" t="str">
        <f t="shared" si="25"/>
        <v>U.</v>
      </c>
      <c r="C923" s="24" t="s">
        <v>4</v>
      </c>
      <c r="D923" s="25"/>
      <c r="E923" s="25"/>
      <c r="F923" s="24" t="s">
        <v>18</v>
      </c>
      <c r="G923" s="26">
        <v>1</v>
      </c>
      <c r="H923" s="31"/>
      <c r="I923" s="27">
        <v>0</v>
      </c>
      <c r="J923" s="28">
        <f t="shared" si="24"/>
        <v>0</v>
      </c>
      <c r="K923" s="29" t="s">
        <v>50</v>
      </c>
      <c r="L923" s="29" t="s">
        <v>45</v>
      </c>
      <c r="M923" s="29" t="s">
        <v>51</v>
      </c>
      <c r="N923" s="30" t="str">
        <f>VLOOKUP(M923,[6]OPERACIONAL!$A$1:$C$13,2,FALSE)</f>
        <v>SELECIONAR</v>
      </c>
    </row>
    <row r="924" spans="2:14">
      <c r="B924" s="23" t="str">
        <f t="shared" si="25"/>
        <v>U.</v>
      </c>
      <c r="C924" s="24" t="s">
        <v>4</v>
      </c>
      <c r="D924" s="25"/>
      <c r="E924" s="25"/>
      <c r="F924" s="24" t="s">
        <v>18</v>
      </c>
      <c r="G924" s="26">
        <v>1</v>
      </c>
      <c r="H924" s="31"/>
      <c r="I924" s="27">
        <v>0</v>
      </c>
      <c r="J924" s="28">
        <f t="shared" si="24"/>
        <v>0</v>
      </c>
      <c r="K924" s="29" t="s">
        <v>50</v>
      </c>
      <c r="L924" s="29" t="s">
        <v>45</v>
      </c>
      <c r="M924" s="29" t="s">
        <v>51</v>
      </c>
      <c r="N924" s="30" t="str">
        <f>VLOOKUP(M924,[6]OPERACIONAL!$A$1:$C$13,2,FALSE)</f>
        <v>SELECIONAR</v>
      </c>
    </row>
    <row r="925" spans="2:14">
      <c r="B925" s="23" t="str">
        <f t="shared" si="25"/>
        <v>U.</v>
      </c>
      <c r="C925" s="24" t="s">
        <v>4</v>
      </c>
      <c r="D925" s="25"/>
      <c r="E925" s="25"/>
      <c r="F925" s="24" t="s">
        <v>18</v>
      </c>
      <c r="G925" s="26">
        <v>1</v>
      </c>
      <c r="H925" s="31"/>
      <c r="I925" s="27">
        <v>0</v>
      </c>
      <c r="J925" s="28">
        <f t="shared" si="24"/>
        <v>0</v>
      </c>
      <c r="K925" s="29" t="s">
        <v>50</v>
      </c>
      <c r="L925" s="29" t="s">
        <v>45</v>
      </c>
      <c r="M925" s="29" t="s">
        <v>51</v>
      </c>
      <c r="N925" s="30" t="str">
        <f>VLOOKUP(M925,[6]OPERACIONAL!$A$1:$C$13,2,FALSE)</f>
        <v>SELECIONAR</v>
      </c>
    </row>
    <row r="926" spans="2:14">
      <c r="B926" s="23" t="str">
        <f t="shared" si="25"/>
        <v>U.</v>
      </c>
      <c r="C926" s="24" t="s">
        <v>4</v>
      </c>
      <c r="D926" s="25"/>
      <c r="E926" s="25"/>
      <c r="F926" s="24" t="s">
        <v>18</v>
      </c>
      <c r="G926" s="26">
        <v>1</v>
      </c>
      <c r="H926" s="31"/>
      <c r="I926" s="27">
        <v>0</v>
      </c>
      <c r="J926" s="28">
        <f t="shared" si="24"/>
        <v>0</v>
      </c>
      <c r="K926" s="29" t="s">
        <v>50</v>
      </c>
      <c r="L926" s="29" t="s">
        <v>45</v>
      </c>
      <c r="M926" s="29" t="s">
        <v>51</v>
      </c>
      <c r="N926" s="30" t="str">
        <f>VLOOKUP(M926,[6]OPERACIONAL!$A$1:$C$13,2,FALSE)</f>
        <v>SELECIONAR</v>
      </c>
    </row>
    <row r="927" spans="2:14">
      <c r="B927" s="23" t="str">
        <f t="shared" si="25"/>
        <v>U.</v>
      </c>
      <c r="C927" s="24" t="s">
        <v>4</v>
      </c>
      <c r="D927" s="25"/>
      <c r="E927" s="25"/>
      <c r="F927" s="24" t="s">
        <v>18</v>
      </c>
      <c r="G927" s="26">
        <v>1</v>
      </c>
      <c r="H927" s="31"/>
      <c r="I927" s="27">
        <v>0</v>
      </c>
      <c r="J927" s="28">
        <f t="shared" ref="J927:J990" si="26">G927*I927</f>
        <v>0</v>
      </c>
      <c r="K927" s="29" t="s">
        <v>50</v>
      </c>
      <c r="L927" s="29" t="s">
        <v>45</v>
      </c>
      <c r="M927" s="29" t="s">
        <v>51</v>
      </c>
      <c r="N927" s="30" t="str">
        <f>VLOOKUP(M927,[6]OPERACIONAL!$A$1:$C$13,2,FALSE)</f>
        <v>SELECIONAR</v>
      </c>
    </row>
    <row r="928" spans="2:14">
      <c r="B928" s="23" t="str">
        <f t="shared" si="25"/>
        <v>U.</v>
      </c>
      <c r="C928" s="24" t="s">
        <v>4</v>
      </c>
      <c r="D928" s="25"/>
      <c r="E928" s="25"/>
      <c r="F928" s="24" t="s">
        <v>18</v>
      </c>
      <c r="G928" s="26">
        <v>1</v>
      </c>
      <c r="H928" s="31"/>
      <c r="I928" s="27">
        <v>0</v>
      </c>
      <c r="J928" s="28">
        <f t="shared" si="26"/>
        <v>0</v>
      </c>
      <c r="K928" s="29" t="s">
        <v>50</v>
      </c>
      <c r="L928" s="29" t="s">
        <v>45</v>
      </c>
      <c r="M928" s="29" t="s">
        <v>51</v>
      </c>
      <c r="N928" s="30" t="str">
        <f>VLOOKUP(M928,[6]OPERACIONAL!$A$1:$C$13,2,FALSE)</f>
        <v>SELECIONAR</v>
      </c>
    </row>
    <row r="929" spans="2:14">
      <c r="B929" s="23" t="str">
        <f t="shared" si="25"/>
        <v>U.</v>
      </c>
      <c r="C929" s="24" t="s">
        <v>4</v>
      </c>
      <c r="D929" s="25"/>
      <c r="E929" s="25"/>
      <c r="F929" s="24" t="s">
        <v>18</v>
      </c>
      <c r="G929" s="26">
        <v>1</v>
      </c>
      <c r="H929" s="31"/>
      <c r="I929" s="27">
        <v>0</v>
      </c>
      <c r="J929" s="28">
        <f t="shared" si="26"/>
        <v>0</v>
      </c>
      <c r="K929" s="29" t="s">
        <v>50</v>
      </c>
      <c r="L929" s="29" t="s">
        <v>45</v>
      </c>
      <c r="M929" s="29" t="s">
        <v>51</v>
      </c>
      <c r="N929" s="30" t="str">
        <f>VLOOKUP(M929,[6]OPERACIONAL!$A$1:$C$13,2,FALSE)</f>
        <v>SELECIONAR</v>
      </c>
    </row>
    <row r="930" spans="2:14">
      <c r="B930" s="23" t="str">
        <f t="shared" si="25"/>
        <v>U.</v>
      </c>
      <c r="C930" s="24" t="s">
        <v>4</v>
      </c>
      <c r="D930" s="25"/>
      <c r="E930" s="25"/>
      <c r="F930" s="24" t="s">
        <v>18</v>
      </c>
      <c r="G930" s="26">
        <v>1</v>
      </c>
      <c r="H930" s="31"/>
      <c r="I930" s="27">
        <v>0</v>
      </c>
      <c r="J930" s="28">
        <f t="shared" si="26"/>
        <v>0</v>
      </c>
      <c r="K930" s="29" t="s">
        <v>50</v>
      </c>
      <c r="L930" s="29" t="s">
        <v>45</v>
      </c>
      <c r="M930" s="29" t="s">
        <v>51</v>
      </c>
      <c r="N930" s="30" t="str">
        <f>VLOOKUP(M930,[6]OPERACIONAL!$A$1:$C$13,2,FALSE)</f>
        <v>SELECIONAR</v>
      </c>
    </row>
    <row r="931" spans="2:14">
      <c r="B931" s="23" t="str">
        <f t="shared" si="25"/>
        <v>U.</v>
      </c>
      <c r="C931" s="24" t="s">
        <v>4</v>
      </c>
      <c r="D931" s="25"/>
      <c r="E931" s="25"/>
      <c r="F931" s="24" t="s">
        <v>18</v>
      </c>
      <c r="G931" s="26">
        <v>1</v>
      </c>
      <c r="H931" s="31"/>
      <c r="I931" s="27">
        <v>0</v>
      </c>
      <c r="J931" s="28">
        <f t="shared" si="26"/>
        <v>0</v>
      </c>
      <c r="K931" s="29" t="s">
        <v>50</v>
      </c>
      <c r="L931" s="29" t="s">
        <v>45</v>
      </c>
      <c r="M931" s="29" t="s">
        <v>51</v>
      </c>
      <c r="N931" s="30" t="str">
        <f>VLOOKUP(M931,[6]OPERACIONAL!$A$1:$C$13,2,FALSE)</f>
        <v>SELECIONAR</v>
      </c>
    </row>
    <row r="932" spans="2:14">
      <c r="B932" s="23" t="str">
        <f t="shared" si="25"/>
        <v>U.</v>
      </c>
      <c r="C932" s="24" t="s">
        <v>4</v>
      </c>
      <c r="D932" s="25"/>
      <c r="E932" s="25"/>
      <c r="F932" s="24" t="s">
        <v>18</v>
      </c>
      <c r="G932" s="26">
        <v>1</v>
      </c>
      <c r="H932" s="31"/>
      <c r="I932" s="27">
        <v>0</v>
      </c>
      <c r="J932" s="28">
        <f t="shared" si="26"/>
        <v>0</v>
      </c>
      <c r="K932" s="29" t="s">
        <v>50</v>
      </c>
      <c r="L932" s="29" t="s">
        <v>45</v>
      </c>
      <c r="M932" s="29" t="s">
        <v>51</v>
      </c>
      <c r="N932" s="30" t="str">
        <f>VLOOKUP(M932,[6]OPERACIONAL!$A$1:$C$13,2,FALSE)</f>
        <v>SELECIONAR</v>
      </c>
    </row>
    <row r="933" spans="2:14">
      <c r="B933" s="23" t="str">
        <f t="shared" si="25"/>
        <v>U.</v>
      </c>
      <c r="C933" s="24" t="s">
        <v>4</v>
      </c>
      <c r="D933" s="25"/>
      <c r="E933" s="25"/>
      <c r="F933" s="24" t="s">
        <v>18</v>
      </c>
      <c r="G933" s="26">
        <v>1</v>
      </c>
      <c r="H933" s="31"/>
      <c r="I933" s="27">
        <v>0</v>
      </c>
      <c r="J933" s="28">
        <f t="shared" si="26"/>
        <v>0</v>
      </c>
      <c r="K933" s="29" t="s">
        <v>50</v>
      </c>
      <c r="L933" s="29" t="s">
        <v>45</v>
      </c>
      <c r="M933" s="29" t="s">
        <v>51</v>
      </c>
      <c r="N933" s="30" t="str">
        <f>VLOOKUP(M933,[6]OPERACIONAL!$A$1:$C$13,2,FALSE)</f>
        <v>SELECIONAR</v>
      </c>
    </row>
    <row r="934" spans="2:14">
      <c r="B934" s="23" t="str">
        <f t="shared" si="25"/>
        <v>U.</v>
      </c>
      <c r="C934" s="24" t="s">
        <v>4</v>
      </c>
      <c r="D934" s="25"/>
      <c r="E934" s="25"/>
      <c r="F934" s="24" t="s">
        <v>18</v>
      </c>
      <c r="G934" s="26">
        <v>1</v>
      </c>
      <c r="H934" s="31"/>
      <c r="I934" s="27">
        <v>0</v>
      </c>
      <c r="J934" s="28">
        <f t="shared" si="26"/>
        <v>0</v>
      </c>
      <c r="K934" s="29" t="s">
        <v>50</v>
      </c>
      <c r="L934" s="29" t="s">
        <v>45</v>
      </c>
      <c r="M934" s="29" t="s">
        <v>51</v>
      </c>
      <c r="N934" s="30" t="str">
        <f>VLOOKUP(M934,[6]OPERACIONAL!$A$1:$C$13,2,FALSE)</f>
        <v>SELECIONAR</v>
      </c>
    </row>
    <row r="935" spans="2:14">
      <c r="B935" s="23" t="str">
        <f t="shared" si="25"/>
        <v>U.</v>
      </c>
      <c r="C935" s="24" t="s">
        <v>4</v>
      </c>
      <c r="D935" s="25"/>
      <c r="E935" s="25"/>
      <c r="F935" s="24" t="s">
        <v>18</v>
      </c>
      <c r="G935" s="26">
        <v>1</v>
      </c>
      <c r="H935" s="31"/>
      <c r="I935" s="27">
        <v>0</v>
      </c>
      <c r="J935" s="28">
        <f t="shared" si="26"/>
        <v>0</v>
      </c>
      <c r="K935" s="29" t="s">
        <v>50</v>
      </c>
      <c r="L935" s="29" t="s">
        <v>45</v>
      </c>
      <c r="M935" s="29" t="s">
        <v>51</v>
      </c>
      <c r="N935" s="30" t="str">
        <f>VLOOKUP(M935,[6]OPERACIONAL!$A$1:$C$13,2,FALSE)</f>
        <v>SELECIONAR</v>
      </c>
    </row>
    <row r="936" spans="2:14">
      <c r="B936" s="23" t="str">
        <f t="shared" si="25"/>
        <v>U.</v>
      </c>
      <c r="C936" s="24" t="s">
        <v>4</v>
      </c>
      <c r="D936" s="25"/>
      <c r="E936" s="25"/>
      <c r="F936" s="24" t="s">
        <v>18</v>
      </c>
      <c r="G936" s="26">
        <v>1</v>
      </c>
      <c r="H936" s="31"/>
      <c r="I936" s="27">
        <v>0</v>
      </c>
      <c r="J936" s="28">
        <f t="shared" si="26"/>
        <v>0</v>
      </c>
      <c r="K936" s="29" t="s">
        <v>50</v>
      </c>
      <c r="L936" s="29" t="s">
        <v>45</v>
      </c>
      <c r="M936" s="29" t="s">
        <v>51</v>
      </c>
      <c r="N936" s="30" t="str">
        <f>VLOOKUP(M936,[6]OPERACIONAL!$A$1:$C$13,2,FALSE)</f>
        <v>SELECIONAR</v>
      </c>
    </row>
    <row r="937" spans="2:14">
      <c r="B937" s="23" t="str">
        <f t="shared" si="25"/>
        <v>U.</v>
      </c>
      <c r="C937" s="24" t="s">
        <v>4</v>
      </c>
      <c r="D937" s="25"/>
      <c r="E937" s="25"/>
      <c r="F937" s="24" t="s">
        <v>18</v>
      </c>
      <c r="G937" s="26">
        <v>1</v>
      </c>
      <c r="H937" s="31"/>
      <c r="I937" s="27">
        <v>0</v>
      </c>
      <c r="J937" s="28">
        <f t="shared" si="26"/>
        <v>0</v>
      </c>
      <c r="K937" s="29" t="s">
        <v>50</v>
      </c>
      <c r="L937" s="29" t="s">
        <v>45</v>
      </c>
      <c r="M937" s="29" t="s">
        <v>51</v>
      </c>
      <c r="N937" s="30" t="str">
        <f>VLOOKUP(M937,[6]OPERACIONAL!$A$1:$C$13,2,FALSE)</f>
        <v>SELECIONAR</v>
      </c>
    </row>
    <row r="938" spans="2:14">
      <c r="B938" s="23" t="str">
        <f t="shared" si="25"/>
        <v>U.</v>
      </c>
      <c r="C938" s="24" t="s">
        <v>4</v>
      </c>
      <c r="D938" s="25"/>
      <c r="E938" s="25"/>
      <c r="F938" s="24" t="s">
        <v>18</v>
      </c>
      <c r="G938" s="26">
        <v>1</v>
      </c>
      <c r="H938" s="31"/>
      <c r="I938" s="27">
        <v>0</v>
      </c>
      <c r="J938" s="28">
        <f t="shared" si="26"/>
        <v>0</v>
      </c>
      <c r="K938" s="29" t="s">
        <v>50</v>
      </c>
      <c r="L938" s="29" t="s">
        <v>45</v>
      </c>
      <c r="M938" s="29" t="s">
        <v>51</v>
      </c>
      <c r="N938" s="30" t="str">
        <f>VLOOKUP(M938,[6]OPERACIONAL!$A$1:$C$13,2,FALSE)</f>
        <v>SELECIONAR</v>
      </c>
    </row>
    <row r="939" spans="2:14">
      <c r="B939" s="23" t="str">
        <f t="shared" si="25"/>
        <v>U.</v>
      </c>
      <c r="C939" s="24" t="s">
        <v>4</v>
      </c>
      <c r="D939" s="25"/>
      <c r="E939" s="25"/>
      <c r="F939" s="24" t="s">
        <v>18</v>
      </c>
      <c r="G939" s="26">
        <v>1</v>
      </c>
      <c r="H939" s="31"/>
      <c r="I939" s="27">
        <v>0</v>
      </c>
      <c r="J939" s="28">
        <f t="shared" si="26"/>
        <v>0</v>
      </c>
      <c r="K939" s="29" t="s">
        <v>50</v>
      </c>
      <c r="L939" s="29" t="s">
        <v>45</v>
      </c>
      <c r="M939" s="29" t="s">
        <v>51</v>
      </c>
      <c r="N939" s="30" t="str">
        <f>VLOOKUP(M939,[6]OPERACIONAL!$A$1:$C$13,2,FALSE)</f>
        <v>SELECIONAR</v>
      </c>
    </row>
    <row r="940" spans="2:14">
      <c r="B940" s="23" t="str">
        <f t="shared" si="25"/>
        <v>U.</v>
      </c>
      <c r="C940" s="24" t="s">
        <v>4</v>
      </c>
      <c r="D940" s="25"/>
      <c r="E940" s="25"/>
      <c r="F940" s="24" t="s">
        <v>18</v>
      </c>
      <c r="G940" s="26">
        <v>1</v>
      </c>
      <c r="H940" s="31"/>
      <c r="I940" s="27">
        <v>0</v>
      </c>
      <c r="J940" s="28">
        <f t="shared" si="26"/>
        <v>0</v>
      </c>
      <c r="K940" s="29" t="s">
        <v>50</v>
      </c>
      <c r="L940" s="29" t="s">
        <v>45</v>
      </c>
      <c r="M940" s="29" t="s">
        <v>51</v>
      </c>
      <c r="N940" s="30" t="str">
        <f>VLOOKUP(M940,[6]OPERACIONAL!$A$1:$C$13,2,FALSE)</f>
        <v>SELECIONAR</v>
      </c>
    </row>
    <row r="941" spans="2:14">
      <c r="B941" s="23" t="str">
        <f t="shared" si="25"/>
        <v>U.</v>
      </c>
      <c r="C941" s="24" t="s">
        <v>4</v>
      </c>
      <c r="D941" s="25"/>
      <c r="E941" s="25"/>
      <c r="F941" s="24" t="s">
        <v>18</v>
      </c>
      <c r="G941" s="26">
        <v>1</v>
      </c>
      <c r="H941" s="31"/>
      <c r="I941" s="27">
        <v>0</v>
      </c>
      <c r="J941" s="28">
        <f t="shared" si="26"/>
        <v>0</v>
      </c>
      <c r="K941" s="29" t="s">
        <v>50</v>
      </c>
      <c r="L941" s="29" t="s">
        <v>45</v>
      </c>
      <c r="M941" s="29" t="s">
        <v>51</v>
      </c>
      <c r="N941" s="30" t="str">
        <f>VLOOKUP(M941,[6]OPERACIONAL!$A$1:$C$13,2,FALSE)</f>
        <v>SELECIONAR</v>
      </c>
    </row>
    <row r="942" spans="2:14">
      <c r="B942" s="23" t="str">
        <f t="shared" si="25"/>
        <v>U.</v>
      </c>
      <c r="C942" s="24" t="s">
        <v>4</v>
      </c>
      <c r="D942" s="25"/>
      <c r="E942" s="25"/>
      <c r="F942" s="24" t="s">
        <v>18</v>
      </c>
      <c r="G942" s="26">
        <v>1</v>
      </c>
      <c r="H942" s="31"/>
      <c r="I942" s="27">
        <v>0</v>
      </c>
      <c r="J942" s="28">
        <f t="shared" si="26"/>
        <v>0</v>
      </c>
      <c r="K942" s="29" t="s">
        <v>50</v>
      </c>
      <c r="L942" s="29" t="s">
        <v>45</v>
      </c>
      <c r="M942" s="29" t="s">
        <v>51</v>
      </c>
      <c r="N942" s="30" t="str">
        <f>VLOOKUP(M942,[6]OPERACIONAL!$A$1:$C$13,2,FALSE)</f>
        <v>SELECIONAR</v>
      </c>
    </row>
    <row r="943" spans="2:14">
      <c r="B943" s="23" t="str">
        <f t="shared" si="25"/>
        <v>U.</v>
      </c>
      <c r="C943" s="24" t="s">
        <v>4</v>
      </c>
      <c r="D943" s="25"/>
      <c r="E943" s="25"/>
      <c r="F943" s="24" t="s">
        <v>18</v>
      </c>
      <c r="G943" s="26">
        <v>1</v>
      </c>
      <c r="H943" s="31"/>
      <c r="I943" s="27">
        <v>0</v>
      </c>
      <c r="J943" s="28">
        <f t="shared" si="26"/>
        <v>0</v>
      </c>
      <c r="K943" s="29" t="s">
        <v>50</v>
      </c>
      <c r="L943" s="29" t="s">
        <v>45</v>
      </c>
      <c r="M943" s="29" t="s">
        <v>51</v>
      </c>
      <c r="N943" s="30" t="str">
        <f>VLOOKUP(M943,[6]OPERACIONAL!$A$1:$C$13,2,FALSE)</f>
        <v>SELECIONAR</v>
      </c>
    </row>
    <row r="944" spans="2:14">
      <c r="B944" s="23" t="str">
        <f t="shared" si="25"/>
        <v>U.</v>
      </c>
      <c r="C944" s="24" t="s">
        <v>4</v>
      </c>
      <c r="D944" s="25"/>
      <c r="E944" s="25"/>
      <c r="F944" s="24" t="s">
        <v>18</v>
      </c>
      <c r="G944" s="26">
        <v>1</v>
      </c>
      <c r="H944" s="31"/>
      <c r="I944" s="27">
        <v>0</v>
      </c>
      <c r="J944" s="28">
        <f t="shared" si="26"/>
        <v>0</v>
      </c>
      <c r="K944" s="29" t="s">
        <v>50</v>
      </c>
      <c r="L944" s="29" t="s">
        <v>45</v>
      </c>
      <c r="M944" s="29" t="s">
        <v>51</v>
      </c>
      <c r="N944" s="30" t="str">
        <f>VLOOKUP(M944,[6]OPERACIONAL!$A$1:$C$13,2,FALSE)</f>
        <v>SELECIONAR</v>
      </c>
    </row>
    <row r="945" spans="2:14">
      <c r="B945" s="23" t="str">
        <f t="shared" si="25"/>
        <v>U.</v>
      </c>
      <c r="C945" s="24" t="s">
        <v>4</v>
      </c>
      <c r="D945" s="25"/>
      <c r="E945" s="25"/>
      <c r="F945" s="24" t="s">
        <v>18</v>
      </c>
      <c r="G945" s="26">
        <v>1</v>
      </c>
      <c r="H945" s="31"/>
      <c r="I945" s="27">
        <v>0</v>
      </c>
      <c r="J945" s="28">
        <f t="shared" si="26"/>
        <v>0</v>
      </c>
      <c r="K945" s="29" t="s">
        <v>50</v>
      </c>
      <c r="L945" s="29" t="s">
        <v>45</v>
      </c>
      <c r="M945" s="29" t="s">
        <v>51</v>
      </c>
      <c r="N945" s="30" t="str">
        <f>VLOOKUP(M945,[6]OPERACIONAL!$A$1:$C$13,2,FALSE)</f>
        <v>SELECIONAR</v>
      </c>
    </row>
    <row r="946" spans="2:14">
      <c r="B946" s="23" t="str">
        <f t="shared" si="25"/>
        <v>U.</v>
      </c>
      <c r="C946" s="24" t="s">
        <v>4</v>
      </c>
      <c r="D946" s="25"/>
      <c r="E946" s="25"/>
      <c r="F946" s="24" t="s">
        <v>18</v>
      </c>
      <c r="G946" s="26">
        <v>1</v>
      </c>
      <c r="H946" s="31"/>
      <c r="I946" s="27">
        <v>0</v>
      </c>
      <c r="J946" s="28">
        <f t="shared" si="26"/>
        <v>0</v>
      </c>
      <c r="K946" s="29" t="s">
        <v>50</v>
      </c>
      <c r="L946" s="29" t="s">
        <v>45</v>
      </c>
      <c r="M946" s="29" t="s">
        <v>51</v>
      </c>
      <c r="N946" s="30" t="str">
        <f>VLOOKUP(M946,[6]OPERACIONAL!$A$1:$C$13,2,FALSE)</f>
        <v>SELECIONAR</v>
      </c>
    </row>
    <row r="947" spans="2:14">
      <c r="B947" s="23" t="str">
        <f t="shared" si="25"/>
        <v>U.</v>
      </c>
      <c r="C947" s="24" t="s">
        <v>4</v>
      </c>
      <c r="D947" s="25"/>
      <c r="E947" s="25"/>
      <c r="F947" s="24" t="s">
        <v>18</v>
      </c>
      <c r="G947" s="26">
        <v>1</v>
      </c>
      <c r="H947" s="31"/>
      <c r="I947" s="27">
        <v>0</v>
      </c>
      <c r="J947" s="28">
        <f t="shared" si="26"/>
        <v>0</v>
      </c>
      <c r="K947" s="29" t="s">
        <v>50</v>
      </c>
      <c r="L947" s="29" t="s">
        <v>45</v>
      </c>
      <c r="M947" s="29" t="s">
        <v>51</v>
      </c>
      <c r="N947" s="30" t="str">
        <f>VLOOKUP(M947,[6]OPERACIONAL!$A$1:$C$13,2,FALSE)</f>
        <v>SELECIONAR</v>
      </c>
    </row>
    <row r="948" spans="2:14">
      <c r="B948" s="23" t="str">
        <f t="shared" si="25"/>
        <v>U.</v>
      </c>
      <c r="C948" s="24" t="s">
        <v>4</v>
      </c>
      <c r="D948" s="25"/>
      <c r="E948" s="25"/>
      <c r="F948" s="24" t="s">
        <v>18</v>
      </c>
      <c r="G948" s="26">
        <v>1</v>
      </c>
      <c r="H948" s="31"/>
      <c r="I948" s="27">
        <v>0</v>
      </c>
      <c r="J948" s="28">
        <f t="shared" si="26"/>
        <v>0</v>
      </c>
      <c r="K948" s="29" t="s">
        <v>50</v>
      </c>
      <c r="L948" s="29" t="s">
        <v>45</v>
      </c>
      <c r="M948" s="29" t="s">
        <v>51</v>
      </c>
      <c r="N948" s="30" t="str">
        <f>VLOOKUP(M948,[6]OPERACIONAL!$A$1:$C$13,2,FALSE)</f>
        <v>SELECIONAR</v>
      </c>
    </row>
    <row r="949" spans="2:14">
      <c r="B949" s="23" t="str">
        <f t="shared" si="25"/>
        <v>U.</v>
      </c>
      <c r="C949" s="24" t="s">
        <v>4</v>
      </c>
      <c r="D949" s="25"/>
      <c r="E949" s="25"/>
      <c r="F949" s="24" t="s">
        <v>18</v>
      </c>
      <c r="G949" s="26">
        <v>1</v>
      </c>
      <c r="H949" s="31"/>
      <c r="I949" s="27">
        <v>0</v>
      </c>
      <c r="J949" s="28">
        <f t="shared" si="26"/>
        <v>0</v>
      </c>
      <c r="K949" s="29" t="s">
        <v>50</v>
      </c>
      <c r="L949" s="29" t="s">
        <v>45</v>
      </c>
      <c r="M949" s="29" t="s">
        <v>51</v>
      </c>
      <c r="N949" s="30" t="str">
        <f>VLOOKUP(M949,[6]OPERACIONAL!$A$1:$C$13,2,FALSE)</f>
        <v>SELECIONAR</v>
      </c>
    </row>
    <row r="950" spans="2:14">
      <c r="B950" s="23" t="str">
        <f t="shared" si="25"/>
        <v>U.</v>
      </c>
      <c r="C950" s="24" t="s">
        <v>4</v>
      </c>
      <c r="D950" s="25"/>
      <c r="E950" s="25"/>
      <c r="F950" s="24" t="s">
        <v>18</v>
      </c>
      <c r="G950" s="26">
        <v>1</v>
      </c>
      <c r="H950" s="31"/>
      <c r="I950" s="27">
        <v>0</v>
      </c>
      <c r="J950" s="28">
        <f t="shared" si="26"/>
        <v>0</v>
      </c>
      <c r="K950" s="29" t="s">
        <v>50</v>
      </c>
      <c r="L950" s="29" t="s">
        <v>45</v>
      </c>
      <c r="M950" s="29" t="s">
        <v>51</v>
      </c>
      <c r="N950" s="30" t="str">
        <f>VLOOKUP(M950,[6]OPERACIONAL!$A$1:$C$13,2,FALSE)</f>
        <v>SELECIONAR</v>
      </c>
    </row>
    <row r="951" spans="2:14">
      <c r="B951" s="23" t="str">
        <f t="shared" si="25"/>
        <v>U.</v>
      </c>
      <c r="C951" s="24" t="s">
        <v>4</v>
      </c>
      <c r="D951" s="25"/>
      <c r="E951" s="25"/>
      <c r="F951" s="24" t="s">
        <v>18</v>
      </c>
      <c r="G951" s="26">
        <v>1</v>
      </c>
      <c r="H951" s="31"/>
      <c r="I951" s="27">
        <v>0</v>
      </c>
      <c r="J951" s="28">
        <f t="shared" si="26"/>
        <v>0</v>
      </c>
      <c r="K951" s="29" t="s">
        <v>50</v>
      </c>
      <c r="L951" s="29" t="s">
        <v>45</v>
      </c>
      <c r="M951" s="29" t="s">
        <v>51</v>
      </c>
      <c r="N951" s="30" t="str">
        <f>VLOOKUP(M951,[6]OPERACIONAL!$A$1:$C$13,2,FALSE)</f>
        <v>SELECIONAR</v>
      </c>
    </row>
    <row r="952" spans="2:14">
      <c r="B952" s="23" t="str">
        <f t="shared" si="25"/>
        <v>U.</v>
      </c>
      <c r="C952" s="24" t="s">
        <v>4</v>
      </c>
      <c r="D952" s="25"/>
      <c r="E952" s="25"/>
      <c r="F952" s="24" t="s">
        <v>18</v>
      </c>
      <c r="G952" s="26">
        <v>1</v>
      </c>
      <c r="H952" s="31"/>
      <c r="I952" s="27">
        <v>0</v>
      </c>
      <c r="J952" s="28">
        <f t="shared" si="26"/>
        <v>0</v>
      </c>
      <c r="K952" s="29" t="s">
        <v>50</v>
      </c>
      <c r="L952" s="29" t="s">
        <v>45</v>
      </c>
      <c r="M952" s="29" t="s">
        <v>51</v>
      </c>
      <c r="N952" s="30" t="str">
        <f>VLOOKUP(M952,[6]OPERACIONAL!$A$1:$C$13,2,FALSE)</f>
        <v>SELECIONAR</v>
      </c>
    </row>
    <row r="953" spans="2:14">
      <c r="B953" s="23" t="str">
        <f t="shared" si="25"/>
        <v>U.</v>
      </c>
      <c r="C953" s="24" t="s">
        <v>4</v>
      </c>
      <c r="D953" s="25"/>
      <c r="E953" s="25"/>
      <c r="F953" s="24" t="s">
        <v>18</v>
      </c>
      <c r="G953" s="26">
        <v>1</v>
      </c>
      <c r="H953" s="31"/>
      <c r="I953" s="27">
        <v>0</v>
      </c>
      <c r="J953" s="28">
        <f t="shared" si="26"/>
        <v>0</v>
      </c>
      <c r="K953" s="29" t="s">
        <v>50</v>
      </c>
      <c r="L953" s="29" t="s">
        <v>45</v>
      </c>
      <c r="M953" s="29" t="s">
        <v>51</v>
      </c>
      <c r="N953" s="30" t="str">
        <f>VLOOKUP(M953,[6]OPERACIONAL!$A$1:$C$13,2,FALSE)</f>
        <v>SELECIONAR</v>
      </c>
    </row>
    <row r="954" spans="2:14">
      <c r="B954" s="23" t="str">
        <f t="shared" si="25"/>
        <v>U.</v>
      </c>
      <c r="C954" s="24" t="s">
        <v>4</v>
      </c>
      <c r="D954" s="25"/>
      <c r="E954" s="25"/>
      <c r="F954" s="24" t="s">
        <v>18</v>
      </c>
      <c r="G954" s="26">
        <v>1</v>
      </c>
      <c r="H954" s="31"/>
      <c r="I954" s="27">
        <v>0</v>
      </c>
      <c r="J954" s="28">
        <f t="shared" si="26"/>
        <v>0</v>
      </c>
      <c r="K954" s="29" t="s">
        <v>50</v>
      </c>
      <c r="L954" s="29" t="s">
        <v>45</v>
      </c>
      <c r="M954" s="29" t="s">
        <v>51</v>
      </c>
      <c r="N954" s="30" t="str">
        <f>VLOOKUP(M954,[6]OPERACIONAL!$A$1:$C$13,2,FALSE)</f>
        <v>SELECIONAR</v>
      </c>
    </row>
    <row r="955" spans="2:14">
      <c r="B955" s="23" t="str">
        <f t="shared" si="25"/>
        <v>U.</v>
      </c>
      <c r="C955" s="24" t="s">
        <v>4</v>
      </c>
      <c r="D955" s="25"/>
      <c r="E955" s="25"/>
      <c r="F955" s="24" t="s">
        <v>18</v>
      </c>
      <c r="G955" s="26">
        <v>1</v>
      </c>
      <c r="H955" s="31"/>
      <c r="I955" s="27">
        <v>0</v>
      </c>
      <c r="J955" s="28">
        <f t="shared" si="26"/>
        <v>0</v>
      </c>
      <c r="K955" s="29" t="s">
        <v>50</v>
      </c>
      <c r="L955" s="29" t="s">
        <v>45</v>
      </c>
      <c r="M955" s="29" t="s">
        <v>51</v>
      </c>
      <c r="N955" s="30" t="str">
        <f>VLOOKUP(M955,[6]OPERACIONAL!$A$1:$C$13,2,FALSE)</f>
        <v>SELECIONAR</v>
      </c>
    </row>
    <row r="956" spans="2:14">
      <c r="B956" s="23" t="str">
        <f t="shared" si="25"/>
        <v>U.</v>
      </c>
      <c r="C956" s="24" t="s">
        <v>4</v>
      </c>
      <c r="D956" s="25"/>
      <c r="E956" s="25"/>
      <c r="F956" s="24" t="s">
        <v>18</v>
      </c>
      <c r="G956" s="26">
        <v>1</v>
      </c>
      <c r="H956" s="31"/>
      <c r="I956" s="27">
        <v>0</v>
      </c>
      <c r="J956" s="28">
        <f t="shared" si="26"/>
        <v>0</v>
      </c>
      <c r="K956" s="29" t="s">
        <v>50</v>
      </c>
      <c r="L956" s="29" t="s">
        <v>45</v>
      </c>
      <c r="M956" s="29" t="s">
        <v>51</v>
      </c>
      <c r="N956" s="30" t="str">
        <f>VLOOKUP(M956,[6]OPERACIONAL!$A$1:$C$13,2,FALSE)</f>
        <v>SELECIONAR</v>
      </c>
    </row>
    <row r="957" spans="2:14">
      <c r="B957" s="23" t="str">
        <f t="shared" si="25"/>
        <v>U.</v>
      </c>
      <c r="C957" s="24" t="s">
        <v>4</v>
      </c>
      <c r="D957" s="25"/>
      <c r="E957" s="25"/>
      <c r="F957" s="24" t="s">
        <v>18</v>
      </c>
      <c r="G957" s="26">
        <v>1</v>
      </c>
      <c r="H957" s="31"/>
      <c r="I957" s="27">
        <v>0</v>
      </c>
      <c r="J957" s="28">
        <f t="shared" si="26"/>
        <v>0</v>
      </c>
      <c r="K957" s="29" t="s">
        <v>50</v>
      </c>
      <c r="L957" s="29" t="s">
        <v>45</v>
      </c>
      <c r="M957" s="29" t="s">
        <v>51</v>
      </c>
      <c r="N957" s="30" t="str">
        <f>VLOOKUP(M957,[6]OPERACIONAL!$A$1:$C$13,2,FALSE)</f>
        <v>SELECIONAR</v>
      </c>
    </row>
    <row r="958" spans="2:14">
      <c r="B958" s="23" t="str">
        <f t="shared" si="25"/>
        <v>U.</v>
      </c>
      <c r="C958" s="24" t="s">
        <v>4</v>
      </c>
      <c r="D958" s="25"/>
      <c r="E958" s="25"/>
      <c r="F958" s="24" t="s">
        <v>18</v>
      </c>
      <c r="G958" s="26">
        <v>1</v>
      </c>
      <c r="H958" s="31"/>
      <c r="I958" s="27">
        <v>0</v>
      </c>
      <c r="J958" s="28">
        <f t="shared" si="26"/>
        <v>0</v>
      </c>
      <c r="K958" s="29" t="s">
        <v>50</v>
      </c>
      <c r="L958" s="29" t="s">
        <v>45</v>
      </c>
      <c r="M958" s="29" t="s">
        <v>51</v>
      </c>
      <c r="N958" s="30" t="str">
        <f>VLOOKUP(M958,[6]OPERACIONAL!$A$1:$C$13,2,FALSE)</f>
        <v>SELECIONAR</v>
      </c>
    </row>
    <row r="959" spans="2:14">
      <c r="B959" s="23" t="str">
        <f t="shared" si="25"/>
        <v>U.</v>
      </c>
      <c r="C959" s="24" t="s">
        <v>4</v>
      </c>
      <c r="D959" s="25"/>
      <c r="E959" s="25"/>
      <c r="F959" s="24" t="s">
        <v>18</v>
      </c>
      <c r="G959" s="26">
        <v>1</v>
      </c>
      <c r="H959" s="31"/>
      <c r="I959" s="27">
        <v>0</v>
      </c>
      <c r="J959" s="28">
        <f t="shared" si="26"/>
        <v>0</v>
      </c>
      <c r="K959" s="29" t="s">
        <v>50</v>
      </c>
      <c r="L959" s="29" t="s">
        <v>45</v>
      </c>
      <c r="M959" s="29" t="s">
        <v>51</v>
      </c>
      <c r="N959" s="30" t="str">
        <f>VLOOKUP(M959,[6]OPERACIONAL!$A$1:$C$13,2,FALSE)</f>
        <v>SELECIONAR</v>
      </c>
    </row>
    <row r="960" spans="2:14">
      <c r="B960" s="23" t="str">
        <f t="shared" ref="B960:B1023" si="27">MID(C960,1,2)</f>
        <v>U.</v>
      </c>
      <c r="C960" s="24" t="s">
        <v>4</v>
      </c>
      <c r="D960" s="25"/>
      <c r="E960" s="25"/>
      <c r="F960" s="24" t="s">
        <v>18</v>
      </c>
      <c r="G960" s="26">
        <v>1</v>
      </c>
      <c r="H960" s="31"/>
      <c r="I960" s="27">
        <v>0</v>
      </c>
      <c r="J960" s="28">
        <f t="shared" si="26"/>
        <v>0</v>
      </c>
      <c r="K960" s="29" t="s">
        <v>50</v>
      </c>
      <c r="L960" s="29" t="s">
        <v>45</v>
      </c>
      <c r="M960" s="29" t="s">
        <v>51</v>
      </c>
      <c r="N960" s="30" t="str">
        <f>VLOOKUP(M960,[6]OPERACIONAL!$A$1:$C$13,2,FALSE)</f>
        <v>SELECIONAR</v>
      </c>
    </row>
    <row r="961" spans="2:14">
      <c r="B961" s="23" t="str">
        <f t="shared" si="27"/>
        <v>U.</v>
      </c>
      <c r="C961" s="24" t="s">
        <v>4</v>
      </c>
      <c r="D961" s="25"/>
      <c r="E961" s="25"/>
      <c r="F961" s="24" t="s">
        <v>18</v>
      </c>
      <c r="G961" s="26">
        <v>1</v>
      </c>
      <c r="H961" s="31"/>
      <c r="I961" s="27">
        <v>0</v>
      </c>
      <c r="J961" s="28">
        <f t="shared" si="26"/>
        <v>0</v>
      </c>
      <c r="K961" s="29" t="s">
        <v>50</v>
      </c>
      <c r="L961" s="29" t="s">
        <v>45</v>
      </c>
      <c r="M961" s="29" t="s">
        <v>51</v>
      </c>
      <c r="N961" s="30" t="str">
        <f>VLOOKUP(M961,[6]OPERACIONAL!$A$1:$C$13,2,FALSE)</f>
        <v>SELECIONAR</v>
      </c>
    </row>
    <row r="962" spans="2:14">
      <c r="B962" s="23" t="str">
        <f t="shared" si="27"/>
        <v>U.</v>
      </c>
      <c r="C962" s="24" t="s">
        <v>4</v>
      </c>
      <c r="D962" s="25"/>
      <c r="E962" s="25"/>
      <c r="F962" s="24" t="s">
        <v>18</v>
      </c>
      <c r="G962" s="26">
        <v>1</v>
      </c>
      <c r="H962" s="31"/>
      <c r="I962" s="27">
        <v>0</v>
      </c>
      <c r="J962" s="28">
        <f t="shared" si="26"/>
        <v>0</v>
      </c>
      <c r="K962" s="29" t="s">
        <v>50</v>
      </c>
      <c r="L962" s="29" t="s">
        <v>45</v>
      </c>
      <c r="M962" s="29" t="s">
        <v>51</v>
      </c>
      <c r="N962" s="30" t="str">
        <f>VLOOKUP(M962,[6]OPERACIONAL!$A$1:$C$13,2,FALSE)</f>
        <v>SELECIONAR</v>
      </c>
    </row>
    <row r="963" spans="2:14">
      <c r="B963" s="23" t="str">
        <f t="shared" si="27"/>
        <v>U.</v>
      </c>
      <c r="C963" s="24" t="s">
        <v>4</v>
      </c>
      <c r="D963" s="25"/>
      <c r="E963" s="25"/>
      <c r="F963" s="24" t="s">
        <v>18</v>
      </c>
      <c r="G963" s="26">
        <v>1</v>
      </c>
      <c r="H963" s="31"/>
      <c r="I963" s="27">
        <v>0</v>
      </c>
      <c r="J963" s="28">
        <f t="shared" si="26"/>
        <v>0</v>
      </c>
      <c r="K963" s="29" t="s">
        <v>50</v>
      </c>
      <c r="L963" s="29" t="s">
        <v>45</v>
      </c>
      <c r="M963" s="29" t="s">
        <v>51</v>
      </c>
      <c r="N963" s="30" t="str">
        <f>VLOOKUP(M963,[6]OPERACIONAL!$A$1:$C$13,2,FALSE)</f>
        <v>SELECIONAR</v>
      </c>
    </row>
    <row r="964" spans="2:14">
      <c r="B964" s="23" t="str">
        <f t="shared" si="27"/>
        <v>U.</v>
      </c>
      <c r="C964" s="24" t="s">
        <v>4</v>
      </c>
      <c r="D964" s="25"/>
      <c r="E964" s="25"/>
      <c r="F964" s="24" t="s">
        <v>18</v>
      </c>
      <c r="G964" s="26">
        <v>1</v>
      </c>
      <c r="H964" s="31"/>
      <c r="I964" s="27">
        <v>0</v>
      </c>
      <c r="J964" s="28">
        <f t="shared" si="26"/>
        <v>0</v>
      </c>
      <c r="K964" s="29" t="s">
        <v>50</v>
      </c>
      <c r="L964" s="29" t="s">
        <v>45</v>
      </c>
      <c r="M964" s="29" t="s">
        <v>51</v>
      </c>
      <c r="N964" s="30" t="str">
        <f>VLOOKUP(M964,[6]OPERACIONAL!$A$1:$C$13,2,FALSE)</f>
        <v>SELECIONAR</v>
      </c>
    </row>
    <row r="965" spans="2:14">
      <c r="B965" s="23" t="str">
        <f t="shared" si="27"/>
        <v>U.</v>
      </c>
      <c r="C965" s="24" t="s">
        <v>4</v>
      </c>
      <c r="D965" s="25"/>
      <c r="E965" s="25"/>
      <c r="F965" s="24" t="s">
        <v>18</v>
      </c>
      <c r="G965" s="26">
        <v>1</v>
      </c>
      <c r="H965" s="31"/>
      <c r="I965" s="27">
        <v>0</v>
      </c>
      <c r="J965" s="28">
        <f t="shared" si="26"/>
        <v>0</v>
      </c>
      <c r="K965" s="29" t="s">
        <v>50</v>
      </c>
      <c r="L965" s="29" t="s">
        <v>45</v>
      </c>
      <c r="M965" s="29" t="s">
        <v>51</v>
      </c>
      <c r="N965" s="30" t="str">
        <f>VLOOKUP(M965,[6]OPERACIONAL!$A$1:$C$13,2,FALSE)</f>
        <v>SELECIONAR</v>
      </c>
    </row>
    <row r="966" spans="2:14">
      <c r="B966" s="23" t="str">
        <f t="shared" si="27"/>
        <v>U.</v>
      </c>
      <c r="C966" s="24" t="s">
        <v>4</v>
      </c>
      <c r="D966" s="25"/>
      <c r="E966" s="25"/>
      <c r="F966" s="24" t="s">
        <v>18</v>
      </c>
      <c r="G966" s="26">
        <v>1</v>
      </c>
      <c r="H966" s="31"/>
      <c r="I966" s="27">
        <v>0</v>
      </c>
      <c r="J966" s="28">
        <f t="shared" si="26"/>
        <v>0</v>
      </c>
      <c r="K966" s="29" t="s">
        <v>50</v>
      </c>
      <c r="L966" s="29" t="s">
        <v>45</v>
      </c>
      <c r="M966" s="29" t="s">
        <v>51</v>
      </c>
      <c r="N966" s="30" t="str">
        <f>VLOOKUP(M966,[6]OPERACIONAL!$A$1:$C$13,2,FALSE)</f>
        <v>SELECIONAR</v>
      </c>
    </row>
    <row r="967" spans="2:14">
      <c r="B967" s="23" t="str">
        <f t="shared" si="27"/>
        <v>U.</v>
      </c>
      <c r="C967" s="24" t="s">
        <v>4</v>
      </c>
      <c r="D967" s="25"/>
      <c r="E967" s="25"/>
      <c r="F967" s="24" t="s">
        <v>18</v>
      </c>
      <c r="G967" s="26">
        <v>1</v>
      </c>
      <c r="H967" s="31"/>
      <c r="I967" s="27">
        <v>0</v>
      </c>
      <c r="J967" s="28">
        <f t="shared" si="26"/>
        <v>0</v>
      </c>
      <c r="K967" s="29" t="s">
        <v>50</v>
      </c>
      <c r="L967" s="29" t="s">
        <v>45</v>
      </c>
      <c r="M967" s="29" t="s">
        <v>51</v>
      </c>
      <c r="N967" s="30" t="str">
        <f>VLOOKUP(M967,[6]OPERACIONAL!$A$1:$C$13,2,FALSE)</f>
        <v>SELECIONAR</v>
      </c>
    </row>
    <row r="968" spans="2:14">
      <c r="B968" s="23" t="str">
        <f t="shared" si="27"/>
        <v>U.</v>
      </c>
      <c r="C968" s="24" t="s">
        <v>4</v>
      </c>
      <c r="D968" s="25"/>
      <c r="E968" s="25"/>
      <c r="F968" s="24" t="s">
        <v>18</v>
      </c>
      <c r="G968" s="26">
        <v>1</v>
      </c>
      <c r="H968" s="31"/>
      <c r="I968" s="27">
        <v>0</v>
      </c>
      <c r="J968" s="28">
        <f t="shared" si="26"/>
        <v>0</v>
      </c>
      <c r="K968" s="29" t="s">
        <v>50</v>
      </c>
      <c r="L968" s="29" t="s">
        <v>45</v>
      </c>
      <c r="M968" s="29" t="s">
        <v>51</v>
      </c>
      <c r="N968" s="30" t="str">
        <f>VLOOKUP(M968,[6]OPERACIONAL!$A$1:$C$13,2,FALSE)</f>
        <v>SELECIONAR</v>
      </c>
    </row>
    <row r="969" spans="2:14">
      <c r="B969" s="23" t="str">
        <f t="shared" si="27"/>
        <v>U.</v>
      </c>
      <c r="C969" s="24" t="s">
        <v>4</v>
      </c>
      <c r="D969" s="25"/>
      <c r="E969" s="25"/>
      <c r="F969" s="24" t="s">
        <v>18</v>
      </c>
      <c r="G969" s="26">
        <v>1</v>
      </c>
      <c r="H969" s="31"/>
      <c r="I969" s="27">
        <v>0</v>
      </c>
      <c r="J969" s="28">
        <f t="shared" si="26"/>
        <v>0</v>
      </c>
      <c r="K969" s="29" t="s">
        <v>50</v>
      </c>
      <c r="L969" s="29" t="s">
        <v>45</v>
      </c>
      <c r="M969" s="29" t="s">
        <v>51</v>
      </c>
      <c r="N969" s="30" t="str">
        <f>VLOOKUP(M969,[6]OPERACIONAL!$A$1:$C$13,2,FALSE)</f>
        <v>SELECIONAR</v>
      </c>
    </row>
    <row r="970" spans="2:14">
      <c r="B970" s="23" t="str">
        <f t="shared" si="27"/>
        <v>U.</v>
      </c>
      <c r="C970" s="24" t="s">
        <v>4</v>
      </c>
      <c r="D970" s="25"/>
      <c r="E970" s="25"/>
      <c r="F970" s="24" t="s">
        <v>18</v>
      </c>
      <c r="G970" s="26">
        <v>1</v>
      </c>
      <c r="H970" s="31"/>
      <c r="I970" s="27">
        <v>0</v>
      </c>
      <c r="J970" s="28">
        <f t="shared" si="26"/>
        <v>0</v>
      </c>
      <c r="K970" s="29" t="s">
        <v>50</v>
      </c>
      <c r="L970" s="29" t="s">
        <v>45</v>
      </c>
      <c r="M970" s="29" t="s">
        <v>51</v>
      </c>
      <c r="N970" s="30" t="str">
        <f>VLOOKUP(M970,[6]OPERACIONAL!$A$1:$C$13,2,FALSE)</f>
        <v>SELECIONAR</v>
      </c>
    </row>
    <row r="971" spans="2:14">
      <c r="B971" s="23" t="str">
        <f t="shared" si="27"/>
        <v>U.</v>
      </c>
      <c r="C971" s="24" t="s">
        <v>4</v>
      </c>
      <c r="D971" s="25"/>
      <c r="E971" s="25"/>
      <c r="F971" s="24" t="s">
        <v>18</v>
      </c>
      <c r="G971" s="26">
        <v>1</v>
      </c>
      <c r="H971" s="31"/>
      <c r="I971" s="27">
        <v>0</v>
      </c>
      <c r="J971" s="28">
        <f t="shared" si="26"/>
        <v>0</v>
      </c>
      <c r="K971" s="29" t="s">
        <v>50</v>
      </c>
      <c r="L971" s="29" t="s">
        <v>45</v>
      </c>
      <c r="M971" s="29" t="s">
        <v>51</v>
      </c>
      <c r="N971" s="30" t="str">
        <f>VLOOKUP(M971,[6]OPERACIONAL!$A$1:$C$13,2,FALSE)</f>
        <v>SELECIONAR</v>
      </c>
    </row>
    <row r="972" spans="2:14">
      <c r="B972" s="23" t="str">
        <f t="shared" si="27"/>
        <v>U.</v>
      </c>
      <c r="C972" s="24" t="s">
        <v>4</v>
      </c>
      <c r="D972" s="25"/>
      <c r="E972" s="25"/>
      <c r="F972" s="24" t="s">
        <v>18</v>
      </c>
      <c r="G972" s="26">
        <v>1</v>
      </c>
      <c r="H972" s="31"/>
      <c r="I972" s="27">
        <v>0</v>
      </c>
      <c r="J972" s="28">
        <f t="shared" si="26"/>
        <v>0</v>
      </c>
      <c r="K972" s="29" t="s">
        <v>50</v>
      </c>
      <c r="L972" s="29" t="s">
        <v>45</v>
      </c>
      <c r="M972" s="29" t="s">
        <v>51</v>
      </c>
      <c r="N972" s="30" t="str">
        <f>VLOOKUP(M972,[6]OPERACIONAL!$A$1:$C$13,2,FALSE)</f>
        <v>SELECIONAR</v>
      </c>
    </row>
    <row r="973" spans="2:14">
      <c r="B973" s="23" t="str">
        <f t="shared" si="27"/>
        <v>U.</v>
      </c>
      <c r="C973" s="24" t="s">
        <v>4</v>
      </c>
      <c r="D973" s="25"/>
      <c r="E973" s="25"/>
      <c r="F973" s="24" t="s">
        <v>18</v>
      </c>
      <c r="G973" s="26">
        <v>1</v>
      </c>
      <c r="H973" s="31"/>
      <c r="I973" s="27">
        <v>0</v>
      </c>
      <c r="J973" s="28">
        <f t="shared" si="26"/>
        <v>0</v>
      </c>
      <c r="K973" s="29" t="s">
        <v>50</v>
      </c>
      <c r="L973" s="29" t="s">
        <v>45</v>
      </c>
      <c r="M973" s="29" t="s">
        <v>51</v>
      </c>
      <c r="N973" s="30" t="str">
        <f>VLOOKUP(M973,[6]OPERACIONAL!$A$1:$C$13,2,FALSE)</f>
        <v>SELECIONAR</v>
      </c>
    </row>
    <row r="974" spans="2:14">
      <c r="B974" s="23" t="str">
        <f t="shared" si="27"/>
        <v>U.</v>
      </c>
      <c r="C974" s="24" t="s">
        <v>4</v>
      </c>
      <c r="D974" s="25"/>
      <c r="E974" s="25"/>
      <c r="F974" s="24" t="s">
        <v>18</v>
      </c>
      <c r="G974" s="26">
        <v>1</v>
      </c>
      <c r="H974" s="31"/>
      <c r="I974" s="27">
        <v>0</v>
      </c>
      <c r="J974" s="28">
        <f t="shared" si="26"/>
        <v>0</v>
      </c>
      <c r="K974" s="29" t="s">
        <v>50</v>
      </c>
      <c r="L974" s="29" t="s">
        <v>45</v>
      </c>
      <c r="M974" s="29" t="s">
        <v>51</v>
      </c>
      <c r="N974" s="30" t="str">
        <f>VLOOKUP(M974,[6]OPERACIONAL!$A$1:$C$13,2,FALSE)</f>
        <v>SELECIONAR</v>
      </c>
    </row>
    <row r="975" spans="2:14">
      <c r="B975" s="23" t="str">
        <f t="shared" si="27"/>
        <v>U.</v>
      </c>
      <c r="C975" s="24" t="s">
        <v>4</v>
      </c>
      <c r="D975" s="25"/>
      <c r="E975" s="25"/>
      <c r="F975" s="24" t="s">
        <v>18</v>
      </c>
      <c r="G975" s="26">
        <v>1</v>
      </c>
      <c r="H975" s="31"/>
      <c r="I975" s="27">
        <v>0</v>
      </c>
      <c r="J975" s="28">
        <f t="shared" si="26"/>
        <v>0</v>
      </c>
      <c r="K975" s="29" t="s">
        <v>50</v>
      </c>
      <c r="L975" s="29" t="s">
        <v>45</v>
      </c>
      <c r="M975" s="29" t="s">
        <v>51</v>
      </c>
      <c r="N975" s="30" t="str">
        <f>VLOOKUP(M975,[6]OPERACIONAL!$A$1:$C$13,2,FALSE)</f>
        <v>SELECIONAR</v>
      </c>
    </row>
    <row r="976" spans="2:14">
      <c r="B976" s="23" t="str">
        <f t="shared" si="27"/>
        <v>U.</v>
      </c>
      <c r="C976" s="24" t="s">
        <v>4</v>
      </c>
      <c r="D976" s="25"/>
      <c r="E976" s="25"/>
      <c r="F976" s="24" t="s">
        <v>18</v>
      </c>
      <c r="G976" s="26">
        <v>1</v>
      </c>
      <c r="H976" s="31"/>
      <c r="I976" s="27">
        <v>0</v>
      </c>
      <c r="J976" s="28">
        <f t="shared" si="26"/>
        <v>0</v>
      </c>
      <c r="K976" s="29" t="s">
        <v>50</v>
      </c>
      <c r="L976" s="29" t="s">
        <v>45</v>
      </c>
      <c r="M976" s="29" t="s">
        <v>51</v>
      </c>
      <c r="N976" s="30" t="str">
        <f>VLOOKUP(M976,[6]OPERACIONAL!$A$1:$C$13,2,FALSE)</f>
        <v>SELECIONAR</v>
      </c>
    </row>
    <row r="977" spans="2:14">
      <c r="B977" s="23" t="str">
        <f t="shared" si="27"/>
        <v>U.</v>
      </c>
      <c r="C977" s="24" t="s">
        <v>4</v>
      </c>
      <c r="D977" s="25"/>
      <c r="E977" s="25"/>
      <c r="F977" s="24" t="s">
        <v>18</v>
      </c>
      <c r="G977" s="26">
        <v>1</v>
      </c>
      <c r="H977" s="31"/>
      <c r="I977" s="27">
        <v>0</v>
      </c>
      <c r="J977" s="28">
        <f t="shared" si="26"/>
        <v>0</v>
      </c>
      <c r="K977" s="29" t="s">
        <v>50</v>
      </c>
      <c r="L977" s="29" t="s">
        <v>45</v>
      </c>
      <c r="M977" s="29" t="s">
        <v>51</v>
      </c>
      <c r="N977" s="30" t="str">
        <f>VLOOKUP(M977,[6]OPERACIONAL!$A$1:$C$13,2,FALSE)</f>
        <v>SELECIONAR</v>
      </c>
    </row>
    <row r="978" spans="2:14">
      <c r="B978" s="23" t="str">
        <f t="shared" si="27"/>
        <v>U.</v>
      </c>
      <c r="C978" s="24" t="s">
        <v>4</v>
      </c>
      <c r="D978" s="25"/>
      <c r="E978" s="25"/>
      <c r="F978" s="24" t="s">
        <v>18</v>
      </c>
      <c r="G978" s="26">
        <v>1</v>
      </c>
      <c r="H978" s="31"/>
      <c r="I978" s="27">
        <v>0</v>
      </c>
      <c r="J978" s="28">
        <f t="shared" si="26"/>
        <v>0</v>
      </c>
      <c r="K978" s="29" t="s">
        <v>50</v>
      </c>
      <c r="L978" s="29" t="s">
        <v>45</v>
      </c>
      <c r="M978" s="29" t="s">
        <v>51</v>
      </c>
      <c r="N978" s="30" t="str">
        <f>VLOOKUP(M978,[6]OPERACIONAL!$A$1:$C$13,2,FALSE)</f>
        <v>SELECIONAR</v>
      </c>
    </row>
    <row r="979" spans="2:14">
      <c r="B979" s="23" t="str">
        <f t="shared" si="27"/>
        <v>U.</v>
      </c>
      <c r="C979" s="24" t="s">
        <v>4</v>
      </c>
      <c r="D979" s="25"/>
      <c r="E979" s="25"/>
      <c r="F979" s="24" t="s">
        <v>18</v>
      </c>
      <c r="G979" s="26">
        <v>1</v>
      </c>
      <c r="H979" s="31"/>
      <c r="I979" s="27">
        <v>0</v>
      </c>
      <c r="J979" s="28">
        <f t="shared" si="26"/>
        <v>0</v>
      </c>
      <c r="K979" s="29" t="s">
        <v>50</v>
      </c>
      <c r="L979" s="29" t="s">
        <v>45</v>
      </c>
      <c r="M979" s="29" t="s">
        <v>51</v>
      </c>
      <c r="N979" s="30" t="str">
        <f>VLOOKUP(M979,[6]OPERACIONAL!$A$1:$C$13,2,FALSE)</f>
        <v>SELECIONAR</v>
      </c>
    </row>
    <row r="980" spans="2:14">
      <c r="B980" s="23" t="str">
        <f t="shared" si="27"/>
        <v>U.</v>
      </c>
      <c r="C980" s="24" t="s">
        <v>4</v>
      </c>
      <c r="D980" s="25"/>
      <c r="E980" s="25"/>
      <c r="F980" s="24" t="s">
        <v>18</v>
      </c>
      <c r="G980" s="26">
        <v>1</v>
      </c>
      <c r="H980" s="31"/>
      <c r="I980" s="27">
        <v>0</v>
      </c>
      <c r="J980" s="28">
        <f t="shared" si="26"/>
        <v>0</v>
      </c>
      <c r="K980" s="29" t="s">
        <v>50</v>
      </c>
      <c r="L980" s="29" t="s">
        <v>45</v>
      </c>
      <c r="M980" s="29" t="s">
        <v>51</v>
      </c>
      <c r="N980" s="30" t="str">
        <f>VLOOKUP(M980,[6]OPERACIONAL!$A$1:$C$13,2,FALSE)</f>
        <v>SELECIONAR</v>
      </c>
    </row>
    <row r="981" spans="2:14">
      <c r="B981" s="23" t="str">
        <f t="shared" si="27"/>
        <v>U.</v>
      </c>
      <c r="C981" s="24" t="s">
        <v>4</v>
      </c>
      <c r="D981" s="25"/>
      <c r="E981" s="25"/>
      <c r="F981" s="24" t="s">
        <v>18</v>
      </c>
      <c r="G981" s="26">
        <v>1</v>
      </c>
      <c r="H981" s="31"/>
      <c r="I981" s="27">
        <v>0</v>
      </c>
      <c r="J981" s="28">
        <f t="shared" si="26"/>
        <v>0</v>
      </c>
      <c r="K981" s="29" t="s">
        <v>50</v>
      </c>
      <c r="L981" s="29" t="s">
        <v>45</v>
      </c>
      <c r="M981" s="29" t="s">
        <v>51</v>
      </c>
      <c r="N981" s="30" t="str">
        <f>VLOOKUP(M981,[6]OPERACIONAL!$A$1:$C$13,2,FALSE)</f>
        <v>SELECIONAR</v>
      </c>
    </row>
    <row r="982" spans="2:14">
      <c r="B982" s="23" t="str">
        <f t="shared" si="27"/>
        <v>U.</v>
      </c>
      <c r="C982" s="24" t="s">
        <v>4</v>
      </c>
      <c r="D982" s="25"/>
      <c r="E982" s="25"/>
      <c r="F982" s="24" t="s">
        <v>18</v>
      </c>
      <c r="G982" s="26">
        <v>1</v>
      </c>
      <c r="H982" s="31"/>
      <c r="I982" s="27">
        <v>0</v>
      </c>
      <c r="J982" s="28">
        <f t="shared" si="26"/>
        <v>0</v>
      </c>
      <c r="K982" s="29" t="s">
        <v>50</v>
      </c>
      <c r="L982" s="29" t="s">
        <v>45</v>
      </c>
      <c r="M982" s="29" t="s">
        <v>51</v>
      </c>
      <c r="N982" s="30" t="str">
        <f>VLOOKUP(M982,[6]OPERACIONAL!$A$1:$C$13,2,FALSE)</f>
        <v>SELECIONAR</v>
      </c>
    </row>
    <row r="983" spans="2:14">
      <c r="B983" s="23" t="str">
        <f t="shared" si="27"/>
        <v>U.</v>
      </c>
      <c r="C983" s="24" t="s">
        <v>4</v>
      </c>
      <c r="D983" s="25"/>
      <c r="E983" s="25"/>
      <c r="F983" s="24" t="s">
        <v>18</v>
      </c>
      <c r="G983" s="26">
        <v>1</v>
      </c>
      <c r="H983" s="31"/>
      <c r="I983" s="27">
        <v>0</v>
      </c>
      <c r="J983" s="28">
        <f t="shared" si="26"/>
        <v>0</v>
      </c>
      <c r="K983" s="29" t="s">
        <v>50</v>
      </c>
      <c r="L983" s="29" t="s">
        <v>45</v>
      </c>
      <c r="M983" s="29" t="s">
        <v>51</v>
      </c>
      <c r="N983" s="30" t="str">
        <f>VLOOKUP(M983,[6]OPERACIONAL!$A$1:$C$13,2,FALSE)</f>
        <v>SELECIONAR</v>
      </c>
    </row>
    <row r="984" spans="2:14">
      <c r="B984" s="23" t="str">
        <f t="shared" si="27"/>
        <v>U.</v>
      </c>
      <c r="C984" s="24" t="s">
        <v>4</v>
      </c>
      <c r="D984" s="25"/>
      <c r="E984" s="25"/>
      <c r="F984" s="24" t="s">
        <v>18</v>
      </c>
      <c r="G984" s="26">
        <v>1</v>
      </c>
      <c r="H984" s="31"/>
      <c r="I984" s="27">
        <v>0</v>
      </c>
      <c r="J984" s="28">
        <f t="shared" si="26"/>
        <v>0</v>
      </c>
      <c r="K984" s="29" t="s">
        <v>50</v>
      </c>
      <c r="L984" s="29" t="s">
        <v>45</v>
      </c>
      <c r="M984" s="29" t="s">
        <v>51</v>
      </c>
      <c r="N984" s="30" t="str">
        <f>VLOOKUP(M984,[6]OPERACIONAL!$A$1:$C$13,2,FALSE)</f>
        <v>SELECIONAR</v>
      </c>
    </row>
    <row r="985" spans="2:14">
      <c r="B985" s="23" t="str">
        <f t="shared" si="27"/>
        <v>U.</v>
      </c>
      <c r="C985" s="24" t="s">
        <v>4</v>
      </c>
      <c r="D985" s="25"/>
      <c r="E985" s="25"/>
      <c r="F985" s="24" t="s">
        <v>18</v>
      </c>
      <c r="G985" s="26">
        <v>1</v>
      </c>
      <c r="H985" s="31"/>
      <c r="I985" s="27">
        <v>0</v>
      </c>
      <c r="J985" s="28">
        <f t="shared" si="26"/>
        <v>0</v>
      </c>
      <c r="K985" s="29" t="s">
        <v>50</v>
      </c>
      <c r="L985" s="29" t="s">
        <v>45</v>
      </c>
      <c r="M985" s="29" t="s">
        <v>51</v>
      </c>
      <c r="N985" s="30" t="str">
        <f>VLOOKUP(M985,[6]OPERACIONAL!$A$1:$C$13,2,FALSE)</f>
        <v>SELECIONAR</v>
      </c>
    </row>
    <row r="986" spans="2:14">
      <c r="B986" s="23" t="str">
        <f t="shared" si="27"/>
        <v>U.</v>
      </c>
      <c r="C986" s="24" t="s">
        <v>4</v>
      </c>
      <c r="D986" s="25"/>
      <c r="E986" s="25"/>
      <c r="F986" s="24" t="s">
        <v>18</v>
      </c>
      <c r="G986" s="26">
        <v>1</v>
      </c>
      <c r="H986" s="31"/>
      <c r="I986" s="27">
        <v>0</v>
      </c>
      <c r="J986" s="28">
        <f t="shared" si="26"/>
        <v>0</v>
      </c>
      <c r="K986" s="29" t="s">
        <v>50</v>
      </c>
      <c r="L986" s="29" t="s">
        <v>45</v>
      </c>
      <c r="M986" s="29" t="s">
        <v>51</v>
      </c>
      <c r="N986" s="30" t="str">
        <f>VLOOKUP(M986,[6]OPERACIONAL!$A$1:$C$13,2,FALSE)</f>
        <v>SELECIONAR</v>
      </c>
    </row>
    <row r="987" spans="2:14">
      <c r="B987" s="23" t="str">
        <f t="shared" si="27"/>
        <v>U.</v>
      </c>
      <c r="C987" s="24" t="s">
        <v>4</v>
      </c>
      <c r="D987" s="25"/>
      <c r="E987" s="25"/>
      <c r="F987" s="24" t="s">
        <v>18</v>
      </c>
      <c r="G987" s="26">
        <v>1</v>
      </c>
      <c r="H987" s="31"/>
      <c r="I987" s="27">
        <v>0</v>
      </c>
      <c r="J987" s="28">
        <f t="shared" si="26"/>
        <v>0</v>
      </c>
      <c r="K987" s="29" t="s">
        <v>50</v>
      </c>
      <c r="L987" s="29" t="s">
        <v>45</v>
      </c>
      <c r="M987" s="29" t="s">
        <v>51</v>
      </c>
      <c r="N987" s="30" t="str">
        <f>VLOOKUP(M987,[6]OPERACIONAL!$A$1:$C$13,2,FALSE)</f>
        <v>SELECIONAR</v>
      </c>
    </row>
    <row r="988" spans="2:14">
      <c r="B988" s="23" t="str">
        <f t="shared" si="27"/>
        <v>U.</v>
      </c>
      <c r="C988" s="24" t="s">
        <v>4</v>
      </c>
      <c r="D988" s="25"/>
      <c r="E988" s="25"/>
      <c r="F988" s="24" t="s">
        <v>18</v>
      </c>
      <c r="G988" s="26">
        <v>1</v>
      </c>
      <c r="H988" s="31"/>
      <c r="I988" s="27">
        <v>0</v>
      </c>
      <c r="J988" s="28">
        <f t="shared" si="26"/>
        <v>0</v>
      </c>
      <c r="K988" s="29" t="s">
        <v>50</v>
      </c>
      <c r="L988" s="29" t="s">
        <v>45</v>
      </c>
      <c r="M988" s="29" t="s">
        <v>51</v>
      </c>
      <c r="N988" s="30" t="str">
        <f>VLOOKUP(M988,[6]OPERACIONAL!$A$1:$C$13,2,FALSE)</f>
        <v>SELECIONAR</v>
      </c>
    </row>
    <row r="989" spans="2:14">
      <c r="B989" s="23" t="str">
        <f t="shared" si="27"/>
        <v>U.</v>
      </c>
      <c r="C989" s="24" t="s">
        <v>4</v>
      </c>
      <c r="D989" s="25"/>
      <c r="E989" s="25"/>
      <c r="F989" s="24" t="s">
        <v>18</v>
      </c>
      <c r="G989" s="26">
        <v>1</v>
      </c>
      <c r="H989" s="31"/>
      <c r="I989" s="27">
        <v>0</v>
      </c>
      <c r="J989" s="28">
        <f t="shared" si="26"/>
        <v>0</v>
      </c>
      <c r="K989" s="29" t="s">
        <v>50</v>
      </c>
      <c r="L989" s="29" t="s">
        <v>45</v>
      </c>
      <c r="M989" s="29" t="s">
        <v>51</v>
      </c>
      <c r="N989" s="30" t="str">
        <f>VLOOKUP(M989,[6]OPERACIONAL!$A$1:$C$13,2,FALSE)</f>
        <v>SELECIONAR</v>
      </c>
    </row>
    <row r="990" spans="2:14">
      <c r="B990" s="23" t="str">
        <f t="shared" si="27"/>
        <v>U.</v>
      </c>
      <c r="C990" s="24" t="s">
        <v>4</v>
      </c>
      <c r="D990" s="25"/>
      <c r="E990" s="25"/>
      <c r="F990" s="24" t="s">
        <v>18</v>
      </c>
      <c r="G990" s="26">
        <v>1</v>
      </c>
      <c r="H990" s="31"/>
      <c r="I990" s="27">
        <v>0</v>
      </c>
      <c r="J990" s="28">
        <f t="shared" si="26"/>
        <v>0</v>
      </c>
      <c r="K990" s="29" t="s">
        <v>50</v>
      </c>
      <c r="L990" s="29" t="s">
        <v>45</v>
      </c>
      <c r="M990" s="29" t="s">
        <v>51</v>
      </c>
      <c r="N990" s="30" t="str">
        <f>VLOOKUP(M990,[6]OPERACIONAL!$A$1:$C$13,2,FALSE)</f>
        <v>SELECIONAR</v>
      </c>
    </row>
    <row r="991" spans="2:14">
      <c r="B991" s="23" t="str">
        <f t="shared" si="27"/>
        <v>U.</v>
      </c>
      <c r="C991" s="24" t="s">
        <v>4</v>
      </c>
      <c r="D991" s="25"/>
      <c r="E991" s="25"/>
      <c r="F991" s="24" t="s">
        <v>18</v>
      </c>
      <c r="G991" s="26">
        <v>1</v>
      </c>
      <c r="H991" s="31"/>
      <c r="I991" s="27">
        <v>0</v>
      </c>
      <c r="J991" s="28">
        <f t="shared" ref="J991:J1041" si="28">G991*I991</f>
        <v>0</v>
      </c>
      <c r="K991" s="29" t="s">
        <v>50</v>
      </c>
      <c r="L991" s="29" t="s">
        <v>45</v>
      </c>
      <c r="M991" s="29" t="s">
        <v>51</v>
      </c>
      <c r="N991" s="30" t="str">
        <f>VLOOKUP(M991,[6]OPERACIONAL!$A$1:$C$13,2,FALSE)</f>
        <v>SELECIONAR</v>
      </c>
    </row>
    <row r="992" spans="2:14">
      <c r="B992" s="23" t="str">
        <f t="shared" si="27"/>
        <v>U.</v>
      </c>
      <c r="C992" s="24" t="s">
        <v>4</v>
      </c>
      <c r="D992" s="25"/>
      <c r="E992" s="25"/>
      <c r="F992" s="24" t="s">
        <v>18</v>
      </c>
      <c r="G992" s="26">
        <v>1</v>
      </c>
      <c r="H992" s="31"/>
      <c r="I992" s="27">
        <v>0</v>
      </c>
      <c r="J992" s="28">
        <f t="shared" si="28"/>
        <v>0</v>
      </c>
      <c r="K992" s="29" t="s">
        <v>50</v>
      </c>
      <c r="L992" s="29" t="s">
        <v>45</v>
      </c>
      <c r="M992" s="29" t="s">
        <v>51</v>
      </c>
      <c r="N992" s="30" t="str">
        <f>VLOOKUP(M992,[6]OPERACIONAL!$A$1:$C$13,2,FALSE)</f>
        <v>SELECIONAR</v>
      </c>
    </row>
    <row r="993" spans="2:14">
      <c r="B993" s="23" t="str">
        <f t="shared" si="27"/>
        <v>U.</v>
      </c>
      <c r="C993" s="24" t="s">
        <v>4</v>
      </c>
      <c r="D993" s="25"/>
      <c r="E993" s="25"/>
      <c r="F993" s="24" t="s">
        <v>18</v>
      </c>
      <c r="G993" s="26">
        <v>1</v>
      </c>
      <c r="H993" s="31"/>
      <c r="I993" s="27">
        <v>0</v>
      </c>
      <c r="J993" s="28">
        <f t="shared" si="28"/>
        <v>0</v>
      </c>
      <c r="K993" s="29" t="s">
        <v>50</v>
      </c>
      <c r="L993" s="29" t="s">
        <v>45</v>
      </c>
      <c r="M993" s="29" t="s">
        <v>51</v>
      </c>
      <c r="N993" s="30" t="str">
        <f>VLOOKUP(M993,[6]OPERACIONAL!$A$1:$C$13,2,FALSE)</f>
        <v>SELECIONAR</v>
      </c>
    </row>
    <row r="994" spans="2:14">
      <c r="B994" s="23" t="str">
        <f t="shared" si="27"/>
        <v>U.</v>
      </c>
      <c r="C994" s="24" t="s">
        <v>4</v>
      </c>
      <c r="D994" s="25"/>
      <c r="E994" s="25"/>
      <c r="F994" s="24" t="s">
        <v>18</v>
      </c>
      <c r="G994" s="26">
        <v>1</v>
      </c>
      <c r="H994" s="31"/>
      <c r="I994" s="27">
        <v>0</v>
      </c>
      <c r="J994" s="28">
        <f t="shared" si="28"/>
        <v>0</v>
      </c>
      <c r="K994" s="29" t="s">
        <v>50</v>
      </c>
      <c r="L994" s="29" t="s">
        <v>45</v>
      </c>
      <c r="M994" s="29" t="s">
        <v>51</v>
      </c>
      <c r="N994" s="30" t="str">
        <f>VLOOKUP(M994,[6]OPERACIONAL!$A$1:$C$13,2,FALSE)</f>
        <v>SELECIONAR</v>
      </c>
    </row>
    <row r="995" spans="2:14">
      <c r="B995" s="23" t="str">
        <f t="shared" si="27"/>
        <v>U.</v>
      </c>
      <c r="C995" s="24" t="s">
        <v>4</v>
      </c>
      <c r="D995" s="25"/>
      <c r="E995" s="25"/>
      <c r="F995" s="24" t="s">
        <v>18</v>
      </c>
      <c r="G995" s="26">
        <v>1</v>
      </c>
      <c r="H995" s="31"/>
      <c r="I995" s="27">
        <v>0</v>
      </c>
      <c r="J995" s="28">
        <f t="shared" si="28"/>
        <v>0</v>
      </c>
      <c r="K995" s="29" t="s">
        <v>50</v>
      </c>
      <c r="L995" s="29" t="s">
        <v>45</v>
      </c>
      <c r="M995" s="29" t="s">
        <v>51</v>
      </c>
      <c r="N995" s="30" t="str">
        <f>VLOOKUP(M995,[6]OPERACIONAL!$A$1:$C$13,2,FALSE)</f>
        <v>SELECIONAR</v>
      </c>
    </row>
    <row r="996" spans="2:14">
      <c r="B996" s="23" t="str">
        <f t="shared" si="27"/>
        <v>U.</v>
      </c>
      <c r="C996" s="24" t="s">
        <v>4</v>
      </c>
      <c r="D996" s="25"/>
      <c r="E996" s="25"/>
      <c r="F996" s="24" t="s">
        <v>18</v>
      </c>
      <c r="G996" s="26">
        <v>1</v>
      </c>
      <c r="H996" s="31"/>
      <c r="I996" s="27">
        <v>0</v>
      </c>
      <c r="J996" s="28">
        <f t="shared" si="28"/>
        <v>0</v>
      </c>
      <c r="K996" s="29" t="s">
        <v>50</v>
      </c>
      <c r="L996" s="29" t="s">
        <v>45</v>
      </c>
      <c r="M996" s="29" t="s">
        <v>51</v>
      </c>
      <c r="N996" s="30" t="str">
        <f>VLOOKUP(M996,[6]OPERACIONAL!$A$1:$C$13,2,FALSE)</f>
        <v>SELECIONAR</v>
      </c>
    </row>
    <row r="997" spans="2:14">
      <c r="B997" s="23" t="str">
        <f t="shared" si="27"/>
        <v>U.</v>
      </c>
      <c r="C997" s="24" t="s">
        <v>4</v>
      </c>
      <c r="D997" s="25"/>
      <c r="E997" s="25"/>
      <c r="F997" s="24" t="s">
        <v>18</v>
      </c>
      <c r="G997" s="26">
        <v>1</v>
      </c>
      <c r="H997" s="31"/>
      <c r="I997" s="27">
        <v>0</v>
      </c>
      <c r="J997" s="28">
        <f t="shared" si="28"/>
        <v>0</v>
      </c>
      <c r="K997" s="29" t="s">
        <v>50</v>
      </c>
      <c r="L997" s="29" t="s">
        <v>45</v>
      </c>
      <c r="M997" s="29" t="s">
        <v>51</v>
      </c>
      <c r="N997" s="30" t="str">
        <f>VLOOKUP(M997,[6]OPERACIONAL!$A$1:$C$13,2,FALSE)</f>
        <v>SELECIONAR</v>
      </c>
    </row>
    <row r="998" spans="2:14">
      <c r="B998" s="23" t="str">
        <f t="shared" si="27"/>
        <v>U.</v>
      </c>
      <c r="C998" s="24" t="s">
        <v>4</v>
      </c>
      <c r="D998" s="25"/>
      <c r="E998" s="25"/>
      <c r="F998" s="24" t="s">
        <v>18</v>
      </c>
      <c r="G998" s="26">
        <v>1</v>
      </c>
      <c r="H998" s="31"/>
      <c r="I998" s="27">
        <v>0</v>
      </c>
      <c r="J998" s="28">
        <f t="shared" si="28"/>
        <v>0</v>
      </c>
      <c r="K998" s="29" t="s">
        <v>50</v>
      </c>
      <c r="L998" s="29" t="s">
        <v>45</v>
      </c>
      <c r="M998" s="29" t="s">
        <v>51</v>
      </c>
      <c r="N998" s="30" t="str">
        <f>VLOOKUP(M998,[6]OPERACIONAL!$A$1:$C$13,2,FALSE)</f>
        <v>SELECIONAR</v>
      </c>
    </row>
    <row r="999" spans="2:14">
      <c r="B999" s="23" t="str">
        <f t="shared" si="27"/>
        <v>U.</v>
      </c>
      <c r="C999" s="24" t="s">
        <v>4</v>
      </c>
      <c r="D999" s="25"/>
      <c r="E999" s="25"/>
      <c r="F999" s="24" t="s">
        <v>18</v>
      </c>
      <c r="G999" s="26">
        <v>1</v>
      </c>
      <c r="H999" s="31"/>
      <c r="I999" s="27">
        <v>0</v>
      </c>
      <c r="J999" s="28">
        <f t="shared" si="28"/>
        <v>0</v>
      </c>
      <c r="K999" s="29" t="s">
        <v>50</v>
      </c>
      <c r="L999" s="29" t="s">
        <v>45</v>
      </c>
      <c r="M999" s="29" t="s">
        <v>51</v>
      </c>
      <c r="N999" s="30" t="str">
        <f>VLOOKUP(M999,[6]OPERACIONAL!$A$1:$C$13,2,FALSE)</f>
        <v>SELECIONAR</v>
      </c>
    </row>
    <row r="1000" spans="2:14">
      <c r="B1000" s="23" t="str">
        <f t="shared" si="27"/>
        <v>U.</v>
      </c>
      <c r="C1000" s="24" t="s">
        <v>4</v>
      </c>
      <c r="D1000" s="25"/>
      <c r="E1000" s="25"/>
      <c r="F1000" s="24" t="s">
        <v>18</v>
      </c>
      <c r="G1000" s="26">
        <v>1</v>
      </c>
      <c r="H1000" s="31"/>
      <c r="I1000" s="27">
        <v>0</v>
      </c>
      <c r="J1000" s="28">
        <f t="shared" si="28"/>
        <v>0</v>
      </c>
      <c r="K1000" s="29" t="s">
        <v>50</v>
      </c>
      <c r="L1000" s="29" t="s">
        <v>45</v>
      </c>
      <c r="M1000" s="29" t="s">
        <v>51</v>
      </c>
      <c r="N1000" s="30" t="str">
        <f>VLOOKUP(M1000,[6]OPERACIONAL!$A$1:$C$13,2,FALSE)</f>
        <v>SELECIONAR</v>
      </c>
    </row>
    <row r="1001" spans="2:14">
      <c r="B1001" s="23" t="str">
        <f t="shared" si="27"/>
        <v>U.</v>
      </c>
      <c r="C1001" s="24" t="s">
        <v>4</v>
      </c>
      <c r="D1001" s="25"/>
      <c r="E1001" s="25"/>
      <c r="F1001" s="24" t="s">
        <v>18</v>
      </c>
      <c r="G1001" s="26">
        <v>1</v>
      </c>
      <c r="H1001" s="31"/>
      <c r="I1001" s="27">
        <v>0</v>
      </c>
      <c r="J1001" s="28">
        <f t="shared" si="28"/>
        <v>0</v>
      </c>
      <c r="K1001" s="29" t="s">
        <v>50</v>
      </c>
      <c r="L1001" s="29" t="s">
        <v>45</v>
      </c>
      <c r="M1001" s="29" t="s">
        <v>51</v>
      </c>
      <c r="N1001" s="30" t="str">
        <f>VLOOKUP(M1001,[6]OPERACIONAL!$A$1:$C$13,2,FALSE)</f>
        <v>SELECIONAR</v>
      </c>
    </row>
    <row r="1002" spans="2:14">
      <c r="B1002" s="23" t="str">
        <f t="shared" si="27"/>
        <v>U.</v>
      </c>
      <c r="C1002" s="24" t="s">
        <v>4</v>
      </c>
      <c r="D1002" s="25"/>
      <c r="E1002" s="25"/>
      <c r="F1002" s="24" t="s">
        <v>18</v>
      </c>
      <c r="G1002" s="26">
        <v>1</v>
      </c>
      <c r="H1002" s="31"/>
      <c r="I1002" s="27">
        <v>0</v>
      </c>
      <c r="J1002" s="28">
        <f t="shared" si="28"/>
        <v>0</v>
      </c>
      <c r="K1002" s="29" t="s">
        <v>50</v>
      </c>
      <c r="L1002" s="29" t="s">
        <v>45</v>
      </c>
      <c r="M1002" s="29" t="s">
        <v>51</v>
      </c>
      <c r="N1002" s="30" t="str">
        <f>VLOOKUP(M1002,[6]OPERACIONAL!$A$1:$C$13,2,FALSE)</f>
        <v>SELECIONAR</v>
      </c>
    </row>
    <row r="1003" spans="2:14">
      <c r="B1003" s="23" t="str">
        <f t="shared" si="27"/>
        <v>U.</v>
      </c>
      <c r="C1003" s="24" t="s">
        <v>4</v>
      </c>
      <c r="D1003" s="25"/>
      <c r="E1003" s="25"/>
      <c r="F1003" s="24" t="s">
        <v>18</v>
      </c>
      <c r="G1003" s="26">
        <v>1</v>
      </c>
      <c r="H1003" s="31"/>
      <c r="I1003" s="27">
        <v>0</v>
      </c>
      <c r="J1003" s="28">
        <f t="shared" si="28"/>
        <v>0</v>
      </c>
      <c r="K1003" s="29" t="s">
        <v>50</v>
      </c>
      <c r="L1003" s="29" t="s">
        <v>45</v>
      </c>
      <c r="M1003" s="29" t="s">
        <v>51</v>
      </c>
      <c r="N1003" s="30" t="str">
        <f>VLOOKUP(M1003,[6]OPERACIONAL!$A$1:$C$13,2,FALSE)</f>
        <v>SELECIONAR</v>
      </c>
    </row>
    <row r="1004" spans="2:14">
      <c r="B1004" s="23" t="str">
        <f t="shared" si="27"/>
        <v>U.</v>
      </c>
      <c r="C1004" s="24" t="s">
        <v>4</v>
      </c>
      <c r="D1004" s="25"/>
      <c r="E1004" s="25"/>
      <c r="F1004" s="24" t="s">
        <v>18</v>
      </c>
      <c r="G1004" s="26">
        <v>1</v>
      </c>
      <c r="H1004" s="31"/>
      <c r="I1004" s="27">
        <v>0</v>
      </c>
      <c r="J1004" s="28">
        <f t="shared" si="28"/>
        <v>0</v>
      </c>
      <c r="K1004" s="29" t="s">
        <v>50</v>
      </c>
      <c r="L1004" s="29" t="s">
        <v>45</v>
      </c>
      <c r="M1004" s="29" t="s">
        <v>51</v>
      </c>
      <c r="N1004" s="30" t="str">
        <f>VLOOKUP(M1004,[6]OPERACIONAL!$A$1:$C$13,2,FALSE)</f>
        <v>SELECIONAR</v>
      </c>
    </row>
    <row r="1005" spans="2:14">
      <c r="B1005" s="23" t="str">
        <f t="shared" si="27"/>
        <v>U.</v>
      </c>
      <c r="C1005" s="24" t="s">
        <v>4</v>
      </c>
      <c r="D1005" s="25"/>
      <c r="E1005" s="25"/>
      <c r="F1005" s="24" t="s">
        <v>18</v>
      </c>
      <c r="G1005" s="26">
        <v>1</v>
      </c>
      <c r="H1005" s="31"/>
      <c r="I1005" s="27">
        <v>0</v>
      </c>
      <c r="J1005" s="28">
        <f t="shared" si="28"/>
        <v>0</v>
      </c>
      <c r="K1005" s="29" t="s">
        <v>50</v>
      </c>
      <c r="L1005" s="29" t="s">
        <v>45</v>
      </c>
      <c r="M1005" s="29" t="s">
        <v>51</v>
      </c>
      <c r="N1005" s="30" t="str">
        <f>VLOOKUP(M1005,[6]OPERACIONAL!$A$1:$C$13,2,FALSE)</f>
        <v>SELECIONAR</v>
      </c>
    </row>
    <row r="1006" spans="2:14">
      <c r="B1006" s="23" t="str">
        <f t="shared" si="27"/>
        <v>U.</v>
      </c>
      <c r="C1006" s="24" t="s">
        <v>4</v>
      </c>
      <c r="D1006" s="25"/>
      <c r="E1006" s="25"/>
      <c r="F1006" s="24" t="s">
        <v>18</v>
      </c>
      <c r="G1006" s="26">
        <v>1</v>
      </c>
      <c r="H1006" s="31"/>
      <c r="I1006" s="27">
        <v>0</v>
      </c>
      <c r="J1006" s="28">
        <f t="shared" si="28"/>
        <v>0</v>
      </c>
      <c r="K1006" s="29" t="s">
        <v>50</v>
      </c>
      <c r="L1006" s="29" t="s">
        <v>45</v>
      </c>
      <c r="M1006" s="29" t="s">
        <v>51</v>
      </c>
      <c r="N1006" s="30" t="str">
        <f>VLOOKUP(M1006,[6]OPERACIONAL!$A$1:$C$13,2,FALSE)</f>
        <v>SELECIONAR</v>
      </c>
    </row>
    <row r="1007" spans="2:14">
      <c r="B1007" s="23" t="str">
        <f t="shared" si="27"/>
        <v>U.</v>
      </c>
      <c r="C1007" s="24" t="s">
        <v>4</v>
      </c>
      <c r="D1007" s="25"/>
      <c r="E1007" s="25"/>
      <c r="F1007" s="24" t="s">
        <v>18</v>
      </c>
      <c r="G1007" s="26">
        <v>1</v>
      </c>
      <c r="H1007" s="31"/>
      <c r="I1007" s="27">
        <v>0</v>
      </c>
      <c r="J1007" s="28">
        <f t="shared" si="28"/>
        <v>0</v>
      </c>
      <c r="K1007" s="29" t="s">
        <v>50</v>
      </c>
      <c r="L1007" s="29" t="s">
        <v>45</v>
      </c>
      <c r="M1007" s="29" t="s">
        <v>51</v>
      </c>
      <c r="N1007" s="30" t="str">
        <f>VLOOKUP(M1007,[6]OPERACIONAL!$A$1:$C$13,2,FALSE)</f>
        <v>SELECIONAR</v>
      </c>
    </row>
    <row r="1008" spans="2:14">
      <c r="B1008" s="23" t="str">
        <f t="shared" si="27"/>
        <v>U.</v>
      </c>
      <c r="C1008" s="24" t="s">
        <v>4</v>
      </c>
      <c r="D1008" s="25"/>
      <c r="E1008" s="25"/>
      <c r="F1008" s="24" t="s">
        <v>18</v>
      </c>
      <c r="G1008" s="26">
        <v>1</v>
      </c>
      <c r="H1008" s="31"/>
      <c r="I1008" s="27">
        <v>0</v>
      </c>
      <c r="J1008" s="28">
        <f t="shared" si="28"/>
        <v>0</v>
      </c>
      <c r="K1008" s="29" t="s">
        <v>50</v>
      </c>
      <c r="L1008" s="29" t="s">
        <v>45</v>
      </c>
      <c r="M1008" s="29" t="s">
        <v>51</v>
      </c>
      <c r="N1008" s="30" t="str">
        <f>VLOOKUP(M1008,[6]OPERACIONAL!$A$1:$C$13,2,FALSE)</f>
        <v>SELECIONAR</v>
      </c>
    </row>
    <row r="1009" spans="2:14">
      <c r="B1009" s="23" t="str">
        <f t="shared" si="27"/>
        <v>U.</v>
      </c>
      <c r="C1009" s="24" t="s">
        <v>4</v>
      </c>
      <c r="D1009" s="25"/>
      <c r="E1009" s="25"/>
      <c r="F1009" s="24" t="s">
        <v>18</v>
      </c>
      <c r="G1009" s="26">
        <v>1</v>
      </c>
      <c r="H1009" s="31"/>
      <c r="I1009" s="27">
        <v>0</v>
      </c>
      <c r="J1009" s="28">
        <f t="shared" si="28"/>
        <v>0</v>
      </c>
      <c r="K1009" s="29" t="s">
        <v>50</v>
      </c>
      <c r="L1009" s="29" t="s">
        <v>45</v>
      </c>
      <c r="M1009" s="29" t="s">
        <v>51</v>
      </c>
      <c r="N1009" s="30" t="str">
        <f>VLOOKUP(M1009,[6]OPERACIONAL!$A$1:$C$13,2,FALSE)</f>
        <v>SELECIONAR</v>
      </c>
    </row>
    <row r="1010" spans="2:14">
      <c r="B1010" s="23" t="str">
        <f t="shared" si="27"/>
        <v>U.</v>
      </c>
      <c r="C1010" s="24" t="s">
        <v>4</v>
      </c>
      <c r="D1010" s="25"/>
      <c r="E1010" s="25"/>
      <c r="F1010" s="24" t="s">
        <v>18</v>
      </c>
      <c r="G1010" s="26">
        <v>1</v>
      </c>
      <c r="H1010" s="31"/>
      <c r="I1010" s="27">
        <v>0</v>
      </c>
      <c r="J1010" s="28">
        <f t="shared" si="28"/>
        <v>0</v>
      </c>
      <c r="K1010" s="29" t="s">
        <v>50</v>
      </c>
      <c r="L1010" s="29" t="s">
        <v>45</v>
      </c>
      <c r="M1010" s="29" t="s">
        <v>51</v>
      </c>
      <c r="N1010" s="30" t="str">
        <f>VLOOKUP(M1010,[6]OPERACIONAL!$A$1:$C$13,2,FALSE)</f>
        <v>SELECIONAR</v>
      </c>
    </row>
    <row r="1011" spans="2:14">
      <c r="B1011" s="23" t="str">
        <f t="shared" si="27"/>
        <v>U.</v>
      </c>
      <c r="C1011" s="24" t="s">
        <v>4</v>
      </c>
      <c r="D1011" s="25"/>
      <c r="E1011" s="25"/>
      <c r="F1011" s="24" t="s">
        <v>18</v>
      </c>
      <c r="G1011" s="26">
        <v>1</v>
      </c>
      <c r="H1011" s="31"/>
      <c r="I1011" s="27">
        <v>0</v>
      </c>
      <c r="J1011" s="28">
        <f t="shared" si="28"/>
        <v>0</v>
      </c>
      <c r="K1011" s="29" t="s">
        <v>50</v>
      </c>
      <c r="L1011" s="29" t="s">
        <v>45</v>
      </c>
      <c r="M1011" s="29" t="s">
        <v>51</v>
      </c>
      <c r="N1011" s="30" t="str">
        <f>VLOOKUP(M1011,[6]OPERACIONAL!$A$1:$C$13,2,FALSE)</f>
        <v>SELECIONAR</v>
      </c>
    </row>
    <row r="1012" spans="2:14">
      <c r="B1012" s="23" t="str">
        <f t="shared" si="27"/>
        <v>U.</v>
      </c>
      <c r="C1012" s="24" t="s">
        <v>4</v>
      </c>
      <c r="D1012" s="25"/>
      <c r="E1012" s="25"/>
      <c r="F1012" s="24" t="s">
        <v>18</v>
      </c>
      <c r="G1012" s="26">
        <v>1</v>
      </c>
      <c r="H1012" s="31"/>
      <c r="I1012" s="27">
        <v>0</v>
      </c>
      <c r="J1012" s="28">
        <f t="shared" si="28"/>
        <v>0</v>
      </c>
      <c r="K1012" s="29" t="s">
        <v>50</v>
      </c>
      <c r="L1012" s="29" t="s">
        <v>45</v>
      </c>
      <c r="M1012" s="29" t="s">
        <v>51</v>
      </c>
      <c r="N1012" s="30" t="str">
        <f>VLOOKUP(M1012,[6]OPERACIONAL!$A$1:$C$13,2,FALSE)</f>
        <v>SELECIONAR</v>
      </c>
    </row>
    <row r="1013" spans="2:14">
      <c r="B1013" s="23" t="str">
        <f t="shared" si="27"/>
        <v>U.</v>
      </c>
      <c r="C1013" s="24" t="s">
        <v>4</v>
      </c>
      <c r="D1013" s="25"/>
      <c r="E1013" s="25"/>
      <c r="F1013" s="24" t="s">
        <v>18</v>
      </c>
      <c r="G1013" s="26">
        <v>1</v>
      </c>
      <c r="H1013" s="31"/>
      <c r="I1013" s="27">
        <v>0</v>
      </c>
      <c r="J1013" s="28">
        <f t="shared" si="28"/>
        <v>0</v>
      </c>
      <c r="K1013" s="29" t="s">
        <v>50</v>
      </c>
      <c r="L1013" s="29" t="s">
        <v>45</v>
      </c>
      <c r="M1013" s="29" t="s">
        <v>51</v>
      </c>
      <c r="N1013" s="30" t="str">
        <f>VLOOKUP(M1013,[6]OPERACIONAL!$A$1:$C$13,2,FALSE)</f>
        <v>SELECIONAR</v>
      </c>
    </row>
    <row r="1014" spans="2:14">
      <c r="B1014" s="23" t="str">
        <f t="shared" si="27"/>
        <v>U.</v>
      </c>
      <c r="C1014" s="24" t="s">
        <v>4</v>
      </c>
      <c r="D1014" s="25"/>
      <c r="E1014" s="25"/>
      <c r="F1014" s="24" t="s">
        <v>18</v>
      </c>
      <c r="G1014" s="26">
        <v>1</v>
      </c>
      <c r="H1014" s="31"/>
      <c r="I1014" s="27">
        <v>0</v>
      </c>
      <c r="J1014" s="28">
        <f t="shared" si="28"/>
        <v>0</v>
      </c>
      <c r="K1014" s="29" t="s">
        <v>50</v>
      </c>
      <c r="L1014" s="29" t="s">
        <v>45</v>
      </c>
      <c r="M1014" s="29" t="s">
        <v>51</v>
      </c>
      <c r="N1014" s="30" t="str">
        <f>VLOOKUP(M1014,[6]OPERACIONAL!$A$1:$C$13,2,FALSE)</f>
        <v>SELECIONAR</v>
      </c>
    </row>
    <row r="1015" spans="2:14">
      <c r="B1015" s="23" t="str">
        <f t="shared" si="27"/>
        <v>U.</v>
      </c>
      <c r="C1015" s="24" t="s">
        <v>4</v>
      </c>
      <c r="D1015" s="25"/>
      <c r="E1015" s="25"/>
      <c r="F1015" s="24" t="s">
        <v>18</v>
      </c>
      <c r="G1015" s="26">
        <v>1</v>
      </c>
      <c r="H1015" s="31"/>
      <c r="I1015" s="27">
        <v>0</v>
      </c>
      <c r="J1015" s="28">
        <f t="shared" si="28"/>
        <v>0</v>
      </c>
      <c r="K1015" s="29" t="s">
        <v>50</v>
      </c>
      <c r="L1015" s="29" t="s">
        <v>45</v>
      </c>
      <c r="M1015" s="29" t="s">
        <v>51</v>
      </c>
      <c r="N1015" s="30" t="str">
        <f>VLOOKUP(M1015,[6]OPERACIONAL!$A$1:$C$13,2,FALSE)</f>
        <v>SELECIONAR</v>
      </c>
    </row>
    <row r="1016" spans="2:14">
      <c r="B1016" s="23" t="str">
        <f t="shared" si="27"/>
        <v>U.</v>
      </c>
      <c r="C1016" s="24" t="s">
        <v>4</v>
      </c>
      <c r="D1016" s="25"/>
      <c r="E1016" s="25"/>
      <c r="F1016" s="24" t="s">
        <v>18</v>
      </c>
      <c r="G1016" s="26">
        <v>1</v>
      </c>
      <c r="H1016" s="31"/>
      <c r="I1016" s="27">
        <v>0</v>
      </c>
      <c r="J1016" s="28">
        <f t="shared" si="28"/>
        <v>0</v>
      </c>
      <c r="K1016" s="29" t="s">
        <v>50</v>
      </c>
      <c r="L1016" s="29" t="s">
        <v>45</v>
      </c>
      <c r="M1016" s="29" t="s">
        <v>51</v>
      </c>
      <c r="N1016" s="30" t="str">
        <f>VLOOKUP(M1016,[6]OPERACIONAL!$A$1:$C$13,2,FALSE)</f>
        <v>SELECIONAR</v>
      </c>
    </row>
    <row r="1017" spans="2:14">
      <c r="B1017" s="23" t="str">
        <f t="shared" si="27"/>
        <v>U.</v>
      </c>
      <c r="C1017" s="24" t="s">
        <v>4</v>
      </c>
      <c r="D1017" s="25"/>
      <c r="E1017" s="25"/>
      <c r="F1017" s="24" t="s">
        <v>18</v>
      </c>
      <c r="G1017" s="26">
        <v>1</v>
      </c>
      <c r="H1017" s="31"/>
      <c r="I1017" s="27">
        <v>0</v>
      </c>
      <c r="J1017" s="28">
        <f t="shared" si="28"/>
        <v>0</v>
      </c>
      <c r="K1017" s="29" t="s">
        <v>50</v>
      </c>
      <c r="L1017" s="29" t="s">
        <v>45</v>
      </c>
      <c r="M1017" s="29" t="s">
        <v>51</v>
      </c>
      <c r="N1017" s="30" t="str">
        <f>VLOOKUP(M1017,[6]OPERACIONAL!$A$1:$C$13,2,FALSE)</f>
        <v>SELECIONAR</v>
      </c>
    </row>
    <row r="1018" spans="2:14">
      <c r="B1018" s="23" t="str">
        <f t="shared" si="27"/>
        <v>U.</v>
      </c>
      <c r="C1018" s="24" t="s">
        <v>4</v>
      </c>
      <c r="D1018" s="25"/>
      <c r="E1018" s="25"/>
      <c r="F1018" s="24" t="s">
        <v>18</v>
      </c>
      <c r="G1018" s="26">
        <v>1</v>
      </c>
      <c r="H1018" s="31"/>
      <c r="I1018" s="27">
        <v>0</v>
      </c>
      <c r="J1018" s="28">
        <f t="shared" si="28"/>
        <v>0</v>
      </c>
      <c r="K1018" s="29" t="s">
        <v>50</v>
      </c>
      <c r="L1018" s="29" t="s">
        <v>45</v>
      </c>
      <c r="M1018" s="29" t="s">
        <v>51</v>
      </c>
      <c r="N1018" s="30" t="str">
        <f>VLOOKUP(M1018,[6]OPERACIONAL!$A$1:$C$13,2,FALSE)</f>
        <v>SELECIONAR</v>
      </c>
    </row>
    <row r="1019" spans="2:14">
      <c r="B1019" s="23" t="str">
        <f t="shared" si="27"/>
        <v>U.</v>
      </c>
      <c r="C1019" s="24" t="s">
        <v>4</v>
      </c>
      <c r="D1019" s="25"/>
      <c r="E1019" s="25"/>
      <c r="F1019" s="24" t="s">
        <v>18</v>
      </c>
      <c r="G1019" s="26">
        <v>1</v>
      </c>
      <c r="H1019" s="31"/>
      <c r="I1019" s="27">
        <v>0</v>
      </c>
      <c r="J1019" s="28">
        <f t="shared" si="28"/>
        <v>0</v>
      </c>
      <c r="K1019" s="29" t="s">
        <v>50</v>
      </c>
      <c r="L1019" s="29" t="s">
        <v>45</v>
      </c>
      <c r="M1019" s="29" t="s">
        <v>51</v>
      </c>
      <c r="N1019" s="30" t="str">
        <f>VLOOKUP(M1019,[6]OPERACIONAL!$A$1:$C$13,2,FALSE)</f>
        <v>SELECIONAR</v>
      </c>
    </row>
    <row r="1020" spans="2:14">
      <c r="B1020" s="23" t="str">
        <f t="shared" si="27"/>
        <v>U.</v>
      </c>
      <c r="C1020" s="24" t="s">
        <v>4</v>
      </c>
      <c r="D1020" s="25"/>
      <c r="E1020" s="25"/>
      <c r="F1020" s="24" t="s">
        <v>18</v>
      </c>
      <c r="G1020" s="26">
        <v>1</v>
      </c>
      <c r="H1020" s="31"/>
      <c r="I1020" s="27">
        <v>0</v>
      </c>
      <c r="J1020" s="28">
        <f t="shared" si="28"/>
        <v>0</v>
      </c>
      <c r="K1020" s="29" t="s">
        <v>50</v>
      </c>
      <c r="L1020" s="29" t="s">
        <v>45</v>
      </c>
      <c r="M1020" s="29" t="s">
        <v>51</v>
      </c>
      <c r="N1020" s="30" t="str">
        <f>VLOOKUP(M1020,[6]OPERACIONAL!$A$1:$C$13,2,FALSE)</f>
        <v>SELECIONAR</v>
      </c>
    </row>
    <row r="1021" spans="2:14">
      <c r="B1021" s="23" t="str">
        <f t="shared" si="27"/>
        <v>U.</v>
      </c>
      <c r="C1021" s="24" t="s">
        <v>4</v>
      </c>
      <c r="D1021" s="25"/>
      <c r="E1021" s="25"/>
      <c r="F1021" s="24" t="s">
        <v>18</v>
      </c>
      <c r="G1021" s="26">
        <v>1</v>
      </c>
      <c r="H1021" s="31"/>
      <c r="I1021" s="27">
        <v>0</v>
      </c>
      <c r="J1021" s="28">
        <f t="shared" si="28"/>
        <v>0</v>
      </c>
      <c r="K1021" s="29" t="s">
        <v>50</v>
      </c>
      <c r="L1021" s="29" t="s">
        <v>45</v>
      </c>
      <c r="M1021" s="29" t="s">
        <v>51</v>
      </c>
      <c r="N1021" s="30" t="str">
        <f>VLOOKUP(M1021,[6]OPERACIONAL!$A$1:$C$13,2,FALSE)</f>
        <v>SELECIONAR</v>
      </c>
    </row>
    <row r="1022" spans="2:14">
      <c r="B1022" s="23" t="str">
        <f t="shared" si="27"/>
        <v>U.</v>
      </c>
      <c r="C1022" s="24" t="s">
        <v>4</v>
      </c>
      <c r="D1022" s="25"/>
      <c r="E1022" s="25"/>
      <c r="F1022" s="24" t="s">
        <v>18</v>
      </c>
      <c r="G1022" s="26">
        <v>1</v>
      </c>
      <c r="H1022" s="31"/>
      <c r="I1022" s="27">
        <v>0</v>
      </c>
      <c r="J1022" s="28">
        <f t="shared" si="28"/>
        <v>0</v>
      </c>
      <c r="K1022" s="29" t="s">
        <v>50</v>
      </c>
      <c r="L1022" s="29" t="s">
        <v>45</v>
      </c>
      <c r="M1022" s="29" t="s">
        <v>51</v>
      </c>
      <c r="N1022" s="30" t="str">
        <f>VLOOKUP(M1022,[6]OPERACIONAL!$A$1:$C$13,2,FALSE)</f>
        <v>SELECIONAR</v>
      </c>
    </row>
    <row r="1023" spans="2:14">
      <c r="B1023" s="23" t="str">
        <f t="shared" si="27"/>
        <v>U.</v>
      </c>
      <c r="C1023" s="24" t="s">
        <v>4</v>
      </c>
      <c r="D1023" s="25"/>
      <c r="E1023" s="25"/>
      <c r="F1023" s="24" t="s">
        <v>18</v>
      </c>
      <c r="G1023" s="26">
        <v>1</v>
      </c>
      <c r="H1023" s="31"/>
      <c r="I1023" s="27">
        <v>0</v>
      </c>
      <c r="J1023" s="28">
        <f t="shared" si="28"/>
        <v>0</v>
      </c>
      <c r="K1023" s="29" t="s">
        <v>50</v>
      </c>
      <c r="L1023" s="29" t="s">
        <v>45</v>
      </c>
      <c r="M1023" s="29" t="s">
        <v>51</v>
      </c>
      <c r="N1023" s="30" t="str">
        <f>VLOOKUP(M1023,[6]OPERACIONAL!$A$1:$C$13,2,FALSE)</f>
        <v>SELECIONAR</v>
      </c>
    </row>
    <row r="1024" spans="2:14">
      <c r="B1024" s="23" t="str">
        <f t="shared" ref="B1024:B1041" si="29">MID(C1024,1,2)</f>
        <v>U.</v>
      </c>
      <c r="C1024" s="24" t="s">
        <v>4</v>
      </c>
      <c r="D1024" s="25"/>
      <c r="E1024" s="25"/>
      <c r="F1024" s="24" t="s">
        <v>18</v>
      </c>
      <c r="G1024" s="26">
        <v>1</v>
      </c>
      <c r="H1024" s="31"/>
      <c r="I1024" s="27">
        <v>0</v>
      </c>
      <c r="J1024" s="28">
        <f t="shared" si="28"/>
        <v>0</v>
      </c>
      <c r="K1024" s="29" t="s">
        <v>50</v>
      </c>
      <c r="L1024" s="29" t="s">
        <v>45</v>
      </c>
      <c r="M1024" s="29" t="s">
        <v>51</v>
      </c>
      <c r="N1024" s="30" t="str">
        <f>VLOOKUP(M1024,[6]OPERACIONAL!$A$1:$C$13,2,FALSE)</f>
        <v>SELECIONAR</v>
      </c>
    </row>
    <row r="1025" spans="2:14">
      <c r="B1025" s="23" t="str">
        <f t="shared" si="29"/>
        <v>U.</v>
      </c>
      <c r="C1025" s="24" t="s">
        <v>4</v>
      </c>
      <c r="D1025" s="25"/>
      <c r="E1025" s="25"/>
      <c r="F1025" s="24" t="s">
        <v>18</v>
      </c>
      <c r="G1025" s="26">
        <v>1</v>
      </c>
      <c r="H1025" s="31"/>
      <c r="I1025" s="27">
        <v>0</v>
      </c>
      <c r="J1025" s="28">
        <f t="shared" si="28"/>
        <v>0</v>
      </c>
      <c r="K1025" s="29" t="s">
        <v>50</v>
      </c>
      <c r="L1025" s="29" t="s">
        <v>45</v>
      </c>
      <c r="M1025" s="29" t="s">
        <v>51</v>
      </c>
      <c r="N1025" s="30" t="str">
        <f>VLOOKUP(M1025,[6]OPERACIONAL!$A$1:$C$13,2,FALSE)</f>
        <v>SELECIONAR</v>
      </c>
    </row>
    <row r="1026" spans="2:14">
      <c r="B1026" s="23" t="str">
        <f t="shared" si="29"/>
        <v>U.</v>
      </c>
      <c r="C1026" s="24" t="s">
        <v>4</v>
      </c>
      <c r="D1026" s="25"/>
      <c r="E1026" s="25"/>
      <c r="F1026" s="24" t="s">
        <v>18</v>
      </c>
      <c r="G1026" s="26">
        <v>1</v>
      </c>
      <c r="H1026" s="31"/>
      <c r="I1026" s="27">
        <v>0</v>
      </c>
      <c r="J1026" s="28">
        <f t="shared" si="28"/>
        <v>0</v>
      </c>
      <c r="K1026" s="29" t="s">
        <v>50</v>
      </c>
      <c r="L1026" s="29" t="s">
        <v>45</v>
      </c>
      <c r="M1026" s="29" t="s">
        <v>51</v>
      </c>
      <c r="N1026" s="30" t="str">
        <f>VLOOKUP(M1026,[6]OPERACIONAL!$A$1:$C$13,2,FALSE)</f>
        <v>SELECIONAR</v>
      </c>
    </row>
    <row r="1027" spans="2:14">
      <c r="B1027" s="23" t="str">
        <f t="shared" si="29"/>
        <v>U.</v>
      </c>
      <c r="C1027" s="24" t="s">
        <v>4</v>
      </c>
      <c r="D1027" s="25"/>
      <c r="E1027" s="25"/>
      <c r="F1027" s="24" t="s">
        <v>18</v>
      </c>
      <c r="G1027" s="26">
        <v>1</v>
      </c>
      <c r="H1027" s="31"/>
      <c r="I1027" s="27">
        <v>0</v>
      </c>
      <c r="J1027" s="28">
        <f t="shared" si="28"/>
        <v>0</v>
      </c>
      <c r="K1027" s="29" t="s">
        <v>50</v>
      </c>
      <c r="L1027" s="29" t="s">
        <v>45</v>
      </c>
      <c r="M1027" s="29" t="s">
        <v>51</v>
      </c>
      <c r="N1027" s="30" t="str">
        <f>VLOOKUP(M1027,[6]OPERACIONAL!$A$1:$C$13,2,FALSE)</f>
        <v>SELECIONAR</v>
      </c>
    </row>
    <row r="1028" spans="2:14">
      <c r="B1028" s="23" t="str">
        <f t="shared" si="29"/>
        <v>U.</v>
      </c>
      <c r="C1028" s="24" t="s">
        <v>4</v>
      </c>
      <c r="D1028" s="25"/>
      <c r="E1028" s="25"/>
      <c r="F1028" s="24" t="s">
        <v>18</v>
      </c>
      <c r="G1028" s="26">
        <v>1</v>
      </c>
      <c r="H1028" s="31"/>
      <c r="I1028" s="27">
        <v>0</v>
      </c>
      <c r="J1028" s="28">
        <f t="shared" si="28"/>
        <v>0</v>
      </c>
      <c r="K1028" s="29" t="s">
        <v>50</v>
      </c>
      <c r="L1028" s="29" t="s">
        <v>45</v>
      </c>
      <c r="M1028" s="29" t="s">
        <v>51</v>
      </c>
      <c r="N1028" s="30" t="str">
        <f>VLOOKUP(M1028,[6]OPERACIONAL!$A$1:$C$13,2,FALSE)</f>
        <v>SELECIONAR</v>
      </c>
    </row>
    <row r="1029" spans="2:14">
      <c r="B1029" s="23" t="str">
        <f t="shared" si="29"/>
        <v>U.</v>
      </c>
      <c r="C1029" s="24" t="s">
        <v>4</v>
      </c>
      <c r="D1029" s="25"/>
      <c r="E1029" s="25"/>
      <c r="F1029" s="24" t="s">
        <v>18</v>
      </c>
      <c r="G1029" s="26">
        <v>1</v>
      </c>
      <c r="H1029" s="31"/>
      <c r="I1029" s="27">
        <v>0</v>
      </c>
      <c r="J1029" s="28">
        <f t="shared" si="28"/>
        <v>0</v>
      </c>
      <c r="K1029" s="29" t="s">
        <v>50</v>
      </c>
      <c r="L1029" s="29" t="s">
        <v>45</v>
      </c>
      <c r="M1029" s="29" t="s">
        <v>51</v>
      </c>
      <c r="N1029" s="30" t="str">
        <f>VLOOKUP(M1029,[6]OPERACIONAL!$A$1:$C$13,2,FALSE)</f>
        <v>SELECIONAR</v>
      </c>
    </row>
    <row r="1030" spans="2:14">
      <c r="B1030" s="23" t="str">
        <f t="shared" si="29"/>
        <v>U.</v>
      </c>
      <c r="C1030" s="24" t="s">
        <v>4</v>
      </c>
      <c r="D1030" s="25"/>
      <c r="E1030" s="25"/>
      <c r="F1030" s="24" t="s">
        <v>18</v>
      </c>
      <c r="G1030" s="26">
        <v>1</v>
      </c>
      <c r="H1030" s="31"/>
      <c r="I1030" s="27">
        <v>0</v>
      </c>
      <c r="J1030" s="28">
        <f t="shared" si="28"/>
        <v>0</v>
      </c>
      <c r="K1030" s="29" t="s">
        <v>50</v>
      </c>
      <c r="L1030" s="29" t="s">
        <v>45</v>
      </c>
      <c r="M1030" s="29" t="s">
        <v>51</v>
      </c>
      <c r="N1030" s="30" t="str">
        <f>VLOOKUP(M1030,[6]OPERACIONAL!$A$1:$C$13,2,FALSE)</f>
        <v>SELECIONAR</v>
      </c>
    </row>
    <row r="1031" spans="2:14">
      <c r="B1031" s="23" t="str">
        <f t="shared" si="29"/>
        <v>U.</v>
      </c>
      <c r="C1031" s="24" t="s">
        <v>4</v>
      </c>
      <c r="D1031" s="25"/>
      <c r="E1031" s="25"/>
      <c r="F1031" s="24" t="s">
        <v>18</v>
      </c>
      <c r="G1031" s="26">
        <v>1</v>
      </c>
      <c r="H1031" s="31"/>
      <c r="I1031" s="27">
        <v>0</v>
      </c>
      <c r="J1031" s="28">
        <f t="shared" si="28"/>
        <v>0</v>
      </c>
      <c r="K1031" s="29" t="s">
        <v>50</v>
      </c>
      <c r="L1031" s="29" t="s">
        <v>45</v>
      </c>
      <c r="M1031" s="29" t="s">
        <v>51</v>
      </c>
      <c r="N1031" s="30" t="str">
        <f>VLOOKUP(M1031,[6]OPERACIONAL!$A$1:$C$13,2,FALSE)</f>
        <v>SELECIONAR</v>
      </c>
    </row>
    <row r="1032" spans="2:14">
      <c r="B1032" s="23" t="str">
        <f t="shared" si="29"/>
        <v>U.</v>
      </c>
      <c r="C1032" s="24" t="s">
        <v>4</v>
      </c>
      <c r="D1032" s="25"/>
      <c r="E1032" s="25"/>
      <c r="F1032" s="24" t="s">
        <v>18</v>
      </c>
      <c r="G1032" s="26">
        <v>1</v>
      </c>
      <c r="H1032" s="31"/>
      <c r="I1032" s="27">
        <v>0</v>
      </c>
      <c r="J1032" s="28">
        <f t="shared" si="28"/>
        <v>0</v>
      </c>
      <c r="K1032" s="29" t="s">
        <v>50</v>
      </c>
      <c r="L1032" s="29" t="s">
        <v>45</v>
      </c>
      <c r="M1032" s="29" t="s">
        <v>51</v>
      </c>
      <c r="N1032" s="30" t="str">
        <f>VLOOKUP(M1032,[6]OPERACIONAL!$A$1:$C$13,2,FALSE)</f>
        <v>SELECIONAR</v>
      </c>
    </row>
    <row r="1033" spans="2:14">
      <c r="B1033" s="23" t="str">
        <f t="shared" si="29"/>
        <v>U.</v>
      </c>
      <c r="C1033" s="24" t="s">
        <v>4</v>
      </c>
      <c r="D1033" s="25"/>
      <c r="E1033" s="25"/>
      <c r="F1033" s="24" t="s">
        <v>18</v>
      </c>
      <c r="G1033" s="26">
        <v>1</v>
      </c>
      <c r="H1033" s="31"/>
      <c r="I1033" s="27">
        <v>0</v>
      </c>
      <c r="J1033" s="28">
        <f t="shared" si="28"/>
        <v>0</v>
      </c>
      <c r="K1033" s="29" t="s">
        <v>50</v>
      </c>
      <c r="L1033" s="29" t="s">
        <v>45</v>
      </c>
      <c r="M1033" s="29" t="s">
        <v>51</v>
      </c>
      <c r="N1033" s="30" t="str">
        <f>VLOOKUP(M1033,[6]OPERACIONAL!$A$1:$C$13,2,FALSE)</f>
        <v>SELECIONAR</v>
      </c>
    </row>
    <row r="1034" spans="2:14">
      <c r="B1034" s="23" t="str">
        <f t="shared" si="29"/>
        <v>U.</v>
      </c>
      <c r="C1034" s="24" t="s">
        <v>4</v>
      </c>
      <c r="D1034" s="25"/>
      <c r="E1034" s="25"/>
      <c r="F1034" s="24" t="s">
        <v>18</v>
      </c>
      <c r="G1034" s="26">
        <v>1</v>
      </c>
      <c r="H1034" s="31"/>
      <c r="I1034" s="27">
        <v>0</v>
      </c>
      <c r="J1034" s="28">
        <f t="shared" si="28"/>
        <v>0</v>
      </c>
      <c r="K1034" s="29" t="s">
        <v>50</v>
      </c>
      <c r="L1034" s="29" t="s">
        <v>45</v>
      </c>
      <c r="M1034" s="29" t="s">
        <v>51</v>
      </c>
      <c r="N1034" s="30" t="str">
        <f>VLOOKUP(M1034,[6]OPERACIONAL!$A$1:$C$13,2,FALSE)</f>
        <v>SELECIONAR</v>
      </c>
    </row>
    <row r="1035" spans="2:14">
      <c r="B1035" s="23" t="str">
        <f t="shared" si="29"/>
        <v>U.</v>
      </c>
      <c r="C1035" s="24" t="s">
        <v>4</v>
      </c>
      <c r="D1035" s="25"/>
      <c r="E1035" s="25"/>
      <c r="F1035" s="24" t="s">
        <v>18</v>
      </c>
      <c r="G1035" s="26">
        <v>1</v>
      </c>
      <c r="H1035" s="31"/>
      <c r="I1035" s="27">
        <v>0</v>
      </c>
      <c r="J1035" s="28">
        <f t="shared" si="28"/>
        <v>0</v>
      </c>
      <c r="K1035" s="29" t="s">
        <v>50</v>
      </c>
      <c r="L1035" s="29" t="s">
        <v>45</v>
      </c>
      <c r="M1035" s="29" t="s">
        <v>51</v>
      </c>
      <c r="N1035" s="30" t="str">
        <f>VLOOKUP(M1035,[6]OPERACIONAL!$A$1:$C$13,2,FALSE)</f>
        <v>SELECIONAR</v>
      </c>
    </row>
    <row r="1036" spans="2:14">
      <c r="B1036" s="23" t="str">
        <f t="shared" si="29"/>
        <v>U.</v>
      </c>
      <c r="C1036" s="24" t="s">
        <v>4</v>
      </c>
      <c r="D1036" s="25"/>
      <c r="E1036" s="25"/>
      <c r="F1036" s="24" t="s">
        <v>18</v>
      </c>
      <c r="G1036" s="26">
        <v>1</v>
      </c>
      <c r="H1036" s="31"/>
      <c r="I1036" s="27">
        <v>0</v>
      </c>
      <c r="J1036" s="28">
        <f t="shared" si="28"/>
        <v>0</v>
      </c>
      <c r="K1036" s="29" t="s">
        <v>50</v>
      </c>
      <c r="L1036" s="29" t="s">
        <v>45</v>
      </c>
      <c r="M1036" s="29" t="s">
        <v>51</v>
      </c>
      <c r="N1036" s="30" t="str">
        <f>VLOOKUP(M1036,[6]OPERACIONAL!$A$1:$C$13,2,FALSE)</f>
        <v>SELECIONAR</v>
      </c>
    </row>
    <row r="1037" spans="2:14">
      <c r="B1037" s="23" t="str">
        <f t="shared" si="29"/>
        <v>U.</v>
      </c>
      <c r="C1037" s="24" t="s">
        <v>4</v>
      </c>
      <c r="D1037" s="25"/>
      <c r="E1037" s="25"/>
      <c r="F1037" s="24" t="s">
        <v>18</v>
      </c>
      <c r="G1037" s="26">
        <v>1</v>
      </c>
      <c r="H1037" s="31"/>
      <c r="I1037" s="27">
        <v>0</v>
      </c>
      <c r="J1037" s="28">
        <f t="shared" si="28"/>
        <v>0</v>
      </c>
      <c r="K1037" s="29" t="s">
        <v>50</v>
      </c>
      <c r="L1037" s="29" t="s">
        <v>45</v>
      </c>
      <c r="M1037" s="29" t="s">
        <v>51</v>
      </c>
      <c r="N1037" s="30" t="str">
        <f>VLOOKUP(M1037,[6]OPERACIONAL!$A$1:$C$13,2,FALSE)</f>
        <v>SELECIONAR</v>
      </c>
    </row>
    <row r="1038" spans="2:14">
      <c r="B1038" s="23" t="str">
        <f t="shared" si="29"/>
        <v>U.</v>
      </c>
      <c r="C1038" s="24" t="s">
        <v>4</v>
      </c>
      <c r="D1038" s="25"/>
      <c r="E1038" s="25"/>
      <c r="F1038" s="24" t="s">
        <v>18</v>
      </c>
      <c r="G1038" s="26">
        <v>1</v>
      </c>
      <c r="H1038" s="31"/>
      <c r="I1038" s="27">
        <v>0</v>
      </c>
      <c r="J1038" s="28">
        <f t="shared" si="28"/>
        <v>0</v>
      </c>
      <c r="K1038" s="29" t="s">
        <v>50</v>
      </c>
      <c r="L1038" s="29" t="s">
        <v>45</v>
      </c>
      <c r="M1038" s="29" t="s">
        <v>51</v>
      </c>
      <c r="N1038" s="30" t="str">
        <f>VLOOKUP(M1038,[6]OPERACIONAL!$A$1:$C$13,2,FALSE)</f>
        <v>SELECIONAR</v>
      </c>
    </row>
    <row r="1039" spans="2:14">
      <c r="B1039" s="23" t="str">
        <f t="shared" si="29"/>
        <v>U.</v>
      </c>
      <c r="C1039" s="24" t="s">
        <v>4</v>
      </c>
      <c r="D1039" s="25"/>
      <c r="E1039" s="25"/>
      <c r="F1039" s="24" t="s">
        <v>18</v>
      </c>
      <c r="G1039" s="26">
        <v>1</v>
      </c>
      <c r="H1039" s="31"/>
      <c r="I1039" s="27">
        <v>0</v>
      </c>
      <c r="J1039" s="28">
        <f t="shared" si="28"/>
        <v>0</v>
      </c>
      <c r="K1039" s="29" t="s">
        <v>50</v>
      </c>
      <c r="L1039" s="29" t="s">
        <v>45</v>
      </c>
      <c r="M1039" s="29" t="s">
        <v>51</v>
      </c>
      <c r="N1039" s="30" t="str">
        <f>VLOOKUP(M1039,[6]OPERACIONAL!$A$1:$C$13,2,FALSE)</f>
        <v>SELECIONAR</v>
      </c>
    </row>
    <row r="1040" spans="2:14">
      <c r="B1040" s="23" t="str">
        <f t="shared" si="29"/>
        <v>U.</v>
      </c>
      <c r="C1040" s="24" t="s">
        <v>4</v>
      </c>
      <c r="D1040" s="25"/>
      <c r="E1040" s="25"/>
      <c r="F1040" s="24" t="s">
        <v>18</v>
      </c>
      <c r="G1040" s="26">
        <v>1</v>
      </c>
      <c r="H1040" s="31"/>
      <c r="I1040" s="27">
        <v>0</v>
      </c>
      <c r="J1040" s="28">
        <f t="shared" si="28"/>
        <v>0</v>
      </c>
      <c r="K1040" s="29" t="s">
        <v>50</v>
      </c>
      <c r="L1040" s="29" t="s">
        <v>45</v>
      </c>
      <c r="M1040" s="29" t="s">
        <v>51</v>
      </c>
      <c r="N1040" s="30" t="str">
        <f>VLOOKUP(M1040,[6]OPERACIONAL!$A$1:$C$13,2,FALSE)</f>
        <v>SELECIONAR</v>
      </c>
    </row>
    <row r="1041" spans="2:14" ht="12.75" thickBot="1">
      <c r="B1041" s="32" t="str">
        <f t="shared" si="29"/>
        <v>U.</v>
      </c>
      <c r="C1041" s="33" t="s">
        <v>4</v>
      </c>
      <c r="D1041" s="34"/>
      <c r="E1041" s="34"/>
      <c r="F1041" s="33" t="s">
        <v>18</v>
      </c>
      <c r="G1041" s="35">
        <v>1</v>
      </c>
      <c r="H1041" s="36"/>
      <c r="I1041" s="37">
        <v>0</v>
      </c>
      <c r="J1041" s="38">
        <f t="shared" si="28"/>
        <v>0</v>
      </c>
      <c r="K1041" s="39" t="s">
        <v>50</v>
      </c>
      <c r="L1041" s="39" t="s">
        <v>45</v>
      </c>
      <c r="M1041" s="39" t="s">
        <v>51</v>
      </c>
      <c r="N1041" s="40" t="str">
        <f>VLOOKUP(M1041,[6]OPERACIONAL!$A$1:$C$13,2,FALSE)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83C981-288D-47EA-B2D3-E2838C541936}">
  <dimension ref="B1:N1040"/>
  <sheetViews>
    <sheetView topLeftCell="A44" zoomScale="90" zoomScaleNormal="90" workbookViewId="0">
      <selection activeCell="K4" sqref="K4:M49"/>
    </sheetView>
  </sheetViews>
  <sheetFormatPr defaultRowHeight="12"/>
  <cols>
    <col min="1" max="1" width="9.140625" style="1"/>
    <col min="2" max="2" width="4.140625" style="1" bestFit="1" customWidth="1"/>
    <col min="3" max="3" width="6" style="1" bestFit="1" customWidth="1"/>
    <col min="4" max="5" width="11.5703125" style="2" bestFit="1" customWidth="1"/>
    <col min="6" max="6" width="7.7109375" style="1" bestFit="1" customWidth="1"/>
    <col min="7" max="7" width="9.42578125" style="1" customWidth="1"/>
    <col min="8" max="8" width="11.5703125" style="1" bestFit="1" customWidth="1"/>
    <col min="9" max="9" width="13.7109375" style="1" customWidth="1"/>
    <col min="10" max="10" width="17.85546875" style="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SUBTOTAL(9,J4:J1040)</f>
        <v>18447258.18</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96">
      <c r="B4" s="14" t="str">
        <f>MID(C4,1,2)</f>
        <v>18</v>
      </c>
      <c r="C4" s="15" t="s">
        <v>599</v>
      </c>
      <c r="D4" s="16" t="s">
        <v>600</v>
      </c>
      <c r="E4" s="25" t="s">
        <v>601</v>
      </c>
      <c r="F4" s="15" t="s">
        <v>55</v>
      </c>
      <c r="G4" s="17">
        <v>12</v>
      </c>
      <c r="H4" s="18">
        <v>45333</v>
      </c>
      <c r="I4" s="19">
        <v>31168.91</v>
      </c>
      <c r="J4" s="20">
        <f>G4*I4</f>
        <v>374026.92</v>
      </c>
      <c r="K4" s="21" t="s">
        <v>20</v>
      </c>
      <c r="L4" s="21" t="s">
        <v>21</v>
      </c>
      <c r="M4" s="21" t="s">
        <v>602</v>
      </c>
      <c r="N4" s="22" t="str">
        <f>VLOOKUP(M4,[7]OPERACIONAL!$A$1:$C$13,2,FALSE)</f>
        <v>OUTRAS DESPESAS DE PESSOAL DECORRENTES DE CONTRATOS DE TERCEIRIZAÇÃO</v>
      </c>
    </row>
    <row r="5" spans="2:14" ht="120">
      <c r="B5" s="23" t="str">
        <f t="shared" ref="B5:B68" si="0">MID(C5,1,2)</f>
        <v>18</v>
      </c>
      <c r="C5" s="24" t="s">
        <v>599</v>
      </c>
      <c r="D5" s="25" t="s">
        <v>603</v>
      </c>
      <c r="E5" s="25" t="s">
        <v>604</v>
      </c>
      <c r="F5" s="24" t="s">
        <v>55</v>
      </c>
      <c r="G5" s="26">
        <v>12</v>
      </c>
      <c r="H5" s="45">
        <v>45505</v>
      </c>
      <c r="I5" s="27">
        <v>11500</v>
      </c>
      <c r="J5" s="28">
        <f t="shared" ref="J5:J68" si="1">G5*I5</f>
        <v>138000</v>
      </c>
      <c r="K5" s="29" t="s">
        <v>20</v>
      </c>
      <c r="L5" s="29" t="s">
        <v>21</v>
      </c>
      <c r="M5" s="29" t="s">
        <v>37</v>
      </c>
      <c r="N5" s="30" t="str">
        <f>VLOOKUP(M5,[7]OPERACIONAL!$A$1:$C$13,2,FALSE)</f>
        <v>OUTROS SERVIÇOS DE TERCEIROS - PESSOA FÍSICA</v>
      </c>
    </row>
    <row r="6" spans="2:14" ht="120">
      <c r="B6" s="23" t="str">
        <f t="shared" si="0"/>
        <v>18</v>
      </c>
      <c r="C6" s="24" t="s">
        <v>599</v>
      </c>
      <c r="D6" s="25" t="s">
        <v>605</v>
      </c>
      <c r="E6" s="25" t="s">
        <v>604</v>
      </c>
      <c r="F6" s="24" t="s">
        <v>55</v>
      </c>
      <c r="G6" s="26">
        <v>12</v>
      </c>
      <c r="H6" s="45">
        <v>45536</v>
      </c>
      <c r="I6" s="27">
        <v>4200</v>
      </c>
      <c r="J6" s="28">
        <f t="shared" si="1"/>
        <v>50400</v>
      </c>
      <c r="K6" s="29" t="s">
        <v>20</v>
      </c>
      <c r="L6" s="29" t="s">
        <v>21</v>
      </c>
      <c r="M6" s="29" t="s">
        <v>37</v>
      </c>
      <c r="N6" s="30" t="str">
        <f>VLOOKUP(M6,[7]OPERACIONAL!$A$1:$C$13,2,FALSE)</f>
        <v>OUTROS SERVIÇOS DE TERCEIROS - PESSOA FÍSICA</v>
      </c>
    </row>
    <row r="7" spans="2:14" ht="108">
      <c r="B7" s="23" t="str">
        <f t="shared" si="0"/>
        <v>18</v>
      </c>
      <c r="C7" s="24" t="s">
        <v>599</v>
      </c>
      <c r="D7" s="25" t="s">
        <v>606</v>
      </c>
      <c r="E7" s="25" t="s">
        <v>607</v>
      </c>
      <c r="F7" s="24" t="s">
        <v>55</v>
      </c>
      <c r="G7" s="26">
        <v>12</v>
      </c>
      <c r="H7" s="45">
        <v>45422</v>
      </c>
      <c r="I7" s="27">
        <v>969.6</v>
      </c>
      <c r="J7" s="28">
        <f t="shared" si="1"/>
        <v>11635.2</v>
      </c>
      <c r="K7" s="29" t="s">
        <v>20</v>
      </c>
      <c r="L7" s="29" t="s">
        <v>21</v>
      </c>
      <c r="M7" s="29" t="s">
        <v>34</v>
      </c>
      <c r="N7" s="30" t="str">
        <f>VLOOKUP(M7,[7]OPERACIONAL!$A$1:$C$13,2,FALSE)</f>
        <v>OUTROS SERVIÇOS DE TERCEIROS - PESSOA JURÍDICA</v>
      </c>
    </row>
    <row r="8" spans="2:14" ht="96">
      <c r="B8" s="23" t="str">
        <f t="shared" si="0"/>
        <v>18</v>
      </c>
      <c r="C8" s="24" t="s">
        <v>599</v>
      </c>
      <c r="D8" s="25" t="s">
        <v>608</v>
      </c>
      <c r="E8" s="25" t="s">
        <v>609</v>
      </c>
      <c r="F8" s="24" t="s">
        <v>55</v>
      </c>
      <c r="G8" s="26">
        <v>12</v>
      </c>
      <c r="H8" s="45">
        <v>45388</v>
      </c>
      <c r="I8" s="27">
        <v>3951.31</v>
      </c>
      <c r="J8" s="28">
        <f t="shared" si="1"/>
        <v>47415.72</v>
      </c>
      <c r="K8" s="29" t="s">
        <v>20</v>
      </c>
      <c r="L8" s="29" t="s">
        <v>21</v>
      </c>
      <c r="M8" s="29" t="s">
        <v>34</v>
      </c>
      <c r="N8" s="30" t="str">
        <f>VLOOKUP(M8,[7]OPERACIONAL!$A$1:$C$13,2,FALSE)</f>
        <v>OUTROS SERVIÇOS DE TERCEIROS - PESSOA JURÍDICA</v>
      </c>
    </row>
    <row r="9" spans="2:14" ht="84">
      <c r="B9" s="23" t="str">
        <f t="shared" si="0"/>
        <v>18</v>
      </c>
      <c r="C9" s="24" t="s">
        <v>599</v>
      </c>
      <c r="D9" s="25" t="s">
        <v>610</v>
      </c>
      <c r="E9" s="25" t="s">
        <v>601</v>
      </c>
      <c r="F9" s="24" t="s">
        <v>55</v>
      </c>
      <c r="G9" s="26">
        <v>12</v>
      </c>
      <c r="H9" s="45">
        <v>45638</v>
      </c>
      <c r="I9" s="27">
        <v>100309.81</v>
      </c>
      <c r="J9" s="28">
        <f t="shared" si="1"/>
        <v>1203717.72</v>
      </c>
      <c r="K9" s="29" t="s">
        <v>20</v>
      </c>
      <c r="L9" s="29" t="s">
        <v>21</v>
      </c>
      <c r="M9" s="29" t="s">
        <v>34</v>
      </c>
      <c r="N9" s="30" t="str">
        <f>VLOOKUP(M9,[7]OPERACIONAL!$A$1:$C$13,2,FALSE)</f>
        <v>OUTROS SERVIÇOS DE TERCEIROS - PESSOA JURÍDICA</v>
      </c>
    </row>
    <row r="10" spans="2:14" ht="108">
      <c r="B10" s="23" t="str">
        <f t="shared" si="0"/>
        <v>18</v>
      </c>
      <c r="C10" s="24" t="s">
        <v>599</v>
      </c>
      <c r="D10" s="25" t="s">
        <v>611</v>
      </c>
      <c r="E10" s="25" t="s">
        <v>607</v>
      </c>
      <c r="F10" s="24" t="s">
        <v>55</v>
      </c>
      <c r="G10" s="26">
        <v>12</v>
      </c>
      <c r="H10" s="45">
        <v>45353</v>
      </c>
      <c r="I10" s="27">
        <v>185.8</v>
      </c>
      <c r="J10" s="28">
        <f t="shared" si="1"/>
        <v>2229.6000000000004</v>
      </c>
      <c r="K10" s="29" t="s">
        <v>20</v>
      </c>
      <c r="L10" s="29" t="s">
        <v>21</v>
      </c>
      <c r="M10" s="29" t="s">
        <v>34</v>
      </c>
      <c r="N10" s="30" t="str">
        <f>VLOOKUP(M10,[7]OPERACIONAL!$A$1:$C$13,2,FALSE)</f>
        <v>OUTROS SERVIÇOS DE TERCEIROS - PESSOA JURÍDICA</v>
      </c>
    </row>
    <row r="11" spans="2:14" ht="108">
      <c r="B11" s="23" t="str">
        <f t="shared" si="0"/>
        <v>18</v>
      </c>
      <c r="C11" s="24" t="s">
        <v>599</v>
      </c>
      <c r="D11" s="25" t="s">
        <v>612</v>
      </c>
      <c r="E11" s="25" t="s">
        <v>607</v>
      </c>
      <c r="F11" s="24" t="s">
        <v>55</v>
      </c>
      <c r="G11" s="26">
        <v>12</v>
      </c>
      <c r="H11" s="45">
        <v>45345</v>
      </c>
      <c r="I11" s="27">
        <v>519.30999999999995</v>
      </c>
      <c r="J11" s="28">
        <f t="shared" si="1"/>
        <v>6231.7199999999993</v>
      </c>
      <c r="K11" s="29" t="s">
        <v>20</v>
      </c>
      <c r="L11" s="29" t="s">
        <v>21</v>
      </c>
      <c r="M11" s="29" t="s">
        <v>34</v>
      </c>
      <c r="N11" s="30" t="str">
        <f>VLOOKUP(M11,[7]OPERACIONAL!$A$1:$C$13,2,FALSE)</f>
        <v>OUTROS SERVIÇOS DE TERCEIROS - PESSOA JURÍDICA</v>
      </c>
    </row>
    <row r="12" spans="2:14" ht="96">
      <c r="B12" s="23" t="str">
        <f t="shared" si="0"/>
        <v>18</v>
      </c>
      <c r="C12" s="24" t="s">
        <v>599</v>
      </c>
      <c r="D12" s="25" t="s">
        <v>613</v>
      </c>
      <c r="E12" s="25" t="s">
        <v>609</v>
      </c>
      <c r="F12" s="24" t="s">
        <v>55</v>
      </c>
      <c r="G12" s="26">
        <v>12</v>
      </c>
      <c r="H12" s="45">
        <v>45429</v>
      </c>
      <c r="I12" s="27">
        <v>495</v>
      </c>
      <c r="J12" s="28">
        <f t="shared" si="1"/>
        <v>5940</v>
      </c>
      <c r="K12" s="29" t="s">
        <v>20</v>
      </c>
      <c r="L12" s="29" t="s">
        <v>21</v>
      </c>
      <c r="M12" s="29" t="s">
        <v>34</v>
      </c>
      <c r="N12" s="30" t="str">
        <f>VLOOKUP(M12,[7]OPERACIONAL!$A$1:$C$13,2,FALSE)</f>
        <v>OUTROS SERVIÇOS DE TERCEIROS - PESSOA JURÍDICA</v>
      </c>
    </row>
    <row r="13" spans="2:14" ht="84">
      <c r="B13" s="23" t="str">
        <f t="shared" si="0"/>
        <v>18</v>
      </c>
      <c r="C13" s="24" t="s">
        <v>599</v>
      </c>
      <c r="D13" s="25" t="s">
        <v>614</v>
      </c>
      <c r="E13" s="25" t="s">
        <v>601</v>
      </c>
      <c r="F13" s="24" t="s">
        <v>55</v>
      </c>
      <c r="G13" s="26">
        <v>12</v>
      </c>
      <c r="H13" s="45">
        <v>45566</v>
      </c>
      <c r="I13" s="27">
        <v>62894.66</v>
      </c>
      <c r="J13" s="28">
        <f t="shared" si="1"/>
        <v>754735.92</v>
      </c>
      <c r="K13" s="29" t="s">
        <v>20</v>
      </c>
      <c r="L13" s="29" t="s">
        <v>21</v>
      </c>
      <c r="M13" s="29" t="s">
        <v>34</v>
      </c>
      <c r="N13" s="30" t="str">
        <f>VLOOKUP(M13,[7]OPERACIONAL!$A$1:$C$13,2,FALSE)</f>
        <v>OUTROS SERVIÇOS DE TERCEIROS - PESSOA JURÍDICA</v>
      </c>
    </row>
    <row r="14" spans="2:14" ht="120">
      <c r="B14" s="23" t="str">
        <f t="shared" si="0"/>
        <v>18</v>
      </c>
      <c r="C14" s="24" t="s">
        <v>599</v>
      </c>
      <c r="D14" s="25" t="s">
        <v>615</v>
      </c>
      <c r="E14" s="25" t="s">
        <v>604</v>
      </c>
      <c r="F14" s="24" t="s">
        <v>55</v>
      </c>
      <c r="G14" s="26">
        <v>12</v>
      </c>
      <c r="H14" s="45">
        <v>45400</v>
      </c>
      <c r="I14" s="27">
        <v>11000</v>
      </c>
      <c r="J14" s="28">
        <f t="shared" si="1"/>
        <v>132000</v>
      </c>
      <c r="K14" s="29" t="s">
        <v>20</v>
      </c>
      <c r="L14" s="29" t="s">
        <v>21</v>
      </c>
      <c r="M14" s="29" t="s">
        <v>34</v>
      </c>
      <c r="N14" s="30" t="str">
        <f>VLOOKUP(M14,[7]OPERACIONAL!$A$1:$C$13,2,FALSE)</f>
        <v>OUTROS SERVIÇOS DE TERCEIROS - PESSOA JURÍDICA</v>
      </c>
    </row>
    <row r="15" spans="2:14" ht="96">
      <c r="B15" s="23" t="str">
        <f t="shared" si="0"/>
        <v>18</v>
      </c>
      <c r="C15" s="24" t="s">
        <v>599</v>
      </c>
      <c r="D15" s="25" t="s">
        <v>616</v>
      </c>
      <c r="E15" s="25" t="s">
        <v>617</v>
      </c>
      <c r="F15" s="24" t="s">
        <v>55</v>
      </c>
      <c r="G15" s="26">
        <v>12</v>
      </c>
      <c r="H15" s="45">
        <v>45544</v>
      </c>
      <c r="I15" s="27">
        <v>1330.02</v>
      </c>
      <c r="J15" s="28">
        <f t="shared" si="1"/>
        <v>15960.24</v>
      </c>
      <c r="K15" s="29" t="s">
        <v>20</v>
      </c>
      <c r="L15" s="29" t="s">
        <v>21</v>
      </c>
      <c r="M15" s="29" t="s">
        <v>28</v>
      </c>
      <c r="N15" s="30" t="str">
        <f>VLOOKUP(M15,[7]OPERACIONAL!$A$1:$C$13,2,FALSE)</f>
        <v>SERVIÇOS DE TECNOLOGIA DA INFORMAÇÃO E COMUNICAÇÃO - PESSOA JURÍDICA</v>
      </c>
    </row>
    <row r="16" spans="2:14" ht="288">
      <c r="B16" s="23" t="str">
        <f t="shared" si="0"/>
        <v>18</v>
      </c>
      <c r="C16" s="24" t="s">
        <v>599</v>
      </c>
      <c r="D16" s="25" t="s">
        <v>618</v>
      </c>
      <c r="E16" s="25" t="s">
        <v>619</v>
      </c>
      <c r="F16" s="24" t="s">
        <v>620</v>
      </c>
      <c r="G16" s="26">
        <v>1</v>
      </c>
      <c r="H16" s="45">
        <v>45474</v>
      </c>
      <c r="I16" s="27">
        <v>5200000</v>
      </c>
      <c r="J16" s="28">
        <f t="shared" si="1"/>
        <v>5200000</v>
      </c>
      <c r="K16" s="29" t="s">
        <v>43</v>
      </c>
      <c r="L16" s="29" t="s">
        <v>21</v>
      </c>
      <c r="M16" s="29" t="s">
        <v>34</v>
      </c>
      <c r="N16" s="30" t="str">
        <f>VLOOKUP(M16,[7]OPERACIONAL!$A$1:$C$13,2,FALSE)</f>
        <v>OUTROS SERVIÇOS DE TERCEIROS - PESSOA JURÍDICA</v>
      </c>
    </row>
    <row r="17" spans="2:14" ht="288">
      <c r="B17" s="23" t="str">
        <f t="shared" si="0"/>
        <v>18</v>
      </c>
      <c r="C17" s="24" t="s">
        <v>599</v>
      </c>
      <c r="D17" s="25" t="s">
        <v>621</v>
      </c>
      <c r="E17" s="25" t="s">
        <v>622</v>
      </c>
      <c r="F17" s="24" t="s">
        <v>620</v>
      </c>
      <c r="G17" s="26">
        <v>1</v>
      </c>
      <c r="H17" s="45">
        <v>45474</v>
      </c>
      <c r="I17" s="27">
        <v>206151.9</v>
      </c>
      <c r="J17" s="28">
        <f t="shared" si="1"/>
        <v>206151.9</v>
      </c>
      <c r="K17" s="29" t="s">
        <v>43</v>
      </c>
      <c r="L17" s="29" t="s">
        <v>21</v>
      </c>
      <c r="M17" s="29" t="s">
        <v>34</v>
      </c>
      <c r="N17" s="30" t="str">
        <f>VLOOKUP(M17,[7]OPERACIONAL!$A$1:$C$13,2,FALSE)</f>
        <v>OUTROS SERVIÇOS DE TERCEIROS - PESSOA JURÍDICA</v>
      </c>
    </row>
    <row r="18" spans="2:14" ht="288">
      <c r="B18" s="23" t="str">
        <f t="shared" si="0"/>
        <v>18</v>
      </c>
      <c r="C18" s="24" t="s">
        <v>599</v>
      </c>
      <c r="D18" s="25" t="s">
        <v>623</v>
      </c>
      <c r="E18" s="25" t="s">
        <v>622</v>
      </c>
      <c r="F18" s="24" t="s">
        <v>620</v>
      </c>
      <c r="G18" s="26">
        <v>1</v>
      </c>
      <c r="H18" s="45">
        <v>45474</v>
      </c>
      <c r="I18" s="27">
        <v>672000</v>
      </c>
      <c r="J18" s="28">
        <f t="shared" si="1"/>
        <v>672000</v>
      </c>
      <c r="K18" s="29" t="s">
        <v>43</v>
      </c>
      <c r="L18" s="29" t="s">
        <v>21</v>
      </c>
      <c r="M18" s="29" t="s">
        <v>34</v>
      </c>
      <c r="N18" s="30" t="str">
        <f>VLOOKUP(M18,[7]OPERACIONAL!$A$1:$C$13,2,FALSE)</f>
        <v>OUTROS SERVIÇOS DE TERCEIROS - PESSOA JURÍDICA</v>
      </c>
    </row>
    <row r="19" spans="2:14" ht="288">
      <c r="B19" s="23" t="str">
        <f t="shared" si="0"/>
        <v>18</v>
      </c>
      <c r="C19" s="24" t="s">
        <v>599</v>
      </c>
      <c r="D19" s="25" t="s">
        <v>624</v>
      </c>
      <c r="E19" s="25" t="s">
        <v>622</v>
      </c>
      <c r="F19" s="24" t="s">
        <v>620</v>
      </c>
      <c r="G19" s="26">
        <v>1</v>
      </c>
      <c r="H19" s="45">
        <v>45474</v>
      </c>
      <c r="I19" s="27">
        <v>78000</v>
      </c>
      <c r="J19" s="28">
        <f t="shared" si="1"/>
        <v>78000</v>
      </c>
      <c r="K19" s="29" t="s">
        <v>43</v>
      </c>
      <c r="L19" s="29" t="s">
        <v>21</v>
      </c>
      <c r="M19" s="29" t="s">
        <v>34</v>
      </c>
      <c r="N19" s="30" t="str">
        <f>VLOOKUP(M19,[7]OPERACIONAL!$A$1:$C$13,2,FALSE)</f>
        <v>OUTROS SERVIÇOS DE TERCEIROS - PESSOA JURÍDICA</v>
      </c>
    </row>
    <row r="20" spans="2:14" ht="144">
      <c r="B20" s="23" t="str">
        <f t="shared" si="0"/>
        <v>18</v>
      </c>
      <c r="C20" s="24" t="s">
        <v>599</v>
      </c>
      <c r="D20" s="25" t="s">
        <v>625</v>
      </c>
      <c r="E20" s="25" t="s">
        <v>626</v>
      </c>
      <c r="F20" s="24" t="s">
        <v>18</v>
      </c>
      <c r="G20" s="26">
        <v>1</v>
      </c>
      <c r="H20" s="45">
        <v>45597</v>
      </c>
      <c r="I20" s="27">
        <v>530000</v>
      </c>
      <c r="J20" s="28">
        <f t="shared" si="1"/>
        <v>530000</v>
      </c>
      <c r="K20" s="29" t="s">
        <v>43</v>
      </c>
      <c r="L20" s="29" t="s">
        <v>21</v>
      </c>
      <c r="M20" s="29" t="s">
        <v>34</v>
      </c>
      <c r="N20" s="30" t="str">
        <f>VLOOKUP(M20,[7]OPERACIONAL!$A$1:$C$13,2,FALSE)</f>
        <v>OUTROS SERVIÇOS DE TERCEIROS - PESSOA JURÍDICA</v>
      </c>
    </row>
    <row r="21" spans="2:14" ht="144">
      <c r="B21" s="23" t="str">
        <f t="shared" si="0"/>
        <v>18</v>
      </c>
      <c r="C21" s="24" t="s">
        <v>599</v>
      </c>
      <c r="D21" s="25" t="s">
        <v>627</v>
      </c>
      <c r="E21" s="25" t="s">
        <v>628</v>
      </c>
      <c r="F21" s="24" t="s">
        <v>55</v>
      </c>
      <c r="G21" s="26">
        <v>12</v>
      </c>
      <c r="H21" s="45">
        <v>45292</v>
      </c>
      <c r="I21" s="27">
        <v>200000</v>
      </c>
      <c r="J21" s="28">
        <f t="shared" si="1"/>
        <v>2400000</v>
      </c>
      <c r="K21" s="29" t="s">
        <v>20</v>
      </c>
      <c r="L21" s="29" t="s">
        <v>21</v>
      </c>
      <c r="M21" s="29" t="s">
        <v>34</v>
      </c>
      <c r="N21" s="30" t="str">
        <f>VLOOKUP(M21,[7]OPERACIONAL!$A$1:$C$13,2,FALSE)</f>
        <v>OUTROS SERVIÇOS DE TERCEIROS - PESSOA JURÍDICA</v>
      </c>
    </row>
    <row r="22" spans="2:14" ht="108">
      <c r="B22" s="23" t="str">
        <f t="shared" si="0"/>
        <v>18</v>
      </c>
      <c r="C22" s="43" t="s">
        <v>599</v>
      </c>
      <c r="D22" s="44" t="s">
        <v>629</v>
      </c>
      <c r="E22" s="44" t="s">
        <v>630</v>
      </c>
      <c r="F22" s="43" t="s">
        <v>55</v>
      </c>
      <c r="G22" s="58">
        <v>12</v>
      </c>
      <c r="H22" s="123">
        <v>45306</v>
      </c>
      <c r="I22" s="47">
        <v>10000</v>
      </c>
      <c r="J22" s="28">
        <f t="shared" si="1"/>
        <v>120000</v>
      </c>
      <c r="K22" s="29" t="s">
        <v>43</v>
      </c>
      <c r="L22" s="29" t="s">
        <v>21</v>
      </c>
      <c r="M22" s="29" t="s">
        <v>31</v>
      </c>
      <c r="N22" s="30" t="str">
        <f>VLOOKUP(M22,[7]OPERACIONAL!$A$1:$C$13,2,FALSE)</f>
        <v>MATERIAL DE CONSUMO</v>
      </c>
    </row>
    <row r="23" spans="2:14" ht="108">
      <c r="B23" s="23" t="str">
        <f t="shared" si="0"/>
        <v>18</v>
      </c>
      <c r="C23" s="24" t="s">
        <v>599</v>
      </c>
      <c r="D23" s="25" t="s">
        <v>631</v>
      </c>
      <c r="E23" s="25" t="s">
        <v>632</v>
      </c>
      <c r="F23" s="24" t="s">
        <v>55</v>
      </c>
      <c r="G23" s="26">
        <v>12</v>
      </c>
      <c r="H23" s="45">
        <v>45323</v>
      </c>
      <c r="I23" s="27">
        <v>6600</v>
      </c>
      <c r="J23" s="28">
        <f t="shared" si="1"/>
        <v>79200</v>
      </c>
      <c r="K23" s="29" t="s">
        <v>43</v>
      </c>
      <c r="L23" s="29" t="s">
        <v>21</v>
      </c>
      <c r="M23" s="29" t="s">
        <v>34</v>
      </c>
      <c r="N23" s="30" t="str">
        <f>VLOOKUP(M23,[7]OPERACIONAL!$A$1:$C$13,2,FALSE)</f>
        <v>OUTROS SERVIÇOS DE TERCEIROS - PESSOA JURÍDICA</v>
      </c>
    </row>
    <row r="24" spans="2:14" ht="96">
      <c r="B24" s="23" t="str">
        <f t="shared" si="0"/>
        <v>18</v>
      </c>
      <c r="C24" s="43" t="s">
        <v>599</v>
      </c>
      <c r="D24" s="44" t="s">
        <v>633</v>
      </c>
      <c r="E24" s="44" t="s">
        <v>634</v>
      </c>
      <c r="F24" s="43" t="s">
        <v>18</v>
      </c>
      <c r="G24" s="58">
        <v>1</v>
      </c>
      <c r="H24" s="123">
        <v>45383</v>
      </c>
      <c r="I24" s="47">
        <v>600000</v>
      </c>
      <c r="J24" s="28">
        <f t="shared" si="1"/>
        <v>600000</v>
      </c>
      <c r="K24" s="29" t="s">
        <v>43</v>
      </c>
      <c r="L24" s="29" t="s">
        <v>21</v>
      </c>
      <c r="M24" s="29" t="s">
        <v>34</v>
      </c>
      <c r="N24" s="30" t="str">
        <f>VLOOKUP(M24,[7]OPERACIONAL!$A$1:$C$13,2,FALSE)</f>
        <v>OUTROS SERVIÇOS DE TERCEIROS - PESSOA JURÍDICA</v>
      </c>
    </row>
    <row r="25" spans="2:14" ht="276">
      <c r="B25" s="23" t="str">
        <f t="shared" si="0"/>
        <v>18</v>
      </c>
      <c r="C25" s="24" t="s">
        <v>599</v>
      </c>
      <c r="D25" s="25" t="s">
        <v>635</v>
      </c>
      <c r="E25" s="25" t="s">
        <v>636</v>
      </c>
      <c r="F25" s="24" t="s">
        <v>620</v>
      </c>
      <c r="G25" s="26">
        <v>1</v>
      </c>
      <c r="H25" s="45">
        <v>45474</v>
      </c>
      <c r="I25" s="27">
        <v>150000</v>
      </c>
      <c r="J25" s="28">
        <f t="shared" si="1"/>
        <v>150000</v>
      </c>
      <c r="K25" s="29" t="s">
        <v>43</v>
      </c>
      <c r="L25" s="29" t="s">
        <v>21</v>
      </c>
      <c r="M25" s="29" t="s">
        <v>34</v>
      </c>
      <c r="N25" s="30" t="str">
        <f>VLOOKUP(M25,[7]OPERACIONAL!$A$1:$C$13,2,FALSE)</f>
        <v>OUTROS SERVIÇOS DE TERCEIROS - PESSOA JURÍDICA</v>
      </c>
    </row>
    <row r="26" spans="2:14" ht="108">
      <c r="B26" s="23" t="str">
        <f t="shared" si="0"/>
        <v>18</v>
      </c>
      <c r="C26" s="24" t="s">
        <v>599</v>
      </c>
      <c r="D26" s="25" t="s">
        <v>637</v>
      </c>
      <c r="E26" s="25" t="s">
        <v>638</v>
      </c>
      <c r="F26" s="24" t="s">
        <v>620</v>
      </c>
      <c r="G26" s="26">
        <v>1</v>
      </c>
      <c r="H26" s="45">
        <v>45381</v>
      </c>
      <c r="I26" s="27">
        <v>200000</v>
      </c>
      <c r="J26" s="28">
        <f t="shared" si="1"/>
        <v>200000</v>
      </c>
      <c r="K26" s="29" t="s">
        <v>43</v>
      </c>
      <c r="L26" s="29" t="s">
        <v>21</v>
      </c>
      <c r="M26" s="29" t="s">
        <v>48</v>
      </c>
      <c r="N26" s="30" t="str">
        <f>VLOOKUP(M26,[7]OPERACIONAL!$A$1:$C$13,2,FALSE)</f>
        <v>MATERIAL, BEM OU SERVIÇO PARA DISTRIBUIÇÃO GRATUITA</v>
      </c>
    </row>
    <row r="27" spans="2:14" ht="108">
      <c r="B27" s="23" t="str">
        <f t="shared" si="0"/>
        <v>18</v>
      </c>
      <c r="C27" s="24" t="s">
        <v>599</v>
      </c>
      <c r="D27" s="25" t="s">
        <v>639</v>
      </c>
      <c r="E27" s="25" t="s">
        <v>638</v>
      </c>
      <c r="F27" s="24" t="s">
        <v>620</v>
      </c>
      <c r="G27" s="26">
        <v>1</v>
      </c>
      <c r="H27" s="45">
        <v>45381</v>
      </c>
      <c r="I27" s="27">
        <v>100000</v>
      </c>
      <c r="J27" s="28">
        <f t="shared" si="1"/>
        <v>100000</v>
      </c>
      <c r="K27" s="29" t="s">
        <v>43</v>
      </c>
      <c r="L27" s="29" t="s">
        <v>69</v>
      </c>
      <c r="M27" s="29" t="s">
        <v>48</v>
      </c>
      <c r="N27" s="30" t="str">
        <f>VLOOKUP(M27,[7]OPERACIONAL!$A$1:$C$13,2,FALSE)</f>
        <v>MATERIAL, BEM OU SERVIÇO PARA DISTRIBUIÇÃO GRATUITA</v>
      </c>
    </row>
    <row r="28" spans="2:14" ht="228">
      <c r="B28" s="23" t="str">
        <f t="shared" si="0"/>
        <v>18</v>
      </c>
      <c r="C28" s="24" t="s">
        <v>599</v>
      </c>
      <c r="D28" s="25" t="s">
        <v>640</v>
      </c>
      <c r="E28" s="25" t="s">
        <v>641</v>
      </c>
      <c r="F28" s="24" t="s">
        <v>642</v>
      </c>
      <c r="G28" s="26">
        <v>6</v>
      </c>
      <c r="H28" s="45">
        <v>45474</v>
      </c>
      <c r="I28" s="27">
        <v>50000</v>
      </c>
      <c r="J28" s="28">
        <f t="shared" si="1"/>
        <v>300000</v>
      </c>
      <c r="K28" s="29" t="s">
        <v>43</v>
      </c>
      <c r="L28" s="29" t="s">
        <v>21</v>
      </c>
      <c r="M28" s="29" t="s">
        <v>34</v>
      </c>
      <c r="N28" s="30" t="str">
        <f>VLOOKUP(M28,[7]OPERACIONAL!$A$1:$C$13,2,FALSE)</f>
        <v>OUTROS SERVIÇOS DE TERCEIROS - PESSOA JURÍDICA</v>
      </c>
    </row>
    <row r="29" spans="2:14" ht="84">
      <c r="B29" s="23" t="str">
        <f t="shared" si="0"/>
        <v>18</v>
      </c>
      <c r="C29" s="24" t="s">
        <v>599</v>
      </c>
      <c r="D29" s="25" t="s">
        <v>643</v>
      </c>
      <c r="E29" s="25" t="s">
        <v>644</v>
      </c>
      <c r="F29" s="24" t="s">
        <v>620</v>
      </c>
      <c r="G29" s="26">
        <v>1</v>
      </c>
      <c r="H29" s="45">
        <v>45566</v>
      </c>
      <c r="I29" s="27">
        <v>3200000</v>
      </c>
      <c r="J29" s="28">
        <f t="shared" si="1"/>
        <v>3200000</v>
      </c>
      <c r="K29" s="29" t="s">
        <v>43</v>
      </c>
      <c r="L29" s="29" t="s">
        <v>21</v>
      </c>
      <c r="M29" s="29" t="s">
        <v>34</v>
      </c>
      <c r="N29" s="30" t="str">
        <f>VLOOKUP(M29,[7]OPERACIONAL!$A$1:$C$13,2,FALSE)</f>
        <v>OUTROS SERVIÇOS DE TERCEIROS - PESSOA JURÍDICA</v>
      </c>
    </row>
    <row r="30" spans="2:14" ht="276">
      <c r="B30" s="23" t="str">
        <f t="shared" si="0"/>
        <v>18</v>
      </c>
      <c r="C30" s="24" t="s">
        <v>599</v>
      </c>
      <c r="D30" s="25" t="s">
        <v>645</v>
      </c>
      <c r="E30" s="25" t="s">
        <v>646</v>
      </c>
      <c r="F30" s="24" t="s">
        <v>18</v>
      </c>
      <c r="G30" s="26">
        <v>1</v>
      </c>
      <c r="H30" s="45">
        <v>45474</v>
      </c>
      <c r="I30" s="27">
        <v>350000</v>
      </c>
      <c r="J30" s="28">
        <f t="shared" si="1"/>
        <v>350000</v>
      </c>
      <c r="K30" s="29" t="s">
        <v>43</v>
      </c>
      <c r="L30" s="29" t="s">
        <v>69</v>
      </c>
      <c r="M30" s="29" t="s">
        <v>34</v>
      </c>
      <c r="N30" s="30" t="str">
        <f>VLOOKUP(M30,[7]OPERACIONAL!$A$1:$C$13,2,FALSE)</f>
        <v>OUTROS SERVIÇOS DE TERCEIROS - PESSOA JURÍDICA</v>
      </c>
    </row>
    <row r="31" spans="2:14" ht="156">
      <c r="B31" s="23" t="str">
        <f t="shared" si="0"/>
        <v>18</v>
      </c>
      <c r="C31" s="124" t="s">
        <v>647</v>
      </c>
      <c r="D31" s="25" t="s">
        <v>648</v>
      </c>
      <c r="E31" s="25" t="s">
        <v>649</v>
      </c>
      <c r="F31" s="24" t="s">
        <v>18</v>
      </c>
      <c r="G31" s="26">
        <v>1</v>
      </c>
      <c r="H31" s="45">
        <v>45417</v>
      </c>
      <c r="I31" s="27">
        <v>20400</v>
      </c>
      <c r="J31" s="28">
        <f t="shared" si="1"/>
        <v>20400</v>
      </c>
      <c r="K31" s="29" t="s">
        <v>189</v>
      </c>
      <c r="L31" s="29" t="s">
        <v>21</v>
      </c>
      <c r="M31" s="29" t="s">
        <v>34</v>
      </c>
      <c r="N31" s="30" t="str">
        <f>VLOOKUP(M31,[7]OPERACIONAL!$A$1:$C$13,2,FALSE)</f>
        <v>OUTROS SERVIÇOS DE TERCEIROS - PESSOA JURÍDICA</v>
      </c>
    </row>
    <row r="32" spans="2:14" ht="156">
      <c r="B32" s="23" t="str">
        <f t="shared" si="0"/>
        <v>18</v>
      </c>
      <c r="C32" s="124" t="s">
        <v>647</v>
      </c>
      <c r="D32" s="25" t="s">
        <v>650</v>
      </c>
      <c r="E32" s="25" t="s">
        <v>649</v>
      </c>
      <c r="F32" s="24" t="s">
        <v>18</v>
      </c>
      <c r="G32" s="26">
        <v>1</v>
      </c>
      <c r="H32" s="45">
        <v>45385</v>
      </c>
      <c r="I32" s="27">
        <v>23535</v>
      </c>
      <c r="J32" s="28">
        <f t="shared" si="1"/>
        <v>23535</v>
      </c>
      <c r="K32" s="29" t="s">
        <v>189</v>
      </c>
      <c r="L32" s="29" t="s">
        <v>21</v>
      </c>
      <c r="M32" s="29" t="s">
        <v>34</v>
      </c>
      <c r="N32" s="30" t="str">
        <f>VLOOKUP(M32,[7]OPERACIONAL!$A$1:$C$13,2,FALSE)</f>
        <v>OUTROS SERVIÇOS DE TERCEIROS - PESSOA JURÍDICA</v>
      </c>
    </row>
    <row r="33" spans="2:14" ht="156">
      <c r="B33" s="23" t="str">
        <f t="shared" si="0"/>
        <v>18</v>
      </c>
      <c r="C33" s="124" t="s">
        <v>647</v>
      </c>
      <c r="D33" s="25" t="s">
        <v>651</v>
      </c>
      <c r="E33" s="25" t="s">
        <v>649</v>
      </c>
      <c r="F33" s="24" t="s">
        <v>18</v>
      </c>
      <c r="G33" s="26">
        <v>1</v>
      </c>
      <c r="H33" s="45">
        <v>45444</v>
      </c>
      <c r="I33" s="27">
        <v>15000</v>
      </c>
      <c r="J33" s="28">
        <f t="shared" si="1"/>
        <v>15000</v>
      </c>
      <c r="K33" s="29" t="s">
        <v>189</v>
      </c>
      <c r="L33" s="29" t="s">
        <v>21</v>
      </c>
      <c r="M33" s="29" t="s">
        <v>34</v>
      </c>
      <c r="N33" s="30" t="str">
        <f>VLOOKUP(M33,[7]OPERACIONAL!$A$1:$C$13,2,FALSE)</f>
        <v>OUTROS SERVIÇOS DE TERCEIROS - PESSOA JURÍDICA</v>
      </c>
    </row>
    <row r="34" spans="2:14" ht="156">
      <c r="B34" s="23" t="str">
        <f t="shared" si="0"/>
        <v>18</v>
      </c>
      <c r="C34" s="124" t="s">
        <v>647</v>
      </c>
      <c r="D34" s="25" t="s">
        <v>652</v>
      </c>
      <c r="E34" s="25" t="s">
        <v>649</v>
      </c>
      <c r="F34" s="24" t="s">
        <v>18</v>
      </c>
      <c r="G34" s="26">
        <v>1</v>
      </c>
      <c r="H34" s="45">
        <v>45562</v>
      </c>
      <c r="I34" s="27">
        <v>17390</v>
      </c>
      <c r="J34" s="28">
        <f t="shared" si="1"/>
        <v>17390</v>
      </c>
      <c r="K34" s="29" t="s">
        <v>189</v>
      </c>
      <c r="L34" s="29" t="s">
        <v>21</v>
      </c>
      <c r="M34" s="29" t="s">
        <v>34</v>
      </c>
      <c r="N34" s="30" t="str">
        <f>VLOOKUP(M34,[7]OPERACIONAL!$A$1:$C$13,2,FALSE)</f>
        <v>OUTROS SERVIÇOS DE TERCEIROS - PESSOA JURÍDICA</v>
      </c>
    </row>
    <row r="35" spans="2:14" ht="120">
      <c r="B35" s="23" t="str">
        <f t="shared" si="0"/>
        <v>18</v>
      </c>
      <c r="C35" s="124" t="s">
        <v>647</v>
      </c>
      <c r="D35" s="25" t="s">
        <v>653</v>
      </c>
      <c r="E35" s="25" t="s">
        <v>654</v>
      </c>
      <c r="F35" s="24" t="s">
        <v>18</v>
      </c>
      <c r="G35" s="26">
        <v>5</v>
      </c>
      <c r="H35" s="45">
        <v>45444</v>
      </c>
      <c r="I35" s="27">
        <v>1500</v>
      </c>
      <c r="J35" s="28">
        <f t="shared" si="1"/>
        <v>7500</v>
      </c>
      <c r="K35" s="29" t="s">
        <v>189</v>
      </c>
      <c r="L35" s="29" t="s">
        <v>69</v>
      </c>
      <c r="M35" s="29" t="s">
        <v>25</v>
      </c>
      <c r="N35" s="30" t="str">
        <f>VLOOKUP(M35,[7]OPERACIONAL!$A$1:$C$13,2,FALSE)</f>
        <v>PASSAGENS E DESPESAS COM LOCOMOÇÃO</v>
      </c>
    </row>
    <row r="36" spans="2:14" ht="120">
      <c r="B36" s="23" t="str">
        <f t="shared" si="0"/>
        <v>18</v>
      </c>
      <c r="C36" s="124" t="s">
        <v>647</v>
      </c>
      <c r="D36" s="25" t="s">
        <v>555</v>
      </c>
      <c r="E36" s="25" t="s">
        <v>655</v>
      </c>
      <c r="F36" s="24" t="s">
        <v>18</v>
      </c>
      <c r="G36" s="26">
        <v>5</v>
      </c>
      <c r="H36" s="45">
        <v>45381</v>
      </c>
      <c r="I36" s="27">
        <v>1500</v>
      </c>
      <c r="J36" s="28">
        <f t="shared" si="1"/>
        <v>7500</v>
      </c>
      <c r="K36" s="29" t="s">
        <v>189</v>
      </c>
      <c r="L36" s="29" t="s">
        <v>69</v>
      </c>
      <c r="M36" s="29" t="s">
        <v>34</v>
      </c>
      <c r="N36" s="30" t="str">
        <f>VLOOKUP(M36,[7]OPERACIONAL!$A$1:$C$13,2,FALSE)</f>
        <v>OUTROS SERVIÇOS DE TERCEIROS - PESSOA JURÍDICA</v>
      </c>
    </row>
    <row r="37" spans="2:14" ht="84">
      <c r="B37" s="23" t="str">
        <f t="shared" si="0"/>
        <v>18</v>
      </c>
      <c r="C37" s="24" t="s">
        <v>599</v>
      </c>
      <c r="D37" s="25" t="s">
        <v>656</v>
      </c>
      <c r="E37" s="25" t="s">
        <v>657</v>
      </c>
      <c r="F37" s="24" t="s">
        <v>620</v>
      </c>
      <c r="G37" s="26">
        <v>1</v>
      </c>
      <c r="H37" s="45">
        <v>45292</v>
      </c>
      <c r="I37" s="27">
        <v>15000</v>
      </c>
      <c r="J37" s="28">
        <f t="shared" si="1"/>
        <v>15000</v>
      </c>
      <c r="K37" s="29" t="s">
        <v>20</v>
      </c>
      <c r="L37" s="29" t="s">
        <v>21</v>
      </c>
      <c r="M37" s="29" t="s">
        <v>34</v>
      </c>
      <c r="N37" s="30" t="str">
        <f>VLOOKUP(M37,[7]OPERACIONAL!$A$1:$C$13,2,FALSE)</f>
        <v>OUTROS SERVIÇOS DE TERCEIROS - PESSOA JURÍDICA</v>
      </c>
    </row>
    <row r="38" spans="2:14" ht="84">
      <c r="B38" s="23" t="str">
        <f t="shared" si="0"/>
        <v>18</v>
      </c>
      <c r="C38" s="24" t="s">
        <v>599</v>
      </c>
      <c r="D38" s="25" t="s">
        <v>658</v>
      </c>
      <c r="E38" s="25" t="s">
        <v>659</v>
      </c>
      <c r="F38" s="24" t="s">
        <v>18</v>
      </c>
      <c r="G38" s="26">
        <v>32</v>
      </c>
      <c r="H38" s="45">
        <v>45323</v>
      </c>
      <c r="I38" s="27">
        <v>673.82</v>
      </c>
      <c r="J38" s="28">
        <f t="shared" si="1"/>
        <v>21562.240000000002</v>
      </c>
      <c r="K38" s="29" t="s">
        <v>189</v>
      </c>
      <c r="L38" s="29" t="s">
        <v>21</v>
      </c>
      <c r="M38" s="29" t="s">
        <v>34</v>
      </c>
      <c r="N38" s="30" t="str">
        <f>VLOOKUP(M38,[7]OPERACIONAL!$A$1:$C$13,2,FALSE)</f>
        <v>OUTROS SERVIÇOS DE TERCEIROS - PESSOA JURÍDICA</v>
      </c>
    </row>
    <row r="39" spans="2:14" ht="132">
      <c r="B39" s="23" t="str">
        <f t="shared" si="0"/>
        <v>18</v>
      </c>
      <c r="C39" s="43" t="s">
        <v>599</v>
      </c>
      <c r="D39" s="44" t="s">
        <v>660</v>
      </c>
      <c r="E39" s="44" t="s">
        <v>661</v>
      </c>
      <c r="F39" s="43" t="s">
        <v>620</v>
      </c>
      <c r="G39" s="58">
        <v>1</v>
      </c>
      <c r="H39" s="123">
        <v>45323</v>
      </c>
      <c r="I39" s="47">
        <v>40000</v>
      </c>
      <c r="J39" s="28">
        <f t="shared" si="1"/>
        <v>40000</v>
      </c>
      <c r="K39" s="29" t="s">
        <v>189</v>
      </c>
      <c r="L39" s="29" t="s">
        <v>21</v>
      </c>
      <c r="M39" s="29" t="s">
        <v>31</v>
      </c>
      <c r="N39" s="30" t="str">
        <f>VLOOKUP(M39,[7]OPERACIONAL!$A$1:$C$13,2,FALSE)</f>
        <v>MATERIAL DE CONSUMO</v>
      </c>
    </row>
    <row r="40" spans="2:14" ht="96">
      <c r="B40" s="23" t="str">
        <f t="shared" si="0"/>
        <v>18</v>
      </c>
      <c r="C40" s="24" t="s">
        <v>599</v>
      </c>
      <c r="D40" s="25" t="s">
        <v>662</v>
      </c>
      <c r="E40" s="25" t="s">
        <v>663</v>
      </c>
      <c r="F40" s="24" t="s">
        <v>664</v>
      </c>
      <c r="G40" s="26">
        <v>1</v>
      </c>
      <c r="H40" s="45">
        <v>45444</v>
      </c>
      <c r="I40" s="27">
        <v>1000000</v>
      </c>
      <c r="J40" s="28">
        <f t="shared" si="1"/>
        <v>1000000</v>
      </c>
      <c r="K40" s="29" t="s">
        <v>43</v>
      </c>
      <c r="L40" s="29" t="s">
        <v>21</v>
      </c>
      <c r="M40" s="29" t="s">
        <v>34</v>
      </c>
      <c r="N40" s="30" t="str">
        <f>VLOOKUP(M40,[7]OPERACIONAL!$A$1:$C$13,2,FALSE)</f>
        <v>OUTROS SERVIÇOS DE TERCEIROS - PESSOA JURÍDICA</v>
      </c>
    </row>
    <row r="41" spans="2:14" ht="120">
      <c r="B41" s="23" t="str">
        <f t="shared" si="0"/>
        <v>18</v>
      </c>
      <c r="C41" s="24" t="s">
        <v>599</v>
      </c>
      <c r="D41" s="25" t="s">
        <v>665</v>
      </c>
      <c r="E41" s="25" t="s">
        <v>666</v>
      </c>
      <c r="F41" s="24" t="s">
        <v>18</v>
      </c>
      <c r="G41" s="26">
        <v>5</v>
      </c>
      <c r="H41" s="45">
        <v>45323</v>
      </c>
      <c r="I41" s="27">
        <v>20000</v>
      </c>
      <c r="J41" s="28">
        <f t="shared" si="1"/>
        <v>100000</v>
      </c>
      <c r="K41" s="29" t="s">
        <v>189</v>
      </c>
      <c r="L41" s="29" t="s">
        <v>21</v>
      </c>
      <c r="M41" s="29" t="s">
        <v>34</v>
      </c>
      <c r="N41" s="30" t="str">
        <f>VLOOKUP(M41,[7]OPERACIONAL!$A$1:$C$13,2,FALSE)</f>
        <v>OUTROS SERVIÇOS DE TERCEIROS - PESSOA JURÍDICA</v>
      </c>
    </row>
    <row r="42" spans="2:14" ht="108">
      <c r="B42" s="23" t="str">
        <f t="shared" si="0"/>
        <v>18</v>
      </c>
      <c r="C42" s="24" t="s">
        <v>599</v>
      </c>
      <c r="D42" s="25" t="s">
        <v>667</v>
      </c>
      <c r="E42" s="25" t="s">
        <v>607</v>
      </c>
      <c r="F42" s="24" t="s">
        <v>55</v>
      </c>
      <c r="G42" s="26">
        <v>12</v>
      </c>
      <c r="H42" s="45">
        <v>45323</v>
      </c>
      <c r="I42" s="27">
        <v>300</v>
      </c>
      <c r="J42" s="28">
        <f t="shared" si="1"/>
        <v>3600</v>
      </c>
      <c r="K42" s="29" t="s">
        <v>20</v>
      </c>
      <c r="L42" s="29" t="s">
        <v>21</v>
      </c>
      <c r="M42" s="29" t="s">
        <v>34</v>
      </c>
      <c r="N42" s="30" t="str">
        <f>VLOOKUP(M42,[7]OPERACIONAL!$A$1:$C$13,2,FALSE)</f>
        <v>OUTROS SERVIÇOS DE TERCEIROS - PESSOA JURÍDICA</v>
      </c>
    </row>
    <row r="43" spans="2:14" ht="84">
      <c r="B43" s="23" t="str">
        <f t="shared" si="0"/>
        <v>18</v>
      </c>
      <c r="C43" s="24" t="s">
        <v>599</v>
      </c>
      <c r="D43" s="25" t="s">
        <v>668</v>
      </c>
      <c r="E43" s="25" t="s">
        <v>659</v>
      </c>
      <c r="F43" s="24" t="s">
        <v>18</v>
      </c>
      <c r="G43" s="26">
        <v>11</v>
      </c>
      <c r="H43" s="45">
        <v>45352</v>
      </c>
      <c r="I43" s="27">
        <v>666</v>
      </c>
      <c r="J43" s="28">
        <f t="shared" si="1"/>
        <v>7326</v>
      </c>
      <c r="K43" s="29" t="s">
        <v>189</v>
      </c>
      <c r="L43" s="29" t="s">
        <v>21</v>
      </c>
      <c r="M43" s="29" t="s">
        <v>34</v>
      </c>
      <c r="N43" s="30" t="str">
        <f>VLOOKUP(M43,[7]OPERACIONAL!$A$1:$C$13,2,FALSE)</f>
        <v>OUTROS SERVIÇOS DE TERCEIROS - PESSOA JURÍDICA</v>
      </c>
    </row>
    <row r="44" spans="2:14" ht="96">
      <c r="B44" s="23" t="str">
        <f t="shared" si="0"/>
        <v>18</v>
      </c>
      <c r="C44" s="24" t="s">
        <v>599</v>
      </c>
      <c r="D44" s="25" t="s">
        <v>669</v>
      </c>
      <c r="E44" s="25" t="s">
        <v>670</v>
      </c>
      <c r="F44" s="24" t="s">
        <v>620</v>
      </c>
      <c r="G44" s="26">
        <v>1</v>
      </c>
      <c r="H44" s="45">
        <v>45352</v>
      </c>
      <c r="I44" s="27">
        <v>100000</v>
      </c>
      <c r="J44" s="28">
        <f t="shared" si="1"/>
        <v>100000</v>
      </c>
      <c r="K44" s="29" t="s">
        <v>43</v>
      </c>
      <c r="L44" s="29" t="s">
        <v>21</v>
      </c>
      <c r="M44" s="29" t="s">
        <v>31</v>
      </c>
      <c r="N44" s="30" t="str">
        <f>VLOOKUP(M44,[7]OPERACIONAL!$A$1:$C$13,2,FALSE)</f>
        <v>MATERIAL DE CONSUMO</v>
      </c>
    </row>
    <row r="45" spans="2:14" ht="84">
      <c r="B45" s="23" t="str">
        <f t="shared" si="0"/>
        <v>18</v>
      </c>
      <c r="C45" s="24" t="s">
        <v>599</v>
      </c>
      <c r="D45" s="25" t="s">
        <v>671</v>
      </c>
      <c r="E45" s="25" t="s">
        <v>672</v>
      </c>
      <c r="F45" s="24" t="s">
        <v>620</v>
      </c>
      <c r="G45" s="26">
        <v>1</v>
      </c>
      <c r="H45" s="45">
        <v>45352</v>
      </c>
      <c r="I45" s="27">
        <v>50000</v>
      </c>
      <c r="J45" s="28">
        <f t="shared" si="1"/>
        <v>50000</v>
      </c>
      <c r="K45" s="29" t="s">
        <v>189</v>
      </c>
      <c r="L45" s="29" t="s">
        <v>21</v>
      </c>
      <c r="M45" s="29" t="s">
        <v>31</v>
      </c>
      <c r="N45" s="30" t="str">
        <f>VLOOKUP(M45,[7]OPERACIONAL!$A$1:$C$13,2,FALSE)</f>
        <v>MATERIAL DE CONSUMO</v>
      </c>
    </row>
    <row r="46" spans="2:14" ht="60">
      <c r="B46" s="23" t="str">
        <f t="shared" si="0"/>
        <v>18</v>
      </c>
      <c r="C46" s="24" t="s">
        <v>599</v>
      </c>
      <c r="D46" s="25" t="s">
        <v>673</v>
      </c>
      <c r="E46" s="25" t="s">
        <v>674</v>
      </c>
      <c r="F46" s="24" t="s">
        <v>664</v>
      </c>
      <c r="G46" s="26">
        <v>1</v>
      </c>
      <c r="H46" s="45">
        <v>45292</v>
      </c>
      <c r="I46" s="27">
        <v>55000</v>
      </c>
      <c r="J46" s="28">
        <f t="shared" si="1"/>
        <v>55000</v>
      </c>
      <c r="K46" s="29" t="s">
        <v>20</v>
      </c>
      <c r="L46" s="29" t="s">
        <v>21</v>
      </c>
      <c r="M46" s="29" t="s">
        <v>34</v>
      </c>
      <c r="N46" s="30" t="str">
        <f>VLOOKUP(M46,[7]OPERACIONAL!$A$1:$C$13,2,FALSE)</f>
        <v>OUTROS SERVIÇOS DE TERCEIROS - PESSOA JURÍDICA</v>
      </c>
    </row>
    <row r="47" spans="2:14" ht="84">
      <c r="B47" s="23" t="str">
        <f t="shared" si="0"/>
        <v>18</v>
      </c>
      <c r="C47" s="24" t="s">
        <v>599</v>
      </c>
      <c r="D47" s="25" t="s">
        <v>675</v>
      </c>
      <c r="E47" s="44" t="s">
        <v>676</v>
      </c>
      <c r="F47" s="24" t="s">
        <v>55</v>
      </c>
      <c r="G47" s="26">
        <v>12</v>
      </c>
      <c r="H47" s="45">
        <v>45292</v>
      </c>
      <c r="I47" s="27">
        <v>900</v>
      </c>
      <c r="J47" s="28">
        <f t="shared" si="1"/>
        <v>10800</v>
      </c>
      <c r="K47" s="29" t="s">
        <v>20</v>
      </c>
      <c r="L47" s="29" t="s">
        <v>21</v>
      </c>
      <c r="M47" s="29" t="s">
        <v>34</v>
      </c>
      <c r="N47" s="30" t="str">
        <f>VLOOKUP(M47,[7]OPERACIONAL!$A$1:$C$13,2,FALSE)</f>
        <v>OUTROS SERVIÇOS DE TERCEIROS - PESSOA JURÍDICA</v>
      </c>
    </row>
    <row r="48" spans="2:14" ht="96">
      <c r="B48" s="23" t="str">
        <f t="shared" si="0"/>
        <v>18</v>
      </c>
      <c r="C48" s="24" t="s">
        <v>599</v>
      </c>
      <c r="D48" s="25" t="s">
        <v>677</v>
      </c>
      <c r="E48" s="25" t="s">
        <v>678</v>
      </c>
      <c r="F48" s="24" t="s">
        <v>620</v>
      </c>
      <c r="G48" s="26">
        <v>1</v>
      </c>
      <c r="H48" s="45">
        <v>45352</v>
      </c>
      <c r="I48" s="27">
        <v>20000</v>
      </c>
      <c r="J48" s="28">
        <f t="shared" si="1"/>
        <v>20000</v>
      </c>
      <c r="K48" s="29" t="s">
        <v>189</v>
      </c>
      <c r="L48" s="29" t="s">
        <v>21</v>
      </c>
      <c r="M48" s="29" t="s">
        <v>31</v>
      </c>
      <c r="N48" s="30" t="str">
        <f>VLOOKUP(M48,[7]OPERACIONAL!$A$1:$C$13,2,FALSE)</f>
        <v>MATERIAL DE CONSUMO</v>
      </c>
    </row>
    <row r="49" spans="2:14" ht="120">
      <c r="B49" s="23" t="str">
        <f t="shared" si="0"/>
        <v>18</v>
      </c>
      <c r="C49" s="24" t="s">
        <v>599</v>
      </c>
      <c r="D49" s="25" t="s">
        <v>679</v>
      </c>
      <c r="E49" s="25" t="s">
        <v>680</v>
      </c>
      <c r="F49" s="24" t="s">
        <v>620</v>
      </c>
      <c r="G49" s="26">
        <v>1</v>
      </c>
      <c r="H49" s="45">
        <v>45427</v>
      </c>
      <c r="I49" s="27">
        <v>5000</v>
      </c>
      <c r="J49" s="28">
        <f t="shared" si="1"/>
        <v>5000</v>
      </c>
      <c r="K49" s="29" t="s">
        <v>189</v>
      </c>
      <c r="L49" s="29" t="s">
        <v>21</v>
      </c>
      <c r="M49" s="29" t="s">
        <v>48</v>
      </c>
      <c r="N49" s="30" t="str">
        <f>VLOOKUP(M49,[7]OPERACIONAL!$A$1:$C$13,2,FALSE)</f>
        <v>MATERIAL, BEM OU SERVIÇO PARA DISTRIBUIÇÃO GRATUITA</v>
      </c>
    </row>
    <row r="50" spans="2:14">
      <c r="B50" s="23" t="str">
        <f t="shared" si="0"/>
        <v>U.</v>
      </c>
      <c r="C50" s="24" t="s">
        <v>4</v>
      </c>
      <c r="D50" s="25"/>
      <c r="E50" s="25"/>
      <c r="F50" s="24" t="s">
        <v>18</v>
      </c>
      <c r="G50" s="26">
        <v>1</v>
      </c>
      <c r="H50" s="31"/>
      <c r="I50" s="27">
        <v>0</v>
      </c>
      <c r="J50" s="28">
        <f t="shared" si="1"/>
        <v>0</v>
      </c>
      <c r="K50" s="29" t="s">
        <v>50</v>
      </c>
      <c r="L50" s="29" t="s">
        <v>45</v>
      </c>
      <c r="M50" s="29" t="s">
        <v>51</v>
      </c>
      <c r="N50" s="30" t="str">
        <f>VLOOKUP(M50,[7]OPERACIONAL!$A$1:$C$13,2,FALSE)</f>
        <v>SELECIONAR</v>
      </c>
    </row>
    <row r="51" spans="2:14">
      <c r="B51" s="23" t="str">
        <f t="shared" si="0"/>
        <v>U.</v>
      </c>
      <c r="C51" s="24" t="s">
        <v>4</v>
      </c>
      <c r="D51" s="25"/>
      <c r="E51" s="25"/>
      <c r="F51" s="24" t="s">
        <v>18</v>
      </c>
      <c r="G51" s="26">
        <v>1</v>
      </c>
      <c r="H51" s="31"/>
      <c r="I51" s="27">
        <v>0</v>
      </c>
      <c r="J51" s="28">
        <f t="shared" si="1"/>
        <v>0</v>
      </c>
      <c r="K51" s="29" t="s">
        <v>50</v>
      </c>
      <c r="L51" s="29" t="s">
        <v>45</v>
      </c>
      <c r="M51" s="29" t="s">
        <v>51</v>
      </c>
      <c r="N51" s="30" t="str">
        <f>VLOOKUP(M51,[7]OPERACIONAL!$A$1:$C$13,2,FALSE)</f>
        <v>SELECIONAR</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VLOOKUP(M52,[7]OPERACIONAL!$A$1:$C$13,2,FALSE)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VLOOKUP(M53,[7]OPERACIONAL!$A$1:$C$13,2,FALSE)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VLOOKUP(M54,[7]OPERACIONAL!$A$1:$C$13,2,FALSE)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VLOOKUP(M55,[7]OPERACIONAL!$A$1:$C$13,2,FALSE)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VLOOKUP(M56,[7]OPERACIONAL!$A$1:$C$13,2,FALSE)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VLOOKUP(M57,[7]OPERACIONAL!$A$1:$C$13,2,FALSE)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VLOOKUP(M58,[7]OPERACIONAL!$A$1:$C$13,2,FALSE)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VLOOKUP(M59,[7]OPERACIONAL!$A$1:$C$13,2,FALSE)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VLOOKUP(M60,[7]OPERACIONAL!$A$1:$C$13,2,FALSE)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VLOOKUP(M61,[7]OPERACIONAL!$A$1:$C$13,2,FALSE)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VLOOKUP(M62,[7]OPERACIONAL!$A$1:$C$13,2,FALSE)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VLOOKUP(M63,[7]OPERACIONAL!$A$1:$C$13,2,FALSE)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VLOOKUP(M64,[7]OPERACIONAL!$A$1:$C$13,2,FALSE)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VLOOKUP(M65,[7]OPERACIONAL!$A$1:$C$13,2,FALSE)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VLOOKUP(M66,[7]OPERACIONAL!$A$1:$C$13,2,FALSE)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VLOOKUP(M67,[7]OPERACIONAL!$A$1:$C$13,2,FALSE)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VLOOKUP(M68,[7]OPERACIONAL!$A$1:$C$13,2,FALSE)</f>
        <v>SELECIONAR</v>
      </c>
    </row>
    <row r="69" spans="2:14">
      <c r="B69" s="23" t="str">
        <f t="shared" ref="B69:B132" si="2">MID(C69,1,2)</f>
        <v>U.</v>
      </c>
      <c r="C69" s="24" t="s">
        <v>4</v>
      </c>
      <c r="D69" s="25"/>
      <c r="E69" s="25"/>
      <c r="F69" s="24" t="s">
        <v>18</v>
      </c>
      <c r="G69" s="26">
        <v>1</v>
      </c>
      <c r="H69" s="31"/>
      <c r="I69" s="27">
        <v>0</v>
      </c>
      <c r="J69" s="28">
        <f t="shared" ref="J69:J132" si="3">G69*I69</f>
        <v>0</v>
      </c>
      <c r="K69" s="29" t="s">
        <v>50</v>
      </c>
      <c r="L69" s="29" t="s">
        <v>45</v>
      </c>
      <c r="M69" s="29" t="s">
        <v>51</v>
      </c>
      <c r="N69" s="30" t="str">
        <f>VLOOKUP(M69,[7]OPERACIONAL!$A$1:$C$13,2,FALSE)</f>
        <v>SELECIONAR</v>
      </c>
    </row>
    <row r="70" spans="2:14">
      <c r="B70" s="23" t="str">
        <f t="shared" si="2"/>
        <v>U.</v>
      </c>
      <c r="C70" s="24" t="s">
        <v>4</v>
      </c>
      <c r="D70" s="25"/>
      <c r="E70" s="25"/>
      <c r="F70" s="24" t="s">
        <v>18</v>
      </c>
      <c r="G70" s="26">
        <v>1</v>
      </c>
      <c r="H70" s="31"/>
      <c r="I70" s="27">
        <v>0</v>
      </c>
      <c r="J70" s="28">
        <f t="shared" si="3"/>
        <v>0</v>
      </c>
      <c r="K70" s="29" t="s">
        <v>50</v>
      </c>
      <c r="L70" s="29" t="s">
        <v>45</v>
      </c>
      <c r="M70" s="29" t="s">
        <v>51</v>
      </c>
      <c r="N70" s="30" t="str">
        <f>VLOOKUP(M70,[7]OPERACIONAL!$A$1:$C$13,2,FALSE)</f>
        <v>SELECIONAR</v>
      </c>
    </row>
    <row r="71" spans="2:14">
      <c r="B71" s="23" t="str">
        <f t="shared" si="2"/>
        <v>U.</v>
      </c>
      <c r="C71" s="24" t="s">
        <v>4</v>
      </c>
      <c r="D71" s="25"/>
      <c r="E71" s="25"/>
      <c r="F71" s="24" t="s">
        <v>18</v>
      </c>
      <c r="G71" s="26">
        <v>1</v>
      </c>
      <c r="H71" s="31"/>
      <c r="I71" s="27">
        <v>0</v>
      </c>
      <c r="J71" s="28">
        <f t="shared" si="3"/>
        <v>0</v>
      </c>
      <c r="K71" s="29" t="s">
        <v>50</v>
      </c>
      <c r="L71" s="29" t="s">
        <v>45</v>
      </c>
      <c r="M71" s="29" t="s">
        <v>51</v>
      </c>
      <c r="N71" s="30" t="str">
        <f>VLOOKUP(M71,[7]OPERACIONAL!$A$1:$C$13,2,FALSE)</f>
        <v>SELECIONAR</v>
      </c>
    </row>
    <row r="72" spans="2:14">
      <c r="B72" s="23" t="str">
        <f t="shared" si="2"/>
        <v>U.</v>
      </c>
      <c r="C72" s="24" t="s">
        <v>4</v>
      </c>
      <c r="D72" s="25"/>
      <c r="E72" s="25"/>
      <c r="F72" s="24" t="s">
        <v>18</v>
      </c>
      <c r="G72" s="26">
        <v>1</v>
      </c>
      <c r="H72" s="31"/>
      <c r="I72" s="27">
        <v>0</v>
      </c>
      <c r="J72" s="28">
        <f t="shared" si="3"/>
        <v>0</v>
      </c>
      <c r="K72" s="29" t="s">
        <v>50</v>
      </c>
      <c r="L72" s="29" t="s">
        <v>45</v>
      </c>
      <c r="M72" s="29" t="s">
        <v>51</v>
      </c>
      <c r="N72" s="30" t="str">
        <f>VLOOKUP(M72,[7]OPERACIONAL!$A$1:$C$13,2,FALSE)</f>
        <v>SELECIONAR</v>
      </c>
    </row>
    <row r="73" spans="2:14">
      <c r="B73" s="23" t="str">
        <f t="shared" si="2"/>
        <v>U.</v>
      </c>
      <c r="C73" s="24" t="s">
        <v>4</v>
      </c>
      <c r="D73" s="25"/>
      <c r="E73" s="25"/>
      <c r="F73" s="24" t="s">
        <v>18</v>
      </c>
      <c r="G73" s="26">
        <v>1</v>
      </c>
      <c r="H73" s="31"/>
      <c r="I73" s="27">
        <v>0</v>
      </c>
      <c r="J73" s="28">
        <f t="shared" si="3"/>
        <v>0</v>
      </c>
      <c r="K73" s="29" t="s">
        <v>50</v>
      </c>
      <c r="L73" s="29" t="s">
        <v>45</v>
      </c>
      <c r="M73" s="29" t="s">
        <v>51</v>
      </c>
      <c r="N73" s="30" t="str">
        <f>VLOOKUP(M73,[7]OPERACIONAL!$A$1:$C$13,2,FALSE)</f>
        <v>SELECIONAR</v>
      </c>
    </row>
    <row r="74" spans="2:14">
      <c r="B74" s="23" t="str">
        <f t="shared" si="2"/>
        <v>U.</v>
      </c>
      <c r="C74" s="24" t="s">
        <v>4</v>
      </c>
      <c r="D74" s="25"/>
      <c r="E74" s="25"/>
      <c r="F74" s="24" t="s">
        <v>18</v>
      </c>
      <c r="G74" s="26">
        <v>1</v>
      </c>
      <c r="H74" s="31"/>
      <c r="I74" s="27">
        <v>0</v>
      </c>
      <c r="J74" s="28">
        <f t="shared" si="3"/>
        <v>0</v>
      </c>
      <c r="K74" s="29" t="s">
        <v>50</v>
      </c>
      <c r="L74" s="29" t="s">
        <v>45</v>
      </c>
      <c r="M74" s="29" t="s">
        <v>51</v>
      </c>
      <c r="N74" s="30" t="str">
        <f>VLOOKUP(M74,[7]OPERACIONAL!$A$1:$C$13,2,FALSE)</f>
        <v>SELECIONAR</v>
      </c>
    </row>
    <row r="75" spans="2:14">
      <c r="B75" s="23" t="str">
        <f t="shared" si="2"/>
        <v>U.</v>
      </c>
      <c r="C75" s="24" t="s">
        <v>4</v>
      </c>
      <c r="D75" s="25"/>
      <c r="E75" s="25"/>
      <c r="F75" s="24" t="s">
        <v>18</v>
      </c>
      <c r="G75" s="26">
        <v>1</v>
      </c>
      <c r="H75" s="31"/>
      <c r="I75" s="27">
        <v>0</v>
      </c>
      <c r="J75" s="28">
        <f t="shared" si="3"/>
        <v>0</v>
      </c>
      <c r="K75" s="29" t="s">
        <v>50</v>
      </c>
      <c r="L75" s="29" t="s">
        <v>45</v>
      </c>
      <c r="M75" s="29" t="s">
        <v>51</v>
      </c>
      <c r="N75" s="30" t="str">
        <f>VLOOKUP(M75,[7]OPERACIONAL!$A$1:$C$13,2,FALSE)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VLOOKUP(M76,[7]OPERACIONAL!$A$1:$C$13,2,FALSE)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VLOOKUP(M77,[7]OPERACIONAL!$A$1:$C$13,2,FALSE)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VLOOKUP(M78,[7]OPERACIONAL!$A$1:$C$13,2,FALSE)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VLOOKUP(M79,[7]OPERACIONAL!$A$1:$C$13,2,FALSE)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VLOOKUP(M80,[7]OPERACIONAL!$A$1:$C$13,2,FALSE)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VLOOKUP(M81,[7]OPERACIONAL!$A$1:$C$13,2,FALSE)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VLOOKUP(M82,[7]OPERACIONAL!$A$1:$C$13,2,FALSE)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VLOOKUP(M83,[7]OPERACIONAL!$A$1:$C$13,2,FALSE)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VLOOKUP(M84,[7]OPERACIONAL!$A$1:$C$13,2,FALSE)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VLOOKUP(M85,[7]OPERACIONAL!$A$1:$C$13,2,FALSE)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VLOOKUP(M86,[7]OPERACIONAL!$A$1:$C$13,2,FALSE)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VLOOKUP(M87,[7]OPERACIONAL!$A$1:$C$13,2,FALSE)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VLOOKUP(M88,[7]OPERACIONAL!$A$1:$C$13,2,FALSE)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VLOOKUP(M89,[7]OPERACIONAL!$A$1:$C$13,2,FALSE)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VLOOKUP(M90,[7]OPERACIONAL!$A$1:$C$13,2,FALSE)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VLOOKUP(M91,[7]OPERACIONAL!$A$1:$C$13,2,FALSE)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VLOOKUP(M92,[7]OPERACIONAL!$A$1:$C$13,2,FALSE)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VLOOKUP(M93,[7]OPERACIONAL!$A$1:$C$13,2,FALSE)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VLOOKUP(M94,[7]OPERACIONAL!$A$1:$C$13,2,FALSE)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VLOOKUP(M95,[7]OPERACIONAL!$A$1:$C$13,2,FALSE)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VLOOKUP(M96,[7]OPERACIONAL!$A$1:$C$13,2,FALSE)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VLOOKUP(M97,[7]OPERACIONAL!$A$1:$C$13,2,FALSE)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VLOOKUP(M98,[7]OPERACIONAL!$A$1:$C$13,2,FALSE)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VLOOKUP(M99,[7]OPERACIONAL!$A$1:$C$13,2,FALSE)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VLOOKUP(M100,[7]OPERACIONAL!$A$1:$C$13,2,FALSE)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VLOOKUP(M101,[7]OPERACIONAL!$A$1:$C$13,2,FALSE)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VLOOKUP(M102,[7]OPERACIONAL!$A$1:$C$13,2,FALSE)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VLOOKUP(M103,[7]OPERACIONAL!$A$1:$C$13,2,FALSE)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VLOOKUP(M104,[7]OPERACIONAL!$A$1:$C$13,2,FALSE)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VLOOKUP(M105,[7]OPERACIONAL!$A$1:$C$13,2,FALSE)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VLOOKUP(M106,[7]OPERACIONAL!$A$1:$C$13,2,FALSE)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VLOOKUP(M107,[7]OPERACIONAL!$A$1:$C$13,2,FALSE)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VLOOKUP(M108,[7]OPERACIONAL!$A$1:$C$13,2,FALSE)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VLOOKUP(M109,[7]OPERACIONAL!$A$1:$C$13,2,FALSE)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VLOOKUP(M110,[7]OPERACIONAL!$A$1:$C$13,2,FALSE)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VLOOKUP(M111,[7]OPERACIONAL!$A$1:$C$13,2,FALSE)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VLOOKUP(M112,[7]OPERACIONAL!$A$1:$C$13,2,FALSE)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VLOOKUP(M113,[7]OPERACIONAL!$A$1:$C$13,2,FALSE)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VLOOKUP(M114,[7]OPERACIONAL!$A$1:$C$13,2,FALSE)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VLOOKUP(M115,[7]OPERACIONAL!$A$1:$C$13,2,FALSE)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VLOOKUP(M116,[7]OPERACIONAL!$A$1:$C$13,2,FALSE)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VLOOKUP(M117,[7]OPERACIONAL!$A$1:$C$13,2,FALSE)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VLOOKUP(M118,[7]OPERACIONAL!$A$1:$C$13,2,FALSE)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VLOOKUP(M119,[7]OPERACIONAL!$A$1:$C$13,2,FALSE)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VLOOKUP(M120,[7]OPERACIONAL!$A$1:$C$13,2,FALSE)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VLOOKUP(M121,[7]OPERACIONAL!$A$1:$C$13,2,FALSE)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VLOOKUP(M122,[7]OPERACIONAL!$A$1:$C$13,2,FALSE)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VLOOKUP(M123,[7]OPERACIONAL!$A$1:$C$13,2,FALSE)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VLOOKUP(M124,[7]OPERACIONAL!$A$1:$C$13,2,FALSE)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VLOOKUP(M125,[7]OPERACIONAL!$A$1:$C$13,2,FALSE)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VLOOKUP(M126,[7]OPERACIONAL!$A$1:$C$13,2,FALSE)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VLOOKUP(M127,[7]OPERACIONAL!$A$1:$C$13,2,FALSE)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VLOOKUP(M128,[7]OPERACIONAL!$A$1:$C$13,2,FALSE)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VLOOKUP(M129,[7]OPERACIONAL!$A$1:$C$13,2,FALSE)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VLOOKUP(M130,[7]OPERACIONAL!$A$1:$C$13,2,FALSE)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VLOOKUP(M131,[7]OPERACIONAL!$A$1:$C$13,2,FALSE)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VLOOKUP(M132,[7]OPERACIONAL!$A$1:$C$13,2,FALSE)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VLOOKUP(M133,[7]OPERACIONAL!$A$1:$C$13,2,FALSE)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VLOOKUP(M134,[7]OPERACIONAL!$A$1:$C$13,2,FALSE)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VLOOKUP(M135,[7]OPERACIONAL!$A$1:$C$13,2,FALSE)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VLOOKUP(M136,[7]OPERACIONAL!$A$1:$C$13,2,FALSE)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VLOOKUP(M137,[7]OPERACIONAL!$A$1:$C$13,2,FALSE)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VLOOKUP(M138,[7]OPERACIONAL!$A$1:$C$13,2,FALSE)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VLOOKUP(M139,[7]OPERACIONAL!$A$1:$C$13,2,FALSE)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VLOOKUP(M140,[7]OPERACIONAL!$A$1:$C$13,2,FALSE)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VLOOKUP(M141,[7]OPERACIONAL!$A$1:$C$13,2,FALSE)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VLOOKUP(M142,[7]OPERACIONAL!$A$1:$C$13,2,FALSE)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VLOOKUP(M143,[7]OPERACIONAL!$A$1:$C$13,2,FALSE)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VLOOKUP(M144,[7]OPERACIONAL!$A$1:$C$13,2,FALSE)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VLOOKUP(M145,[7]OPERACIONAL!$A$1:$C$13,2,FALSE)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VLOOKUP(M146,[7]OPERACIONAL!$A$1:$C$13,2,FALSE)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VLOOKUP(M147,[7]OPERACIONAL!$A$1:$C$13,2,FALSE)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VLOOKUP(M148,[7]OPERACIONAL!$A$1:$C$13,2,FALSE)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VLOOKUP(M149,[7]OPERACIONAL!$A$1:$C$13,2,FALSE)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VLOOKUP(M150,[7]OPERACIONAL!$A$1:$C$13,2,FALSE)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VLOOKUP(M151,[7]OPERACIONAL!$A$1:$C$13,2,FALSE)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VLOOKUP(M152,[7]OPERACIONAL!$A$1:$C$13,2,FALSE)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VLOOKUP(M153,[7]OPERACIONAL!$A$1:$C$13,2,FALSE)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VLOOKUP(M154,[7]OPERACIONAL!$A$1:$C$13,2,FALSE)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VLOOKUP(M155,[7]OPERACIONAL!$A$1:$C$13,2,FALSE)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VLOOKUP(M156,[7]OPERACIONAL!$A$1:$C$13,2,FALSE)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VLOOKUP(M157,[7]OPERACIONAL!$A$1:$C$13,2,FALSE)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VLOOKUP(M158,[7]OPERACIONAL!$A$1:$C$13,2,FALSE)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VLOOKUP(M159,[7]OPERACIONAL!$A$1:$C$13,2,FALSE)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VLOOKUP(M160,[7]OPERACIONAL!$A$1:$C$13,2,FALSE)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VLOOKUP(M161,[7]OPERACIONAL!$A$1:$C$13,2,FALSE)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VLOOKUP(M162,[7]OPERACIONAL!$A$1:$C$13,2,FALSE)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VLOOKUP(M163,[7]OPERACIONAL!$A$1:$C$13,2,FALSE)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VLOOKUP(M164,[7]OPERACIONAL!$A$1:$C$13,2,FALSE)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VLOOKUP(M165,[7]OPERACIONAL!$A$1:$C$13,2,FALSE)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VLOOKUP(M166,[7]OPERACIONAL!$A$1:$C$13,2,FALSE)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VLOOKUP(M167,[7]OPERACIONAL!$A$1:$C$13,2,FALSE)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VLOOKUP(M168,[7]OPERACIONAL!$A$1:$C$13,2,FALSE)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VLOOKUP(M169,[7]OPERACIONAL!$A$1:$C$13,2,FALSE)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VLOOKUP(M170,[7]OPERACIONAL!$A$1:$C$13,2,FALSE)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VLOOKUP(M171,[7]OPERACIONAL!$A$1:$C$13,2,FALSE)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VLOOKUP(M172,[7]OPERACIONAL!$A$1:$C$13,2,FALSE)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VLOOKUP(M173,[7]OPERACIONAL!$A$1:$C$13,2,FALSE)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VLOOKUP(M174,[7]OPERACIONAL!$A$1:$C$13,2,FALSE)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VLOOKUP(M175,[7]OPERACIONAL!$A$1:$C$13,2,FALSE)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VLOOKUP(M176,[7]OPERACIONAL!$A$1:$C$13,2,FALSE)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VLOOKUP(M177,[7]OPERACIONAL!$A$1:$C$13,2,FALSE)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VLOOKUP(M178,[7]OPERACIONAL!$A$1:$C$13,2,FALSE)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VLOOKUP(M179,[7]OPERACIONAL!$A$1:$C$13,2,FALSE)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VLOOKUP(M180,[7]OPERACIONAL!$A$1:$C$13,2,FALSE)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VLOOKUP(M181,[7]OPERACIONAL!$A$1:$C$13,2,FALSE)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VLOOKUP(M182,[7]OPERACIONAL!$A$1:$C$13,2,FALSE)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VLOOKUP(M183,[7]OPERACIONAL!$A$1:$C$13,2,FALSE)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VLOOKUP(M184,[7]OPERACIONAL!$A$1:$C$13,2,FALSE)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VLOOKUP(M185,[7]OPERACIONAL!$A$1:$C$13,2,FALSE)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VLOOKUP(M186,[7]OPERACIONAL!$A$1:$C$13,2,FALSE)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VLOOKUP(M187,[7]OPERACIONAL!$A$1:$C$13,2,FALSE)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VLOOKUP(M188,[7]OPERACIONAL!$A$1:$C$13,2,FALSE)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VLOOKUP(M189,[7]OPERACIONAL!$A$1:$C$13,2,FALSE)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VLOOKUP(M190,[7]OPERACIONAL!$A$1:$C$13,2,FALSE)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VLOOKUP(M191,[7]OPERACIONAL!$A$1:$C$13,2,FALSE)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VLOOKUP(M192,[7]OPERACIONAL!$A$1:$C$13,2,FALSE)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VLOOKUP(M193,[7]OPERACIONAL!$A$1:$C$13,2,FALSE)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VLOOKUP(M194,[7]OPERACIONAL!$A$1:$C$13,2,FALSE)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VLOOKUP(M195,[7]OPERACIONAL!$A$1:$C$13,2,FALSE)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VLOOKUP(M196,[7]OPERACIONAL!$A$1:$C$13,2,FALSE)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VLOOKUP(M197,[7]OPERACIONAL!$A$1:$C$13,2,FALSE)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VLOOKUP(M198,[7]OPERACIONAL!$A$1:$C$13,2,FALSE)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VLOOKUP(M199,[7]OPERACIONAL!$A$1:$C$13,2,FALSE)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VLOOKUP(M200,[7]OPERACIONAL!$A$1:$C$13,2,FALSE)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VLOOKUP(M201,[7]OPERACIONAL!$A$1:$C$13,2,FALSE)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VLOOKUP(M202,[7]OPERACIONAL!$A$1:$C$13,2,FALSE)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VLOOKUP(M203,[7]OPERACIONAL!$A$1:$C$13,2,FALSE)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VLOOKUP(M204,[7]OPERACIONAL!$A$1:$C$13,2,FALSE)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VLOOKUP(M205,[7]OPERACIONAL!$A$1:$C$13,2,FALSE)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VLOOKUP(M206,[7]OPERACIONAL!$A$1:$C$13,2,FALSE)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VLOOKUP(M207,[7]OPERACIONAL!$A$1:$C$13,2,FALSE)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VLOOKUP(M208,[7]OPERACIONAL!$A$1:$C$13,2,FALSE)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VLOOKUP(M209,[7]OPERACIONAL!$A$1:$C$13,2,FALSE)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VLOOKUP(M210,[7]OPERACIONAL!$A$1:$C$13,2,FALSE)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VLOOKUP(M211,[7]OPERACIONAL!$A$1:$C$13,2,FALSE)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VLOOKUP(M212,[7]OPERACIONAL!$A$1:$C$13,2,FALSE)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VLOOKUP(M213,[7]OPERACIONAL!$A$1:$C$13,2,FALSE)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VLOOKUP(M214,[7]OPERACIONAL!$A$1:$C$13,2,FALSE)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VLOOKUP(M215,[7]OPERACIONAL!$A$1:$C$13,2,FALSE)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VLOOKUP(M216,[7]OPERACIONAL!$A$1:$C$13,2,FALSE)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VLOOKUP(M217,[7]OPERACIONAL!$A$1:$C$13,2,FALSE)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VLOOKUP(M218,[7]OPERACIONAL!$A$1:$C$13,2,FALSE)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VLOOKUP(M219,[7]OPERACIONAL!$A$1:$C$13,2,FALSE)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VLOOKUP(M220,[7]OPERACIONAL!$A$1:$C$13,2,FALSE)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VLOOKUP(M221,[7]OPERACIONAL!$A$1:$C$13,2,FALSE)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VLOOKUP(M222,[7]OPERACIONAL!$A$1:$C$13,2,FALSE)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VLOOKUP(M223,[7]OPERACIONAL!$A$1:$C$13,2,FALSE)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VLOOKUP(M224,[7]OPERACIONAL!$A$1:$C$13,2,FALSE)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VLOOKUP(M225,[7]OPERACIONAL!$A$1:$C$13,2,FALSE)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VLOOKUP(M226,[7]OPERACIONAL!$A$1:$C$13,2,FALSE)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VLOOKUP(M227,[7]OPERACIONAL!$A$1:$C$13,2,FALSE)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VLOOKUP(M228,[7]OPERACIONAL!$A$1:$C$13,2,FALSE)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VLOOKUP(M229,[7]OPERACIONAL!$A$1:$C$13,2,FALSE)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VLOOKUP(M230,[7]OPERACIONAL!$A$1:$C$13,2,FALSE)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VLOOKUP(M231,[7]OPERACIONAL!$A$1:$C$13,2,FALSE)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VLOOKUP(M232,[7]OPERACIONAL!$A$1:$C$13,2,FALSE)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VLOOKUP(M233,[7]OPERACIONAL!$A$1:$C$13,2,FALSE)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VLOOKUP(M234,[7]OPERACIONAL!$A$1:$C$13,2,FALSE)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VLOOKUP(M235,[7]OPERACIONAL!$A$1:$C$13,2,FALSE)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VLOOKUP(M236,[7]OPERACIONAL!$A$1:$C$13,2,FALSE)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VLOOKUP(M237,[7]OPERACIONAL!$A$1:$C$13,2,FALSE)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VLOOKUP(M238,[7]OPERACIONAL!$A$1:$C$13,2,FALSE)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VLOOKUP(M239,[7]OPERACIONAL!$A$1:$C$13,2,FALSE)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VLOOKUP(M240,[7]OPERACIONAL!$A$1:$C$13,2,FALSE)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VLOOKUP(M241,[7]OPERACIONAL!$A$1:$C$13,2,FALSE)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VLOOKUP(M242,[7]OPERACIONAL!$A$1:$C$13,2,FALSE)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VLOOKUP(M243,[7]OPERACIONAL!$A$1:$C$13,2,FALSE)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VLOOKUP(M244,[7]OPERACIONAL!$A$1:$C$13,2,FALSE)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VLOOKUP(M245,[7]OPERACIONAL!$A$1:$C$13,2,FALSE)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VLOOKUP(M246,[7]OPERACIONAL!$A$1:$C$13,2,FALSE)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VLOOKUP(M247,[7]OPERACIONAL!$A$1:$C$13,2,FALSE)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VLOOKUP(M248,[7]OPERACIONAL!$A$1:$C$13,2,FALSE)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VLOOKUP(M249,[7]OPERACIONAL!$A$1:$C$13,2,FALSE)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VLOOKUP(M250,[7]OPERACIONAL!$A$1:$C$13,2,FALSE)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VLOOKUP(M251,[7]OPERACIONAL!$A$1:$C$13,2,FALSE)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VLOOKUP(M252,[7]OPERACIONAL!$A$1:$C$13,2,FALSE)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VLOOKUP(M253,[7]OPERACIONAL!$A$1:$C$13,2,FALSE)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VLOOKUP(M254,[7]OPERACIONAL!$A$1:$C$13,2,FALSE)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VLOOKUP(M255,[7]OPERACIONAL!$A$1:$C$13,2,FALSE)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VLOOKUP(M256,[7]OPERACIONAL!$A$1:$C$13,2,FALSE)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VLOOKUP(M257,[7]OPERACIONAL!$A$1:$C$13,2,FALSE)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VLOOKUP(M258,[7]OPERACIONAL!$A$1:$C$13,2,FALSE)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VLOOKUP(M259,[7]OPERACIONAL!$A$1:$C$13,2,FALSE)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VLOOKUP(M260,[7]OPERACIONAL!$A$1:$C$13,2,FALSE)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VLOOKUP(M261,[7]OPERACIONAL!$A$1:$C$13,2,FALSE)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VLOOKUP(M262,[7]OPERACIONAL!$A$1:$C$13,2,FALSE)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VLOOKUP(M263,[7]OPERACIONAL!$A$1:$C$13,2,FALSE)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VLOOKUP(M264,[7]OPERACIONAL!$A$1:$C$13,2,FALSE)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VLOOKUP(M265,[7]OPERACIONAL!$A$1:$C$13,2,FALSE)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VLOOKUP(M266,[7]OPERACIONAL!$A$1:$C$13,2,FALSE)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VLOOKUP(M267,[7]OPERACIONAL!$A$1:$C$13,2,FALSE)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VLOOKUP(M268,[7]OPERACIONAL!$A$1:$C$13,2,FALSE)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VLOOKUP(M269,[7]OPERACIONAL!$A$1:$C$13,2,FALSE)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VLOOKUP(M270,[7]OPERACIONAL!$A$1:$C$13,2,FALSE)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VLOOKUP(M271,[7]OPERACIONAL!$A$1:$C$13,2,FALSE)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VLOOKUP(M272,[7]OPERACIONAL!$A$1:$C$13,2,FALSE)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VLOOKUP(M273,[7]OPERACIONAL!$A$1:$C$13,2,FALSE)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VLOOKUP(M274,[7]OPERACIONAL!$A$1:$C$13,2,FALSE)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VLOOKUP(M275,[7]OPERACIONAL!$A$1:$C$13,2,FALSE)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VLOOKUP(M276,[7]OPERACIONAL!$A$1:$C$13,2,FALSE)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VLOOKUP(M277,[7]OPERACIONAL!$A$1:$C$13,2,FALSE)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VLOOKUP(M278,[7]OPERACIONAL!$A$1:$C$13,2,FALSE)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VLOOKUP(M279,[7]OPERACIONAL!$A$1:$C$13,2,FALSE)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VLOOKUP(M280,[7]OPERACIONAL!$A$1:$C$13,2,FALSE)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VLOOKUP(M281,[7]OPERACIONAL!$A$1:$C$13,2,FALSE)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VLOOKUP(M282,[7]OPERACIONAL!$A$1:$C$13,2,FALSE)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VLOOKUP(M283,[7]OPERACIONAL!$A$1:$C$13,2,FALSE)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VLOOKUP(M284,[7]OPERACIONAL!$A$1:$C$13,2,FALSE)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VLOOKUP(M285,[7]OPERACIONAL!$A$1:$C$13,2,FALSE)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VLOOKUP(M286,[7]OPERACIONAL!$A$1:$C$13,2,FALSE)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VLOOKUP(M287,[7]OPERACIONAL!$A$1:$C$13,2,FALSE)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VLOOKUP(M288,[7]OPERACIONAL!$A$1:$C$13,2,FALSE)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VLOOKUP(M289,[7]OPERACIONAL!$A$1:$C$13,2,FALSE)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VLOOKUP(M290,[7]OPERACIONAL!$A$1:$C$13,2,FALSE)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VLOOKUP(M291,[7]OPERACIONAL!$A$1:$C$13,2,FALSE)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VLOOKUP(M292,[7]OPERACIONAL!$A$1:$C$13,2,FALSE)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VLOOKUP(M293,[7]OPERACIONAL!$A$1:$C$13,2,FALSE)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VLOOKUP(M294,[7]OPERACIONAL!$A$1:$C$13,2,FALSE)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VLOOKUP(M295,[7]OPERACIONAL!$A$1:$C$13,2,FALSE)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VLOOKUP(M296,[7]OPERACIONAL!$A$1:$C$13,2,FALSE)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VLOOKUP(M297,[7]OPERACIONAL!$A$1:$C$13,2,FALSE)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VLOOKUP(M298,[7]OPERACIONAL!$A$1:$C$13,2,FALSE)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VLOOKUP(M299,[7]OPERACIONAL!$A$1:$C$13,2,FALSE)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VLOOKUP(M300,[7]OPERACIONAL!$A$1:$C$13,2,FALSE)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VLOOKUP(M301,[7]OPERACIONAL!$A$1:$C$13,2,FALSE)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VLOOKUP(M302,[7]OPERACIONAL!$A$1:$C$13,2,FALSE)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VLOOKUP(M303,[7]OPERACIONAL!$A$1:$C$13,2,FALSE)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VLOOKUP(M304,[7]OPERACIONAL!$A$1:$C$13,2,FALSE)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VLOOKUP(M305,[7]OPERACIONAL!$A$1:$C$13,2,FALSE)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VLOOKUP(M306,[7]OPERACIONAL!$A$1:$C$13,2,FALSE)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VLOOKUP(M307,[7]OPERACIONAL!$A$1:$C$13,2,FALSE)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VLOOKUP(M308,[7]OPERACIONAL!$A$1:$C$13,2,FALSE)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VLOOKUP(M309,[7]OPERACIONAL!$A$1:$C$13,2,FALSE)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VLOOKUP(M310,[7]OPERACIONAL!$A$1:$C$13,2,FALSE)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VLOOKUP(M311,[7]OPERACIONAL!$A$1:$C$13,2,FALSE)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VLOOKUP(M312,[7]OPERACIONAL!$A$1:$C$13,2,FALSE)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VLOOKUP(M313,[7]OPERACIONAL!$A$1:$C$13,2,FALSE)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VLOOKUP(M314,[7]OPERACIONAL!$A$1:$C$13,2,FALSE)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VLOOKUP(M315,[7]OPERACIONAL!$A$1:$C$13,2,FALSE)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VLOOKUP(M316,[7]OPERACIONAL!$A$1:$C$13,2,FALSE)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VLOOKUP(M317,[7]OPERACIONAL!$A$1:$C$13,2,FALSE)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VLOOKUP(M318,[7]OPERACIONAL!$A$1:$C$13,2,FALSE)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VLOOKUP(M319,[7]OPERACIONAL!$A$1:$C$13,2,FALSE)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VLOOKUP(M320,[7]OPERACIONAL!$A$1:$C$13,2,FALSE)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VLOOKUP(M321,[7]OPERACIONAL!$A$1:$C$13,2,FALSE)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VLOOKUP(M322,[7]OPERACIONAL!$A$1:$C$13,2,FALSE)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VLOOKUP(M323,[7]OPERACIONAL!$A$1:$C$13,2,FALSE)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VLOOKUP(M324,[7]OPERACIONAL!$A$1:$C$13,2,FALSE)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VLOOKUP(M325,[7]OPERACIONAL!$A$1:$C$13,2,FALSE)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VLOOKUP(M326,[7]OPERACIONAL!$A$1:$C$13,2,FALSE)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VLOOKUP(M327,[7]OPERACIONAL!$A$1:$C$13,2,FALSE)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VLOOKUP(M328,[7]OPERACIONAL!$A$1:$C$13,2,FALSE)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VLOOKUP(M329,[7]OPERACIONAL!$A$1:$C$13,2,FALSE)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VLOOKUP(M330,[7]OPERACIONAL!$A$1:$C$13,2,FALSE)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VLOOKUP(M331,[7]OPERACIONAL!$A$1:$C$13,2,FALSE)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VLOOKUP(M332,[7]OPERACIONAL!$A$1:$C$13,2,FALSE)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VLOOKUP(M333,[7]OPERACIONAL!$A$1:$C$13,2,FALSE)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VLOOKUP(M334,[7]OPERACIONAL!$A$1:$C$13,2,FALSE)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VLOOKUP(M335,[7]OPERACIONAL!$A$1:$C$13,2,FALSE)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VLOOKUP(M336,[7]OPERACIONAL!$A$1:$C$13,2,FALSE)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VLOOKUP(M337,[7]OPERACIONAL!$A$1:$C$13,2,FALSE)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VLOOKUP(M338,[7]OPERACIONAL!$A$1:$C$13,2,FALSE)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VLOOKUP(M339,[7]OPERACIONAL!$A$1:$C$13,2,FALSE)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VLOOKUP(M340,[7]OPERACIONAL!$A$1:$C$13,2,FALSE)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VLOOKUP(M341,[7]OPERACIONAL!$A$1:$C$13,2,FALSE)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VLOOKUP(M342,[7]OPERACIONAL!$A$1:$C$13,2,FALSE)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VLOOKUP(M343,[7]OPERACIONAL!$A$1:$C$13,2,FALSE)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VLOOKUP(M344,[7]OPERACIONAL!$A$1:$C$13,2,FALSE)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VLOOKUP(M345,[7]OPERACIONAL!$A$1:$C$13,2,FALSE)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VLOOKUP(M346,[7]OPERACIONAL!$A$1:$C$13,2,FALSE)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VLOOKUP(M347,[7]OPERACIONAL!$A$1:$C$13,2,FALSE)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VLOOKUP(M348,[7]OPERACIONAL!$A$1:$C$13,2,FALSE)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VLOOKUP(M349,[7]OPERACIONAL!$A$1:$C$13,2,FALSE)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VLOOKUP(M350,[7]OPERACIONAL!$A$1:$C$13,2,FALSE)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VLOOKUP(M351,[7]OPERACIONAL!$A$1:$C$13,2,FALSE)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VLOOKUP(M352,[7]OPERACIONAL!$A$1:$C$13,2,FALSE)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VLOOKUP(M353,[7]OPERACIONAL!$A$1:$C$13,2,FALSE)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VLOOKUP(M354,[7]OPERACIONAL!$A$1:$C$13,2,FALSE)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VLOOKUP(M355,[7]OPERACIONAL!$A$1:$C$13,2,FALSE)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VLOOKUP(M356,[7]OPERACIONAL!$A$1:$C$13,2,FALSE)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VLOOKUP(M357,[7]OPERACIONAL!$A$1:$C$13,2,FALSE)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VLOOKUP(M358,[7]OPERACIONAL!$A$1:$C$13,2,FALSE)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VLOOKUP(M359,[7]OPERACIONAL!$A$1:$C$13,2,FALSE)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VLOOKUP(M360,[7]OPERACIONAL!$A$1:$C$13,2,FALSE)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VLOOKUP(M361,[7]OPERACIONAL!$A$1:$C$13,2,FALSE)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VLOOKUP(M362,[7]OPERACIONAL!$A$1:$C$13,2,FALSE)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VLOOKUP(M363,[7]OPERACIONAL!$A$1:$C$13,2,FALSE)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VLOOKUP(M364,[7]OPERACIONAL!$A$1:$C$13,2,FALSE)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VLOOKUP(M365,[7]OPERACIONAL!$A$1:$C$13,2,FALSE)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VLOOKUP(M366,[7]OPERACIONAL!$A$1:$C$13,2,FALSE)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VLOOKUP(M367,[7]OPERACIONAL!$A$1:$C$13,2,FALSE)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VLOOKUP(M368,[7]OPERACIONAL!$A$1:$C$13,2,FALSE)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VLOOKUP(M369,[7]OPERACIONAL!$A$1:$C$13,2,FALSE)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VLOOKUP(M370,[7]OPERACIONAL!$A$1:$C$13,2,FALSE)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VLOOKUP(M371,[7]OPERACIONAL!$A$1:$C$13,2,FALSE)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VLOOKUP(M372,[7]OPERACIONAL!$A$1:$C$13,2,FALSE)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VLOOKUP(M373,[7]OPERACIONAL!$A$1:$C$13,2,FALSE)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VLOOKUP(M374,[7]OPERACIONAL!$A$1:$C$13,2,FALSE)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VLOOKUP(M375,[7]OPERACIONAL!$A$1:$C$13,2,FALSE)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VLOOKUP(M376,[7]OPERACIONAL!$A$1:$C$13,2,FALSE)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VLOOKUP(M377,[7]OPERACIONAL!$A$1:$C$13,2,FALSE)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VLOOKUP(M378,[7]OPERACIONAL!$A$1:$C$13,2,FALSE)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VLOOKUP(M379,[7]OPERACIONAL!$A$1:$C$13,2,FALSE)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VLOOKUP(M380,[7]OPERACIONAL!$A$1:$C$13,2,FALSE)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VLOOKUP(M381,[7]OPERACIONAL!$A$1:$C$13,2,FALSE)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VLOOKUP(M382,[7]OPERACIONAL!$A$1:$C$13,2,FALSE)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VLOOKUP(M383,[7]OPERACIONAL!$A$1:$C$13,2,FALSE)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VLOOKUP(M384,[7]OPERACIONAL!$A$1:$C$13,2,FALSE)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VLOOKUP(M385,[7]OPERACIONAL!$A$1:$C$13,2,FALSE)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VLOOKUP(M386,[7]OPERACIONAL!$A$1:$C$13,2,FALSE)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VLOOKUP(M387,[7]OPERACIONAL!$A$1:$C$13,2,FALSE)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VLOOKUP(M388,[7]OPERACIONAL!$A$1:$C$13,2,FALSE)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VLOOKUP(M389,[7]OPERACIONAL!$A$1:$C$13,2,FALSE)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VLOOKUP(M390,[7]OPERACIONAL!$A$1:$C$13,2,FALSE)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VLOOKUP(M391,[7]OPERACIONAL!$A$1:$C$13,2,FALSE)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VLOOKUP(M392,[7]OPERACIONAL!$A$1:$C$13,2,FALSE)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VLOOKUP(M393,[7]OPERACIONAL!$A$1:$C$13,2,FALSE)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VLOOKUP(M394,[7]OPERACIONAL!$A$1:$C$13,2,FALSE)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VLOOKUP(M395,[7]OPERACIONAL!$A$1:$C$13,2,FALSE)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VLOOKUP(M396,[7]OPERACIONAL!$A$1:$C$13,2,FALSE)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VLOOKUP(M397,[7]OPERACIONAL!$A$1:$C$13,2,FALSE)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VLOOKUP(M398,[7]OPERACIONAL!$A$1:$C$13,2,FALSE)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VLOOKUP(M399,[7]OPERACIONAL!$A$1:$C$13,2,FALSE)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VLOOKUP(M400,[7]OPERACIONAL!$A$1:$C$13,2,FALSE)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VLOOKUP(M401,[7]OPERACIONAL!$A$1:$C$13,2,FALSE)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VLOOKUP(M402,[7]OPERACIONAL!$A$1:$C$13,2,FALSE)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VLOOKUP(M403,[7]OPERACIONAL!$A$1:$C$13,2,FALSE)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VLOOKUP(M404,[7]OPERACIONAL!$A$1:$C$13,2,FALSE)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VLOOKUP(M405,[7]OPERACIONAL!$A$1:$C$13,2,FALSE)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VLOOKUP(M406,[7]OPERACIONAL!$A$1:$C$13,2,FALSE)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VLOOKUP(M407,[7]OPERACIONAL!$A$1:$C$13,2,FALSE)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VLOOKUP(M408,[7]OPERACIONAL!$A$1:$C$13,2,FALSE)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VLOOKUP(M409,[7]OPERACIONAL!$A$1:$C$13,2,FALSE)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VLOOKUP(M410,[7]OPERACIONAL!$A$1:$C$13,2,FALSE)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VLOOKUP(M411,[7]OPERACIONAL!$A$1:$C$13,2,FALSE)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VLOOKUP(M412,[7]OPERACIONAL!$A$1:$C$13,2,FALSE)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VLOOKUP(M413,[7]OPERACIONAL!$A$1:$C$13,2,FALSE)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VLOOKUP(M414,[7]OPERACIONAL!$A$1:$C$13,2,FALSE)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VLOOKUP(M415,[7]OPERACIONAL!$A$1:$C$13,2,FALSE)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VLOOKUP(M416,[7]OPERACIONAL!$A$1:$C$13,2,FALSE)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VLOOKUP(M417,[7]OPERACIONAL!$A$1:$C$13,2,FALSE)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VLOOKUP(M418,[7]OPERACIONAL!$A$1:$C$13,2,FALSE)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VLOOKUP(M419,[7]OPERACIONAL!$A$1:$C$13,2,FALSE)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VLOOKUP(M420,[7]OPERACIONAL!$A$1:$C$13,2,FALSE)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VLOOKUP(M421,[7]OPERACIONAL!$A$1:$C$13,2,FALSE)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VLOOKUP(M422,[7]OPERACIONAL!$A$1:$C$13,2,FALSE)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VLOOKUP(M423,[7]OPERACIONAL!$A$1:$C$13,2,FALSE)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VLOOKUP(M424,[7]OPERACIONAL!$A$1:$C$13,2,FALSE)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VLOOKUP(M425,[7]OPERACIONAL!$A$1:$C$13,2,FALSE)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VLOOKUP(M426,[7]OPERACIONAL!$A$1:$C$13,2,FALSE)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VLOOKUP(M427,[7]OPERACIONAL!$A$1:$C$13,2,FALSE)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VLOOKUP(M428,[7]OPERACIONAL!$A$1:$C$13,2,FALSE)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VLOOKUP(M429,[7]OPERACIONAL!$A$1:$C$13,2,FALSE)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VLOOKUP(M430,[7]OPERACIONAL!$A$1:$C$13,2,FALSE)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VLOOKUP(M431,[7]OPERACIONAL!$A$1:$C$13,2,FALSE)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VLOOKUP(M432,[7]OPERACIONAL!$A$1:$C$13,2,FALSE)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VLOOKUP(M433,[7]OPERACIONAL!$A$1:$C$13,2,FALSE)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VLOOKUP(M434,[7]OPERACIONAL!$A$1:$C$13,2,FALSE)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VLOOKUP(M435,[7]OPERACIONAL!$A$1:$C$13,2,FALSE)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VLOOKUP(M436,[7]OPERACIONAL!$A$1:$C$13,2,FALSE)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VLOOKUP(M437,[7]OPERACIONAL!$A$1:$C$13,2,FALSE)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VLOOKUP(M438,[7]OPERACIONAL!$A$1:$C$13,2,FALSE)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VLOOKUP(M439,[7]OPERACIONAL!$A$1:$C$13,2,FALSE)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VLOOKUP(M440,[7]OPERACIONAL!$A$1:$C$13,2,FALSE)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VLOOKUP(M441,[7]OPERACIONAL!$A$1:$C$13,2,FALSE)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VLOOKUP(M442,[7]OPERACIONAL!$A$1:$C$13,2,FALSE)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VLOOKUP(M443,[7]OPERACIONAL!$A$1:$C$13,2,FALSE)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VLOOKUP(M444,[7]OPERACIONAL!$A$1:$C$13,2,FALSE)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VLOOKUP(M445,[7]OPERACIONAL!$A$1:$C$13,2,FALSE)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VLOOKUP(M446,[7]OPERACIONAL!$A$1:$C$13,2,FALSE)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VLOOKUP(M447,[7]OPERACIONAL!$A$1:$C$13,2,FALSE)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VLOOKUP(M448,[7]OPERACIONAL!$A$1:$C$13,2,FALSE)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VLOOKUP(M449,[7]OPERACIONAL!$A$1:$C$13,2,FALSE)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VLOOKUP(M450,[7]OPERACIONAL!$A$1:$C$13,2,FALSE)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VLOOKUP(M451,[7]OPERACIONAL!$A$1:$C$13,2,FALSE)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VLOOKUP(M452,[7]OPERACIONAL!$A$1:$C$13,2,FALSE)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VLOOKUP(M453,[7]OPERACIONAL!$A$1:$C$13,2,FALSE)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VLOOKUP(M454,[7]OPERACIONAL!$A$1:$C$13,2,FALSE)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VLOOKUP(M455,[7]OPERACIONAL!$A$1:$C$13,2,FALSE)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VLOOKUP(M456,[7]OPERACIONAL!$A$1:$C$13,2,FALSE)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VLOOKUP(M457,[7]OPERACIONAL!$A$1:$C$13,2,FALSE)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VLOOKUP(M458,[7]OPERACIONAL!$A$1:$C$13,2,FALSE)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VLOOKUP(M459,[7]OPERACIONAL!$A$1:$C$13,2,FALSE)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VLOOKUP(M460,[7]OPERACIONAL!$A$1:$C$13,2,FALSE)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VLOOKUP(M461,[7]OPERACIONAL!$A$1:$C$13,2,FALSE)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VLOOKUP(M462,[7]OPERACIONAL!$A$1:$C$13,2,FALSE)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VLOOKUP(M463,[7]OPERACIONAL!$A$1:$C$13,2,FALSE)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VLOOKUP(M464,[7]OPERACIONAL!$A$1:$C$13,2,FALSE)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VLOOKUP(M465,[7]OPERACIONAL!$A$1:$C$13,2,FALSE)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VLOOKUP(M466,[7]OPERACIONAL!$A$1:$C$13,2,FALSE)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VLOOKUP(M467,[7]OPERACIONAL!$A$1:$C$13,2,FALSE)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VLOOKUP(M468,[7]OPERACIONAL!$A$1:$C$13,2,FALSE)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VLOOKUP(M469,[7]OPERACIONAL!$A$1:$C$13,2,FALSE)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VLOOKUP(M470,[7]OPERACIONAL!$A$1:$C$13,2,FALSE)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VLOOKUP(M471,[7]OPERACIONAL!$A$1:$C$13,2,FALSE)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VLOOKUP(M472,[7]OPERACIONAL!$A$1:$C$13,2,FALSE)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VLOOKUP(M473,[7]OPERACIONAL!$A$1:$C$13,2,FALSE)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VLOOKUP(M474,[7]OPERACIONAL!$A$1:$C$13,2,FALSE)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VLOOKUP(M475,[7]OPERACIONAL!$A$1:$C$13,2,FALSE)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VLOOKUP(M476,[7]OPERACIONAL!$A$1:$C$13,2,FALSE)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VLOOKUP(M477,[7]OPERACIONAL!$A$1:$C$13,2,FALSE)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VLOOKUP(M478,[7]OPERACIONAL!$A$1:$C$13,2,FALSE)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VLOOKUP(M479,[7]OPERACIONAL!$A$1:$C$13,2,FALSE)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VLOOKUP(M480,[7]OPERACIONAL!$A$1:$C$13,2,FALSE)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VLOOKUP(M481,[7]OPERACIONAL!$A$1:$C$13,2,FALSE)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VLOOKUP(M482,[7]OPERACIONAL!$A$1:$C$13,2,FALSE)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VLOOKUP(M483,[7]OPERACIONAL!$A$1:$C$13,2,FALSE)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VLOOKUP(M484,[7]OPERACIONAL!$A$1:$C$13,2,FALSE)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VLOOKUP(M485,[7]OPERACIONAL!$A$1:$C$13,2,FALSE)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VLOOKUP(M486,[7]OPERACIONAL!$A$1:$C$13,2,FALSE)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VLOOKUP(M487,[7]OPERACIONAL!$A$1:$C$13,2,FALSE)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VLOOKUP(M488,[7]OPERACIONAL!$A$1:$C$13,2,FALSE)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VLOOKUP(M489,[7]OPERACIONAL!$A$1:$C$13,2,FALSE)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VLOOKUP(M490,[7]OPERACIONAL!$A$1:$C$13,2,FALSE)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VLOOKUP(M491,[7]OPERACIONAL!$A$1:$C$13,2,FALSE)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VLOOKUP(M492,[7]OPERACIONAL!$A$1:$C$13,2,FALSE)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VLOOKUP(M493,[7]OPERACIONAL!$A$1:$C$13,2,FALSE)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VLOOKUP(M494,[7]OPERACIONAL!$A$1:$C$13,2,FALSE)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VLOOKUP(M495,[7]OPERACIONAL!$A$1:$C$13,2,FALSE)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VLOOKUP(M496,[7]OPERACIONAL!$A$1:$C$13,2,FALSE)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VLOOKUP(M497,[7]OPERACIONAL!$A$1:$C$13,2,FALSE)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VLOOKUP(M498,[7]OPERACIONAL!$A$1:$C$13,2,FALSE)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VLOOKUP(M499,[7]OPERACIONAL!$A$1:$C$13,2,FALSE)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VLOOKUP(M500,[7]OPERACIONAL!$A$1:$C$13,2,FALSE)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VLOOKUP(M501,[7]OPERACIONAL!$A$1:$C$13,2,FALSE)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VLOOKUP(M502,[7]OPERACIONAL!$A$1:$C$13,2,FALSE)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VLOOKUP(M503,[7]OPERACIONAL!$A$1:$C$13,2,FALSE)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VLOOKUP(M504,[7]OPERACIONAL!$A$1:$C$13,2,FALSE)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VLOOKUP(M505,[7]OPERACIONAL!$A$1:$C$13,2,FALSE)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VLOOKUP(M506,[7]OPERACIONAL!$A$1:$C$13,2,FALSE)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VLOOKUP(M507,[7]OPERACIONAL!$A$1:$C$13,2,FALSE)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VLOOKUP(M508,[7]OPERACIONAL!$A$1:$C$13,2,FALSE)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VLOOKUP(M509,[7]OPERACIONAL!$A$1:$C$13,2,FALSE)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VLOOKUP(M510,[7]OPERACIONAL!$A$1:$C$13,2,FALSE)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VLOOKUP(M511,[7]OPERACIONAL!$A$1:$C$13,2,FALSE)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VLOOKUP(M512,[7]OPERACIONAL!$A$1:$C$13,2,FALSE)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VLOOKUP(M513,[7]OPERACIONAL!$A$1:$C$13,2,FALSE)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VLOOKUP(M514,[7]OPERACIONAL!$A$1:$C$13,2,FALSE)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VLOOKUP(M515,[7]OPERACIONAL!$A$1:$C$13,2,FALSE)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VLOOKUP(M516,[7]OPERACIONAL!$A$1:$C$13,2,FALSE)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VLOOKUP(M517,[7]OPERACIONAL!$A$1:$C$13,2,FALSE)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VLOOKUP(M518,[7]OPERACIONAL!$A$1:$C$13,2,FALSE)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VLOOKUP(M519,[7]OPERACIONAL!$A$1:$C$13,2,FALSE)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VLOOKUP(M520,[7]OPERACIONAL!$A$1:$C$13,2,FALSE)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VLOOKUP(M521,[7]OPERACIONAL!$A$1:$C$13,2,FALSE)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VLOOKUP(M522,[7]OPERACIONAL!$A$1:$C$13,2,FALSE)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VLOOKUP(M523,[7]OPERACIONAL!$A$1:$C$13,2,FALSE)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VLOOKUP(M524,[7]OPERACIONAL!$A$1:$C$13,2,FALSE)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VLOOKUP(M525,[7]OPERACIONAL!$A$1:$C$13,2,FALSE)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VLOOKUP(M526,[7]OPERACIONAL!$A$1:$C$13,2,FALSE)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VLOOKUP(M527,[7]OPERACIONAL!$A$1:$C$13,2,FALSE)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VLOOKUP(M528,[7]OPERACIONAL!$A$1:$C$13,2,FALSE)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VLOOKUP(M529,[7]OPERACIONAL!$A$1:$C$13,2,FALSE)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VLOOKUP(M530,[7]OPERACIONAL!$A$1:$C$13,2,FALSE)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VLOOKUP(M531,[7]OPERACIONAL!$A$1:$C$13,2,FALSE)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VLOOKUP(M532,[7]OPERACIONAL!$A$1:$C$13,2,FALSE)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VLOOKUP(M533,[7]OPERACIONAL!$A$1:$C$13,2,FALSE)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VLOOKUP(M534,[7]OPERACIONAL!$A$1:$C$13,2,FALSE)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VLOOKUP(M535,[7]OPERACIONAL!$A$1:$C$13,2,FALSE)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VLOOKUP(M536,[7]OPERACIONAL!$A$1:$C$13,2,FALSE)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VLOOKUP(M537,[7]OPERACIONAL!$A$1:$C$13,2,FALSE)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VLOOKUP(M538,[7]OPERACIONAL!$A$1:$C$13,2,FALSE)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VLOOKUP(M539,[7]OPERACIONAL!$A$1:$C$13,2,FALSE)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VLOOKUP(M540,[7]OPERACIONAL!$A$1:$C$13,2,FALSE)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VLOOKUP(M541,[7]OPERACIONAL!$A$1:$C$13,2,FALSE)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VLOOKUP(M542,[7]OPERACIONAL!$A$1:$C$13,2,FALSE)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VLOOKUP(M543,[7]OPERACIONAL!$A$1:$C$13,2,FALSE)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VLOOKUP(M544,[7]OPERACIONAL!$A$1:$C$13,2,FALSE)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VLOOKUP(M545,[7]OPERACIONAL!$A$1:$C$13,2,FALSE)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VLOOKUP(M546,[7]OPERACIONAL!$A$1:$C$13,2,FALSE)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VLOOKUP(M547,[7]OPERACIONAL!$A$1:$C$13,2,FALSE)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VLOOKUP(M548,[7]OPERACIONAL!$A$1:$C$13,2,FALSE)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VLOOKUP(M549,[7]OPERACIONAL!$A$1:$C$13,2,FALSE)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VLOOKUP(M550,[7]OPERACIONAL!$A$1:$C$13,2,FALSE)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VLOOKUP(M551,[7]OPERACIONAL!$A$1:$C$13,2,FALSE)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VLOOKUP(M552,[7]OPERACIONAL!$A$1:$C$13,2,FALSE)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VLOOKUP(M553,[7]OPERACIONAL!$A$1:$C$13,2,FALSE)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VLOOKUP(M554,[7]OPERACIONAL!$A$1:$C$13,2,FALSE)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VLOOKUP(M555,[7]OPERACIONAL!$A$1:$C$13,2,FALSE)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VLOOKUP(M556,[7]OPERACIONAL!$A$1:$C$13,2,FALSE)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VLOOKUP(M557,[7]OPERACIONAL!$A$1:$C$13,2,FALSE)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VLOOKUP(M558,[7]OPERACIONAL!$A$1:$C$13,2,FALSE)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VLOOKUP(M559,[7]OPERACIONAL!$A$1:$C$13,2,FALSE)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VLOOKUP(M560,[7]OPERACIONAL!$A$1:$C$13,2,FALSE)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VLOOKUP(M561,[7]OPERACIONAL!$A$1:$C$13,2,FALSE)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VLOOKUP(M562,[7]OPERACIONAL!$A$1:$C$13,2,FALSE)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VLOOKUP(M563,[7]OPERACIONAL!$A$1:$C$13,2,FALSE)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VLOOKUP(M564,[7]OPERACIONAL!$A$1:$C$13,2,FALSE)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VLOOKUP(M565,[7]OPERACIONAL!$A$1:$C$13,2,FALSE)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VLOOKUP(M566,[7]OPERACIONAL!$A$1:$C$13,2,FALSE)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VLOOKUP(M567,[7]OPERACIONAL!$A$1:$C$13,2,FALSE)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VLOOKUP(M568,[7]OPERACIONAL!$A$1:$C$13,2,FALSE)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VLOOKUP(M569,[7]OPERACIONAL!$A$1:$C$13,2,FALSE)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VLOOKUP(M570,[7]OPERACIONAL!$A$1:$C$13,2,FALSE)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VLOOKUP(M571,[7]OPERACIONAL!$A$1:$C$13,2,FALSE)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VLOOKUP(M572,[7]OPERACIONAL!$A$1:$C$13,2,FALSE)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VLOOKUP(M573,[7]OPERACIONAL!$A$1:$C$13,2,FALSE)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VLOOKUP(M574,[7]OPERACIONAL!$A$1:$C$13,2,FALSE)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VLOOKUP(M575,[7]OPERACIONAL!$A$1:$C$13,2,FALSE)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VLOOKUP(M576,[7]OPERACIONAL!$A$1:$C$13,2,FALSE)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VLOOKUP(M577,[7]OPERACIONAL!$A$1:$C$13,2,FALSE)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VLOOKUP(M578,[7]OPERACIONAL!$A$1:$C$13,2,FALSE)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VLOOKUP(M579,[7]OPERACIONAL!$A$1:$C$13,2,FALSE)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VLOOKUP(M580,[7]OPERACIONAL!$A$1:$C$13,2,FALSE)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VLOOKUP(M581,[7]OPERACIONAL!$A$1:$C$13,2,FALSE)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VLOOKUP(M582,[7]OPERACIONAL!$A$1:$C$13,2,FALSE)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VLOOKUP(M583,[7]OPERACIONAL!$A$1:$C$13,2,FALSE)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VLOOKUP(M584,[7]OPERACIONAL!$A$1:$C$13,2,FALSE)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VLOOKUP(M585,[7]OPERACIONAL!$A$1:$C$13,2,FALSE)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VLOOKUP(M586,[7]OPERACIONAL!$A$1:$C$13,2,FALSE)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VLOOKUP(M587,[7]OPERACIONAL!$A$1:$C$13,2,FALSE)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VLOOKUP(M588,[7]OPERACIONAL!$A$1:$C$13,2,FALSE)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VLOOKUP(M589,[7]OPERACIONAL!$A$1:$C$13,2,FALSE)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VLOOKUP(M590,[7]OPERACIONAL!$A$1:$C$13,2,FALSE)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VLOOKUP(M591,[7]OPERACIONAL!$A$1:$C$13,2,FALSE)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VLOOKUP(M592,[7]OPERACIONAL!$A$1:$C$13,2,FALSE)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VLOOKUP(M593,[7]OPERACIONAL!$A$1:$C$13,2,FALSE)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VLOOKUP(M594,[7]OPERACIONAL!$A$1:$C$13,2,FALSE)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VLOOKUP(M595,[7]OPERACIONAL!$A$1:$C$13,2,FALSE)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VLOOKUP(M596,[7]OPERACIONAL!$A$1:$C$13,2,FALSE)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VLOOKUP(M597,[7]OPERACIONAL!$A$1:$C$13,2,FALSE)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VLOOKUP(M598,[7]OPERACIONAL!$A$1:$C$13,2,FALSE)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VLOOKUP(M599,[7]OPERACIONAL!$A$1:$C$13,2,FALSE)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VLOOKUP(M600,[7]OPERACIONAL!$A$1:$C$13,2,FALSE)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VLOOKUP(M601,[7]OPERACIONAL!$A$1:$C$13,2,FALSE)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VLOOKUP(M602,[7]OPERACIONAL!$A$1:$C$13,2,FALSE)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VLOOKUP(M603,[7]OPERACIONAL!$A$1:$C$13,2,FALSE)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VLOOKUP(M604,[7]OPERACIONAL!$A$1:$C$13,2,FALSE)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VLOOKUP(M605,[7]OPERACIONAL!$A$1:$C$13,2,FALSE)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VLOOKUP(M606,[7]OPERACIONAL!$A$1:$C$13,2,FALSE)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VLOOKUP(M607,[7]OPERACIONAL!$A$1:$C$13,2,FALSE)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VLOOKUP(M608,[7]OPERACIONAL!$A$1:$C$13,2,FALSE)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VLOOKUP(M609,[7]OPERACIONAL!$A$1:$C$13,2,FALSE)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VLOOKUP(M610,[7]OPERACIONAL!$A$1:$C$13,2,FALSE)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VLOOKUP(M611,[7]OPERACIONAL!$A$1:$C$13,2,FALSE)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VLOOKUP(M612,[7]OPERACIONAL!$A$1:$C$13,2,FALSE)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VLOOKUP(M613,[7]OPERACIONAL!$A$1:$C$13,2,FALSE)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VLOOKUP(M614,[7]OPERACIONAL!$A$1:$C$13,2,FALSE)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VLOOKUP(M615,[7]OPERACIONAL!$A$1:$C$13,2,FALSE)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VLOOKUP(M616,[7]OPERACIONAL!$A$1:$C$13,2,FALSE)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VLOOKUP(M617,[7]OPERACIONAL!$A$1:$C$13,2,FALSE)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VLOOKUP(M618,[7]OPERACIONAL!$A$1:$C$13,2,FALSE)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VLOOKUP(M619,[7]OPERACIONAL!$A$1:$C$13,2,FALSE)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VLOOKUP(M620,[7]OPERACIONAL!$A$1:$C$13,2,FALSE)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VLOOKUP(M621,[7]OPERACIONAL!$A$1:$C$13,2,FALSE)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VLOOKUP(M622,[7]OPERACIONAL!$A$1:$C$13,2,FALSE)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VLOOKUP(M623,[7]OPERACIONAL!$A$1:$C$13,2,FALSE)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VLOOKUP(M624,[7]OPERACIONAL!$A$1:$C$13,2,FALSE)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VLOOKUP(M625,[7]OPERACIONAL!$A$1:$C$13,2,FALSE)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VLOOKUP(M626,[7]OPERACIONAL!$A$1:$C$13,2,FALSE)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VLOOKUP(M627,[7]OPERACIONAL!$A$1:$C$13,2,FALSE)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VLOOKUP(M628,[7]OPERACIONAL!$A$1:$C$13,2,FALSE)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VLOOKUP(M629,[7]OPERACIONAL!$A$1:$C$13,2,FALSE)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VLOOKUP(M630,[7]OPERACIONAL!$A$1:$C$13,2,FALSE)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VLOOKUP(M631,[7]OPERACIONAL!$A$1:$C$13,2,FALSE)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VLOOKUP(M632,[7]OPERACIONAL!$A$1:$C$13,2,FALSE)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VLOOKUP(M633,[7]OPERACIONAL!$A$1:$C$13,2,FALSE)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VLOOKUP(M634,[7]OPERACIONAL!$A$1:$C$13,2,FALSE)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VLOOKUP(M635,[7]OPERACIONAL!$A$1:$C$13,2,FALSE)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VLOOKUP(M636,[7]OPERACIONAL!$A$1:$C$13,2,FALSE)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VLOOKUP(M637,[7]OPERACIONAL!$A$1:$C$13,2,FALSE)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VLOOKUP(M638,[7]OPERACIONAL!$A$1:$C$13,2,FALSE)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VLOOKUP(M639,[7]OPERACIONAL!$A$1:$C$13,2,FALSE)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VLOOKUP(M640,[7]OPERACIONAL!$A$1:$C$13,2,FALSE)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VLOOKUP(M641,[7]OPERACIONAL!$A$1:$C$13,2,FALSE)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VLOOKUP(M642,[7]OPERACIONAL!$A$1:$C$13,2,FALSE)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VLOOKUP(M643,[7]OPERACIONAL!$A$1:$C$13,2,FALSE)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VLOOKUP(M644,[7]OPERACIONAL!$A$1:$C$13,2,FALSE)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VLOOKUP(M645,[7]OPERACIONAL!$A$1:$C$13,2,FALSE)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VLOOKUP(M646,[7]OPERACIONAL!$A$1:$C$13,2,FALSE)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VLOOKUP(M647,[7]OPERACIONAL!$A$1:$C$13,2,FALSE)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VLOOKUP(M648,[7]OPERACIONAL!$A$1:$C$13,2,FALSE)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VLOOKUP(M649,[7]OPERACIONAL!$A$1:$C$13,2,FALSE)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VLOOKUP(M650,[7]OPERACIONAL!$A$1:$C$13,2,FALSE)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VLOOKUP(M651,[7]OPERACIONAL!$A$1:$C$13,2,FALSE)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VLOOKUP(M652,[7]OPERACIONAL!$A$1:$C$13,2,FALSE)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VLOOKUP(M653,[7]OPERACIONAL!$A$1:$C$13,2,FALSE)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VLOOKUP(M654,[7]OPERACIONAL!$A$1:$C$13,2,FALSE)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VLOOKUP(M655,[7]OPERACIONAL!$A$1:$C$13,2,FALSE)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VLOOKUP(M656,[7]OPERACIONAL!$A$1:$C$13,2,FALSE)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VLOOKUP(M657,[7]OPERACIONAL!$A$1:$C$13,2,FALSE)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VLOOKUP(M658,[7]OPERACIONAL!$A$1:$C$13,2,FALSE)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VLOOKUP(M659,[7]OPERACIONAL!$A$1:$C$13,2,FALSE)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VLOOKUP(M660,[7]OPERACIONAL!$A$1:$C$13,2,FALSE)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VLOOKUP(M661,[7]OPERACIONAL!$A$1:$C$13,2,FALSE)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VLOOKUP(M662,[7]OPERACIONAL!$A$1:$C$13,2,FALSE)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VLOOKUP(M663,[7]OPERACIONAL!$A$1:$C$13,2,FALSE)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VLOOKUP(M664,[7]OPERACIONAL!$A$1:$C$13,2,FALSE)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VLOOKUP(M665,[7]OPERACIONAL!$A$1:$C$13,2,FALSE)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VLOOKUP(M666,[7]OPERACIONAL!$A$1:$C$13,2,FALSE)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VLOOKUP(M667,[7]OPERACIONAL!$A$1:$C$13,2,FALSE)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VLOOKUP(M668,[7]OPERACIONAL!$A$1:$C$13,2,FALSE)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VLOOKUP(M669,[7]OPERACIONAL!$A$1:$C$13,2,FALSE)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VLOOKUP(M670,[7]OPERACIONAL!$A$1:$C$13,2,FALSE)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VLOOKUP(M671,[7]OPERACIONAL!$A$1:$C$13,2,FALSE)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VLOOKUP(M672,[7]OPERACIONAL!$A$1:$C$13,2,FALSE)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VLOOKUP(M673,[7]OPERACIONAL!$A$1:$C$13,2,FALSE)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VLOOKUP(M674,[7]OPERACIONAL!$A$1:$C$13,2,FALSE)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VLOOKUP(M675,[7]OPERACIONAL!$A$1:$C$13,2,FALSE)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VLOOKUP(M676,[7]OPERACIONAL!$A$1:$C$13,2,FALSE)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VLOOKUP(M677,[7]OPERACIONAL!$A$1:$C$13,2,FALSE)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VLOOKUP(M678,[7]OPERACIONAL!$A$1:$C$13,2,FALSE)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VLOOKUP(M679,[7]OPERACIONAL!$A$1:$C$13,2,FALSE)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VLOOKUP(M680,[7]OPERACIONAL!$A$1:$C$13,2,FALSE)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VLOOKUP(M681,[7]OPERACIONAL!$A$1:$C$13,2,FALSE)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VLOOKUP(M682,[7]OPERACIONAL!$A$1:$C$13,2,FALSE)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VLOOKUP(M683,[7]OPERACIONAL!$A$1:$C$13,2,FALSE)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VLOOKUP(M684,[7]OPERACIONAL!$A$1:$C$13,2,FALSE)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VLOOKUP(M685,[7]OPERACIONAL!$A$1:$C$13,2,FALSE)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VLOOKUP(M686,[7]OPERACIONAL!$A$1:$C$13,2,FALSE)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VLOOKUP(M687,[7]OPERACIONAL!$A$1:$C$13,2,FALSE)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VLOOKUP(M688,[7]OPERACIONAL!$A$1:$C$13,2,FALSE)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VLOOKUP(M689,[7]OPERACIONAL!$A$1:$C$13,2,FALSE)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VLOOKUP(M690,[7]OPERACIONAL!$A$1:$C$13,2,FALSE)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VLOOKUP(M691,[7]OPERACIONAL!$A$1:$C$13,2,FALSE)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VLOOKUP(M692,[7]OPERACIONAL!$A$1:$C$13,2,FALSE)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VLOOKUP(M693,[7]OPERACIONAL!$A$1:$C$13,2,FALSE)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VLOOKUP(M694,[7]OPERACIONAL!$A$1:$C$13,2,FALSE)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VLOOKUP(M695,[7]OPERACIONAL!$A$1:$C$13,2,FALSE)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VLOOKUP(M696,[7]OPERACIONAL!$A$1:$C$13,2,FALSE)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VLOOKUP(M697,[7]OPERACIONAL!$A$1:$C$13,2,FALSE)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VLOOKUP(M698,[7]OPERACIONAL!$A$1:$C$13,2,FALSE)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VLOOKUP(M699,[7]OPERACIONAL!$A$1:$C$13,2,FALSE)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VLOOKUP(M700,[7]OPERACIONAL!$A$1:$C$13,2,FALSE)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VLOOKUP(M701,[7]OPERACIONAL!$A$1:$C$13,2,FALSE)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VLOOKUP(M702,[7]OPERACIONAL!$A$1:$C$13,2,FALSE)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VLOOKUP(M703,[7]OPERACIONAL!$A$1:$C$13,2,FALSE)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VLOOKUP(M704,[7]OPERACIONAL!$A$1:$C$13,2,FALSE)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VLOOKUP(M705,[7]OPERACIONAL!$A$1:$C$13,2,FALSE)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VLOOKUP(M706,[7]OPERACIONAL!$A$1:$C$13,2,FALSE)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VLOOKUP(M707,[7]OPERACIONAL!$A$1:$C$13,2,FALSE)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VLOOKUP(M708,[7]OPERACIONAL!$A$1:$C$13,2,FALSE)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VLOOKUP(M709,[7]OPERACIONAL!$A$1:$C$13,2,FALSE)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VLOOKUP(M710,[7]OPERACIONAL!$A$1:$C$13,2,FALSE)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VLOOKUP(M711,[7]OPERACIONAL!$A$1:$C$13,2,FALSE)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VLOOKUP(M712,[7]OPERACIONAL!$A$1:$C$13,2,FALSE)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VLOOKUP(M713,[7]OPERACIONAL!$A$1:$C$13,2,FALSE)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VLOOKUP(M714,[7]OPERACIONAL!$A$1:$C$13,2,FALSE)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VLOOKUP(M715,[7]OPERACIONAL!$A$1:$C$13,2,FALSE)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VLOOKUP(M716,[7]OPERACIONAL!$A$1:$C$13,2,FALSE)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VLOOKUP(M717,[7]OPERACIONAL!$A$1:$C$13,2,FALSE)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VLOOKUP(M718,[7]OPERACIONAL!$A$1:$C$13,2,FALSE)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VLOOKUP(M719,[7]OPERACIONAL!$A$1:$C$13,2,FALSE)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VLOOKUP(M720,[7]OPERACIONAL!$A$1:$C$13,2,FALSE)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VLOOKUP(M721,[7]OPERACIONAL!$A$1:$C$13,2,FALSE)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VLOOKUP(M722,[7]OPERACIONAL!$A$1:$C$13,2,FALSE)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VLOOKUP(M723,[7]OPERACIONAL!$A$1:$C$13,2,FALSE)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VLOOKUP(M724,[7]OPERACIONAL!$A$1:$C$13,2,FALSE)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VLOOKUP(M725,[7]OPERACIONAL!$A$1:$C$13,2,FALSE)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VLOOKUP(M726,[7]OPERACIONAL!$A$1:$C$13,2,FALSE)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VLOOKUP(M727,[7]OPERACIONAL!$A$1:$C$13,2,FALSE)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VLOOKUP(M728,[7]OPERACIONAL!$A$1:$C$13,2,FALSE)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VLOOKUP(M729,[7]OPERACIONAL!$A$1:$C$13,2,FALSE)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VLOOKUP(M730,[7]OPERACIONAL!$A$1:$C$13,2,FALSE)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VLOOKUP(M731,[7]OPERACIONAL!$A$1:$C$13,2,FALSE)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VLOOKUP(M732,[7]OPERACIONAL!$A$1:$C$13,2,FALSE)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VLOOKUP(M733,[7]OPERACIONAL!$A$1:$C$13,2,FALSE)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VLOOKUP(M734,[7]OPERACIONAL!$A$1:$C$13,2,FALSE)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VLOOKUP(M735,[7]OPERACIONAL!$A$1:$C$13,2,FALSE)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VLOOKUP(M736,[7]OPERACIONAL!$A$1:$C$13,2,FALSE)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VLOOKUP(M737,[7]OPERACIONAL!$A$1:$C$13,2,FALSE)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VLOOKUP(M738,[7]OPERACIONAL!$A$1:$C$13,2,FALSE)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VLOOKUP(M739,[7]OPERACIONAL!$A$1:$C$13,2,FALSE)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VLOOKUP(M740,[7]OPERACIONAL!$A$1:$C$13,2,FALSE)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VLOOKUP(M741,[7]OPERACIONAL!$A$1:$C$13,2,FALSE)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VLOOKUP(M742,[7]OPERACIONAL!$A$1:$C$13,2,FALSE)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VLOOKUP(M743,[7]OPERACIONAL!$A$1:$C$13,2,FALSE)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VLOOKUP(M744,[7]OPERACIONAL!$A$1:$C$13,2,FALSE)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VLOOKUP(M745,[7]OPERACIONAL!$A$1:$C$13,2,FALSE)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VLOOKUP(M746,[7]OPERACIONAL!$A$1:$C$13,2,FALSE)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VLOOKUP(M747,[7]OPERACIONAL!$A$1:$C$13,2,FALSE)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VLOOKUP(M748,[7]OPERACIONAL!$A$1:$C$13,2,FALSE)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VLOOKUP(M749,[7]OPERACIONAL!$A$1:$C$13,2,FALSE)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VLOOKUP(M750,[7]OPERACIONAL!$A$1:$C$13,2,FALSE)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VLOOKUP(M751,[7]OPERACIONAL!$A$1:$C$13,2,FALSE)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VLOOKUP(M752,[7]OPERACIONAL!$A$1:$C$13,2,FALSE)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VLOOKUP(M753,[7]OPERACIONAL!$A$1:$C$13,2,FALSE)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VLOOKUP(M754,[7]OPERACIONAL!$A$1:$C$13,2,FALSE)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VLOOKUP(M755,[7]OPERACIONAL!$A$1:$C$13,2,FALSE)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VLOOKUP(M756,[7]OPERACIONAL!$A$1:$C$13,2,FALSE)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VLOOKUP(M757,[7]OPERACIONAL!$A$1:$C$13,2,FALSE)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VLOOKUP(M758,[7]OPERACIONAL!$A$1:$C$13,2,FALSE)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VLOOKUP(M759,[7]OPERACIONAL!$A$1:$C$13,2,FALSE)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VLOOKUP(M760,[7]OPERACIONAL!$A$1:$C$13,2,FALSE)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VLOOKUP(M761,[7]OPERACIONAL!$A$1:$C$13,2,FALSE)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VLOOKUP(M762,[7]OPERACIONAL!$A$1:$C$13,2,FALSE)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VLOOKUP(M763,[7]OPERACIONAL!$A$1:$C$13,2,FALSE)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VLOOKUP(M764,[7]OPERACIONAL!$A$1:$C$13,2,FALSE)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VLOOKUP(M765,[7]OPERACIONAL!$A$1:$C$13,2,FALSE)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VLOOKUP(M766,[7]OPERACIONAL!$A$1:$C$13,2,FALSE)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VLOOKUP(M767,[7]OPERACIONAL!$A$1:$C$13,2,FALSE)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VLOOKUP(M768,[7]OPERACIONAL!$A$1:$C$13,2,FALSE)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VLOOKUP(M769,[7]OPERACIONAL!$A$1:$C$13,2,FALSE)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VLOOKUP(M770,[7]OPERACIONAL!$A$1:$C$13,2,FALSE)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VLOOKUP(M771,[7]OPERACIONAL!$A$1:$C$13,2,FALSE)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VLOOKUP(M772,[7]OPERACIONAL!$A$1:$C$13,2,FALSE)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VLOOKUP(M773,[7]OPERACIONAL!$A$1:$C$13,2,FALSE)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VLOOKUP(M774,[7]OPERACIONAL!$A$1:$C$13,2,FALSE)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VLOOKUP(M775,[7]OPERACIONAL!$A$1:$C$13,2,FALSE)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VLOOKUP(M776,[7]OPERACIONAL!$A$1:$C$13,2,FALSE)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VLOOKUP(M777,[7]OPERACIONAL!$A$1:$C$13,2,FALSE)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VLOOKUP(M778,[7]OPERACIONAL!$A$1:$C$13,2,FALSE)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VLOOKUP(M779,[7]OPERACIONAL!$A$1:$C$13,2,FALSE)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VLOOKUP(M780,[7]OPERACIONAL!$A$1:$C$13,2,FALSE)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VLOOKUP(M781,[7]OPERACIONAL!$A$1:$C$13,2,FALSE)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VLOOKUP(M782,[7]OPERACIONAL!$A$1:$C$13,2,FALSE)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VLOOKUP(M783,[7]OPERACIONAL!$A$1:$C$13,2,FALSE)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VLOOKUP(M784,[7]OPERACIONAL!$A$1:$C$13,2,FALSE)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VLOOKUP(M785,[7]OPERACIONAL!$A$1:$C$13,2,FALSE)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VLOOKUP(M786,[7]OPERACIONAL!$A$1:$C$13,2,FALSE)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VLOOKUP(M787,[7]OPERACIONAL!$A$1:$C$13,2,FALSE)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VLOOKUP(M788,[7]OPERACIONAL!$A$1:$C$13,2,FALSE)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VLOOKUP(M789,[7]OPERACIONAL!$A$1:$C$13,2,FALSE)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VLOOKUP(M790,[7]OPERACIONAL!$A$1:$C$13,2,FALSE)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VLOOKUP(M791,[7]OPERACIONAL!$A$1:$C$13,2,FALSE)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VLOOKUP(M792,[7]OPERACIONAL!$A$1:$C$13,2,FALSE)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VLOOKUP(M793,[7]OPERACIONAL!$A$1:$C$13,2,FALSE)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VLOOKUP(M794,[7]OPERACIONAL!$A$1:$C$13,2,FALSE)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VLOOKUP(M795,[7]OPERACIONAL!$A$1:$C$13,2,FALSE)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VLOOKUP(M796,[7]OPERACIONAL!$A$1:$C$13,2,FALSE)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VLOOKUP(M797,[7]OPERACIONAL!$A$1:$C$13,2,FALSE)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VLOOKUP(M798,[7]OPERACIONAL!$A$1:$C$13,2,FALSE)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VLOOKUP(M799,[7]OPERACIONAL!$A$1:$C$13,2,FALSE)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VLOOKUP(M800,[7]OPERACIONAL!$A$1:$C$13,2,FALSE)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VLOOKUP(M801,[7]OPERACIONAL!$A$1:$C$13,2,FALSE)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VLOOKUP(M802,[7]OPERACIONAL!$A$1:$C$13,2,FALSE)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VLOOKUP(M803,[7]OPERACIONAL!$A$1:$C$13,2,FALSE)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VLOOKUP(M804,[7]OPERACIONAL!$A$1:$C$13,2,FALSE)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VLOOKUP(M805,[7]OPERACIONAL!$A$1:$C$13,2,FALSE)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VLOOKUP(M806,[7]OPERACIONAL!$A$1:$C$13,2,FALSE)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VLOOKUP(M807,[7]OPERACIONAL!$A$1:$C$13,2,FALSE)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VLOOKUP(M808,[7]OPERACIONAL!$A$1:$C$13,2,FALSE)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VLOOKUP(M809,[7]OPERACIONAL!$A$1:$C$13,2,FALSE)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VLOOKUP(M810,[7]OPERACIONAL!$A$1:$C$13,2,FALSE)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VLOOKUP(M811,[7]OPERACIONAL!$A$1:$C$13,2,FALSE)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VLOOKUP(M812,[7]OPERACIONAL!$A$1:$C$13,2,FALSE)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VLOOKUP(M813,[7]OPERACIONAL!$A$1:$C$13,2,FALSE)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VLOOKUP(M814,[7]OPERACIONAL!$A$1:$C$13,2,FALSE)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VLOOKUP(M815,[7]OPERACIONAL!$A$1:$C$13,2,FALSE)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VLOOKUP(M816,[7]OPERACIONAL!$A$1:$C$13,2,FALSE)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VLOOKUP(M817,[7]OPERACIONAL!$A$1:$C$13,2,FALSE)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VLOOKUP(M818,[7]OPERACIONAL!$A$1:$C$13,2,FALSE)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VLOOKUP(M819,[7]OPERACIONAL!$A$1:$C$13,2,FALSE)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VLOOKUP(M820,[7]OPERACIONAL!$A$1:$C$13,2,FALSE)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VLOOKUP(M821,[7]OPERACIONAL!$A$1:$C$13,2,FALSE)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VLOOKUP(M822,[7]OPERACIONAL!$A$1:$C$13,2,FALSE)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VLOOKUP(M823,[7]OPERACIONAL!$A$1:$C$13,2,FALSE)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VLOOKUP(M824,[7]OPERACIONAL!$A$1:$C$13,2,FALSE)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VLOOKUP(M825,[7]OPERACIONAL!$A$1:$C$13,2,FALSE)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VLOOKUP(M826,[7]OPERACIONAL!$A$1:$C$13,2,FALSE)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VLOOKUP(M827,[7]OPERACIONAL!$A$1:$C$13,2,FALSE)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VLOOKUP(M828,[7]OPERACIONAL!$A$1:$C$13,2,FALSE)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VLOOKUP(M829,[7]OPERACIONAL!$A$1:$C$13,2,FALSE)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VLOOKUP(M830,[7]OPERACIONAL!$A$1:$C$13,2,FALSE)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VLOOKUP(M831,[7]OPERACIONAL!$A$1:$C$13,2,FALSE)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VLOOKUP(M832,[7]OPERACIONAL!$A$1:$C$13,2,FALSE)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VLOOKUP(M833,[7]OPERACIONAL!$A$1:$C$13,2,FALSE)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VLOOKUP(M834,[7]OPERACIONAL!$A$1:$C$13,2,FALSE)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VLOOKUP(M835,[7]OPERACIONAL!$A$1:$C$13,2,FALSE)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VLOOKUP(M836,[7]OPERACIONAL!$A$1:$C$13,2,FALSE)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VLOOKUP(M837,[7]OPERACIONAL!$A$1:$C$13,2,FALSE)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VLOOKUP(M838,[7]OPERACIONAL!$A$1:$C$13,2,FALSE)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VLOOKUP(M839,[7]OPERACIONAL!$A$1:$C$13,2,FALSE)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VLOOKUP(M840,[7]OPERACIONAL!$A$1:$C$13,2,FALSE)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VLOOKUP(M841,[7]OPERACIONAL!$A$1:$C$13,2,FALSE)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VLOOKUP(M842,[7]OPERACIONAL!$A$1:$C$13,2,FALSE)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VLOOKUP(M843,[7]OPERACIONAL!$A$1:$C$13,2,FALSE)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VLOOKUP(M844,[7]OPERACIONAL!$A$1:$C$13,2,FALSE)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VLOOKUP(M845,[7]OPERACIONAL!$A$1:$C$13,2,FALSE)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VLOOKUP(M846,[7]OPERACIONAL!$A$1:$C$13,2,FALSE)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VLOOKUP(M847,[7]OPERACIONAL!$A$1:$C$13,2,FALSE)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VLOOKUP(M848,[7]OPERACIONAL!$A$1:$C$13,2,FALSE)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VLOOKUP(M849,[7]OPERACIONAL!$A$1:$C$13,2,FALSE)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VLOOKUP(M850,[7]OPERACIONAL!$A$1:$C$13,2,FALSE)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VLOOKUP(M851,[7]OPERACIONAL!$A$1:$C$13,2,FALSE)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VLOOKUP(M852,[7]OPERACIONAL!$A$1:$C$13,2,FALSE)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VLOOKUP(M853,[7]OPERACIONAL!$A$1:$C$13,2,FALSE)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VLOOKUP(M854,[7]OPERACIONAL!$A$1:$C$13,2,FALSE)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VLOOKUP(M855,[7]OPERACIONAL!$A$1:$C$13,2,FALSE)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VLOOKUP(M856,[7]OPERACIONAL!$A$1:$C$13,2,FALSE)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VLOOKUP(M857,[7]OPERACIONAL!$A$1:$C$13,2,FALSE)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VLOOKUP(M858,[7]OPERACIONAL!$A$1:$C$13,2,FALSE)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VLOOKUP(M859,[7]OPERACIONAL!$A$1:$C$13,2,FALSE)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VLOOKUP(M860,[7]OPERACIONAL!$A$1:$C$13,2,FALSE)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VLOOKUP(M861,[7]OPERACIONAL!$A$1:$C$13,2,FALSE)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VLOOKUP(M862,[7]OPERACIONAL!$A$1:$C$13,2,FALSE)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VLOOKUP(M863,[7]OPERACIONAL!$A$1:$C$13,2,FALSE)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VLOOKUP(M864,[7]OPERACIONAL!$A$1:$C$13,2,FALSE)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VLOOKUP(M865,[7]OPERACIONAL!$A$1:$C$13,2,FALSE)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VLOOKUP(M866,[7]OPERACIONAL!$A$1:$C$13,2,FALSE)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VLOOKUP(M867,[7]OPERACIONAL!$A$1:$C$13,2,FALSE)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VLOOKUP(M868,[7]OPERACIONAL!$A$1:$C$13,2,FALSE)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VLOOKUP(M869,[7]OPERACIONAL!$A$1:$C$13,2,FALSE)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VLOOKUP(M870,[7]OPERACIONAL!$A$1:$C$13,2,FALSE)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VLOOKUP(M871,[7]OPERACIONAL!$A$1:$C$13,2,FALSE)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VLOOKUP(M872,[7]OPERACIONAL!$A$1:$C$13,2,FALSE)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VLOOKUP(M873,[7]OPERACIONAL!$A$1:$C$13,2,FALSE)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VLOOKUP(M874,[7]OPERACIONAL!$A$1:$C$13,2,FALSE)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VLOOKUP(M875,[7]OPERACIONAL!$A$1:$C$13,2,FALSE)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VLOOKUP(M876,[7]OPERACIONAL!$A$1:$C$13,2,FALSE)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VLOOKUP(M877,[7]OPERACIONAL!$A$1:$C$13,2,FALSE)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VLOOKUP(M878,[7]OPERACIONAL!$A$1:$C$13,2,FALSE)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VLOOKUP(M879,[7]OPERACIONAL!$A$1:$C$13,2,FALSE)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VLOOKUP(M880,[7]OPERACIONAL!$A$1:$C$13,2,FALSE)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VLOOKUP(M881,[7]OPERACIONAL!$A$1:$C$13,2,FALSE)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VLOOKUP(M882,[7]OPERACIONAL!$A$1:$C$13,2,FALSE)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VLOOKUP(M883,[7]OPERACIONAL!$A$1:$C$13,2,FALSE)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VLOOKUP(M884,[7]OPERACIONAL!$A$1:$C$13,2,FALSE)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VLOOKUP(M885,[7]OPERACIONAL!$A$1:$C$13,2,FALSE)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VLOOKUP(M886,[7]OPERACIONAL!$A$1:$C$13,2,FALSE)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VLOOKUP(M887,[7]OPERACIONAL!$A$1:$C$13,2,FALSE)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VLOOKUP(M888,[7]OPERACIONAL!$A$1:$C$13,2,FALSE)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VLOOKUP(M889,[7]OPERACIONAL!$A$1:$C$13,2,FALSE)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VLOOKUP(M890,[7]OPERACIONAL!$A$1:$C$13,2,FALSE)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VLOOKUP(M891,[7]OPERACIONAL!$A$1:$C$13,2,FALSE)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VLOOKUP(M892,[7]OPERACIONAL!$A$1:$C$13,2,FALSE)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VLOOKUP(M893,[7]OPERACIONAL!$A$1:$C$13,2,FALSE)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VLOOKUP(M894,[7]OPERACIONAL!$A$1:$C$13,2,FALSE)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VLOOKUP(M895,[7]OPERACIONAL!$A$1:$C$13,2,FALSE)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VLOOKUP(M896,[7]OPERACIONAL!$A$1:$C$13,2,FALSE)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VLOOKUP(M897,[7]OPERACIONAL!$A$1:$C$13,2,FALSE)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VLOOKUP(M898,[7]OPERACIONAL!$A$1:$C$13,2,FALSE)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VLOOKUP(M899,[7]OPERACIONAL!$A$1:$C$13,2,FALSE)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VLOOKUP(M900,[7]OPERACIONAL!$A$1:$C$13,2,FALSE)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VLOOKUP(M901,[7]OPERACIONAL!$A$1:$C$13,2,FALSE)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VLOOKUP(M902,[7]OPERACIONAL!$A$1:$C$13,2,FALSE)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VLOOKUP(M903,[7]OPERACIONAL!$A$1:$C$13,2,FALSE)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VLOOKUP(M904,[7]OPERACIONAL!$A$1:$C$13,2,FALSE)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VLOOKUP(M905,[7]OPERACIONAL!$A$1:$C$13,2,FALSE)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VLOOKUP(M906,[7]OPERACIONAL!$A$1:$C$13,2,FALSE)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VLOOKUP(M907,[7]OPERACIONAL!$A$1:$C$13,2,FALSE)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VLOOKUP(M908,[7]OPERACIONAL!$A$1:$C$13,2,FALSE)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VLOOKUP(M909,[7]OPERACIONAL!$A$1:$C$13,2,FALSE)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VLOOKUP(M910,[7]OPERACIONAL!$A$1:$C$13,2,FALSE)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VLOOKUP(M911,[7]OPERACIONAL!$A$1:$C$13,2,FALSE)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VLOOKUP(M912,[7]OPERACIONAL!$A$1:$C$13,2,FALSE)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VLOOKUP(M913,[7]OPERACIONAL!$A$1:$C$13,2,FALSE)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VLOOKUP(M914,[7]OPERACIONAL!$A$1:$C$13,2,FALSE)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VLOOKUP(M915,[7]OPERACIONAL!$A$1:$C$13,2,FALSE)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VLOOKUP(M916,[7]OPERACIONAL!$A$1:$C$13,2,FALSE)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VLOOKUP(M917,[7]OPERACIONAL!$A$1:$C$13,2,FALSE)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VLOOKUP(M918,[7]OPERACIONAL!$A$1:$C$13,2,FALSE)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VLOOKUP(M919,[7]OPERACIONAL!$A$1:$C$13,2,FALSE)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VLOOKUP(M920,[7]OPERACIONAL!$A$1:$C$13,2,FALSE)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VLOOKUP(M921,[7]OPERACIONAL!$A$1:$C$13,2,FALSE)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VLOOKUP(M922,[7]OPERACIONAL!$A$1:$C$13,2,FALSE)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VLOOKUP(M923,[7]OPERACIONAL!$A$1:$C$13,2,FALSE)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VLOOKUP(M924,[7]OPERACIONAL!$A$1:$C$13,2,FALSE)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VLOOKUP(M925,[7]OPERACIONAL!$A$1:$C$13,2,FALSE)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VLOOKUP(M926,[7]OPERACIONAL!$A$1:$C$13,2,FALSE)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VLOOKUP(M927,[7]OPERACIONAL!$A$1:$C$13,2,FALSE)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VLOOKUP(M928,[7]OPERACIONAL!$A$1:$C$13,2,FALSE)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VLOOKUP(M929,[7]OPERACIONAL!$A$1:$C$13,2,FALSE)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VLOOKUP(M930,[7]OPERACIONAL!$A$1:$C$13,2,FALSE)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VLOOKUP(M931,[7]OPERACIONAL!$A$1:$C$13,2,FALSE)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VLOOKUP(M932,[7]OPERACIONAL!$A$1:$C$13,2,FALSE)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VLOOKUP(M933,[7]OPERACIONAL!$A$1:$C$13,2,FALSE)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VLOOKUP(M934,[7]OPERACIONAL!$A$1:$C$13,2,FALSE)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VLOOKUP(M935,[7]OPERACIONAL!$A$1:$C$13,2,FALSE)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VLOOKUP(M936,[7]OPERACIONAL!$A$1:$C$13,2,FALSE)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VLOOKUP(M937,[7]OPERACIONAL!$A$1:$C$13,2,FALSE)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VLOOKUP(M938,[7]OPERACIONAL!$A$1:$C$13,2,FALSE)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VLOOKUP(M939,[7]OPERACIONAL!$A$1:$C$13,2,FALSE)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VLOOKUP(M940,[7]OPERACIONAL!$A$1:$C$13,2,FALSE)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VLOOKUP(M941,[7]OPERACIONAL!$A$1:$C$13,2,FALSE)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VLOOKUP(M942,[7]OPERACIONAL!$A$1:$C$13,2,FALSE)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VLOOKUP(M943,[7]OPERACIONAL!$A$1:$C$13,2,FALSE)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VLOOKUP(M944,[7]OPERACIONAL!$A$1:$C$13,2,FALSE)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VLOOKUP(M945,[7]OPERACIONAL!$A$1:$C$13,2,FALSE)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VLOOKUP(M946,[7]OPERACIONAL!$A$1:$C$13,2,FALSE)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VLOOKUP(M947,[7]OPERACIONAL!$A$1:$C$13,2,FALSE)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VLOOKUP(M948,[7]OPERACIONAL!$A$1:$C$13,2,FALSE)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VLOOKUP(M949,[7]OPERACIONAL!$A$1:$C$13,2,FALSE)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VLOOKUP(M950,[7]OPERACIONAL!$A$1:$C$13,2,FALSE)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VLOOKUP(M951,[7]OPERACIONAL!$A$1:$C$13,2,FALSE)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VLOOKUP(M952,[7]OPERACIONAL!$A$1:$C$13,2,FALSE)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VLOOKUP(M953,[7]OPERACIONAL!$A$1:$C$13,2,FALSE)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VLOOKUP(M954,[7]OPERACIONAL!$A$1:$C$13,2,FALSE)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VLOOKUP(M955,[7]OPERACIONAL!$A$1:$C$13,2,FALSE)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VLOOKUP(M956,[7]OPERACIONAL!$A$1:$C$13,2,FALSE)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VLOOKUP(M957,[7]OPERACIONAL!$A$1:$C$13,2,FALSE)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VLOOKUP(M958,[7]OPERACIONAL!$A$1:$C$13,2,FALSE)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VLOOKUP(M959,[7]OPERACIONAL!$A$1:$C$13,2,FALSE)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VLOOKUP(M960,[7]OPERACIONAL!$A$1:$C$13,2,FALSE)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VLOOKUP(M961,[7]OPERACIONAL!$A$1:$C$13,2,FALSE)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VLOOKUP(M962,[7]OPERACIONAL!$A$1:$C$13,2,FALSE)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VLOOKUP(M963,[7]OPERACIONAL!$A$1:$C$13,2,FALSE)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VLOOKUP(M964,[7]OPERACIONAL!$A$1:$C$13,2,FALSE)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VLOOKUP(M965,[7]OPERACIONAL!$A$1:$C$13,2,FALSE)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VLOOKUP(M966,[7]OPERACIONAL!$A$1:$C$13,2,FALSE)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VLOOKUP(M967,[7]OPERACIONAL!$A$1:$C$13,2,FALSE)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VLOOKUP(M968,[7]OPERACIONAL!$A$1:$C$13,2,FALSE)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VLOOKUP(M969,[7]OPERACIONAL!$A$1:$C$13,2,FALSE)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VLOOKUP(M970,[7]OPERACIONAL!$A$1:$C$13,2,FALSE)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VLOOKUP(M971,[7]OPERACIONAL!$A$1:$C$13,2,FALSE)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VLOOKUP(M972,[7]OPERACIONAL!$A$1:$C$13,2,FALSE)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VLOOKUP(M973,[7]OPERACIONAL!$A$1:$C$13,2,FALSE)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VLOOKUP(M974,[7]OPERACIONAL!$A$1:$C$13,2,FALSE)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VLOOKUP(M975,[7]OPERACIONAL!$A$1:$C$13,2,FALSE)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VLOOKUP(M976,[7]OPERACIONAL!$A$1:$C$13,2,FALSE)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VLOOKUP(M977,[7]OPERACIONAL!$A$1:$C$13,2,FALSE)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VLOOKUP(M978,[7]OPERACIONAL!$A$1:$C$13,2,FALSE)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VLOOKUP(M979,[7]OPERACIONAL!$A$1:$C$13,2,FALSE)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VLOOKUP(M980,[7]OPERACIONAL!$A$1:$C$13,2,FALSE)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VLOOKUP(M981,[7]OPERACIONAL!$A$1:$C$13,2,FALSE)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VLOOKUP(M982,[7]OPERACIONAL!$A$1:$C$13,2,FALSE)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VLOOKUP(M983,[7]OPERACIONAL!$A$1:$C$13,2,FALSE)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VLOOKUP(M984,[7]OPERACIONAL!$A$1:$C$13,2,FALSE)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VLOOKUP(M985,[7]OPERACIONAL!$A$1:$C$13,2,FALSE)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VLOOKUP(M986,[7]OPERACIONAL!$A$1:$C$13,2,FALSE)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VLOOKUP(M987,[7]OPERACIONAL!$A$1:$C$13,2,FALSE)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VLOOKUP(M988,[7]OPERACIONAL!$A$1:$C$13,2,FALSE)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VLOOKUP(M989,[7]OPERACIONAL!$A$1:$C$13,2,FALSE)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VLOOKUP(M990,[7]OPERACIONAL!$A$1:$C$13,2,FALSE)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VLOOKUP(M991,[7]OPERACIONAL!$A$1:$C$13,2,FALSE)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VLOOKUP(M992,[7]OPERACIONAL!$A$1:$C$13,2,FALSE)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VLOOKUP(M993,[7]OPERACIONAL!$A$1:$C$13,2,FALSE)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VLOOKUP(M994,[7]OPERACIONAL!$A$1:$C$13,2,FALSE)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VLOOKUP(M995,[7]OPERACIONAL!$A$1:$C$13,2,FALSE)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VLOOKUP(M996,[7]OPERACIONAL!$A$1:$C$13,2,FALSE)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VLOOKUP(M997,[7]OPERACIONAL!$A$1:$C$13,2,FALSE)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VLOOKUP(M998,[7]OPERACIONAL!$A$1:$C$13,2,FALSE)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VLOOKUP(M999,[7]OPERACIONAL!$A$1:$C$13,2,FALSE)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VLOOKUP(M1000,[7]OPERACIONAL!$A$1:$C$13,2,FALSE)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VLOOKUP(M1001,[7]OPERACIONAL!$A$1:$C$13,2,FALSE)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VLOOKUP(M1002,[7]OPERACIONAL!$A$1:$C$13,2,FALSE)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VLOOKUP(M1003,[7]OPERACIONAL!$A$1:$C$13,2,FALSE)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VLOOKUP(M1004,[7]OPERACIONAL!$A$1:$C$13,2,FALSE)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VLOOKUP(M1005,[7]OPERACIONAL!$A$1:$C$13,2,FALSE)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VLOOKUP(M1006,[7]OPERACIONAL!$A$1:$C$13,2,FALSE)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VLOOKUP(M1007,[7]OPERACIONAL!$A$1:$C$13,2,FALSE)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VLOOKUP(M1008,[7]OPERACIONAL!$A$1:$C$13,2,FALSE)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VLOOKUP(M1009,[7]OPERACIONAL!$A$1:$C$13,2,FALSE)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VLOOKUP(M1010,[7]OPERACIONAL!$A$1:$C$13,2,FALSE)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VLOOKUP(M1011,[7]OPERACIONAL!$A$1:$C$13,2,FALSE)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VLOOKUP(M1012,[7]OPERACIONAL!$A$1:$C$13,2,FALSE)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VLOOKUP(M1013,[7]OPERACIONAL!$A$1:$C$13,2,FALSE)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VLOOKUP(M1014,[7]OPERACIONAL!$A$1:$C$13,2,FALSE)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VLOOKUP(M1015,[7]OPERACIONAL!$A$1:$C$13,2,FALSE)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VLOOKUP(M1016,[7]OPERACIONAL!$A$1:$C$13,2,FALSE)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VLOOKUP(M1017,[7]OPERACIONAL!$A$1:$C$13,2,FALSE)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VLOOKUP(M1018,[7]OPERACIONAL!$A$1:$C$13,2,FALSE)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VLOOKUP(M1019,[7]OPERACIONAL!$A$1:$C$13,2,FALSE)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VLOOKUP(M1020,[7]OPERACIONAL!$A$1:$C$13,2,FALSE)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VLOOKUP(M1021,[7]OPERACIONAL!$A$1:$C$13,2,FALSE)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VLOOKUP(M1022,[7]OPERACIONAL!$A$1:$C$13,2,FALSE)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VLOOKUP(M1023,[7]OPERACIONAL!$A$1:$C$13,2,FALSE)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VLOOKUP(M1024,[7]OPERACIONAL!$A$1:$C$13,2,FALSE)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VLOOKUP(M1025,[7]OPERACIONAL!$A$1:$C$13,2,FALSE)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VLOOKUP(M1026,[7]OPERACIONAL!$A$1:$C$13,2,FALSE)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VLOOKUP(M1027,[7]OPERACIONAL!$A$1:$C$13,2,FALSE)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VLOOKUP(M1028,[7]OPERACIONAL!$A$1:$C$13,2,FALSE)</f>
        <v>SELECIONAR</v>
      </c>
    </row>
    <row r="1029" spans="2:14">
      <c r="B1029" s="23" t="str">
        <f t="shared" ref="B1029:B1040" si="32">MID(C1029,1,2)</f>
        <v>U.</v>
      </c>
      <c r="C1029" s="24" t="s">
        <v>4</v>
      </c>
      <c r="D1029" s="25"/>
      <c r="E1029" s="25"/>
      <c r="F1029" s="24" t="s">
        <v>18</v>
      </c>
      <c r="G1029" s="26">
        <v>1</v>
      </c>
      <c r="H1029" s="31"/>
      <c r="I1029" s="27">
        <v>0</v>
      </c>
      <c r="J1029" s="28">
        <f t="shared" ref="J1029:J1040" si="33">G1029*I1029</f>
        <v>0</v>
      </c>
      <c r="K1029" s="29" t="s">
        <v>50</v>
      </c>
      <c r="L1029" s="29" t="s">
        <v>45</v>
      </c>
      <c r="M1029" s="29" t="s">
        <v>51</v>
      </c>
      <c r="N1029" s="30" t="str">
        <f>VLOOKUP(M1029,[7]OPERACIONAL!$A$1:$C$13,2,FALSE)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VLOOKUP(M1030,[7]OPERACIONAL!$A$1:$C$13,2,FALSE)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VLOOKUP(M1031,[7]OPERACIONAL!$A$1:$C$13,2,FALSE)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VLOOKUP(M1032,[7]OPERACIONAL!$A$1:$C$13,2,FALSE)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VLOOKUP(M1033,[7]OPERACIONAL!$A$1:$C$13,2,FALSE)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VLOOKUP(M1034,[7]OPERACIONAL!$A$1:$C$13,2,FALSE)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VLOOKUP(M1035,[7]OPERACIONAL!$A$1:$C$13,2,FALSE)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VLOOKUP(M1036,[7]OPERACIONAL!$A$1:$C$13,2,FALSE)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VLOOKUP(M1037,[7]OPERACIONAL!$A$1:$C$13,2,FALSE)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VLOOKUP(M1038,[7]OPERACIONAL!$A$1:$C$13,2,FALSE)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VLOOKUP(M1039,[7]OPERACIONAL!$A$1:$C$13,2,FALSE)</f>
        <v>SELECIONAR</v>
      </c>
    </row>
    <row r="1040" spans="2:14" ht="12.75" thickBot="1">
      <c r="B1040" s="32" t="str">
        <f t="shared" si="32"/>
        <v>U.</v>
      </c>
      <c r="C1040" s="33" t="s">
        <v>4</v>
      </c>
      <c r="D1040" s="34"/>
      <c r="E1040" s="34"/>
      <c r="F1040" s="33" t="s">
        <v>18</v>
      </c>
      <c r="G1040" s="35">
        <v>1</v>
      </c>
      <c r="H1040" s="36"/>
      <c r="I1040" s="37">
        <v>0</v>
      </c>
      <c r="J1040" s="38">
        <f t="shared" si="33"/>
        <v>0</v>
      </c>
      <c r="K1040" s="39" t="s">
        <v>50</v>
      </c>
      <c r="L1040" s="39" t="s">
        <v>45</v>
      </c>
      <c r="M1040" s="39" t="s">
        <v>51</v>
      </c>
      <c r="N1040" s="40" t="str">
        <f>VLOOKUP(M1040,[7]OPERACIONAL!$A$1:$C$13,2,FALSE)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r:id="rId1"/>
  <headerFooter>
    <oddHeader>&amp;CPlano Anual de Contratação
2024</oddHeader>
    <oddFooter>&amp;C&amp;F&amp;R&amp;P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4A2CC-99CB-43DA-9C32-26B734EE27F7}">
  <dimension ref="B1:N1049"/>
  <sheetViews>
    <sheetView topLeftCell="A28" zoomScale="85" zoomScaleNormal="85" workbookViewId="0">
      <selection activeCell="K31" sqref="K4:M31"/>
    </sheetView>
  </sheetViews>
  <sheetFormatPr defaultRowHeight="12"/>
  <cols>
    <col min="1" max="1" width="9.140625" style="1"/>
    <col min="2" max="2" width="8.85546875" style="1" customWidth="1"/>
    <col min="3" max="3" width="9.85546875" style="1" customWidth="1"/>
    <col min="4" max="4" width="16.5703125" style="2" customWidth="1"/>
    <col min="5" max="5" width="17" style="2" customWidth="1"/>
    <col min="6" max="6" width="13.42578125" style="1" customWidth="1"/>
    <col min="7" max="7" width="12.5703125" style="1" customWidth="1"/>
    <col min="8" max="8" width="16.28515625" style="1" customWidth="1"/>
    <col min="9" max="9" width="15.5703125" style="1" customWidth="1"/>
    <col min="10" max="10" width="19" style="1" customWidth="1"/>
    <col min="11" max="11" width="17.5703125" style="2" customWidth="1"/>
    <col min="12" max="12" width="15.140625" style="2" customWidth="1"/>
    <col min="13" max="13" width="17.140625" style="2" bestFit="1" customWidth="1"/>
    <col min="14" max="14" width="75.42578125" style="1" customWidth="1"/>
    <col min="15" max="16384" width="9.140625" style="1"/>
  </cols>
  <sheetData>
    <row r="1" spans="2:14" ht="12.75" thickBot="1">
      <c r="I1" s="3" t="s">
        <v>0</v>
      </c>
      <c r="J1" s="4">
        <f>SUBTOTAL(9,J4:J1049)</f>
        <v>8302434.3599999994</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36.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93.75" customHeight="1" thickBot="1">
      <c r="B4" s="14" t="str">
        <f>MID(C4,1,2)</f>
        <v>U.</v>
      </c>
      <c r="C4" s="15" t="s">
        <v>4</v>
      </c>
      <c r="D4" s="16" t="s">
        <v>681</v>
      </c>
      <c r="E4" s="16" t="s">
        <v>682</v>
      </c>
      <c r="F4" s="15" t="s">
        <v>18</v>
      </c>
      <c r="G4" s="17">
        <v>1</v>
      </c>
      <c r="H4" s="45">
        <v>45292</v>
      </c>
      <c r="I4" s="19">
        <v>23532.959999999999</v>
      </c>
      <c r="J4" s="20">
        <f>G4*I4</f>
        <v>23532.959999999999</v>
      </c>
      <c r="K4" s="21" t="s">
        <v>20</v>
      </c>
      <c r="L4" s="21" t="s">
        <v>21</v>
      </c>
      <c r="M4" s="21" t="s">
        <v>34</v>
      </c>
      <c r="N4" s="22" t="str">
        <f>VLOOKUP(M4,[8]OPERACIONAL!$A$1:$C$12,2,FALSE)</f>
        <v>OUTROS SERVIÇOS DE TERCEIROS - PESSOA JURÍDICA</v>
      </c>
    </row>
    <row r="5" spans="2:14" ht="99" customHeight="1" thickBot="1">
      <c r="B5" s="23" t="str">
        <f t="shared" ref="B5:B68" si="0">MID(C5,1,2)</f>
        <v>U.</v>
      </c>
      <c r="C5" s="24" t="s">
        <v>4</v>
      </c>
      <c r="D5" s="16" t="s">
        <v>683</v>
      </c>
      <c r="E5" s="16" t="s">
        <v>682</v>
      </c>
      <c r="F5" s="24" t="s">
        <v>18</v>
      </c>
      <c r="G5" s="26">
        <v>1</v>
      </c>
      <c r="H5" s="45">
        <v>45292</v>
      </c>
      <c r="I5" s="27">
        <v>9999.9599999999991</v>
      </c>
      <c r="J5" s="28">
        <f t="shared" ref="J5:J68" si="1">G5*I5</f>
        <v>9999.9599999999991</v>
      </c>
      <c r="K5" s="29" t="s">
        <v>20</v>
      </c>
      <c r="L5" s="21" t="s">
        <v>21</v>
      </c>
      <c r="M5" s="29" t="s">
        <v>34</v>
      </c>
      <c r="N5" s="30" t="str">
        <f>VLOOKUP(M5,[8]OPERACIONAL!$A$1:$C$12,2,FALSE)</f>
        <v>OUTROS SERVIÇOS DE TERCEIROS - PESSOA JURÍDICA</v>
      </c>
    </row>
    <row r="6" spans="2:14" ht="96.75" thickBot="1">
      <c r="B6" s="23" t="str">
        <f t="shared" si="0"/>
        <v>U.</v>
      </c>
      <c r="C6" s="24" t="s">
        <v>4</v>
      </c>
      <c r="D6" s="16" t="s">
        <v>684</v>
      </c>
      <c r="E6" s="16" t="s">
        <v>682</v>
      </c>
      <c r="F6" s="24" t="s">
        <v>18</v>
      </c>
      <c r="G6" s="26">
        <v>1</v>
      </c>
      <c r="H6" s="45">
        <v>45292</v>
      </c>
      <c r="I6" s="27">
        <v>9000</v>
      </c>
      <c r="J6" s="28">
        <f t="shared" si="1"/>
        <v>9000</v>
      </c>
      <c r="K6" s="29" t="s">
        <v>20</v>
      </c>
      <c r="L6" s="21" t="s">
        <v>21</v>
      </c>
      <c r="M6" s="29" t="s">
        <v>34</v>
      </c>
      <c r="N6" s="30" t="str">
        <f>VLOOKUP(M6,[8]OPERACIONAL!$A$1:$C$12,2,FALSE)</f>
        <v>OUTROS SERVIÇOS DE TERCEIROS - PESSOA JURÍDICA</v>
      </c>
    </row>
    <row r="7" spans="2:14" ht="96" customHeight="1" thickBot="1">
      <c r="B7" s="23" t="str">
        <f t="shared" si="0"/>
        <v>U.</v>
      </c>
      <c r="C7" s="24" t="s">
        <v>4</v>
      </c>
      <c r="D7" s="25" t="s">
        <v>685</v>
      </c>
      <c r="E7" s="25" t="s">
        <v>686</v>
      </c>
      <c r="F7" s="24" t="s">
        <v>18</v>
      </c>
      <c r="G7" s="26">
        <v>1</v>
      </c>
      <c r="H7" s="45">
        <v>45292</v>
      </c>
      <c r="I7" s="27">
        <v>369514.49</v>
      </c>
      <c r="J7" s="28">
        <f t="shared" si="1"/>
        <v>369514.49</v>
      </c>
      <c r="K7" s="29" t="s">
        <v>20</v>
      </c>
      <c r="L7" s="21" t="s">
        <v>21</v>
      </c>
      <c r="M7" s="29" t="s">
        <v>34</v>
      </c>
      <c r="N7" s="30" t="str">
        <f>VLOOKUP(M7,[8]OPERACIONAL!$A$1:$C$12,2,FALSE)</f>
        <v>OUTROS SERVIÇOS DE TERCEIROS - PESSOA JURÍDICA</v>
      </c>
    </row>
    <row r="8" spans="2:14" ht="106.5" customHeight="1" thickBot="1">
      <c r="B8" s="23" t="str">
        <f t="shared" si="0"/>
        <v>U.</v>
      </c>
      <c r="C8" s="24" t="s">
        <v>4</v>
      </c>
      <c r="D8" s="25" t="s">
        <v>687</v>
      </c>
      <c r="E8" s="25" t="s">
        <v>688</v>
      </c>
      <c r="F8" s="24" t="s">
        <v>18</v>
      </c>
      <c r="G8" s="26">
        <v>1</v>
      </c>
      <c r="H8" s="45">
        <v>45292</v>
      </c>
      <c r="I8" s="27">
        <v>600000</v>
      </c>
      <c r="J8" s="28">
        <f t="shared" si="1"/>
        <v>600000</v>
      </c>
      <c r="K8" s="29" t="s">
        <v>20</v>
      </c>
      <c r="L8" s="21" t="s">
        <v>21</v>
      </c>
      <c r="M8" s="29" t="s">
        <v>34</v>
      </c>
      <c r="N8" s="30" t="str">
        <f>VLOOKUP(M8,[8]OPERACIONAL!$A$1:$C$12,2,FALSE)</f>
        <v>OUTROS SERVIÇOS DE TERCEIROS - PESSOA JURÍDICA</v>
      </c>
    </row>
    <row r="9" spans="2:14" ht="96.75" thickBot="1">
      <c r="B9" s="23" t="str">
        <f t="shared" si="0"/>
        <v>U.</v>
      </c>
      <c r="C9" s="24" t="s">
        <v>4</v>
      </c>
      <c r="D9" s="25" t="s">
        <v>689</v>
      </c>
      <c r="E9" s="25" t="s">
        <v>688</v>
      </c>
      <c r="F9" s="24" t="s">
        <v>18</v>
      </c>
      <c r="G9" s="26">
        <v>1</v>
      </c>
      <c r="H9" s="45">
        <v>45292</v>
      </c>
      <c r="I9" s="27">
        <v>840000</v>
      </c>
      <c r="J9" s="28">
        <f t="shared" si="1"/>
        <v>840000</v>
      </c>
      <c r="K9" s="29" t="s">
        <v>20</v>
      </c>
      <c r="L9" s="21" t="s">
        <v>21</v>
      </c>
      <c r="M9" s="29" t="s">
        <v>34</v>
      </c>
      <c r="N9" s="30" t="str">
        <f>VLOOKUP(M9,[8]OPERACIONAL!$A$1:$C$12,2,FALSE)</f>
        <v>OUTROS SERVIÇOS DE TERCEIROS - PESSOA JURÍDICA</v>
      </c>
    </row>
    <row r="10" spans="2:14" ht="98.25" customHeight="1">
      <c r="B10" s="23" t="str">
        <f t="shared" si="0"/>
        <v>U.</v>
      </c>
      <c r="C10" s="24" t="s">
        <v>4</v>
      </c>
      <c r="D10" s="25" t="s">
        <v>690</v>
      </c>
      <c r="E10" s="25" t="s">
        <v>691</v>
      </c>
      <c r="F10" s="24" t="s">
        <v>18</v>
      </c>
      <c r="G10" s="26">
        <v>1</v>
      </c>
      <c r="H10" s="45">
        <v>45292</v>
      </c>
      <c r="I10" s="27">
        <v>813199.08</v>
      </c>
      <c r="J10" s="28">
        <f t="shared" si="1"/>
        <v>813199.08</v>
      </c>
      <c r="K10" s="29" t="s">
        <v>20</v>
      </c>
      <c r="L10" s="21" t="s">
        <v>21</v>
      </c>
      <c r="M10" s="29" t="s">
        <v>34</v>
      </c>
      <c r="N10" s="30" t="str">
        <f>VLOOKUP(M10,[8]OPERACIONAL!$A$1:$C$12,2,FALSE)</f>
        <v>OUTROS SERVIÇOS DE TERCEIROS - PESSOA JURÍDICA</v>
      </c>
    </row>
    <row r="11" spans="2:14" ht="77.25" customHeight="1">
      <c r="B11" s="23" t="str">
        <f t="shared" si="0"/>
        <v>U.</v>
      </c>
      <c r="C11" s="24" t="s">
        <v>4</v>
      </c>
      <c r="D11" s="25" t="s">
        <v>692</v>
      </c>
      <c r="E11" s="25" t="s">
        <v>693</v>
      </c>
      <c r="F11" s="24" t="s">
        <v>18</v>
      </c>
      <c r="G11" s="26">
        <v>1</v>
      </c>
      <c r="H11" s="45">
        <v>45292</v>
      </c>
      <c r="I11" s="27">
        <v>19887.87</v>
      </c>
      <c r="J11" s="28">
        <f t="shared" si="1"/>
        <v>19887.87</v>
      </c>
      <c r="K11" s="29" t="s">
        <v>20</v>
      </c>
      <c r="L11" s="29" t="s">
        <v>21</v>
      </c>
      <c r="M11" s="29" t="s">
        <v>28</v>
      </c>
      <c r="N11" s="30" t="str">
        <f>VLOOKUP(M11,[8]OPERACIONAL!$A$1:$C$12,2,FALSE)</f>
        <v>SERVIÇOS DE TECNOLOGIA DA INFORMAÇÃO E COMUNICAÇÃO - PESSOA JURÍDICA</v>
      </c>
    </row>
    <row r="12" spans="2:14" ht="68.25" customHeight="1">
      <c r="B12" s="23" t="str">
        <f t="shared" si="0"/>
        <v>U.</v>
      </c>
      <c r="C12" s="24" t="s">
        <v>4</v>
      </c>
      <c r="D12" s="25" t="s">
        <v>694</v>
      </c>
      <c r="E12" s="25" t="s">
        <v>693</v>
      </c>
      <c r="F12" s="24" t="s">
        <v>18</v>
      </c>
      <c r="G12" s="26">
        <v>1</v>
      </c>
      <c r="H12" s="45">
        <v>45292</v>
      </c>
      <c r="I12" s="27">
        <v>19800</v>
      </c>
      <c r="J12" s="28">
        <f t="shared" si="1"/>
        <v>19800</v>
      </c>
      <c r="K12" s="29" t="s">
        <v>43</v>
      </c>
      <c r="L12" s="29" t="s">
        <v>21</v>
      </c>
      <c r="M12" s="29" t="s">
        <v>28</v>
      </c>
      <c r="N12" s="30" t="str">
        <f>VLOOKUP(M12,[8]OPERACIONAL!$A$1:$C$12,2,FALSE)</f>
        <v>SERVIÇOS DE TECNOLOGIA DA INFORMAÇÃO E COMUNICAÇÃO - PESSOA JURÍDICA</v>
      </c>
    </row>
    <row r="13" spans="2:14" ht="68.25" customHeight="1">
      <c r="B13" s="23" t="str">
        <f t="shared" si="0"/>
        <v>U.</v>
      </c>
      <c r="C13" s="24" t="s">
        <v>4</v>
      </c>
      <c r="D13" s="25" t="s">
        <v>695</v>
      </c>
      <c r="E13" s="25" t="s">
        <v>696</v>
      </c>
      <c r="F13" s="24" t="s">
        <v>18</v>
      </c>
      <c r="G13" s="26">
        <v>1</v>
      </c>
      <c r="H13" s="45">
        <v>45292</v>
      </c>
      <c r="I13" s="27">
        <v>115000</v>
      </c>
      <c r="J13" s="28">
        <f t="shared" si="1"/>
        <v>115000</v>
      </c>
      <c r="K13" s="29" t="s">
        <v>43</v>
      </c>
      <c r="L13" s="29" t="s">
        <v>21</v>
      </c>
      <c r="M13" s="29" t="s">
        <v>37</v>
      </c>
      <c r="N13" s="30" t="str">
        <f>VLOOKUP(M13,[8]OPERACIONAL!$A$1:$C$12,2,FALSE)</f>
        <v>OUTROS SERVIÇOS DE TERCEIROS - PESSOA FÍSICA</v>
      </c>
    </row>
    <row r="14" spans="2:14" ht="77.25" customHeight="1">
      <c r="B14" s="23" t="str">
        <f t="shared" si="0"/>
        <v>U.</v>
      </c>
      <c r="C14" s="24" t="s">
        <v>4</v>
      </c>
      <c r="D14" s="25" t="s">
        <v>697</v>
      </c>
      <c r="E14" s="25" t="s">
        <v>696</v>
      </c>
      <c r="F14" s="24" t="s">
        <v>18</v>
      </c>
      <c r="G14" s="26">
        <v>1</v>
      </c>
      <c r="H14" s="45">
        <v>45292</v>
      </c>
      <c r="I14" s="27">
        <v>115000</v>
      </c>
      <c r="J14" s="28">
        <f t="shared" si="1"/>
        <v>115000</v>
      </c>
      <c r="K14" s="29" t="s">
        <v>43</v>
      </c>
      <c r="L14" s="29" t="s">
        <v>21</v>
      </c>
      <c r="M14" s="29" t="s">
        <v>37</v>
      </c>
      <c r="N14" s="30" t="str">
        <f>VLOOKUP(M14,[8]OPERACIONAL!$A$1:$C$12,2,FALSE)</f>
        <v>OUTROS SERVIÇOS DE TERCEIROS - PESSOA FÍSICA</v>
      </c>
    </row>
    <row r="15" spans="2:14" ht="120.75" customHeight="1">
      <c r="B15" s="23" t="str">
        <f t="shared" si="0"/>
        <v>U.</v>
      </c>
      <c r="C15" s="24" t="s">
        <v>4</v>
      </c>
      <c r="D15" s="25" t="s">
        <v>698</v>
      </c>
      <c r="E15" s="25" t="s">
        <v>699</v>
      </c>
      <c r="F15" s="24" t="s">
        <v>18</v>
      </c>
      <c r="G15" s="26">
        <v>1</v>
      </c>
      <c r="H15" s="45">
        <v>45292</v>
      </c>
      <c r="I15" s="27">
        <v>4300000</v>
      </c>
      <c r="J15" s="28">
        <v>2000000</v>
      </c>
      <c r="K15" s="29" t="s">
        <v>20</v>
      </c>
      <c r="L15" s="29" t="s">
        <v>21</v>
      </c>
      <c r="M15" s="29" t="s">
        <v>34</v>
      </c>
      <c r="N15" s="30" t="str">
        <f>VLOOKUP(M15,[8]OPERACIONAL!$A$1:$C$12,2,FALSE)</f>
        <v>OUTROS SERVIÇOS DE TERCEIROS - PESSOA JURÍDICA</v>
      </c>
    </row>
    <row r="16" spans="2:14" ht="95.25" customHeight="1">
      <c r="B16" s="23" t="str">
        <f t="shared" si="0"/>
        <v>U.</v>
      </c>
      <c r="C16" s="24" t="s">
        <v>4</v>
      </c>
      <c r="D16" s="25" t="s">
        <v>700</v>
      </c>
      <c r="E16" s="25" t="s">
        <v>701</v>
      </c>
      <c r="F16" s="24" t="s">
        <v>18</v>
      </c>
      <c r="G16" s="26">
        <v>1</v>
      </c>
      <c r="H16" s="45">
        <v>45292</v>
      </c>
      <c r="I16" s="27">
        <v>2000000</v>
      </c>
      <c r="J16" s="28">
        <f t="shared" si="1"/>
        <v>2000000</v>
      </c>
      <c r="K16" s="29" t="s">
        <v>20</v>
      </c>
      <c r="L16" s="29" t="s">
        <v>21</v>
      </c>
      <c r="M16" s="29" t="s">
        <v>31</v>
      </c>
      <c r="N16" s="30" t="str">
        <f>VLOOKUP(M16,[8]OPERACIONAL!$A$1:$C$12,2,FALSE)</f>
        <v>MATERIAL DE CONSUMO</v>
      </c>
    </row>
    <row r="17" spans="2:14" ht="86.25" customHeight="1">
      <c r="B17" s="23" t="str">
        <f t="shared" si="0"/>
        <v>U.</v>
      </c>
      <c r="C17" s="24" t="s">
        <v>4</v>
      </c>
      <c r="D17" s="25" t="s">
        <v>702</v>
      </c>
      <c r="E17" s="25" t="s">
        <v>699</v>
      </c>
      <c r="F17" s="24" t="s">
        <v>18</v>
      </c>
      <c r="G17" s="26">
        <v>1</v>
      </c>
      <c r="H17" s="45">
        <v>45292</v>
      </c>
      <c r="I17" s="27">
        <v>175000</v>
      </c>
      <c r="J17" s="28">
        <f t="shared" si="1"/>
        <v>175000</v>
      </c>
      <c r="K17" s="29" t="s">
        <v>20</v>
      </c>
      <c r="L17" s="29" t="s">
        <v>21</v>
      </c>
      <c r="M17" s="29" t="s">
        <v>34</v>
      </c>
      <c r="N17" s="30" t="str">
        <f>VLOOKUP(M17,[8]OPERACIONAL!$A$1:$C$12,2,FALSE)</f>
        <v>OUTROS SERVIÇOS DE TERCEIROS - PESSOA JURÍDICA</v>
      </c>
    </row>
    <row r="18" spans="2:14" ht="91.5" customHeight="1">
      <c r="B18" s="23" t="str">
        <f t="shared" si="0"/>
        <v>U.</v>
      </c>
      <c r="C18" s="24" t="s">
        <v>4</v>
      </c>
      <c r="D18" s="25" t="s">
        <v>703</v>
      </c>
      <c r="E18" s="25" t="s">
        <v>699</v>
      </c>
      <c r="F18" s="24" t="s">
        <v>18</v>
      </c>
      <c r="G18" s="26">
        <v>1</v>
      </c>
      <c r="H18" s="45">
        <v>45292</v>
      </c>
      <c r="I18" s="27">
        <v>280000</v>
      </c>
      <c r="J18" s="28">
        <f t="shared" si="1"/>
        <v>280000</v>
      </c>
      <c r="K18" s="29" t="s">
        <v>20</v>
      </c>
      <c r="L18" s="29" t="s">
        <v>21</v>
      </c>
      <c r="M18" s="29" t="s">
        <v>34</v>
      </c>
      <c r="N18" s="30" t="str">
        <f>VLOOKUP(M18,[8]OPERACIONAL!$A$1:$C$12,2,FALSE)</f>
        <v>OUTROS SERVIÇOS DE TERCEIROS - PESSOA JURÍDICA</v>
      </c>
    </row>
    <row r="19" spans="2:14" ht="93.75" customHeight="1">
      <c r="B19" s="23" t="str">
        <f t="shared" si="0"/>
        <v>U.</v>
      </c>
      <c r="C19" s="24" t="s">
        <v>4</v>
      </c>
      <c r="D19" s="25" t="s">
        <v>704</v>
      </c>
      <c r="E19" s="25" t="s">
        <v>699</v>
      </c>
      <c r="F19" s="24" t="s">
        <v>18</v>
      </c>
      <c r="G19" s="26">
        <v>1</v>
      </c>
      <c r="H19" s="45">
        <v>45292</v>
      </c>
      <c r="I19" s="27">
        <v>55000</v>
      </c>
      <c r="J19" s="28">
        <f t="shared" si="1"/>
        <v>55000</v>
      </c>
      <c r="K19" s="29" t="s">
        <v>20</v>
      </c>
      <c r="L19" s="29" t="s">
        <v>21</v>
      </c>
      <c r="M19" s="29" t="s">
        <v>34</v>
      </c>
      <c r="N19" s="30" t="str">
        <f>VLOOKUP(M19,[8]OPERACIONAL!$A$1:$C$12,2,FALSE)</f>
        <v>OUTROS SERVIÇOS DE TERCEIROS - PESSOA JURÍDICA</v>
      </c>
    </row>
    <row r="20" spans="2:14" ht="96" customHeight="1">
      <c r="B20" s="23" t="str">
        <f t="shared" si="0"/>
        <v>U.</v>
      </c>
      <c r="C20" s="24" t="s">
        <v>4</v>
      </c>
      <c r="D20" s="25" t="s">
        <v>705</v>
      </c>
      <c r="E20" s="25" t="s">
        <v>699</v>
      </c>
      <c r="F20" s="24" t="s">
        <v>18</v>
      </c>
      <c r="G20" s="26">
        <v>1</v>
      </c>
      <c r="H20" s="45">
        <v>45292</v>
      </c>
      <c r="I20" s="27">
        <v>60000</v>
      </c>
      <c r="J20" s="28">
        <f t="shared" si="1"/>
        <v>60000</v>
      </c>
      <c r="K20" s="29" t="s">
        <v>20</v>
      </c>
      <c r="L20" s="29" t="s">
        <v>21</v>
      </c>
      <c r="M20" s="29" t="s">
        <v>34</v>
      </c>
      <c r="N20" s="30" t="str">
        <f>VLOOKUP(M20,[8]OPERACIONAL!$A$1:$C$12,2,FALSE)</f>
        <v>OUTROS SERVIÇOS DE TERCEIROS - PESSOA JURÍDICA</v>
      </c>
    </row>
    <row r="21" spans="2:14" ht="96" customHeight="1">
      <c r="B21" s="23" t="str">
        <f t="shared" si="0"/>
        <v>U.</v>
      </c>
      <c r="C21" s="24" t="s">
        <v>4</v>
      </c>
      <c r="D21" s="25" t="s">
        <v>706</v>
      </c>
      <c r="E21" s="25" t="s">
        <v>699</v>
      </c>
      <c r="F21" s="24" t="s">
        <v>18</v>
      </c>
      <c r="G21" s="26">
        <v>1</v>
      </c>
      <c r="H21" s="45">
        <v>45292</v>
      </c>
      <c r="I21" s="27">
        <v>7500</v>
      </c>
      <c r="J21" s="28">
        <f t="shared" si="1"/>
        <v>7500</v>
      </c>
      <c r="K21" s="29" t="s">
        <v>20</v>
      </c>
      <c r="L21" s="29" t="s">
        <v>21</v>
      </c>
      <c r="M21" s="29" t="s">
        <v>34</v>
      </c>
      <c r="N21" s="30" t="str">
        <f>VLOOKUP(M21,[8]OPERACIONAL!$A$1:$C$12,2,FALSE)</f>
        <v>OUTROS SERVIÇOS DE TERCEIROS - PESSOA JURÍDICA</v>
      </c>
    </row>
    <row r="22" spans="2:14" ht="96" customHeight="1">
      <c r="B22" s="23" t="str">
        <f t="shared" si="0"/>
        <v>U.</v>
      </c>
      <c r="C22" s="24" t="s">
        <v>4</v>
      </c>
      <c r="D22" s="25" t="s">
        <v>707</v>
      </c>
      <c r="E22" s="25" t="s">
        <v>699</v>
      </c>
      <c r="F22" s="24" t="s">
        <v>18</v>
      </c>
      <c r="G22" s="26">
        <v>1</v>
      </c>
      <c r="H22" s="45">
        <v>45292</v>
      </c>
      <c r="I22" s="27">
        <v>70000</v>
      </c>
      <c r="J22" s="28">
        <f t="shared" si="1"/>
        <v>70000</v>
      </c>
      <c r="K22" s="29" t="s">
        <v>43</v>
      </c>
      <c r="L22" s="29" t="s">
        <v>21</v>
      </c>
      <c r="M22" s="29" t="s">
        <v>34</v>
      </c>
      <c r="N22" s="30" t="str">
        <f>VLOOKUP(M22,[8]OPERACIONAL!$A$1:$C$12,2,FALSE)</f>
        <v>OUTROS SERVIÇOS DE TERCEIROS - PESSOA JURÍDICA</v>
      </c>
    </row>
    <row r="23" spans="2:14" ht="96" customHeight="1">
      <c r="B23" s="23" t="str">
        <f t="shared" si="0"/>
        <v>U.</v>
      </c>
      <c r="C23" s="24" t="s">
        <v>4</v>
      </c>
      <c r="D23" s="25" t="s">
        <v>708</v>
      </c>
      <c r="E23" s="25" t="s">
        <v>699</v>
      </c>
      <c r="F23" s="24" t="s">
        <v>18</v>
      </c>
      <c r="G23" s="26">
        <v>1</v>
      </c>
      <c r="H23" s="45">
        <v>45292</v>
      </c>
      <c r="I23" s="27">
        <v>720000</v>
      </c>
      <c r="J23" s="28">
        <f t="shared" si="1"/>
        <v>720000</v>
      </c>
      <c r="K23" s="29" t="s">
        <v>43</v>
      </c>
      <c r="L23" s="29" t="s">
        <v>21</v>
      </c>
      <c r="M23" s="29" t="s">
        <v>34</v>
      </c>
      <c r="N23" s="30" t="str">
        <f>VLOOKUP(M23,[8]OPERACIONAL!$A$1:$C$12,2,FALSE)</f>
        <v>OUTROS SERVIÇOS DE TERCEIROS - PESSOA JURÍDICA</v>
      </c>
    </row>
    <row r="24" spans="2:14" ht="99.75" customHeight="1">
      <c r="B24" s="23" t="str">
        <f t="shared" si="0"/>
        <v>U.</v>
      </c>
      <c r="C24" s="24" t="s">
        <v>4</v>
      </c>
      <c r="D24" s="25" t="s">
        <v>709</v>
      </c>
      <c r="E24" s="25" t="s">
        <v>699</v>
      </c>
      <c r="F24" s="24" t="s">
        <v>18</v>
      </c>
      <c r="G24" s="26">
        <v>1</v>
      </c>
      <c r="H24" s="45">
        <v>45292</v>
      </c>
      <c r="I24" s="27">
        <v>0</v>
      </c>
      <c r="J24" s="28">
        <f t="shared" si="1"/>
        <v>0</v>
      </c>
      <c r="K24" s="29" t="s">
        <v>20</v>
      </c>
      <c r="L24" s="29" t="s">
        <v>21</v>
      </c>
      <c r="M24" s="29" t="s">
        <v>31</v>
      </c>
      <c r="N24" s="30" t="str">
        <f>VLOOKUP(M24,[8]OPERACIONAL!$A$1:$C$12,2,FALSE)</f>
        <v>MATERIAL DE CONSUMO</v>
      </c>
    </row>
    <row r="25" spans="2:14" ht="96.75" customHeight="1">
      <c r="B25" s="23" t="str">
        <f t="shared" si="0"/>
        <v>U.</v>
      </c>
      <c r="C25" s="24" t="s">
        <v>4</v>
      </c>
      <c r="D25" s="25" t="s">
        <v>710</v>
      </c>
      <c r="E25" s="25" t="s">
        <v>699</v>
      </c>
      <c r="F25" s="24" t="s">
        <v>18</v>
      </c>
      <c r="G25" s="26">
        <v>1</v>
      </c>
      <c r="H25" s="45">
        <v>45292</v>
      </c>
      <c r="I25" s="27">
        <v>0</v>
      </c>
      <c r="J25" s="28">
        <f t="shared" si="1"/>
        <v>0</v>
      </c>
      <c r="K25" s="29" t="s">
        <v>20</v>
      </c>
      <c r="L25" s="29" t="s">
        <v>21</v>
      </c>
      <c r="M25" s="29" t="s">
        <v>31</v>
      </c>
      <c r="N25" s="30" t="str">
        <f>VLOOKUP(M25,[8]OPERACIONAL!$A$1:$C$12,2,FALSE)</f>
        <v>MATERIAL DE CONSUMO</v>
      </c>
    </row>
    <row r="26" spans="2:14" ht="95.25" customHeight="1">
      <c r="B26" s="23" t="str">
        <f t="shared" si="0"/>
        <v>U.</v>
      </c>
      <c r="C26" s="24" t="s">
        <v>4</v>
      </c>
      <c r="D26" s="25" t="s">
        <v>711</v>
      </c>
      <c r="E26" s="25" t="s">
        <v>699</v>
      </c>
      <c r="F26" s="24" t="s">
        <v>18</v>
      </c>
      <c r="G26" s="26">
        <v>1</v>
      </c>
      <c r="H26" s="45">
        <v>45292</v>
      </c>
      <c r="I26" s="27">
        <v>0</v>
      </c>
      <c r="J26" s="28">
        <f t="shared" si="1"/>
        <v>0</v>
      </c>
      <c r="K26" s="29" t="s">
        <v>20</v>
      </c>
      <c r="L26" s="29" t="s">
        <v>21</v>
      </c>
      <c r="M26" s="29" t="s">
        <v>31</v>
      </c>
      <c r="N26" s="30" t="str">
        <f>VLOOKUP(M26,[8]OPERACIONAL!$A$1:$C$12,2,FALSE)</f>
        <v>MATERIAL DE CONSUMO</v>
      </c>
    </row>
    <row r="27" spans="2:14" ht="99" customHeight="1" thickBot="1">
      <c r="B27" s="23" t="str">
        <f t="shared" si="0"/>
        <v>U.</v>
      </c>
      <c r="C27" s="24" t="s">
        <v>4</v>
      </c>
      <c r="D27" s="25" t="s">
        <v>712</v>
      </c>
      <c r="E27" s="25" t="s">
        <v>699</v>
      </c>
      <c r="F27" s="24" t="s">
        <v>18</v>
      </c>
      <c r="G27" s="26">
        <v>1</v>
      </c>
      <c r="H27" s="45">
        <v>45292</v>
      </c>
      <c r="I27" s="27">
        <v>0</v>
      </c>
      <c r="J27" s="28">
        <f t="shared" si="1"/>
        <v>0</v>
      </c>
      <c r="K27" s="29" t="s">
        <v>20</v>
      </c>
      <c r="L27" s="29" t="s">
        <v>21</v>
      </c>
      <c r="M27" s="29" t="s">
        <v>31</v>
      </c>
      <c r="N27" s="30" t="str">
        <f>VLOOKUP(M27,[8]OPERACIONAL!$A$1:$C$12,2,FALSE)</f>
        <v>MATERIAL DE CONSUMO</v>
      </c>
    </row>
    <row r="28" spans="2:14" ht="84.75" thickBot="1">
      <c r="B28" s="23" t="str">
        <f t="shared" si="0"/>
        <v>U.</v>
      </c>
      <c r="C28" s="24" t="s">
        <v>4</v>
      </c>
      <c r="D28" s="25" t="s">
        <v>713</v>
      </c>
      <c r="E28" s="16" t="s">
        <v>682</v>
      </c>
      <c r="F28" s="24" t="s">
        <v>18</v>
      </c>
      <c r="G28" s="26">
        <v>1</v>
      </c>
      <c r="H28" s="45">
        <v>45292</v>
      </c>
      <c r="I28" s="27">
        <v>0</v>
      </c>
      <c r="J28" s="28">
        <f t="shared" si="1"/>
        <v>0</v>
      </c>
      <c r="K28" s="29" t="s">
        <v>20</v>
      </c>
      <c r="L28" s="29" t="s">
        <v>69</v>
      </c>
      <c r="M28" s="29" t="s">
        <v>34</v>
      </c>
      <c r="N28" s="30" t="str">
        <f>VLOOKUP(M28,[8]OPERACIONAL!$A$1:$C$12,2,FALSE)</f>
        <v>OUTROS SERVIÇOS DE TERCEIROS - PESSOA JURÍDICA</v>
      </c>
    </row>
    <row r="29" spans="2:14" ht="111" customHeight="1" thickBot="1">
      <c r="B29" s="23" t="str">
        <f t="shared" si="0"/>
        <v>U.</v>
      </c>
      <c r="C29" s="24" t="s">
        <v>4</v>
      </c>
      <c r="D29" s="25" t="s">
        <v>714</v>
      </c>
      <c r="E29" s="16" t="s">
        <v>715</v>
      </c>
      <c r="F29" s="24" t="s">
        <v>18</v>
      </c>
      <c r="G29" s="26">
        <v>1</v>
      </c>
      <c r="H29" s="45">
        <v>45292</v>
      </c>
      <c r="I29" s="27">
        <v>0</v>
      </c>
      <c r="J29" s="28">
        <f t="shared" si="1"/>
        <v>0</v>
      </c>
      <c r="K29" s="29" t="s">
        <v>43</v>
      </c>
      <c r="L29" s="29" t="s">
        <v>21</v>
      </c>
      <c r="M29" s="29" t="s">
        <v>22</v>
      </c>
      <c r="N29" s="30" t="str">
        <f>VLOOKUP(M29,[8]OPERACIONAL!$A$1:$C$12,2,FALSE)</f>
        <v>EQUIPAMENTOS E MATERIAL PERMANENTE</v>
      </c>
    </row>
    <row r="30" spans="2:14" ht="85.5" customHeight="1" thickBot="1">
      <c r="B30" s="23" t="str">
        <f t="shared" si="0"/>
        <v>U.</v>
      </c>
      <c r="C30" s="24" t="s">
        <v>4</v>
      </c>
      <c r="D30" s="25" t="s">
        <v>716</v>
      </c>
      <c r="E30" s="16" t="s">
        <v>717</v>
      </c>
      <c r="F30" s="24" t="s">
        <v>18</v>
      </c>
      <c r="G30" s="26">
        <v>1</v>
      </c>
      <c r="H30" s="45">
        <v>45292</v>
      </c>
      <c r="I30" s="27">
        <v>0</v>
      </c>
      <c r="J30" s="28">
        <f t="shared" si="1"/>
        <v>0</v>
      </c>
      <c r="K30" s="29" t="s">
        <v>20</v>
      </c>
      <c r="L30" s="29" t="s">
        <v>21</v>
      </c>
      <c r="M30" s="29" t="s">
        <v>22</v>
      </c>
      <c r="N30" s="30" t="str">
        <f>VLOOKUP(M30,[8]OPERACIONAL!$A$1:$C$12,2,FALSE)</f>
        <v>EQUIPAMENTOS E MATERIAL PERMANENTE</v>
      </c>
    </row>
    <row r="31" spans="2:14" ht="90.75" customHeight="1">
      <c r="B31" s="23" t="str">
        <f t="shared" si="0"/>
        <v>U.</v>
      </c>
      <c r="C31" s="24" t="s">
        <v>4</v>
      </c>
      <c r="D31" s="25" t="s">
        <v>718</v>
      </c>
      <c r="E31" s="16" t="s">
        <v>682</v>
      </c>
      <c r="F31" s="24" t="s">
        <v>18</v>
      </c>
      <c r="G31" s="26">
        <v>1</v>
      </c>
      <c r="H31" s="45">
        <v>45292</v>
      </c>
      <c r="I31" s="27">
        <v>0</v>
      </c>
      <c r="J31" s="28">
        <f t="shared" si="1"/>
        <v>0</v>
      </c>
      <c r="K31" s="29" t="s">
        <v>20</v>
      </c>
      <c r="L31" s="29" t="s">
        <v>21</v>
      </c>
      <c r="M31" s="29" t="s">
        <v>22</v>
      </c>
      <c r="N31" s="30" t="str">
        <f>VLOOKUP(M31,[8]OPERACIONAL!$A$1:$C$12,2,FALSE)</f>
        <v>EQUIPAMENTOS E MATERIAL PERMANENTE</v>
      </c>
    </row>
    <row r="32" spans="2:14">
      <c r="B32" s="23" t="str">
        <f t="shared" si="0"/>
        <v>U.</v>
      </c>
      <c r="C32" s="24" t="s">
        <v>4</v>
      </c>
      <c r="D32" s="25"/>
      <c r="E32" s="25"/>
      <c r="F32" s="24" t="s">
        <v>18</v>
      </c>
      <c r="G32" s="26">
        <v>1</v>
      </c>
      <c r="H32" s="31"/>
      <c r="I32" s="27">
        <v>0</v>
      </c>
      <c r="J32" s="28">
        <f t="shared" si="1"/>
        <v>0</v>
      </c>
      <c r="K32" s="29" t="s">
        <v>50</v>
      </c>
      <c r="L32" s="29" t="s">
        <v>45</v>
      </c>
      <c r="M32" s="29" t="s">
        <v>51</v>
      </c>
      <c r="N32" s="30" t="str">
        <f>VLOOKUP(M32,[8]OPERACIONAL!$A$1:$C$12,2,FALSE)</f>
        <v>SELECIONAR</v>
      </c>
    </row>
    <row r="33" spans="2:14">
      <c r="B33" s="23" t="str">
        <f t="shared" si="0"/>
        <v>U.</v>
      </c>
      <c r="C33" s="24" t="s">
        <v>4</v>
      </c>
      <c r="D33" s="25"/>
      <c r="E33" s="25"/>
      <c r="F33" s="24" t="s">
        <v>18</v>
      </c>
      <c r="G33" s="26">
        <v>1</v>
      </c>
      <c r="H33" s="31"/>
      <c r="I33" s="27">
        <v>0</v>
      </c>
      <c r="J33" s="28">
        <f t="shared" si="1"/>
        <v>0</v>
      </c>
      <c r="K33" s="29" t="s">
        <v>50</v>
      </c>
      <c r="L33" s="29" t="s">
        <v>45</v>
      </c>
      <c r="M33" s="29" t="s">
        <v>51</v>
      </c>
      <c r="N33" s="30" t="str">
        <f>VLOOKUP(M33,[8]OPERACIONAL!$A$1:$C$12,2,FALSE)</f>
        <v>SELECIONAR</v>
      </c>
    </row>
    <row r="34" spans="2:14">
      <c r="B34" s="23" t="str">
        <f t="shared" si="0"/>
        <v>U.</v>
      </c>
      <c r="C34" s="24" t="s">
        <v>4</v>
      </c>
      <c r="D34" s="25"/>
      <c r="E34" s="25"/>
      <c r="F34" s="24" t="s">
        <v>18</v>
      </c>
      <c r="G34" s="26">
        <v>1</v>
      </c>
      <c r="H34" s="31"/>
      <c r="I34" s="27">
        <v>0</v>
      </c>
      <c r="J34" s="28">
        <f t="shared" si="1"/>
        <v>0</v>
      </c>
      <c r="K34" s="29" t="s">
        <v>50</v>
      </c>
      <c r="L34" s="29" t="s">
        <v>45</v>
      </c>
      <c r="M34" s="29" t="s">
        <v>51</v>
      </c>
      <c r="N34" s="30" t="str">
        <f>VLOOKUP(M34,[8]OPERACIONAL!$A$1:$C$12,2,FALSE)</f>
        <v>SELECIONAR</v>
      </c>
    </row>
    <row r="35" spans="2:14">
      <c r="B35" s="23" t="str">
        <f t="shared" si="0"/>
        <v>U.</v>
      </c>
      <c r="C35" s="24" t="s">
        <v>4</v>
      </c>
      <c r="D35" s="25"/>
      <c r="E35" s="25"/>
      <c r="F35" s="24" t="s">
        <v>18</v>
      </c>
      <c r="G35" s="26">
        <v>1</v>
      </c>
      <c r="H35" s="31"/>
      <c r="I35" s="27">
        <v>0</v>
      </c>
      <c r="J35" s="28">
        <f t="shared" si="1"/>
        <v>0</v>
      </c>
      <c r="K35" s="29" t="s">
        <v>50</v>
      </c>
      <c r="L35" s="29" t="s">
        <v>45</v>
      </c>
      <c r="M35" s="29" t="s">
        <v>51</v>
      </c>
      <c r="N35" s="30" t="str">
        <f>VLOOKUP(M35,[8]OPERACIONAL!$A$1:$C$12,2,FALSE)</f>
        <v>SELECIONAR</v>
      </c>
    </row>
    <row r="36" spans="2:14">
      <c r="B36" s="23" t="str">
        <f t="shared" si="0"/>
        <v>U.</v>
      </c>
      <c r="C36" s="24" t="s">
        <v>4</v>
      </c>
      <c r="D36" s="25"/>
      <c r="E36" s="25"/>
      <c r="F36" s="24" t="s">
        <v>18</v>
      </c>
      <c r="G36" s="26">
        <v>1</v>
      </c>
      <c r="H36" s="31"/>
      <c r="I36" s="27">
        <v>0</v>
      </c>
      <c r="J36" s="28">
        <f t="shared" si="1"/>
        <v>0</v>
      </c>
      <c r="K36" s="29" t="s">
        <v>50</v>
      </c>
      <c r="L36" s="29" t="s">
        <v>45</v>
      </c>
      <c r="M36" s="29" t="s">
        <v>51</v>
      </c>
      <c r="N36" s="30" t="str">
        <f>VLOOKUP(M36,[8]OPERACIONAL!$A$1:$C$12,2,FALSE)</f>
        <v>SELECIONAR</v>
      </c>
    </row>
    <row r="37" spans="2:14">
      <c r="B37" s="23" t="str">
        <f t="shared" si="0"/>
        <v>U.</v>
      </c>
      <c r="C37" s="24" t="s">
        <v>4</v>
      </c>
      <c r="D37" s="25"/>
      <c r="E37" s="25"/>
      <c r="F37" s="24" t="s">
        <v>18</v>
      </c>
      <c r="G37" s="26">
        <v>1</v>
      </c>
      <c r="H37" s="31"/>
      <c r="I37" s="27">
        <v>0</v>
      </c>
      <c r="J37" s="28">
        <f t="shared" si="1"/>
        <v>0</v>
      </c>
      <c r="K37" s="29" t="s">
        <v>50</v>
      </c>
      <c r="L37" s="29" t="s">
        <v>45</v>
      </c>
      <c r="M37" s="29" t="s">
        <v>51</v>
      </c>
      <c r="N37" s="30" t="str">
        <f>VLOOKUP(M37,[8]OPERACIONAL!$A$1:$C$12,2,FALSE)</f>
        <v>SELECIONAR</v>
      </c>
    </row>
    <row r="38" spans="2:14">
      <c r="B38" s="23" t="str">
        <f t="shared" si="0"/>
        <v>U.</v>
      </c>
      <c r="C38" s="24" t="s">
        <v>4</v>
      </c>
      <c r="D38" s="25"/>
      <c r="E38" s="25"/>
      <c r="F38" s="24" t="s">
        <v>18</v>
      </c>
      <c r="G38" s="26">
        <v>1</v>
      </c>
      <c r="H38" s="31"/>
      <c r="I38" s="27">
        <v>0</v>
      </c>
      <c r="J38" s="28">
        <f t="shared" si="1"/>
        <v>0</v>
      </c>
      <c r="K38" s="29" t="s">
        <v>50</v>
      </c>
      <c r="L38" s="29" t="s">
        <v>45</v>
      </c>
      <c r="M38" s="29" t="s">
        <v>51</v>
      </c>
      <c r="N38" s="30" t="str">
        <f>VLOOKUP(M38,[8]OPERACIONAL!$A$1:$C$12,2,FALSE)</f>
        <v>SELECIONAR</v>
      </c>
    </row>
    <row r="39" spans="2:14">
      <c r="B39" s="23" t="str">
        <f t="shared" si="0"/>
        <v>U.</v>
      </c>
      <c r="C39" s="24" t="s">
        <v>4</v>
      </c>
      <c r="D39" s="25"/>
      <c r="E39" s="25"/>
      <c r="F39" s="24" t="s">
        <v>18</v>
      </c>
      <c r="G39" s="26">
        <v>1</v>
      </c>
      <c r="H39" s="31"/>
      <c r="I39" s="27">
        <v>0</v>
      </c>
      <c r="J39" s="28">
        <f t="shared" si="1"/>
        <v>0</v>
      </c>
      <c r="K39" s="29" t="s">
        <v>50</v>
      </c>
      <c r="L39" s="29" t="s">
        <v>45</v>
      </c>
      <c r="M39" s="29" t="s">
        <v>51</v>
      </c>
      <c r="N39" s="30" t="str">
        <f>VLOOKUP(M39,[8]OPERACIONAL!$A$1:$C$12,2,FALSE)</f>
        <v>SELECIONAR</v>
      </c>
    </row>
    <row r="40" spans="2:14">
      <c r="B40" s="23" t="str">
        <f t="shared" si="0"/>
        <v>U.</v>
      </c>
      <c r="C40" s="24" t="s">
        <v>4</v>
      </c>
      <c r="D40" s="25"/>
      <c r="E40" s="25"/>
      <c r="F40" s="24" t="s">
        <v>18</v>
      </c>
      <c r="G40" s="26">
        <v>1</v>
      </c>
      <c r="H40" s="31"/>
      <c r="I40" s="27">
        <v>0</v>
      </c>
      <c r="J40" s="28">
        <f t="shared" si="1"/>
        <v>0</v>
      </c>
      <c r="K40" s="29" t="s">
        <v>50</v>
      </c>
      <c r="L40" s="29" t="s">
        <v>45</v>
      </c>
      <c r="M40" s="29" t="s">
        <v>51</v>
      </c>
      <c r="N40" s="30" t="str">
        <f>VLOOKUP(M40,[8]OPERACIONAL!$A$1:$C$12,2,FALSE)</f>
        <v>SELECIONAR</v>
      </c>
    </row>
    <row r="41" spans="2:14">
      <c r="B41" s="23" t="str">
        <f t="shared" si="0"/>
        <v>U.</v>
      </c>
      <c r="C41" s="24" t="s">
        <v>4</v>
      </c>
      <c r="D41" s="25"/>
      <c r="E41" s="25"/>
      <c r="F41" s="24" t="s">
        <v>18</v>
      </c>
      <c r="G41" s="26">
        <v>1</v>
      </c>
      <c r="H41" s="31"/>
      <c r="I41" s="27">
        <v>0</v>
      </c>
      <c r="J41" s="28">
        <f t="shared" si="1"/>
        <v>0</v>
      </c>
      <c r="K41" s="29" t="s">
        <v>50</v>
      </c>
      <c r="L41" s="29" t="s">
        <v>45</v>
      </c>
      <c r="M41" s="29" t="s">
        <v>51</v>
      </c>
      <c r="N41" s="30" t="str">
        <f>VLOOKUP(M41,[8]OPERACIONAL!$A$1:$C$12,2,FALSE)</f>
        <v>SELECIONAR</v>
      </c>
    </row>
    <row r="42" spans="2:14">
      <c r="B42" s="23" t="str">
        <f t="shared" si="0"/>
        <v>U.</v>
      </c>
      <c r="C42" s="24" t="s">
        <v>4</v>
      </c>
      <c r="D42" s="25"/>
      <c r="E42" s="25"/>
      <c r="F42" s="24" t="s">
        <v>18</v>
      </c>
      <c r="G42" s="26">
        <v>1</v>
      </c>
      <c r="H42" s="31"/>
      <c r="I42" s="27">
        <v>0</v>
      </c>
      <c r="J42" s="28">
        <f t="shared" si="1"/>
        <v>0</v>
      </c>
      <c r="K42" s="29" t="s">
        <v>50</v>
      </c>
      <c r="L42" s="29" t="s">
        <v>45</v>
      </c>
      <c r="M42" s="29" t="s">
        <v>51</v>
      </c>
      <c r="N42" s="30" t="str">
        <f>VLOOKUP(M42,[8]OPERACIONAL!$A$1:$C$12,2,FALSE)</f>
        <v>SELECIONAR</v>
      </c>
    </row>
    <row r="43" spans="2:14">
      <c r="B43" s="23" t="str">
        <f t="shared" si="0"/>
        <v>U.</v>
      </c>
      <c r="C43" s="24" t="s">
        <v>4</v>
      </c>
      <c r="D43" s="25"/>
      <c r="E43" s="25"/>
      <c r="F43" s="24" t="s">
        <v>18</v>
      </c>
      <c r="G43" s="26">
        <v>1</v>
      </c>
      <c r="H43" s="31"/>
      <c r="I43" s="27">
        <v>0</v>
      </c>
      <c r="J43" s="28">
        <f t="shared" si="1"/>
        <v>0</v>
      </c>
      <c r="K43" s="29" t="s">
        <v>50</v>
      </c>
      <c r="L43" s="29" t="s">
        <v>45</v>
      </c>
      <c r="M43" s="29" t="s">
        <v>51</v>
      </c>
      <c r="N43" s="30" t="str">
        <f>VLOOKUP(M43,[8]OPERACIONAL!$A$1:$C$12,2,FALSE)</f>
        <v>SELECIONAR</v>
      </c>
    </row>
    <row r="44" spans="2:14">
      <c r="B44" s="23" t="str">
        <f t="shared" si="0"/>
        <v>U.</v>
      </c>
      <c r="C44" s="24" t="s">
        <v>4</v>
      </c>
      <c r="D44" s="25"/>
      <c r="E44" s="25"/>
      <c r="F44" s="24" t="s">
        <v>18</v>
      </c>
      <c r="G44" s="26">
        <v>1</v>
      </c>
      <c r="H44" s="31"/>
      <c r="I44" s="27">
        <v>0</v>
      </c>
      <c r="J44" s="28">
        <f t="shared" si="1"/>
        <v>0</v>
      </c>
      <c r="K44" s="29" t="s">
        <v>50</v>
      </c>
      <c r="L44" s="29" t="s">
        <v>45</v>
      </c>
      <c r="M44" s="29" t="s">
        <v>51</v>
      </c>
      <c r="N44" s="30" t="str">
        <f>VLOOKUP(M44,[8]OPERACIONAL!$A$1:$C$12,2,FALSE)</f>
        <v>SELECIONAR</v>
      </c>
    </row>
    <row r="45" spans="2:14">
      <c r="B45" s="23" t="str">
        <f t="shared" si="0"/>
        <v>U.</v>
      </c>
      <c r="C45" s="24" t="s">
        <v>4</v>
      </c>
      <c r="D45" s="25"/>
      <c r="E45" s="25"/>
      <c r="F45" s="24" t="s">
        <v>18</v>
      </c>
      <c r="G45" s="26">
        <v>1</v>
      </c>
      <c r="H45" s="31"/>
      <c r="I45" s="27">
        <v>0</v>
      </c>
      <c r="J45" s="28">
        <f t="shared" si="1"/>
        <v>0</v>
      </c>
      <c r="K45" s="29" t="s">
        <v>50</v>
      </c>
      <c r="L45" s="29" t="s">
        <v>45</v>
      </c>
      <c r="M45" s="29" t="s">
        <v>51</v>
      </c>
      <c r="N45" s="30" t="str">
        <f>VLOOKUP(M45,[8]OPERACIONAL!$A$1:$C$12,2,FALSE)</f>
        <v>SELECIONAR</v>
      </c>
    </row>
    <row r="46" spans="2:14">
      <c r="B46" s="23" t="str">
        <f t="shared" si="0"/>
        <v>U.</v>
      </c>
      <c r="C46" s="24" t="s">
        <v>4</v>
      </c>
      <c r="D46" s="25"/>
      <c r="E46" s="25"/>
      <c r="F46" s="24" t="s">
        <v>18</v>
      </c>
      <c r="G46" s="26">
        <v>1</v>
      </c>
      <c r="H46" s="31"/>
      <c r="I46" s="27">
        <v>0</v>
      </c>
      <c r="J46" s="28">
        <f t="shared" si="1"/>
        <v>0</v>
      </c>
      <c r="K46" s="29" t="s">
        <v>50</v>
      </c>
      <c r="L46" s="29" t="s">
        <v>45</v>
      </c>
      <c r="M46" s="29" t="s">
        <v>51</v>
      </c>
      <c r="N46" s="30" t="str">
        <f>VLOOKUP(M46,[8]OPERACIONAL!$A$1:$C$12,2,FALSE)</f>
        <v>SELECIONAR</v>
      </c>
    </row>
    <row r="47" spans="2:14">
      <c r="B47" s="23" t="str">
        <f t="shared" si="0"/>
        <v>U.</v>
      </c>
      <c r="C47" s="24" t="s">
        <v>4</v>
      </c>
      <c r="D47" s="25"/>
      <c r="E47" s="25"/>
      <c r="F47" s="24" t="s">
        <v>18</v>
      </c>
      <c r="G47" s="26">
        <v>1</v>
      </c>
      <c r="H47" s="31"/>
      <c r="I47" s="27">
        <v>0</v>
      </c>
      <c r="J47" s="28">
        <f t="shared" si="1"/>
        <v>0</v>
      </c>
      <c r="K47" s="29" t="s">
        <v>50</v>
      </c>
      <c r="L47" s="29" t="s">
        <v>45</v>
      </c>
      <c r="M47" s="29" t="s">
        <v>51</v>
      </c>
      <c r="N47" s="30" t="str">
        <f>VLOOKUP(M47,[8]OPERACIONAL!$A$1:$C$12,2,FALSE)</f>
        <v>SELECIONAR</v>
      </c>
    </row>
    <row r="48" spans="2:14">
      <c r="B48" s="23" t="str">
        <f t="shared" si="0"/>
        <v>U.</v>
      </c>
      <c r="C48" s="24" t="s">
        <v>4</v>
      </c>
      <c r="D48" s="25"/>
      <c r="E48" s="25"/>
      <c r="F48" s="24" t="s">
        <v>18</v>
      </c>
      <c r="G48" s="26">
        <v>1</v>
      </c>
      <c r="H48" s="31"/>
      <c r="I48" s="27">
        <v>0</v>
      </c>
      <c r="J48" s="28">
        <f t="shared" si="1"/>
        <v>0</v>
      </c>
      <c r="K48" s="29" t="s">
        <v>50</v>
      </c>
      <c r="L48" s="29" t="s">
        <v>45</v>
      </c>
      <c r="M48" s="29" t="s">
        <v>51</v>
      </c>
      <c r="N48" s="30" t="str">
        <f>VLOOKUP(M48,[8]OPERACIONAL!$A$1:$C$12,2,FALSE)</f>
        <v>SELECIONAR</v>
      </c>
    </row>
    <row r="49" spans="2:14">
      <c r="B49" s="23" t="str">
        <f t="shared" si="0"/>
        <v>U.</v>
      </c>
      <c r="C49" s="24" t="s">
        <v>4</v>
      </c>
      <c r="D49" s="25"/>
      <c r="E49" s="25"/>
      <c r="F49" s="24" t="s">
        <v>18</v>
      </c>
      <c r="G49" s="26">
        <v>1</v>
      </c>
      <c r="H49" s="31"/>
      <c r="I49" s="27">
        <v>0</v>
      </c>
      <c r="J49" s="28">
        <f t="shared" si="1"/>
        <v>0</v>
      </c>
      <c r="K49" s="29" t="s">
        <v>50</v>
      </c>
      <c r="L49" s="29" t="s">
        <v>45</v>
      </c>
      <c r="M49" s="29" t="s">
        <v>51</v>
      </c>
      <c r="N49" s="30" t="str">
        <f>VLOOKUP(M49,[8]OPERACIONAL!$A$1:$C$12,2,FALSE)</f>
        <v>SELECIONAR</v>
      </c>
    </row>
    <row r="50" spans="2:14">
      <c r="B50" s="23" t="str">
        <f t="shared" si="0"/>
        <v>U.</v>
      </c>
      <c r="C50" s="24" t="s">
        <v>4</v>
      </c>
      <c r="D50" s="25"/>
      <c r="E50" s="25"/>
      <c r="F50" s="24" t="s">
        <v>18</v>
      </c>
      <c r="G50" s="26">
        <v>1</v>
      </c>
      <c r="H50" s="31"/>
      <c r="I50" s="27">
        <v>0</v>
      </c>
      <c r="J50" s="28">
        <f t="shared" si="1"/>
        <v>0</v>
      </c>
      <c r="K50" s="29" t="s">
        <v>50</v>
      </c>
      <c r="L50" s="29" t="s">
        <v>45</v>
      </c>
      <c r="M50" s="29" t="s">
        <v>51</v>
      </c>
      <c r="N50" s="30" t="str">
        <f>VLOOKUP(M50,[8]OPERACIONAL!$A$1:$C$12,2,FALSE)</f>
        <v>SELECIONAR</v>
      </c>
    </row>
    <row r="51" spans="2:14">
      <c r="B51" s="23" t="str">
        <f t="shared" si="0"/>
        <v>U.</v>
      </c>
      <c r="C51" s="24" t="s">
        <v>4</v>
      </c>
      <c r="D51" s="25"/>
      <c r="E51" s="25"/>
      <c r="F51" s="24" t="s">
        <v>18</v>
      </c>
      <c r="G51" s="26">
        <v>1</v>
      </c>
      <c r="H51" s="31"/>
      <c r="I51" s="27">
        <v>0</v>
      </c>
      <c r="J51" s="28">
        <f t="shared" si="1"/>
        <v>0</v>
      </c>
      <c r="K51" s="29" t="s">
        <v>50</v>
      </c>
      <c r="L51" s="29" t="s">
        <v>45</v>
      </c>
      <c r="M51" s="29" t="s">
        <v>51</v>
      </c>
      <c r="N51" s="30" t="str">
        <f>VLOOKUP(M51,[8]OPERACIONAL!$A$1:$C$12,2,FALSE)</f>
        <v>SELECIONAR</v>
      </c>
    </row>
    <row r="52" spans="2:14">
      <c r="B52" s="23" t="str">
        <f t="shared" si="0"/>
        <v>U.</v>
      </c>
      <c r="C52" s="24" t="s">
        <v>4</v>
      </c>
      <c r="D52" s="25"/>
      <c r="E52" s="25"/>
      <c r="F52" s="24" t="s">
        <v>18</v>
      </c>
      <c r="G52" s="26">
        <v>1</v>
      </c>
      <c r="H52" s="31"/>
      <c r="I52" s="27">
        <v>0</v>
      </c>
      <c r="J52" s="28">
        <f t="shared" si="1"/>
        <v>0</v>
      </c>
      <c r="K52" s="29" t="s">
        <v>50</v>
      </c>
      <c r="L52" s="29" t="s">
        <v>45</v>
      </c>
      <c r="M52" s="29" t="s">
        <v>51</v>
      </c>
      <c r="N52" s="30" t="str">
        <f>VLOOKUP(M52,[8]OPERACIONAL!$A$1:$C$12,2,FALSE)</f>
        <v>SELECIONAR</v>
      </c>
    </row>
    <row r="53" spans="2:14">
      <c r="B53" s="23" t="str">
        <f t="shared" si="0"/>
        <v>U.</v>
      </c>
      <c r="C53" s="24" t="s">
        <v>4</v>
      </c>
      <c r="D53" s="25"/>
      <c r="E53" s="25"/>
      <c r="F53" s="24" t="s">
        <v>18</v>
      </c>
      <c r="G53" s="26">
        <v>1</v>
      </c>
      <c r="H53" s="31"/>
      <c r="I53" s="27">
        <v>0</v>
      </c>
      <c r="J53" s="28">
        <f t="shared" si="1"/>
        <v>0</v>
      </c>
      <c r="K53" s="29" t="s">
        <v>50</v>
      </c>
      <c r="L53" s="29" t="s">
        <v>45</v>
      </c>
      <c r="M53" s="29" t="s">
        <v>51</v>
      </c>
      <c r="N53" s="30" t="str">
        <f>VLOOKUP(M53,[8]OPERACIONAL!$A$1:$C$12,2,FALSE)</f>
        <v>SELECIONAR</v>
      </c>
    </row>
    <row r="54" spans="2:14">
      <c r="B54" s="23" t="str">
        <f t="shared" si="0"/>
        <v>U.</v>
      </c>
      <c r="C54" s="24" t="s">
        <v>4</v>
      </c>
      <c r="D54" s="25"/>
      <c r="E54" s="25"/>
      <c r="F54" s="24" t="s">
        <v>18</v>
      </c>
      <c r="G54" s="26">
        <v>1</v>
      </c>
      <c r="H54" s="31"/>
      <c r="I54" s="27">
        <v>0</v>
      </c>
      <c r="J54" s="28">
        <f t="shared" si="1"/>
        <v>0</v>
      </c>
      <c r="K54" s="29" t="s">
        <v>50</v>
      </c>
      <c r="L54" s="29" t="s">
        <v>45</v>
      </c>
      <c r="M54" s="29" t="s">
        <v>51</v>
      </c>
      <c r="N54" s="30" t="str">
        <f>VLOOKUP(M54,[8]OPERACIONAL!$A$1:$C$12,2,FALSE)</f>
        <v>SELECIONAR</v>
      </c>
    </row>
    <row r="55" spans="2:14">
      <c r="B55" s="23" t="str">
        <f t="shared" si="0"/>
        <v>U.</v>
      </c>
      <c r="C55" s="24" t="s">
        <v>4</v>
      </c>
      <c r="D55" s="25"/>
      <c r="E55" s="25"/>
      <c r="F55" s="24" t="s">
        <v>18</v>
      </c>
      <c r="G55" s="26">
        <v>1</v>
      </c>
      <c r="H55" s="31"/>
      <c r="I55" s="27">
        <v>0</v>
      </c>
      <c r="J55" s="28">
        <f t="shared" si="1"/>
        <v>0</v>
      </c>
      <c r="K55" s="29" t="s">
        <v>50</v>
      </c>
      <c r="L55" s="29" t="s">
        <v>45</v>
      </c>
      <c r="M55" s="29" t="s">
        <v>51</v>
      </c>
      <c r="N55" s="30" t="str">
        <f>VLOOKUP(M55,[8]OPERACIONAL!$A$1:$C$12,2,FALSE)</f>
        <v>SELECIONAR</v>
      </c>
    </row>
    <row r="56" spans="2:14">
      <c r="B56" s="23" t="str">
        <f t="shared" si="0"/>
        <v>U.</v>
      </c>
      <c r="C56" s="24" t="s">
        <v>4</v>
      </c>
      <c r="D56" s="25"/>
      <c r="E56" s="25"/>
      <c r="F56" s="24" t="s">
        <v>18</v>
      </c>
      <c r="G56" s="26">
        <v>1</v>
      </c>
      <c r="H56" s="31"/>
      <c r="I56" s="27">
        <v>0</v>
      </c>
      <c r="J56" s="28">
        <f t="shared" si="1"/>
        <v>0</v>
      </c>
      <c r="K56" s="29" t="s">
        <v>50</v>
      </c>
      <c r="L56" s="29" t="s">
        <v>45</v>
      </c>
      <c r="M56" s="29" t="s">
        <v>51</v>
      </c>
      <c r="N56" s="30" t="str">
        <f>VLOOKUP(M56,[8]OPERACIONAL!$A$1:$C$12,2,FALSE)</f>
        <v>SELECIONAR</v>
      </c>
    </row>
    <row r="57" spans="2:14">
      <c r="B57" s="23" t="str">
        <f t="shared" si="0"/>
        <v>U.</v>
      </c>
      <c r="C57" s="24" t="s">
        <v>4</v>
      </c>
      <c r="D57" s="25"/>
      <c r="E57" s="25"/>
      <c r="F57" s="24" t="s">
        <v>18</v>
      </c>
      <c r="G57" s="26">
        <v>1</v>
      </c>
      <c r="H57" s="31"/>
      <c r="I57" s="27">
        <v>0</v>
      </c>
      <c r="J57" s="28">
        <f t="shared" si="1"/>
        <v>0</v>
      </c>
      <c r="K57" s="29" t="s">
        <v>50</v>
      </c>
      <c r="L57" s="29" t="s">
        <v>45</v>
      </c>
      <c r="M57" s="29" t="s">
        <v>51</v>
      </c>
      <c r="N57" s="30" t="str">
        <f>VLOOKUP(M57,[8]OPERACIONAL!$A$1:$C$12,2,FALSE)</f>
        <v>SELECIONAR</v>
      </c>
    </row>
    <row r="58" spans="2:14">
      <c r="B58" s="23" t="str">
        <f t="shared" si="0"/>
        <v>U.</v>
      </c>
      <c r="C58" s="24" t="s">
        <v>4</v>
      </c>
      <c r="D58" s="25"/>
      <c r="E58" s="25"/>
      <c r="F58" s="24" t="s">
        <v>18</v>
      </c>
      <c r="G58" s="26">
        <v>1</v>
      </c>
      <c r="H58" s="31"/>
      <c r="I58" s="27">
        <v>0</v>
      </c>
      <c r="J58" s="28">
        <f t="shared" si="1"/>
        <v>0</v>
      </c>
      <c r="K58" s="29" t="s">
        <v>50</v>
      </c>
      <c r="L58" s="29" t="s">
        <v>45</v>
      </c>
      <c r="M58" s="29" t="s">
        <v>51</v>
      </c>
      <c r="N58" s="30" t="str">
        <f>VLOOKUP(M58,[8]OPERACIONAL!$A$1:$C$12,2,FALSE)</f>
        <v>SELECIONAR</v>
      </c>
    </row>
    <row r="59" spans="2:14">
      <c r="B59" s="23" t="str">
        <f t="shared" si="0"/>
        <v>U.</v>
      </c>
      <c r="C59" s="24" t="s">
        <v>4</v>
      </c>
      <c r="D59" s="25"/>
      <c r="E59" s="25"/>
      <c r="F59" s="24" t="s">
        <v>18</v>
      </c>
      <c r="G59" s="26">
        <v>1</v>
      </c>
      <c r="H59" s="31"/>
      <c r="I59" s="27">
        <v>0</v>
      </c>
      <c r="J59" s="28">
        <f t="shared" si="1"/>
        <v>0</v>
      </c>
      <c r="K59" s="29" t="s">
        <v>50</v>
      </c>
      <c r="L59" s="29" t="s">
        <v>45</v>
      </c>
      <c r="M59" s="29" t="s">
        <v>51</v>
      </c>
      <c r="N59" s="30" t="str">
        <f>VLOOKUP(M59,[8]OPERACIONAL!$A$1:$C$12,2,FALSE)</f>
        <v>SELECIONAR</v>
      </c>
    </row>
    <row r="60" spans="2:14">
      <c r="B60" s="23" t="str">
        <f t="shared" si="0"/>
        <v>U.</v>
      </c>
      <c r="C60" s="24" t="s">
        <v>4</v>
      </c>
      <c r="D60" s="25"/>
      <c r="E60" s="25"/>
      <c r="F60" s="24" t="s">
        <v>18</v>
      </c>
      <c r="G60" s="26">
        <v>1</v>
      </c>
      <c r="H60" s="31"/>
      <c r="I60" s="27">
        <v>0</v>
      </c>
      <c r="J60" s="28">
        <f t="shared" si="1"/>
        <v>0</v>
      </c>
      <c r="K60" s="29" t="s">
        <v>50</v>
      </c>
      <c r="L60" s="29" t="s">
        <v>45</v>
      </c>
      <c r="M60" s="29" t="s">
        <v>51</v>
      </c>
      <c r="N60" s="30" t="str">
        <f>VLOOKUP(M60,[8]OPERACIONAL!$A$1:$C$12,2,FALSE)</f>
        <v>SELECIONAR</v>
      </c>
    </row>
    <row r="61" spans="2:14">
      <c r="B61" s="23" t="str">
        <f t="shared" si="0"/>
        <v>U.</v>
      </c>
      <c r="C61" s="24" t="s">
        <v>4</v>
      </c>
      <c r="D61" s="25"/>
      <c r="E61" s="25"/>
      <c r="F61" s="24" t="s">
        <v>18</v>
      </c>
      <c r="G61" s="26">
        <v>1</v>
      </c>
      <c r="H61" s="31"/>
      <c r="I61" s="27">
        <v>0</v>
      </c>
      <c r="J61" s="28">
        <f t="shared" si="1"/>
        <v>0</v>
      </c>
      <c r="K61" s="29" t="s">
        <v>50</v>
      </c>
      <c r="L61" s="29" t="s">
        <v>45</v>
      </c>
      <c r="M61" s="29" t="s">
        <v>51</v>
      </c>
      <c r="N61" s="30" t="str">
        <f>VLOOKUP(M61,[8]OPERACIONAL!$A$1:$C$12,2,FALSE)</f>
        <v>SELECIONAR</v>
      </c>
    </row>
    <row r="62" spans="2:14">
      <c r="B62" s="23" t="str">
        <f t="shared" si="0"/>
        <v>U.</v>
      </c>
      <c r="C62" s="24" t="s">
        <v>4</v>
      </c>
      <c r="D62" s="25"/>
      <c r="E62" s="25"/>
      <c r="F62" s="24" t="s">
        <v>18</v>
      </c>
      <c r="G62" s="26">
        <v>1</v>
      </c>
      <c r="H62" s="31"/>
      <c r="I62" s="27">
        <v>0</v>
      </c>
      <c r="J62" s="28">
        <f t="shared" si="1"/>
        <v>0</v>
      </c>
      <c r="K62" s="29" t="s">
        <v>50</v>
      </c>
      <c r="L62" s="29" t="s">
        <v>45</v>
      </c>
      <c r="M62" s="29" t="s">
        <v>51</v>
      </c>
      <c r="N62" s="30" t="str">
        <f>VLOOKUP(M62,[8]OPERACIONAL!$A$1:$C$12,2,FALSE)</f>
        <v>SELECIONAR</v>
      </c>
    </row>
    <row r="63" spans="2:14">
      <c r="B63" s="23" t="str">
        <f t="shared" si="0"/>
        <v>U.</v>
      </c>
      <c r="C63" s="24" t="s">
        <v>4</v>
      </c>
      <c r="D63" s="25"/>
      <c r="E63" s="25"/>
      <c r="F63" s="24" t="s">
        <v>18</v>
      </c>
      <c r="G63" s="26">
        <v>1</v>
      </c>
      <c r="H63" s="31"/>
      <c r="I63" s="27">
        <v>0</v>
      </c>
      <c r="J63" s="28">
        <f t="shared" si="1"/>
        <v>0</v>
      </c>
      <c r="K63" s="29" t="s">
        <v>50</v>
      </c>
      <c r="L63" s="29" t="s">
        <v>45</v>
      </c>
      <c r="M63" s="29" t="s">
        <v>51</v>
      </c>
      <c r="N63" s="30" t="str">
        <f>VLOOKUP(M63,[8]OPERACIONAL!$A$1:$C$12,2,FALSE)</f>
        <v>SELECIONAR</v>
      </c>
    </row>
    <row r="64" spans="2:14">
      <c r="B64" s="23" t="str">
        <f t="shared" si="0"/>
        <v>U.</v>
      </c>
      <c r="C64" s="24" t="s">
        <v>4</v>
      </c>
      <c r="D64" s="25"/>
      <c r="E64" s="25"/>
      <c r="F64" s="24" t="s">
        <v>18</v>
      </c>
      <c r="G64" s="26">
        <v>1</v>
      </c>
      <c r="H64" s="31"/>
      <c r="I64" s="27">
        <v>0</v>
      </c>
      <c r="J64" s="28">
        <f t="shared" si="1"/>
        <v>0</v>
      </c>
      <c r="K64" s="29" t="s">
        <v>50</v>
      </c>
      <c r="L64" s="29" t="s">
        <v>45</v>
      </c>
      <c r="M64" s="29" t="s">
        <v>51</v>
      </c>
      <c r="N64" s="30" t="str">
        <f>VLOOKUP(M64,[8]OPERACIONAL!$A$1:$C$12,2,FALSE)</f>
        <v>SELECIONAR</v>
      </c>
    </row>
    <row r="65" spans="2:14">
      <c r="B65" s="23" t="str">
        <f t="shared" si="0"/>
        <v>U.</v>
      </c>
      <c r="C65" s="24" t="s">
        <v>4</v>
      </c>
      <c r="D65" s="25"/>
      <c r="E65" s="25"/>
      <c r="F65" s="24" t="s">
        <v>18</v>
      </c>
      <c r="G65" s="26">
        <v>1</v>
      </c>
      <c r="H65" s="31"/>
      <c r="I65" s="27">
        <v>0</v>
      </c>
      <c r="J65" s="28">
        <f t="shared" si="1"/>
        <v>0</v>
      </c>
      <c r="K65" s="29" t="s">
        <v>50</v>
      </c>
      <c r="L65" s="29" t="s">
        <v>45</v>
      </c>
      <c r="M65" s="29" t="s">
        <v>51</v>
      </c>
      <c r="N65" s="30" t="str">
        <f>VLOOKUP(M65,[8]OPERACIONAL!$A$1:$C$12,2,FALSE)</f>
        <v>SELECIONAR</v>
      </c>
    </row>
    <row r="66" spans="2:14">
      <c r="B66" s="23" t="str">
        <f t="shared" si="0"/>
        <v>U.</v>
      </c>
      <c r="C66" s="24" t="s">
        <v>4</v>
      </c>
      <c r="D66" s="25"/>
      <c r="E66" s="25"/>
      <c r="F66" s="24" t="s">
        <v>18</v>
      </c>
      <c r="G66" s="26">
        <v>1</v>
      </c>
      <c r="H66" s="31"/>
      <c r="I66" s="27">
        <v>0</v>
      </c>
      <c r="J66" s="28">
        <f t="shared" si="1"/>
        <v>0</v>
      </c>
      <c r="K66" s="29" t="s">
        <v>50</v>
      </c>
      <c r="L66" s="29" t="s">
        <v>45</v>
      </c>
      <c r="M66" s="29" t="s">
        <v>51</v>
      </c>
      <c r="N66" s="30" t="str">
        <f>VLOOKUP(M66,[8]OPERACIONAL!$A$1:$C$12,2,FALSE)</f>
        <v>SELECIONAR</v>
      </c>
    </row>
    <row r="67" spans="2:14">
      <c r="B67" s="23" t="str">
        <f t="shared" si="0"/>
        <v>U.</v>
      </c>
      <c r="C67" s="24" t="s">
        <v>4</v>
      </c>
      <c r="D67" s="25"/>
      <c r="E67" s="25"/>
      <c r="F67" s="24" t="s">
        <v>18</v>
      </c>
      <c r="G67" s="26">
        <v>1</v>
      </c>
      <c r="H67" s="31"/>
      <c r="I67" s="27">
        <v>0</v>
      </c>
      <c r="J67" s="28">
        <f t="shared" si="1"/>
        <v>0</v>
      </c>
      <c r="K67" s="29" t="s">
        <v>50</v>
      </c>
      <c r="L67" s="29" t="s">
        <v>45</v>
      </c>
      <c r="M67" s="29" t="s">
        <v>51</v>
      </c>
      <c r="N67" s="30" t="str">
        <f>VLOOKUP(M67,[8]OPERACIONAL!$A$1:$C$12,2,FALSE)</f>
        <v>SELECIONAR</v>
      </c>
    </row>
    <row r="68" spans="2:14">
      <c r="B68" s="23" t="str">
        <f t="shared" si="0"/>
        <v>U.</v>
      </c>
      <c r="C68" s="24" t="s">
        <v>4</v>
      </c>
      <c r="D68" s="25"/>
      <c r="E68" s="25"/>
      <c r="F68" s="24" t="s">
        <v>18</v>
      </c>
      <c r="G68" s="26">
        <v>1</v>
      </c>
      <c r="H68" s="31"/>
      <c r="I68" s="27">
        <v>0</v>
      </c>
      <c r="J68" s="28">
        <f t="shared" si="1"/>
        <v>0</v>
      </c>
      <c r="K68" s="29" t="s">
        <v>50</v>
      </c>
      <c r="L68" s="29" t="s">
        <v>45</v>
      </c>
      <c r="M68" s="29" t="s">
        <v>51</v>
      </c>
      <c r="N68" s="30" t="str">
        <f>VLOOKUP(M68,[8]OPERACIONAL!$A$1:$C$12,2,FALSE)</f>
        <v>SELECIONAR</v>
      </c>
    </row>
    <row r="69" spans="2:14">
      <c r="B69" s="23" t="str">
        <f t="shared" ref="B69:B132" si="2">MID(C69,1,2)</f>
        <v>U.</v>
      </c>
      <c r="C69" s="24" t="s">
        <v>4</v>
      </c>
      <c r="D69" s="25"/>
      <c r="E69" s="25"/>
      <c r="F69" s="24" t="s">
        <v>18</v>
      </c>
      <c r="G69" s="26">
        <v>1</v>
      </c>
      <c r="H69" s="31"/>
      <c r="I69" s="27">
        <v>0</v>
      </c>
      <c r="J69" s="28">
        <f t="shared" ref="J69:J132" si="3">G69*I69</f>
        <v>0</v>
      </c>
      <c r="K69" s="29" t="s">
        <v>50</v>
      </c>
      <c r="L69" s="29" t="s">
        <v>45</v>
      </c>
      <c r="M69" s="29" t="s">
        <v>51</v>
      </c>
      <c r="N69" s="30" t="str">
        <f>VLOOKUP(M69,[8]OPERACIONAL!$A$1:$C$12,2,FALSE)</f>
        <v>SELECIONAR</v>
      </c>
    </row>
    <row r="70" spans="2:14">
      <c r="B70" s="23" t="str">
        <f t="shared" si="2"/>
        <v>U.</v>
      </c>
      <c r="C70" s="24" t="s">
        <v>4</v>
      </c>
      <c r="D70" s="25"/>
      <c r="E70" s="25"/>
      <c r="F70" s="24" t="s">
        <v>18</v>
      </c>
      <c r="G70" s="26">
        <v>1</v>
      </c>
      <c r="H70" s="31"/>
      <c r="I70" s="27">
        <v>0</v>
      </c>
      <c r="J70" s="28">
        <f t="shared" si="3"/>
        <v>0</v>
      </c>
      <c r="K70" s="29" t="s">
        <v>50</v>
      </c>
      <c r="L70" s="29" t="s">
        <v>45</v>
      </c>
      <c r="M70" s="29" t="s">
        <v>51</v>
      </c>
      <c r="N70" s="30" t="str">
        <f>VLOOKUP(M70,[8]OPERACIONAL!$A$1:$C$12,2,FALSE)</f>
        <v>SELECIONAR</v>
      </c>
    </row>
    <row r="71" spans="2:14">
      <c r="B71" s="23" t="str">
        <f t="shared" si="2"/>
        <v>U.</v>
      </c>
      <c r="C71" s="24" t="s">
        <v>4</v>
      </c>
      <c r="D71" s="25"/>
      <c r="E71" s="25"/>
      <c r="F71" s="24" t="s">
        <v>18</v>
      </c>
      <c r="G71" s="26">
        <v>1</v>
      </c>
      <c r="H71" s="31"/>
      <c r="I71" s="27">
        <v>0</v>
      </c>
      <c r="J71" s="28">
        <f t="shared" si="3"/>
        <v>0</v>
      </c>
      <c r="K71" s="29" t="s">
        <v>50</v>
      </c>
      <c r="L71" s="29" t="s">
        <v>45</v>
      </c>
      <c r="M71" s="29" t="s">
        <v>51</v>
      </c>
      <c r="N71" s="30" t="str">
        <f>VLOOKUP(M71,[8]OPERACIONAL!$A$1:$C$12,2,FALSE)</f>
        <v>SELECIONAR</v>
      </c>
    </row>
    <row r="72" spans="2:14">
      <c r="B72" s="23" t="str">
        <f t="shared" si="2"/>
        <v>U.</v>
      </c>
      <c r="C72" s="24" t="s">
        <v>4</v>
      </c>
      <c r="D72" s="25"/>
      <c r="E72" s="25"/>
      <c r="F72" s="24" t="s">
        <v>18</v>
      </c>
      <c r="G72" s="26">
        <v>1</v>
      </c>
      <c r="H72" s="31"/>
      <c r="I72" s="27">
        <v>0</v>
      </c>
      <c r="J72" s="28">
        <f t="shared" si="3"/>
        <v>0</v>
      </c>
      <c r="K72" s="29" t="s">
        <v>50</v>
      </c>
      <c r="L72" s="29" t="s">
        <v>45</v>
      </c>
      <c r="M72" s="29" t="s">
        <v>51</v>
      </c>
      <c r="N72" s="30" t="str">
        <f>VLOOKUP(M72,[8]OPERACIONAL!$A$1:$C$12,2,FALSE)</f>
        <v>SELECIONAR</v>
      </c>
    </row>
    <row r="73" spans="2:14">
      <c r="B73" s="23" t="str">
        <f t="shared" si="2"/>
        <v>U.</v>
      </c>
      <c r="C73" s="24" t="s">
        <v>4</v>
      </c>
      <c r="D73" s="25"/>
      <c r="E73" s="25"/>
      <c r="F73" s="24" t="s">
        <v>18</v>
      </c>
      <c r="G73" s="26">
        <v>1</v>
      </c>
      <c r="H73" s="31"/>
      <c r="I73" s="27">
        <v>0</v>
      </c>
      <c r="J73" s="28">
        <f t="shared" si="3"/>
        <v>0</v>
      </c>
      <c r="K73" s="29" t="s">
        <v>50</v>
      </c>
      <c r="L73" s="29" t="s">
        <v>45</v>
      </c>
      <c r="M73" s="29" t="s">
        <v>51</v>
      </c>
      <c r="N73" s="30" t="str">
        <f>VLOOKUP(M73,[8]OPERACIONAL!$A$1:$C$12,2,FALSE)</f>
        <v>SELECIONAR</v>
      </c>
    </row>
    <row r="74" spans="2:14">
      <c r="B74" s="23" t="str">
        <f t="shared" si="2"/>
        <v>U.</v>
      </c>
      <c r="C74" s="24" t="s">
        <v>4</v>
      </c>
      <c r="D74" s="25"/>
      <c r="E74" s="25"/>
      <c r="F74" s="24" t="s">
        <v>18</v>
      </c>
      <c r="G74" s="26">
        <v>1</v>
      </c>
      <c r="H74" s="31"/>
      <c r="I74" s="27">
        <v>0</v>
      </c>
      <c r="J74" s="28">
        <f t="shared" si="3"/>
        <v>0</v>
      </c>
      <c r="K74" s="29" t="s">
        <v>50</v>
      </c>
      <c r="L74" s="29" t="s">
        <v>45</v>
      </c>
      <c r="M74" s="29" t="s">
        <v>51</v>
      </c>
      <c r="N74" s="30" t="str">
        <f>VLOOKUP(M74,[8]OPERACIONAL!$A$1:$C$12,2,FALSE)</f>
        <v>SELECIONAR</v>
      </c>
    </row>
    <row r="75" spans="2:14">
      <c r="B75" s="23" t="str">
        <f t="shared" si="2"/>
        <v>U.</v>
      </c>
      <c r="C75" s="24" t="s">
        <v>4</v>
      </c>
      <c r="D75" s="25"/>
      <c r="E75" s="25"/>
      <c r="F75" s="24" t="s">
        <v>18</v>
      </c>
      <c r="G75" s="26">
        <v>1</v>
      </c>
      <c r="H75" s="31"/>
      <c r="I75" s="27">
        <v>0</v>
      </c>
      <c r="J75" s="28">
        <f t="shared" si="3"/>
        <v>0</v>
      </c>
      <c r="K75" s="29" t="s">
        <v>50</v>
      </c>
      <c r="L75" s="29" t="s">
        <v>45</v>
      </c>
      <c r="M75" s="29" t="s">
        <v>51</v>
      </c>
      <c r="N75" s="30" t="str">
        <f>VLOOKUP(M75,[8]OPERACIONAL!$A$1:$C$12,2,FALSE)</f>
        <v>SELECIONAR</v>
      </c>
    </row>
    <row r="76" spans="2:14">
      <c r="B76" s="23" t="str">
        <f t="shared" si="2"/>
        <v>U.</v>
      </c>
      <c r="C76" s="24" t="s">
        <v>4</v>
      </c>
      <c r="D76" s="25"/>
      <c r="E76" s="25"/>
      <c r="F76" s="24" t="s">
        <v>18</v>
      </c>
      <c r="G76" s="26">
        <v>1</v>
      </c>
      <c r="H76" s="31"/>
      <c r="I76" s="27">
        <v>0</v>
      </c>
      <c r="J76" s="28">
        <f t="shared" si="3"/>
        <v>0</v>
      </c>
      <c r="K76" s="29" t="s">
        <v>50</v>
      </c>
      <c r="L76" s="29" t="s">
        <v>45</v>
      </c>
      <c r="M76" s="29" t="s">
        <v>51</v>
      </c>
      <c r="N76" s="30" t="str">
        <f>VLOOKUP(M76,[8]OPERACIONAL!$A$1:$C$12,2,FALSE)</f>
        <v>SELECIONAR</v>
      </c>
    </row>
    <row r="77" spans="2:14">
      <c r="B77" s="23" t="str">
        <f t="shared" si="2"/>
        <v>U.</v>
      </c>
      <c r="C77" s="24" t="s">
        <v>4</v>
      </c>
      <c r="D77" s="25"/>
      <c r="E77" s="25"/>
      <c r="F77" s="24" t="s">
        <v>18</v>
      </c>
      <c r="G77" s="26">
        <v>1</v>
      </c>
      <c r="H77" s="31"/>
      <c r="I77" s="27">
        <v>0</v>
      </c>
      <c r="J77" s="28">
        <f t="shared" si="3"/>
        <v>0</v>
      </c>
      <c r="K77" s="29" t="s">
        <v>50</v>
      </c>
      <c r="L77" s="29" t="s">
        <v>45</v>
      </c>
      <c r="M77" s="29" t="s">
        <v>51</v>
      </c>
      <c r="N77" s="30" t="str">
        <f>VLOOKUP(M77,[8]OPERACIONAL!$A$1:$C$12,2,FALSE)</f>
        <v>SELECIONAR</v>
      </c>
    </row>
    <row r="78" spans="2:14">
      <c r="B78" s="23" t="str">
        <f t="shared" si="2"/>
        <v>U.</v>
      </c>
      <c r="C78" s="24" t="s">
        <v>4</v>
      </c>
      <c r="D78" s="25"/>
      <c r="E78" s="25"/>
      <c r="F78" s="24" t="s">
        <v>18</v>
      </c>
      <c r="G78" s="26">
        <v>1</v>
      </c>
      <c r="H78" s="31"/>
      <c r="I78" s="27">
        <v>0</v>
      </c>
      <c r="J78" s="28">
        <f t="shared" si="3"/>
        <v>0</v>
      </c>
      <c r="K78" s="29" t="s">
        <v>50</v>
      </c>
      <c r="L78" s="29" t="s">
        <v>45</v>
      </c>
      <c r="M78" s="29" t="s">
        <v>51</v>
      </c>
      <c r="N78" s="30" t="str">
        <f>VLOOKUP(M78,[8]OPERACIONAL!$A$1:$C$12,2,FALSE)</f>
        <v>SELECIONAR</v>
      </c>
    </row>
    <row r="79" spans="2:14">
      <c r="B79" s="23" t="str">
        <f t="shared" si="2"/>
        <v>U.</v>
      </c>
      <c r="C79" s="24" t="s">
        <v>4</v>
      </c>
      <c r="D79" s="25"/>
      <c r="E79" s="25"/>
      <c r="F79" s="24" t="s">
        <v>18</v>
      </c>
      <c r="G79" s="26">
        <v>1</v>
      </c>
      <c r="H79" s="31"/>
      <c r="I79" s="27">
        <v>0</v>
      </c>
      <c r="J79" s="28">
        <f t="shared" si="3"/>
        <v>0</v>
      </c>
      <c r="K79" s="29" t="s">
        <v>50</v>
      </c>
      <c r="L79" s="29" t="s">
        <v>45</v>
      </c>
      <c r="M79" s="29" t="s">
        <v>51</v>
      </c>
      <c r="N79" s="30" t="str">
        <f>VLOOKUP(M79,[8]OPERACIONAL!$A$1:$C$12,2,FALSE)</f>
        <v>SELECIONAR</v>
      </c>
    </row>
    <row r="80" spans="2:14">
      <c r="B80" s="23" t="str">
        <f t="shared" si="2"/>
        <v>U.</v>
      </c>
      <c r="C80" s="24" t="s">
        <v>4</v>
      </c>
      <c r="D80" s="25"/>
      <c r="E80" s="25"/>
      <c r="F80" s="24" t="s">
        <v>18</v>
      </c>
      <c r="G80" s="26">
        <v>1</v>
      </c>
      <c r="H80" s="31"/>
      <c r="I80" s="27">
        <v>0</v>
      </c>
      <c r="J80" s="28">
        <f t="shared" si="3"/>
        <v>0</v>
      </c>
      <c r="K80" s="29" t="s">
        <v>50</v>
      </c>
      <c r="L80" s="29" t="s">
        <v>45</v>
      </c>
      <c r="M80" s="29" t="s">
        <v>51</v>
      </c>
      <c r="N80" s="30" t="str">
        <f>VLOOKUP(M80,[8]OPERACIONAL!$A$1:$C$12,2,FALSE)</f>
        <v>SELECIONAR</v>
      </c>
    </row>
    <row r="81" spans="2:14">
      <c r="B81" s="23" t="str">
        <f t="shared" si="2"/>
        <v>U.</v>
      </c>
      <c r="C81" s="24" t="s">
        <v>4</v>
      </c>
      <c r="D81" s="25"/>
      <c r="E81" s="25"/>
      <c r="F81" s="24" t="s">
        <v>18</v>
      </c>
      <c r="G81" s="26">
        <v>1</v>
      </c>
      <c r="H81" s="31"/>
      <c r="I81" s="27">
        <v>0</v>
      </c>
      <c r="J81" s="28">
        <f t="shared" si="3"/>
        <v>0</v>
      </c>
      <c r="K81" s="29" t="s">
        <v>50</v>
      </c>
      <c r="L81" s="29" t="s">
        <v>45</v>
      </c>
      <c r="M81" s="29" t="s">
        <v>51</v>
      </c>
      <c r="N81" s="30" t="str">
        <f>VLOOKUP(M81,[8]OPERACIONAL!$A$1:$C$12,2,FALSE)</f>
        <v>SELECIONAR</v>
      </c>
    </row>
    <row r="82" spans="2:14">
      <c r="B82" s="23" t="str">
        <f t="shared" si="2"/>
        <v>U.</v>
      </c>
      <c r="C82" s="24" t="s">
        <v>4</v>
      </c>
      <c r="D82" s="25"/>
      <c r="E82" s="25"/>
      <c r="F82" s="24" t="s">
        <v>18</v>
      </c>
      <c r="G82" s="26">
        <v>1</v>
      </c>
      <c r="H82" s="31"/>
      <c r="I82" s="27">
        <v>0</v>
      </c>
      <c r="J82" s="28">
        <f t="shared" si="3"/>
        <v>0</v>
      </c>
      <c r="K82" s="29" t="s">
        <v>50</v>
      </c>
      <c r="L82" s="29" t="s">
        <v>45</v>
      </c>
      <c r="M82" s="29" t="s">
        <v>51</v>
      </c>
      <c r="N82" s="30" t="str">
        <f>VLOOKUP(M82,[8]OPERACIONAL!$A$1:$C$12,2,FALSE)</f>
        <v>SELECIONAR</v>
      </c>
    </row>
    <row r="83" spans="2:14">
      <c r="B83" s="23" t="str">
        <f t="shared" si="2"/>
        <v>U.</v>
      </c>
      <c r="C83" s="24" t="s">
        <v>4</v>
      </c>
      <c r="D83" s="25"/>
      <c r="E83" s="25"/>
      <c r="F83" s="24" t="s">
        <v>18</v>
      </c>
      <c r="G83" s="26">
        <v>1</v>
      </c>
      <c r="H83" s="31"/>
      <c r="I83" s="27">
        <v>0</v>
      </c>
      <c r="J83" s="28">
        <f t="shared" si="3"/>
        <v>0</v>
      </c>
      <c r="K83" s="29" t="s">
        <v>50</v>
      </c>
      <c r="L83" s="29" t="s">
        <v>45</v>
      </c>
      <c r="M83" s="29" t="s">
        <v>51</v>
      </c>
      <c r="N83" s="30" t="str">
        <f>VLOOKUP(M83,[8]OPERACIONAL!$A$1:$C$12,2,FALSE)</f>
        <v>SELECIONAR</v>
      </c>
    </row>
    <row r="84" spans="2:14">
      <c r="B84" s="23" t="str">
        <f t="shared" si="2"/>
        <v>U.</v>
      </c>
      <c r="C84" s="24" t="s">
        <v>4</v>
      </c>
      <c r="D84" s="25"/>
      <c r="E84" s="25"/>
      <c r="F84" s="24" t="s">
        <v>18</v>
      </c>
      <c r="G84" s="26">
        <v>1</v>
      </c>
      <c r="H84" s="31"/>
      <c r="I84" s="27">
        <v>0</v>
      </c>
      <c r="J84" s="28">
        <f t="shared" si="3"/>
        <v>0</v>
      </c>
      <c r="K84" s="29" t="s">
        <v>50</v>
      </c>
      <c r="L84" s="29" t="s">
        <v>45</v>
      </c>
      <c r="M84" s="29" t="s">
        <v>51</v>
      </c>
      <c r="N84" s="30" t="str">
        <f>VLOOKUP(M84,[8]OPERACIONAL!$A$1:$C$12,2,FALSE)</f>
        <v>SELECIONAR</v>
      </c>
    </row>
    <row r="85" spans="2:14">
      <c r="B85" s="23" t="str">
        <f t="shared" si="2"/>
        <v>U.</v>
      </c>
      <c r="C85" s="24" t="s">
        <v>4</v>
      </c>
      <c r="D85" s="25"/>
      <c r="E85" s="25"/>
      <c r="F85" s="24" t="s">
        <v>18</v>
      </c>
      <c r="G85" s="26">
        <v>1</v>
      </c>
      <c r="H85" s="31"/>
      <c r="I85" s="27">
        <v>0</v>
      </c>
      <c r="J85" s="28">
        <f t="shared" si="3"/>
        <v>0</v>
      </c>
      <c r="K85" s="29" t="s">
        <v>50</v>
      </c>
      <c r="L85" s="29" t="s">
        <v>45</v>
      </c>
      <c r="M85" s="29" t="s">
        <v>51</v>
      </c>
      <c r="N85" s="30" t="str">
        <f>VLOOKUP(M85,[8]OPERACIONAL!$A$1:$C$12,2,FALSE)</f>
        <v>SELECIONAR</v>
      </c>
    </row>
    <row r="86" spans="2:14">
      <c r="B86" s="23" t="str">
        <f t="shared" si="2"/>
        <v>U.</v>
      </c>
      <c r="C86" s="24" t="s">
        <v>4</v>
      </c>
      <c r="D86" s="25"/>
      <c r="E86" s="25"/>
      <c r="F86" s="24" t="s">
        <v>18</v>
      </c>
      <c r="G86" s="26">
        <v>1</v>
      </c>
      <c r="H86" s="31"/>
      <c r="I86" s="27">
        <v>0</v>
      </c>
      <c r="J86" s="28">
        <f t="shared" si="3"/>
        <v>0</v>
      </c>
      <c r="K86" s="29" t="s">
        <v>50</v>
      </c>
      <c r="L86" s="29" t="s">
        <v>45</v>
      </c>
      <c r="M86" s="29" t="s">
        <v>51</v>
      </c>
      <c r="N86" s="30" t="str">
        <f>VLOOKUP(M86,[8]OPERACIONAL!$A$1:$C$12,2,FALSE)</f>
        <v>SELECIONAR</v>
      </c>
    </row>
    <row r="87" spans="2:14">
      <c r="B87" s="23" t="str">
        <f t="shared" si="2"/>
        <v>U.</v>
      </c>
      <c r="C87" s="24" t="s">
        <v>4</v>
      </c>
      <c r="D87" s="25"/>
      <c r="E87" s="25"/>
      <c r="F87" s="24" t="s">
        <v>18</v>
      </c>
      <c r="G87" s="26">
        <v>1</v>
      </c>
      <c r="H87" s="31"/>
      <c r="I87" s="27">
        <v>0</v>
      </c>
      <c r="J87" s="28">
        <f t="shared" si="3"/>
        <v>0</v>
      </c>
      <c r="K87" s="29" t="s">
        <v>50</v>
      </c>
      <c r="L87" s="29" t="s">
        <v>45</v>
      </c>
      <c r="M87" s="29" t="s">
        <v>51</v>
      </c>
      <c r="N87" s="30" t="str">
        <f>VLOOKUP(M87,[8]OPERACIONAL!$A$1:$C$12,2,FALSE)</f>
        <v>SELECIONAR</v>
      </c>
    </row>
    <row r="88" spans="2:14">
      <c r="B88" s="23" t="str">
        <f t="shared" si="2"/>
        <v>U.</v>
      </c>
      <c r="C88" s="24" t="s">
        <v>4</v>
      </c>
      <c r="D88" s="25"/>
      <c r="E88" s="25"/>
      <c r="F88" s="24" t="s">
        <v>18</v>
      </c>
      <c r="G88" s="26">
        <v>1</v>
      </c>
      <c r="H88" s="31"/>
      <c r="I88" s="27">
        <v>0</v>
      </c>
      <c r="J88" s="28">
        <f t="shared" si="3"/>
        <v>0</v>
      </c>
      <c r="K88" s="29" t="s">
        <v>50</v>
      </c>
      <c r="L88" s="29" t="s">
        <v>45</v>
      </c>
      <c r="M88" s="29" t="s">
        <v>51</v>
      </c>
      <c r="N88" s="30" t="str">
        <f>VLOOKUP(M88,[8]OPERACIONAL!$A$1:$C$12,2,FALSE)</f>
        <v>SELECIONAR</v>
      </c>
    </row>
    <row r="89" spans="2:14">
      <c r="B89" s="23" t="str">
        <f t="shared" si="2"/>
        <v>U.</v>
      </c>
      <c r="C89" s="24" t="s">
        <v>4</v>
      </c>
      <c r="D89" s="25"/>
      <c r="E89" s="25"/>
      <c r="F89" s="24" t="s">
        <v>18</v>
      </c>
      <c r="G89" s="26">
        <v>1</v>
      </c>
      <c r="H89" s="31"/>
      <c r="I89" s="27">
        <v>0</v>
      </c>
      <c r="J89" s="28">
        <f t="shared" si="3"/>
        <v>0</v>
      </c>
      <c r="K89" s="29" t="s">
        <v>50</v>
      </c>
      <c r="L89" s="29" t="s">
        <v>45</v>
      </c>
      <c r="M89" s="29" t="s">
        <v>51</v>
      </c>
      <c r="N89" s="30" t="str">
        <f>VLOOKUP(M89,[8]OPERACIONAL!$A$1:$C$12,2,FALSE)</f>
        <v>SELECIONAR</v>
      </c>
    </row>
    <row r="90" spans="2:14">
      <c r="B90" s="23" t="str">
        <f t="shared" si="2"/>
        <v>U.</v>
      </c>
      <c r="C90" s="24" t="s">
        <v>4</v>
      </c>
      <c r="D90" s="25"/>
      <c r="E90" s="25"/>
      <c r="F90" s="24" t="s">
        <v>18</v>
      </c>
      <c r="G90" s="26">
        <v>1</v>
      </c>
      <c r="H90" s="31"/>
      <c r="I90" s="27">
        <v>0</v>
      </c>
      <c r="J90" s="28">
        <f t="shared" si="3"/>
        <v>0</v>
      </c>
      <c r="K90" s="29" t="s">
        <v>50</v>
      </c>
      <c r="L90" s="29" t="s">
        <v>45</v>
      </c>
      <c r="M90" s="29" t="s">
        <v>51</v>
      </c>
      <c r="N90" s="30" t="str">
        <f>VLOOKUP(M90,[8]OPERACIONAL!$A$1:$C$12,2,FALSE)</f>
        <v>SELECIONAR</v>
      </c>
    </row>
    <row r="91" spans="2:14">
      <c r="B91" s="23" t="str">
        <f t="shared" si="2"/>
        <v>U.</v>
      </c>
      <c r="C91" s="24" t="s">
        <v>4</v>
      </c>
      <c r="D91" s="25"/>
      <c r="E91" s="25"/>
      <c r="F91" s="24" t="s">
        <v>18</v>
      </c>
      <c r="G91" s="26">
        <v>1</v>
      </c>
      <c r="H91" s="31"/>
      <c r="I91" s="27">
        <v>0</v>
      </c>
      <c r="J91" s="28">
        <f t="shared" si="3"/>
        <v>0</v>
      </c>
      <c r="K91" s="29" t="s">
        <v>50</v>
      </c>
      <c r="L91" s="29" t="s">
        <v>45</v>
      </c>
      <c r="M91" s="29" t="s">
        <v>51</v>
      </c>
      <c r="N91" s="30" t="str">
        <f>VLOOKUP(M91,[8]OPERACIONAL!$A$1:$C$12,2,FALSE)</f>
        <v>SELECIONAR</v>
      </c>
    </row>
    <row r="92" spans="2:14">
      <c r="B92" s="23" t="str">
        <f t="shared" si="2"/>
        <v>U.</v>
      </c>
      <c r="C92" s="24" t="s">
        <v>4</v>
      </c>
      <c r="D92" s="25"/>
      <c r="E92" s="25"/>
      <c r="F92" s="24" t="s">
        <v>18</v>
      </c>
      <c r="G92" s="26">
        <v>1</v>
      </c>
      <c r="H92" s="31"/>
      <c r="I92" s="27">
        <v>0</v>
      </c>
      <c r="J92" s="28">
        <f t="shared" si="3"/>
        <v>0</v>
      </c>
      <c r="K92" s="29" t="s">
        <v>50</v>
      </c>
      <c r="L92" s="29" t="s">
        <v>45</v>
      </c>
      <c r="M92" s="29" t="s">
        <v>51</v>
      </c>
      <c r="N92" s="30" t="str">
        <f>VLOOKUP(M92,[8]OPERACIONAL!$A$1:$C$12,2,FALSE)</f>
        <v>SELECIONAR</v>
      </c>
    </row>
    <row r="93" spans="2:14">
      <c r="B93" s="23" t="str">
        <f t="shared" si="2"/>
        <v>U.</v>
      </c>
      <c r="C93" s="24" t="s">
        <v>4</v>
      </c>
      <c r="D93" s="25"/>
      <c r="E93" s="25"/>
      <c r="F93" s="24" t="s">
        <v>18</v>
      </c>
      <c r="G93" s="26">
        <v>1</v>
      </c>
      <c r="H93" s="31"/>
      <c r="I93" s="27">
        <v>0</v>
      </c>
      <c r="J93" s="28">
        <f t="shared" si="3"/>
        <v>0</v>
      </c>
      <c r="K93" s="29" t="s">
        <v>50</v>
      </c>
      <c r="L93" s="29" t="s">
        <v>45</v>
      </c>
      <c r="M93" s="29" t="s">
        <v>51</v>
      </c>
      <c r="N93" s="30" t="str">
        <f>VLOOKUP(M93,[8]OPERACIONAL!$A$1:$C$12,2,FALSE)</f>
        <v>SELECIONAR</v>
      </c>
    </row>
    <row r="94" spans="2:14">
      <c r="B94" s="23" t="str">
        <f t="shared" si="2"/>
        <v>U.</v>
      </c>
      <c r="C94" s="24" t="s">
        <v>4</v>
      </c>
      <c r="D94" s="25"/>
      <c r="E94" s="25"/>
      <c r="F94" s="24" t="s">
        <v>18</v>
      </c>
      <c r="G94" s="26">
        <v>1</v>
      </c>
      <c r="H94" s="31"/>
      <c r="I94" s="27">
        <v>0</v>
      </c>
      <c r="J94" s="28">
        <f t="shared" si="3"/>
        <v>0</v>
      </c>
      <c r="K94" s="29" t="s">
        <v>50</v>
      </c>
      <c r="L94" s="29" t="s">
        <v>45</v>
      </c>
      <c r="M94" s="29" t="s">
        <v>51</v>
      </c>
      <c r="N94" s="30" t="str">
        <f>VLOOKUP(M94,[8]OPERACIONAL!$A$1:$C$12,2,FALSE)</f>
        <v>SELECIONAR</v>
      </c>
    </row>
    <row r="95" spans="2:14">
      <c r="B95" s="23" t="str">
        <f t="shared" si="2"/>
        <v>U.</v>
      </c>
      <c r="C95" s="24" t="s">
        <v>4</v>
      </c>
      <c r="D95" s="25"/>
      <c r="E95" s="25"/>
      <c r="F95" s="24" t="s">
        <v>18</v>
      </c>
      <c r="G95" s="26">
        <v>1</v>
      </c>
      <c r="H95" s="31"/>
      <c r="I95" s="27">
        <v>0</v>
      </c>
      <c r="J95" s="28">
        <f t="shared" si="3"/>
        <v>0</v>
      </c>
      <c r="K95" s="29" t="s">
        <v>50</v>
      </c>
      <c r="L95" s="29" t="s">
        <v>45</v>
      </c>
      <c r="M95" s="29" t="s">
        <v>51</v>
      </c>
      <c r="N95" s="30" t="str">
        <f>VLOOKUP(M95,[8]OPERACIONAL!$A$1:$C$12,2,FALSE)</f>
        <v>SELECIONAR</v>
      </c>
    </row>
    <row r="96" spans="2:14">
      <c r="B96" s="23" t="str">
        <f t="shared" si="2"/>
        <v>U.</v>
      </c>
      <c r="C96" s="24" t="s">
        <v>4</v>
      </c>
      <c r="D96" s="25"/>
      <c r="E96" s="25"/>
      <c r="F96" s="24" t="s">
        <v>18</v>
      </c>
      <c r="G96" s="26">
        <v>1</v>
      </c>
      <c r="H96" s="31"/>
      <c r="I96" s="27">
        <v>0</v>
      </c>
      <c r="J96" s="28">
        <f t="shared" si="3"/>
        <v>0</v>
      </c>
      <c r="K96" s="29" t="s">
        <v>50</v>
      </c>
      <c r="L96" s="29" t="s">
        <v>45</v>
      </c>
      <c r="M96" s="29" t="s">
        <v>51</v>
      </c>
      <c r="N96" s="30" t="str">
        <f>VLOOKUP(M96,[8]OPERACIONAL!$A$1:$C$12,2,FALSE)</f>
        <v>SELECIONAR</v>
      </c>
    </row>
    <row r="97" spans="2:14">
      <c r="B97" s="23" t="str">
        <f t="shared" si="2"/>
        <v>U.</v>
      </c>
      <c r="C97" s="24" t="s">
        <v>4</v>
      </c>
      <c r="D97" s="25"/>
      <c r="E97" s="25"/>
      <c r="F97" s="24" t="s">
        <v>18</v>
      </c>
      <c r="G97" s="26">
        <v>1</v>
      </c>
      <c r="H97" s="31"/>
      <c r="I97" s="27">
        <v>0</v>
      </c>
      <c r="J97" s="28">
        <f t="shared" si="3"/>
        <v>0</v>
      </c>
      <c r="K97" s="29" t="s">
        <v>50</v>
      </c>
      <c r="L97" s="29" t="s">
        <v>45</v>
      </c>
      <c r="M97" s="29" t="s">
        <v>51</v>
      </c>
      <c r="N97" s="30" t="str">
        <f>VLOOKUP(M97,[8]OPERACIONAL!$A$1:$C$12,2,FALSE)</f>
        <v>SELECIONAR</v>
      </c>
    </row>
    <row r="98" spans="2:14">
      <c r="B98" s="23" t="str">
        <f t="shared" si="2"/>
        <v>U.</v>
      </c>
      <c r="C98" s="24" t="s">
        <v>4</v>
      </c>
      <c r="D98" s="25"/>
      <c r="E98" s="25"/>
      <c r="F98" s="24" t="s">
        <v>18</v>
      </c>
      <c r="G98" s="26">
        <v>1</v>
      </c>
      <c r="H98" s="31"/>
      <c r="I98" s="27">
        <v>0</v>
      </c>
      <c r="J98" s="28">
        <f t="shared" si="3"/>
        <v>0</v>
      </c>
      <c r="K98" s="29" t="s">
        <v>50</v>
      </c>
      <c r="L98" s="29" t="s">
        <v>45</v>
      </c>
      <c r="M98" s="29" t="s">
        <v>51</v>
      </c>
      <c r="N98" s="30" t="str">
        <f>VLOOKUP(M98,[8]OPERACIONAL!$A$1:$C$12,2,FALSE)</f>
        <v>SELECIONAR</v>
      </c>
    </row>
    <row r="99" spans="2:14">
      <c r="B99" s="23" t="str">
        <f t="shared" si="2"/>
        <v>U.</v>
      </c>
      <c r="C99" s="24" t="s">
        <v>4</v>
      </c>
      <c r="D99" s="25"/>
      <c r="E99" s="25"/>
      <c r="F99" s="24" t="s">
        <v>18</v>
      </c>
      <c r="G99" s="26">
        <v>1</v>
      </c>
      <c r="H99" s="31"/>
      <c r="I99" s="27">
        <v>0</v>
      </c>
      <c r="J99" s="28">
        <f t="shared" si="3"/>
        <v>0</v>
      </c>
      <c r="K99" s="29" t="s">
        <v>50</v>
      </c>
      <c r="L99" s="29" t="s">
        <v>45</v>
      </c>
      <c r="M99" s="29" t="s">
        <v>51</v>
      </c>
      <c r="N99" s="30" t="str">
        <f>VLOOKUP(M99,[8]OPERACIONAL!$A$1:$C$12,2,FALSE)</f>
        <v>SELECIONAR</v>
      </c>
    </row>
    <row r="100" spans="2:14">
      <c r="B100" s="23" t="str">
        <f t="shared" si="2"/>
        <v>U.</v>
      </c>
      <c r="C100" s="24" t="s">
        <v>4</v>
      </c>
      <c r="D100" s="25"/>
      <c r="E100" s="25"/>
      <c r="F100" s="24" t="s">
        <v>18</v>
      </c>
      <c r="G100" s="26">
        <v>1</v>
      </c>
      <c r="H100" s="31"/>
      <c r="I100" s="27">
        <v>0</v>
      </c>
      <c r="J100" s="28">
        <f t="shared" si="3"/>
        <v>0</v>
      </c>
      <c r="K100" s="29" t="s">
        <v>50</v>
      </c>
      <c r="L100" s="29" t="s">
        <v>45</v>
      </c>
      <c r="M100" s="29" t="s">
        <v>51</v>
      </c>
      <c r="N100" s="30" t="str">
        <f>VLOOKUP(M100,[8]OPERACIONAL!$A$1:$C$12,2,FALSE)</f>
        <v>SELECIONAR</v>
      </c>
    </row>
    <row r="101" spans="2:14">
      <c r="B101" s="23" t="str">
        <f t="shared" si="2"/>
        <v>U.</v>
      </c>
      <c r="C101" s="24" t="s">
        <v>4</v>
      </c>
      <c r="D101" s="25"/>
      <c r="E101" s="25"/>
      <c r="F101" s="24" t="s">
        <v>18</v>
      </c>
      <c r="G101" s="26">
        <v>1</v>
      </c>
      <c r="H101" s="31"/>
      <c r="I101" s="27">
        <v>0</v>
      </c>
      <c r="J101" s="28">
        <f t="shared" si="3"/>
        <v>0</v>
      </c>
      <c r="K101" s="29" t="s">
        <v>50</v>
      </c>
      <c r="L101" s="29" t="s">
        <v>45</v>
      </c>
      <c r="M101" s="29" t="s">
        <v>51</v>
      </c>
      <c r="N101" s="30" t="str">
        <f>VLOOKUP(M101,[8]OPERACIONAL!$A$1:$C$12,2,FALSE)</f>
        <v>SELECIONAR</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VLOOKUP(M102,[8]OPERACIONAL!$A$1:$C$12,2,FALSE)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VLOOKUP(M103,[8]OPERACIONAL!$A$1:$C$12,2,FALSE)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VLOOKUP(M104,[8]OPERACIONAL!$A$1:$C$12,2,FALSE)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VLOOKUP(M105,[8]OPERACIONAL!$A$1:$C$12,2,FALSE)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VLOOKUP(M106,[8]OPERACIONAL!$A$1:$C$12,2,FALSE)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VLOOKUP(M107,[8]OPERACIONAL!$A$1:$C$12,2,FALSE)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VLOOKUP(M108,[8]OPERACIONAL!$A$1:$C$12,2,FALSE)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VLOOKUP(M109,[8]OPERACIONAL!$A$1:$C$12,2,FALSE)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VLOOKUP(M110,[8]OPERACIONAL!$A$1:$C$12,2,FALSE)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VLOOKUP(M111,[8]OPERACIONAL!$A$1:$C$12,2,FALSE)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VLOOKUP(M112,[8]OPERACIONAL!$A$1:$C$12,2,FALSE)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VLOOKUP(M113,[8]OPERACIONAL!$A$1:$C$12,2,FALSE)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VLOOKUP(M114,[8]OPERACIONAL!$A$1:$C$12,2,FALSE)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VLOOKUP(M115,[8]OPERACIONAL!$A$1:$C$12,2,FALSE)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VLOOKUP(M116,[8]OPERACIONAL!$A$1:$C$12,2,FALSE)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VLOOKUP(M117,[8]OPERACIONAL!$A$1:$C$12,2,FALSE)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VLOOKUP(M118,[8]OPERACIONAL!$A$1:$C$12,2,FALSE)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VLOOKUP(M119,[8]OPERACIONAL!$A$1:$C$12,2,FALSE)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VLOOKUP(M120,[8]OPERACIONAL!$A$1:$C$12,2,FALSE)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VLOOKUP(M121,[8]OPERACIONAL!$A$1:$C$12,2,FALSE)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VLOOKUP(M122,[8]OPERACIONAL!$A$1:$C$12,2,FALSE)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VLOOKUP(M123,[8]OPERACIONAL!$A$1:$C$12,2,FALSE)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VLOOKUP(M124,[8]OPERACIONAL!$A$1:$C$12,2,FALSE)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VLOOKUP(M125,[8]OPERACIONAL!$A$1:$C$12,2,FALSE)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VLOOKUP(M126,[8]OPERACIONAL!$A$1:$C$12,2,FALSE)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VLOOKUP(M127,[8]OPERACIONAL!$A$1:$C$12,2,FALSE)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VLOOKUP(M128,[8]OPERACIONAL!$A$1:$C$12,2,FALSE)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VLOOKUP(M129,[8]OPERACIONAL!$A$1:$C$12,2,FALSE)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VLOOKUP(M130,[8]OPERACIONAL!$A$1:$C$12,2,FALSE)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VLOOKUP(M131,[8]OPERACIONAL!$A$1:$C$12,2,FALSE)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VLOOKUP(M132,[8]OPERACIONAL!$A$1:$C$12,2,FALSE)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VLOOKUP(M133,[8]OPERACIONAL!$A$1:$C$12,2,FALSE)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VLOOKUP(M134,[8]OPERACIONAL!$A$1:$C$12,2,FALSE)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VLOOKUP(M135,[8]OPERACIONAL!$A$1:$C$12,2,FALSE)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VLOOKUP(M136,[8]OPERACIONAL!$A$1:$C$12,2,FALSE)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VLOOKUP(M137,[8]OPERACIONAL!$A$1:$C$12,2,FALSE)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VLOOKUP(M138,[8]OPERACIONAL!$A$1:$C$12,2,FALSE)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VLOOKUP(M139,[8]OPERACIONAL!$A$1:$C$12,2,FALSE)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VLOOKUP(M140,[8]OPERACIONAL!$A$1:$C$12,2,FALSE)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VLOOKUP(M141,[8]OPERACIONAL!$A$1:$C$12,2,FALSE)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VLOOKUP(M142,[8]OPERACIONAL!$A$1:$C$12,2,FALSE)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VLOOKUP(M143,[8]OPERACIONAL!$A$1:$C$12,2,FALSE)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VLOOKUP(M144,[8]OPERACIONAL!$A$1:$C$12,2,FALSE)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VLOOKUP(M145,[8]OPERACIONAL!$A$1:$C$12,2,FALSE)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VLOOKUP(M146,[8]OPERACIONAL!$A$1:$C$12,2,FALSE)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VLOOKUP(M147,[8]OPERACIONAL!$A$1:$C$12,2,FALSE)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VLOOKUP(M148,[8]OPERACIONAL!$A$1:$C$12,2,FALSE)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VLOOKUP(M149,[8]OPERACIONAL!$A$1:$C$12,2,FALSE)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VLOOKUP(M150,[8]OPERACIONAL!$A$1:$C$12,2,FALSE)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VLOOKUP(M151,[8]OPERACIONAL!$A$1:$C$12,2,FALSE)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VLOOKUP(M152,[8]OPERACIONAL!$A$1:$C$12,2,FALSE)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VLOOKUP(M153,[8]OPERACIONAL!$A$1:$C$12,2,FALSE)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VLOOKUP(M154,[8]OPERACIONAL!$A$1:$C$12,2,FALSE)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VLOOKUP(M155,[8]OPERACIONAL!$A$1:$C$12,2,FALSE)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VLOOKUP(M156,[8]OPERACIONAL!$A$1:$C$12,2,FALSE)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VLOOKUP(M157,[8]OPERACIONAL!$A$1:$C$12,2,FALSE)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VLOOKUP(M158,[8]OPERACIONAL!$A$1:$C$12,2,FALSE)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VLOOKUP(M159,[8]OPERACIONAL!$A$1:$C$12,2,FALSE)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VLOOKUP(M160,[8]OPERACIONAL!$A$1:$C$12,2,FALSE)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VLOOKUP(M161,[8]OPERACIONAL!$A$1:$C$12,2,FALSE)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VLOOKUP(M162,[8]OPERACIONAL!$A$1:$C$12,2,FALSE)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VLOOKUP(M163,[8]OPERACIONAL!$A$1:$C$12,2,FALSE)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VLOOKUP(M164,[8]OPERACIONAL!$A$1:$C$12,2,FALSE)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VLOOKUP(M165,[8]OPERACIONAL!$A$1:$C$12,2,FALSE)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VLOOKUP(M166,[8]OPERACIONAL!$A$1:$C$12,2,FALSE)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VLOOKUP(M167,[8]OPERACIONAL!$A$1:$C$12,2,FALSE)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VLOOKUP(M168,[8]OPERACIONAL!$A$1:$C$12,2,FALSE)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VLOOKUP(M169,[8]OPERACIONAL!$A$1:$C$12,2,FALSE)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VLOOKUP(M170,[8]OPERACIONAL!$A$1:$C$12,2,FALSE)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VLOOKUP(M171,[8]OPERACIONAL!$A$1:$C$12,2,FALSE)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VLOOKUP(M172,[8]OPERACIONAL!$A$1:$C$12,2,FALSE)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VLOOKUP(M173,[8]OPERACIONAL!$A$1:$C$12,2,FALSE)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VLOOKUP(M174,[8]OPERACIONAL!$A$1:$C$12,2,FALSE)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VLOOKUP(M175,[8]OPERACIONAL!$A$1:$C$12,2,FALSE)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VLOOKUP(M176,[8]OPERACIONAL!$A$1:$C$12,2,FALSE)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VLOOKUP(M177,[8]OPERACIONAL!$A$1:$C$12,2,FALSE)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VLOOKUP(M178,[8]OPERACIONAL!$A$1:$C$12,2,FALSE)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VLOOKUP(M179,[8]OPERACIONAL!$A$1:$C$12,2,FALSE)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VLOOKUP(M180,[8]OPERACIONAL!$A$1:$C$12,2,FALSE)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VLOOKUP(M181,[8]OPERACIONAL!$A$1:$C$12,2,FALSE)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VLOOKUP(M182,[8]OPERACIONAL!$A$1:$C$12,2,FALSE)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VLOOKUP(M183,[8]OPERACIONAL!$A$1:$C$12,2,FALSE)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VLOOKUP(M184,[8]OPERACIONAL!$A$1:$C$12,2,FALSE)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VLOOKUP(M185,[8]OPERACIONAL!$A$1:$C$12,2,FALSE)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VLOOKUP(M186,[8]OPERACIONAL!$A$1:$C$12,2,FALSE)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VLOOKUP(M187,[8]OPERACIONAL!$A$1:$C$12,2,FALSE)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VLOOKUP(M188,[8]OPERACIONAL!$A$1:$C$12,2,FALSE)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VLOOKUP(M189,[8]OPERACIONAL!$A$1:$C$12,2,FALSE)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VLOOKUP(M190,[8]OPERACIONAL!$A$1:$C$12,2,FALSE)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VLOOKUP(M191,[8]OPERACIONAL!$A$1:$C$12,2,FALSE)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VLOOKUP(M192,[8]OPERACIONAL!$A$1:$C$12,2,FALSE)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VLOOKUP(M193,[8]OPERACIONAL!$A$1:$C$12,2,FALSE)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VLOOKUP(M194,[8]OPERACIONAL!$A$1:$C$12,2,FALSE)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VLOOKUP(M195,[8]OPERACIONAL!$A$1:$C$12,2,FALSE)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VLOOKUP(M196,[8]OPERACIONAL!$A$1:$C$12,2,FALSE)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VLOOKUP(M197,[8]OPERACIONAL!$A$1:$C$12,2,FALSE)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VLOOKUP(M198,[8]OPERACIONAL!$A$1:$C$12,2,FALSE)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VLOOKUP(M199,[8]OPERACIONAL!$A$1:$C$12,2,FALSE)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VLOOKUP(M200,[8]OPERACIONAL!$A$1:$C$12,2,FALSE)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VLOOKUP(M201,[8]OPERACIONAL!$A$1:$C$12,2,FALSE)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VLOOKUP(M202,[8]OPERACIONAL!$A$1:$C$12,2,FALSE)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VLOOKUP(M203,[8]OPERACIONAL!$A$1:$C$12,2,FALSE)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VLOOKUP(M204,[8]OPERACIONAL!$A$1:$C$12,2,FALSE)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VLOOKUP(M205,[8]OPERACIONAL!$A$1:$C$12,2,FALSE)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VLOOKUP(M206,[8]OPERACIONAL!$A$1:$C$12,2,FALSE)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VLOOKUP(M207,[8]OPERACIONAL!$A$1:$C$12,2,FALSE)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VLOOKUP(M208,[8]OPERACIONAL!$A$1:$C$12,2,FALSE)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VLOOKUP(M209,[8]OPERACIONAL!$A$1:$C$12,2,FALSE)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VLOOKUP(M210,[8]OPERACIONAL!$A$1:$C$12,2,FALSE)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VLOOKUP(M211,[8]OPERACIONAL!$A$1:$C$12,2,FALSE)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VLOOKUP(M212,[8]OPERACIONAL!$A$1:$C$12,2,FALSE)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VLOOKUP(M213,[8]OPERACIONAL!$A$1:$C$12,2,FALSE)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VLOOKUP(M214,[8]OPERACIONAL!$A$1:$C$12,2,FALSE)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VLOOKUP(M215,[8]OPERACIONAL!$A$1:$C$12,2,FALSE)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VLOOKUP(M216,[8]OPERACIONAL!$A$1:$C$12,2,FALSE)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VLOOKUP(M217,[8]OPERACIONAL!$A$1:$C$12,2,FALSE)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VLOOKUP(M218,[8]OPERACIONAL!$A$1:$C$12,2,FALSE)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VLOOKUP(M219,[8]OPERACIONAL!$A$1:$C$12,2,FALSE)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VLOOKUP(M220,[8]OPERACIONAL!$A$1:$C$12,2,FALSE)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VLOOKUP(M221,[8]OPERACIONAL!$A$1:$C$12,2,FALSE)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VLOOKUP(M222,[8]OPERACIONAL!$A$1:$C$12,2,FALSE)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VLOOKUP(M223,[8]OPERACIONAL!$A$1:$C$12,2,FALSE)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VLOOKUP(M224,[8]OPERACIONAL!$A$1:$C$12,2,FALSE)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VLOOKUP(M225,[8]OPERACIONAL!$A$1:$C$12,2,FALSE)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VLOOKUP(M226,[8]OPERACIONAL!$A$1:$C$12,2,FALSE)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VLOOKUP(M227,[8]OPERACIONAL!$A$1:$C$12,2,FALSE)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VLOOKUP(M228,[8]OPERACIONAL!$A$1:$C$12,2,FALSE)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VLOOKUP(M229,[8]OPERACIONAL!$A$1:$C$12,2,FALSE)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VLOOKUP(M230,[8]OPERACIONAL!$A$1:$C$12,2,FALSE)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VLOOKUP(M231,[8]OPERACIONAL!$A$1:$C$12,2,FALSE)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VLOOKUP(M232,[8]OPERACIONAL!$A$1:$C$12,2,FALSE)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VLOOKUP(M233,[8]OPERACIONAL!$A$1:$C$12,2,FALSE)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VLOOKUP(M234,[8]OPERACIONAL!$A$1:$C$12,2,FALSE)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VLOOKUP(M235,[8]OPERACIONAL!$A$1:$C$12,2,FALSE)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VLOOKUP(M236,[8]OPERACIONAL!$A$1:$C$12,2,FALSE)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VLOOKUP(M237,[8]OPERACIONAL!$A$1:$C$12,2,FALSE)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VLOOKUP(M238,[8]OPERACIONAL!$A$1:$C$12,2,FALSE)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VLOOKUP(M239,[8]OPERACIONAL!$A$1:$C$12,2,FALSE)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VLOOKUP(M240,[8]OPERACIONAL!$A$1:$C$12,2,FALSE)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VLOOKUP(M241,[8]OPERACIONAL!$A$1:$C$12,2,FALSE)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VLOOKUP(M242,[8]OPERACIONAL!$A$1:$C$12,2,FALSE)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VLOOKUP(M243,[8]OPERACIONAL!$A$1:$C$12,2,FALSE)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VLOOKUP(M244,[8]OPERACIONAL!$A$1:$C$12,2,FALSE)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VLOOKUP(M245,[8]OPERACIONAL!$A$1:$C$12,2,FALSE)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VLOOKUP(M246,[8]OPERACIONAL!$A$1:$C$12,2,FALSE)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VLOOKUP(M247,[8]OPERACIONAL!$A$1:$C$12,2,FALSE)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VLOOKUP(M248,[8]OPERACIONAL!$A$1:$C$12,2,FALSE)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VLOOKUP(M249,[8]OPERACIONAL!$A$1:$C$12,2,FALSE)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VLOOKUP(M250,[8]OPERACIONAL!$A$1:$C$12,2,FALSE)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VLOOKUP(M251,[8]OPERACIONAL!$A$1:$C$12,2,FALSE)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VLOOKUP(M252,[8]OPERACIONAL!$A$1:$C$12,2,FALSE)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VLOOKUP(M253,[8]OPERACIONAL!$A$1:$C$12,2,FALSE)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VLOOKUP(M254,[8]OPERACIONAL!$A$1:$C$12,2,FALSE)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VLOOKUP(M255,[8]OPERACIONAL!$A$1:$C$12,2,FALSE)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VLOOKUP(M256,[8]OPERACIONAL!$A$1:$C$12,2,FALSE)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VLOOKUP(M257,[8]OPERACIONAL!$A$1:$C$12,2,FALSE)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VLOOKUP(M258,[8]OPERACIONAL!$A$1:$C$12,2,FALSE)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VLOOKUP(M259,[8]OPERACIONAL!$A$1:$C$12,2,FALSE)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VLOOKUP(M260,[8]OPERACIONAL!$A$1:$C$12,2,FALSE)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VLOOKUP(M261,[8]OPERACIONAL!$A$1:$C$12,2,FALSE)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VLOOKUP(M262,[8]OPERACIONAL!$A$1:$C$12,2,FALSE)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VLOOKUP(M263,[8]OPERACIONAL!$A$1:$C$12,2,FALSE)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VLOOKUP(M264,[8]OPERACIONAL!$A$1:$C$12,2,FALSE)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VLOOKUP(M265,[8]OPERACIONAL!$A$1:$C$12,2,FALSE)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VLOOKUP(M266,[8]OPERACIONAL!$A$1:$C$12,2,FALSE)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VLOOKUP(M267,[8]OPERACIONAL!$A$1:$C$12,2,FALSE)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VLOOKUP(M268,[8]OPERACIONAL!$A$1:$C$12,2,FALSE)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VLOOKUP(M269,[8]OPERACIONAL!$A$1:$C$12,2,FALSE)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VLOOKUP(M270,[8]OPERACIONAL!$A$1:$C$12,2,FALSE)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VLOOKUP(M271,[8]OPERACIONAL!$A$1:$C$12,2,FALSE)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VLOOKUP(M272,[8]OPERACIONAL!$A$1:$C$12,2,FALSE)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VLOOKUP(M273,[8]OPERACIONAL!$A$1:$C$12,2,FALSE)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VLOOKUP(M274,[8]OPERACIONAL!$A$1:$C$12,2,FALSE)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VLOOKUP(M275,[8]OPERACIONAL!$A$1:$C$12,2,FALSE)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VLOOKUP(M276,[8]OPERACIONAL!$A$1:$C$12,2,FALSE)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VLOOKUP(M277,[8]OPERACIONAL!$A$1:$C$12,2,FALSE)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VLOOKUP(M278,[8]OPERACIONAL!$A$1:$C$12,2,FALSE)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VLOOKUP(M279,[8]OPERACIONAL!$A$1:$C$12,2,FALSE)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VLOOKUP(M280,[8]OPERACIONAL!$A$1:$C$12,2,FALSE)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VLOOKUP(M281,[8]OPERACIONAL!$A$1:$C$12,2,FALSE)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VLOOKUP(M282,[8]OPERACIONAL!$A$1:$C$12,2,FALSE)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VLOOKUP(M283,[8]OPERACIONAL!$A$1:$C$12,2,FALSE)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VLOOKUP(M284,[8]OPERACIONAL!$A$1:$C$12,2,FALSE)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VLOOKUP(M285,[8]OPERACIONAL!$A$1:$C$12,2,FALSE)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VLOOKUP(M286,[8]OPERACIONAL!$A$1:$C$12,2,FALSE)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VLOOKUP(M287,[8]OPERACIONAL!$A$1:$C$12,2,FALSE)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VLOOKUP(M288,[8]OPERACIONAL!$A$1:$C$12,2,FALSE)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VLOOKUP(M289,[8]OPERACIONAL!$A$1:$C$12,2,FALSE)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VLOOKUP(M290,[8]OPERACIONAL!$A$1:$C$12,2,FALSE)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VLOOKUP(M291,[8]OPERACIONAL!$A$1:$C$12,2,FALSE)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VLOOKUP(M292,[8]OPERACIONAL!$A$1:$C$12,2,FALSE)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VLOOKUP(M293,[8]OPERACIONAL!$A$1:$C$12,2,FALSE)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VLOOKUP(M294,[8]OPERACIONAL!$A$1:$C$12,2,FALSE)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VLOOKUP(M295,[8]OPERACIONAL!$A$1:$C$12,2,FALSE)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VLOOKUP(M296,[8]OPERACIONAL!$A$1:$C$12,2,FALSE)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VLOOKUP(M297,[8]OPERACIONAL!$A$1:$C$12,2,FALSE)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VLOOKUP(M298,[8]OPERACIONAL!$A$1:$C$12,2,FALSE)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VLOOKUP(M299,[8]OPERACIONAL!$A$1:$C$12,2,FALSE)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VLOOKUP(M300,[8]OPERACIONAL!$A$1:$C$12,2,FALSE)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VLOOKUP(M301,[8]OPERACIONAL!$A$1:$C$12,2,FALSE)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VLOOKUP(M302,[8]OPERACIONAL!$A$1:$C$12,2,FALSE)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VLOOKUP(M303,[8]OPERACIONAL!$A$1:$C$12,2,FALSE)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VLOOKUP(M304,[8]OPERACIONAL!$A$1:$C$12,2,FALSE)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VLOOKUP(M305,[8]OPERACIONAL!$A$1:$C$12,2,FALSE)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VLOOKUP(M306,[8]OPERACIONAL!$A$1:$C$12,2,FALSE)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VLOOKUP(M307,[8]OPERACIONAL!$A$1:$C$12,2,FALSE)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VLOOKUP(M308,[8]OPERACIONAL!$A$1:$C$12,2,FALSE)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VLOOKUP(M309,[8]OPERACIONAL!$A$1:$C$12,2,FALSE)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VLOOKUP(M310,[8]OPERACIONAL!$A$1:$C$12,2,FALSE)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VLOOKUP(M311,[8]OPERACIONAL!$A$1:$C$12,2,FALSE)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VLOOKUP(M312,[8]OPERACIONAL!$A$1:$C$12,2,FALSE)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VLOOKUP(M313,[8]OPERACIONAL!$A$1:$C$12,2,FALSE)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VLOOKUP(M314,[8]OPERACIONAL!$A$1:$C$12,2,FALSE)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VLOOKUP(M315,[8]OPERACIONAL!$A$1:$C$12,2,FALSE)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VLOOKUP(M316,[8]OPERACIONAL!$A$1:$C$12,2,FALSE)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VLOOKUP(M317,[8]OPERACIONAL!$A$1:$C$12,2,FALSE)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VLOOKUP(M318,[8]OPERACIONAL!$A$1:$C$12,2,FALSE)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VLOOKUP(M319,[8]OPERACIONAL!$A$1:$C$12,2,FALSE)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VLOOKUP(M320,[8]OPERACIONAL!$A$1:$C$12,2,FALSE)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VLOOKUP(M321,[8]OPERACIONAL!$A$1:$C$12,2,FALSE)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VLOOKUP(M322,[8]OPERACIONAL!$A$1:$C$12,2,FALSE)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VLOOKUP(M323,[8]OPERACIONAL!$A$1:$C$12,2,FALSE)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VLOOKUP(M324,[8]OPERACIONAL!$A$1:$C$12,2,FALSE)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VLOOKUP(M325,[8]OPERACIONAL!$A$1:$C$12,2,FALSE)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VLOOKUP(M326,[8]OPERACIONAL!$A$1:$C$12,2,FALSE)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VLOOKUP(M327,[8]OPERACIONAL!$A$1:$C$12,2,FALSE)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VLOOKUP(M328,[8]OPERACIONAL!$A$1:$C$12,2,FALSE)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VLOOKUP(M329,[8]OPERACIONAL!$A$1:$C$12,2,FALSE)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VLOOKUP(M330,[8]OPERACIONAL!$A$1:$C$12,2,FALSE)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VLOOKUP(M331,[8]OPERACIONAL!$A$1:$C$12,2,FALSE)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VLOOKUP(M332,[8]OPERACIONAL!$A$1:$C$12,2,FALSE)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VLOOKUP(M333,[8]OPERACIONAL!$A$1:$C$12,2,FALSE)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VLOOKUP(M334,[8]OPERACIONAL!$A$1:$C$12,2,FALSE)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VLOOKUP(M335,[8]OPERACIONAL!$A$1:$C$12,2,FALSE)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VLOOKUP(M336,[8]OPERACIONAL!$A$1:$C$12,2,FALSE)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VLOOKUP(M337,[8]OPERACIONAL!$A$1:$C$12,2,FALSE)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VLOOKUP(M338,[8]OPERACIONAL!$A$1:$C$12,2,FALSE)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VLOOKUP(M339,[8]OPERACIONAL!$A$1:$C$12,2,FALSE)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VLOOKUP(M340,[8]OPERACIONAL!$A$1:$C$12,2,FALSE)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VLOOKUP(M341,[8]OPERACIONAL!$A$1:$C$12,2,FALSE)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VLOOKUP(M342,[8]OPERACIONAL!$A$1:$C$12,2,FALSE)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VLOOKUP(M343,[8]OPERACIONAL!$A$1:$C$12,2,FALSE)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VLOOKUP(M344,[8]OPERACIONAL!$A$1:$C$12,2,FALSE)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VLOOKUP(M345,[8]OPERACIONAL!$A$1:$C$12,2,FALSE)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VLOOKUP(M346,[8]OPERACIONAL!$A$1:$C$12,2,FALSE)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VLOOKUP(M347,[8]OPERACIONAL!$A$1:$C$12,2,FALSE)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VLOOKUP(M348,[8]OPERACIONAL!$A$1:$C$12,2,FALSE)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VLOOKUP(M349,[8]OPERACIONAL!$A$1:$C$12,2,FALSE)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VLOOKUP(M350,[8]OPERACIONAL!$A$1:$C$12,2,FALSE)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VLOOKUP(M351,[8]OPERACIONAL!$A$1:$C$12,2,FALSE)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VLOOKUP(M352,[8]OPERACIONAL!$A$1:$C$12,2,FALSE)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VLOOKUP(M353,[8]OPERACIONAL!$A$1:$C$12,2,FALSE)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VLOOKUP(M354,[8]OPERACIONAL!$A$1:$C$12,2,FALSE)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VLOOKUP(M355,[8]OPERACIONAL!$A$1:$C$12,2,FALSE)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VLOOKUP(M356,[8]OPERACIONAL!$A$1:$C$12,2,FALSE)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VLOOKUP(M357,[8]OPERACIONAL!$A$1:$C$12,2,FALSE)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VLOOKUP(M358,[8]OPERACIONAL!$A$1:$C$12,2,FALSE)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VLOOKUP(M359,[8]OPERACIONAL!$A$1:$C$12,2,FALSE)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VLOOKUP(M360,[8]OPERACIONAL!$A$1:$C$12,2,FALSE)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VLOOKUP(M361,[8]OPERACIONAL!$A$1:$C$12,2,FALSE)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VLOOKUP(M362,[8]OPERACIONAL!$A$1:$C$12,2,FALSE)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VLOOKUP(M363,[8]OPERACIONAL!$A$1:$C$12,2,FALSE)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VLOOKUP(M364,[8]OPERACIONAL!$A$1:$C$12,2,FALSE)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VLOOKUP(M365,[8]OPERACIONAL!$A$1:$C$12,2,FALSE)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VLOOKUP(M366,[8]OPERACIONAL!$A$1:$C$12,2,FALSE)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VLOOKUP(M367,[8]OPERACIONAL!$A$1:$C$12,2,FALSE)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VLOOKUP(M368,[8]OPERACIONAL!$A$1:$C$12,2,FALSE)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VLOOKUP(M369,[8]OPERACIONAL!$A$1:$C$12,2,FALSE)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VLOOKUP(M370,[8]OPERACIONAL!$A$1:$C$12,2,FALSE)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VLOOKUP(M371,[8]OPERACIONAL!$A$1:$C$12,2,FALSE)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VLOOKUP(M372,[8]OPERACIONAL!$A$1:$C$12,2,FALSE)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VLOOKUP(M373,[8]OPERACIONAL!$A$1:$C$12,2,FALSE)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VLOOKUP(M374,[8]OPERACIONAL!$A$1:$C$12,2,FALSE)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VLOOKUP(M375,[8]OPERACIONAL!$A$1:$C$12,2,FALSE)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VLOOKUP(M376,[8]OPERACIONAL!$A$1:$C$12,2,FALSE)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VLOOKUP(M377,[8]OPERACIONAL!$A$1:$C$12,2,FALSE)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VLOOKUP(M378,[8]OPERACIONAL!$A$1:$C$12,2,FALSE)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VLOOKUP(M379,[8]OPERACIONAL!$A$1:$C$12,2,FALSE)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VLOOKUP(M380,[8]OPERACIONAL!$A$1:$C$12,2,FALSE)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VLOOKUP(M381,[8]OPERACIONAL!$A$1:$C$12,2,FALSE)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VLOOKUP(M382,[8]OPERACIONAL!$A$1:$C$12,2,FALSE)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VLOOKUP(M383,[8]OPERACIONAL!$A$1:$C$12,2,FALSE)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VLOOKUP(M384,[8]OPERACIONAL!$A$1:$C$12,2,FALSE)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VLOOKUP(M385,[8]OPERACIONAL!$A$1:$C$12,2,FALSE)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VLOOKUP(M386,[8]OPERACIONAL!$A$1:$C$12,2,FALSE)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VLOOKUP(M387,[8]OPERACIONAL!$A$1:$C$12,2,FALSE)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VLOOKUP(M388,[8]OPERACIONAL!$A$1:$C$12,2,FALSE)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VLOOKUP(M389,[8]OPERACIONAL!$A$1:$C$12,2,FALSE)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VLOOKUP(M390,[8]OPERACIONAL!$A$1:$C$12,2,FALSE)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VLOOKUP(M391,[8]OPERACIONAL!$A$1:$C$12,2,FALSE)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VLOOKUP(M392,[8]OPERACIONAL!$A$1:$C$12,2,FALSE)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VLOOKUP(M393,[8]OPERACIONAL!$A$1:$C$12,2,FALSE)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VLOOKUP(M394,[8]OPERACIONAL!$A$1:$C$12,2,FALSE)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VLOOKUP(M395,[8]OPERACIONAL!$A$1:$C$12,2,FALSE)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VLOOKUP(M396,[8]OPERACIONAL!$A$1:$C$12,2,FALSE)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VLOOKUP(M397,[8]OPERACIONAL!$A$1:$C$12,2,FALSE)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VLOOKUP(M398,[8]OPERACIONAL!$A$1:$C$12,2,FALSE)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VLOOKUP(M399,[8]OPERACIONAL!$A$1:$C$12,2,FALSE)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VLOOKUP(M400,[8]OPERACIONAL!$A$1:$C$12,2,FALSE)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VLOOKUP(M401,[8]OPERACIONAL!$A$1:$C$12,2,FALSE)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VLOOKUP(M402,[8]OPERACIONAL!$A$1:$C$12,2,FALSE)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VLOOKUP(M403,[8]OPERACIONAL!$A$1:$C$12,2,FALSE)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VLOOKUP(M404,[8]OPERACIONAL!$A$1:$C$12,2,FALSE)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VLOOKUP(M405,[8]OPERACIONAL!$A$1:$C$12,2,FALSE)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VLOOKUP(M406,[8]OPERACIONAL!$A$1:$C$12,2,FALSE)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VLOOKUP(M407,[8]OPERACIONAL!$A$1:$C$12,2,FALSE)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VLOOKUP(M408,[8]OPERACIONAL!$A$1:$C$12,2,FALSE)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VLOOKUP(M409,[8]OPERACIONAL!$A$1:$C$12,2,FALSE)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VLOOKUP(M410,[8]OPERACIONAL!$A$1:$C$12,2,FALSE)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VLOOKUP(M411,[8]OPERACIONAL!$A$1:$C$12,2,FALSE)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VLOOKUP(M412,[8]OPERACIONAL!$A$1:$C$12,2,FALSE)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VLOOKUP(M413,[8]OPERACIONAL!$A$1:$C$12,2,FALSE)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VLOOKUP(M414,[8]OPERACIONAL!$A$1:$C$12,2,FALSE)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VLOOKUP(M415,[8]OPERACIONAL!$A$1:$C$12,2,FALSE)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VLOOKUP(M416,[8]OPERACIONAL!$A$1:$C$12,2,FALSE)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VLOOKUP(M417,[8]OPERACIONAL!$A$1:$C$12,2,FALSE)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VLOOKUP(M418,[8]OPERACIONAL!$A$1:$C$12,2,FALSE)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VLOOKUP(M419,[8]OPERACIONAL!$A$1:$C$12,2,FALSE)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VLOOKUP(M420,[8]OPERACIONAL!$A$1:$C$12,2,FALSE)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VLOOKUP(M421,[8]OPERACIONAL!$A$1:$C$12,2,FALSE)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VLOOKUP(M422,[8]OPERACIONAL!$A$1:$C$12,2,FALSE)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VLOOKUP(M423,[8]OPERACIONAL!$A$1:$C$12,2,FALSE)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VLOOKUP(M424,[8]OPERACIONAL!$A$1:$C$12,2,FALSE)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VLOOKUP(M425,[8]OPERACIONAL!$A$1:$C$12,2,FALSE)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VLOOKUP(M426,[8]OPERACIONAL!$A$1:$C$12,2,FALSE)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VLOOKUP(M427,[8]OPERACIONAL!$A$1:$C$12,2,FALSE)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VLOOKUP(M428,[8]OPERACIONAL!$A$1:$C$12,2,FALSE)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VLOOKUP(M429,[8]OPERACIONAL!$A$1:$C$12,2,FALSE)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VLOOKUP(M430,[8]OPERACIONAL!$A$1:$C$12,2,FALSE)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VLOOKUP(M431,[8]OPERACIONAL!$A$1:$C$12,2,FALSE)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VLOOKUP(M432,[8]OPERACIONAL!$A$1:$C$12,2,FALSE)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VLOOKUP(M433,[8]OPERACIONAL!$A$1:$C$12,2,FALSE)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VLOOKUP(M434,[8]OPERACIONAL!$A$1:$C$12,2,FALSE)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VLOOKUP(M435,[8]OPERACIONAL!$A$1:$C$12,2,FALSE)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VLOOKUP(M436,[8]OPERACIONAL!$A$1:$C$12,2,FALSE)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VLOOKUP(M437,[8]OPERACIONAL!$A$1:$C$12,2,FALSE)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VLOOKUP(M438,[8]OPERACIONAL!$A$1:$C$12,2,FALSE)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VLOOKUP(M439,[8]OPERACIONAL!$A$1:$C$12,2,FALSE)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VLOOKUP(M440,[8]OPERACIONAL!$A$1:$C$12,2,FALSE)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VLOOKUP(M441,[8]OPERACIONAL!$A$1:$C$12,2,FALSE)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VLOOKUP(M442,[8]OPERACIONAL!$A$1:$C$12,2,FALSE)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VLOOKUP(M443,[8]OPERACIONAL!$A$1:$C$12,2,FALSE)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VLOOKUP(M444,[8]OPERACIONAL!$A$1:$C$12,2,FALSE)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VLOOKUP(M445,[8]OPERACIONAL!$A$1:$C$12,2,FALSE)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VLOOKUP(M446,[8]OPERACIONAL!$A$1:$C$12,2,FALSE)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VLOOKUP(M447,[8]OPERACIONAL!$A$1:$C$12,2,FALSE)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VLOOKUP(M448,[8]OPERACIONAL!$A$1:$C$12,2,FALSE)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VLOOKUP(M449,[8]OPERACIONAL!$A$1:$C$12,2,FALSE)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VLOOKUP(M450,[8]OPERACIONAL!$A$1:$C$12,2,FALSE)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VLOOKUP(M451,[8]OPERACIONAL!$A$1:$C$12,2,FALSE)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VLOOKUP(M452,[8]OPERACIONAL!$A$1:$C$12,2,FALSE)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VLOOKUP(M453,[8]OPERACIONAL!$A$1:$C$12,2,FALSE)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VLOOKUP(M454,[8]OPERACIONAL!$A$1:$C$12,2,FALSE)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VLOOKUP(M455,[8]OPERACIONAL!$A$1:$C$12,2,FALSE)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VLOOKUP(M456,[8]OPERACIONAL!$A$1:$C$12,2,FALSE)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VLOOKUP(M457,[8]OPERACIONAL!$A$1:$C$12,2,FALSE)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VLOOKUP(M458,[8]OPERACIONAL!$A$1:$C$12,2,FALSE)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VLOOKUP(M459,[8]OPERACIONAL!$A$1:$C$12,2,FALSE)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VLOOKUP(M460,[8]OPERACIONAL!$A$1:$C$12,2,FALSE)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VLOOKUP(M461,[8]OPERACIONAL!$A$1:$C$12,2,FALSE)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VLOOKUP(M462,[8]OPERACIONAL!$A$1:$C$12,2,FALSE)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VLOOKUP(M463,[8]OPERACIONAL!$A$1:$C$12,2,FALSE)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VLOOKUP(M464,[8]OPERACIONAL!$A$1:$C$12,2,FALSE)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VLOOKUP(M465,[8]OPERACIONAL!$A$1:$C$12,2,FALSE)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VLOOKUP(M466,[8]OPERACIONAL!$A$1:$C$12,2,FALSE)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VLOOKUP(M467,[8]OPERACIONAL!$A$1:$C$12,2,FALSE)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VLOOKUP(M468,[8]OPERACIONAL!$A$1:$C$12,2,FALSE)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VLOOKUP(M469,[8]OPERACIONAL!$A$1:$C$12,2,FALSE)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VLOOKUP(M470,[8]OPERACIONAL!$A$1:$C$12,2,FALSE)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VLOOKUP(M471,[8]OPERACIONAL!$A$1:$C$12,2,FALSE)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VLOOKUP(M472,[8]OPERACIONAL!$A$1:$C$12,2,FALSE)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VLOOKUP(M473,[8]OPERACIONAL!$A$1:$C$12,2,FALSE)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VLOOKUP(M474,[8]OPERACIONAL!$A$1:$C$12,2,FALSE)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VLOOKUP(M475,[8]OPERACIONAL!$A$1:$C$12,2,FALSE)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VLOOKUP(M476,[8]OPERACIONAL!$A$1:$C$12,2,FALSE)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VLOOKUP(M477,[8]OPERACIONAL!$A$1:$C$12,2,FALSE)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VLOOKUP(M478,[8]OPERACIONAL!$A$1:$C$12,2,FALSE)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VLOOKUP(M479,[8]OPERACIONAL!$A$1:$C$12,2,FALSE)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VLOOKUP(M480,[8]OPERACIONAL!$A$1:$C$12,2,FALSE)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VLOOKUP(M481,[8]OPERACIONAL!$A$1:$C$12,2,FALSE)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VLOOKUP(M482,[8]OPERACIONAL!$A$1:$C$12,2,FALSE)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VLOOKUP(M483,[8]OPERACIONAL!$A$1:$C$12,2,FALSE)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VLOOKUP(M484,[8]OPERACIONAL!$A$1:$C$12,2,FALSE)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VLOOKUP(M485,[8]OPERACIONAL!$A$1:$C$12,2,FALSE)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VLOOKUP(M486,[8]OPERACIONAL!$A$1:$C$12,2,FALSE)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VLOOKUP(M487,[8]OPERACIONAL!$A$1:$C$12,2,FALSE)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VLOOKUP(M488,[8]OPERACIONAL!$A$1:$C$12,2,FALSE)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VLOOKUP(M489,[8]OPERACIONAL!$A$1:$C$12,2,FALSE)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VLOOKUP(M490,[8]OPERACIONAL!$A$1:$C$12,2,FALSE)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VLOOKUP(M491,[8]OPERACIONAL!$A$1:$C$12,2,FALSE)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VLOOKUP(M492,[8]OPERACIONAL!$A$1:$C$12,2,FALSE)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VLOOKUP(M493,[8]OPERACIONAL!$A$1:$C$12,2,FALSE)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VLOOKUP(M494,[8]OPERACIONAL!$A$1:$C$12,2,FALSE)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VLOOKUP(M495,[8]OPERACIONAL!$A$1:$C$12,2,FALSE)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VLOOKUP(M496,[8]OPERACIONAL!$A$1:$C$12,2,FALSE)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VLOOKUP(M497,[8]OPERACIONAL!$A$1:$C$12,2,FALSE)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VLOOKUP(M498,[8]OPERACIONAL!$A$1:$C$12,2,FALSE)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VLOOKUP(M499,[8]OPERACIONAL!$A$1:$C$12,2,FALSE)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VLOOKUP(M500,[8]OPERACIONAL!$A$1:$C$12,2,FALSE)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VLOOKUP(M501,[8]OPERACIONAL!$A$1:$C$12,2,FALSE)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VLOOKUP(M502,[8]OPERACIONAL!$A$1:$C$12,2,FALSE)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VLOOKUP(M503,[8]OPERACIONAL!$A$1:$C$12,2,FALSE)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VLOOKUP(M504,[8]OPERACIONAL!$A$1:$C$12,2,FALSE)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VLOOKUP(M505,[8]OPERACIONAL!$A$1:$C$12,2,FALSE)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VLOOKUP(M506,[8]OPERACIONAL!$A$1:$C$12,2,FALSE)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VLOOKUP(M507,[8]OPERACIONAL!$A$1:$C$12,2,FALSE)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VLOOKUP(M508,[8]OPERACIONAL!$A$1:$C$12,2,FALSE)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VLOOKUP(M509,[8]OPERACIONAL!$A$1:$C$12,2,FALSE)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VLOOKUP(M510,[8]OPERACIONAL!$A$1:$C$12,2,FALSE)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VLOOKUP(M511,[8]OPERACIONAL!$A$1:$C$12,2,FALSE)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VLOOKUP(M512,[8]OPERACIONAL!$A$1:$C$12,2,FALSE)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VLOOKUP(M513,[8]OPERACIONAL!$A$1:$C$12,2,FALSE)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VLOOKUP(M514,[8]OPERACIONAL!$A$1:$C$12,2,FALSE)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VLOOKUP(M515,[8]OPERACIONAL!$A$1:$C$12,2,FALSE)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VLOOKUP(M516,[8]OPERACIONAL!$A$1:$C$12,2,FALSE)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VLOOKUP(M517,[8]OPERACIONAL!$A$1:$C$12,2,FALSE)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VLOOKUP(M518,[8]OPERACIONAL!$A$1:$C$12,2,FALSE)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VLOOKUP(M519,[8]OPERACIONAL!$A$1:$C$12,2,FALSE)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VLOOKUP(M520,[8]OPERACIONAL!$A$1:$C$12,2,FALSE)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VLOOKUP(M521,[8]OPERACIONAL!$A$1:$C$12,2,FALSE)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VLOOKUP(M522,[8]OPERACIONAL!$A$1:$C$12,2,FALSE)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VLOOKUP(M523,[8]OPERACIONAL!$A$1:$C$12,2,FALSE)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VLOOKUP(M524,[8]OPERACIONAL!$A$1:$C$12,2,FALSE)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VLOOKUP(M525,[8]OPERACIONAL!$A$1:$C$12,2,FALSE)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VLOOKUP(M526,[8]OPERACIONAL!$A$1:$C$12,2,FALSE)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VLOOKUP(M527,[8]OPERACIONAL!$A$1:$C$12,2,FALSE)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VLOOKUP(M528,[8]OPERACIONAL!$A$1:$C$12,2,FALSE)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VLOOKUP(M529,[8]OPERACIONAL!$A$1:$C$12,2,FALSE)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VLOOKUP(M530,[8]OPERACIONAL!$A$1:$C$12,2,FALSE)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VLOOKUP(M531,[8]OPERACIONAL!$A$1:$C$12,2,FALSE)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VLOOKUP(M532,[8]OPERACIONAL!$A$1:$C$12,2,FALSE)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VLOOKUP(M533,[8]OPERACIONAL!$A$1:$C$12,2,FALSE)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VLOOKUP(M534,[8]OPERACIONAL!$A$1:$C$12,2,FALSE)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VLOOKUP(M535,[8]OPERACIONAL!$A$1:$C$12,2,FALSE)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VLOOKUP(M536,[8]OPERACIONAL!$A$1:$C$12,2,FALSE)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VLOOKUP(M537,[8]OPERACIONAL!$A$1:$C$12,2,FALSE)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VLOOKUP(M538,[8]OPERACIONAL!$A$1:$C$12,2,FALSE)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VLOOKUP(M539,[8]OPERACIONAL!$A$1:$C$12,2,FALSE)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VLOOKUP(M540,[8]OPERACIONAL!$A$1:$C$12,2,FALSE)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VLOOKUP(M541,[8]OPERACIONAL!$A$1:$C$12,2,FALSE)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VLOOKUP(M542,[8]OPERACIONAL!$A$1:$C$12,2,FALSE)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VLOOKUP(M543,[8]OPERACIONAL!$A$1:$C$12,2,FALSE)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VLOOKUP(M544,[8]OPERACIONAL!$A$1:$C$12,2,FALSE)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VLOOKUP(M545,[8]OPERACIONAL!$A$1:$C$12,2,FALSE)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VLOOKUP(M546,[8]OPERACIONAL!$A$1:$C$12,2,FALSE)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VLOOKUP(M547,[8]OPERACIONAL!$A$1:$C$12,2,FALSE)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VLOOKUP(M548,[8]OPERACIONAL!$A$1:$C$12,2,FALSE)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VLOOKUP(M549,[8]OPERACIONAL!$A$1:$C$12,2,FALSE)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VLOOKUP(M550,[8]OPERACIONAL!$A$1:$C$12,2,FALSE)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VLOOKUP(M551,[8]OPERACIONAL!$A$1:$C$12,2,FALSE)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VLOOKUP(M552,[8]OPERACIONAL!$A$1:$C$12,2,FALSE)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VLOOKUP(M553,[8]OPERACIONAL!$A$1:$C$12,2,FALSE)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VLOOKUP(M554,[8]OPERACIONAL!$A$1:$C$12,2,FALSE)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VLOOKUP(M555,[8]OPERACIONAL!$A$1:$C$12,2,FALSE)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VLOOKUP(M556,[8]OPERACIONAL!$A$1:$C$12,2,FALSE)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VLOOKUP(M557,[8]OPERACIONAL!$A$1:$C$12,2,FALSE)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VLOOKUP(M558,[8]OPERACIONAL!$A$1:$C$12,2,FALSE)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VLOOKUP(M559,[8]OPERACIONAL!$A$1:$C$12,2,FALSE)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VLOOKUP(M560,[8]OPERACIONAL!$A$1:$C$12,2,FALSE)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VLOOKUP(M561,[8]OPERACIONAL!$A$1:$C$12,2,FALSE)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VLOOKUP(M562,[8]OPERACIONAL!$A$1:$C$12,2,FALSE)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VLOOKUP(M563,[8]OPERACIONAL!$A$1:$C$12,2,FALSE)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VLOOKUP(M564,[8]OPERACIONAL!$A$1:$C$12,2,FALSE)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VLOOKUP(M565,[8]OPERACIONAL!$A$1:$C$12,2,FALSE)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VLOOKUP(M566,[8]OPERACIONAL!$A$1:$C$12,2,FALSE)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VLOOKUP(M567,[8]OPERACIONAL!$A$1:$C$12,2,FALSE)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VLOOKUP(M568,[8]OPERACIONAL!$A$1:$C$12,2,FALSE)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VLOOKUP(M569,[8]OPERACIONAL!$A$1:$C$12,2,FALSE)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VLOOKUP(M570,[8]OPERACIONAL!$A$1:$C$12,2,FALSE)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VLOOKUP(M571,[8]OPERACIONAL!$A$1:$C$12,2,FALSE)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VLOOKUP(M572,[8]OPERACIONAL!$A$1:$C$12,2,FALSE)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VLOOKUP(M573,[8]OPERACIONAL!$A$1:$C$12,2,FALSE)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VLOOKUP(M574,[8]OPERACIONAL!$A$1:$C$12,2,FALSE)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VLOOKUP(M575,[8]OPERACIONAL!$A$1:$C$12,2,FALSE)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VLOOKUP(M576,[8]OPERACIONAL!$A$1:$C$12,2,FALSE)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VLOOKUP(M577,[8]OPERACIONAL!$A$1:$C$12,2,FALSE)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VLOOKUP(M578,[8]OPERACIONAL!$A$1:$C$12,2,FALSE)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VLOOKUP(M579,[8]OPERACIONAL!$A$1:$C$12,2,FALSE)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VLOOKUP(M580,[8]OPERACIONAL!$A$1:$C$12,2,FALSE)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VLOOKUP(M581,[8]OPERACIONAL!$A$1:$C$12,2,FALSE)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VLOOKUP(M582,[8]OPERACIONAL!$A$1:$C$12,2,FALSE)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VLOOKUP(M583,[8]OPERACIONAL!$A$1:$C$12,2,FALSE)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VLOOKUP(M584,[8]OPERACIONAL!$A$1:$C$12,2,FALSE)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VLOOKUP(M585,[8]OPERACIONAL!$A$1:$C$12,2,FALSE)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VLOOKUP(M586,[8]OPERACIONAL!$A$1:$C$12,2,FALSE)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VLOOKUP(M587,[8]OPERACIONAL!$A$1:$C$12,2,FALSE)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VLOOKUP(M588,[8]OPERACIONAL!$A$1:$C$12,2,FALSE)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VLOOKUP(M589,[8]OPERACIONAL!$A$1:$C$12,2,FALSE)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VLOOKUP(M590,[8]OPERACIONAL!$A$1:$C$12,2,FALSE)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VLOOKUP(M591,[8]OPERACIONAL!$A$1:$C$12,2,FALSE)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VLOOKUP(M592,[8]OPERACIONAL!$A$1:$C$12,2,FALSE)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VLOOKUP(M593,[8]OPERACIONAL!$A$1:$C$12,2,FALSE)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VLOOKUP(M594,[8]OPERACIONAL!$A$1:$C$12,2,FALSE)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VLOOKUP(M595,[8]OPERACIONAL!$A$1:$C$12,2,FALSE)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VLOOKUP(M596,[8]OPERACIONAL!$A$1:$C$12,2,FALSE)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VLOOKUP(M597,[8]OPERACIONAL!$A$1:$C$12,2,FALSE)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VLOOKUP(M598,[8]OPERACIONAL!$A$1:$C$12,2,FALSE)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VLOOKUP(M599,[8]OPERACIONAL!$A$1:$C$12,2,FALSE)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VLOOKUP(M600,[8]OPERACIONAL!$A$1:$C$12,2,FALSE)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VLOOKUP(M601,[8]OPERACIONAL!$A$1:$C$12,2,FALSE)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VLOOKUP(M602,[8]OPERACIONAL!$A$1:$C$12,2,FALSE)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VLOOKUP(M603,[8]OPERACIONAL!$A$1:$C$12,2,FALSE)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VLOOKUP(M604,[8]OPERACIONAL!$A$1:$C$12,2,FALSE)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VLOOKUP(M605,[8]OPERACIONAL!$A$1:$C$12,2,FALSE)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VLOOKUP(M606,[8]OPERACIONAL!$A$1:$C$12,2,FALSE)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VLOOKUP(M607,[8]OPERACIONAL!$A$1:$C$12,2,FALSE)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VLOOKUP(M608,[8]OPERACIONAL!$A$1:$C$12,2,FALSE)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VLOOKUP(M609,[8]OPERACIONAL!$A$1:$C$12,2,FALSE)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VLOOKUP(M610,[8]OPERACIONAL!$A$1:$C$12,2,FALSE)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VLOOKUP(M611,[8]OPERACIONAL!$A$1:$C$12,2,FALSE)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VLOOKUP(M612,[8]OPERACIONAL!$A$1:$C$12,2,FALSE)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VLOOKUP(M613,[8]OPERACIONAL!$A$1:$C$12,2,FALSE)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VLOOKUP(M614,[8]OPERACIONAL!$A$1:$C$12,2,FALSE)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VLOOKUP(M615,[8]OPERACIONAL!$A$1:$C$12,2,FALSE)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VLOOKUP(M616,[8]OPERACIONAL!$A$1:$C$12,2,FALSE)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VLOOKUP(M617,[8]OPERACIONAL!$A$1:$C$12,2,FALSE)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VLOOKUP(M618,[8]OPERACIONAL!$A$1:$C$12,2,FALSE)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VLOOKUP(M619,[8]OPERACIONAL!$A$1:$C$12,2,FALSE)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VLOOKUP(M620,[8]OPERACIONAL!$A$1:$C$12,2,FALSE)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VLOOKUP(M621,[8]OPERACIONAL!$A$1:$C$12,2,FALSE)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VLOOKUP(M622,[8]OPERACIONAL!$A$1:$C$12,2,FALSE)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VLOOKUP(M623,[8]OPERACIONAL!$A$1:$C$12,2,FALSE)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VLOOKUP(M624,[8]OPERACIONAL!$A$1:$C$12,2,FALSE)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VLOOKUP(M625,[8]OPERACIONAL!$A$1:$C$12,2,FALSE)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VLOOKUP(M626,[8]OPERACIONAL!$A$1:$C$12,2,FALSE)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VLOOKUP(M627,[8]OPERACIONAL!$A$1:$C$12,2,FALSE)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VLOOKUP(M628,[8]OPERACIONAL!$A$1:$C$12,2,FALSE)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VLOOKUP(M629,[8]OPERACIONAL!$A$1:$C$12,2,FALSE)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VLOOKUP(M630,[8]OPERACIONAL!$A$1:$C$12,2,FALSE)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VLOOKUP(M631,[8]OPERACIONAL!$A$1:$C$12,2,FALSE)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VLOOKUP(M632,[8]OPERACIONAL!$A$1:$C$12,2,FALSE)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VLOOKUP(M633,[8]OPERACIONAL!$A$1:$C$12,2,FALSE)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VLOOKUP(M634,[8]OPERACIONAL!$A$1:$C$12,2,FALSE)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VLOOKUP(M635,[8]OPERACIONAL!$A$1:$C$12,2,FALSE)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VLOOKUP(M636,[8]OPERACIONAL!$A$1:$C$12,2,FALSE)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VLOOKUP(M637,[8]OPERACIONAL!$A$1:$C$12,2,FALSE)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VLOOKUP(M638,[8]OPERACIONAL!$A$1:$C$12,2,FALSE)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VLOOKUP(M639,[8]OPERACIONAL!$A$1:$C$12,2,FALSE)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VLOOKUP(M640,[8]OPERACIONAL!$A$1:$C$12,2,FALSE)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VLOOKUP(M641,[8]OPERACIONAL!$A$1:$C$12,2,FALSE)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VLOOKUP(M642,[8]OPERACIONAL!$A$1:$C$12,2,FALSE)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VLOOKUP(M643,[8]OPERACIONAL!$A$1:$C$12,2,FALSE)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VLOOKUP(M644,[8]OPERACIONAL!$A$1:$C$12,2,FALSE)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VLOOKUP(M645,[8]OPERACIONAL!$A$1:$C$12,2,FALSE)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VLOOKUP(M646,[8]OPERACIONAL!$A$1:$C$12,2,FALSE)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VLOOKUP(M647,[8]OPERACIONAL!$A$1:$C$12,2,FALSE)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VLOOKUP(M648,[8]OPERACIONAL!$A$1:$C$12,2,FALSE)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VLOOKUP(M649,[8]OPERACIONAL!$A$1:$C$12,2,FALSE)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VLOOKUP(M650,[8]OPERACIONAL!$A$1:$C$12,2,FALSE)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VLOOKUP(M651,[8]OPERACIONAL!$A$1:$C$12,2,FALSE)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VLOOKUP(M652,[8]OPERACIONAL!$A$1:$C$12,2,FALSE)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VLOOKUP(M653,[8]OPERACIONAL!$A$1:$C$12,2,FALSE)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VLOOKUP(M654,[8]OPERACIONAL!$A$1:$C$12,2,FALSE)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VLOOKUP(M655,[8]OPERACIONAL!$A$1:$C$12,2,FALSE)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VLOOKUP(M656,[8]OPERACIONAL!$A$1:$C$12,2,FALSE)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VLOOKUP(M657,[8]OPERACIONAL!$A$1:$C$12,2,FALSE)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VLOOKUP(M658,[8]OPERACIONAL!$A$1:$C$12,2,FALSE)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VLOOKUP(M659,[8]OPERACIONAL!$A$1:$C$12,2,FALSE)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VLOOKUP(M660,[8]OPERACIONAL!$A$1:$C$12,2,FALSE)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VLOOKUP(M661,[8]OPERACIONAL!$A$1:$C$12,2,FALSE)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VLOOKUP(M662,[8]OPERACIONAL!$A$1:$C$12,2,FALSE)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VLOOKUP(M663,[8]OPERACIONAL!$A$1:$C$12,2,FALSE)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VLOOKUP(M664,[8]OPERACIONAL!$A$1:$C$12,2,FALSE)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VLOOKUP(M665,[8]OPERACIONAL!$A$1:$C$12,2,FALSE)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VLOOKUP(M666,[8]OPERACIONAL!$A$1:$C$12,2,FALSE)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VLOOKUP(M667,[8]OPERACIONAL!$A$1:$C$12,2,FALSE)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VLOOKUP(M668,[8]OPERACIONAL!$A$1:$C$12,2,FALSE)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VLOOKUP(M669,[8]OPERACIONAL!$A$1:$C$12,2,FALSE)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VLOOKUP(M670,[8]OPERACIONAL!$A$1:$C$12,2,FALSE)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VLOOKUP(M671,[8]OPERACIONAL!$A$1:$C$12,2,FALSE)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VLOOKUP(M672,[8]OPERACIONAL!$A$1:$C$12,2,FALSE)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VLOOKUP(M673,[8]OPERACIONAL!$A$1:$C$12,2,FALSE)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VLOOKUP(M674,[8]OPERACIONAL!$A$1:$C$12,2,FALSE)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VLOOKUP(M675,[8]OPERACIONAL!$A$1:$C$12,2,FALSE)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VLOOKUP(M676,[8]OPERACIONAL!$A$1:$C$12,2,FALSE)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VLOOKUP(M677,[8]OPERACIONAL!$A$1:$C$12,2,FALSE)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VLOOKUP(M678,[8]OPERACIONAL!$A$1:$C$12,2,FALSE)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VLOOKUP(M679,[8]OPERACIONAL!$A$1:$C$12,2,FALSE)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VLOOKUP(M680,[8]OPERACIONAL!$A$1:$C$12,2,FALSE)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VLOOKUP(M681,[8]OPERACIONAL!$A$1:$C$12,2,FALSE)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VLOOKUP(M682,[8]OPERACIONAL!$A$1:$C$12,2,FALSE)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VLOOKUP(M683,[8]OPERACIONAL!$A$1:$C$12,2,FALSE)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VLOOKUP(M684,[8]OPERACIONAL!$A$1:$C$12,2,FALSE)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VLOOKUP(M685,[8]OPERACIONAL!$A$1:$C$12,2,FALSE)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VLOOKUP(M686,[8]OPERACIONAL!$A$1:$C$12,2,FALSE)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VLOOKUP(M687,[8]OPERACIONAL!$A$1:$C$12,2,FALSE)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VLOOKUP(M688,[8]OPERACIONAL!$A$1:$C$12,2,FALSE)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VLOOKUP(M689,[8]OPERACIONAL!$A$1:$C$12,2,FALSE)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VLOOKUP(M690,[8]OPERACIONAL!$A$1:$C$12,2,FALSE)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VLOOKUP(M691,[8]OPERACIONAL!$A$1:$C$12,2,FALSE)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VLOOKUP(M692,[8]OPERACIONAL!$A$1:$C$12,2,FALSE)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VLOOKUP(M693,[8]OPERACIONAL!$A$1:$C$12,2,FALSE)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VLOOKUP(M694,[8]OPERACIONAL!$A$1:$C$12,2,FALSE)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VLOOKUP(M695,[8]OPERACIONAL!$A$1:$C$12,2,FALSE)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VLOOKUP(M696,[8]OPERACIONAL!$A$1:$C$12,2,FALSE)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VLOOKUP(M697,[8]OPERACIONAL!$A$1:$C$12,2,FALSE)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VLOOKUP(M698,[8]OPERACIONAL!$A$1:$C$12,2,FALSE)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VLOOKUP(M699,[8]OPERACIONAL!$A$1:$C$12,2,FALSE)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VLOOKUP(M700,[8]OPERACIONAL!$A$1:$C$12,2,FALSE)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VLOOKUP(M701,[8]OPERACIONAL!$A$1:$C$12,2,FALSE)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VLOOKUP(M702,[8]OPERACIONAL!$A$1:$C$12,2,FALSE)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VLOOKUP(M703,[8]OPERACIONAL!$A$1:$C$12,2,FALSE)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VLOOKUP(M704,[8]OPERACIONAL!$A$1:$C$12,2,FALSE)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VLOOKUP(M705,[8]OPERACIONAL!$A$1:$C$12,2,FALSE)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VLOOKUP(M706,[8]OPERACIONAL!$A$1:$C$12,2,FALSE)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VLOOKUP(M707,[8]OPERACIONAL!$A$1:$C$12,2,FALSE)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VLOOKUP(M708,[8]OPERACIONAL!$A$1:$C$12,2,FALSE)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VLOOKUP(M709,[8]OPERACIONAL!$A$1:$C$12,2,FALSE)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VLOOKUP(M710,[8]OPERACIONAL!$A$1:$C$12,2,FALSE)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VLOOKUP(M711,[8]OPERACIONAL!$A$1:$C$12,2,FALSE)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VLOOKUP(M712,[8]OPERACIONAL!$A$1:$C$12,2,FALSE)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VLOOKUP(M713,[8]OPERACIONAL!$A$1:$C$12,2,FALSE)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VLOOKUP(M714,[8]OPERACIONAL!$A$1:$C$12,2,FALSE)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VLOOKUP(M715,[8]OPERACIONAL!$A$1:$C$12,2,FALSE)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VLOOKUP(M716,[8]OPERACIONAL!$A$1:$C$12,2,FALSE)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VLOOKUP(M717,[8]OPERACIONAL!$A$1:$C$12,2,FALSE)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VLOOKUP(M718,[8]OPERACIONAL!$A$1:$C$12,2,FALSE)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VLOOKUP(M719,[8]OPERACIONAL!$A$1:$C$12,2,FALSE)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VLOOKUP(M720,[8]OPERACIONAL!$A$1:$C$12,2,FALSE)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VLOOKUP(M721,[8]OPERACIONAL!$A$1:$C$12,2,FALSE)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VLOOKUP(M722,[8]OPERACIONAL!$A$1:$C$12,2,FALSE)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VLOOKUP(M723,[8]OPERACIONAL!$A$1:$C$12,2,FALSE)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VLOOKUP(M724,[8]OPERACIONAL!$A$1:$C$12,2,FALSE)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VLOOKUP(M725,[8]OPERACIONAL!$A$1:$C$12,2,FALSE)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VLOOKUP(M726,[8]OPERACIONAL!$A$1:$C$12,2,FALSE)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VLOOKUP(M727,[8]OPERACIONAL!$A$1:$C$12,2,FALSE)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VLOOKUP(M728,[8]OPERACIONAL!$A$1:$C$12,2,FALSE)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VLOOKUP(M729,[8]OPERACIONAL!$A$1:$C$12,2,FALSE)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VLOOKUP(M730,[8]OPERACIONAL!$A$1:$C$12,2,FALSE)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VLOOKUP(M731,[8]OPERACIONAL!$A$1:$C$12,2,FALSE)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VLOOKUP(M732,[8]OPERACIONAL!$A$1:$C$12,2,FALSE)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VLOOKUP(M733,[8]OPERACIONAL!$A$1:$C$12,2,FALSE)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VLOOKUP(M734,[8]OPERACIONAL!$A$1:$C$12,2,FALSE)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VLOOKUP(M735,[8]OPERACIONAL!$A$1:$C$12,2,FALSE)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VLOOKUP(M736,[8]OPERACIONAL!$A$1:$C$12,2,FALSE)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VLOOKUP(M737,[8]OPERACIONAL!$A$1:$C$12,2,FALSE)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VLOOKUP(M738,[8]OPERACIONAL!$A$1:$C$12,2,FALSE)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VLOOKUP(M739,[8]OPERACIONAL!$A$1:$C$12,2,FALSE)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VLOOKUP(M740,[8]OPERACIONAL!$A$1:$C$12,2,FALSE)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VLOOKUP(M741,[8]OPERACIONAL!$A$1:$C$12,2,FALSE)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VLOOKUP(M742,[8]OPERACIONAL!$A$1:$C$12,2,FALSE)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VLOOKUP(M743,[8]OPERACIONAL!$A$1:$C$12,2,FALSE)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VLOOKUP(M744,[8]OPERACIONAL!$A$1:$C$12,2,FALSE)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VLOOKUP(M745,[8]OPERACIONAL!$A$1:$C$12,2,FALSE)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VLOOKUP(M746,[8]OPERACIONAL!$A$1:$C$12,2,FALSE)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VLOOKUP(M747,[8]OPERACIONAL!$A$1:$C$12,2,FALSE)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VLOOKUP(M748,[8]OPERACIONAL!$A$1:$C$12,2,FALSE)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VLOOKUP(M749,[8]OPERACIONAL!$A$1:$C$12,2,FALSE)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VLOOKUP(M750,[8]OPERACIONAL!$A$1:$C$12,2,FALSE)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VLOOKUP(M751,[8]OPERACIONAL!$A$1:$C$12,2,FALSE)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VLOOKUP(M752,[8]OPERACIONAL!$A$1:$C$12,2,FALSE)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VLOOKUP(M753,[8]OPERACIONAL!$A$1:$C$12,2,FALSE)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VLOOKUP(M754,[8]OPERACIONAL!$A$1:$C$12,2,FALSE)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VLOOKUP(M755,[8]OPERACIONAL!$A$1:$C$12,2,FALSE)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VLOOKUP(M756,[8]OPERACIONAL!$A$1:$C$12,2,FALSE)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VLOOKUP(M757,[8]OPERACIONAL!$A$1:$C$12,2,FALSE)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VLOOKUP(M758,[8]OPERACIONAL!$A$1:$C$12,2,FALSE)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VLOOKUP(M759,[8]OPERACIONAL!$A$1:$C$12,2,FALSE)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VLOOKUP(M760,[8]OPERACIONAL!$A$1:$C$12,2,FALSE)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VLOOKUP(M761,[8]OPERACIONAL!$A$1:$C$12,2,FALSE)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VLOOKUP(M762,[8]OPERACIONAL!$A$1:$C$12,2,FALSE)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VLOOKUP(M763,[8]OPERACIONAL!$A$1:$C$12,2,FALSE)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VLOOKUP(M764,[8]OPERACIONAL!$A$1:$C$12,2,FALSE)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VLOOKUP(M765,[8]OPERACIONAL!$A$1:$C$12,2,FALSE)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VLOOKUP(M766,[8]OPERACIONAL!$A$1:$C$12,2,FALSE)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VLOOKUP(M767,[8]OPERACIONAL!$A$1:$C$12,2,FALSE)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VLOOKUP(M768,[8]OPERACIONAL!$A$1:$C$12,2,FALSE)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VLOOKUP(M769,[8]OPERACIONAL!$A$1:$C$12,2,FALSE)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VLOOKUP(M770,[8]OPERACIONAL!$A$1:$C$12,2,FALSE)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VLOOKUP(M771,[8]OPERACIONAL!$A$1:$C$12,2,FALSE)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VLOOKUP(M772,[8]OPERACIONAL!$A$1:$C$12,2,FALSE)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VLOOKUP(M773,[8]OPERACIONAL!$A$1:$C$12,2,FALSE)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VLOOKUP(M774,[8]OPERACIONAL!$A$1:$C$12,2,FALSE)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VLOOKUP(M775,[8]OPERACIONAL!$A$1:$C$12,2,FALSE)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VLOOKUP(M776,[8]OPERACIONAL!$A$1:$C$12,2,FALSE)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VLOOKUP(M777,[8]OPERACIONAL!$A$1:$C$12,2,FALSE)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VLOOKUP(M778,[8]OPERACIONAL!$A$1:$C$12,2,FALSE)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VLOOKUP(M779,[8]OPERACIONAL!$A$1:$C$12,2,FALSE)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VLOOKUP(M780,[8]OPERACIONAL!$A$1:$C$12,2,FALSE)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VLOOKUP(M781,[8]OPERACIONAL!$A$1:$C$12,2,FALSE)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VLOOKUP(M782,[8]OPERACIONAL!$A$1:$C$12,2,FALSE)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VLOOKUP(M783,[8]OPERACIONAL!$A$1:$C$12,2,FALSE)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VLOOKUP(M784,[8]OPERACIONAL!$A$1:$C$12,2,FALSE)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VLOOKUP(M785,[8]OPERACIONAL!$A$1:$C$12,2,FALSE)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VLOOKUP(M786,[8]OPERACIONAL!$A$1:$C$12,2,FALSE)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VLOOKUP(M787,[8]OPERACIONAL!$A$1:$C$12,2,FALSE)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VLOOKUP(M788,[8]OPERACIONAL!$A$1:$C$12,2,FALSE)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VLOOKUP(M789,[8]OPERACIONAL!$A$1:$C$12,2,FALSE)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VLOOKUP(M790,[8]OPERACIONAL!$A$1:$C$12,2,FALSE)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VLOOKUP(M791,[8]OPERACIONAL!$A$1:$C$12,2,FALSE)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VLOOKUP(M792,[8]OPERACIONAL!$A$1:$C$12,2,FALSE)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VLOOKUP(M793,[8]OPERACIONAL!$A$1:$C$12,2,FALSE)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VLOOKUP(M794,[8]OPERACIONAL!$A$1:$C$12,2,FALSE)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VLOOKUP(M795,[8]OPERACIONAL!$A$1:$C$12,2,FALSE)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VLOOKUP(M796,[8]OPERACIONAL!$A$1:$C$12,2,FALSE)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VLOOKUP(M797,[8]OPERACIONAL!$A$1:$C$12,2,FALSE)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VLOOKUP(M798,[8]OPERACIONAL!$A$1:$C$12,2,FALSE)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VLOOKUP(M799,[8]OPERACIONAL!$A$1:$C$12,2,FALSE)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VLOOKUP(M800,[8]OPERACIONAL!$A$1:$C$12,2,FALSE)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VLOOKUP(M801,[8]OPERACIONAL!$A$1:$C$12,2,FALSE)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VLOOKUP(M802,[8]OPERACIONAL!$A$1:$C$12,2,FALSE)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VLOOKUP(M803,[8]OPERACIONAL!$A$1:$C$12,2,FALSE)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VLOOKUP(M804,[8]OPERACIONAL!$A$1:$C$12,2,FALSE)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VLOOKUP(M805,[8]OPERACIONAL!$A$1:$C$12,2,FALSE)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VLOOKUP(M806,[8]OPERACIONAL!$A$1:$C$12,2,FALSE)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VLOOKUP(M807,[8]OPERACIONAL!$A$1:$C$12,2,FALSE)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VLOOKUP(M808,[8]OPERACIONAL!$A$1:$C$12,2,FALSE)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VLOOKUP(M809,[8]OPERACIONAL!$A$1:$C$12,2,FALSE)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VLOOKUP(M810,[8]OPERACIONAL!$A$1:$C$12,2,FALSE)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VLOOKUP(M811,[8]OPERACIONAL!$A$1:$C$12,2,FALSE)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VLOOKUP(M812,[8]OPERACIONAL!$A$1:$C$12,2,FALSE)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VLOOKUP(M813,[8]OPERACIONAL!$A$1:$C$12,2,FALSE)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VLOOKUP(M814,[8]OPERACIONAL!$A$1:$C$12,2,FALSE)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VLOOKUP(M815,[8]OPERACIONAL!$A$1:$C$12,2,FALSE)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VLOOKUP(M816,[8]OPERACIONAL!$A$1:$C$12,2,FALSE)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VLOOKUP(M817,[8]OPERACIONAL!$A$1:$C$12,2,FALSE)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VLOOKUP(M818,[8]OPERACIONAL!$A$1:$C$12,2,FALSE)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VLOOKUP(M819,[8]OPERACIONAL!$A$1:$C$12,2,FALSE)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VLOOKUP(M820,[8]OPERACIONAL!$A$1:$C$12,2,FALSE)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VLOOKUP(M821,[8]OPERACIONAL!$A$1:$C$12,2,FALSE)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VLOOKUP(M822,[8]OPERACIONAL!$A$1:$C$12,2,FALSE)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VLOOKUP(M823,[8]OPERACIONAL!$A$1:$C$12,2,FALSE)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VLOOKUP(M824,[8]OPERACIONAL!$A$1:$C$12,2,FALSE)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VLOOKUP(M825,[8]OPERACIONAL!$A$1:$C$12,2,FALSE)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VLOOKUP(M826,[8]OPERACIONAL!$A$1:$C$12,2,FALSE)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VLOOKUP(M827,[8]OPERACIONAL!$A$1:$C$12,2,FALSE)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VLOOKUP(M828,[8]OPERACIONAL!$A$1:$C$12,2,FALSE)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VLOOKUP(M829,[8]OPERACIONAL!$A$1:$C$12,2,FALSE)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VLOOKUP(M830,[8]OPERACIONAL!$A$1:$C$12,2,FALSE)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VLOOKUP(M831,[8]OPERACIONAL!$A$1:$C$12,2,FALSE)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VLOOKUP(M832,[8]OPERACIONAL!$A$1:$C$12,2,FALSE)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VLOOKUP(M833,[8]OPERACIONAL!$A$1:$C$12,2,FALSE)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VLOOKUP(M834,[8]OPERACIONAL!$A$1:$C$12,2,FALSE)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VLOOKUP(M835,[8]OPERACIONAL!$A$1:$C$12,2,FALSE)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VLOOKUP(M836,[8]OPERACIONAL!$A$1:$C$12,2,FALSE)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VLOOKUP(M837,[8]OPERACIONAL!$A$1:$C$12,2,FALSE)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VLOOKUP(M838,[8]OPERACIONAL!$A$1:$C$12,2,FALSE)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VLOOKUP(M839,[8]OPERACIONAL!$A$1:$C$12,2,FALSE)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VLOOKUP(M840,[8]OPERACIONAL!$A$1:$C$12,2,FALSE)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VLOOKUP(M841,[8]OPERACIONAL!$A$1:$C$12,2,FALSE)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VLOOKUP(M842,[8]OPERACIONAL!$A$1:$C$12,2,FALSE)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VLOOKUP(M843,[8]OPERACIONAL!$A$1:$C$12,2,FALSE)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VLOOKUP(M844,[8]OPERACIONAL!$A$1:$C$12,2,FALSE)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VLOOKUP(M845,[8]OPERACIONAL!$A$1:$C$12,2,FALSE)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VLOOKUP(M846,[8]OPERACIONAL!$A$1:$C$12,2,FALSE)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VLOOKUP(M847,[8]OPERACIONAL!$A$1:$C$12,2,FALSE)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VLOOKUP(M848,[8]OPERACIONAL!$A$1:$C$12,2,FALSE)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VLOOKUP(M849,[8]OPERACIONAL!$A$1:$C$12,2,FALSE)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VLOOKUP(M850,[8]OPERACIONAL!$A$1:$C$12,2,FALSE)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VLOOKUP(M851,[8]OPERACIONAL!$A$1:$C$12,2,FALSE)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VLOOKUP(M852,[8]OPERACIONAL!$A$1:$C$12,2,FALSE)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VLOOKUP(M853,[8]OPERACIONAL!$A$1:$C$12,2,FALSE)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VLOOKUP(M854,[8]OPERACIONAL!$A$1:$C$12,2,FALSE)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VLOOKUP(M855,[8]OPERACIONAL!$A$1:$C$12,2,FALSE)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VLOOKUP(M856,[8]OPERACIONAL!$A$1:$C$12,2,FALSE)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VLOOKUP(M857,[8]OPERACIONAL!$A$1:$C$12,2,FALSE)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VLOOKUP(M858,[8]OPERACIONAL!$A$1:$C$12,2,FALSE)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VLOOKUP(M859,[8]OPERACIONAL!$A$1:$C$12,2,FALSE)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VLOOKUP(M860,[8]OPERACIONAL!$A$1:$C$12,2,FALSE)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VLOOKUP(M861,[8]OPERACIONAL!$A$1:$C$12,2,FALSE)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VLOOKUP(M862,[8]OPERACIONAL!$A$1:$C$12,2,FALSE)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VLOOKUP(M863,[8]OPERACIONAL!$A$1:$C$12,2,FALSE)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VLOOKUP(M864,[8]OPERACIONAL!$A$1:$C$12,2,FALSE)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VLOOKUP(M865,[8]OPERACIONAL!$A$1:$C$12,2,FALSE)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VLOOKUP(M866,[8]OPERACIONAL!$A$1:$C$12,2,FALSE)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VLOOKUP(M867,[8]OPERACIONAL!$A$1:$C$12,2,FALSE)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VLOOKUP(M868,[8]OPERACIONAL!$A$1:$C$12,2,FALSE)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VLOOKUP(M869,[8]OPERACIONAL!$A$1:$C$12,2,FALSE)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VLOOKUP(M870,[8]OPERACIONAL!$A$1:$C$12,2,FALSE)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VLOOKUP(M871,[8]OPERACIONAL!$A$1:$C$12,2,FALSE)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VLOOKUP(M872,[8]OPERACIONAL!$A$1:$C$12,2,FALSE)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VLOOKUP(M873,[8]OPERACIONAL!$A$1:$C$12,2,FALSE)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VLOOKUP(M874,[8]OPERACIONAL!$A$1:$C$12,2,FALSE)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VLOOKUP(M875,[8]OPERACIONAL!$A$1:$C$12,2,FALSE)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VLOOKUP(M876,[8]OPERACIONAL!$A$1:$C$12,2,FALSE)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VLOOKUP(M877,[8]OPERACIONAL!$A$1:$C$12,2,FALSE)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VLOOKUP(M878,[8]OPERACIONAL!$A$1:$C$12,2,FALSE)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VLOOKUP(M879,[8]OPERACIONAL!$A$1:$C$12,2,FALSE)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VLOOKUP(M880,[8]OPERACIONAL!$A$1:$C$12,2,FALSE)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VLOOKUP(M881,[8]OPERACIONAL!$A$1:$C$12,2,FALSE)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VLOOKUP(M882,[8]OPERACIONAL!$A$1:$C$12,2,FALSE)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VLOOKUP(M883,[8]OPERACIONAL!$A$1:$C$12,2,FALSE)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VLOOKUP(M884,[8]OPERACIONAL!$A$1:$C$12,2,FALSE)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VLOOKUP(M885,[8]OPERACIONAL!$A$1:$C$12,2,FALSE)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VLOOKUP(M886,[8]OPERACIONAL!$A$1:$C$12,2,FALSE)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VLOOKUP(M887,[8]OPERACIONAL!$A$1:$C$12,2,FALSE)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VLOOKUP(M888,[8]OPERACIONAL!$A$1:$C$12,2,FALSE)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VLOOKUP(M889,[8]OPERACIONAL!$A$1:$C$12,2,FALSE)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VLOOKUP(M890,[8]OPERACIONAL!$A$1:$C$12,2,FALSE)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VLOOKUP(M891,[8]OPERACIONAL!$A$1:$C$12,2,FALSE)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VLOOKUP(M892,[8]OPERACIONAL!$A$1:$C$12,2,FALSE)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VLOOKUP(M893,[8]OPERACIONAL!$A$1:$C$12,2,FALSE)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VLOOKUP(M894,[8]OPERACIONAL!$A$1:$C$12,2,FALSE)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VLOOKUP(M895,[8]OPERACIONAL!$A$1:$C$12,2,FALSE)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VLOOKUP(M896,[8]OPERACIONAL!$A$1:$C$12,2,FALSE)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VLOOKUP(M897,[8]OPERACIONAL!$A$1:$C$12,2,FALSE)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VLOOKUP(M898,[8]OPERACIONAL!$A$1:$C$12,2,FALSE)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VLOOKUP(M899,[8]OPERACIONAL!$A$1:$C$12,2,FALSE)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VLOOKUP(M900,[8]OPERACIONAL!$A$1:$C$12,2,FALSE)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VLOOKUP(M901,[8]OPERACIONAL!$A$1:$C$12,2,FALSE)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VLOOKUP(M902,[8]OPERACIONAL!$A$1:$C$12,2,FALSE)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VLOOKUP(M903,[8]OPERACIONAL!$A$1:$C$12,2,FALSE)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VLOOKUP(M904,[8]OPERACIONAL!$A$1:$C$12,2,FALSE)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VLOOKUP(M905,[8]OPERACIONAL!$A$1:$C$12,2,FALSE)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VLOOKUP(M906,[8]OPERACIONAL!$A$1:$C$12,2,FALSE)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VLOOKUP(M907,[8]OPERACIONAL!$A$1:$C$12,2,FALSE)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VLOOKUP(M908,[8]OPERACIONAL!$A$1:$C$12,2,FALSE)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VLOOKUP(M909,[8]OPERACIONAL!$A$1:$C$12,2,FALSE)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VLOOKUP(M910,[8]OPERACIONAL!$A$1:$C$12,2,FALSE)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VLOOKUP(M911,[8]OPERACIONAL!$A$1:$C$12,2,FALSE)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VLOOKUP(M912,[8]OPERACIONAL!$A$1:$C$12,2,FALSE)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VLOOKUP(M913,[8]OPERACIONAL!$A$1:$C$12,2,FALSE)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VLOOKUP(M914,[8]OPERACIONAL!$A$1:$C$12,2,FALSE)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VLOOKUP(M915,[8]OPERACIONAL!$A$1:$C$12,2,FALSE)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VLOOKUP(M916,[8]OPERACIONAL!$A$1:$C$12,2,FALSE)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VLOOKUP(M917,[8]OPERACIONAL!$A$1:$C$12,2,FALSE)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VLOOKUP(M918,[8]OPERACIONAL!$A$1:$C$12,2,FALSE)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VLOOKUP(M919,[8]OPERACIONAL!$A$1:$C$12,2,FALSE)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VLOOKUP(M920,[8]OPERACIONAL!$A$1:$C$12,2,FALSE)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VLOOKUP(M921,[8]OPERACIONAL!$A$1:$C$12,2,FALSE)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VLOOKUP(M922,[8]OPERACIONAL!$A$1:$C$12,2,FALSE)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VLOOKUP(M923,[8]OPERACIONAL!$A$1:$C$12,2,FALSE)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VLOOKUP(M924,[8]OPERACIONAL!$A$1:$C$12,2,FALSE)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VLOOKUP(M925,[8]OPERACIONAL!$A$1:$C$12,2,FALSE)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VLOOKUP(M926,[8]OPERACIONAL!$A$1:$C$12,2,FALSE)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VLOOKUP(M927,[8]OPERACIONAL!$A$1:$C$12,2,FALSE)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VLOOKUP(M928,[8]OPERACIONAL!$A$1:$C$12,2,FALSE)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VLOOKUP(M929,[8]OPERACIONAL!$A$1:$C$12,2,FALSE)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VLOOKUP(M930,[8]OPERACIONAL!$A$1:$C$12,2,FALSE)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VLOOKUP(M931,[8]OPERACIONAL!$A$1:$C$12,2,FALSE)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VLOOKUP(M932,[8]OPERACIONAL!$A$1:$C$12,2,FALSE)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VLOOKUP(M933,[8]OPERACIONAL!$A$1:$C$12,2,FALSE)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VLOOKUP(M934,[8]OPERACIONAL!$A$1:$C$12,2,FALSE)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VLOOKUP(M935,[8]OPERACIONAL!$A$1:$C$12,2,FALSE)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VLOOKUP(M936,[8]OPERACIONAL!$A$1:$C$12,2,FALSE)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VLOOKUP(M937,[8]OPERACIONAL!$A$1:$C$12,2,FALSE)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VLOOKUP(M938,[8]OPERACIONAL!$A$1:$C$12,2,FALSE)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VLOOKUP(M939,[8]OPERACIONAL!$A$1:$C$12,2,FALSE)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VLOOKUP(M940,[8]OPERACIONAL!$A$1:$C$12,2,FALSE)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VLOOKUP(M941,[8]OPERACIONAL!$A$1:$C$12,2,FALSE)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VLOOKUP(M942,[8]OPERACIONAL!$A$1:$C$12,2,FALSE)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VLOOKUP(M943,[8]OPERACIONAL!$A$1:$C$12,2,FALSE)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VLOOKUP(M944,[8]OPERACIONAL!$A$1:$C$12,2,FALSE)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VLOOKUP(M945,[8]OPERACIONAL!$A$1:$C$12,2,FALSE)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VLOOKUP(M946,[8]OPERACIONAL!$A$1:$C$12,2,FALSE)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VLOOKUP(M947,[8]OPERACIONAL!$A$1:$C$12,2,FALSE)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VLOOKUP(M948,[8]OPERACIONAL!$A$1:$C$12,2,FALSE)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VLOOKUP(M949,[8]OPERACIONAL!$A$1:$C$12,2,FALSE)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VLOOKUP(M950,[8]OPERACIONAL!$A$1:$C$12,2,FALSE)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VLOOKUP(M951,[8]OPERACIONAL!$A$1:$C$12,2,FALSE)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VLOOKUP(M952,[8]OPERACIONAL!$A$1:$C$12,2,FALSE)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VLOOKUP(M953,[8]OPERACIONAL!$A$1:$C$12,2,FALSE)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VLOOKUP(M954,[8]OPERACIONAL!$A$1:$C$12,2,FALSE)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VLOOKUP(M955,[8]OPERACIONAL!$A$1:$C$12,2,FALSE)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VLOOKUP(M956,[8]OPERACIONAL!$A$1:$C$12,2,FALSE)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VLOOKUP(M957,[8]OPERACIONAL!$A$1:$C$12,2,FALSE)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VLOOKUP(M958,[8]OPERACIONAL!$A$1:$C$12,2,FALSE)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VLOOKUP(M959,[8]OPERACIONAL!$A$1:$C$12,2,FALSE)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VLOOKUP(M960,[8]OPERACIONAL!$A$1:$C$12,2,FALSE)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VLOOKUP(M961,[8]OPERACIONAL!$A$1:$C$12,2,FALSE)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VLOOKUP(M962,[8]OPERACIONAL!$A$1:$C$12,2,FALSE)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VLOOKUP(M963,[8]OPERACIONAL!$A$1:$C$12,2,FALSE)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VLOOKUP(M964,[8]OPERACIONAL!$A$1:$C$12,2,FALSE)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VLOOKUP(M965,[8]OPERACIONAL!$A$1:$C$12,2,FALSE)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VLOOKUP(M966,[8]OPERACIONAL!$A$1:$C$12,2,FALSE)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VLOOKUP(M967,[8]OPERACIONAL!$A$1:$C$12,2,FALSE)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VLOOKUP(M968,[8]OPERACIONAL!$A$1:$C$12,2,FALSE)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VLOOKUP(M969,[8]OPERACIONAL!$A$1:$C$12,2,FALSE)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VLOOKUP(M970,[8]OPERACIONAL!$A$1:$C$12,2,FALSE)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VLOOKUP(M971,[8]OPERACIONAL!$A$1:$C$12,2,FALSE)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VLOOKUP(M972,[8]OPERACIONAL!$A$1:$C$12,2,FALSE)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VLOOKUP(M973,[8]OPERACIONAL!$A$1:$C$12,2,FALSE)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VLOOKUP(M974,[8]OPERACIONAL!$A$1:$C$12,2,FALSE)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VLOOKUP(M975,[8]OPERACIONAL!$A$1:$C$12,2,FALSE)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VLOOKUP(M976,[8]OPERACIONAL!$A$1:$C$12,2,FALSE)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VLOOKUP(M977,[8]OPERACIONAL!$A$1:$C$12,2,FALSE)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VLOOKUP(M978,[8]OPERACIONAL!$A$1:$C$12,2,FALSE)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VLOOKUP(M979,[8]OPERACIONAL!$A$1:$C$12,2,FALSE)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VLOOKUP(M980,[8]OPERACIONAL!$A$1:$C$12,2,FALSE)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VLOOKUP(M981,[8]OPERACIONAL!$A$1:$C$12,2,FALSE)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VLOOKUP(M982,[8]OPERACIONAL!$A$1:$C$12,2,FALSE)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VLOOKUP(M983,[8]OPERACIONAL!$A$1:$C$12,2,FALSE)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VLOOKUP(M984,[8]OPERACIONAL!$A$1:$C$12,2,FALSE)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VLOOKUP(M985,[8]OPERACIONAL!$A$1:$C$12,2,FALSE)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VLOOKUP(M986,[8]OPERACIONAL!$A$1:$C$12,2,FALSE)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VLOOKUP(M987,[8]OPERACIONAL!$A$1:$C$12,2,FALSE)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VLOOKUP(M988,[8]OPERACIONAL!$A$1:$C$12,2,FALSE)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VLOOKUP(M989,[8]OPERACIONAL!$A$1:$C$12,2,FALSE)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VLOOKUP(M990,[8]OPERACIONAL!$A$1:$C$12,2,FALSE)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VLOOKUP(M991,[8]OPERACIONAL!$A$1:$C$12,2,FALSE)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VLOOKUP(M992,[8]OPERACIONAL!$A$1:$C$12,2,FALSE)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VLOOKUP(M993,[8]OPERACIONAL!$A$1:$C$12,2,FALSE)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VLOOKUP(M994,[8]OPERACIONAL!$A$1:$C$12,2,FALSE)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VLOOKUP(M995,[8]OPERACIONAL!$A$1:$C$12,2,FALSE)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VLOOKUP(M996,[8]OPERACIONAL!$A$1:$C$12,2,FALSE)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VLOOKUP(M997,[8]OPERACIONAL!$A$1:$C$12,2,FALSE)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VLOOKUP(M998,[8]OPERACIONAL!$A$1:$C$12,2,FALSE)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VLOOKUP(M999,[8]OPERACIONAL!$A$1:$C$12,2,FALSE)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VLOOKUP(M1000,[8]OPERACIONAL!$A$1:$C$12,2,FALSE)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VLOOKUP(M1001,[8]OPERACIONAL!$A$1:$C$12,2,FALSE)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VLOOKUP(M1002,[8]OPERACIONAL!$A$1:$C$12,2,FALSE)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VLOOKUP(M1003,[8]OPERACIONAL!$A$1:$C$12,2,FALSE)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VLOOKUP(M1004,[8]OPERACIONAL!$A$1:$C$12,2,FALSE)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VLOOKUP(M1005,[8]OPERACIONAL!$A$1:$C$12,2,FALSE)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VLOOKUP(M1006,[8]OPERACIONAL!$A$1:$C$12,2,FALSE)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VLOOKUP(M1007,[8]OPERACIONAL!$A$1:$C$12,2,FALSE)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VLOOKUP(M1008,[8]OPERACIONAL!$A$1:$C$12,2,FALSE)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VLOOKUP(M1009,[8]OPERACIONAL!$A$1:$C$12,2,FALSE)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VLOOKUP(M1010,[8]OPERACIONAL!$A$1:$C$12,2,FALSE)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VLOOKUP(M1011,[8]OPERACIONAL!$A$1:$C$12,2,FALSE)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VLOOKUP(M1012,[8]OPERACIONAL!$A$1:$C$12,2,FALSE)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VLOOKUP(M1013,[8]OPERACIONAL!$A$1:$C$12,2,FALSE)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VLOOKUP(M1014,[8]OPERACIONAL!$A$1:$C$12,2,FALSE)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VLOOKUP(M1015,[8]OPERACIONAL!$A$1:$C$12,2,FALSE)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VLOOKUP(M1016,[8]OPERACIONAL!$A$1:$C$12,2,FALSE)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VLOOKUP(M1017,[8]OPERACIONAL!$A$1:$C$12,2,FALSE)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VLOOKUP(M1018,[8]OPERACIONAL!$A$1:$C$12,2,FALSE)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VLOOKUP(M1019,[8]OPERACIONAL!$A$1:$C$12,2,FALSE)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VLOOKUP(M1020,[8]OPERACIONAL!$A$1:$C$12,2,FALSE)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VLOOKUP(M1021,[8]OPERACIONAL!$A$1:$C$12,2,FALSE)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VLOOKUP(M1022,[8]OPERACIONAL!$A$1:$C$12,2,FALSE)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VLOOKUP(M1023,[8]OPERACIONAL!$A$1:$C$12,2,FALSE)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VLOOKUP(M1024,[8]OPERACIONAL!$A$1:$C$12,2,FALSE)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VLOOKUP(M1025,[8]OPERACIONAL!$A$1:$C$12,2,FALSE)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VLOOKUP(M1026,[8]OPERACIONAL!$A$1:$C$12,2,FALSE)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VLOOKUP(M1027,[8]OPERACIONAL!$A$1:$C$12,2,FALSE)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VLOOKUP(M1028,[8]OPERACIONAL!$A$1:$C$12,2,FALSE)</f>
        <v>SELECIONAR</v>
      </c>
    </row>
    <row r="1029" spans="2:14">
      <c r="B1029" s="23" t="str">
        <f t="shared" ref="B1029:B1049" si="32">MID(C1029,1,2)</f>
        <v>U.</v>
      </c>
      <c r="C1029" s="24" t="s">
        <v>4</v>
      </c>
      <c r="D1029" s="25"/>
      <c r="E1029" s="25"/>
      <c r="F1029" s="24" t="s">
        <v>18</v>
      </c>
      <c r="G1029" s="26">
        <v>1</v>
      </c>
      <c r="H1029" s="31"/>
      <c r="I1029" s="27">
        <v>0</v>
      </c>
      <c r="J1029" s="28">
        <f t="shared" ref="J1029:J1049" si="33">G1029*I1029</f>
        <v>0</v>
      </c>
      <c r="K1029" s="29" t="s">
        <v>50</v>
      </c>
      <c r="L1029" s="29" t="s">
        <v>45</v>
      </c>
      <c r="M1029" s="29" t="s">
        <v>51</v>
      </c>
      <c r="N1029" s="30" t="str">
        <f>VLOOKUP(M1029,[8]OPERACIONAL!$A$1:$C$12,2,FALSE)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VLOOKUP(M1030,[8]OPERACIONAL!$A$1:$C$12,2,FALSE)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VLOOKUP(M1031,[8]OPERACIONAL!$A$1:$C$12,2,FALSE)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VLOOKUP(M1032,[8]OPERACIONAL!$A$1:$C$12,2,FALSE)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VLOOKUP(M1033,[8]OPERACIONAL!$A$1:$C$12,2,FALSE)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VLOOKUP(M1034,[8]OPERACIONAL!$A$1:$C$12,2,FALSE)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VLOOKUP(M1035,[8]OPERACIONAL!$A$1:$C$12,2,FALSE)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VLOOKUP(M1036,[8]OPERACIONAL!$A$1:$C$12,2,FALSE)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VLOOKUP(M1037,[8]OPERACIONAL!$A$1:$C$12,2,FALSE)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VLOOKUP(M1038,[8]OPERACIONAL!$A$1:$C$12,2,FALSE)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VLOOKUP(M1039,[8]OPERACIONAL!$A$1:$C$12,2,FALSE)</f>
        <v>SELECIONAR</v>
      </c>
    </row>
    <row r="1040" spans="2:14">
      <c r="B1040" s="23" t="str">
        <f t="shared" si="32"/>
        <v>U.</v>
      </c>
      <c r="C1040" s="24" t="s">
        <v>4</v>
      </c>
      <c r="D1040" s="25"/>
      <c r="E1040" s="25"/>
      <c r="F1040" s="24" t="s">
        <v>18</v>
      </c>
      <c r="G1040" s="26">
        <v>1</v>
      </c>
      <c r="H1040" s="31"/>
      <c r="I1040" s="27">
        <v>0</v>
      </c>
      <c r="J1040" s="28">
        <f t="shared" si="33"/>
        <v>0</v>
      </c>
      <c r="K1040" s="29" t="s">
        <v>50</v>
      </c>
      <c r="L1040" s="29" t="s">
        <v>45</v>
      </c>
      <c r="M1040" s="29" t="s">
        <v>51</v>
      </c>
      <c r="N1040" s="30" t="str">
        <f>VLOOKUP(M1040,[8]OPERACIONAL!$A$1:$C$12,2,FALSE)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VLOOKUP(M1041,[8]OPERACIONAL!$A$1:$C$12,2,FALSE)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VLOOKUP(M1042,[8]OPERACIONAL!$A$1:$C$12,2,FALSE)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VLOOKUP(M1043,[8]OPERACIONAL!$A$1:$C$12,2,FALSE)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VLOOKUP(M1044,[8]OPERACIONAL!$A$1:$C$12,2,FALSE)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VLOOKUP(M1045,[8]OPERACIONAL!$A$1:$C$12,2,FALSE)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VLOOKUP(M1046,[8]OPERACIONAL!$A$1:$C$12,2,FALSE)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VLOOKUP(M1047,[8]OPERACIONAL!$A$1:$C$12,2,FALSE)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VLOOKUP(M1048,[8]OPERACIONAL!$A$1:$C$12,2,FALSE)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VLOOKUP(M1049,[8]OPERACIONAL!$A$1:$C$12,2,FALSE)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EE16-2117-435A-ACFA-FFC10429192B}">
  <dimension ref="B1:N1049"/>
  <sheetViews>
    <sheetView zoomScale="110" zoomScaleNormal="110" workbookViewId="0">
      <selection activeCell="K101" sqref="K4:M101"/>
    </sheetView>
  </sheetViews>
  <sheetFormatPr defaultRowHeight="12"/>
  <cols>
    <col min="1" max="1" width="9.140625" style="1"/>
    <col min="2" max="2" width="4.140625" style="1" bestFit="1" customWidth="1"/>
    <col min="3" max="3" width="6" style="1" bestFit="1" customWidth="1"/>
    <col min="4" max="5" width="11.5703125" style="2" bestFit="1" customWidth="1"/>
    <col min="6" max="6" width="7.7109375" style="1" bestFit="1" customWidth="1"/>
    <col min="7" max="7" width="9.42578125" style="1" customWidth="1"/>
    <col min="8" max="8" width="11.5703125" style="1" bestFit="1" customWidth="1"/>
    <col min="9" max="9" width="13.7109375" style="1" bestFit="1" customWidth="1"/>
    <col min="10" max="10" width="15.28515625" style="1" bestFit="1" customWidth="1"/>
    <col min="11" max="12" width="11.5703125" style="2" bestFit="1" customWidth="1"/>
    <col min="13" max="13" width="17.140625" style="2" bestFit="1" customWidth="1"/>
    <col min="14" max="14" width="75.42578125" style="1" customWidth="1"/>
    <col min="15" max="16384" width="9.140625" style="1"/>
  </cols>
  <sheetData>
    <row r="1" spans="2:14" ht="12.75" thickBot="1">
      <c r="I1" s="3" t="s">
        <v>0</v>
      </c>
      <c r="J1" s="4">
        <f>SUBTOTAL(9,J4:J1049)</f>
        <v>25310583.960000001</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48.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36">
      <c r="B4" s="14" t="str">
        <f>MID(C4,1,2)</f>
        <v>20</v>
      </c>
      <c r="C4" s="15" t="s">
        <v>719</v>
      </c>
      <c r="D4" s="16" t="s">
        <v>720</v>
      </c>
      <c r="E4" s="16" t="s">
        <v>721</v>
      </c>
      <c r="F4" s="15" t="s">
        <v>18</v>
      </c>
      <c r="G4" s="17">
        <v>1</v>
      </c>
      <c r="H4" s="18">
        <v>45292</v>
      </c>
      <c r="I4" s="19">
        <v>96000</v>
      </c>
      <c r="J4" s="20">
        <f>G4*I4</f>
        <v>96000</v>
      </c>
      <c r="K4" s="21" t="s">
        <v>20</v>
      </c>
      <c r="L4" s="21" t="s">
        <v>21</v>
      </c>
      <c r="M4" s="21" t="s">
        <v>37</v>
      </c>
      <c r="N4" s="22" t="str">
        <f>VLOOKUP(M4,[9]OPERACIONAL!$A$1:$C$13,2,FALSE)</f>
        <v>OUTROS SERVIÇOS DE TERCEIROS - PESSOA FÍSICA</v>
      </c>
    </row>
    <row r="5" spans="2:14" ht="60">
      <c r="B5" s="23" t="str">
        <f t="shared" ref="B5:B68" si="0">MID(C5,1,2)</f>
        <v>20</v>
      </c>
      <c r="C5" s="24" t="s">
        <v>719</v>
      </c>
      <c r="D5" s="25" t="s">
        <v>722</v>
      </c>
      <c r="E5" s="25" t="s">
        <v>723</v>
      </c>
      <c r="F5" s="24" t="s">
        <v>18</v>
      </c>
      <c r="G5" s="26">
        <v>1</v>
      </c>
      <c r="H5" s="45">
        <v>45292</v>
      </c>
      <c r="I5" s="27">
        <v>96000</v>
      </c>
      <c r="J5" s="28">
        <f t="shared" ref="J5:J68" si="1">G5*I5</f>
        <v>96000</v>
      </c>
      <c r="K5" s="29" t="s">
        <v>20</v>
      </c>
      <c r="L5" s="29" t="s">
        <v>21</v>
      </c>
      <c r="M5" s="29" t="s">
        <v>37</v>
      </c>
      <c r="N5" s="30" t="str">
        <f>VLOOKUP(M5,[9]OPERACIONAL!$A$1:$C$13,2,FALSE)</f>
        <v>OUTROS SERVIÇOS DE TERCEIROS - PESSOA FÍSICA</v>
      </c>
    </row>
    <row r="6" spans="2:14" ht="84">
      <c r="B6" s="23" t="str">
        <f t="shared" si="0"/>
        <v>20</v>
      </c>
      <c r="C6" s="24" t="s">
        <v>719</v>
      </c>
      <c r="D6" s="25" t="s">
        <v>720</v>
      </c>
      <c r="E6" s="25" t="s">
        <v>724</v>
      </c>
      <c r="F6" s="24" t="s">
        <v>18</v>
      </c>
      <c r="G6" s="26">
        <v>1</v>
      </c>
      <c r="H6" s="45">
        <v>45292</v>
      </c>
      <c r="I6" s="27">
        <v>96000</v>
      </c>
      <c r="J6" s="28">
        <f t="shared" si="1"/>
        <v>96000</v>
      </c>
      <c r="K6" s="29" t="s">
        <v>20</v>
      </c>
      <c r="L6" s="29" t="s">
        <v>21</v>
      </c>
      <c r="M6" s="29" t="s">
        <v>37</v>
      </c>
      <c r="N6" s="30" t="str">
        <f>VLOOKUP(M6,[9]OPERACIONAL!$A$1:$C$13,2,FALSE)</f>
        <v>OUTROS SERVIÇOS DE TERCEIROS - PESSOA FÍSICA</v>
      </c>
    </row>
    <row r="7" spans="2:14" ht="36">
      <c r="B7" s="23" t="str">
        <f t="shared" si="0"/>
        <v>20</v>
      </c>
      <c r="C7" s="24" t="s">
        <v>719</v>
      </c>
      <c r="D7" s="25" t="s">
        <v>725</v>
      </c>
      <c r="E7" s="25" t="s">
        <v>726</v>
      </c>
      <c r="F7" s="24" t="s">
        <v>18</v>
      </c>
      <c r="G7" s="26">
        <v>1</v>
      </c>
      <c r="H7" s="45">
        <v>45292</v>
      </c>
      <c r="I7" s="27">
        <v>61200</v>
      </c>
      <c r="J7" s="28">
        <f t="shared" si="1"/>
        <v>61200</v>
      </c>
      <c r="K7" s="29" t="s">
        <v>20</v>
      </c>
      <c r="L7" s="29" t="s">
        <v>21</v>
      </c>
      <c r="M7" s="29" t="s">
        <v>37</v>
      </c>
      <c r="N7" s="30" t="str">
        <f>VLOOKUP(M7,[9]OPERACIONAL!$A$1:$C$13,2,FALSE)</f>
        <v>OUTROS SERVIÇOS DE TERCEIROS - PESSOA FÍSICA</v>
      </c>
    </row>
    <row r="8" spans="2:14" ht="60">
      <c r="B8" s="23" t="str">
        <f t="shared" si="0"/>
        <v>20</v>
      </c>
      <c r="C8" s="24" t="s">
        <v>719</v>
      </c>
      <c r="D8" s="25" t="s">
        <v>727</v>
      </c>
      <c r="E8" s="25" t="s">
        <v>728</v>
      </c>
      <c r="F8" s="24" t="s">
        <v>18</v>
      </c>
      <c r="G8" s="26">
        <v>1</v>
      </c>
      <c r="H8" s="45">
        <v>45292</v>
      </c>
      <c r="I8" s="27">
        <v>71000</v>
      </c>
      <c r="J8" s="28">
        <f t="shared" si="1"/>
        <v>71000</v>
      </c>
      <c r="K8" s="29" t="s">
        <v>20</v>
      </c>
      <c r="L8" s="29" t="s">
        <v>21</v>
      </c>
      <c r="M8" s="29" t="s">
        <v>34</v>
      </c>
      <c r="N8" s="30" t="str">
        <f>VLOOKUP(M8,[9]OPERACIONAL!$A$1:$C$13,2,FALSE)</f>
        <v>OUTROS SERVIÇOS DE TERCEIROS - PESSOA JURÍDICA</v>
      </c>
    </row>
    <row r="9" spans="2:14" ht="36">
      <c r="B9" s="23" t="str">
        <f t="shared" si="0"/>
        <v>20</v>
      </c>
      <c r="C9" s="24" t="s">
        <v>719</v>
      </c>
      <c r="D9" s="25" t="s">
        <v>729</v>
      </c>
      <c r="E9" s="25" t="s">
        <v>730</v>
      </c>
      <c r="F9" s="24" t="s">
        <v>18</v>
      </c>
      <c r="G9" s="26">
        <v>1</v>
      </c>
      <c r="H9" s="45">
        <v>45292</v>
      </c>
      <c r="I9" s="27">
        <v>8000</v>
      </c>
      <c r="J9" s="28">
        <f t="shared" si="1"/>
        <v>8000</v>
      </c>
      <c r="K9" s="29" t="s">
        <v>20</v>
      </c>
      <c r="L9" s="29" t="s">
        <v>21</v>
      </c>
      <c r="M9" s="29" t="s">
        <v>34</v>
      </c>
      <c r="N9" s="30" t="str">
        <f>VLOOKUP(M9,[9]OPERACIONAL!$A$1:$C$13,2,FALSE)</f>
        <v>OUTROS SERVIÇOS DE TERCEIROS - PESSOA JURÍDICA</v>
      </c>
    </row>
    <row r="10" spans="2:14" ht="36">
      <c r="B10" s="23" t="str">
        <f t="shared" si="0"/>
        <v>20</v>
      </c>
      <c r="C10" s="24" t="s">
        <v>719</v>
      </c>
      <c r="D10" s="25" t="s">
        <v>731</v>
      </c>
      <c r="E10" s="25" t="s">
        <v>732</v>
      </c>
      <c r="F10" s="24" t="s">
        <v>18</v>
      </c>
      <c r="G10" s="26">
        <v>1</v>
      </c>
      <c r="H10" s="45">
        <v>45292</v>
      </c>
      <c r="I10" s="27">
        <v>23000</v>
      </c>
      <c r="J10" s="28">
        <f t="shared" si="1"/>
        <v>23000</v>
      </c>
      <c r="K10" s="29" t="s">
        <v>20</v>
      </c>
      <c r="L10" s="29" t="s">
        <v>21</v>
      </c>
      <c r="M10" s="29" t="s">
        <v>34</v>
      </c>
      <c r="N10" s="30" t="str">
        <f>VLOOKUP(M10,[9]OPERACIONAL!$A$1:$C$13,2,FALSE)</f>
        <v>OUTROS SERVIÇOS DE TERCEIROS - PESSOA JURÍDICA</v>
      </c>
    </row>
    <row r="11" spans="2:14" ht="60">
      <c r="B11" s="23" t="str">
        <f t="shared" si="0"/>
        <v>20</v>
      </c>
      <c r="C11" s="24" t="s">
        <v>719</v>
      </c>
      <c r="D11" s="25" t="s">
        <v>733</v>
      </c>
      <c r="E11" s="25" t="s">
        <v>734</v>
      </c>
      <c r="F11" s="24" t="s">
        <v>18</v>
      </c>
      <c r="G11" s="26">
        <v>1</v>
      </c>
      <c r="H11" s="45">
        <v>45292</v>
      </c>
      <c r="I11" s="27">
        <v>151000</v>
      </c>
      <c r="J11" s="28">
        <f t="shared" si="1"/>
        <v>151000</v>
      </c>
      <c r="K11" s="29" t="s">
        <v>20</v>
      </c>
      <c r="L11" s="29" t="s">
        <v>21</v>
      </c>
      <c r="M11" s="29" t="s">
        <v>34</v>
      </c>
      <c r="N11" s="30" t="str">
        <f>VLOOKUP(M11,[9]OPERACIONAL!$A$1:$C$13,2,FALSE)</f>
        <v>OUTROS SERVIÇOS DE TERCEIROS - PESSOA JURÍDICA</v>
      </c>
    </row>
    <row r="12" spans="2:14" ht="60">
      <c r="B12" s="23" t="str">
        <f t="shared" si="0"/>
        <v>20</v>
      </c>
      <c r="C12" s="24" t="s">
        <v>719</v>
      </c>
      <c r="D12" s="25" t="s">
        <v>735</v>
      </c>
      <c r="E12" s="25" t="s">
        <v>736</v>
      </c>
      <c r="F12" s="24" t="s">
        <v>18</v>
      </c>
      <c r="G12" s="26">
        <v>1</v>
      </c>
      <c r="H12" s="45">
        <v>45292</v>
      </c>
      <c r="I12" s="27">
        <v>7000</v>
      </c>
      <c r="J12" s="28">
        <f t="shared" si="1"/>
        <v>7000</v>
      </c>
      <c r="K12" s="29" t="s">
        <v>20</v>
      </c>
      <c r="L12" s="29" t="s">
        <v>21</v>
      </c>
      <c r="M12" s="29" t="s">
        <v>34</v>
      </c>
      <c r="N12" s="30" t="str">
        <f>VLOOKUP(M12,[9]OPERACIONAL!$A$1:$C$13,2,FALSE)</f>
        <v>OUTROS SERVIÇOS DE TERCEIROS - PESSOA JURÍDICA</v>
      </c>
    </row>
    <row r="13" spans="2:14" ht="60">
      <c r="B13" s="23" t="str">
        <f t="shared" si="0"/>
        <v>20</v>
      </c>
      <c r="C13" s="24" t="s">
        <v>719</v>
      </c>
      <c r="D13" s="25" t="s">
        <v>737</v>
      </c>
      <c r="E13" s="25" t="s">
        <v>728</v>
      </c>
      <c r="F13" s="24" t="s">
        <v>18</v>
      </c>
      <c r="G13" s="26">
        <v>1</v>
      </c>
      <c r="H13" s="45">
        <v>45292</v>
      </c>
      <c r="I13" s="27">
        <v>24000</v>
      </c>
      <c r="J13" s="28">
        <f t="shared" si="1"/>
        <v>24000</v>
      </c>
      <c r="K13" s="29" t="s">
        <v>20</v>
      </c>
      <c r="L13" s="29" t="s">
        <v>21</v>
      </c>
      <c r="M13" s="29" t="s">
        <v>34</v>
      </c>
      <c r="N13" s="30" t="str">
        <f>VLOOKUP(M13,[9]OPERACIONAL!$A$1:$C$13,2,FALSE)</f>
        <v>OUTROS SERVIÇOS DE TERCEIROS - PESSOA JURÍDICA</v>
      </c>
    </row>
    <row r="14" spans="2:14" ht="72">
      <c r="B14" s="23" t="str">
        <f t="shared" si="0"/>
        <v>20</v>
      </c>
      <c r="C14" s="24" t="s">
        <v>719</v>
      </c>
      <c r="D14" s="25" t="s">
        <v>725</v>
      </c>
      <c r="E14" s="25" t="s">
        <v>738</v>
      </c>
      <c r="F14" s="24" t="s">
        <v>18</v>
      </c>
      <c r="G14" s="26">
        <v>1</v>
      </c>
      <c r="H14" s="45">
        <v>45292</v>
      </c>
      <c r="I14" s="27">
        <v>43000</v>
      </c>
      <c r="J14" s="28">
        <f t="shared" si="1"/>
        <v>43000</v>
      </c>
      <c r="K14" s="29" t="s">
        <v>20</v>
      </c>
      <c r="L14" s="29" t="s">
        <v>21</v>
      </c>
      <c r="M14" s="29" t="s">
        <v>34</v>
      </c>
      <c r="N14" s="30" t="str">
        <f>VLOOKUP(M14,[9]OPERACIONAL!$A$1:$C$13,2,FALSE)</f>
        <v>OUTROS SERVIÇOS DE TERCEIROS - PESSOA JURÍDICA</v>
      </c>
    </row>
    <row r="15" spans="2:14" ht="108">
      <c r="B15" s="23" t="str">
        <f t="shared" si="0"/>
        <v>20</v>
      </c>
      <c r="C15" s="24" t="s">
        <v>719</v>
      </c>
      <c r="D15" s="25" t="s">
        <v>725</v>
      </c>
      <c r="E15" s="25" t="s">
        <v>739</v>
      </c>
      <c r="F15" s="24" t="s">
        <v>18</v>
      </c>
      <c r="G15" s="26">
        <v>1</v>
      </c>
      <c r="H15" s="45">
        <v>45292</v>
      </c>
      <c r="I15" s="27">
        <v>23000</v>
      </c>
      <c r="J15" s="28">
        <f t="shared" si="1"/>
        <v>23000</v>
      </c>
      <c r="K15" s="29" t="s">
        <v>20</v>
      </c>
      <c r="L15" s="29" t="s">
        <v>69</v>
      </c>
      <c r="M15" s="29" t="s">
        <v>34</v>
      </c>
      <c r="N15" s="30" t="str">
        <f>VLOOKUP(M15,[9]OPERACIONAL!$A$1:$C$13,2,FALSE)</f>
        <v>OUTROS SERVIÇOS DE TERCEIROS - PESSOA JURÍDICA</v>
      </c>
    </row>
    <row r="16" spans="2:14" ht="36">
      <c r="B16" s="23" t="str">
        <f t="shared" si="0"/>
        <v>20</v>
      </c>
      <c r="C16" s="24" t="s">
        <v>719</v>
      </c>
      <c r="D16" s="25" t="s">
        <v>735</v>
      </c>
      <c r="E16" s="25" t="s">
        <v>732</v>
      </c>
      <c r="F16" s="24" t="s">
        <v>18</v>
      </c>
      <c r="G16" s="26">
        <v>1</v>
      </c>
      <c r="H16" s="45">
        <v>45292</v>
      </c>
      <c r="I16" s="27">
        <v>13000</v>
      </c>
      <c r="J16" s="28">
        <f t="shared" si="1"/>
        <v>13000</v>
      </c>
      <c r="K16" s="29" t="s">
        <v>20</v>
      </c>
      <c r="L16" s="29" t="s">
        <v>21</v>
      </c>
      <c r="M16" s="29" t="s">
        <v>34</v>
      </c>
      <c r="N16" s="30" t="str">
        <f>VLOOKUP(M16,[9]OPERACIONAL!$A$1:$C$13,2,FALSE)</f>
        <v>OUTROS SERVIÇOS DE TERCEIROS - PESSOA JURÍDICA</v>
      </c>
    </row>
    <row r="17" spans="2:14" ht="60">
      <c r="B17" s="23" t="str">
        <f t="shared" si="0"/>
        <v>20</v>
      </c>
      <c r="C17" s="24" t="s">
        <v>719</v>
      </c>
      <c r="D17" s="25" t="s">
        <v>727</v>
      </c>
      <c r="E17" s="25" t="s">
        <v>736</v>
      </c>
      <c r="F17" s="24" t="s">
        <v>18</v>
      </c>
      <c r="G17" s="26">
        <v>1</v>
      </c>
      <c r="H17" s="45">
        <v>45292</v>
      </c>
      <c r="I17" s="27">
        <v>26000</v>
      </c>
      <c r="J17" s="28">
        <f t="shared" si="1"/>
        <v>26000</v>
      </c>
      <c r="K17" s="29" t="s">
        <v>20</v>
      </c>
      <c r="L17" s="29" t="s">
        <v>21</v>
      </c>
      <c r="M17" s="29" t="s">
        <v>34</v>
      </c>
      <c r="N17" s="30" t="str">
        <f>VLOOKUP(M17,[9]OPERACIONAL!$A$1:$C$13,2,FALSE)</f>
        <v>OUTROS SERVIÇOS DE TERCEIROS - PESSOA JURÍDICA</v>
      </c>
    </row>
    <row r="18" spans="2:14" ht="36">
      <c r="B18" s="23" t="str">
        <f t="shared" si="0"/>
        <v>20</v>
      </c>
      <c r="C18" s="24" t="s">
        <v>719</v>
      </c>
      <c r="D18" s="25" t="s">
        <v>727</v>
      </c>
      <c r="E18" s="25" t="s">
        <v>730</v>
      </c>
      <c r="F18" s="24" t="s">
        <v>18</v>
      </c>
      <c r="G18" s="26">
        <v>1</v>
      </c>
      <c r="H18" s="45">
        <v>45292</v>
      </c>
      <c r="I18" s="27">
        <v>17000</v>
      </c>
      <c r="J18" s="28">
        <f t="shared" si="1"/>
        <v>17000</v>
      </c>
      <c r="K18" s="29" t="s">
        <v>20</v>
      </c>
      <c r="L18" s="29" t="s">
        <v>21</v>
      </c>
      <c r="M18" s="29" t="s">
        <v>34</v>
      </c>
      <c r="N18" s="30" t="str">
        <f>VLOOKUP(M18,[9]OPERACIONAL!$A$1:$C$13,2,FALSE)</f>
        <v>OUTROS SERVIÇOS DE TERCEIROS - PESSOA JURÍDICA</v>
      </c>
    </row>
    <row r="19" spans="2:14" ht="84">
      <c r="B19" s="23" t="str">
        <f t="shared" si="0"/>
        <v>20</v>
      </c>
      <c r="C19" s="24" t="s">
        <v>719</v>
      </c>
      <c r="D19" s="25" t="s">
        <v>740</v>
      </c>
      <c r="E19" s="25" t="s">
        <v>741</v>
      </c>
      <c r="F19" s="24" t="s">
        <v>18</v>
      </c>
      <c r="G19" s="26">
        <v>1</v>
      </c>
      <c r="H19" s="45">
        <v>45292</v>
      </c>
      <c r="I19" s="27">
        <v>188000</v>
      </c>
      <c r="J19" s="28">
        <f t="shared" si="1"/>
        <v>188000</v>
      </c>
      <c r="K19" s="29" t="s">
        <v>20</v>
      </c>
      <c r="L19" s="29" t="s">
        <v>21</v>
      </c>
      <c r="M19" s="29" t="s">
        <v>34</v>
      </c>
      <c r="N19" s="30" t="str">
        <f>VLOOKUP(M19,[9]OPERACIONAL!$A$1:$C$13,2,FALSE)</f>
        <v>OUTROS SERVIÇOS DE TERCEIROS - PESSOA JURÍDICA</v>
      </c>
    </row>
    <row r="20" spans="2:14" ht="60">
      <c r="B20" s="23" t="str">
        <f t="shared" si="0"/>
        <v>20</v>
      </c>
      <c r="C20" s="24" t="s">
        <v>719</v>
      </c>
      <c r="D20" s="25" t="s">
        <v>742</v>
      </c>
      <c r="E20" s="25" t="s">
        <v>743</v>
      </c>
      <c r="F20" s="24" t="s">
        <v>18</v>
      </c>
      <c r="G20" s="26">
        <v>1</v>
      </c>
      <c r="H20" s="45">
        <v>45292</v>
      </c>
      <c r="I20" s="27">
        <v>23000</v>
      </c>
      <c r="J20" s="28">
        <f t="shared" si="1"/>
        <v>23000</v>
      </c>
      <c r="K20" s="29" t="s">
        <v>20</v>
      </c>
      <c r="L20" s="29" t="s">
        <v>21</v>
      </c>
      <c r="M20" s="29" t="s">
        <v>34</v>
      </c>
      <c r="N20" s="30" t="str">
        <f>VLOOKUP(M20,[9]OPERACIONAL!$A$1:$C$13,2,FALSE)</f>
        <v>OUTROS SERVIÇOS DE TERCEIROS - PESSOA JURÍDICA</v>
      </c>
    </row>
    <row r="21" spans="2:14" ht="60">
      <c r="B21" s="23" t="str">
        <f t="shared" si="0"/>
        <v>20</v>
      </c>
      <c r="C21" s="24" t="s">
        <v>719</v>
      </c>
      <c r="D21" s="25" t="s">
        <v>731</v>
      </c>
      <c r="E21" s="25" t="s">
        <v>744</v>
      </c>
      <c r="F21" s="24" t="s">
        <v>18</v>
      </c>
      <c r="G21" s="26">
        <v>1</v>
      </c>
      <c r="H21" s="45">
        <v>45292</v>
      </c>
      <c r="I21" s="27">
        <v>18000</v>
      </c>
      <c r="J21" s="28">
        <f t="shared" si="1"/>
        <v>18000</v>
      </c>
      <c r="K21" s="29" t="s">
        <v>20</v>
      </c>
      <c r="L21" s="29" t="s">
        <v>21</v>
      </c>
      <c r="M21" s="29" t="s">
        <v>34</v>
      </c>
      <c r="N21" s="30" t="str">
        <f>VLOOKUP(M21,[9]OPERACIONAL!$A$1:$C$13,2,FALSE)</f>
        <v>OUTROS SERVIÇOS DE TERCEIROS - PESSOA JURÍDICA</v>
      </c>
    </row>
    <row r="22" spans="2:14" ht="60">
      <c r="B22" s="23" t="str">
        <f t="shared" si="0"/>
        <v>20</v>
      </c>
      <c r="C22" s="24" t="s">
        <v>719</v>
      </c>
      <c r="D22" s="25" t="s">
        <v>745</v>
      </c>
      <c r="E22" s="25" t="s">
        <v>746</v>
      </c>
      <c r="F22" s="24" t="s">
        <v>18</v>
      </c>
      <c r="G22" s="26">
        <v>1</v>
      </c>
      <c r="H22" s="45">
        <v>45292</v>
      </c>
      <c r="I22" s="27">
        <v>16000</v>
      </c>
      <c r="J22" s="28">
        <f t="shared" si="1"/>
        <v>16000</v>
      </c>
      <c r="K22" s="29" t="s">
        <v>20</v>
      </c>
      <c r="L22" s="29" t="s">
        <v>21</v>
      </c>
      <c r="M22" s="29" t="s">
        <v>34</v>
      </c>
      <c r="N22" s="30" t="str">
        <f>VLOOKUP(M22,[9]OPERACIONAL!$A$1:$C$13,2,FALSE)</f>
        <v>OUTROS SERVIÇOS DE TERCEIROS - PESSOA JURÍDICA</v>
      </c>
    </row>
    <row r="23" spans="2:14" ht="36">
      <c r="B23" s="23" t="str">
        <f t="shared" si="0"/>
        <v>20</v>
      </c>
      <c r="C23" s="24" t="s">
        <v>719</v>
      </c>
      <c r="D23" s="25" t="s">
        <v>747</v>
      </c>
      <c r="E23" s="25" t="s">
        <v>748</v>
      </c>
      <c r="F23" s="24" t="s">
        <v>18</v>
      </c>
      <c r="G23" s="26">
        <v>1</v>
      </c>
      <c r="H23" s="45">
        <v>45292</v>
      </c>
      <c r="I23" s="27">
        <v>1470000</v>
      </c>
      <c r="J23" s="28">
        <f t="shared" si="1"/>
        <v>1470000</v>
      </c>
      <c r="K23" s="29" t="s">
        <v>20</v>
      </c>
      <c r="L23" s="29" t="s">
        <v>21</v>
      </c>
      <c r="M23" s="29" t="s">
        <v>602</v>
      </c>
      <c r="N23" s="30" t="str">
        <f>VLOOKUP(M23,[9]OPERACIONAL!$A$1:$C$13,2,FALSE)</f>
        <v>OUTRAS DESPESAS DE PESSOAL DECORRENTES DE CONTRATOS DE TERCEIRIZAÇÃO</v>
      </c>
    </row>
    <row r="24" spans="2:14" ht="48">
      <c r="B24" s="23" t="str">
        <f t="shared" si="0"/>
        <v>20</v>
      </c>
      <c r="C24" s="24" t="s">
        <v>719</v>
      </c>
      <c r="D24" s="25" t="s">
        <v>749</v>
      </c>
      <c r="E24" s="25" t="s">
        <v>748</v>
      </c>
      <c r="F24" s="24" t="s">
        <v>18</v>
      </c>
      <c r="G24" s="26">
        <v>1</v>
      </c>
      <c r="H24" s="45">
        <v>45292</v>
      </c>
      <c r="I24" s="27">
        <v>76000</v>
      </c>
      <c r="J24" s="28">
        <f t="shared" si="1"/>
        <v>76000</v>
      </c>
      <c r="K24" s="29" t="s">
        <v>20</v>
      </c>
      <c r="L24" s="29" t="s">
        <v>21</v>
      </c>
      <c r="M24" s="29" t="s">
        <v>28</v>
      </c>
      <c r="N24" s="30" t="str">
        <f>VLOOKUP(M24,[9]OPERACIONAL!$A$1:$C$13,2,FALSE)</f>
        <v>SERVIÇOS DE TECNOLOGIA DA INFORMAÇÃO E COMUNICAÇÃO - PESSOA JURÍDICA</v>
      </c>
    </row>
    <row r="25" spans="2:14" ht="84">
      <c r="B25" s="23" t="str">
        <f t="shared" si="0"/>
        <v>20</v>
      </c>
      <c r="C25" s="24" t="s">
        <v>719</v>
      </c>
      <c r="D25" s="25" t="s">
        <v>750</v>
      </c>
      <c r="E25" s="25" t="s">
        <v>751</v>
      </c>
      <c r="F25" s="24" t="s">
        <v>18</v>
      </c>
      <c r="G25" s="26">
        <v>1</v>
      </c>
      <c r="H25" s="45">
        <v>45292</v>
      </c>
      <c r="I25" s="27">
        <v>1000000</v>
      </c>
      <c r="J25" s="28">
        <f t="shared" si="1"/>
        <v>1000000</v>
      </c>
      <c r="K25" s="29" t="s">
        <v>20</v>
      </c>
      <c r="L25" s="29" t="s">
        <v>21</v>
      </c>
      <c r="M25" s="29" t="s">
        <v>37</v>
      </c>
      <c r="N25" s="30" t="str">
        <f>VLOOKUP(M25,[9]OPERACIONAL!$A$1:$C$13,2,FALSE)</f>
        <v>OUTROS SERVIÇOS DE TERCEIROS - PESSOA FÍSICA</v>
      </c>
    </row>
    <row r="26" spans="2:14" ht="48">
      <c r="B26" s="23" t="str">
        <f t="shared" si="0"/>
        <v>20</v>
      </c>
      <c r="C26" s="24" t="s">
        <v>719</v>
      </c>
      <c r="D26" s="25" t="s">
        <v>752</v>
      </c>
      <c r="E26" s="25" t="s">
        <v>753</v>
      </c>
      <c r="F26" s="24" t="s">
        <v>18</v>
      </c>
      <c r="G26" s="26">
        <v>12</v>
      </c>
      <c r="H26" s="45">
        <v>45292</v>
      </c>
      <c r="I26" s="27">
        <v>334</v>
      </c>
      <c r="J26" s="28">
        <f t="shared" si="1"/>
        <v>4008</v>
      </c>
      <c r="K26" s="29" t="s">
        <v>189</v>
      </c>
      <c r="L26" s="29" t="s">
        <v>21</v>
      </c>
      <c r="M26" s="29" t="s">
        <v>31</v>
      </c>
      <c r="N26" s="30" t="str">
        <f>VLOOKUP(M26,[9]OPERACIONAL!$A$1:$C$13,2,FALSE)</f>
        <v>MATERIAL DE CONSUMO</v>
      </c>
    </row>
    <row r="27" spans="2:14" ht="48">
      <c r="B27" s="23" t="str">
        <f t="shared" si="0"/>
        <v>20</v>
      </c>
      <c r="C27" s="24" t="s">
        <v>719</v>
      </c>
      <c r="D27" s="25" t="s">
        <v>754</v>
      </c>
      <c r="E27" s="25" t="s">
        <v>755</v>
      </c>
      <c r="F27" s="24" t="s">
        <v>18</v>
      </c>
      <c r="G27" s="26">
        <v>6</v>
      </c>
      <c r="H27" s="45">
        <v>45474</v>
      </c>
      <c r="I27" s="27">
        <v>6350</v>
      </c>
      <c r="J27" s="28">
        <f t="shared" si="1"/>
        <v>38100</v>
      </c>
      <c r="K27" s="29" t="s">
        <v>43</v>
      </c>
      <c r="L27" s="29" t="s">
        <v>21</v>
      </c>
      <c r="M27" s="29" t="s">
        <v>22</v>
      </c>
      <c r="N27" s="30" t="str">
        <f>VLOOKUP(M27,[9]OPERACIONAL!$A$1:$C$13,2,FALSE)</f>
        <v>EQUIPAMENTOS E MATERIAL PERMANENTE</v>
      </c>
    </row>
    <row r="28" spans="2:14" ht="84">
      <c r="B28" s="23" t="str">
        <f t="shared" si="0"/>
        <v>20</v>
      </c>
      <c r="C28" s="24" t="s">
        <v>719</v>
      </c>
      <c r="D28" s="25" t="s">
        <v>756</v>
      </c>
      <c r="E28" s="25" t="s">
        <v>757</v>
      </c>
      <c r="F28" s="24" t="s">
        <v>18</v>
      </c>
      <c r="G28" s="26">
        <v>12</v>
      </c>
      <c r="H28" s="45">
        <v>45292</v>
      </c>
      <c r="I28" s="27">
        <v>100</v>
      </c>
      <c r="J28" s="28">
        <f t="shared" si="1"/>
        <v>1200</v>
      </c>
      <c r="K28" s="29" t="s">
        <v>189</v>
      </c>
      <c r="L28" s="29" t="s">
        <v>21</v>
      </c>
      <c r="M28" s="29" t="s">
        <v>31</v>
      </c>
      <c r="N28" s="30" t="str">
        <f>VLOOKUP(M28,[9]OPERACIONAL!$A$1:$C$13,2,FALSE)</f>
        <v>MATERIAL DE CONSUMO</v>
      </c>
    </row>
    <row r="29" spans="2:14" ht="84">
      <c r="B29" s="23" t="str">
        <f t="shared" si="0"/>
        <v>20</v>
      </c>
      <c r="C29" s="24" t="s">
        <v>719</v>
      </c>
      <c r="D29" s="25" t="s">
        <v>758</v>
      </c>
      <c r="E29" s="25" t="s">
        <v>759</v>
      </c>
      <c r="F29" s="24" t="s">
        <v>18</v>
      </c>
      <c r="G29" s="26">
        <v>44000</v>
      </c>
      <c r="H29" s="45">
        <v>45413</v>
      </c>
      <c r="I29" s="27">
        <v>0.55000000000000004</v>
      </c>
      <c r="J29" s="28">
        <f t="shared" si="1"/>
        <v>24200.000000000004</v>
      </c>
      <c r="K29" s="29" t="s">
        <v>20</v>
      </c>
      <c r="L29" s="29" t="s">
        <v>21</v>
      </c>
      <c r="M29" s="29" t="s">
        <v>31</v>
      </c>
      <c r="N29" s="30" t="str">
        <f>VLOOKUP(M29,[9]OPERACIONAL!$A$1:$C$13,2,FALSE)</f>
        <v>MATERIAL DE CONSUMO</v>
      </c>
    </row>
    <row r="30" spans="2:14" ht="48">
      <c r="B30" s="23" t="str">
        <f t="shared" si="0"/>
        <v>20</v>
      </c>
      <c r="C30" s="24" t="s">
        <v>719</v>
      </c>
      <c r="D30" s="25" t="s">
        <v>760</v>
      </c>
      <c r="E30" s="25" t="s">
        <v>761</v>
      </c>
      <c r="F30" s="24" t="s">
        <v>18</v>
      </c>
      <c r="G30" s="26">
        <v>12</v>
      </c>
      <c r="H30" s="45">
        <v>45292</v>
      </c>
      <c r="I30" s="27">
        <v>420</v>
      </c>
      <c r="J30" s="28">
        <f t="shared" si="1"/>
        <v>5040</v>
      </c>
      <c r="K30" s="29" t="s">
        <v>189</v>
      </c>
      <c r="L30" s="29" t="s">
        <v>21</v>
      </c>
      <c r="M30" s="29" t="s">
        <v>31</v>
      </c>
      <c r="N30" s="30" t="str">
        <f>VLOOKUP(M30,[9]OPERACIONAL!$A$1:$C$13,2,FALSE)</f>
        <v>MATERIAL DE CONSUMO</v>
      </c>
    </row>
    <row r="31" spans="2:14" ht="48">
      <c r="B31" s="23" t="str">
        <f t="shared" si="0"/>
        <v>20</v>
      </c>
      <c r="C31" s="24" t="s">
        <v>719</v>
      </c>
      <c r="D31" s="25" t="s">
        <v>762</v>
      </c>
      <c r="E31" s="25" t="s">
        <v>763</v>
      </c>
      <c r="F31" s="24" t="s">
        <v>18</v>
      </c>
      <c r="G31" s="26">
        <v>200</v>
      </c>
      <c r="H31" s="45">
        <v>45597</v>
      </c>
      <c r="I31" s="27">
        <v>50</v>
      </c>
      <c r="J31" s="28">
        <f t="shared" si="1"/>
        <v>10000</v>
      </c>
      <c r="K31" s="29" t="s">
        <v>20</v>
      </c>
      <c r="L31" s="29" t="s">
        <v>21</v>
      </c>
      <c r="M31" s="29" t="s">
        <v>34</v>
      </c>
      <c r="N31" s="30" t="str">
        <f>VLOOKUP(M31,[9]OPERACIONAL!$A$1:$C$13,2,FALSE)</f>
        <v>OUTROS SERVIÇOS DE TERCEIROS - PESSOA JURÍDICA</v>
      </c>
    </row>
    <row r="32" spans="2:14" ht="84">
      <c r="B32" s="23" t="str">
        <f t="shared" si="0"/>
        <v>20</v>
      </c>
      <c r="C32" s="24" t="s">
        <v>719</v>
      </c>
      <c r="D32" s="25" t="s">
        <v>764</v>
      </c>
      <c r="E32" s="25" t="s">
        <v>765</v>
      </c>
      <c r="F32" s="24" t="s">
        <v>18</v>
      </c>
      <c r="G32" s="26">
        <v>12</v>
      </c>
      <c r="H32" s="45">
        <v>45292</v>
      </c>
      <c r="I32" s="27">
        <v>3083.33</v>
      </c>
      <c r="J32" s="28">
        <f t="shared" si="1"/>
        <v>36999.96</v>
      </c>
      <c r="K32" s="29" t="s">
        <v>43</v>
      </c>
      <c r="L32" s="29" t="s">
        <v>21</v>
      </c>
      <c r="M32" s="29" t="s">
        <v>31</v>
      </c>
      <c r="N32" s="30" t="str">
        <f>VLOOKUP(M32,[9]OPERACIONAL!$A$1:$C$13,2,FALSE)</f>
        <v>MATERIAL DE CONSUMO</v>
      </c>
    </row>
    <row r="33" spans="2:14" ht="120">
      <c r="B33" s="23" t="str">
        <f t="shared" si="0"/>
        <v>20</v>
      </c>
      <c r="C33" s="24" t="s">
        <v>719</v>
      </c>
      <c r="D33" s="25" t="s">
        <v>766</v>
      </c>
      <c r="E33" s="25" t="s">
        <v>767</v>
      </c>
      <c r="F33" s="24" t="s">
        <v>18</v>
      </c>
      <c r="G33" s="26">
        <v>15</v>
      </c>
      <c r="H33" s="45">
        <v>45444</v>
      </c>
      <c r="I33" s="27">
        <v>6000</v>
      </c>
      <c r="J33" s="28">
        <f t="shared" si="1"/>
        <v>90000</v>
      </c>
      <c r="K33" s="29" t="s">
        <v>43</v>
      </c>
      <c r="L33" s="29" t="s">
        <v>21</v>
      </c>
      <c r="M33" s="29" t="s">
        <v>22</v>
      </c>
      <c r="N33" s="30" t="str">
        <f>VLOOKUP(M33,[9]OPERACIONAL!$A$1:$C$13,2,FALSE)</f>
        <v>EQUIPAMENTOS E MATERIAL PERMANENTE</v>
      </c>
    </row>
    <row r="34" spans="2:14" ht="72">
      <c r="B34" s="23" t="str">
        <f t="shared" si="0"/>
        <v>20</v>
      </c>
      <c r="C34" s="24" t="s">
        <v>719</v>
      </c>
      <c r="D34" s="25" t="s">
        <v>768</v>
      </c>
      <c r="E34" s="25" t="s">
        <v>769</v>
      </c>
      <c r="F34" s="24" t="s">
        <v>18</v>
      </c>
      <c r="G34" s="26">
        <v>12</v>
      </c>
      <c r="H34" s="45">
        <v>45292</v>
      </c>
      <c r="I34" s="27">
        <v>1250</v>
      </c>
      <c r="J34" s="28">
        <f t="shared" si="1"/>
        <v>15000</v>
      </c>
      <c r="K34" s="29" t="s">
        <v>43</v>
      </c>
      <c r="L34" s="29" t="s">
        <v>21</v>
      </c>
      <c r="M34" s="29" t="s">
        <v>31</v>
      </c>
      <c r="N34" s="30" t="str">
        <f>VLOOKUP(M34,[9]OPERACIONAL!$A$1:$C$13,2,FALSE)</f>
        <v>MATERIAL DE CONSUMO</v>
      </c>
    </row>
    <row r="35" spans="2:14" ht="36">
      <c r="B35" s="23" t="str">
        <f t="shared" si="0"/>
        <v>20</v>
      </c>
      <c r="C35" s="24" t="s">
        <v>719</v>
      </c>
      <c r="D35" s="25" t="s">
        <v>770</v>
      </c>
      <c r="E35" s="25" t="s">
        <v>771</v>
      </c>
      <c r="F35" s="24" t="s">
        <v>18</v>
      </c>
      <c r="G35" s="26">
        <v>1</v>
      </c>
      <c r="H35" s="45">
        <v>45566</v>
      </c>
      <c r="I35" s="27">
        <v>1300</v>
      </c>
      <c r="J35" s="28">
        <f t="shared" si="1"/>
        <v>1300</v>
      </c>
      <c r="K35" s="29" t="s">
        <v>43</v>
      </c>
      <c r="L35" s="29" t="s">
        <v>21</v>
      </c>
      <c r="M35" s="29" t="s">
        <v>34</v>
      </c>
      <c r="N35" s="30" t="str">
        <f>VLOOKUP(M35,[9]OPERACIONAL!$A$1:$C$13,2,FALSE)</f>
        <v>OUTROS SERVIÇOS DE TERCEIROS - PESSOA JURÍDICA</v>
      </c>
    </row>
    <row r="36" spans="2:14" ht="60">
      <c r="B36" s="23" t="str">
        <f t="shared" si="0"/>
        <v>20</v>
      </c>
      <c r="C36" s="24" t="s">
        <v>719</v>
      </c>
      <c r="D36" s="25" t="s">
        <v>772</v>
      </c>
      <c r="E36" s="25" t="s">
        <v>773</v>
      </c>
      <c r="F36" s="24" t="s">
        <v>18</v>
      </c>
      <c r="G36" s="26">
        <v>1</v>
      </c>
      <c r="H36" s="45">
        <v>45627</v>
      </c>
      <c r="I36" s="27">
        <v>9560</v>
      </c>
      <c r="J36" s="28">
        <f t="shared" si="1"/>
        <v>9560</v>
      </c>
      <c r="K36" s="29" t="s">
        <v>43</v>
      </c>
      <c r="L36" s="29" t="s">
        <v>21</v>
      </c>
      <c r="M36" s="29" t="s">
        <v>34</v>
      </c>
      <c r="N36" s="30" t="str">
        <f>VLOOKUP(M36,[9]OPERACIONAL!$A$1:$C$13,2,FALSE)</f>
        <v>OUTROS SERVIÇOS DE TERCEIROS - PESSOA JURÍDICA</v>
      </c>
    </row>
    <row r="37" spans="2:14" ht="60">
      <c r="B37" s="23" t="str">
        <f t="shared" si="0"/>
        <v>20</v>
      </c>
      <c r="C37" s="24" t="s">
        <v>719</v>
      </c>
      <c r="D37" s="25" t="s">
        <v>774</v>
      </c>
      <c r="E37" s="25" t="s">
        <v>775</v>
      </c>
      <c r="F37" s="24" t="s">
        <v>18</v>
      </c>
      <c r="G37" s="26">
        <v>1</v>
      </c>
      <c r="H37" s="45">
        <v>45597</v>
      </c>
      <c r="I37" s="27">
        <v>17000</v>
      </c>
      <c r="J37" s="28">
        <f t="shared" si="1"/>
        <v>17000</v>
      </c>
      <c r="K37" s="29" t="s">
        <v>43</v>
      </c>
      <c r="L37" s="29" t="s">
        <v>21</v>
      </c>
      <c r="M37" s="29" t="s">
        <v>34</v>
      </c>
      <c r="N37" s="30" t="str">
        <f>VLOOKUP(M37,[9]OPERACIONAL!$A$1:$C$13,2,FALSE)</f>
        <v>OUTROS SERVIÇOS DE TERCEIROS - PESSOA JURÍDICA</v>
      </c>
    </row>
    <row r="38" spans="2:14" ht="96">
      <c r="B38" s="23" t="str">
        <f t="shared" si="0"/>
        <v>20</v>
      </c>
      <c r="C38" s="24" t="s">
        <v>719</v>
      </c>
      <c r="D38" s="25" t="s">
        <v>776</v>
      </c>
      <c r="E38" s="25" t="s">
        <v>777</v>
      </c>
      <c r="F38" s="24" t="s">
        <v>18</v>
      </c>
      <c r="G38" s="26">
        <v>1</v>
      </c>
      <c r="H38" s="45">
        <v>45292</v>
      </c>
      <c r="I38" s="27">
        <v>140000</v>
      </c>
      <c r="J38" s="28">
        <f t="shared" si="1"/>
        <v>140000</v>
      </c>
      <c r="K38" s="29" t="s">
        <v>20</v>
      </c>
      <c r="L38" s="29" t="s">
        <v>21</v>
      </c>
      <c r="M38" s="29" t="s">
        <v>34</v>
      </c>
      <c r="N38" s="30" t="str">
        <f>VLOOKUP(M38,[9]OPERACIONAL!$A$1:$C$13,2,FALSE)</f>
        <v>OUTROS SERVIÇOS DE TERCEIROS - PESSOA JURÍDICA</v>
      </c>
    </row>
    <row r="39" spans="2:14" ht="72">
      <c r="B39" s="23" t="str">
        <f t="shared" si="0"/>
        <v>20</v>
      </c>
      <c r="C39" s="24" t="s">
        <v>719</v>
      </c>
      <c r="D39" s="25" t="s">
        <v>778</v>
      </c>
      <c r="E39" s="25" t="s">
        <v>779</v>
      </c>
      <c r="F39" s="24" t="s">
        <v>18</v>
      </c>
      <c r="G39" s="26">
        <v>1</v>
      </c>
      <c r="H39" s="45">
        <v>45505</v>
      </c>
      <c r="I39" s="27">
        <v>30000</v>
      </c>
      <c r="J39" s="28">
        <f t="shared" si="1"/>
        <v>30000</v>
      </c>
      <c r="K39" s="29" t="s">
        <v>43</v>
      </c>
      <c r="L39" s="29" t="s">
        <v>21</v>
      </c>
      <c r="M39" s="29" t="s">
        <v>34</v>
      </c>
      <c r="N39" s="30" t="str">
        <f>VLOOKUP(M39,[9]OPERACIONAL!$A$1:$C$13,2,FALSE)</f>
        <v>OUTROS SERVIÇOS DE TERCEIROS - PESSOA JURÍDICA</v>
      </c>
    </row>
    <row r="40" spans="2:14" ht="96">
      <c r="B40" s="23" t="str">
        <f t="shared" si="0"/>
        <v>20</v>
      </c>
      <c r="C40" s="24" t="s">
        <v>719</v>
      </c>
      <c r="D40" s="25" t="s">
        <v>780</v>
      </c>
      <c r="E40" s="25" t="s">
        <v>781</v>
      </c>
      <c r="F40" s="24" t="s">
        <v>18</v>
      </c>
      <c r="G40" s="26">
        <v>1</v>
      </c>
      <c r="H40" s="45">
        <v>45383</v>
      </c>
      <c r="I40" s="27">
        <v>8000</v>
      </c>
      <c r="J40" s="28">
        <f t="shared" si="1"/>
        <v>8000</v>
      </c>
      <c r="K40" s="29" t="s">
        <v>20</v>
      </c>
      <c r="L40" s="29" t="s">
        <v>21</v>
      </c>
      <c r="M40" s="29" t="s">
        <v>34</v>
      </c>
      <c r="N40" s="30" t="str">
        <f>VLOOKUP(M40,[9]OPERACIONAL!$A$1:$C$13,2,FALSE)</f>
        <v>OUTROS SERVIÇOS DE TERCEIROS - PESSOA JURÍDICA</v>
      </c>
    </row>
    <row r="41" spans="2:14" ht="216">
      <c r="B41" s="23" t="str">
        <f t="shared" si="0"/>
        <v>20</v>
      </c>
      <c r="C41" s="24" t="s">
        <v>719</v>
      </c>
      <c r="D41" s="25" t="s">
        <v>782</v>
      </c>
      <c r="E41" s="25" t="s">
        <v>769</v>
      </c>
      <c r="F41" s="24" t="s">
        <v>18</v>
      </c>
      <c r="G41" s="26">
        <v>12</v>
      </c>
      <c r="H41" s="45">
        <v>45292</v>
      </c>
      <c r="I41" s="27">
        <v>1500</v>
      </c>
      <c r="J41" s="28">
        <f t="shared" si="1"/>
        <v>18000</v>
      </c>
      <c r="K41" s="29" t="s">
        <v>189</v>
      </c>
      <c r="L41" s="29" t="s">
        <v>21</v>
      </c>
      <c r="M41" s="29" t="s">
        <v>31</v>
      </c>
      <c r="N41" s="30" t="str">
        <f>VLOOKUP(M41,[9]OPERACIONAL!$A$1:$C$13,2,FALSE)</f>
        <v>MATERIAL DE CONSUMO</v>
      </c>
    </row>
    <row r="42" spans="2:14" ht="84">
      <c r="B42" s="23" t="str">
        <f t="shared" si="0"/>
        <v>20</v>
      </c>
      <c r="C42" s="24" t="s">
        <v>719</v>
      </c>
      <c r="D42" s="25" t="s">
        <v>783</v>
      </c>
      <c r="E42" s="25" t="s">
        <v>769</v>
      </c>
      <c r="F42" s="24" t="s">
        <v>18</v>
      </c>
      <c r="G42" s="26">
        <v>12</v>
      </c>
      <c r="H42" s="45">
        <v>45292</v>
      </c>
      <c r="I42" s="27">
        <v>300</v>
      </c>
      <c r="J42" s="28">
        <f t="shared" si="1"/>
        <v>3600</v>
      </c>
      <c r="K42" s="29" t="s">
        <v>189</v>
      </c>
      <c r="L42" s="29" t="s">
        <v>21</v>
      </c>
      <c r="M42" s="29" t="s">
        <v>31</v>
      </c>
      <c r="N42" s="30" t="str">
        <f>VLOOKUP(M42,[9]OPERACIONAL!$A$1:$C$13,2,FALSE)</f>
        <v>MATERIAL DE CONSUMO</v>
      </c>
    </row>
    <row r="43" spans="2:14" ht="48">
      <c r="B43" s="23" t="str">
        <f t="shared" si="0"/>
        <v>20</v>
      </c>
      <c r="C43" s="24" t="s">
        <v>719</v>
      </c>
      <c r="D43" s="25" t="s">
        <v>784</v>
      </c>
      <c r="E43" s="25" t="s">
        <v>785</v>
      </c>
      <c r="F43" s="24" t="s">
        <v>18</v>
      </c>
      <c r="G43" s="26">
        <v>6</v>
      </c>
      <c r="H43" s="45">
        <v>45444</v>
      </c>
      <c r="I43" s="27">
        <v>1370</v>
      </c>
      <c r="J43" s="28">
        <f t="shared" si="1"/>
        <v>8220</v>
      </c>
      <c r="K43" s="29" t="s">
        <v>189</v>
      </c>
      <c r="L43" s="29" t="s">
        <v>21</v>
      </c>
      <c r="M43" s="29" t="s">
        <v>31</v>
      </c>
      <c r="N43" s="30" t="str">
        <f>VLOOKUP(M43,[9]OPERACIONAL!$A$1:$C$13,2,FALSE)</f>
        <v>MATERIAL DE CONSUMO</v>
      </c>
    </row>
    <row r="44" spans="2:14" ht="72">
      <c r="B44" s="23" t="str">
        <f t="shared" si="0"/>
        <v>20</v>
      </c>
      <c r="C44" s="24" t="s">
        <v>719</v>
      </c>
      <c r="D44" s="25" t="s">
        <v>786</v>
      </c>
      <c r="E44" s="25" t="s">
        <v>769</v>
      </c>
      <c r="F44" s="24" t="s">
        <v>18</v>
      </c>
      <c r="G44" s="26">
        <v>12</v>
      </c>
      <c r="H44" s="45">
        <v>45292</v>
      </c>
      <c r="I44" s="27">
        <v>334</v>
      </c>
      <c r="J44" s="28">
        <f t="shared" si="1"/>
        <v>4008</v>
      </c>
      <c r="K44" s="29" t="s">
        <v>189</v>
      </c>
      <c r="L44" s="29" t="s">
        <v>21</v>
      </c>
      <c r="M44" s="29" t="s">
        <v>22</v>
      </c>
      <c r="N44" s="30" t="str">
        <f>VLOOKUP(M44,[9]OPERACIONAL!$A$1:$C$13,2,FALSE)</f>
        <v>EQUIPAMENTOS E MATERIAL PERMANENTE</v>
      </c>
    </row>
    <row r="45" spans="2:14" ht="36">
      <c r="B45" s="23" t="str">
        <f t="shared" si="0"/>
        <v>20</v>
      </c>
      <c r="C45" s="24" t="s">
        <v>719</v>
      </c>
      <c r="D45" s="25" t="s">
        <v>787</v>
      </c>
      <c r="E45" s="25" t="s">
        <v>788</v>
      </c>
      <c r="F45" s="24" t="s">
        <v>18</v>
      </c>
      <c r="G45" s="26">
        <v>1</v>
      </c>
      <c r="H45" s="45">
        <v>45444</v>
      </c>
      <c r="I45" s="27">
        <v>1000</v>
      </c>
      <c r="J45" s="28">
        <f t="shared" si="1"/>
        <v>1000</v>
      </c>
      <c r="K45" s="29" t="s">
        <v>189</v>
      </c>
      <c r="L45" s="29" t="s">
        <v>21</v>
      </c>
      <c r="M45" s="29" t="s">
        <v>34</v>
      </c>
      <c r="N45" s="30" t="str">
        <f>VLOOKUP(M45,[9]OPERACIONAL!$A$1:$C$13,2,FALSE)</f>
        <v>OUTROS SERVIÇOS DE TERCEIROS - PESSOA JURÍDICA</v>
      </c>
    </row>
    <row r="46" spans="2:14" ht="72">
      <c r="B46" s="23" t="str">
        <f t="shared" si="0"/>
        <v>20</v>
      </c>
      <c r="C46" s="24" t="s">
        <v>719</v>
      </c>
      <c r="D46" s="25" t="s">
        <v>789</v>
      </c>
      <c r="E46" s="25" t="s">
        <v>790</v>
      </c>
      <c r="F46" s="24" t="s">
        <v>18</v>
      </c>
      <c r="G46" s="26">
        <v>1</v>
      </c>
      <c r="H46" s="45">
        <v>45474</v>
      </c>
      <c r="I46" s="27">
        <v>7500</v>
      </c>
      <c r="J46" s="28">
        <f t="shared" si="1"/>
        <v>7500</v>
      </c>
      <c r="K46" s="29" t="s">
        <v>189</v>
      </c>
      <c r="L46" s="29" t="s">
        <v>21</v>
      </c>
      <c r="M46" s="29" t="s">
        <v>34</v>
      </c>
      <c r="N46" s="30" t="str">
        <f>VLOOKUP(M46,[9]OPERACIONAL!$A$1:$C$13,2,FALSE)</f>
        <v>OUTROS SERVIÇOS DE TERCEIROS - PESSOA JURÍDICA</v>
      </c>
    </row>
    <row r="47" spans="2:14" ht="60">
      <c r="B47" s="23" t="str">
        <f t="shared" si="0"/>
        <v>20</v>
      </c>
      <c r="C47" s="24" t="s">
        <v>719</v>
      </c>
      <c r="D47" s="25" t="s">
        <v>791</v>
      </c>
      <c r="E47" s="25" t="s">
        <v>792</v>
      </c>
      <c r="F47" s="24" t="s">
        <v>18</v>
      </c>
      <c r="G47" s="26">
        <v>1</v>
      </c>
      <c r="H47" s="45">
        <v>45505</v>
      </c>
      <c r="I47" s="27">
        <v>3500</v>
      </c>
      <c r="J47" s="28">
        <f t="shared" si="1"/>
        <v>3500</v>
      </c>
      <c r="K47" s="29" t="s">
        <v>43</v>
      </c>
      <c r="L47" s="29" t="s">
        <v>21</v>
      </c>
      <c r="M47" s="29" t="s">
        <v>34</v>
      </c>
      <c r="N47" s="30" t="str">
        <f>VLOOKUP(M47,[9]OPERACIONAL!$A$1:$C$13,2,FALSE)</f>
        <v>OUTROS SERVIÇOS DE TERCEIROS - PESSOA JURÍDICA</v>
      </c>
    </row>
    <row r="48" spans="2:14" ht="72">
      <c r="B48" s="23" t="str">
        <f t="shared" si="0"/>
        <v>20</v>
      </c>
      <c r="C48" s="24" t="s">
        <v>719</v>
      </c>
      <c r="D48" s="25" t="s">
        <v>793</v>
      </c>
      <c r="E48" s="25" t="s">
        <v>794</v>
      </c>
      <c r="F48" s="24" t="s">
        <v>18</v>
      </c>
      <c r="G48" s="26">
        <v>12</v>
      </c>
      <c r="H48" s="45">
        <v>45292</v>
      </c>
      <c r="I48" s="27">
        <v>13000</v>
      </c>
      <c r="J48" s="28">
        <f t="shared" si="1"/>
        <v>156000</v>
      </c>
      <c r="K48" s="29" t="s">
        <v>43</v>
      </c>
      <c r="L48" s="29" t="s">
        <v>21</v>
      </c>
      <c r="M48" s="29" t="s">
        <v>109</v>
      </c>
      <c r="N48" s="30" t="str">
        <f>VLOOKUP(M48,[9]OPERACIONAL!$A$1:$C$13,2,FALSE)</f>
        <v>OBRAS E INSTALAÇÕES</v>
      </c>
    </row>
    <row r="49" spans="2:14" ht="60">
      <c r="B49" s="23" t="str">
        <f t="shared" si="0"/>
        <v>20</v>
      </c>
      <c r="C49" s="24" t="s">
        <v>719</v>
      </c>
      <c r="D49" s="25" t="s">
        <v>795</v>
      </c>
      <c r="E49" s="25" t="s">
        <v>769</v>
      </c>
      <c r="F49" s="24" t="s">
        <v>18</v>
      </c>
      <c r="G49" s="26">
        <v>12</v>
      </c>
      <c r="H49" s="45">
        <v>45292</v>
      </c>
      <c r="I49" s="27">
        <v>1200</v>
      </c>
      <c r="J49" s="28">
        <f t="shared" si="1"/>
        <v>14400</v>
      </c>
      <c r="K49" s="29" t="s">
        <v>189</v>
      </c>
      <c r="L49" s="29" t="s">
        <v>21</v>
      </c>
      <c r="M49" s="29" t="s">
        <v>31</v>
      </c>
      <c r="N49" s="30" t="str">
        <f>VLOOKUP(M49,[9]OPERACIONAL!$A$1:$C$13,2,FALSE)</f>
        <v>MATERIAL DE CONSUMO</v>
      </c>
    </row>
    <row r="50" spans="2:14" ht="72">
      <c r="B50" s="23" t="str">
        <f t="shared" si="0"/>
        <v>20</v>
      </c>
      <c r="C50" s="24" t="s">
        <v>719</v>
      </c>
      <c r="D50" s="25" t="s">
        <v>796</v>
      </c>
      <c r="E50" s="25" t="s">
        <v>769</v>
      </c>
      <c r="F50" s="24" t="s">
        <v>18</v>
      </c>
      <c r="G50" s="26">
        <v>12</v>
      </c>
      <c r="H50" s="45">
        <v>45292</v>
      </c>
      <c r="I50" s="27">
        <v>420</v>
      </c>
      <c r="J50" s="28">
        <f t="shared" si="1"/>
        <v>5040</v>
      </c>
      <c r="K50" s="29" t="s">
        <v>189</v>
      </c>
      <c r="L50" s="29" t="s">
        <v>21</v>
      </c>
      <c r="M50" s="29" t="s">
        <v>31</v>
      </c>
      <c r="N50" s="30" t="str">
        <f>VLOOKUP(M50,[9]OPERACIONAL!$A$1:$C$13,2,FALSE)</f>
        <v>MATERIAL DE CONSUMO</v>
      </c>
    </row>
    <row r="51" spans="2:14" ht="108">
      <c r="B51" s="23" t="str">
        <f t="shared" si="0"/>
        <v>20</v>
      </c>
      <c r="C51" s="24" t="s">
        <v>719</v>
      </c>
      <c r="D51" s="25" t="s">
        <v>797</v>
      </c>
      <c r="E51" s="25" t="s">
        <v>798</v>
      </c>
      <c r="F51" s="24" t="s">
        <v>18</v>
      </c>
      <c r="G51" s="26">
        <v>12</v>
      </c>
      <c r="H51" s="45">
        <v>45292</v>
      </c>
      <c r="I51" s="27">
        <v>1670</v>
      </c>
      <c r="J51" s="28">
        <f t="shared" si="1"/>
        <v>20040</v>
      </c>
      <c r="K51" s="29" t="s">
        <v>189</v>
      </c>
      <c r="L51" s="29" t="s">
        <v>21</v>
      </c>
      <c r="M51" s="29" t="s">
        <v>31</v>
      </c>
      <c r="N51" s="30" t="str">
        <f>VLOOKUP(M51,[9]OPERACIONAL!$A$1:$C$13,2,FALSE)</f>
        <v>MATERIAL DE CONSUMO</v>
      </c>
    </row>
    <row r="52" spans="2:14" ht="72">
      <c r="B52" s="23" t="str">
        <f t="shared" si="0"/>
        <v>20</v>
      </c>
      <c r="C52" s="24" t="s">
        <v>719</v>
      </c>
      <c r="D52" s="25" t="s">
        <v>799</v>
      </c>
      <c r="E52" s="25" t="s">
        <v>769</v>
      </c>
      <c r="F52" s="24" t="s">
        <v>18</v>
      </c>
      <c r="G52" s="26">
        <v>12</v>
      </c>
      <c r="H52" s="45">
        <v>45292</v>
      </c>
      <c r="I52" s="27">
        <v>850</v>
      </c>
      <c r="J52" s="28">
        <f t="shared" si="1"/>
        <v>10200</v>
      </c>
      <c r="K52" s="29" t="s">
        <v>189</v>
      </c>
      <c r="L52" s="29" t="s">
        <v>21</v>
      </c>
      <c r="M52" s="29" t="s">
        <v>31</v>
      </c>
      <c r="N52" s="30" t="str">
        <f>VLOOKUP(M52,[9]OPERACIONAL!$A$1:$C$13,2,FALSE)</f>
        <v>MATERIAL DE CONSUMO</v>
      </c>
    </row>
    <row r="53" spans="2:14" ht="120">
      <c r="B53" s="23" t="str">
        <f t="shared" si="0"/>
        <v>20</v>
      </c>
      <c r="C53" s="24" t="s">
        <v>719</v>
      </c>
      <c r="D53" s="25" t="s">
        <v>800</v>
      </c>
      <c r="E53" s="25" t="s">
        <v>769</v>
      </c>
      <c r="F53" s="24" t="s">
        <v>18</v>
      </c>
      <c r="G53" s="26">
        <v>12</v>
      </c>
      <c r="H53" s="45">
        <v>45292</v>
      </c>
      <c r="I53" s="27">
        <v>100</v>
      </c>
      <c r="J53" s="28">
        <f t="shared" si="1"/>
        <v>1200</v>
      </c>
      <c r="K53" s="29" t="s">
        <v>189</v>
      </c>
      <c r="L53" s="29" t="s">
        <v>21</v>
      </c>
      <c r="M53" s="29" t="s">
        <v>31</v>
      </c>
      <c r="N53" s="30" t="str">
        <f>VLOOKUP(M53,[9]OPERACIONAL!$A$1:$C$13,2,FALSE)</f>
        <v>MATERIAL DE CONSUMO</v>
      </c>
    </row>
    <row r="54" spans="2:14" ht="48">
      <c r="B54" s="23" t="str">
        <f t="shared" si="0"/>
        <v>20</v>
      </c>
      <c r="C54" s="24" t="s">
        <v>719</v>
      </c>
      <c r="D54" s="25" t="s">
        <v>801</v>
      </c>
      <c r="E54" s="25" t="s">
        <v>769</v>
      </c>
      <c r="F54" s="24" t="s">
        <v>18</v>
      </c>
      <c r="G54" s="26">
        <v>12</v>
      </c>
      <c r="H54" s="45">
        <v>45292</v>
      </c>
      <c r="I54" s="27">
        <v>150</v>
      </c>
      <c r="J54" s="28">
        <f t="shared" si="1"/>
        <v>1800</v>
      </c>
      <c r="K54" s="29" t="s">
        <v>189</v>
      </c>
      <c r="L54" s="29" t="s">
        <v>21</v>
      </c>
      <c r="M54" s="29" t="s">
        <v>31</v>
      </c>
      <c r="N54" s="30" t="str">
        <f>VLOOKUP(M54,[9]OPERACIONAL!$A$1:$C$13,2,FALSE)</f>
        <v>MATERIAL DE CONSUMO</v>
      </c>
    </row>
    <row r="55" spans="2:14" ht="156">
      <c r="B55" s="23" t="str">
        <f t="shared" si="0"/>
        <v>20</v>
      </c>
      <c r="C55" s="24" t="s">
        <v>719</v>
      </c>
      <c r="D55" s="25" t="s">
        <v>802</v>
      </c>
      <c r="E55" s="25" t="s">
        <v>769</v>
      </c>
      <c r="F55" s="24" t="s">
        <v>18</v>
      </c>
      <c r="G55" s="26">
        <v>12</v>
      </c>
      <c r="H55" s="45">
        <v>45292</v>
      </c>
      <c r="I55" s="27">
        <v>200</v>
      </c>
      <c r="J55" s="28">
        <f t="shared" si="1"/>
        <v>2400</v>
      </c>
      <c r="K55" s="29" t="s">
        <v>189</v>
      </c>
      <c r="L55" s="29" t="s">
        <v>21</v>
      </c>
      <c r="M55" s="29" t="s">
        <v>31</v>
      </c>
      <c r="N55" s="30" t="str">
        <f>VLOOKUP(M55,[9]OPERACIONAL!$A$1:$C$13,2,FALSE)</f>
        <v>MATERIAL DE CONSUMO</v>
      </c>
    </row>
    <row r="56" spans="2:14" ht="84">
      <c r="B56" s="23" t="str">
        <f t="shared" si="0"/>
        <v>20</v>
      </c>
      <c r="C56" s="24" t="s">
        <v>719</v>
      </c>
      <c r="D56" s="25" t="s">
        <v>803</v>
      </c>
      <c r="E56" s="25" t="s">
        <v>769</v>
      </c>
      <c r="F56" s="24" t="s">
        <v>18</v>
      </c>
      <c r="G56" s="26">
        <v>12</v>
      </c>
      <c r="H56" s="45">
        <v>45292</v>
      </c>
      <c r="I56" s="27">
        <v>200</v>
      </c>
      <c r="J56" s="28">
        <f t="shared" si="1"/>
        <v>2400</v>
      </c>
      <c r="K56" s="29" t="s">
        <v>189</v>
      </c>
      <c r="L56" s="29" t="s">
        <v>21</v>
      </c>
      <c r="M56" s="29" t="s">
        <v>31</v>
      </c>
      <c r="N56" s="30" t="str">
        <f>VLOOKUP(M56,[9]OPERACIONAL!$A$1:$C$13,2,FALSE)</f>
        <v>MATERIAL DE CONSUMO</v>
      </c>
    </row>
    <row r="57" spans="2:14" ht="60">
      <c r="B57" s="23" t="str">
        <f t="shared" si="0"/>
        <v>20</v>
      </c>
      <c r="C57" s="24" t="s">
        <v>719</v>
      </c>
      <c r="D57" s="25" t="s">
        <v>804</v>
      </c>
      <c r="E57" s="25" t="s">
        <v>769</v>
      </c>
      <c r="F57" s="24" t="s">
        <v>18</v>
      </c>
      <c r="G57" s="26">
        <v>12</v>
      </c>
      <c r="H57" s="45">
        <v>45292</v>
      </c>
      <c r="I57" s="27">
        <v>500</v>
      </c>
      <c r="J57" s="28">
        <f t="shared" si="1"/>
        <v>6000</v>
      </c>
      <c r="K57" s="29" t="s">
        <v>189</v>
      </c>
      <c r="L57" s="29" t="s">
        <v>21</v>
      </c>
      <c r="M57" s="29" t="s">
        <v>31</v>
      </c>
      <c r="N57" s="30" t="str">
        <f>VLOOKUP(M57,[9]OPERACIONAL!$A$1:$C$13,2,FALSE)</f>
        <v>MATERIAL DE CONSUMO</v>
      </c>
    </row>
    <row r="58" spans="2:14" ht="144">
      <c r="B58" s="23" t="str">
        <f t="shared" si="0"/>
        <v>20</v>
      </c>
      <c r="C58" s="24" t="s">
        <v>719</v>
      </c>
      <c r="D58" s="25" t="s">
        <v>805</v>
      </c>
      <c r="E58" s="25" t="s">
        <v>769</v>
      </c>
      <c r="F58" s="24" t="s">
        <v>18</v>
      </c>
      <c r="G58" s="26">
        <v>12</v>
      </c>
      <c r="H58" s="45">
        <v>45292</v>
      </c>
      <c r="I58" s="27">
        <v>200</v>
      </c>
      <c r="J58" s="28">
        <f t="shared" si="1"/>
        <v>2400</v>
      </c>
      <c r="K58" s="29" t="s">
        <v>189</v>
      </c>
      <c r="L58" s="29" t="s">
        <v>21</v>
      </c>
      <c r="M58" s="29" t="s">
        <v>31</v>
      </c>
      <c r="N58" s="30" t="str">
        <f>VLOOKUP(M58,[9]OPERACIONAL!$A$1:$C$13,2,FALSE)</f>
        <v>MATERIAL DE CONSUMO</v>
      </c>
    </row>
    <row r="59" spans="2:14" ht="60">
      <c r="B59" s="23" t="str">
        <f t="shared" si="0"/>
        <v>20</v>
      </c>
      <c r="C59" s="24" t="s">
        <v>719</v>
      </c>
      <c r="D59" s="25" t="s">
        <v>806</v>
      </c>
      <c r="E59" s="25" t="s">
        <v>769</v>
      </c>
      <c r="F59" s="24" t="s">
        <v>18</v>
      </c>
      <c r="G59" s="26">
        <v>12</v>
      </c>
      <c r="H59" s="45">
        <v>45292</v>
      </c>
      <c r="I59" s="27">
        <v>500</v>
      </c>
      <c r="J59" s="28">
        <f t="shared" si="1"/>
        <v>6000</v>
      </c>
      <c r="K59" s="29" t="s">
        <v>189</v>
      </c>
      <c r="L59" s="29" t="s">
        <v>21</v>
      </c>
      <c r="M59" s="29" t="s">
        <v>51</v>
      </c>
      <c r="N59" s="30" t="str">
        <f>VLOOKUP(M59,[9]OPERACIONAL!$A$1:$C$13,2,FALSE)</f>
        <v>SELECIONAR</v>
      </c>
    </row>
    <row r="60" spans="2:14" ht="72">
      <c r="B60" s="23" t="str">
        <f t="shared" si="0"/>
        <v>20</v>
      </c>
      <c r="C60" s="24" t="s">
        <v>719</v>
      </c>
      <c r="D60" s="25" t="s">
        <v>807</v>
      </c>
      <c r="E60" s="25" t="s">
        <v>808</v>
      </c>
      <c r="F60" s="24" t="s">
        <v>18</v>
      </c>
      <c r="G60" s="26">
        <v>12</v>
      </c>
      <c r="H60" s="45">
        <v>45292</v>
      </c>
      <c r="I60" s="27">
        <v>100</v>
      </c>
      <c r="J60" s="28">
        <f t="shared" si="1"/>
        <v>1200</v>
      </c>
      <c r="K60" s="29" t="s">
        <v>189</v>
      </c>
      <c r="L60" s="29" t="s">
        <v>21</v>
      </c>
      <c r="M60" s="29" t="s">
        <v>31</v>
      </c>
      <c r="N60" s="30" t="str">
        <f>VLOOKUP(M60,[9]OPERACIONAL!$A$1:$C$13,2,FALSE)</f>
        <v>MATERIAL DE CONSUMO</v>
      </c>
    </row>
    <row r="61" spans="2:14" ht="156">
      <c r="B61" s="23" t="str">
        <f t="shared" si="0"/>
        <v>20</v>
      </c>
      <c r="C61" s="24" t="s">
        <v>719</v>
      </c>
      <c r="D61" s="25" t="s">
        <v>809</v>
      </c>
      <c r="E61" s="25" t="s">
        <v>769</v>
      </c>
      <c r="F61" s="24" t="s">
        <v>18</v>
      </c>
      <c r="G61" s="26">
        <v>12</v>
      </c>
      <c r="H61" s="45">
        <v>45292</v>
      </c>
      <c r="I61" s="27">
        <v>500</v>
      </c>
      <c r="J61" s="28">
        <f t="shared" si="1"/>
        <v>6000</v>
      </c>
      <c r="K61" s="29" t="s">
        <v>189</v>
      </c>
      <c r="L61" s="29" t="s">
        <v>21</v>
      </c>
      <c r="M61" s="29" t="s">
        <v>31</v>
      </c>
      <c r="N61" s="30" t="str">
        <f>VLOOKUP(M61,[9]OPERACIONAL!$A$1:$C$13,2,FALSE)</f>
        <v>MATERIAL DE CONSUMO</v>
      </c>
    </row>
    <row r="62" spans="2:14" ht="48">
      <c r="B62" s="23" t="str">
        <f t="shared" si="0"/>
        <v>20</v>
      </c>
      <c r="C62" s="24" t="s">
        <v>719</v>
      </c>
      <c r="D62" s="25" t="s">
        <v>810</v>
      </c>
      <c r="E62" s="25" t="s">
        <v>769</v>
      </c>
      <c r="F62" s="24" t="s">
        <v>18</v>
      </c>
      <c r="G62" s="26">
        <v>12</v>
      </c>
      <c r="H62" s="45">
        <v>45292</v>
      </c>
      <c r="I62" s="27">
        <v>100</v>
      </c>
      <c r="J62" s="28">
        <f t="shared" si="1"/>
        <v>1200</v>
      </c>
      <c r="K62" s="29" t="s">
        <v>189</v>
      </c>
      <c r="L62" s="29" t="s">
        <v>21</v>
      </c>
      <c r="M62" s="29" t="s">
        <v>31</v>
      </c>
      <c r="N62" s="30" t="str">
        <f>VLOOKUP(M62,[9]OPERACIONAL!$A$1:$C$13,2,FALSE)</f>
        <v>MATERIAL DE CONSUMO</v>
      </c>
    </row>
    <row r="63" spans="2:14" ht="72">
      <c r="B63" s="23" t="str">
        <f t="shared" si="0"/>
        <v>20</v>
      </c>
      <c r="C63" s="24" t="s">
        <v>719</v>
      </c>
      <c r="D63" s="25" t="s">
        <v>811</v>
      </c>
      <c r="E63" s="25" t="s">
        <v>769</v>
      </c>
      <c r="F63" s="24" t="s">
        <v>18</v>
      </c>
      <c r="G63" s="26">
        <v>12</v>
      </c>
      <c r="H63" s="45">
        <v>45292</v>
      </c>
      <c r="I63" s="27">
        <v>200</v>
      </c>
      <c r="J63" s="28">
        <f t="shared" si="1"/>
        <v>2400</v>
      </c>
      <c r="K63" s="29" t="s">
        <v>189</v>
      </c>
      <c r="L63" s="29" t="s">
        <v>21</v>
      </c>
      <c r="M63" s="29" t="s">
        <v>31</v>
      </c>
      <c r="N63" s="30" t="str">
        <f>VLOOKUP(M63,[9]OPERACIONAL!$A$1:$C$13,2,FALSE)</f>
        <v>MATERIAL DE CONSUMO</v>
      </c>
    </row>
    <row r="64" spans="2:14" ht="84">
      <c r="B64" s="23" t="str">
        <f t="shared" si="0"/>
        <v>20</v>
      </c>
      <c r="C64" s="24" t="s">
        <v>719</v>
      </c>
      <c r="D64" s="25" t="s">
        <v>812</v>
      </c>
      <c r="E64" s="25" t="s">
        <v>813</v>
      </c>
      <c r="F64" s="24" t="s">
        <v>18</v>
      </c>
      <c r="G64" s="26">
        <v>12</v>
      </c>
      <c r="H64" s="45">
        <v>45292</v>
      </c>
      <c r="I64" s="27">
        <v>300</v>
      </c>
      <c r="J64" s="28">
        <f t="shared" si="1"/>
        <v>3600</v>
      </c>
      <c r="K64" s="29" t="s">
        <v>189</v>
      </c>
      <c r="L64" s="29" t="s">
        <v>21</v>
      </c>
      <c r="M64" s="29" t="s">
        <v>31</v>
      </c>
      <c r="N64" s="30" t="str">
        <f>VLOOKUP(M64,[9]OPERACIONAL!$A$1:$C$13,2,FALSE)</f>
        <v>MATERIAL DE CONSUMO</v>
      </c>
    </row>
    <row r="65" spans="2:14" ht="48">
      <c r="B65" s="23" t="str">
        <f t="shared" si="0"/>
        <v>20</v>
      </c>
      <c r="C65" s="24" t="s">
        <v>719</v>
      </c>
      <c r="D65" s="25" t="s">
        <v>814</v>
      </c>
      <c r="E65" s="25" t="s">
        <v>815</v>
      </c>
      <c r="F65" s="24" t="s">
        <v>18</v>
      </c>
      <c r="G65" s="26">
        <v>12</v>
      </c>
      <c r="H65" s="45">
        <v>45292</v>
      </c>
      <c r="I65" s="27">
        <v>100</v>
      </c>
      <c r="J65" s="28">
        <f t="shared" si="1"/>
        <v>1200</v>
      </c>
      <c r="K65" s="29" t="s">
        <v>189</v>
      </c>
      <c r="L65" s="29" t="s">
        <v>21</v>
      </c>
      <c r="M65" s="29" t="s">
        <v>31</v>
      </c>
      <c r="N65" s="30" t="str">
        <f>VLOOKUP(M65,[9]OPERACIONAL!$A$1:$C$13,2,FALSE)</f>
        <v>MATERIAL DE CONSUMO</v>
      </c>
    </row>
    <row r="66" spans="2:14" ht="60">
      <c r="B66" s="23" t="str">
        <f t="shared" si="0"/>
        <v>20</v>
      </c>
      <c r="C66" s="24" t="s">
        <v>719</v>
      </c>
      <c r="D66" s="25" t="s">
        <v>816</v>
      </c>
      <c r="E66" s="25" t="s">
        <v>769</v>
      </c>
      <c r="F66" s="24" t="s">
        <v>18</v>
      </c>
      <c r="G66" s="26">
        <v>12</v>
      </c>
      <c r="H66" s="45">
        <v>45292</v>
      </c>
      <c r="I66" s="27">
        <v>200</v>
      </c>
      <c r="J66" s="28">
        <f t="shared" si="1"/>
        <v>2400</v>
      </c>
      <c r="K66" s="29" t="s">
        <v>189</v>
      </c>
      <c r="L66" s="29" t="s">
        <v>21</v>
      </c>
      <c r="M66" s="29" t="s">
        <v>31</v>
      </c>
      <c r="N66" s="30" t="str">
        <f>VLOOKUP(M66,[9]OPERACIONAL!$A$1:$C$13,2,FALSE)</f>
        <v>MATERIAL DE CONSUMO</v>
      </c>
    </row>
    <row r="67" spans="2:14" ht="48">
      <c r="B67" s="23" t="str">
        <f t="shared" si="0"/>
        <v>20</v>
      </c>
      <c r="C67" s="24" t="s">
        <v>719</v>
      </c>
      <c r="D67" s="25" t="s">
        <v>817</v>
      </c>
      <c r="E67" s="25" t="s">
        <v>769</v>
      </c>
      <c r="F67" s="24" t="s">
        <v>18</v>
      </c>
      <c r="G67" s="26">
        <v>12</v>
      </c>
      <c r="H67" s="45">
        <v>45292</v>
      </c>
      <c r="I67" s="27">
        <v>1000</v>
      </c>
      <c r="J67" s="28">
        <f t="shared" si="1"/>
        <v>12000</v>
      </c>
      <c r="K67" s="29" t="s">
        <v>189</v>
      </c>
      <c r="L67" s="29" t="s">
        <v>21</v>
      </c>
      <c r="M67" s="29" t="s">
        <v>31</v>
      </c>
      <c r="N67" s="30" t="str">
        <f>VLOOKUP(M67,[9]OPERACIONAL!$A$1:$C$13,2,FALSE)</f>
        <v>MATERIAL DE CONSUMO</v>
      </c>
    </row>
    <row r="68" spans="2:14" ht="120">
      <c r="B68" s="23" t="str">
        <f t="shared" si="0"/>
        <v>20</v>
      </c>
      <c r="C68" s="24" t="s">
        <v>719</v>
      </c>
      <c r="D68" s="25" t="s">
        <v>818</v>
      </c>
      <c r="E68" s="25" t="s">
        <v>769</v>
      </c>
      <c r="F68" s="24" t="s">
        <v>18</v>
      </c>
      <c r="G68" s="26">
        <v>12</v>
      </c>
      <c r="H68" s="45">
        <v>45292</v>
      </c>
      <c r="I68" s="27">
        <v>500</v>
      </c>
      <c r="J68" s="28">
        <f t="shared" si="1"/>
        <v>6000</v>
      </c>
      <c r="K68" s="29" t="s">
        <v>189</v>
      </c>
      <c r="L68" s="29" t="s">
        <v>21</v>
      </c>
      <c r="M68" s="29" t="s">
        <v>31</v>
      </c>
      <c r="N68" s="30" t="str">
        <f>VLOOKUP(M68,[9]OPERACIONAL!$A$1:$C$13,2,FALSE)</f>
        <v>MATERIAL DE CONSUMO</v>
      </c>
    </row>
    <row r="69" spans="2:14" ht="84">
      <c r="B69" s="23" t="str">
        <f t="shared" ref="B69:B132" si="2">MID(C69,1,2)</f>
        <v>20</v>
      </c>
      <c r="C69" s="24" t="s">
        <v>719</v>
      </c>
      <c r="D69" s="25" t="s">
        <v>819</v>
      </c>
      <c r="E69" s="25" t="s">
        <v>820</v>
      </c>
      <c r="F69" s="24" t="s">
        <v>18</v>
      </c>
      <c r="G69" s="26">
        <v>65</v>
      </c>
      <c r="H69" s="45">
        <v>45444</v>
      </c>
      <c r="I69" s="27">
        <v>200</v>
      </c>
      <c r="J69" s="28">
        <f t="shared" ref="J69:J132" si="3">G69*I69</f>
        <v>13000</v>
      </c>
      <c r="K69" s="29" t="s">
        <v>189</v>
      </c>
      <c r="L69" s="29" t="s">
        <v>21</v>
      </c>
      <c r="M69" s="29" t="s">
        <v>31</v>
      </c>
      <c r="N69" s="30" t="str">
        <f>VLOOKUP(M69,[9]OPERACIONAL!$A$1:$C$13,2,FALSE)</f>
        <v>MATERIAL DE CONSUMO</v>
      </c>
    </row>
    <row r="70" spans="2:14" ht="72">
      <c r="B70" s="23" t="str">
        <f t="shared" si="2"/>
        <v>20</v>
      </c>
      <c r="C70" s="24" t="s">
        <v>719</v>
      </c>
      <c r="D70" s="25" t="s">
        <v>821</v>
      </c>
      <c r="E70" s="25" t="s">
        <v>822</v>
      </c>
      <c r="F70" s="24" t="s">
        <v>18</v>
      </c>
      <c r="G70" s="26">
        <v>3</v>
      </c>
      <c r="H70" s="45">
        <v>44986</v>
      </c>
      <c r="I70" s="27">
        <v>13400</v>
      </c>
      <c r="J70" s="28">
        <f t="shared" si="3"/>
        <v>40200</v>
      </c>
      <c r="K70" s="29" t="s">
        <v>189</v>
      </c>
      <c r="L70" s="29" t="s">
        <v>21</v>
      </c>
      <c r="M70" s="29" t="s">
        <v>34</v>
      </c>
      <c r="N70" s="30" t="str">
        <f>VLOOKUP(M70,[9]OPERACIONAL!$A$1:$C$13,2,FALSE)</f>
        <v>OUTROS SERVIÇOS DE TERCEIROS - PESSOA JURÍDICA</v>
      </c>
    </row>
    <row r="71" spans="2:14" ht="120">
      <c r="B71" s="23" t="str">
        <f t="shared" si="2"/>
        <v>20</v>
      </c>
      <c r="C71" s="24" t="s">
        <v>719</v>
      </c>
      <c r="D71" s="25" t="s">
        <v>823</v>
      </c>
      <c r="E71" s="25" t="s">
        <v>824</v>
      </c>
      <c r="F71" s="24" t="s">
        <v>18</v>
      </c>
      <c r="G71" s="26">
        <v>12</v>
      </c>
      <c r="H71" s="45">
        <v>45292</v>
      </c>
      <c r="I71" s="27">
        <v>32416</v>
      </c>
      <c r="J71" s="28">
        <f t="shared" si="3"/>
        <v>388992</v>
      </c>
      <c r="K71" s="29" t="s">
        <v>20</v>
      </c>
      <c r="L71" s="29" t="s">
        <v>21</v>
      </c>
      <c r="M71" s="29" t="s">
        <v>34</v>
      </c>
      <c r="N71" s="30" t="str">
        <f>VLOOKUP(M71,[9]OPERACIONAL!$A$1:$C$13,2,FALSE)</f>
        <v>OUTROS SERVIÇOS DE TERCEIROS - PESSOA JURÍDICA</v>
      </c>
    </row>
    <row r="72" spans="2:14" ht="72">
      <c r="B72" s="23" t="str">
        <f t="shared" si="2"/>
        <v>20</v>
      </c>
      <c r="C72" s="24" t="s">
        <v>719</v>
      </c>
      <c r="D72" s="25" t="s">
        <v>825</v>
      </c>
      <c r="E72" s="25" t="s">
        <v>826</v>
      </c>
      <c r="F72" s="24" t="s">
        <v>18</v>
      </c>
      <c r="G72" s="26">
        <v>1</v>
      </c>
      <c r="H72" s="45">
        <v>45505</v>
      </c>
      <c r="I72" s="27">
        <v>20000</v>
      </c>
      <c r="J72" s="28">
        <f t="shared" si="3"/>
        <v>20000</v>
      </c>
      <c r="K72" s="29" t="s">
        <v>43</v>
      </c>
      <c r="L72" s="29" t="s">
        <v>21</v>
      </c>
      <c r="M72" s="29" t="s">
        <v>34</v>
      </c>
      <c r="N72" s="30" t="str">
        <f>VLOOKUP(M72,[9]OPERACIONAL!$A$1:$C$13,2,FALSE)</f>
        <v>OUTROS SERVIÇOS DE TERCEIROS - PESSOA JURÍDICA</v>
      </c>
    </row>
    <row r="73" spans="2:14" ht="60">
      <c r="B73" s="23" t="str">
        <f t="shared" si="2"/>
        <v>20</v>
      </c>
      <c r="C73" s="24" t="s">
        <v>719</v>
      </c>
      <c r="D73" s="25" t="s">
        <v>827</v>
      </c>
      <c r="E73" s="25" t="s">
        <v>828</v>
      </c>
      <c r="F73" s="24" t="s">
        <v>18</v>
      </c>
      <c r="G73" s="26">
        <v>1</v>
      </c>
      <c r="H73" s="45">
        <v>45383</v>
      </c>
      <c r="I73" s="27">
        <v>32500</v>
      </c>
      <c r="J73" s="28">
        <f t="shared" si="3"/>
        <v>32500</v>
      </c>
      <c r="K73" s="29" t="s">
        <v>43</v>
      </c>
      <c r="L73" s="29" t="s">
        <v>21</v>
      </c>
      <c r="M73" s="29" t="s">
        <v>34</v>
      </c>
      <c r="N73" s="30" t="str">
        <f>VLOOKUP(M73,[9]OPERACIONAL!$A$1:$C$13,2,FALSE)</f>
        <v>OUTROS SERVIÇOS DE TERCEIROS - PESSOA JURÍDICA</v>
      </c>
    </row>
    <row r="74" spans="2:14" ht="84">
      <c r="B74" s="23" t="str">
        <f t="shared" si="2"/>
        <v>20</v>
      </c>
      <c r="C74" s="24" t="s">
        <v>719</v>
      </c>
      <c r="D74" s="25" t="s">
        <v>829</v>
      </c>
      <c r="E74" s="25" t="s">
        <v>830</v>
      </c>
      <c r="F74" s="24" t="s">
        <v>18</v>
      </c>
      <c r="G74" s="26">
        <v>1</v>
      </c>
      <c r="H74" s="45">
        <v>45413</v>
      </c>
      <c r="I74" s="27">
        <v>31600</v>
      </c>
      <c r="J74" s="28">
        <f t="shared" si="3"/>
        <v>31600</v>
      </c>
      <c r="K74" s="29" t="s">
        <v>43</v>
      </c>
      <c r="L74" s="29" t="s">
        <v>21</v>
      </c>
      <c r="M74" s="29" t="s">
        <v>34</v>
      </c>
      <c r="N74" s="30" t="str">
        <f>VLOOKUP(M74,[9]OPERACIONAL!$A$1:$C$13,2,FALSE)</f>
        <v>OUTROS SERVIÇOS DE TERCEIROS - PESSOA JURÍDICA</v>
      </c>
    </row>
    <row r="75" spans="2:14" ht="72">
      <c r="B75" s="23" t="str">
        <f t="shared" si="2"/>
        <v>20</v>
      </c>
      <c r="C75" s="24" t="s">
        <v>719</v>
      </c>
      <c r="D75" s="25" t="s">
        <v>831</v>
      </c>
      <c r="E75" s="25" t="s">
        <v>832</v>
      </c>
      <c r="F75" s="24" t="s">
        <v>18</v>
      </c>
      <c r="G75" s="26">
        <v>1</v>
      </c>
      <c r="H75" s="45">
        <v>45323</v>
      </c>
      <c r="I75" s="27">
        <v>16776</v>
      </c>
      <c r="J75" s="28">
        <f t="shared" si="3"/>
        <v>16776</v>
      </c>
      <c r="K75" s="29" t="s">
        <v>43</v>
      </c>
      <c r="L75" s="29" t="s">
        <v>21</v>
      </c>
      <c r="M75" s="29" t="s">
        <v>34</v>
      </c>
      <c r="N75" s="30" t="str">
        <f>VLOOKUP(M75,[9]OPERACIONAL!$A$1:$C$13,2,FALSE)</f>
        <v>OUTROS SERVIÇOS DE TERCEIROS - PESSOA JURÍDICA</v>
      </c>
    </row>
    <row r="76" spans="2:14" ht="72">
      <c r="B76" s="23" t="str">
        <f t="shared" si="2"/>
        <v>20</v>
      </c>
      <c r="C76" s="24" t="s">
        <v>719</v>
      </c>
      <c r="D76" s="25" t="s">
        <v>833</v>
      </c>
      <c r="E76" s="25" t="s">
        <v>834</v>
      </c>
      <c r="F76" s="24" t="s">
        <v>18</v>
      </c>
      <c r="G76" s="26">
        <v>1</v>
      </c>
      <c r="H76" s="45">
        <v>45474</v>
      </c>
      <c r="I76" s="27">
        <v>86000</v>
      </c>
      <c r="J76" s="28">
        <f t="shared" si="3"/>
        <v>86000</v>
      </c>
      <c r="K76" s="29" t="s">
        <v>43</v>
      </c>
      <c r="L76" s="29" t="s">
        <v>21</v>
      </c>
      <c r="M76" s="29" t="s">
        <v>34</v>
      </c>
      <c r="N76" s="30" t="str">
        <f>VLOOKUP(M76,[9]OPERACIONAL!$A$1:$C$13,2,FALSE)</f>
        <v>OUTROS SERVIÇOS DE TERCEIROS - PESSOA JURÍDICA</v>
      </c>
    </row>
    <row r="77" spans="2:14" ht="84">
      <c r="B77" s="23" t="str">
        <f t="shared" si="2"/>
        <v>20</v>
      </c>
      <c r="C77" s="24" t="s">
        <v>719</v>
      </c>
      <c r="D77" s="25" t="s">
        <v>835</v>
      </c>
      <c r="E77" s="25" t="s">
        <v>836</v>
      </c>
      <c r="F77" s="24" t="s">
        <v>18</v>
      </c>
      <c r="G77" s="26">
        <v>1</v>
      </c>
      <c r="H77" s="45">
        <v>45323</v>
      </c>
      <c r="I77" s="27">
        <v>3500</v>
      </c>
      <c r="J77" s="28">
        <f t="shared" si="3"/>
        <v>3500</v>
      </c>
      <c r="K77" s="29" t="s">
        <v>43</v>
      </c>
      <c r="L77" s="29" t="s">
        <v>21</v>
      </c>
      <c r="M77" s="29" t="s">
        <v>31</v>
      </c>
      <c r="N77" s="30" t="str">
        <f>VLOOKUP(M77,[9]OPERACIONAL!$A$1:$C$13,2,FALSE)</f>
        <v>MATERIAL DE CONSUMO</v>
      </c>
    </row>
    <row r="78" spans="2:14" ht="72">
      <c r="B78" s="23" t="str">
        <f t="shared" si="2"/>
        <v>20</v>
      </c>
      <c r="C78" s="24" t="s">
        <v>719</v>
      </c>
      <c r="D78" s="25" t="s">
        <v>837</v>
      </c>
      <c r="E78" s="25" t="s">
        <v>838</v>
      </c>
      <c r="F78" s="24" t="s">
        <v>18</v>
      </c>
      <c r="G78" s="26">
        <v>1</v>
      </c>
      <c r="H78" s="45">
        <v>45323</v>
      </c>
      <c r="I78" s="27">
        <v>1200</v>
      </c>
      <c r="J78" s="28">
        <f t="shared" si="3"/>
        <v>1200</v>
      </c>
      <c r="K78" s="29" t="s">
        <v>43</v>
      </c>
      <c r="L78" s="29" t="s">
        <v>21</v>
      </c>
      <c r="M78" s="29" t="s">
        <v>31</v>
      </c>
      <c r="N78" s="30" t="str">
        <f>VLOOKUP(M78,[9]OPERACIONAL!$A$1:$C$13,2,FALSE)</f>
        <v>MATERIAL DE CONSUMO</v>
      </c>
    </row>
    <row r="79" spans="2:14" ht="60">
      <c r="B79" s="23" t="str">
        <f t="shared" si="2"/>
        <v>20</v>
      </c>
      <c r="C79" s="24" t="s">
        <v>719</v>
      </c>
      <c r="D79" s="25" t="s">
        <v>839</v>
      </c>
      <c r="E79" s="25" t="s">
        <v>840</v>
      </c>
      <c r="F79" s="24" t="s">
        <v>18</v>
      </c>
      <c r="G79" s="26">
        <v>1</v>
      </c>
      <c r="H79" s="45">
        <v>45323</v>
      </c>
      <c r="I79" s="27">
        <v>3500</v>
      </c>
      <c r="J79" s="28">
        <f t="shared" si="3"/>
        <v>3500</v>
      </c>
      <c r="K79" s="29" t="s">
        <v>43</v>
      </c>
      <c r="L79" s="29" t="s">
        <v>21</v>
      </c>
      <c r="M79" s="29" t="s">
        <v>22</v>
      </c>
      <c r="N79" s="30" t="str">
        <f>VLOOKUP(M79,[9]OPERACIONAL!$A$1:$C$13,2,FALSE)</f>
        <v>EQUIPAMENTOS E MATERIAL PERMANENTE</v>
      </c>
    </row>
    <row r="80" spans="2:14" ht="72">
      <c r="B80" s="23" t="str">
        <f t="shared" si="2"/>
        <v>20</v>
      </c>
      <c r="C80" s="24" t="s">
        <v>719</v>
      </c>
      <c r="D80" s="25" t="s">
        <v>841</v>
      </c>
      <c r="E80" s="25" t="s">
        <v>842</v>
      </c>
      <c r="F80" s="24" t="s">
        <v>18</v>
      </c>
      <c r="G80" s="26">
        <v>1</v>
      </c>
      <c r="H80" s="45">
        <v>45292</v>
      </c>
      <c r="I80" s="27">
        <v>10000</v>
      </c>
      <c r="J80" s="28">
        <f t="shared" si="3"/>
        <v>10000</v>
      </c>
      <c r="K80" s="29" t="s">
        <v>43</v>
      </c>
      <c r="L80" s="29" t="s">
        <v>21</v>
      </c>
      <c r="M80" s="29" t="s">
        <v>22</v>
      </c>
      <c r="N80" s="30" t="str">
        <f>VLOOKUP(M80,[9]OPERACIONAL!$A$1:$C$13,2,FALSE)</f>
        <v>EQUIPAMENTOS E MATERIAL PERMANENTE</v>
      </c>
    </row>
    <row r="81" spans="2:14" ht="48">
      <c r="B81" s="23" t="str">
        <f t="shared" si="2"/>
        <v>20</v>
      </c>
      <c r="C81" s="24" t="s">
        <v>719</v>
      </c>
      <c r="D81" s="25" t="s">
        <v>843</v>
      </c>
      <c r="E81" s="25" t="s">
        <v>844</v>
      </c>
      <c r="F81" s="24" t="s">
        <v>18</v>
      </c>
      <c r="G81" s="26">
        <v>12</v>
      </c>
      <c r="H81" s="45">
        <v>45292</v>
      </c>
      <c r="I81" s="27">
        <v>14000</v>
      </c>
      <c r="J81" s="28">
        <f t="shared" si="3"/>
        <v>168000</v>
      </c>
      <c r="K81" s="29" t="s">
        <v>20</v>
      </c>
      <c r="L81" s="29" t="s">
        <v>21</v>
      </c>
      <c r="M81" s="29" t="s">
        <v>34</v>
      </c>
      <c r="N81" s="30" t="str">
        <f>VLOOKUP(M81,[9]OPERACIONAL!$A$1:$C$13,2,FALSE)</f>
        <v>OUTROS SERVIÇOS DE TERCEIROS - PESSOA JURÍDICA</v>
      </c>
    </row>
    <row r="82" spans="2:14" ht="120">
      <c r="B82" s="23" t="str">
        <f t="shared" si="2"/>
        <v>20</v>
      </c>
      <c r="C82" s="24" t="s">
        <v>719</v>
      </c>
      <c r="D82" s="25" t="s">
        <v>845</v>
      </c>
      <c r="E82" s="25" t="s">
        <v>846</v>
      </c>
      <c r="F82" s="24" t="s">
        <v>18</v>
      </c>
      <c r="G82" s="26">
        <v>1</v>
      </c>
      <c r="H82" s="45">
        <v>45292</v>
      </c>
      <c r="I82" s="27">
        <v>7000000</v>
      </c>
      <c r="J82" s="28">
        <f t="shared" si="3"/>
        <v>7000000</v>
      </c>
      <c r="K82" s="29" t="s">
        <v>20</v>
      </c>
      <c r="L82" s="29" t="s">
        <v>21</v>
      </c>
      <c r="M82" s="29" t="s">
        <v>34</v>
      </c>
      <c r="N82" s="30" t="str">
        <f>VLOOKUP(M82,[9]OPERACIONAL!$A$1:$C$13,2,FALSE)</f>
        <v>OUTROS SERVIÇOS DE TERCEIROS - PESSOA JURÍDICA</v>
      </c>
    </row>
    <row r="83" spans="2:14" ht="120">
      <c r="B83" s="23" t="str">
        <f t="shared" si="2"/>
        <v>20</v>
      </c>
      <c r="C83" s="24" t="s">
        <v>719</v>
      </c>
      <c r="D83" s="25" t="s">
        <v>847</v>
      </c>
      <c r="E83" s="25" t="s">
        <v>846</v>
      </c>
      <c r="F83" s="24" t="s">
        <v>18</v>
      </c>
      <c r="G83" s="26">
        <v>1</v>
      </c>
      <c r="H83" s="45">
        <v>45292</v>
      </c>
      <c r="I83" s="27">
        <v>800000</v>
      </c>
      <c r="J83" s="28">
        <f t="shared" si="3"/>
        <v>800000</v>
      </c>
      <c r="K83" s="29" t="s">
        <v>20</v>
      </c>
      <c r="L83" s="29" t="s">
        <v>21</v>
      </c>
      <c r="M83" s="29" t="s">
        <v>34</v>
      </c>
      <c r="N83" s="30" t="str">
        <f>VLOOKUP(M83,[9]OPERACIONAL!$A$1:$C$13,2,FALSE)</f>
        <v>OUTROS SERVIÇOS DE TERCEIROS - PESSOA JURÍDICA</v>
      </c>
    </row>
    <row r="84" spans="2:14" ht="120">
      <c r="B84" s="23" t="str">
        <f t="shared" si="2"/>
        <v>20</v>
      </c>
      <c r="C84" s="24" t="s">
        <v>719</v>
      </c>
      <c r="D84" s="25" t="s">
        <v>848</v>
      </c>
      <c r="E84" s="25" t="s">
        <v>846</v>
      </c>
      <c r="F84" s="24" t="s">
        <v>18</v>
      </c>
      <c r="G84" s="26">
        <v>1</v>
      </c>
      <c r="H84" s="45">
        <v>45292</v>
      </c>
      <c r="I84" s="27">
        <v>800000</v>
      </c>
      <c r="J84" s="28">
        <f t="shared" si="3"/>
        <v>800000</v>
      </c>
      <c r="K84" s="29" t="s">
        <v>20</v>
      </c>
      <c r="L84" s="29" t="s">
        <v>21</v>
      </c>
      <c r="M84" s="29" t="s">
        <v>34</v>
      </c>
      <c r="N84" s="30" t="str">
        <f>VLOOKUP(M84,[9]OPERACIONAL!$A$1:$C$13,2,FALSE)</f>
        <v>OUTROS SERVIÇOS DE TERCEIROS - PESSOA JURÍDICA</v>
      </c>
    </row>
    <row r="85" spans="2:14" ht="96">
      <c r="B85" s="23" t="str">
        <f t="shared" si="2"/>
        <v>20</v>
      </c>
      <c r="C85" s="24" t="s">
        <v>719</v>
      </c>
      <c r="D85" s="25" t="s">
        <v>849</v>
      </c>
      <c r="E85" s="25" t="s">
        <v>850</v>
      </c>
      <c r="F85" s="24" t="s">
        <v>18</v>
      </c>
      <c r="G85" s="26">
        <v>1</v>
      </c>
      <c r="H85" s="45">
        <v>45292</v>
      </c>
      <c r="I85" s="27">
        <v>1200000</v>
      </c>
      <c r="J85" s="28">
        <f t="shared" si="3"/>
        <v>1200000</v>
      </c>
      <c r="K85" s="29" t="s">
        <v>20</v>
      </c>
      <c r="L85" s="29" t="s">
        <v>21</v>
      </c>
      <c r="M85" s="29" t="s">
        <v>34</v>
      </c>
      <c r="N85" s="30" t="str">
        <f>VLOOKUP(M85,[9]OPERACIONAL!$A$1:$C$13,2,FALSE)</f>
        <v>OUTROS SERVIÇOS DE TERCEIROS - PESSOA JURÍDICA</v>
      </c>
    </row>
    <row r="86" spans="2:14" ht="96">
      <c r="B86" s="23" t="str">
        <f t="shared" si="2"/>
        <v>20</v>
      </c>
      <c r="C86" s="24" t="s">
        <v>719</v>
      </c>
      <c r="D86" s="25" t="s">
        <v>851</v>
      </c>
      <c r="E86" s="25" t="s">
        <v>850</v>
      </c>
      <c r="F86" s="24" t="s">
        <v>18</v>
      </c>
      <c r="G86" s="26">
        <v>1</v>
      </c>
      <c r="H86" s="45">
        <v>45292</v>
      </c>
      <c r="I86" s="27">
        <v>1500000</v>
      </c>
      <c r="J86" s="28">
        <f t="shared" si="3"/>
        <v>1500000</v>
      </c>
      <c r="K86" s="29" t="s">
        <v>20</v>
      </c>
      <c r="L86" s="29" t="s">
        <v>21</v>
      </c>
      <c r="M86" s="29" t="s">
        <v>34</v>
      </c>
      <c r="N86" s="30" t="str">
        <f>VLOOKUP(M86,[9]OPERACIONAL!$A$1:$C$13,2,FALSE)</f>
        <v>OUTROS SERVIÇOS DE TERCEIROS - PESSOA JURÍDICA</v>
      </c>
    </row>
    <row r="87" spans="2:14" ht="96">
      <c r="B87" s="23" t="str">
        <f t="shared" si="2"/>
        <v>20</v>
      </c>
      <c r="C87" s="24" t="s">
        <v>719</v>
      </c>
      <c r="D87" s="25" t="s">
        <v>852</v>
      </c>
      <c r="E87" s="25" t="s">
        <v>850</v>
      </c>
      <c r="F87" s="24" t="s">
        <v>18</v>
      </c>
      <c r="G87" s="26">
        <v>1</v>
      </c>
      <c r="H87" s="45">
        <v>45292</v>
      </c>
      <c r="I87" s="27">
        <v>1700000</v>
      </c>
      <c r="J87" s="28">
        <f t="shared" si="3"/>
        <v>1700000</v>
      </c>
      <c r="K87" s="29" t="s">
        <v>20</v>
      </c>
      <c r="L87" s="29" t="s">
        <v>21</v>
      </c>
      <c r="M87" s="29" t="s">
        <v>34</v>
      </c>
      <c r="N87" s="30" t="str">
        <f>VLOOKUP(M87,[9]OPERACIONAL!$A$1:$C$13,2,FALSE)</f>
        <v>OUTROS SERVIÇOS DE TERCEIROS - PESSOA JURÍDICA</v>
      </c>
    </row>
    <row r="88" spans="2:14" ht="96">
      <c r="B88" s="23" t="str">
        <f t="shared" si="2"/>
        <v>20</v>
      </c>
      <c r="C88" s="24" t="s">
        <v>719</v>
      </c>
      <c r="D88" s="25" t="s">
        <v>853</v>
      </c>
      <c r="E88" s="25" t="s">
        <v>850</v>
      </c>
      <c r="F88" s="24" t="s">
        <v>18</v>
      </c>
      <c r="G88" s="26">
        <v>1</v>
      </c>
      <c r="H88" s="45">
        <v>45292</v>
      </c>
      <c r="I88" s="27">
        <v>1820000</v>
      </c>
      <c r="J88" s="28">
        <f t="shared" si="3"/>
        <v>1820000</v>
      </c>
      <c r="K88" s="29" t="s">
        <v>20</v>
      </c>
      <c r="L88" s="29" t="s">
        <v>21</v>
      </c>
      <c r="M88" s="29" t="s">
        <v>34</v>
      </c>
      <c r="N88" s="30" t="str">
        <f>VLOOKUP(M88,[9]OPERACIONAL!$A$1:$C$13,2,FALSE)</f>
        <v>OUTROS SERVIÇOS DE TERCEIROS - PESSOA JURÍDICA</v>
      </c>
    </row>
    <row r="89" spans="2:14" ht="96">
      <c r="B89" s="23" t="str">
        <f t="shared" si="2"/>
        <v>20</v>
      </c>
      <c r="C89" s="24" t="s">
        <v>719</v>
      </c>
      <c r="D89" s="25" t="s">
        <v>854</v>
      </c>
      <c r="E89" s="25" t="s">
        <v>855</v>
      </c>
      <c r="F89" s="24" t="s">
        <v>18</v>
      </c>
      <c r="G89" s="26">
        <v>4800</v>
      </c>
      <c r="H89" s="45">
        <v>45292</v>
      </c>
      <c r="I89" s="27">
        <v>55</v>
      </c>
      <c r="J89" s="28">
        <f t="shared" si="3"/>
        <v>264000</v>
      </c>
      <c r="K89" s="29" t="s">
        <v>50</v>
      </c>
      <c r="L89" s="29" t="s">
        <v>45</v>
      </c>
      <c r="M89" s="29" t="s">
        <v>51</v>
      </c>
      <c r="N89" s="30" t="str">
        <f>VLOOKUP(M89,[9]OPERACIONAL!$A$1:$C$13,2,FALSE)</f>
        <v>SELECIONAR</v>
      </c>
    </row>
    <row r="90" spans="2:14" ht="60">
      <c r="B90" s="23" t="str">
        <f t="shared" si="2"/>
        <v>20</v>
      </c>
      <c r="C90" s="24" t="s">
        <v>719</v>
      </c>
      <c r="D90" s="25" t="s">
        <v>856</v>
      </c>
      <c r="E90" s="25" t="s">
        <v>857</v>
      </c>
      <c r="F90" s="24" t="s">
        <v>18</v>
      </c>
      <c r="G90" s="26">
        <v>1</v>
      </c>
      <c r="H90" s="45">
        <v>45292</v>
      </c>
      <c r="I90" s="27">
        <v>500000</v>
      </c>
      <c r="J90" s="28">
        <f t="shared" si="3"/>
        <v>500000</v>
      </c>
      <c r="K90" s="29" t="s">
        <v>20</v>
      </c>
      <c r="L90" s="29" t="s">
        <v>21</v>
      </c>
      <c r="M90" s="29" t="s">
        <v>31</v>
      </c>
      <c r="N90" s="30" t="str">
        <f>VLOOKUP(M90,[9]OPERACIONAL!$A$1:$C$13,2,FALSE)</f>
        <v>MATERIAL DE CONSUMO</v>
      </c>
    </row>
    <row r="91" spans="2:14" ht="96">
      <c r="B91" s="23" t="str">
        <f t="shared" si="2"/>
        <v>20</v>
      </c>
      <c r="C91" s="24" t="s">
        <v>719</v>
      </c>
      <c r="D91" s="25" t="s">
        <v>858</v>
      </c>
      <c r="E91" s="25" t="s">
        <v>850</v>
      </c>
      <c r="F91" s="24" t="s">
        <v>18</v>
      </c>
      <c r="G91" s="26">
        <v>1</v>
      </c>
      <c r="H91" s="45">
        <v>45292</v>
      </c>
      <c r="I91" s="27">
        <v>1800000</v>
      </c>
      <c r="J91" s="28">
        <f t="shared" si="3"/>
        <v>1800000</v>
      </c>
      <c r="K91" s="29" t="s">
        <v>20</v>
      </c>
      <c r="L91" s="29" t="s">
        <v>21</v>
      </c>
      <c r="M91" s="29" t="s">
        <v>34</v>
      </c>
      <c r="N91" s="30" t="str">
        <f>VLOOKUP(M91,[9]OPERACIONAL!$A$1:$C$13,2,FALSE)</f>
        <v>OUTROS SERVIÇOS DE TERCEIROS - PESSOA JURÍDICA</v>
      </c>
    </row>
    <row r="92" spans="2:14" ht="108">
      <c r="B92" s="23" t="str">
        <f t="shared" si="2"/>
        <v>20</v>
      </c>
      <c r="C92" s="24" t="s">
        <v>719</v>
      </c>
      <c r="D92" s="25" t="s">
        <v>859</v>
      </c>
      <c r="E92" s="25" t="s">
        <v>860</v>
      </c>
      <c r="F92" s="24" t="s">
        <v>18</v>
      </c>
      <c r="G92" s="26">
        <v>1</v>
      </c>
      <c r="H92" s="45">
        <v>45292</v>
      </c>
      <c r="I92" s="27">
        <v>400000</v>
      </c>
      <c r="J92" s="28">
        <f t="shared" si="3"/>
        <v>400000</v>
      </c>
      <c r="K92" s="29" t="s">
        <v>20</v>
      </c>
      <c r="L92" s="29" t="s">
        <v>21</v>
      </c>
      <c r="M92" s="29" t="s">
        <v>34</v>
      </c>
      <c r="N92" s="30" t="str">
        <f>VLOOKUP(M92,[9]OPERACIONAL!$A$1:$C$13,2,FALSE)</f>
        <v>OUTROS SERVIÇOS DE TERCEIROS - PESSOA JURÍDICA</v>
      </c>
    </row>
    <row r="93" spans="2:14" ht="108">
      <c r="B93" s="23" t="str">
        <f t="shared" si="2"/>
        <v>20</v>
      </c>
      <c r="C93" s="24" t="s">
        <v>719</v>
      </c>
      <c r="D93" s="25" t="s">
        <v>861</v>
      </c>
      <c r="E93" s="25" t="s">
        <v>860</v>
      </c>
      <c r="F93" s="24" t="s">
        <v>18</v>
      </c>
      <c r="G93" s="26">
        <v>1</v>
      </c>
      <c r="H93" s="45">
        <v>45292</v>
      </c>
      <c r="I93" s="27">
        <v>160000</v>
      </c>
      <c r="J93" s="28">
        <f t="shared" si="3"/>
        <v>160000</v>
      </c>
      <c r="K93" s="29" t="s">
        <v>20</v>
      </c>
      <c r="L93" s="29" t="s">
        <v>21</v>
      </c>
      <c r="M93" s="29" t="s">
        <v>34</v>
      </c>
      <c r="N93" s="30" t="str">
        <f>VLOOKUP(M93,[9]OPERACIONAL!$A$1:$C$13,2,FALSE)</f>
        <v>OUTROS SERVIÇOS DE TERCEIROS - PESSOA JURÍDICA</v>
      </c>
    </row>
    <row r="94" spans="2:14" ht="108">
      <c r="B94" s="23" t="str">
        <f t="shared" si="2"/>
        <v>20</v>
      </c>
      <c r="C94" s="24" t="s">
        <v>719</v>
      </c>
      <c r="D94" s="25" t="s">
        <v>862</v>
      </c>
      <c r="E94" s="25" t="s">
        <v>860</v>
      </c>
      <c r="F94" s="24" t="s">
        <v>18</v>
      </c>
      <c r="G94" s="26">
        <v>1</v>
      </c>
      <c r="H94" s="45">
        <v>45292</v>
      </c>
      <c r="I94" s="27">
        <v>320000</v>
      </c>
      <c r="J94" s="28">
        <f t="shared" si="3"/>
        <v>320000</v>
      </c>
      <c r="K94" s="29" t="s">
        <v>20</v>
      </c>
      <c r="L94" s="29" t="s">
        <v>21</v>
      </c>
      <c r="M94" s="29" t="s">
        <v>34</v>
      </c>
      <c r="N94" s="30" t="str">
        <f>VLOOKUP(M94,[9]OPERACIONAL!$A$1:$C$13,2,FALSE)</f>
        <v>OUTROS SERVIÇOS DE TERCEIROS - PESSOA JURÍDICA</v>
      </c>
    </row>
    <row r="95" spans="2:14" ht="96">
      <c r="B95" s="23" t="str">
        <f t="shared" si="2"/>
        <v>20</v>
      </c>
      <c r="C95" s="24" t="s">
        <v>719</v>
      </c>
      <c r="D95" s="25" t="s">
        <v>863</v>
      </c>
      <c r="E95" s="25" t="s">
        <v>864</v>
      </c>
      <c r="F95" s="24" t="s">
        <v>18</v>
      </c>
      <c r="G95" s="26">
        <v>1</v>
      </c>
      <c r="H95" s="45">
        <v>45292</v>
      </c>
      <c r="I95" s="27">
        <v>1200000</v>
      </c>
      <c r="J95" s="28">
        <f t="shared" si="3"/>
        <v>1200000</v>
      </c>
      <c r="K95" s="29" t="s">
        <v>20</v>
      </c>
      <c r="L95" s="29" t="s">
        <v>21</v>
      </c>
      <c r="M95" s="29" t="s">
        <v>34</v>
      </c>
      <c r="N95" s="30" t="str">
        <f>VLOOKUP(M95,[9]OPERACIONAL!$A$1:$C$13,2,FALSE)</f>
        <v>OUTROS SERVIÇOS DE TERCEIROS - PESSOA JURÍDICA</v>
      </c>
    </row>
    <row r="96" spans="2:14" ht="72">
      <c r="B96" s="23" t="str">
        <f t="shared" si="2"/>
        <v>20</v>
      </c>
      <c r="C96" s="24" t="s">
        <v>719</v>
      </c>
      <c r="D96" s="25" t="s">
        <v>865</v>
      </c>
      <c r="E96" s="25" t="s">
        <v>864</v>
      </c>
      <c r="F96" s="24" t="s">
        <v>18</v>
      </c>
      <c r="G96" s="26">
        <v>1</v>
      </c>
      <c r="H96" s="45">
        <v>45292</v>
      </c>
      <c r="I96" s="27">
        <v>400000</v>
      </c>
      <c r="J96" s="28">
        <f t="shared" si="3"/>
        <v>400000</v>
      </c>
      <c r="K96" s="29" t="s">
        <v>20</v>
      </c>
      <c r="L96" s="29" t="s">
        <v>21</v>
      </c>
      <c r="M96" s="29" t="s">
        <v>31</v>
      </c>
      <c r="N96" s="30" t="str">
        <f>VLOOKUP(M96,[9]OPERACIONAL!$A$1:$C$13,2,FALSE)</f>
        <v>MATERIAL DE CONSUMO</v>
      </c>
    </row>
    <row r="97" spans="2:14" ht="72">
      <c r="B97" s="23" t="str">
        <f t="shared" si="2"/>
        <v>20</v>
      </c>
      <c r="C97" s="24" t="s">
        <v>719</v>
      </c>
      <c r="D97" s="25" t="s">
        <v>866</v>
      </c>
      <c r="E97" s="25" t="s">
        <v>867</v>
      </c>
      <c r="F97" s="24" t="s">
        <v>18</v>
      </c>
      <c r="G97" s="26">
        <v>12</v>
      </c>
      <c r="H97" s="45">
        <v>45292</v>
      </c>
      <c r="I97" s="27">
        <v>4500</v>
      </c>
      <c r="J97" s="28">
        <f t="shared" si="3"/>
        <v>54000</v>
      </c>
      <c r="K97" s="29" t="s">
        <v>43</v>
      </c>
      <c r="L97" s="29" t="s">
        <v>21</v>
      </c>
      <c r="M97" s="29" t="s">
        <v>31</v>
      </c>
      <c r="N97" s="30" t="str">
        <f>VLOOKUP(M97,[9]OPERACIONAL!$A$1:$C$13,2,FALSE)</f>
        <v>MATERIAL DE CONSUMO</v>
      </c>
    </row>
    <row r="98" spans="2:14" ht="72">
      <c r="B98" s="23" t="str">
        <f t="shared" si="2"/>
        <v>20</v>
      </c>
      <c r="C98" s="24" t="s">
        <v>719</v>
      </c>
      <c r="D98" s="25" t="s">
        <v>866</v>
      </c>
      <c r="E98" s="25" t="s">
        <v>867</v>
      </c>
      <c r="F98" s="24" t="s">
        <v>18</v>
      </c>
      <c r="G98" s="26">
        <v>12</v>
      </c>
      <c r="H98" s="45">
        <v>45292</v>
      </c>
      <c r="I98" s="27">
        <v>2500</v>
      </c>
      <c r="J98" s="28">
        <f t="shared" si="3"/>
        <v>30000</v>
      </c>
      <c r="K98" s="29" t="s">
        <v>43</v>
      </c>
      <c r="L98" s="29" t="s">
        <v>21</v>
      </c>
      <c r="M98" s="29" t="s">
        <v>34</v>
      </c>
      <c r="N98" s="30" t="str">
        <f>VLOOKUP(M98,[9]OPERACIONAL!$A$1:$C$13,2,FALSE)</f>
        <v>OUTROS SERVIÇOS DE TERCEIROS - PESSOA JURÍDICA</v>
      </c>
    </row>
    <row r="99" spans="2:14" ht="60">
      <c r="B99" s="23" t="str">
        <f t="shared" si="2"/>
        <v>20</v>
      </c>
      <c r="C99" s="24" t="s">
        <v>719</v>
      </c>
      <c r="D99" s="25" t="s">
        <v>868</v>
      </c>
      <c r="E99" s="25" t="s">
        <v>869</v>
      </c>
      <c r="F99" s="24" t="s">
        <v>18</v>
      </c>
      <c r="G99" s="26">
        <v>1</v>
      </c>
      <c r="H99" s="45">
        <v>45292</v>
      </c>
      <c r="I99" s="27">
        <v>227000</v>
      </c>
      <c r="J99" s="28">
        <f t="shared" si="3"/>
        <v>227000</v>
      </c>
      <c r="K99" s="29" t="s">
        <v>20</v>
      </c>
      <c r="L99" s="29" t="s">
        <v>21</v>
      </c>
      <c r="M99" s="29" t="s">
        <v>34</v>
      </c>
      <c r="N99" s="30" t="str">
        <f>VLOOKUP(M99,[9]OPERACIONAL!$A$1:$C$13,2,FALSE)</f>
        <v>OUTROS SERVIÇOS DE TERCEIROS - PESSOA JURÍDICA</v>
      </c>
    </row>
    <row r="100" spans="2:14" ht="48">
      <c r="B100" s="23" t="str">
        <f t="shared" si="2"/>
        <v>20</v>
      </c>
      <c r="C100" s="24" t="s">
        <v>719</v>
      </c>
      <c r="D100" s="25" t="s">
        <v>731</v>
      </c>
      <c r="E100" s="25" t="s">
        <v>870</v>
      </c>
      <c r="F100" s="24" t="s">
        <v>18</v>
      </c>
      <c r="G100" s="26">
        <v>1</v>
      </c>
      <c r="H100" s="45">
        <v>45292</v>
      </c>
      <c r="I100" s="27">
        <v>26000</v>
      </c>
      <c r="J100" s="28">
        <f t="shared" si="3"/>
        <v>26000</v>
      </c>
      <c r="K100" s="29" t="s">
        <v>20</v>
      </c>
      <c r="L100" s="29" t="s">
        <v>21</v>
      </c>
      <c r="M100" s="29" t="s">
        <v>34</v>
      </c>
      <c r="N100" s="30" t="str">
        <f>VLOOKUP(M100,[9]OPERACIONAL!$A$1:$C$13,2,FALSE)</f>
        <v>OUTROS SERVIÇOS DE TERCEIROS - PESSOA JURÍDICA</v>
      </c>
    </row>
    <row r="101" spans="2:14" ht="48">
      <c r="B101" s="23" t="str">
        <f t="shared" si="2"/>
        <v>20</v>
      </c>
      <c r="C101" s="24" t="s">
        <v>719</v>
      </c>
      <c r="D101" s="25" t="s">
        <v>871</v>
      </c>
      <c r="E101" s="25" t="s">
        <v>870</v>
      </c>
      <c r="F101" s="24" t="s">
        <v>18</v>
      </c>
      <c r="G101" s="26">
        <v>1</v>
      </c>
      <c r="H101" s="45">
        <v>45292</v>
      </c>
      <c r="I101" s="27">
        <v>8000</v>
      </c>
      <c r="J101" s="28">
        <f t="shared" si="3"/>
        <v>8000</v>
      </c>
      <c r="K101" s="29" t="s">
        <v>20</v>
      </c>
      <c r="L101" s="29" t="s">
        <v>21</v>
      </c>
      <c r="M101" s="29" t="s">
        <v>34</v>
      </c>
      <c r="N101" s="30" t="str">
        <f>VLOOKUP(M101,[9]OPERACIONAL!$A$1:$C$13,2,FALSE)</f>
        <v>OUTROS SERVIÇOS DE TERCEIROS - PESSOA JURÍDICA</v>
      </c>
    </row>
    <row r="102" spans="2:14">
      <c r="B102" s="23" t="str">
        <f t="shared" si="2"/>
        <v>U.</v>
      </c>
      <c r="C102" s="24" t="s">
        <v>4</v>
      </c>
      <c r="D102" s="25"/>
      <c r="E102" s="25"/>
      <c r="F102" s="24" t="s">
        <v>18</v>
      </c>
      <c r="G102" s="26">
        <v>1</v>
      </c>
      <c r="H102" s="31"/>
      <c r="I102" s="27">
        <v>0</v>
      </c>
      <c r="J102" s="28">
        <f t="shared" si="3"/>
        <v>0</v>
      </c>
      <c r="K102" s="29" t="s">
        <v>50</v>
      </c>
      <c r="L102" s="29" t="s">
        <v>45</v>
      </c>
      <c r="M102" s="29" t="s">
        <v>51</v>
      </c>
      <c r="N102" s="30" t="str">
        <f>VLOOKUP(M102,[9]OPERACIONAL!$A$1:$C$13,2,FALSE)</f>
        <v>SELECIONAR</v>
      </c>
    </row>
    <row r="103" spans="2:14">
      <c r="B103" s="23" t="str">
        <f t="shared" si="2"/>
        <v>U.</v>
      </c>
      <c r="C103" s="24" t="s">
        <v>4</v>
      </c>
      <c r="D103" s="25"/>
      <c r="E103" s="25"/>
      <c r="F103" s="24" t="s">
        <v>18</v>
      </c>
      <c r="G103" s="26">
        <v>1</v>
      </c>
      <c r="H103" s="31"/>
      <c r="I103" s="27">
        <v>0</v>
      </c>
      <c r="J103" s="28">
        <f t="shared" si="3"/>
        <v>0</v>
      </c>
      <c r="K103" s="29" t="s">
        <v>50</v>
      </c>
      <c r="L103" s="29" t="s">
        <v>45</v>
      </c>
      <c r="M103" s="29" t="s">
        <v>51</v>
      </c>
      <c r="N103" s="30" t="str">
        <f>VLOOKUP(M103,[9]OPERACIONAL!$A$1:$C$13,2,FALSE)</f>
        <v>SELECIONAR</v>
      </c>
    </row>
    <row r="104" spans="2:14">
      <c r="B104" s="23" t="str">
        <f t="shared" si="2"/>
        <v>U.</v>
      </c>
      <c r="C104" s="24" t="s">
        <v>4</v>
      </c>
      <c r="D104" s="25"/>
      <c r="E104" s="25"/>
      <c r="F104" s="24" t="s">
        <v>18</v>
      </c>
      <c r="G104" s="26">
        <v>1</v>
      </c>
      <c r="H104" s="31"/>
      <c r="I104" s="27">
        <v>0</v>
      </c>
      <c r="J104" s="28">
        <f t="shared" si="3"/>
        <v>0</v>
      </c>
      <c r="K104" s="29" t="s">
        <v>50</v>
      </c>
      <c r="L104" s="29" t="s">
        <v>45</v>
      </c>
      <c r="M104" s="29" t="s">
        <v>51</v>
      </c>
      <c r="N104" s="30" t="str">
        <f>VLOOKUP(M104,[9]OPERACIONAL!$A$1:$C$13,2,FALSE)</f>
        <v>SELECIONAR</v>
      </c>
    </row>
    <row r="105" spans="2:14">
      <c r="B105" s="23" t="str">
        <f t="shared" si="2"/>
        <v>U.</v>
      </c>
      <c r="C105" s="24" t="s">
        <v>4</v>
      </c>
      <c r="D105" s="25"/>
      <c r="E105" s="25"/>
      <c r="F105" s="24" t="s">
        <v>18</v>
      </c>
      <c r="G105" s="26">
        <v>1</v>
      </c>
      <c r="H105" s="31"/>
      <c r="I105" s="27">
        <v>0</v>
      </c>
      <c r="J105" s="28">
        <f t="shared" si="3"/>
        <v>0</v>
      </c>
      <c r="K105" s="29" t="s">
        <v>50</v>
      </c>
      <c r="L105" s="29" t="s">
        <v>45</v>
      </c>
      <c r="M105" s="29" t="s">
        <v>51</v>
      </c>
      <c r="N105" s="30" t="str">
        <f>VLOOKUP(M105,[9]OPERACIONAL!$A$1:$C$13,2,FALSE)</f>
        <v>SELECIONAR</v>
      </c>
    </row>
    <row r="106" spans="2:14">
      <c r="B106" s="23" t="str">
        <f t="shared" si="2"/>
        <v>U.</v>
      </c>
      <c r="C106" s="24" t="s">
        <v>4</v>
      </c>
      <c r="D106" s="25"/>
      <c r="E106" s="25"/>
      <c r="F106" s="24" t="s">
        <v>18</v>
      </c>
      <c r="G106" s="26">
        <v>1</v>
      </c>
      <c r="H106" s="31"/>
      <c r="I106" s="27">
        <v>0</v>
      </c>
      <c r="J106" s="28">
        <f t="shared" si="3"/>
        <v>0</v>
      </c>
      <c r="K106" s="29" t="s">
        <v>50</v>
      </c>
      <c r="L106" s="29" t="s">
        <v>45</v>
      </c>
      <c r="M106" s="29" t="s">
        <v>51</v>
      </c>
      <c r="N106" s="30" t="str">
        <f>VLOOKUP(M106,[9]OPERACIONAL!$A$1:$C$13,2,FALSE)</f>
        <v>SELECIONAR</v>
      </c>
    </row>
    <row r="107" spans="2:14">
      <c r="B107" s="23" t="str">
        <f t="shared" si="2"/>
        <v>U.</v>
      </c>
      <c r="C107" s="24" t="s">
        <v>4</v>
      </c>
      <c r="D107" s="25"/>
      <c r="E107" s="25"/>
      <c r="F107" s="24" t="s">
        <v>18</v>
      </c>
      <c r="G107" s="26">
        <v>1</v>
      </c>
      <c r="H107" s="31"/>
      <c r="I107" s="27">
        <v>0</v>
      </c>
      <c r="J107" s="28">
        <f t="shared" si="3"/>
        <v>0</v>
      </c>
      <c r="K107" s="29" t="s">
        <v>50</v>
      </c>
      <c r="L107" s="29" t="s">
        <v>45</v>
      </c>
      <c r="M107" s="29" t="s">
        <v>51</v>
      </c>
      <c r="N107" s="30" t="str">
        <f>VLOOKUP(M107,[9]OPERACIONAL!$A$1:$C$13,2,FALSE)</f>
        <v>SELECIONAR</v>
      </c>
    </row>
    <row r="108" spans="2:14">
      <c r="B108" s="23" t="str">
        <f t="shared" si="2"/>
        <v>U.</v>
      </c>
      <c r="C108" s="24" t="s">
        <v>4</v>
      </c>
      <c r="D108" s="25"/>
      <c r="E108" s="25"/>
      <c r="F108" s="24" t="s">
        <v>18</v>
      </c>
      <c r="G108" s="26">
        <v>1</v>
      </c>
      <c r="H108" s="31"/>
      <c r="I108" s="27">
        <v>0</v>
      </c>
      <c r="J108" s="28">
        <f t="shared" si="3"/>
        <v>0</v>
      </c>
      <c r="K108" s="29" t="s">
        <v>50</v>
      </c>
      <c r="L108" s="29" t="s">
        <v>45</v>
      </c>
      <c r="M108" s="29" t="s">
        <v>51</v>
      </c>
      <c r="N108" s="30" t="str">
        <f>VLOOKUP(M108,[9]OPERACIONAL!$A$1:$C$13,2,FALSE)</f>
        <v>SELECIONAR</v>
      </c>
    </row>
    <row r="109" spans="2:14">
      <c r="B109" s="23" t="str">
        <f t="shared" si="2"/>
        <v>U.</v>
      </c>
      <c r="C109" s="24" t="s">
        <v>4</v>
      </c>
      <c r="D109" s="25"/>
      <c r="E109" s="25"/>
      <c r="F109" s="24" t="s">
        <v>18</v>
      </c>
      <c r="G109" s="26">
        <v>1</v>
      </c>
      <c r="H109" s="31"/>
      <c r="I109" s="27">
        <v>0</v>
      </c>
      <c r="J109" s="28">
        <f t="shared" si="3"/>
        <v>0</v>
      </c>
      <c r="K109" s="29" t="s">
        <v>50</v>
      </c>
      <c r="L109" s="29" t="s">
        <v>45</v>
      </c>
      <c r="M109" s="29" t="s">
        <v>51</v>
      </c>
      <c r="N109" s="30" t="str">
        <f>VLOOKUP(M109,[9]OPERACIONAL!$A$1:$C$13,2,FALSE)</f>
        <v>SELECIONAR</v>
      </c>
    </row>
    <row r="110" spans="2:14">
      <c r="B110" s="23" t="str">
        <f t="shared" si="2"/>
        <v>U.</v>
      </c>
      <c r="C110" s="24" t="s">
        <v>4</v>
      </c>
      <c r="D110" s="25"/>
      <c r="E110" s="25"/>
      <c r="F110" s="24" t="s">
        <v>18</v>
      </c>
      <c r="G110" s="26">
        <v>1</v>
      </c>
      <c r="H110" s="31"/>
      <c r="I110" s="27">
        <v>0</v>
      </c>
      <c r="J110" s="28">
        <f t="shared" si="3"/>
        <v>0</v>
      </c>
      <c r="K110" s="29" t="s">
        <v>50</v>
      </c>
      <c r="L110" s="29" t="s">
        <v>45</v>
      </c>
      <c r="M110" s="29" t="s">
        <v>51</v>
      </c>
      <c r="N110" s="30" t="str">
        <f>VLOOKUP(M110,[9]OPERACIONAL!$A$1:$C$13,2,FALSE)</f>
        <v>SELECIONAR</v>
      </c>
    </row>
    <row r="111" spans="2:14">
      <c r="B111" s="23" t="str">
        <f t="shared" si="2"/>
        <v>U.</v>
      </c>
      <c r="C111" s="24" t="s">
        <v>4</v>
      </c>
      <c r="D111" s="25"/>
      <c r="E111" s="25"/>
      <c r="F111" s="24" t="s">
        <v>18</v>
      </c>
      <c r="G111" s="26">
        <v>1</v>
      </c>
      <c r="H111" s="31"/>
      <c r="I111" s="27">
        <v>0</v>
      </c>
      <c r="J111" s="28">
        <f t="shared" si="3"/>
        <v>0</v>
      </c>
      <c r="K111" s="29" t="s">
        <v>50</v>
      </c>
      <c r="L111" s="29" t="s">
        <v>45</v>
      </c>
      <c r="M111" s="29" t="s">
        <v>51</v>
      </c>
      <c r="N111" s="30" t="str">
        <f>VLOOKUP(M111,[9]OPERACIONAL!$A$1:$C$13,2,FALSE)</f>
        <v>SELECIONAR</v>
      </c>
    </row>
    <row r="112" spans="2:14">
      <c r="B112" s="23" t="str">
        <f t="shared" si="2"/>
        <v>U.</v>
      </c>
      <c r="C112" s="24" t="s">
        <v>4</v>
      </c>
      <c r="D112" s="25"/>
      <c r="E112" s="25"/>
      <c r="F112" s="24" t="s">
        <v>18</v>
      </c>
      <c r="G112" s="26">
        <v>1</v>
      </c>
      <c r="H112" s="31"/>
      <c r="I112" s="27">
        <v>0</v>
      </c>
      <c r="J112" s="28">
        <f t="shared" si="3"/>
        <v>0</v>
      </c>
      <c r="K112" s="29" t="s">
        <v>50</v>
      </c>
      <c r="L112" s="29" t="s">
        <v>45</v>
      </c>
      <c r="M112" s="29" t="s">
        <v>51</v>
      </c>
      <c r="N112" s="30" t="str">
        <f>VLOOKUP(M112,[9]OPERACIONAL!$A$1:$C$13,2,FALSE)</f>
        <v>SELECIONAR</v>
      </c>
    </row>
    <row r="113" spans="2:14">
      <c r="B113" s="23" t="str">
        <f t="shared" si="2"/>
        <v>U.</v>
      </c>
      <c r="C113" s="24" t="s">
        <v>4</v>
      </c>
      <c r="D113" s="25"/>
      <c r="E113" s="25"/>
      <c r="F113" s="24" t="s">
        <v>18</v>
      </c>
      <c r="G113" s="26">
        <v>1</v>
      </c>
      <c r="H113" s="31"/>
      <c r="I113" s="27">
        <v>0</v>
      </c>
      <c r="J113" s="28">
        <f t="shared" si="3"/>
        <v>0</v>
      </c>
      <c r="K113" s="29" t="s">
        <v>50</v>
      </c>
      <c r="L113" s="29" t="s">
        <v>45</v>
      </c>
      <c r="M113" s="29" t="s">
        <v>51</v>
      </c>
      <c r="N113" s="30" t="str">
        <f>VLOOKUP(M113,[9]OPERACIONAL!$A$1:$C$13,2,FALSE)</f>
        <v>SELECIONAR</v>
      </c>
    </row>
    <row r="114" spans="2:14">
      <c r="B114" s="23" t="str">
        <f t="shared" si="2"/>
        <v>U.</v>
      </c>
      <c r="C114" s="24" t="s">
        <v>4</v>
      </c>
      <c r="D114" s="25"/>
      <c r="E114" s="25"/>
      <c r="F114" s="24" t="s">
        <v>18</v>
      </c>
      <c r="G114" s="26">
        <v>1</v>
      </c>
      <c r="H114" s="31"/>
      <c r="I114" s="27">
        <v>0</v>
      </c>
      <c r="J114" s="28">
        <f t="shared" si="3"/>
        <v>0</v>
      </c>
      <c r="K114" s="29" t="s">
        <v>50</v>
      </c>
      <c r="L114" s="29" t="s">
        <v>45</v>
      </c>
      <c r="M114" s="29" t="s">
        <v>51</v>
      </c>
      <c r="N114" s="30" t="str">
        <f>VLOOKUP(M114,[9]OPERACIONAL!$A$1:$C$13,2,FALSE)</f>
        <v>SELECIONAR</v>
      </c>
    </row>
    <row r="115" spans="2:14">
      <c r="B115" s="23" t="str">
        <f t="shared" si="2"/>
        <v>U.</v>
      </c>
      <c r="C115" s="24" t="s">
        <v>4</v>
      </c>
      <c r="D115" s="25"/>
      <c r="E115" s="25"/>
      <c r="F115" s="24" t="s">
        <v>18</v>
      </c>
      <c r="G115" s="26">
        <v>1</v>
      </c>
      <c r="H115" s="31"/>
      <c r="I115" s="27">
        <v>0</v>
      </c>
      <c r="J115" s="28">
        <f t="shared" si="3"/>
        <v>0</v>
      </c>
      <c r="K115" s="29" t="s">
        <v>50</v>
      </c>
      <c r="L115" s="29" t="s">
        <v>45</v>
      </c>
      <c r="M115" s="29" t="s">
        <v>51</v>
      </c>
      <c r="N115" s="30" t="str">
        <f>VLOOKUP(M115,[9]OPERACIONAL!$A$1:$C$13,2,FALSE)</f>
        <v>SELECIONAR</v>
      </c>
    </row>
    <row r="116" spans="2:14">
      <c r="B116" s="23" t="str">
        <f t="shared" si="2"/>
        <v>U.</v>
      </c>
      <c r="C116" s="24" t="s">
        <v>4</v>
      </c>
      <c r="D116" s="25"/>
      <c r="E116" s="25"/>
      <c r="F116" s="24" t="s">
        <v>18</v>
      </c>
      <c r="G116" s="26">
        <v>1</v>
      </c>
      <c r="H116" s="31"/>
      <c r="I116" s="27">
        <v>0</v>
      </c>
      <c r="J116" s="28">
        <f t="shared" si="3"/>
        <v>0</v>
      </c>
      <c r="K116" s="29" t="s">
        <v>50</v>
      </c>
      <c r="L116" s="29" t="s">
        <v>45</v>
      </c>
      <c r="M116" s="29" t="s">
        <v>51</v>
      </c>
      <c r="N116" s="30" t="str">
        <f>VLOOKUP(M116,[9]OPERACIONAL!$A$1:$C$13,2,FALSE)</f>
        <v>SELECIONAR</v>
      </c>
    </row>
    <row r="117" spans="2:14">
      <c r="B117" s="23" t="str">
        <f t="shared" si="2"/>
        <v>U.</v>
      </c>
      <c r="C117" s="24" t="s">
        <v>4</v>
      </c>
      <c r="D117" s="25"/>
      <c r="E117" s="25"/>
      <c r="F117" s="24" t="s">
        <v>18</v>
      </c>
      <c r="G117" s="26">
        <v>1</v>
      </c>
      <c r="H117" s="31"/>
      <c r="I117" s="27">
        <v>0</v>
      </c>
      <c r="J117" s="28">
        <f t="shared" si="3"/>
        <v>0</v>
      </c>
      <c r="K117" s="29" t="s">
        <v>50</v>
      </c>
      <c r="L117" s="29" t="s">
        <v>45</v>
      </c>
      <c r="M117" s="29" t="s">
        <v>51</v>
      </c>
      <c r="N117" s="30" t="str">
        <f>VLOOKUP(M117,[9]OPERACIONAL!$A$1:$C$13,2,FALSE)</f>
        <v>SELECIONAR</v>
      </c>
    </row>
    <row r="118" spans="2:14">
      <c r="B118" s="23" t="str">
        <f t="shared" si="2"/>
        <v>U.</v>
      </c>
      <c r="C118" s="24" t="s">
        <v>4</v>
      </c>
      <c r="D118" s="25"/>
      <c r="E118" s="25"/>
      <c r="F118" s="24" t="s">
        <v>18</v>
      </c>
      <c r="G118" s="26">
        <v>1</v>
      </c>
      <c r="H118" s="31"/>
      <c r="I118" s="27">
        <v>0</v>
      </c>
      <c r="J118" s="28">
        <f t="shared" si="3"/>
        <v>0</v>
      </c>
      <c r="K118" s="29" t="s">
        <v>50</v>
      </c>
      <c r="L118" s="29" t="s">
        <v>45</v>
      </c>
      <c r="M118" s="29" t="s">
        <v>51</v>
      </c>
      <c r="N118" s="30" t="str">
        <f>VLOOKUP(M118,[9]OPERACIONAL!$A$1:$C$13,2,FALSE)</f>
        <v>SELECIONAR</v>
      </c>
    </row>
    <row r="119" spans="2:14">
      <c r="B119" s="23" t="str">
        <f t="shared" si="2"/>
        <v>U.</v>
      </c>
      <c r="C119" s="24" t="s">
        <v>4</v>
      </c>
      <c r="D119" s="25"/>
      <c r="E119" s="25"/>
      <c r="F119" s="24" t="s">
        <v>18</v>
      </c>
      <c r="G119" s="26">
        <v>1</v>
      </c>
      <c r="H119" s="31"/>
      <c r="I119" s="27">
        <v>0</v>
      </c>
      <c r="J119" s="28">
        <f t="shared" si="3"/>
        <v>0</v>
      </c>
      <c r="K119" s="29" t="s">
        <v>50</v>
      </c>
      <c r="L119" s="29" t="s">
        <v>45</v>
      </c>
      <c r="M119" s="29" t="s">
        <v>51</v>
      </c>
      <c r="N119" s="30" t="str">
        <f>VLOOKUP(M119,[9]OPERACIONAL!$A$1:$C$13,2,FALSE)</f>
        <v>SELECIONAR</v>
      </c>
    </row>
    <row r="120" spans="2:14">
      <c r="B120" s="23" t="str">
        <f t="shared" si="2"/>
        <v>U.</v>
      </c>
      <c r="C120" s="24" t="s">
        <v>4</v>
      </c>
      <c r="D120" s="25"/>
      <c r="E120" s="25"/>
      <c r="F120" s="24" t="s">
        <v>18</v>
      </c>
      <c r="G120" s="26">
        <v>1</v>
      </c>
      <c r="H120" s="31"/>
      <c r="I120" s="27">
        <v>0</v>
      </c>
      <c r="J120" s="28">
        <f t="shared" si="3"/>
        <v>0</v>
      </c>
      <c r="K120" s="29" t="s">
        <v>50</v>
      </c>
      <c r="L120" s="29" t="s">
        <v>45</v>
      </c>
      <c r="M120" s="29" t="s">
        <v>51</v>
      </c>
      <c r="N120" s="30" t="str">
        <f>VLOOKUP(M120,[9]OPERACIONAL!$A$1:$C$13,2,FALSE)</f>
        <v>SELECIONAR</v>
      </c>
    </row>
    <row r="121" spans="2:14">
      <c r="B121" s="23" t="str">
        <f t="shared" si="2"/>
        <v>U.</v>
      </c>
      <c r="C121" s="24" t="s">
        <v>4</v>
      </c>
      <c r="D121" s="25"/>
      <c r="E121" s="25"/>
      <c r="F121" s="24" t="s">
        <v>18</v>
      </c>
      <c r="G121" s="26">
        <v>1</v>
      </c>
      <c r="H121" s="31"/>
      <c r="I121" s="27">
        <v>0</v>
      </c>
      <c r="J121" s="28">
        <f t="shared" si="3"/>
        <v>0</v>
      </c>
      <c r="K121" s="29" t="s">
        <v>50</v>
      </c>
      <c r="L121" s="29" t="s">
        <v>45</v>
      </c>
      <c r="M121" s="29" t="s">
        <v>51</v>
      </c>
      <c r="N121" s="30" t="str">
        <f>VLOOKUP(M121,[9]OPERACIONAL!$A$1:$C$13,2,FALSE)</f>
        <v>SELECIONAR</v>
      </c>
    </row>
    <row r="122" spans="2:14">
      <c r="B122" s="23" t="str">
        <f t="shared" si="2"/>
        <v>U.</v>
      </c>
      <c r="C122" s="24" t="s">
        <v>4</v>
      </c>
      <c r="D122" s="25"/>
      <c r="E122" s="25"/>
      <c r="F122" s="24" t="s">
        <v>18</v>
      </c>
      <c r="G122" s="26">
        <v>1</v>
      </c>
      <c r="H122" s="31"/>
      <c r="I122" s="27">
        <v>0</v>
      </c>
      <c r="J122" s="28">
        <f t="shared" si="3"/>
        <v>0</v>
      </c>
      <c r="K122" s="29" t="s">
        <v>50</v>
      </c>
      <c r="L122" s="29" t="s">
        <v>45</v>
      </c>
      <c r="M122" s="29" t="s">
        <v>51</v>
      </c>
      <c r="N122" s="30" t="str">
        <f>VLOOKUP(M122,[9]OPERACIONAL!$A$1:$C$13,2,FALSE)</f>
        <v>SELECIONAR</v>
      </c>
    </row>
    <row r="123" spans="2:14">
      <c r="B123" s="23" t="str">
        <f t="shared" si="2"/>
        <v>U.</v>
      </c>
      <c r="C123" s="24" t="s">
        <v>4</v>
      </c>
      <c r="D123" s="25"/>
      <c r="E123" s="25"/>
      <c r="F123" s="24" t="s">
        <v>18</v>
      </c>
      <c r="G123" s="26">
        <v>1</v>
      </c>
      <c r="H123" s="31"/>
      <c r="I123" s="27">
        <v>0</v>
      </c>
      <c r="J123" s="28">
        <f t="shared" si="3"/>
        <v>0</v>
      </c>
      <c r="K123" s="29" t="s">
        <v>50</v>
      </c>
      <c r="L123" s="29" t="s">
        <v>45</v>
      </c>
      <c r="M123" s="29" t="s">
        <v>51</v>
      </c>
      <c r="N123" s="30" t="str">
        <f>VLOOKUP(M123,[9]OPERACIONAL!$A$1:$C$13,2,FALSE)</f>
        <v>SELECIONAR</v>
      </c>
    </row>
    <row r="124" spans="2:14">
      <c r="B124" s="23" t="str">
        <f t="shared" si="2"/>
        <v>U.</v>
      </c>
      <c r="C124" s="24" t="s">
        <v>4</v>
      </c>
      <c r="D124" s="25"/>
      <c r="E124" s="25"/>
      <c r="F124" s="24" t="s">
        <v>18</v>
      </c>
      <c r="G124" s="26">
        <v>1</v>
      </c>
      <c r="H124" s="31"/>
      <c r="I124" s="27">
        <v>0</v>
      </c>
      <c r="J124" s="28">
        <f t="shared" si="3"/>
        <v>0</v>
      </c>
      <c r="K124" s="29" t="s">
        <v>50</v>
      </c>
      <c r="L124" s="29" t="s">
        <v>45</v>
      </c>
      <c r="M124" s="29" t="s">
        <v>51</v>
      </c>
      <c r="N124" s="30" t="str">
        <f>VLOOKUP(M124,[9]OPERACIONAL!$A$1:$C$13,2,FALSE)</f>
        <v>SELECIONAR</v>
      </c>
    </row>
    <row r="125" spans="2:14">
      <c r="B125" s="23" t="str">
        <f t="shared" si="2"/>
        <v>U.</v>
      </c>
      <c r="C125" s="24" t="s">
        <v>4</v>
      </c>
      <c r="D125" s="25"/>
      <c r="E125" s="25"/>
      <c r="F125" s="24" t="s">
        <v>18</v>
      </c>
      <c r="G125" s="26">
        <v>1</v>
      </c>
      <c r="H125" s="31"/>
      <c r="I125" s="27">
        <v>0</v>
      </c>
      <c r="J125" s="28">
        <f t="shared" si="3"/>
        <v>0</v>
      </c>
      <c r="K125" s="29" t="s">
        <v>50</v>
      </c>
      <c r="L125" s="29" t="s">
        <v>45</v>
      </c>
      <c r="M125" s="29" t="s">
        <v>51</v>
      </c>
      <c r="N125" s="30" t="str">
        <f>VLOOKUP(M125,[9]OPERACIONAL!$A$1:$C$13,2,FALSE)</f>
        <v>SELECIONAR</v>
      </c>
    </row>
    <row r="126" spans="2:14">
      <c r="B126" s="23" t="str">
        <f t="shared" si="2"/>
        <v>U.</v>
      </c>
      <c r="C126" s="24" t="s">
        <v>4</v>
      </c>
      <c r="D126" s="25"/>
      <c r="E126" s="25"/>
      <c r="F126" s="24" t="s">
        <v>18</v>
      </c>
      <c r="G126" s="26">
        <v>1</v>
      </c>
      <c r="H126" s="31"/>
      <c r="I126" s="27">
        <v>0</v>
      </c>
      <c r="J126" s="28">
        <f t="shared" si="3"/>
        <v>0</v>
      </c>
      <c r="K126" s="29" t="s">
        <v>50</v>
      </c>
      <c r="L126" s="29" t="s">
        <v>45</v>
      </c>
      <c r="M126" s="29" t="s">
        <v>51</v>
      </c>
      <c r="N126" s="30" t="str">
        <f>VLOOKUP(M126,[9]OPERACIONAL!$A$1:$C$13,2,FALSE)</f>
        <v>SELECIONAR</v>
      </c>
    </row>
    <row r="127" spans="2:14">
      <c r="B127" s="23" t="str">
        <f t="shared" si="2"/>
        <v>U.</v>
      </c>
      <c r="C127" s="24" t="s">
        <v>4</v>
      </c>
      <c r="D127" s="25"/>
      <c r="E127" s="25"/>
      <c r="F127" s="24" t="s">
        <v>18</v>
      </c>
      <c r="G127" s="26">
        <v>1</v>
      </c>
      <c r="H127" s="31"/>
      <c r="I127" s="27">
        <v>0</v>
      </c>
      <c r="J127" s="28">
        <f t="shared" si="3"/>
        <v>0</v>
      </c>
      <c r="K127" s="29" t="s">
        <v>50</v>
      </c>
      <c r="L127" s="29" t="s">
        <v>45</v>
      </c>
      <c r="M127" s="29" t="s">
        <v>51</v>
      </c>
      <c r="N127" s="30" t="str">
        <f>VLOOKUP(M127,[9]OPERACIONAL!$A$1:$C$13,2,FALSE)</f>
        <v>SELECIONAR</v>
      </c>
    </row>
    <row r="128" spans="2:14">
      <c r="B128" s="23" t="str">
        <f t="shared" si="2"/>
        <v>U.</v>
      </c>
      <c r="C128" s="24" t="s">
        <v>4</v>
      </c>
      <c r="D128" s="25"/>
      <c r="E128" s="25"/>
      <c r="F128" s="24" t="s">
        <v>18</v>
      </c>
      <c r="G128" s="26">
        <v>1</v>
      </c>
      <c r="H128" s="31"/>
      <c r="I128" s="27">
        <v>0</v>
      </c>
      <c r="J128" s="28">
        <f t="shared" si="3"/>
        <v>0</v>
      </c>
      <c r="K128" s="29" t="s">
        <v>50</v>
      </c>
      <c r="L128" s="29" t="s">
        <v>45</v>
      </c>
      <c r="M128" s="29" t="s">
        <v>51</v>
      </c>
      <c r="N128" s="30" t="str">
        <f>VLOOKUP(M128,[9]OPERACIONAL!$A$1:$C$13,2,FALSE)</f>
        <v>SELECIONAR</v>
      </c>
    </row>
    <row r="129" spans="2:14">
      <c r="B129" s="23" t="str">
        <f t="shared" si="2"/>
        <v>U.</v>
      </c>
      <c r="C129" s="24" t="s">
        <v>4</v>
      </c>
      <c r="D129" s="25"/>
      <c r="E129" s="25"/>
      <c r="F129" s="24" t="s">
        <v>18</v>
      </c>
      <c r="G129" s="26">
        <v>1</v>
      </c>
      <c r="H129" s="31"/>
      <c r="I129" s="27">
        <v>0</v>
      </c>
      <c r="J129" s="28">
        <f t="shared" si="3"/>
        <v>0</v>
      </c>
      <c r="K129" s="29" t="s">
        <v>50</v>
      </c>
      <c r="L129" s="29" t="s">
        <v>45</v>
      </c>
      <c r="M129" s="29" t="s">
        <v>51</v>
      </c>
      <c r="N129" s="30" t="str">
        <f>VLOOKUP(M129,[9]OPERACIONAL!$A$1:$C$13,2,FALSE)</f>
        <v>SELECIONAR</v>
      </c>
    </row>
    <row r="130" spans="2:14">
      <c r="B130" s="23" t="str">
        <f t="shared" si="2"/>
        <v>U.</v>
      </c>
      <c r="C130" s="24" t="s">
        <v>4</v>
      </c>
      <c r="D130" s="25"/>
      <c r="E130" s="25"/>
      <c r="F130" s="24" t="s">
        <v>18</v>
      </c>
      <c r="G130" s="26">
        <v>1</v>
      </c>
      <c r="H130" s="31"/>
      <c r="I130" s="27">
        <v>0</v>
      </c>
      <c r="J130" s="28">
        <f t="shared" si="3"/>
        <v>0</v>
      </c>
      <c r="K130" s="29" t="s">
        <v>50</v>
      </c>
      <c r="L130" s="29" t="s">
        <v>45</v>
      </c>
      <c r="M130" s="29" t="s">
        <v>51</v>
      </c>
      <c r="N130" s="30" t="str">
        <f>VLOOKUP(M130,[9]OPERACIONAL!$A$1:$C$13,2,FALSE)</f>
        <v>SELECIONAR</v>
      </c>
    </row>
    <row r="131" spans="2:14">
      <c r="B131" s="23" t="str">
        <f t="shared" si="2"/>
        <v>U.</v>
      </c>
      <c r="C131" s="24" t="s">
        <v>4</v>
      </c>
      <c r="D131" s="25"/>
      <c r="E131" s="25"/>
      <c r="F131" s="24" t="s">
        <v>18</v>
      </c>
      <c r="G131" s="26">
        <v>1</v>
      </c>
      <c r="H131" s="31"/>
      <c r="I131" s="27">
        <v>0</v>
      </c>
      <c r="J131" s="28">
        <f t="shared" si="3"/>
        <v>0</v>
      </c>
      <c r="K131" s="29" t="s">
        <v>50</v>
      </c>
      <c r="L131" s="29" t="s">
        <v>45</v>
      </c>
      <c r="M131" s="29" t="s">
        <v>51</v>
      </c>
      <c r="N131" s="30" t="str">
        <f>VLOOKUP(M131,[9]OPERACIONAL!$A$1:$C$13,2,FALSE)</f>
        <v>SELECIONAR</v>
      </c>
    </row>
    <row r="132" spans="2:14">
      <c r="B132" s="23" t="str">
        <f t="shared" si="2"/>
        <v>U.</v>
      </c>
      <c r="C132" s="24" t="s">
        <v>4</v>
      </c>
      <c r="D132" s="25"/>
      <c r="E132" s="25"/>
      <c r="F132" s="24" t="s">
        <v>18</v>
      </c>
      <c r="G132" s="26">
        <v>1</v>
      </c>
      <c r="H132" s="31"/>
      <c r="I132" s="27">
        <v>0</v>
      </c>
      <c r="J132" s="28">
        <f t="shared" si="3"/>
        <v>0</v>
      </c>
      <c r="K132" s="29" t="s">
        <v>50</v>
      </c>
      <c r="L132" s="29" t="s">
        <v>45</v>
      </c>
      <c r="M132" s="29" t="s">
        <v>51</v>
      </c>
      <c r="N132" s="30" t="str">
        <f>VLOOKUP(M132,[9]OPERACIONAL!$A$1:$C$13,2,FALSE)</f>
        <v>SELECIONAR</v>
      </c>
    </row>
    <row r="133" spans="2:14">
      <c r="B133" s="23" t="str">
        <f t="shared" ref="B133:B196" si="4">MID(C133,1,2)</f>
        <v>U.</v>
      </c>
      <c r="C133" s="24" t="s">
        <v>4</v>
      </c>
      <c r="D133" s="25"/>
      <c r="E133" s="25"/>
      <c r="F133" s="24" t="s">
        <v>18</v>
      </c>
      <c r="G133" s="26">
        <v>1</v>
      </c>
      <c r="H133" s="31"/>
      <c r="I133" s="27">
        <v>0</v>
      </c>
      <c r="J133" s="28">
        <f t="shared" ref="J133:J196" si="5">G133*I133</f>
        <v>0</v>
      </c>
      <c r="K133" s="29" t="s">
        <v>50</v>
      </c>
      <c r="L133" s="29" t="s">
        <v>45</v>
      </c>
      <c r="M133" s="29" t="s">
        <v>51</v>
      </c>
      <c r="N133" s="30" t="str">
        <f>VLOOKUP(M133,[9]OPERACIONAL!$A$1:$C$13,2,FALSE)</f>
        <v>SELECIONAR</v>
      </c>
    </row>
    <row r="134" spans="2:14">
      <c r="B134" s="23" t="str">
        <f t="shared" si="4"/>
        <v>U.</v>
      </c>
      <c r="C134" s="24" t="s">
        <v>4</v>
      </c>
      <c r="D134" s="25"/>
      <c r="E134" s="25"/>
      <c r="F134" s="24" t="s">
        <v>18</v>
      </c>
      <c r="G134" s="26">
        <v>1</v>
      </c>
      <c r="H134" s="31"/>
      <c r="I134" s="27">
        <v>0</v>
      </c>
      <c r="J134" s="28">
        <f t="shared" si="5"/>
        <v>0</v>
      </c>
      <c r="K134" s="29" t="s">
        <v>50</v>
      </c>
      <c r="L134" s="29" t="s">
        <v>45</v>
      </c>
      <c r="M134" s="29" t="s">
        <v>51</v>
      </c>
      <c r="N134" s="30" t="str">
        <f>VLOOKUP(M134,[9]OPERACIONAL!$A$1:$C$13,2,FALSE)</f>
        <v>SELECIONAR</v>
      </c>
    </row>
    <row r="135" spans="2:14">
      <c r="B135" s="23" t="str">
        <f t="shared" si="4"/>
        <v>U.</v>
      </c>
      <c r="C135" s="24" t="s">
        <v>4</v>
      </c>
      <c r="D135" s="25"/>
      <c r="E135" s="25"/>
      <c r="F135" s="24" t="s">
        <v>18</v>
      </c>
      <c r="G135" s="26">
        <v>1</v>
      </c>
      <c r="H135" s="31"/>
      <c r="I135" s="27">
        <v>0</v>
      </c>
      <c r="J135" s="28">
        <f t="shared" si="5"/>
        <v>0</v>
      </c>
      <c r="K135" s="29" t="s">
        <v>50</v>
      </c>
      <c r="L135" s="29" t="s">
        <v>45</v>
      </c>
      <c r="M135" s="29" t="s">
        <v>51</v>
      </c>
      <c r="N135" s="30" t="str">
        <f>VLOOKUP(M135,[9]OPERACIONAL!$A$1:$C$13,2,FALSE)</f>
        <v>SELECIONAR</v>
      </c>
    </row>
    <row r="136" spans="2:14">
      <c r="B136" s="23" t="str">
        <f t="shared" si="4"/>
        <v>U.</v>
      </c>
      <c r="C136" s="24" t="s">
        <v>4</v>
      </c>
      <c r="D136" s="25"/>
      <c r="E136" s="25"/>
      <c r="F136" s="24" t="s">
        <v>18</v>
      </c>
      <c r="G136" s="26">
        <v>1</v>
      </c>
      <c r="H136" s="31"/>
      <c r="I136" s="27">
        <v>0</v>
      </c>
      <c r="J136" s="28">
        <f t="shared" si="5"/>
        <v>0</v>
      </c>
      <c r="K136" s="29" t="s">
        <v>50</v>
      </c>
      <c r="L136" s="29" t="s">
        <v>45</v>
      </c>
      <c r="M136" s="29" t="s">
        <v>51</v>
      </c>
      <c r="N136" s="30" t="str">
        <f>VLOOKUP(M136,[9]OPERACIONAL!$A$1:$C$13,2,FALSE)</f>
        <v>SELECIONAR</v>
      </c>
    </row>
    <row r="137" spans="2:14">
      <c r="B137" s="23" t="str">
        <f t="shared" si="4"/>
        <v>U.</v>
      </c>
      <c r="C137" s="24" t="s">
        <v>4</v>
      </c>
      <c r="D137" s="25"/>
      <c r="E137" s="25"/>
      <c r="F137" s="24" t="s">
        <v>18</v>
      </c>
      <c r="G137" s="26">
        <v>1</v>
      </c>
      <c r="H137" s="31"/>
      <c r="I137" s="27">
        <v>0</v>
      </c>
      <c r="J137" s="28">
        <f t="shared" si="5"/>
        <v>0</v>
      </c>
      <c r="K137" s="29" t="s">
        <v>50</v>
      </c>
      <c r="L137" s="29" t="s">
        <v>45</v>
      </c>
      <c r="M137" s="29" t="s">
        <v>51</v>
      </c>
      <c r="N137" s="30" t="str">
        <f>VLOOKUP(M137,[9]OPERACIONAL!$A$1:$C$13,2,FALSE)</f>
        <v>SELECIONAR</v>
      </c>
    </row>
    <row r="138" spans="2:14">
      <c r="B138" s="23" t="str">
        <f t="shared" si="4"/>
        <v>U.</v>
      </c>
      <c r="C138" s="24" t="s">
        <v>4</v>
      </c>
      <c r="D138" s="25"/>
      <c r="E138" s="25"/>
      <c r="F138" s="24" t="s">
        <v>18</v>
      </c>
      <c r="G138" s="26">
        <v>1</v>
      </c>
      <c r="H138" s="31"/>
      <c r="I138" s="27">
        <v>0</v>
      </c>
      <c r="J138" s="28">
        <f t="shared" si="5"/>
        <v>0</v>
      </c>
      <c r="K138" s="29" t="s">
        <v>50</v>
      </c>
      <c r="L138" s="29" t="s">
        <v>45</v>
      </c>
      <c r="M138" s="29" t="s">
        <v>51</v>
      </c>
      <c r="N138" s="30" t="str">
        <f>VLOOKUP(M138,[9]OPERACIONAL!$A$1:$C$13,2,FALSE)</f>
        <v>SELECIONAR</v>
      </c>
    </row>
    <row r="139" spans="2:14">
      <c r="B139" s="23" t="str">
        <f t="shared" si="4"/>
        <v>U.</v>
      </c>
      <c r="C139" s="24" t="s">
        <v>4</v>
      </c>
      <c r="D139" s="25"/>
      <c r="E139" s="25"/>
      <c r="F139" s="24" t="s">
        <v>18</v>
      </c>
      <c r="G139" s="26">
        <v>1</v>
      </c>
      <c r="H139" s="31"/>
      <c r="I139" s="27">
        <v>0</v>
      </c>
      <c r="J139" s="28">
        <f t="shared" si="5"/>
        <v>0</v>
      </c>
      <c r="K139" s="29" t="s">
        <v>50</v>
      </c>
      <c r="L139" s="29" t="s">
        <v>45</v>
      </c>
      <c r="M139" s="29" t="s">
        <v>51</v>
      </c>
      <c r="N139" s="30" t="str">
        <f>VLOOKUP(M139,[9]OPERACIONAL!$A$1:$C$13,2,FALSE)</f>
        <v>SELECIONAR</v>
      </c>
    </row>
    <row r="140" spans="2:14">
      <c r="B140" s="23" t="str">
        <f t="shared" si="4"/>
        <v>U.</v>
      </c>
      <c r="C140" s="24" t="s">
        <v>4</v>
      </c>
      <c r="D140" s="25"/>
      <c r="E140" s="25"/>
      <c r="F140" s="24" t="s">
        <v>18</v>
      </c>
      <c r="G140" s="26">
        <v>1</v>
      </c>
      <c r="H140" s="31"/>
      <c r="I140" s="27">
        <v>0</v>
      </c>
      <c r="J140" s="28">
        <f t="shared" si="5"/>
        <v>0</v>
      </c>
      <c r="K140" s="29" t="s">
        <v>50</v>
      </c>
      <c r="L140" s="29" t="s">
        <v>45</v>
      </c>
      <c r="M140" s="29" t="s">
        <v>51</v>
      </c>
      <c r="N140" s="30" t="str">
        <f>VLOOKUP(M140,[9]OPERACIONAL!$A$1:$C$13,2,FALSE)</f>
        <v>SELECIONAR</v>
      </c>
    </row>
    <row r="141" spans="2:14">
      <c r="B141" s="23" t="str">
        <f t="shared" si="4"/>
        <v>U.</v>
      </c>
      <c r="C141" s="24" t="s">
        <v>4</v>
      </c>
      <c r="D141" s="25"/>
      <c r="E141" s="25"/>
      <c r="F141" s="24" t="s">
        <v>18</v>
      </c>
      <c r="G141" s="26">
        <v>1</v>
      </c>
      <c r="H141" s="31"/>
      <c r="I141" s="27">
        <v>0</v>
      </c>
      <c r="J141" s="28">
        <f t="shared" si="5"/>
        <v>0</v>
      </c>
      <c r="K141" s="29" t="s">
        <v>50</v>
      </c>
      <c r="L141" s="29" t="s">
        <v>45</v>
      </c>
      <c r="M141" s="29" t="s">
        <v>51</v>
      </c>
      <c r="N141" s="30" t="str">
        <f>VLOOKUP(M141,[9]OPERACIONAL!$A$1:$C$13,2,FALSE)</f>
        <v>SELECIONAR</v>
      </c>
    </row>
    <row r="142" spans="2:14">
      <c r="B142" s="23" t="str">
        <f t="shared" si="4"/>
        <v>U.</v>
      </c>
      <c r="C142" s="24" t="s">
        <v>4</v>
      </c>
      <c r="D142" s="25"/>
      <c r="E142" s="25"/>
      <c r="F142" s="24" t="s">
        <v>18</v>
      </c>
      <c r="G142" s="26">
        <v>1</v>
      </c>
      <c r="H142" s="31"/>
      <c r="I142" s="27">
        <v>0</v>
      </c>
      <c r="J142" s="28">
        <f t="shared" si="5"/>
        <v>0</v>
      </c>
      <c r="K142" s="29" t="s">
        <v>50</v>
      </c>
      <c r="L142" s="29" t="s">
        <v>45</v>
      </c>
      <c r="M142" s="29" t="s">
        <v>51</v>
      </c>
      <c r="N142" s="30" t="str">
        <f>VLOOKUP(M142,[9]OPERACIONAL!$A$1:$C$13,2,FALSE)</f>
        <v>SELECIONAR</v>
      </c>
    </row>
    <row r="143" spans="2:14">
      <c r="B143" s="23" t="str">
        <f t="shared" si="4"/>
        <v>U.</v>
      </c>
      <c r="C143" s="24" t="s">
        <v>4</v>
      </c>
      <c r="D143" s="25"/>
      <c r="E143" s="25"/>
      <c r="F143" s="24" t="s">
        <v>18</v>
      </c>
      <c r="G143" s="26">
        <v>1</v>
      </c>
      <c r="H143" s="31"/>
      <c r="I143" s="27">
        <v>0</v>
      </c>
      <c r="J143" s="28">
        <f t="shared" si="5"/>
        <v>0</v>
      </c>
      <c r="K143" s="29" t="s">
        <v>50</v>
      </c>
      <c r="L143" s="29" t="s">
        <v>45</v>
      </c>
      <c r="M143" s="29" t="s">
        <v>51</v>
      </c>
      <c r="N143" s="30" t="str">
        <f>VLOOKUP(M143,[9]OPERACIONAL!$A$1:$C$13,2,FALSE)</f>
        <v>SELECIONAR</v>
      </c>
    </row>
    <row r="144" spans="2:14">
      <c r="B144" s="23" t="str">
        <f t="shared" si="4"/>
        <v>U.</v>
      </c>
      <c r="C144" s="24" t="s">
        <v>4</v>
      </c>
      <c r="D144" s="25"/>
      <c r="E144" s="25"/>
      <c r="F144" s="24" t="s">
        <v>18</v>
      </c>
      <c r="G144" s="26">
        <v>1</v>
      </c>
      <c r="H144" s="31"/>
      <c r="I144" s="27">
        <v>0</v>
      </c>
      <c r="J144" s="28">
        <f t="shared" si="5"/>
        <v>0</v>
      </c>
      <c r="K144" s="29" t="s">
        <v>50</v>
      </c>
      <c r="L144" s="29" t="s">
        <v>45</v>
      </c>
      <c r="M144" s="29" t="s">
        <v>51</v>
      </c>
      <c r="N144" s="30" t="str">
        <f>VLOOKUP(M144,[9]OPERACIONAL!$A$1:$C$13,2,FALSE)</f>
        <v>SELECIONAR</v>
      </c>
    </row>
    <row r="145" spans="2:14">
      <c r="B145" s="23" t="str">
        <f t="shared" si="4"/>
        <v>U.</v>
      </c>
      <c r="C145" s="24" t="s">
        <v>4</v>
      </c>
      <c r="D145" s="25"/>
      <c r="E145" s="25"/>
      <c r="F145" s="24" t="s">
        <v>18</v>
      </c>
      <c r="G145" s="26">
        <v>1</v>
      </c>
      <c r="H145" s="31"/>
      <c r="I145" s="27">
        <v>0</v>
      </c>
      <c r="J145" s="28">
        <f t="shared" si="5"/>
        <v>0</v>
      </c>
      <c r="K145" s="29" t="s">
        <v>50</v>
      </c>
      <c r="L145" s="29" t="s">
        <v>45</v>
      </c>
      <c r="M145" s="29" t="s">
        <v>51</v>
      </c>
      <c r="N145" s="30" t="str">
        <f>VLOOKUP(M145,[9]OPERACIONAL!$A$1:$C$13,2,FALSE)</f>
        <v>SELECIONAR</v>
      </c>
    </row>
    <row r="146" spans="2:14">
      <c r="B146" s="23" t="str">
        <f t="shared" si="4"/>
        <v>U.</v>
      </c>
      <c r="C146" s="24" t="s">
        <v>4</v>
      </c>
      <c r="D146" s="25"/>
      <c r="E146" s="25"/>
      <c r="F146" s="24" t="s">
        <v>18</v>
      </c>
      <c r="G146" s="26">
        <v>1</v>
      </c>
      <c r="H146" s="31"/>
      <c r="I146" s="27">
        <v>0</v>
      </c>
      <c r="J146" s="28">
        <f t="shared" si="5"/>
        <v>0</v>
      </c>
      <c r="K146" s="29" t="s">
        <v>50</v>
      </c>
      <c r="L146" s="29" t="s">
        <v>45</v>
      </c>
      <c r="M146" s="29" t="s">
        <v>51</v>
      </c>
      <c r="N146" s="30" t="str">
        <f>VLOOKUP(M146,[9]OPERACIONAL!$A$1:$C$13,2,FALSE)</f>
        <v>SELECIONAR</v>
      </c>
    </row>
    <row r="147" spans="2:14">
      <c r="B147" s="23" t="str">
        <f t="shared" si="4"/>
        <v>U.</v>
      </c>
      <c r="C147" s="24" t="s">
        <v>4</v>
      </c>
      <c r="D147" s="25"/>
      <c r="E147" s="25"/>
      <c r="F147" s="24" t="s">
        <v>18</v>
      </c>
      <c r="G147" s="26">
        <v>1</v>
      </c>
      <c r="H147" s="31"/>
      <c r="I147" s="27">
        <v>0</v>
      </c>
      <c r="J147" s="28">
        <f t="shared" si="5"/>
        <v>0</v>
      </c>
      <c r="K147" s="29" t="s">
        <v>50</v>
      </c>
      <c r="L147" s="29" t="s">
        <v>45</v>
      </c>
      <c r="M147" s="29" t="s">
        <v>51</v>
      </c>
      <c r="N147" s="30" t="str">
        <f>VLOOKUP(M147,[9]OPERACIONAL!$A$1:$C$13,2,FALSE)</f>
        <v>SELECIONAR</v>
      </c>
    </row>
    <row r="148" spans="2:14">
      <c r="B148" s="23" t="str">
        <f t="shared" si="4"/>
        <v>U.</v>
      </c>
      <c r="C148" s="24" t="s">
        <v>4</v>
      </c>
      <c r="D148" s="25"/>
      <c r="E148" s="25"/>
      <c r="F148" s="24" t="s">
        <v>18</v>
      </c>
      <c r="G148" s="26">
        <v>1</v>
      </c>
      <c r="H148" s="31"/>
      <c r="I148" s="27">
        <v>0</v>
      </c>
      <c r="J148" s="28">
        <f t="shared" si="5"/>
        <v>0</v>
      </c>
      <c r="K148" s="29" t="s">
        <v>50</v>
      </c>
      <c r="L148" s="29" t="s">
        <v>45</v>
      </c>
      <c r="M148" s="29" t="s">
        <v>51</v>
      </c>
      <c r="N148" s="30" t="str">
        <f>VLOOKUP(M148,[9]OPERACIONAL!$A$1:$C$13,2,FALSE)</f>
        <v>SELECIONAR</v>
      </c>
    </row>
    <row r="149" spans="2:14">
      <c r="B149" s="23" t="str">
        <f t="shared" si="4"/>
        <v>U.</v>
      </c>
      <c r="C149" s="24" t="s">
        <v>4</v>
      </c>
      <c r="D149" s="25"/>
      <c r="E149" s="25"/>
      <c r="F149" s="24" t="s">
        <v>18</v>
      </c>
      <c r="G149" s="26">
        <v>1</v>
      </c>
      <c r="H149" s="31"/>
      <c r="I149" s="27">
        <v>0</v>
      </c>
      <c r="J149" s="28">
        <f t="shared" si="5"/>
        <v>0</v>
      </c>
      <c r="K149" s="29" t="s">
        <v>50</v>
      </c>
      <c r="L149" s="29" t="s">
        <v>45</v>
      </c>
      <c r="M149" s="29" t="s">
        <v>51</v>
      </c>
      <c r="N149" s="30" t="str">
        <f>VLOOKUP(M149,[9]OPERACIONAL!$A$1:$C$13,2,FALSE)</f>
        <v>SELECIONAR</v>
      </c>
    </row>
    <row r="150" spans="2:14">
      <c r="B150" s="23" t="str">
        <f t="shared" si="4"/>
        <v>U.</v>
      </c>
      <c r="C150" s="24" t="s">
        <v>4</v>
      </c>
      <c r="D150" s="25"/>
      <c r="E150" s="25"/>
      <c r="F150" s="24" t="s">
        <v>18</v>
      </c>
      <c r="G150" s="26">
        <v>1</v>
      </c>
      <c r="H150" s="31"/>
      <c r="I150" s="27">
        <v>0</v>
      </c>
      <c r="J150" s="28">
        <f t="shared" si="5"/>
        <v>0</v>
      </c>
      <c r="K150" s="29" t="s">
        <v>50</v>
      </c>
      <c r="L150" s="29" t="s">
        <v>45</v>
      </c>
      <c r="M150" s="29" t="s">
        <v>51</v>
      </c>
      <c r="N150" s="30" t="str">
        <f>VLOOKUP(M150,[9]OPERACIONAL!$A$1:$C$13,2,FALSE)</f>
        <v>SELECIONAR</v>
      </c>
    </row>
    <row r="151" spans="2:14">
      <c r="B151" s="23" t="str">
        <f t="shared" si="4"/>
        <v>U.</v>
      </c>
      <c r="C151" s="24" t="s">
        <v>4</v>
      </c>
      <c r="D151" s="25"/>
      <c r="E151" s="25"/>
      <c r="F151" s="24" t="s">
        <v>18</v>
      </c>
      <c r="G151" s="26">
        <v>1</v>
      </c>
      <c r="H151" s="31"/>
      <c r="I151" s="27">
        <v>0</v>
      </c>
      <c r="J151" s="28">
        <f t="shared" si="5"/>
        <v>0</v>
      </c>
      <c r="K151" s="29" t="s">
        <v>50</v>
      </c>
      <c r="L151" s="29" t="s">
        <v>45</v>
      </c>
      <c r="M151" s="29" t="s">
        <v>51</v>
      </c>
      <c r="N151" s="30" t="str">
        <f>VLOOKUP(M151,[9]OPERACIONAL!$A$1:$C$13,2,FALSE)</f>
        <v>SELECIONAR</v>
      </c>
    </row>
    <row r="152" spans="2:14">
      <c r="B152" s="23" t="str">
        <f t="shared" si="4"/>
        <v>U.</v>
      </c>
      <c r="C152" s="24" t="s">
        <v>4</v>
      </c>
      <c r="D152" s="25"/>
      <c r="E152" s="25"/>
      <c r="F152" s="24" t="s">
        <v>18</v>
      </c>
      <c r="G152" s="26">
        <v>1</v>
      </c>
      <c r="H152" s="31"/>
      <c r="I152" s="27">
        <v>0</v>
      </c>
      <c r="J152" s="28">
        <f t="shared" si="5"/>
        <v>0</v>
      </c>
      <c r="K152" s="29" t="s">
        <v>50</v>
      </c>
      <c r="L152" s="29" t="s">
        <v>45</v>
      </c>
      <c r="M152" s="29" t="s">
        <v>51</v>
      </c>
      <c r="N152" s="30" t="str">
        <f>VLOOKUP(M152,[9]OPERACIONAL!$A$1:$C$13,2,FALSE)</f>
        <v>SELECIONAR</v>
      </c>
    </row>
    <row r="153" spans="2:14">
      <c r="B153" s="23" t="str">
        <f t="shared" si="4"/>
        <v>U.</v>
      </c>
      <c r="C153" s="24" t="s">
        <v>4</v>
      </c>
      <c r="D153" s="25"/>
      <c r="E153" s="25"/>
      <c r="F153" s="24" t="s">
        <v>18</v>
      </c>
      <c r="G153" s="26">
        <v>1</v>
      </c>
      <c r="H153" s="31"/>
      <c r="I153" s="27">
        <v>0</v>
      </c>
      <c r="J153" s="28">
        <f t="shared" si="5"/>
        <v>0</v>
      </c>
      <c r="K153" s="29" t="s">
        <v>50</v>
      </c>
      <c r="L153" s="29" t="s">
        <v>45</v>
      </c>
      <c r="M153" s="29" t="s">
        <v>51</v>
      </c>
      <c r="N153" s="30" t="str">
        <f>VLOOKUP(M153,[9]OPERACIONAL!$A$1:$C$13,2,FALSE)</f>
        <v>SELECIONAR</v>
      </c>
    </row>
    <row r="154" spans="2:14">
      <c r="B154" s="23" t="str">
        <f t="shared" si="4"/>
        <v>U.</v>
      </c>
      <c r="C154" s="24" t="s">
        <v>4</v>
      </c>
      <c r="D154" s="25"/>
      <c r="E154" s="25"/>
      <c r="F154" s="24" t="s">
        <v>18</v>
      </c>
      <c r="G154" s="26">
        <v>1</v>
      </c>
      <c r="H154" s="31"/>
      <c r="I154" s="27">
        <v>0</v>
      </c>
      <c r="J154" s="28">
        <f t="shared" si="5"/>
        <v>0</v>
      </c>
      <c r="K154" s="29" t="s">
        <v>50</v>
      </c>
      <c r="L154" s="29" t="s">
        <v>45</v>
      </c>
      <c r="M154" s="29" t="s">
        <v>51</v>
      </c>
      <c r="N154" s="30" t="str">
        <f>VLOOKUP(M154,[9]OPERACIONAL!$A$1:$C$13,2,FALSE)</f>
        <v>SELECIONAR</v>
      </c>
    </row>
    <row r="155" spans="2:14">
      <c r="B155" s="23" t="str">
        <f t="shared" si="4"/>
        <v>U.</v>
      </c>
      <c r="C155" s="24" t="s">
        <v>4</v>
      </c>
      <c r="D155" s="25"/>
      <c r="E155" s="25"/>
      <c r="F155" s="24" t="s">
        <v>18</v>
      </c>
      <c r="G155" s="26">
        <v>1</v>
      </c>
      <c r="H155" s="31"/>
      <c r="I155" s="27">
        <v>0</v>
      </c>
      <c r="J155" s="28">
        <f t="shared" si="5"/>
        <v>0</v>
      </c>
      <c r="K155" s="29" t="s">
        <v>50</v>
      </c>
      <c r="L155" s="29" t="s">
        <v>45</v>
      </c>
      <c r="M155" s="29" t="s">
        <v>51</v>
      </c>
      <c r="N155" s="30" t="str">
        <f>VLOOKUP(M155,[9]OPERACIONAL!$A$1:$C$13,2,FALSE)</f>
        <v>SELECIONAR</v>
      </c>
    </row>
    <row r="156" spans="2:14">
      <c r="B156" s="23" t="str">
        <f t="shared" si="4"/>
        <v>U.</v>
      </c>
      <c r="C156" s="24" t="s">
        <v>4</v>
      </c>
      <c r="D156" s="25"/>
      <c r="E156" s="25"/>
      <c r="F156" s="24" t="s">
        <v>18</v>
      </c>
      <c r="G156" s="26">
        <v>1</v>
      </c>
      <c r="H156" s="31"/>
      <c r="I156" s="27">
        <v>0</v>
      </c>
      <c r="J156" s="28">
        <f t="shared" si="5"/>
        <v>0</v>
      </c>
      <c r="K156" s="29" t="s">
        <v>50</v>
      </c>
      <c r="L156" s="29" t="s">
        <v>45</v>
      </c>
      <c r="M156" s="29" t="s">
        <v>51</v>
      </c>
      <c r="N156" s="30" t="str">
        <f>VLOOKUP(M156,[9]OPERACIONAL!$A$1:$C$13,2,FALSE)</f>
        <v>SELECIONAR</v>
      </c>
    </row>
    <row r="157" spans="2:14">
      <c r="B157" s="23" t="str">
        <f t="shared" si="4"/>
        <v>U.</v>
      </c>
      <c r="C157" s="24" t="s">
        <v>4</v>
      </c>
      <c r="D157" s="25"/>
      <c r="E157" s="25"/>
      <c r="F157" s="24" t="s">
        <v>18</v>
      </c>
      <c r="G157" s="26">
        <v>1</v>
      </c>
      <c r="H157" s="31"/>
      <c r="I157" s="27">
        <v>0</v>
      </c>
      <c r="J157" s="28">
        <f t="shared" si="5"/>
        <v>0</v>
      </c>
      <c r="K157" s="29" t="s">
        <v>50</v>
      </c>
      <c r="L157" s="29" t="s">
        <v>45</v>
      </c>
      <c r="M157" s="29" t="s">
        <v>51</v>
      </c>
      <c r="N157" s="30" t="str">
        <f>VLOOKUP(M157,[9]OPERACIONAL!$A$1:$C$13,2,FALSE)</f>
        <v>SELECIONAR</v>
      </c>
    </row>
    <row r="158" spans="2:14">
      <c r="B158" s="23" t="str">
        <f t="shared" si="4"/>
        <v>U.</v>
      </c>
      <c r="C158" s="24" t="s">
        <v>4</v>
      </c>
      <c r="D158" s="25"/>
      <c r="E158" s="25"/>
      <c r="F158" s="24" t="s">
        <v>18</v>
      </c>
      <c r="G158" s="26">
        <v>1</v>
      </c>
      <c r="H158" s="31"/>
      <c r="I158" s="27">
        <v>0</v>
      </c>
      <c r="J158" s="28">
        <f t="shared" si="5"/>
        <v>0</v>
      </c>
      <c r="K158" s="29" t="s">
        <v>50</v>
      </c>
      <c r="L158" s="29" t="s">
        <v>45</v>
      </c>
      <c r="M158" s="29" t="s">
        <v>51</v>
      </c>
      <c r="N158" s="30" t="str">
        <f>VLOOKUP(M158,[9]OPERACIONAL!$A$1:$C$13,2,FALSE)</f>
        <v>SELECIONAR</v>
      </c>
    </row>
    <row r="159" spans="2:14">
      <c r="B159" s="23" t="str">
        <f t="shared" si="4"/>
        <v>U.</v>
      </c>
      <c r="C159" s="24" t="s">
        <v>4</v>
      </c>
      <c r="D159" s="25"/>
      <c r="E159" s="25"/>
      <c r="F159" s="24" t="s">
        <v>18</v>
      </c>
      <c r="G159" s="26">
        <v>1</v>
      </c>
      <c r="H159" s="31"/>
      <c r="I159" s="27">
        <v>0</v>
      </c>
      <c r="J159" s="28">
        <f t="shared" si="5"/>
        <v>0</v>
      </c>
      <c r="K159" s="29" t="s">
        <v>50</v>
      </c>
      <c r="L159" s="29" t="s">
        <v>45</v>
      </c>
      <c r="M159" s="29" t="s">
        <v>51</v>
      </c>
      <c r="N159" s="30" t="str">
        <f>VLOOKUP(M159,[9]OPERACIONAL!$A$1:$C$13,2,FALSE)</f>
        <v>SELECIONAR</v>
      </c>
    </row>
    <row r="160" spans="2:14">
      <c r="B160" s="23" t="str">
        <f t="shared" si="4"/>
        <v>U.</v>
      </c>
      <c r="C160" s="24" t="s">
        <v>4</v>
      </c>
      <c r="D160" s="25"/>
      <c r="E160" s="25"/>
      <c r="F160" s="24" t="s">
        <v>18</v>
      </c>
      <c r="G160" s="26">
        <v>1</v>
      </c>
      <c r="H160" s="31"/>
      <c r="I160" s="27">
        <v>0</v>
      </c>
      <c r="J160" s="28">
        <f t="shared" si="5"/>
        <v>0</v>
      </c>
      <c r="K160" s="29" t="s">
        <v>50</v>
      </c>
      <c r="L160" s="29" t="s">
        <v>45</v>
      </c>
      <c r="M160" s="29" t="s">
        <v>51</v>
      </c>
      <c r="N160" s="30" t="str">
        <f>VLOOKUP(M160,[9]OPERACIONAL!$A$1:$C$13,2,FALSE)</f>
        <v>SELECIONAR</v>
      </c>
    </row>
    <row r="161" spans="2:14">
      <c r="B161" s="23" t="str">
        <f t="shared" si="4"/>
        <v>U.</v>
      </c>
      <c r="C161" s="24" t="s">
        <v>4</v>
      </c>
      <c r="D161" s="25"/>
      <c r="E161" s="25"/>
      <c r="F161" s="24" t="s">
        <v>18</v>
      </c>
      <c r="G161" s="26">
        <v>1</v>
      </c>
      <c r="H161" s="31"/>
      <c r="I161" s="27">
        <v>0</v>
      </c>
      <c r="J161" s="28">
        <f t="shared" si="5"/>
        <v>0</v>
      </c>
      <c r="K161" s="29" t="s">
        <v>50</v>
      </c>
      <c r="L161" s="29" t="s">
        <v>45</v>
      </c>
      <c r="M161" s="29" t="s">
        <v>51</v>
      </c>
      <c r="N161" s="30" t="str">
        <f>VLOOKUP(M161,[9]OPERACIONAL!$A$1:$C$13,2,FALSE)</f>
        <v>SELECIONAR</v>
      </c>
    </row>
    <row r="162" spans="2:14">
      <c r="B162" s="23" t="str">
        <f t="shared" si="4"/>
        <v>U.</v>
      </c>
      <c r="C162" s="24" t="s">
        <v>4</v>
      </c>
      <c r="D162" s="25"/>
      <c r="E162" s="25"/>
      <c r="F162" s="24" t="s">
        <v>18</v>
      </c>
      <c r="G162" s="26">
        <v>1</v>
      </c>
      <c r="H162" s="31"/>
      <c r="I162" s="27">
        <v>0</v>
      </c>
      <c r="J162" s="28">
        <f t="shared" si="5"/>
        <v>0</v>
      </c>
      <c r="K162" s="29" t="s">
        <v>50</v>
      </c>
      <c r="L162" s="29" t="s">
        <v>45</v>
      </c>
      <c r="M162" s="29" t="s">
        <v>51</v>
      </c>
      <c r="N162" s="30" t="str">
        <f>VLOOKUP(M162,[9]OPERACIONAL!$A$1:$C$13,2,FALSE)</f>
        <v>SELECIONAR</v>
      </c>
    </row>
    <row r="163" spans="2:14">
      <c r="B163" s="23" t="str">
        <f t="shared" si="4"/>
        <v>U.</v>
      </c>
      <c r="C163" s="24" t="s">
        <v>4</v>
      </c>
      <c r="D163" s="25"/>
      <c r="E163" s="25"/>
      <c r="F163" s="24" t="s">
        <v>18</v>
      </c>
      <c r="G163" s="26">
        <v>1</v>
      </c>
      <c r="H163" s="31"/>
      <c r="I163" s="27">
        <v>0</v>
      </c>
      <c r="J163" s="28">
        <f t="shared" si="5"/>
        <v>0</v>
      </c>
      <c r="K163" s="29" t="s">
        <v>50</v>
      </c>
      <c r="L163" s="29" t="s">
        <v>45</v>
      </c>
      <c r="M163" s="29" t="s">
        <v>51</v>
      </c>
      <c r="N163" s="30" t="str">
        <f>VLOOKUP(M163,[9]OPERACIONAL!$A$1:$C$13,2,FALSE)</f>
        <v>SELECIONAR</v>
      </c>
    </row>
    <row r="164" spans="2:14">
      <c r="B164" s="23" t="str">
        <f t="shared" si="4"/>
        <v>U.</v>
      </c>
      <c r="C164" s="24" t="s">
        <v>4</v>
      </c>
      <c r="D164" s="25"/>
      <c r="E164" s="25"/>
      <c r="F164" s="24" t="s">
        <v>18</v>
      </c>
      <c r="G164" s="26">
        <v>1</v>
      </c>
      <c r="H164" s="31"/>
      <c r="I164" s="27">
        <v>0</v>
      </c>
      <c r="J164" s="28">
        <f t="shared" si="5"/>
        <v>0</v>
      </c>
      <c r="K164" s="29" t="s">
        <v>50</v>
      </c>
      <c r="L164" s="29" t="s">
        <v>45</v>
      </c>
      <c r="M164" s="29" t="s">
        <v>51</v>
      </c>
      <c r="N164" s="30" t="str">
        <f>VLOOKUP(M164,[9]OPERACIONAL!$A$1:$C$13,2,FALSE)</f>
        <v>SELECIONAR</v>
      </c>
    </row>
    <row r="165" spans="2:14">
      <c r="B165" s="23" t="str">
        <f t="shared" si="4"/>
        <v>U.</v>
      </c>
      <c r="C165" s="24" t="s">
        <v>4</v>
      </c>
      <c r="D165" s="25"/>
      <c r="E165" s="25"/>
      <c r="F165" s="24" t="s">
        <v>18</v>
      </c>
      <c r="G165" s="26">
        <v>1</v>
      </c>
      <c r="H165" s="31"/>
      <c r="I165" s="27">
        <v>0</v>
      </c>
      <c r="J165" s="28">
        <f t="shared" si="5"/>
        <v>0</v>
      </c>
      <c r="K165" s="29" t="s">
        <v>50</v>
      </c>
      <c r="L165" s="29" t="s">
        <v>45</v>
      </c>
      <c r="M165" s="29" t="s">
        <v>51</v>
      </c>
      <c r="N165" s="30" t="str">
        <f>VLOOKUP(M165,[9]OPERACIONAL!$A$1:$C$13,2,FALSE)</f>
        <v>SELECIONAR</v>
      </c>
    </row>
    <row r="166" spans="2:14">
      <c r="B166" s="23" t="str">
        <f t="shared" si="4"/>
        <v>U.</v>
      </c>
      <c r="C166" s="24" t="s">
        <v>4</v>
      </c>
      <c r="D166" s="25"/>
      <c r="E166" s="25"/>
      <c r="F166" s="24" t="s">
        <v>18</v>
      </c>
      <c r="G166" s="26">
        <v>1</v>
      </c>
      <c r="H166" s="31"/>
      <c r="I166" s="27">
        <v>0</v>
      </c>
      <c r="J166" s="28">
        <f t="shared" si="5"/>
        <v>0</v>
      </c>
      <c r="K166" s="29" t="s">
        <v>50</v>
      </c>
      <c r="L166" s="29" t="s">
        <v>45</v>
      </c>
      <c r="M166" s="29" t="s">
        <v>51</v>
      </c>
      <c r="N166" s="30" t="str">
        <f>VLOOKUP(M166,[9]OPERACIONAL!$A$1:$C$13,2,FALSE)</f>
        <v>SELECIONAR</v>
      </c>
    </row>
    <row r="167" spans="2:14">
      <c r="B167" s="23" t="str">
        <f t="shared" si="4"/>
        <v>U.</v>
      </c>
      <c r="C167" s="24" t="s">
        <v>4</v>
      </c>
      <c r="D167" s="25"/>
      <c r="E167" s="25"/>
      <c r="F167" s="24" t="s">
        <v>18</v>
      </c>
      <c r="G167" s="26">
        <v>1</v>
      </c>
      <c r="H167" s="31"/>
      <c r="I167" s="27">
        <v>0</v>
      </c>
      <c r="J167" s="28">
        <f t="shared" si="5"/>
        <v>0</v>
      </c>
      <c r="K167" s="29" t="s">
        <v>50</v>
      </c>
      <c r="L167" s="29" t="s">
        <v>45</v>
      </c>
      <c r="M167" s="29" t="s">
        <v>51</v>
      </c>
      <c r="N167" s="30" t="str">
        <f>VLOOKUP(M167,[9]OPERACIONAL!$A$1:$C$13,2,FALSE)</f>
        <v>SELECIONAR</v>
      </c>
    </row>
    <row r="168" spans="2:14">
      <c r="B168" s="23" t="str">
        <f t="shared" si="4"/>
        <v>U.</v>
      </c>
      <c r="C168" s="24" t="s">
        <v>4</v>
      </c>
      <c r="D168" s="25"/>
      <c r="E168" s="25"/>
      <c r="F168" s="24" t="s">
        <v>18</v>
      </c>
      <c r="G168" s="26">
        <v>1</v>
      </c>
      <c r="H168" s="31"/>
      <c r="I168" s="27">
        <v>0</v>
      </c>
      <c r="J168" s="28">
        <f t="shared" si="5"/>
        <v>0</v>
      </c>
      <c r="K168" s="29" t="s">
        <v>50</v>
      </c>
      <c r="L168" s="29" t="s">
        <v>45</v>
      </c>
      <c r="M168" s="29" t="s">
        <v>51</v>
      </c>
      <c r="N168" s="30" t="str">
        <f>VLOOKUP(M168,[9]OPERACIONAL!$A$1:$C$13,2,FALSE)</f>
        <v>SELECIONAR</v>
      </c>
    </row>
    <row r="169" spans="2:14">
      <c r="B169" s="23" t="str">
        <f t="shared" si="4"/>
        <v>U.</v>
      </c>
      <c r="C169" s="24" t="s">
        <v>4</v>
      </c>
      <c r="D169" s="25"/>
      <c r="E169" s="25"/>
      <c r="F169" s="24" t="s">
        <v>18</v>
      </c>
      <c r="G169" s="26">
        <v>1</v>
      </c>
      <c r="H169" s="31"/>
      <c r="I169" s="27">
        <v>0</v>
      </c>
      <c r="J169" s="28">
        <f t="shared" si="5"/>
        <v>0</v>
      </c>
      <c r="K169" s="29" t="s">
        <v>50</v>
      </c>
      <c r="L169" s="29" t="s">
        <v>45</v>
      </c>
      <c r="M169" s="29" t="s">
        <v>51</v>
      </c>
      <c r="N169" s="30" t="str">
        <f>VLOOKUP(M169,[9]OPERACIONAL!$A$1:$C$13,2,FALSE)</f>
        <v>SELECIONAR</v>
      </c>
    </row>
    <row r="170" spans="2:14">
      <c r="B170" s="23" t="str">
        <f t="shared" si="4"/>
        <v>U.</v>
      </c>
      <c r="C170" s="24" t="s">
        <v>4</v>
      </c>
      <c r="D170" s="25"/>
      <c r="E170" s="25"/>
      <c r="F170" s="24" t="s">
        <v>18</v>
      </c>
      <c r="G170" s="26">
        <v>1</v>
      </c>
      <c r="H170" s="31"/>
      <c r="I170" s="27">
        <v>0</v>
      </c>
      <c r="J170" s="28">
        <f t="shared" si="5"/>
        <v>0</v>
      </c>
      <c r="K170" s="29" t="s">
        <v>50</v>
      </c>
      <c r="L170" s="29" t="s">
        <v>45</v>
      </c>
      <c r="M170" s="29" t="s">
        <v>51</v>
      </c>
      <c r="N170" s="30" t="str">
        <f>VLOOKUP(M170,[9]OPERACIONAL!$A$1:$C$13,2,FALSE)</f>
        <v>SELECIONAR</v>
      </c>
    </row>
    <row r="171" spans="2:14">
      <c r="B171" s="23" t="str">
        <f t="shared" si="4"/>
        <v>U.</v>
      </c>
      <c r="C171" s="24" t="s">
        <v>4</v>
      </c>
      <c r="D171" s="25"/>
      <c r="E171" s="25"/>
      <c r="F171" s="24" t="s">
        <v>18</v>
      </c>
      <c r="G171" s="26">
        <v>1</v>
      </c>
      <c r="H171" s="31"/>
      <c r="I171" s="27">
        <v>0</v>
      </c>
      <c r="J171" s="28">
        <f t="shared" si="5"/>
        <v>0</v>
      </c>
      <c r="K171" s="29" t="s">
        <v>50</v>
      </c>
      <c r="L171" s="29" t="s">
        <v>45</v>
      </c>
      <c r="M171" s="29" t="s">
        <v>51</v>
      </c>
      <c r="N171" s="30" t="str">
        <f>VLOOKUP(M171,[9]OPERACIONAL!$A$1:$C$13,2,FALSE)</f>
        <v>SELECIONAR</v>
      </c>
    </row>
    <row r="172" spans="2:14">
      <c r="B172" s="23" t="str">
        <f t="shared" si="4"/>
        <v>U.</v>
      </c>
      <c r="C172" s="24" t="s">
        <v>4</v>
      </c>
      <c r="D172" s="25"/>
      <c r="E172" s="25"/>
      <c r="F172" s="24" t="s">
        <v>18</v>
      </c>
      <c r="G172" s="26">
        <v>1</v>
      </c>
      <c r="H172" s="31"/>
      <c r="I172" s="27">
        <v>0</v>
      </c>
      <c r="J172" s="28">
        <f t="shared" si="5"/>
        <v>0</v>
      </c>
      <c r="K172" s="29" t="s">
        <v>50</v>
      </c>
      <c r="L172" s="29" t="s">
        <v>45</v>
      </c>
      <c r="M172" s="29" t="s">
        <v>51</v>
      </c>
      <c r="N172" s="30" t="str">
        <f>VLOOKUP(M172,[9]OPERACIONAL!$A$1:$C$13,2,FALSE)</f>
        <v>SELECIONAR</v>
      </c>
    </row>
    <row r="173" spans="2:14">
      <c r="B173" s="23" t="str">
        <f t="shared" si="4"/>
        <v>U.</v>
      </c>
      <c r="C173" s="24" t="s">
        <v>4</v>
      </c>
      <c r="D173" s="25"/>
      <c r="E173" s="25"/>
      <c r="F173" s="24" t="s">
        <v>18</v>
      </c>
      <c r="G173" s="26">
        <v>1</v>
      </c>
      <c r="H173" s="31"/>
      <c r="I173" s="27">
        <v>0</v>
      </c>
      <c r="J173" s="28">
        <f t="shared" si="5"/>
        <v>0</v>
      </c>
      <c r="K173" s="29" t="s">
        <v>50</v>
      </c>
      <c r="L173" s="29" t="s">
        <v>45</v>
      </c>
      <c r="M173" s="29" t="s">
        <v>51</v>
      </c>
      <c r="N173" s="30" t="str">
        <f>VLOOKUP(M173,[9]OPERACIONAL!$A$1:$C$13,2,FALSE)</f>
        <v>SELECIONAR</v>
      </c>
    </row>
    <row r="174" spans="2:14">
      <c r="B174" s="23" t="str">
        <f t="shared" si="4"/>
        <v>U.</v>
      </c>
      <c r="C174" s="24" t="s">
        <v>4</v>
      </c>
      <c r="D174" s="25"/>
      <c r="E174" s="25"/>
      <c r="F174" s="24" t="s">
        <v>18</v>
      </c>
      <c r="G174" s="26">
        <v>1</v>
      </c>
      <c r="H174" s="31"/>
      <c r="I174" s="27">
        <v>0</v>
      </c>
      <c r="J174" s="28">
        <f t="shared" si="5"/>
        <v>0</v>
      </c>
      <c r="K174" s="29" t="s">
        <v>50</v>
      </c>
      <c r="L174" s="29" t="s">
        <v>45</v>
      </c>
      <c r="M174" s="29" t="s">
        <v>51</v>
      </c>
      <c r="N174" s="30" t="str">
        <f>VLOOKUP(M174,[9]OPERACIONAL!$A$1:$C$13,2,FALSE)</f>
        <v>SELECIONAR</v>
      </c>
    </row>
    <row r="175" spans="2:14">
      <c r="B175" s="23" t="str">
        <f t="shared" si="4"/>
        <v>U.</v>
      </c>
      <c r="C175" s="24" t="s">
        <v>4</v>
      </c>
      <c r="D175" s="25"/>
      <c r="E175" s="25"/>
      <c r="F175" s="24" t="s">
        <v>18</v>
      </c>
      <c r="G175" s="26">
        <v>1</v>
      </c>
      <c r="H175" s="31"/>
      <c r="I175" s="27">
        <v>0</v>
      </c>
      <c r="J175" s="28">
        <f t="shared" si="5"/>
        <v>0</v>
      </c>
      <c r="K175" s="29" t="s">
        <v>50</v>
      </c>
      <c r="L175" s="29" t="s">
        <v>45</v>
      </c>
      <c r="M175" s="29" t="s">
        <v>51</v>
      </c>
      <c r="N175" s="30" t="str">
        <f>VLOOKUP(M175,[9]OPERACIONAL!$A$1:$C$13,2,FALSE)</f>
        <v>SELECIONAR</v>
      </c>
    </row>
    <row r="176" spans="2:14">
      <c r="B176" s="23" t="str">
        <f t="shared" si="4"/>
        <v>U.</v>
      </c>
      <c r="C176" s="24" t="s">
        <v>4</v>
      </c>
      <c r="D176" s="25"/>
      <c r="E176" s="25"/>
      <c r="F176" s="24" t="s">
        <v>18</v>
      </c>
      <c r="G176" s="26">
        <v>1</v>
      </c>
      <c r="H176" s="31"/>
      <c r="I176" s="27">
        <v>0</v>
      </c>
      <c r="J176" s="28">
        <f t="shared" si="5"/>
        <v>0</v>
      </c>
      <c r="K176" s="29" t="s">
        <v>50</v>
      </c>
      <c r="L176" s="29" t="s">
        <v>45</v>
      </c>
      <c r="M176" s="29" t="s">
        <v>51</v>
      </c>
      <c r="N176" s="30" t="str">
        <f>VLOOKUP(M176,[9]OPERACIONAL!$A$1:$C$13,2,FALSE)</f>
        <v>SELECIONAR</v>
      </c>
    </row>
    <row r="177" spans="2:14">
      <c r="B177" s="23" t="str">
        <f t="shared" si="4"/>
        <v>U.</v>
      </c>
      <c r="C177" s="24" t="s">
        <v>4</v>
      </c>
      <c r="D177" s="25"/>
      <c r="E177" s="25"/>
      <c r="F177" s="24" t="s">
        <v>18</v>
      </c>
      <c r="G177" s="26">
        <v>1</v>
      </c>
      <c r="H177" s="31"/>
      <c r="I177" s="27">
        <v>0</v>
      </c>
      <c r="J177" s="28">
        <f t="shared" si="5"/>
        <v>0</v>
      </c>
      <c r="K177" s="29" t="s">
        <v>50</v>
      </c>
      <c r="L177" s="29" t="s">
        <v>45</v>
      </c>
      <c r="M177" s="29" t="s">
        <v>51</v>
      </c>
      <c r="N177" s="30" t="str">
        <f>VLOOKUP(M177,[9]OPERACIONAL!$A$1:$C$13,2,FALSE)</f>
        <v>SELECIONAR</v>
      </c>
    </row>
    <row r="178" spans="2:14">
      <c r="B178" s="23" t="str">
        <f t="shared" si="4"/>
        <v>U.</v>
      </c>
      <c r="C178" s="24" t="s">
        <v>4</v>
      </c>
      <c r="D178" s="25"/>
      <c r="E178" s="25"/>
      <c r="F178" s="24" t="s">
        <v>18</v>
      </c>
      <c r="G178" s="26">
        <v>1</v>
      </c>
      <c r="H178" s="31"/>
      <c r="I178" s="27">
        <v>0</v>
      </c>
      <c r="J178" s="28">
        <f t="shared" si="5"/>
        <v>0</v>
      </c>
      <c r="K178" s="29" t="s">
        <v>50</v>
      </c>
      <c r="L178" s="29" t="s">
        <v>45</v>
      </c>
      <c r="M178" s="29" t="s">
        <v>51</v>
      </c>
      <c r="N178" s="30" t="str">
        <f>VLOOKUP(M178,[9]OPERACIONAL!$A$1:$C$13,2,FALSE)</f>
        <v>SELECIONAR</v>
      </c>
    </row>
    <row r="179" spans="2:14">
      <c r="B179" s="23" t="str">
        <f t="shared" si="4"/>
        <v>U.</v>
      </c>
      <c r="C179" s="24" t="s">
        <v>4</v>
      </c>
      <c r="D179" s="25"/>
      <c r="E179" s="25"/>
      <c r="F179" s="24" t="s">
        <v>18</v>
      </c>
      <c r="G179" s="26">
        <v>1</v>
      </c>
      <c r="H179" s="31"/>
      <c r="I179" s="27">
        <v>0</v>
      </c>
      <c r="J179" s="28">
        <f t="shared" si="5"/>
        <v>0</v>
      </c>
      <c r="K179" s="29" t="s">
        <v>50</v>
      </c>
      <c r="L179" s="29" t="s">
        <v>45</v>
      </c>
      <c r="M179" s="29" t="s">
        <v>51</v>
      </c>
      <c r="N179" s="30" t="str">
        <f>VLOOKUP(M179,[9]OPERACIONAL!$A$1:$C$13,2,FALSE)</f>
        <v>SELECIONAR</v>
      </c>
    </row>
    <row r="180" spans="2:14">
      <c r="B180" s="23" t="str">
        <f t="shared" si="4"/>
        <v>U.</v>
      </c>
      <c r="C180" s="24" t="s">
        <v>4</v>
      </c>
      <c r="D180" s="25"/>
      <c r="E180" s="25"/>
      <c r="F180" s="24" t="s">
        <v>18</v>
      </c>
      <c r="G180" s="26">
        <v>1</v>
      </c>
      <c r="H180" s="31"/>
      <c r="I180" s="27">
        <v>0</v>
      </c>
      <c r="J180" s="28">
        <f t="shared" si="5"/>
        <v>0</v>
      </c>
      <c r="K180" s="29" t="s">
        <v>50</v>
      </c>
      <c r="L180" s="29" t="s">
        <v>45</v>
      </c>
      <c r="M180" s="29" t="s">
        <v>51</v>
      </c>
      <c r="N180" s="30" t="str">
        <f>VLOOKUP(M180,[9]OPERACIONAL!$A$1:$C$13,2,FALSE)</f>
        <v>SELECIONAR</v>
      </c>
    </row>
    <row r="181" spans="2:14">
      <c r="B181" s="23" t="str">
        <f t="shared" si="4"/>
        <v>U.</v>
      </c>
      <c r="C181" s="24" t="s">
        <v>4</v>
      </c>
      <c r="D181" s="25"/>
      <c r="E181" s="25"/>
      <c r="F181" s="24" t="s">
        <v>18</v>
      </c>
      <c r="G181" s="26">
        <v>1</v>
      </c>
      <c r="H181" s="31"/>
      <c r="I181" s="27">
        <v>0</v>
      </c>
      <c r="J181" s="28">
        <f t="shared" si="5"/>
        <v>0</v>
      </c>
      <c r="K181" s="29" t="s">
        <v>50</v>
      </c>
      <c r="L181" s="29" t="s">
        <v>45</v>
      </c>
      <c r="M181" s="29" t="s">
        <v>51</v>
      </c>
      <c r="N181" s="30" t="str">
        <f>VLOOKUP(M181,[9]OPERACIONAL!$A$1:$C$13,2,FALSE)</f>
        <v>SELECIONAR</v>
      </c>
    </row>
    <row r="182" spans="2:14">
      <c r="B182" s="23" t="str">
        <f t="shared" si="4"/>
        <v>U.</v>
      </c>
      <c r="C182" s="24" t="s">
        <v>4</v>
      </c>
      <c r="D182" s="25"/>
      <c r="E182" s="25"/>
      <c r="F182" s="24" t="s">
        <v>18</v>
      </c>
      <c r="G182" s="26">
        <v>1</v>
      </c>
      <c r="H182" s="31"/>
      <c r="I182" s="27">
        <v>0</v>
      </c>
      <c r="J182" s="28">
        <f t="shared" si="5"/>
        <v>0</v>
      </c>
      <c r="K182" s="29" t="s">
        <v>50</v>
      </c>
      <c r="L182" s="29" t="s">
        <v>45</v>
      </c>
      <c r="M182" s="29" t="s">
        <v>51</v>
      </c>
      <c r="N182" s="30" t="str">
        <f>VLOOKUP(M182,[9]OPERACIONAL!$A$1:$C$13,2,FALSE)</f>
        <v>SELECIONAR</v>
      </c>
    </row>
    <row r="183" spans="2:14">
      <c r="B183" s="23" t="str">
        <f t="shared" si="4"/>
        <v>U.</v>
      </c>
      <c r="C183" s="24" t="s">
        <v>4</v>
      </c>
      <c r="D183" s="25"/>
      <c r="E183" s="25"/>
      <c r="F183" s="24" t="s">
        <v>18</v>
      </c>
      <c r="G183" s="26">
        <v>1</v>
      </c>
      <c r="H183" s="31"/>
      <c r="I183" s="27">
        <v>0</v>
      </c>
      <c r="J183" s="28">
        <f t="shared" si="5"/>
        <v>0</v>
      </c>
      <c r="K183" s="29" t="s">
        <v>50</v>
      </c>
      <c r="L183" s="29" t="s">
        <v>45</v>
      </c>
      <c r="M183" s="29" t="s">
        <v>51</v>
      </c>
      <c r="N183" s="30" t="str">
        <f>VLOOKUP(M183,[9]OPERACIONAL!$A$1:$C$13,2,FALSE)</f>
        <v>SELECIONAR</v>
      </c>
    </row>
    <row r="184" spans="2:14">
      <c r="B184" s="23" t="str">
        <f t="shared" si="4"/>
        <v>U.</v>
      </c>
      <c r="C184" s="24" t="s">
        <v>4</v>
      </c>
      <c r="D184" s="25"/>
      <c r="E184" s="25"/>
      <c r="F184" s="24" t="s">
        <v>18</v>
      </c>
      <c r="G184" s="26">
        <v>1</v>
      </c>
      <c r="H184" s="31"/>
      <c r="I184" s="27">
        <v>0</v>
      </c>
      <c r="J184" s="28">
        <f t="shared" si="5"/>
        <v>0</v>
      </c>
      <c r="K184" s="29" t="s">
        <v>50</v>
      </c>
      <c r="L184" s="29" t="s">
        <v>45</v>
      </c>
      <c r="M184" s="29" t="s">
        <v>51</v>
      </c>
      <c r="N184" s="30" t="str">
        <f>VLOOKUP(M184,[9]OPERACIONAL!$A$1:$C$13,2,FALSE)</f>
        <v>SELECIONAR</v>
      </c>
    </row>
    <row r="185" spans="2:14">
      <c r="B185" s="23" t="str">
        <f t="shared" si="4"/>
        <v>U.</v>
      </c>
      <c r="C185" s="24" t="s">
        <v>4</v>
      </c>
      <c r="D185" s="25"/>
      <c r="E185" s="25"/>
      <c r="F185" s="24" t="s">
        <v>18</v>
      </c>
      <c r="G185" s="26">
        <v>1</v>
      </c>
      <c r="H185" s="31"/>
      <c r="I185" s="27">
        <v>0</v>
      </c>
      <c r="J185" s="28">
        <f t="shared" si="5"/>
        <v>0</v>
      </c>
      <c r="K185" s="29" t="s">
        <v>50</v>
      </c>
      <c r="L185" s="29" t="s">
        <v>45</v>
      </c>
      <c r="M185" s="29" t="s">
        <v>51</v>
      </c>
      <c r="N185" s="30" t="str">
        <f>VLOOKUP(M185,[9]OPERACIONAL!$A$1:$C$13,2,FALSE)</f>
        <v>SELECIONAR</v>
      </c>
    </row>
    <row r="186" spans="2:14">
      <c r="B186" s="23" t="str">
        <f t="shared" si="4"/>
        <v>U.</v>
      </c>
      <c r="C186" s="24" t="s">
        <v>4</v>
      </c>
      <c r="D186" s="25"/>
      <c r="E186" s="25"/>
      <c r="F186" s="24" t="s">
        <v>18</v>
      </c>
      <c r="G186" s="26">
        <v>1</v>
      </c>
      <c r="H186" s="31"/>
      <c r="I186" s="27">
        <v>0</v>
      </c>
      <c r="J186" s="28">
        <f t="shared" si="5"/>
        <v>0</v>
      </c>
      <c r="K186" s="29" t="s">
        <v>50</v>
      </c>
      <c r="L186" s="29" t="s">
        <v>45</v>
      </c>
      <c r="M186" s="29" t="s">
        <v>51</v>
      </c>
      <c r="N186" s="30" t="str">
        <f>VLOOKUP(M186,[9]OPERACIONAL!$A$1:$C$13,2,FALSE)</f>
        <v>SELECIONAR</v>
      </c>
    </row>
    <row r="187" spans="2:14">
      <c r="B187" s="23" t="str">
        <f t="shared" si="4"/>
        <v>U.</v>
      </c>
      <c r="C187" s="24" t="s">
        <v>4</v>
      </c>
      <c r="D187" s="25"/>
      <c r="E187" s="25"/>
      <c r="F187" s="24" t="s">
        <v>18</v>
      </c>
      <c r="G187" s="26">
        <v>1</v>
      </c>
      <c r="H187" s="31"/>
      <c r="I187" s="27">
        <v>0</v>
      </c>
      <c r="J187" s="28">
        <f t="shared" si="5"/>
        <v>0</v>
      </c>
      <c r="K187" s="29" t="s">
        <v>50</v>
      </c>
      <c r="L187" s="29" t="s">
        <v>45</v>
      </c>
      <c r="M187" s="29" t="s">
        <v>51</v>
      </c>
      <c r="N187" s="30" t="str">
        <f>VLOOKUP(M187,[9]OPERACIONAL!$A$1:$C$13,2,FALSE)</f>
        <v>SELECIONAR</v>
      </c>
    </row>
    <row r="188" spans="2:14">
      <c r="B188" s="23" t="str">
        <f t="shared" si="4"/>
        <v>U.</v>
      </c>
      <c r="C188" s="24" t="s">
        <v>4</v>
      </c>
      <c r="D188" s="25"/>
      <c r="E188" s="25"/>
      <c r="F188" s="24" t="s">
        <v>18</v>
      </c>
      <c r="G188" s="26">
        <v>1</v>
      </c>
      <c r="H188" s="31"/>
      <c r="I188" s="27">
        <v>0</v>
      </c>
      <c r="J188" s="28">
        <f t="shared" si="5"/>
        <v>0</v>
      </c>
      <c r="K188" s="29" t="s">
        <v>50</v>
      </c>
      <c r="L188" s="29" t="s">
        <v>45</v>
      </c>
      <c r="M188" s="29" t="s">
        <v>51</v>
      </c>
      <c r="N188" s="30" t="str">
        <f>VLOOKUP(M188,[9]OPERACIONAL!$A$1:$C$13,2,FALSE)</f>
        <v>SELECIONAR</v>
      </c>
    </row>
    <row r="189" spans="2:14">
      <c r="B189" s="23" t="str">
        <f t="shared" si="4"/>
        <v>U.</v>
      </c>
      <c r="C189" s="24" t="s">
        <v>4</v>
      </c>
      <c r="D189" s="25"/>
      <c r="E189" s="25"/>
      <c r="F189" s="24" t="s">
        <v>18</v>
      </c>
      <c r="G189" s="26">
        <v>1</v>
      </c>
      <c r="H189" s="31"/>
      <c r="I189" s="27">
        <v>0</v>
      </c>
      <c r="J189" s="28">
        <f t="shared" si="5"/>
        <v>0</v>
      </c>
      <c r="K189" s="29" t="s">
        <v>50</v>
      </c>
      <c r="L189" s="29" t="s">
        <v>45</v>
      </c>
      <c r="M189" s="29" t="s">
        <v>51</v>
      </c>
      <c r="N189" s="30" t="str">
        <f>VLOOKUP(M189,[9]OPERACIONAL!$A$1:$C$13,2,FALSE)</f>
        <v>SELECIONAR</v>
      </c>
    </row>
    <row r="190" spans="2:14">
      <c r="B190" s="23" t="str">
        <f t="shared" si="4"/>
        <v>U.</v>
      </c>
      <c r="C190" s="24" t="s">
        <v>4</v>
      </c>
      <c r="D190" s="25"/>
      <c r="E190" s="25"/>
      <c r="F190" s="24" t="s">
        <v>18</v>
      </c>
      <c r="G190" s="26">
        <v>1</v>
      </c>
      <c r="H190" s="31"/>
      <c r="I190" s="27">
        <v>0</v>
      </c>
      <c r="J190" s="28">
        <f t="shared" si="5"/>
        <v>0</v>
      </c>
      <c r="K190" s="29" t="s">
        <v>50</v>
      </c>
      <c r="L190" s="29" t="s">
        <v>45</v>
      </c>
      <c r="M190" s="29" t="s">
        <v>51</v>
      </c>
      <c r="N190" s="30" t="str">
        <f>VLOOKUP(M190,[9]OPERACIONAL!$A$1:$C$13,2,FALSE)</f>
        <v>SELECIONAR</v>
      </c>
    </row>
    <row r="191" spans="2:14">
      <c r="B191" s="23" t="str">
        <f t="shared" si="4"/>
        <v>U.</v>
      </c>
      <c r="C191" s="24" t="s">
        <v>4</v>
      </c>
      <c r="D191" s="25"/>
      <c r="E191" s="25"/>
      <c r="F191" s="24" t="s">
        <v>18</v>
      </c>
      <c r="G191" s="26">
        <v>1</v>
      </c>
      <c r="H191" s="31"/>
      <c r="I191" s="27">
        <v>0</v>
      </c>
      <c r="J191" s="28">
        <f t="shared" si="5"/>
        <v>0</v>
      </c>
      <c r="K191" s="29" t="s">
        <v>50</v>
      </c>
      <c r="L191" s="29" t="s">
        <v>45</v>
      </c>
      <c r="M191" s="29" t="s">
        <v>51</v>
      </c>
      <c r="N191" s="30" t="str">
        <f>VLOOKUP(M191,[9]OPERACIONAL!$A$1:$C$13,2,FALSE)</f>
        <v>SELECIONAR</v>
      </c>
    </row>
    <row r="192" spans="2:14">
      <c r="B192" s="23" t="str">
        <f t="shared" si="4"/>
        <v>U.</v>
      </c>
      <c r="C192" s="24" t="s">
        <v>4</v>
      </c>
      <c r="D192" s="25"/>
      <c r="E192" s="25"/>
      <c r="F192" s="24" t="s">
        <v>18</v>
      </c>
      <c r="G192" s="26">
        <v>1</v>
      </c>
      <c r="H192" s="31"/>
      <c r="I192" s="27">
        <v>0</v>
      </c>
      <c r="J192" s="28">
        <f t="shared" si="5"/>
        <v>0</v>
      </c>
      <c r="K192" s="29" t="s">
        <v>50</v>
      </c>
      <c r="L192" s="29" t="s">
        <v>45</v>
      </c>
      <c r="M192" s="29" t="s">
        <v>51</v>
      </c>
      <c r="N192" s="30" t="str">
        <f>VLOOKUP(M192,[9]OPERACIONAL!$A$1:$C$13,2,FALSE)</f>
        <v>SELECIONAR</v>
      </c>
    </row>
    <row r="193" spans="2:14">
      <c r="B193" s="23" t="str">
        <f t="shared" si="4"/>
        <v>U.</v>
      </c>
      <c r="C193" s="24" t="s">
        <v>4</v>
      </c>
      <c r="D193" s="25"/>
      <c r="E193" s="25"/>
      <c r="F193" s="24" t="s">
        <v>18</v>
      </c>
      <c r="G193" s="26">
        <v>1</v>
      </c>
      <c r="H193" s="31"/>
      <c r="I193" s="27">
        <v>0</v>
      </c>
      <c r="J193" s="28">
        <f t="shared" si="5"/>
        <v>0</v>
      </c>
      <c r="K193" s="29" t="s">
        <v>50</v>
      </c>
      <c r="L193" s="29" t="s">
        <v>45</v>
      </c>
      <c r="M193" s="29" t="s">
        <v>51</v>
      </c>
      <c r="N193" s="30" t="str">
        <f>VLOOKUP(M193,[9]OPERACIONAL!$A$1:$C$13,2,FALSE)</f>
        <v>SELECIONAR</v>
      </c>
    </row>
    <row r="194" spans="2:14">
      <c r="B194" s="23" t="str">
        <f t="shared" si="4"/>
        <v>U.</v>
      </c>
      <c r="C194" s="24" t="s">
        <v>4</v>
      </c>
      <c r="D194" s="25"/>
      <c r="E194" s="25"/>
      <c r="F194" s="24" t="s">
        <v>18</v>
      </c>
      <c r="G194" s="26">
        <v>1</v>
      </c>
      <c r="H194" s="31"/>
      <c r="I194" s="27">
        <v>0</v>
      </c>
      <c r="J194" s="28">
        <f t="shared" si="5"/>
        <v>0</v>
      </c>
      <c r="K194" s="29" t="s">
        <v>50</v>
      </c>
      <c r="L194" s="29" t="s">
        <v>45</v>
      </c>
      <c r="M194" s="29" t="s">
        <v>51</v>
      </c>
      <c r="N194" s="30" t="str">
        <f>VLOOKUP(M194,[9]OPERACIONAL!$A$1:$C$13,2,FALSE)</f>
        <v>SELECIONAR</v>
      </c>
    </row>
    <row r="195" spans="2:14">
      <c r="B195" s="23" t="str">
        <f t="shared" si="4"/>
        <v>U.</v>
      </c>
      <c r="C195" s="24" t="s">
        <v>4</v>
      </c>
      <c r="D195" s="25"/>
      <c r="E195" s="25"/>
      <c r="F195" s="24" t="s">
        <v>18</v>
      </c>
      <c r="G195" s="26">
        <v>1</v>
      </c>
      <c r="H195" s="31"/>
      <c r="I195" s="27">
        <v>0</v>
      </c>
      <c r="J195" s="28">
        <f t="shared" si="5"/>
        <v>0</v>
      </c>
      <c r="K195" s="29" t="s">
        <v>50</v>
      </c>
      <c r="L195" s="29" t="s">
        <v>45</v>
      </c>
      <c r="M195" s="29" t="s">
        <v>51</v>
      </c>
      <c r="N195" s="30" t="str">
        <f>VLOOKUP(M195,[9]OPERACIONAL!$A$1:$C$13,2,FALSE)</f>
        <v>SELECIONAR</v>
      </c>
    </row>
    <row r="196" spans="2:14">
      <c r="B196" s="23" t="str">
        <f t="shared" si="4"/>
        <v>U.</v>
      </c>
      <c r="C196" s="24" t="s">
        <v>4</v>
      </c>
      <c r="D196" s="25"/>
      <c r="E196" s="25"/>
      <c r="F196" s="24" t="s">
        <v>18</v>
      </c>
      <c r="G196" s="26">
        <v>1</v>
      </c>
      <c r="H196" s="31"/>
      <c r="I196" s="27">
        <v>0</v>
      </c>
      <c r="J196" s="28">
        <f t="shared" si="5"/>
        <v>0</v>
      </c>
      <c r="K196" s="29" t="s">
        <v>50</v>
      </c>
      <c r="L196" s="29" t="s">
        <v>45</v>
      </c>
      <c r="M196" s="29" t="s">
        <v>51</v>
      </c>
      <c r="N196" s="30" t="str">
        <f>VLOOKUP(M196,[9]OPERACIONAL!$A$1:$C$13,2,FALSE)</f>
        <v>SELECIONAR</v>
      </c>
    </row>
    <row r="197" spans="2:14">
      <c r="B197" s="23" t="str">
        <f t="shared" ref="B197:B260" si="6">MID(C197,1,2)</f>
        <v>U.</v>
      </c>
      <c r="C197" s="24" t="s">
        <v>4</v>
      </c>
      <c r="D197" s="25"/>
      <c r="E197" s="25"/>
      <c r="F197" s="24" t="s">
        <v>18</v>
      </c>
      <c r="G197" s="26">
        <v>1</v>
      </c>
      <c r="H197" s="31"/>
      <c r="I197" s="27">
        <v>0</v>
      </c>
      <c r="J197" s="28">
        <f t="shared" ref="J197:J260" si="7">G197*I197</f>
        <v>0</v>
      </c>
      <c r="K197" s="29" t="s">
        <v>50</v>
      </c>
      <c r="L197" s="29" t="s">
        <v>45</v>
      </c>
      <c r="M197" s="29" t="s">
        <v>51</v>
      </c>
      <c r="N197" s="30" t="str">
        <f>VLOOKUP(M197,[9]OPERACIONAL!$A$1:$C$13,2,FALSE)</f>
        <v>SELECIONAR</v>
      </c>
    </row>
    <row r="198" spans="2:14">
      <c r="B198" s="23" t="str">
        <f t="shared" si="6"/>
        <v>U.</v>
      </c>
      <c r="C198" s="24" t="s">
        <v>4</v>
      </c>
      <c r="D198" s="25"/>
      <c r="E198" s="25"/>
      <c r="F198" s="24" t="s">
        <v>18</v>
      </c>
      <c r="G198" s="26">
        <v>1</v>
      </c>
      <c r="H198" s="31"/>
      <c r="I198" s="27">
        <v>0</v>
      </c>
      <c r="J198" s="28">
        <f t="shared" si="7"/>
        <v>0</v>
      </c>
      <c r="K198" s="29" t="s">
        <v>50</v>
      </c>
      <c r="L198" s="29" t="s">
        <v>45</v>
      </c>
      <c r="M198" s="29" t="s">
        <v>51</v>
      </c>
      <c r="N198" s="30" t="str">
        <f>VLOOKUP(M198,[9]OPERACIONAL!$A$1:$C$13,2,FALSE)</f>
        <v>SELECIONAR</v>
      </c>
    </row>
    <row r="199" spans="2:14">
      <c r="B199" s="23" t="str">
        <f t="shared" si="6"/>
        <v>U.</v>
      </c>
      <c r="C199" s="24" t="s">
        <v>4</v>
      </c>
      <c r="D199" s="25"/>
      <c r="E199" s="25"/>
      <c r="F199" s="24" t="s">
        <v>18</v>
      </c>
      <c r="G199" s="26">
        <v>1</v>
      </c>
      <c r="H199" s="31"/>
      <c r="I199" s="27">
        <v>0</v>
      </c>
      <c r="J199" s="28">
        <f t="shared" si="7"/>
        <v>0</v>
      </c>
      <c r="K199" s="29" t="s">
        <v>50</v>
      </c>
      <c r="L199" s="29" t="s">
        <v>45</v>
      </c>
      <c r="M199" s="29" t="s">
        <v>51</v>
      </c>
      <c r="N199" s="30" t="str">
        <f>VLOOKUP(M199,[9]OPERACIONAL!$A$1:$C$13,2,FALSE)</f>
        <v>SELECIONAR</v>
      </c>
    </row>
    <row r="200" spans="2:14">
      <c r="B200" s="23" t="str">
        <f t="shared" si="6"/>
        <v>U.</v>
      </c>
      <c r="C200" s="24" t="s">
        <v>4</v>
      </c>
      <c r="D200" s="25"/>
      <c r="E200" s="25"/>
      <c r="F200" s="24" t="s">
        <v>18</v>
      </c>
      <c r="G200" s="26">
        <v>1</v>
      </c>
      <c r="H200" s="31"/>
      <c r="I200" s="27">
        <v>0</v>
      </c>
      <c r="J200" s="28">
        <f t="shared" si="7"/>
        <v>0</v>
      </c>
      <c r="K200" s="29" t="s">
        <v>50</v>
      </c>
      <c r="L200" s="29" t="s">
        <v>45</v>
      </c>
      <c r="M200" s="29" t="s">
        <v>51</v>
      </c>
      <c r="N200" s="30" t="str">
        <f>VLOOKUP(M200,[9]OPERACIONAL!$A$1:$C$13,2,FALSE)</f>
        <v>SELECIONAR</v>
      </c>
    </row>
    <row r="201" spans="2:14">
      <c r="B201" s="23" t="str">
        <f t="shared" si="6"/>
        <v>U.</v>
      </c>
      <c r="C201" s="24" t="s">
        <v>4</v>
      </c>
      <c r="D201" s="25"/>
      <c r="E201" s="25"/>
      <c r="F201" s="24" t="s">
        <v>18</v>
      </c>
      <c r="G201" s="26">
        <v>1</v>
      </c>
      <c r="H201" s="31"/>
      <c r="I201" s="27">
        <v>0</v>
      </c>
      <c r="J201" s="28">
        <f t="shared" si="7"/>
        <v>0</v>
      </c>
      <c r="K201" s="29" t="s">
        <v>50</v>
      </c>
      <c r="L201" s="29" t="s">
        <v>45</v>
      </c>
      <c r="M201" s="29" t="s">
        <v>51</v>
      </c>
      <c r="N201" s="30" t="str">
        <f>VLOOKUP(M201,[9]OPERACIONAL!$A$1:$C$13,2,FALSE)</f>
        <v>SELECIONAR</v>
      </c>
    </row>
    <row r="202" spans="2:14">
      <c r="B202" s="23" t="str">
        <f t="shared" si="6"/>
        <v>U.</v>
      </c>
      <c r="C202" s="24" t="s">
        <v>4</v>
      </c>
      <c r="D202" s="25"/>
      <c r="E202" s="25"/>
      <c r="F202" s="24" t="s">
        <v>18</v>
      </c>
      <c r="G202" s="26">
        <v>1</v>
      </c>
      <c r="H202" s="31"/>
      <c r="I202" s="27">
        <v>0</v>
      </c>
      <c r="J202" s="28">
        <f t="shared" si="7"/>
        <v>0</v>
      </c>
      <c r="K202" s="29" t="s">
        <v>50</v>
      </c>
      <c r="L202" s="29" t="s">
        <v>45</v>
      </c>
      <c r="M202" s="29" t="s">
        <v>51</v>
      </c>
      <c r="N202" s="30" t="str">
        <f>VLOOKUP(M202,[9]OPERACIONAL!$A$1:$C$13,2,FALSE)</f>
        <v>SELECIONAR</v>
      </c>
    </row>
    <row r="203" spans="2:14">
      <c r="B203" s="23" t="str">
        <f t="shared" si="6"/>
        <v>U.</v>
      </c>
      <c r="C203" s="24" t="s">
        <v>4</v>
      </c>
      <c r="D203" s="25"/>
      <c r="E203" s="25"/>
      <c r="F203" s="24" t="s">
        <v>18</v>
      </c>
      <c r="G203" s="26">
        <v>1</v>
      </c>
      <c r="H203" s="31"/>
      <c r="I203" s="27">
        <v>0</v>
      </c>
      <c r="J203" s="28">
        <f t="shared" si="7"/>
        <v>0</v>
      </c>
      <c r="K203" s="29" t="s">
        <v>50</v>
      </c>
      <c r="L203" s="29" t="s">
        <v>45</v>
      </c>
      <c r="M203" s="29" t="s">
        <v>51</v>
      </c>
      <c r="N203" s="30" t="str">
        <f>VLOOKUP(M203,[9]OPERACIONAL!$A$1:$C$13,2,FALSE)</f>
        <v>SELECIONAR</v>
      </c>
    </row>
    <row r="204" spans="2:14">
      <c r="B204" s="23" t="str">
        <f t="shared" si="6"/>
        <v>U.</v>
      </c>
      <c r="C204" s="24" t="s">
        <v>4</v>
      </c>
      <c r="D204" s="25"/>
      <c r="E204" s="25"/>
      <c r="F204" s="24" t="s">
        <v>18</v>
      </c>
      <c r="G204" s="26">
        <v>1</v>
      </c>
      <c r="H204" s="31"/>
      <c r="I204" s="27">
        <v>0</v>
      </c>
      <c r="J204" s="28">
        <f t="shared" si="7"/>
        <v>0</v>
      </c>
      <c r="K204" s="29" t="s">
        <v>50</v>
      </c>
      <c r="L204" s="29" t="s">
        <v>45</v>
      </c>
      <c r="M204" s="29" t="s">
        <v>51</v>
      </c>
      <c r="N204" s="30" t="str">
        <f>VLOOKUP(M204,[9]OPERACIONAL!$A$1:$C$13,2,FALSE)</f>
        <v>SELECIONAR</v>
      </c>
    </row>
    <row r="205" spans="2:14">
      <c r="B205" s="23" t="str">
        <f t="shared" si="6"/>
        <v>U.</v>
      </c>
      <c r="C205" s="24" t="s">
        <v>4</v>
      </c>
      <c r="D205" s="25"/>
      <c r="E205" s="25"/>
      <c r="F205" s="24" t="s">
        <v>18</v>
      </c>
      <c r="G205" s="26">
        <v>1</v>
      </c>
      <c r="H205" s="31"/>
      <c r="I205" s="27">
        <v>0</v>
      </c>
      <c r="J205" s="28">
        <f t="shared" si="7"/>
        <v>0</v>
      </c>
      <c r="K205" s="29" t="s">
        <v>50</v>
      </c>
      <c r="L205" s="29" t="s">
        <v>45</v>
      </c>
      <c r="M205" s="29" t="s">
        <v>51</v>
      </c>
      <c r="N205" s="30" t="str">
        <f>VLOOKUP(M205,[9]OPERACIONAL!$A$1:$C$13,2,FALSE)</f>
        <v>SELECIONAR</v>
      </c>
    </row>
    <row r="206" spans="2:14">
      <c r="B206" s="23" t="str">
        <f t="shared" si="6"/>
        <v>U.</v>
      </c>
      <c r="C206" s="24" t="s">
        <v>4</v>
      </c>
      <c r="D206" s="25"/>
      <c r="E206" s="25"/>
      <c r="F206" s="24" t="s">
        <v>18</v>
      </c>
      <c r="G206" s="26">
        <v>1</v>
      </c>
      <c r="H206" s="31"/>
      <c r="I206" s="27">
        <v>0</v>
      </c>
      <c r="J206" s="28">
        <f t="shared" si="7"/>
        <v>0</v>
      </c>
      <c r="K206" s="29" t="s">
        <v>50</v>
      </c>
      <c r="L206" s="29" t="s">
        <v>45</v>
      </c>
      <c r="M206" s="29" t="s">
        <v>51</v>
      </c>
      <c r="N206" s="30" t="str">
        <f>VLOOKUP(M206,[9]OPERACIONAL!$A$1:$C$13,2,FALSE)</f>
        <v>SELECIONAR</v>
      </c>
    </row>
    <row r="207" spans="2:14">
      <c r="B207" s="23" t="str">
        <f t="shared" si="6"/>
        <v>U.</v>
      </c>
      <c r="C207" s="24" t="s">
        <v>4</v>
      </c>
      <c r="D207" s="25"/>
      <c r="E207" s="25"/>
      <c r="F207" s="24" t="s">
        <v>18</v>
      </c>
      <c r="G207" s="26">
        <v>1</v>
      </c>
      <c r="H207" s="31"/>
      <c r="I207" s="27">
        <v>0</v>
      </c>
      <c r="J207" s="28">
        <f t="shared" si="7"/>
        <v>0</v>
      </c>
      <c r="K207" s="29" t="s">
        <v>50</v>
      </c>
      <c r="L207" s="29" t="s">
        <v>45</v>
      </c>
      <c r="M207" s="29" t="s">
        <v>51</v>
      </c>
      <c r="N207" s="30" t="str">
        <f>VLOOKUP(M207,[9]OPERACIONAL!$A$1:$C$13,2,FALSE)</f>
        <v>SELECIONAR</v>
      </c>
    </row>
    <row r="208" spans="2:14">
      <c r="B208" s="23" t="str">
        <f t="shared" si="6"/>
        <v>U.</v>
      </c>
      <c r="C208" s="24" t="s">
        <v>4</v>
      </c>
      <c r="D208" s="25"/>
      <c r="E208" s="25"/>
      <c r="F208" s="24" t="s">
        <v>18</v>
      </c>
      <c r="G208" s="26">
        <v>1</v>
      </c>
      <c r="H208" s="31"/>
      <c r="I208" s="27">
        <v>0</v>
      </c>
      <c r="J208" s="28">
        <f t="shared" si="7"/>
        <v>0</v>
      </c>
      <c r="K208" s="29" t="s">
        <v>50</v>
      </c>
      <c r="L208" s="29" t="s">
        <v>45</v>
      </c>
      <c r="M208" s="29" t="s">
        <v>51</v>
      </c>
      <c r="N208" s="30" t="str">
        <f>VLOOKUP(M208,[9]OPERACIONAL!$A$1:$C$13,2,FALSE)</f>
        <v>SELECIONAR</v>
      </c>
    </row>
    <row r="209" spans="2:14">
      <c r="B209" s="23" t="str">
        <f t="shared" si="6"/>
        <v>U.</v>
      </c>
      <c r="C209" s="24" t="s">
        <v>4</v>
      </c>
      <c r="D209" s="25"/>
      <c r="E209" s="25"/>
      <c r="F209" s="24" t="s">
        <v>18</v>
      </c>
      <c r="G209" s="26">
        <v>1</v>
      </c>
      <c r="H209" s="31"/>
      <c r="I209" s="27">
        <v>0</v>
      </c>
      <c r="J209" s="28">
        <f t="shared" si="7"/>
        <v>0</v>
      </c>
      <c r="K209" s="29" t="s">
        <v>50</v>
      </c>
      <c r="L209" s="29" t="s">
        <v>45</v>
      </c>
      <c r="M209" s="29" t="s">
        <v>51</v>
      </c>
      <c r="N209" s="30" t="str">
        <f>VLOOKUP(M209,[9]OPERACIONAL!$A$1:$C$13,2,FALSE)</f>
        <v>SELECIONAR</v>
      </c>
    </row>
    <row r="210" spans="2:14">
      <c r="B210" s="23" t="str">
        <f t="shared" si="6"/>
        <v>U.</v>
      </c>
      <c r="C210" s="24" t="s">
        <v>4</v>
      </c>
      <c r="D210" s="25"/>
      <c r="E210" s="25"/>
      <c r="F210" s="24" t="s">
        <v>18</v>
      </c>
      <c r="G210" s="26">
        <v>1</v>
      </c>
      <c r="H210" s="31"/>
      <c r="I210" s="27">
        <v>0</v>
      </c>
      <c r="J210" s="28">
        <f t="shared" si="7"/>
        <v>0</v>
      </c>
      <c r="K210" s="29" t="s">
        <v>50</v>
      </c>
      <c r="L210" s="29" t="s">
        <v>45</v>
      </c>
      <c r="M210" s="29" t="s">
        <v>51</v>
      </c>
      <c r="N210" s="30" t="str">
        <f>VLOOKUP(M210,[9]OPERACIONAL!$A$1:$C$13,2,FALSE)</f>
        <v>SELECIONAR</v>
      </c>
    </row>
    <row r="211" spans="2:14">
      <c r="B211" s="23" t="str">
        <f t="shared" si="6"/>
        <v>U.</v>
      </c>
      <c r="C211" s="24" t="s">
        <v>4</v>
      </c>
      <c r="D211" s="25"/>
      <c r="E211" s="25"/>
      <c r="F211" s="24" t="s">
        <v>18</v>
      </c>
      <c r="G211" s="26">
        <v>1</v>
      </c>
      <c r="H211" s="31"/>
      <c r="I211" s="27">
        <v>0</v>
      </c>
      <c r="J211" s="28">
        <f t="shared" si="7"/>
        <v>0</v>
      </c>
      <c r="K211" s="29" t="s">
        <v>50</v>
      </c>
      <c r="L211" s="29" t="s">
        <v>45</v>
      </c>
      <c r="M211" s="29" t="s">
        <v>51</v>
      </c>
      <c r="N211" s="30" t="str">
        <f>VLOOKUP(M211,[9]OPERACIONAL!$A$1:$C$13,2,FALSE)</f>
        <v>SELECIONAR</v>
      </c>
    </row>
    <row r="212" spans="2:14">
      <c r="B212" s="23" t="str">
        <f t="shared" si="6"/>
        <v>U.</v>
      </c>
      <c r="C212" s="24" t="s">
        <v>4</v>
      </c>
      <c r="D212" s="25"/>
      <c r="E212" s="25"/>
      <c r="F212" s="24" t="s">
        <v>18</v>
      </c>
      <c r="G212" s="26">
        <v>1</v>
      </c>
      <c r="H212" s="31"/>
      <c r="I212" s="27">
        <v>0</v>
      </c>
      <c r="J212" s="28">
        <f t="shared" si="7"/>
        <v>0</v>
      </c>
      <c r="K212" s="29" t="s">
        <v>50</v>
      </c>
      <c r="L212" s="29" t="s">
        <v>45</v>
      </c>
      <c r="M212" s="29" t="s">
        <v>51</v>
      </c>
      <c r="N212" s="30" t="str">
        <f>VLOOKUP(M212,[9]OPERACIONAL!$A$1:$C$13,2,FALSE)</f>
        <v>SELECIONAR</v>
      </c>
    </row>
    <row r="213" spans="2:14">
      <c r="B213" s="23" t="str">
        <f t="shared" si="6"/>
        <v>U.</v>
      </c>
      <c r="C213" s="24" t="s">
        <v>4</v>
      </c>
      <c r="D213" s="25"/>
      <c r="E213" s="25"/>
      <c r="F213" s="24" t="s">
        <v>18</v>
      </c>
      <c r="G213" s="26">
        <v>1</v>
      </c>
      <c r="H213" s="31"/>
      <c r="I213" s="27">
        <v>0</v>
      </c>
      <c r="J213" s="28">
        <f t="shared" si="7"/>
        <v>0</v>
      </c>
      <c r="K213" s="29" t="s">
        <v>50</v>
      </c>
      <c r="L213" s="29" t="s">
        <v>45</v>
      </c>
      <c r="M213" s="29" t="s">
        <v>51</v>
      </c>
      <c r="N213" s="30" t="str">
        <f>VLOOKUP(M213,[9]OPERACIONAL!$A$1:$C$13,2,FALSE)</f>
        <v>SELECIONAR</v>
      </c>
    </row>
    <row r="214" spans="2:14">
      <c r="B214" s="23" t="str">
        <f t="shared" si="6"/>
        <v>U.</v>
      </c>
      <c r="C214" s="24" t="s">
        <v>4</v>
      </c>
      <c r="D214" s="25"/>
      <c r="E214" s="25"/>
      <c r="F214" s="24" t="s">
        <v>18</v>
      </c>
      <c r="G214" s="26">
        <v>1</v>
      </c>
      <c r="H214" s="31"/>
      <c r="I214" s="27">
        <v>0</v>
      </c>
      <c r="J214" s="28">
        <f t="shared" si="7"/>
        <v>0</v>
      </c>
      <c r="K214" s="29" t="s">
        <v>50</v>
      </c>
      <c r="L214" s="29" t="s">
        <v>45</v>
      </c>
      <c r="M214" s="29" t="s">
        <v>51</v>
      </c>
      <c r="N214" s="30" t="str">
        <f>VLOOKUP(M214,[9]OPERACIONAL!$A$1:$C$13,2,FALSE)</f>
        <v>SELECIONAR</v>
      </c>
    </row>
    <row r="215" spans="2:14">
      <c r="B215" s="23" t="str">
        <f t="shared" si="6"/>
        <v>U.</v>
      </c>
      <c r="C215" s="24" t="s">
        <v>4</v>
      </c>
      <c r="D215" s="25"/>
      <c r="E215" s="25"/>
      <c r="F215" s="24" t="s">
        <v>18</v>
      </c>
      <c r="G215" s="26">
        <v>1</v>
      </c>
      <c r="H215" s="31"/>
      <c r="I215" s="27">
        <v>0</v>
      </c>
      <c r="J215" s="28">
        <f t="shared" si="7"/>
        <v>0</v>
      </c>
      <c r="K215" s="29" t="s">
        <v>50</v>
      </c>
      <c r="L215" s="29" t="s">
        <v>45</v>
      </c>
      <c r="M215" s="29" t="s">
        <v>51</v>
      </c>
      <c r="N215" s="30" t="str">
        <f>VLOOKUP(M215,[9]OPERACIONAL!$A$1:$C$13,2,FALSE)</f>
        <v>SELECIONAR</v>
      </c>
    </row>
    <row r="216" spans="2:14">
      <c r="B216" s="23" t="str">
        <f t="shared" si="6"/>
        <v>U.</v>
      </c>
      <c r="C216" s="24" t="s">
        <v>4</v>
      </c>
      <c r="D216" s="25"/>
      <c r="E216" s="25"/>
      <c r="F216" s="24" t="s">
        <v>18</v>
      </c>
      <c r="G216" s="26">
        <v>1</v>
      </c>
      <c r="H216" s="31"/>
      <c r="I216" s="27">
        <v>0</v>
      </c>
      <c r="J216" s="28">
        <f t="shared" si="7"/>
        <v>0</v>
      </c>
      <c r="K216" s="29" t="s">
        <v>50</v>
      </c>
      <c r="L216" s="29" t="s">
        <v>45</v>
      </c>
      <c r="M216" s="29" t="s">
        <v>51</v>
      </c>
      <c r="N216" s="30" t="str">
        <f>VLOOKUP(M216,[9]OPERACIONAL!$A$1:$C$13,2,FALSE)</f>
        <v>SELECIONAR</v>
      </c>
    </row>
    <row r="217" spans="2:14">
      <c r="B217" s="23" t="str">
        <f t="shared" si="6"/>
        <v>U.</v>
      </c>
      <c r="C217" s="24" t="s">
        <v>4</v>
      </c>
      <c r="D217" s="25"/>
      <c r="E217" s="25"/>
      <c r="F217" s="24" t="s">
        <v>18</v>
      </c>
      <c r="G217" s="26">
        <v>1</v>
      </c>
      <c r="H217" s="31"/>
      <c r="I217" s="27">
        <v>0</v>
      </c>
      <c r="J217" s="28">
        <f t="shared" si="7"/>
        <v>0</v>
      </c>
      <c r="K217" s="29" t="s">
        <v>50</v>
      </c>
      <c r="L217" s="29" t="s">
        <v>45</v>
      </c>
      <c r="M217" s="29" t="s">
        <v>51</v>
      </c>
      <c r="N217" s="30" t="str">
        <f>VLOOKUP(M217,[9]OPERACIONAL!$A$1:$C$13,2,FALSE)</f>
        <v>SELECIONAR</v>
      </c>
    </row>
    <row r="218" spans="2:14">
      <c r="B218" s="23" t="str">
        <f t="shared" si="6"/>
        <v>U.</v>
      </c>
      <c r="C218" s="24" t="s">
        <v>4</v>
      </c>
      <c r="D218" s="25"/>
      <c r="E218" s="25"/>
      <c r="F218" s="24" t="s">
        <v>18</v>
      </c>
      <c r="G218" s="26">
        <v>1</v>
      </c>
      <c r="H218" s="31"/>
      <c r="I218" s="27">
        <v>0</v>
      </c>
      <c r="J218" s="28">
        <f t="shared" si="7"/>
        <v>0</v>
      </c>
      <c r="K218" s="29" t="s">
        <v>50</v>
      </c>
      <c r="L218" s="29" t="s">
        <v>45</v>
      </c>
      <c r="M218" s="29" t="s">
        <v>51</v>
      </c>
      <c r="N218" s="30" t="str">
        <f>VLOOKUP(M218,[9]OPERACIONAL!$A$1:$C$13,2,FALSE)</f>
        <v>SELECIONAR</v>
      </c>
    </row>
    <row r="219" spans="2:14">
      <c r="B219" s="23" t="str">
        <f t="shared" si="6"/>
        <v>U.</v>
      </c>
      <c r="C219" s="24" t="s">
        <v>4</v>
      </c>
      <c r="D219" s="25"/>
      <c r="E219" s="25"/>
      <c r="F219" s="24" t="s">
        <v>18</v>
      </c>
      <c r="G219" s="26">
        <v>1</v>
      </c>
      <c r="H219" s="31"/>
      <c r="I219" s="27">
        <v>0</v>
      </c>
      <c r="J219" s="28">
        <f t="shared" si="7"/>
        <v>0</v>
      </c>
      <c r="K219" s="29" t="s">
        <v>50</v>
      </c>
      <c r="L219" s="29" t="s">
        <v>45</v>
      </c>
      <c r="M219" s="29" t="s">
        <v>51</v>
      </c>
      <c r="N219" s="30" t="str">
        <f>VLOOKUP(M219,[9]OPERACIONAL!$A$1:$C$13,2,FALSE)</f>
        <v>SELECIONAR</v>
      </c>
    </row>
    <row r="220" spans="2:14">
      <c r="B220" s="23" t="str">
        <f t="shared" si="6"/>
        <v>U.</v>
      </c>
      <c r="C220" s="24" t="s">
        <v>4</v>
      </c>
      <c r="D220" s="25"/>
      <c r="E220" s="25"/>
      <c r="F220" s="24" t="s">
        <v>18</v>
      </c>
      <c r="G220" s="26">
        <v>1</v>
      </c>
      <c r="H220" s="31"/>
      <c r="I220" s="27">
        <v>0</v>
      </c>
      <c r="J220" s="28">
        <f t="shared" si="7"/>
        <v>0</v>
      </c>
      <c r="K220" s="29" t="s">
        <v>50</v>
      </c>
      <c r="L220" s="29" t="s">
        <v>45</v>
      </c>
      <c r="M220" s="29" t="s">
        <v>51</v>
      </c>
      <c r="N220" s="30" t="str">
        <f>VLOOKUP(M220,[9]OPERACIONAL!$A$1:$C$13,2,FALSE)</f>
        <v>SELECIONAR</v>
      </c>
    </row>
    <row r="221" spans="2:14">
      <c r="B221" s="23" t="str">
        <f t="shared" si="6"/>
        <v>U.</v>
      </c>
      <c r="C221" s="24" t="s">
        <v>4</v>
      </c>
      <c r="D221" s="25"/>
      <c r="E221" s="25"/>
      <c r="F221" s="24" t="s">
        <v>18</v>
      </c>
      <c r="G221" s="26">
        <v>1</v>
      </c>
      <c r="H221" s="31"/>
      <c r="I221" s="27">
        <v>0</v>
      </c>
      <c r="J221" s="28">
        <f t="shared" si="7"/>
        <v>0</v>
      </c>
      <c r="K221" s="29" t="s">
        <v>50</v>
      </c>
      <c r="L221" s="29" t="s">
        <v>45</v>
      </c>
      <c r="M221" s="29" t="s">
        <v>51</v>
      </c>
      <c r="N221" s="30" t="str">
        <f>VLOOKUP(M221,[9]OPERACIONAL!$A$1:$C$13,2,FALSE)</f>
        <v>SELECIONAR</v>
      </c>
    </row>
    <row r="222" spans="2:14">
      <c r="B222" s="23" t="str">
        <f t="shared" si="6"/>
        <v>U.</v>
      </c>
      <c r="C222" s="24" t="s">
        <v>4</v>
      </c>
      <c r="D222" s="25"/>
      <c r="E222" s="25"/>
      <c r="F222" s="24" t="s">
        <v>18</v>
      </c>
      <c r="G222" s="26">
        <v>1</v>
      </c>
      <c r="H222" s="31"/>
      <c r="I222" s="27">
        <v>0</v>
      </c>
      <c r="J222" s="28">
        <f t="shared" si="7"/>
        <v>0</v>
      </c>
      <c r="K222" s="29" t="s">
        <v>50</v>
      </c>
      <c r="L222" s="29" t="s">
        <v>45</v>
      </c>
      <c r="M222" s="29" t="s">
        <v>51</v>
      </c>
      <c r="N222" s="30" t="str">
        <f>VLOOKUP(M222,[9]OPERACIONAL!$A$1:$C$13,2,FALSE)</f>
        <v>SELECIONAR</v>
      </c>
    </row>
    <row r="223" spans="2:14">
      <c r="B223" s="23" t="str">
        <f t="shared" si="6"/>
        <v>U.</v>
      </c>
      <c r="C223" s="24" t="s">
        <v>4</v>
      </c>
      <c r="D223" s="25"/>
      <c r="E223" s="25"/>
      <c r="F223" s="24" t="s">
        <v>18</v>
      </c>
      <c r="G223" s="26">
        <v>1</v>
      </c>
      <c r="H223" s="31"/>
      <c r="I223" s="27">
        <v>0</v>
      </c>
      <c r="J223" s="28">
        <f t="shared" si="7"/>
        <v>0</v>
      </c>
      <c r="K223" s="29" t="s">
        <v>50</v>
      </c>
      <c r="L223" s="29" t="s">
        <v>45</v>
      </c>
      <c r="M223" s="29" t="s">
        <v>51</v>
      </c>
      <c r="N223" s="30" t="str">
        <f>VLOOKUP(M223,[9]OPERACIONAL!$A$1:$C$13,2,FALSE)</f>
        <v>SELECIONAR</v>
      </c>
    </row>
    <row r="224" spans="2:14">
      <c r="B224" s="23" t="str">
        <f t="shared" si="6"/>
        <v>U.</v>
      </c>
      <c r="C224" s="24" t="s">
        <v>4</v>
      </c>
      <c r="D224" s="25"/>
      <c r="E224" s="25"/>
      <c r="F224" s="24" t="s">
        <v>18</v>
      </c>
      <c r="G224" s="26">
        <v>1</v>
      </c>
      <c r="H224" s="31"/>
      <c r="I224" s="27">
        <v>0</v>
      </c>
      <c r="J224" s="28">
        <f t="shared" si="7"/>
        <v>0</v>
      </c>
      <c r="K224" s="29" t="s">
        <v>50</v>
      </c>
      <c r="L224" s="29" t="s">
        <v>45</v>
      </c>
      <c r="M224" s="29" t="s">
        <v>51</v>
      </c>
      <c r="N224" s="30" t="str">
        <f>VLOOKUP(M224,[9]OPERACIONAL!$A$1:$C$13,2,FALSE)</f>
        <v>SELECIONAR</v>
      </c>
    </row>
    <row r="225" spans="2:14">
      <c r="B225" s="23" t="str">
        <f t="shared" si="6"/>
        <v>U.</v>
      </c>
      <c r="C225" s="24" t="s">
        <v>4</v>
      </c>
      <c r="D225" s="25"/>
      <c r="E225" s="25"/>
      <c r="F225" s="24" t="s">
        <v>18</v>
      </c>
      <c r="G225" s="26">
        <v>1</v>
      </c>
      <c r="H225" s="31"/>
      <c r="I225" s="27">
        <v>0</v>
      </c>
      <c r="J225" s="28">
        <f t="shared" si="7"/>
        <v>0</v>
      </c>
      <c r="K225" s="29" t="s">
        <v>50</v>
      </c>
      <c r="L225" s="29" t="s">
        <v>45</v>
      </c>
      <c r="M225" s="29" t="s">
        <v>51</v>
      </c>
      <c r="N225" s="30" t="str">
        <f>VLOOKUP(M225,[9]OPERACIONAL!$A$1:$C$13,2,FALSE)</f>
        <v>SELECIONAR</v>
      </c>
    </row>
    <row r="226" spans="2:14">
      <c r="B226" s="23" t="str">
        <f t="shared" si="6"/>
        <v>U.</v>
      </c>
      <c r="C226" s="24" t="s">
        <v>4</v>
      </c>
      <c r="D226" s="25"/>
      <c r="E226" s="25"/>
      <c r="F226" s="24" t="s">
        <v>18</v>
      </c>
      <c r="G226" s="26">
        <v>1</v>
      </c>
      <c r="H226" s="31"/>
      <c r="I226" s="27">
        <v>0</v>
      </c>
      <c r="J226" s="28">
        <f t="shared" si="7"/>
        <v>0</v>
      </c>
      <c r="K226" s="29" t="s">
        <v>50</v>
      </c>
      <c r="L226" s="29" t="s">
        <v>45</v>
      </c>
      <c r="M226" s="29" t="s">
        <v>51</v>
      </c>
      <c r="N226" s="30" t="str">
        <f>VLOOKUP(M226,[9]OPERACIONAL!$A$1:$C$13,2,FALSE)</f>
        <v>SELECIONAR</v>
      </c>
    </row>
    <row r="227" spans="2:14">
      <c r="B227" s="23" t="str">
        <f t="shared" si="6"/>
        <v>U.</v>
      </c>
      <c r="C227" s="24" t="s">
        <v>4</v>
      </c>
      <c r="D227" s="25"/>
      <c r="E227" s="25"/>
      <c r="F227" s="24" t="s">
        <v>18</v>
      </c>
      <c r="G227" s="26">
        <v>1</v>
      </c>
      <c r="H227" s="31"/>
      <c r="I227" s="27">
        <v>0</v>
      </c>
      <c r="J227" s="28">
        <f t="shared" si="7"/>
        <v>0</v>
      </c>
      <c r="K227" s="29" t="s">
        <v>50</v>
      </c>
      <c r="L227" s="29" t="s">
        <v>45</v>
      </c>
      <c r="M227" s="29" t="s">
        <v>51</v>
      </c>
      <c r="N227" s="30" t="str">
        <f>VLOOKUP(M227,[9]OPERACIONAL!$A$1:$C$13,2,FALSE)</f>
        <v>SELECIONAR</v>
      </c>
    </row>
    <row r="228" spans="2:14">
      <c r="B228" s="23" t="str">
        <f t="shared" si="6"/>
        <v>U.</v>
      </c>
      <c r="C228" s="24" t="s">
        <v>4</v>
      </c>
      <c r="D228" s="25"/>
      <c r="E228" s="25"/>
      <c r="F228" s="24" t="s">
        <v>18</v>
      </c>
      <c r="G228" s="26">
        <v>1</v>
      </c>
      <c r="H228" s="31"/>
      <c r="I228" s="27">
        <v>0</v>
      </c>
      <c r="J228" s="28">
        <f t="shared" si="7"/>
        <v>0</v>
      </c>
      <c r="K228" s="29" t="s">
        <v>50</v>
      </c>
      <c r="L228" s="29" t="s">
        <v>45</v>
      </c>
      <c r="M228" s="29" t="s">
        <v>51</v>
      </c>
      <c r="N228" s="30" t="str">
        <f>VLOOKUP(M228,[9]OPERACIONAL!$A$1:$C$13,2,FALSE)</f>
        <v>SELECIONAR</v>
      </c>
    </row>
    <row r="229" spans="2:14">
      <c r="B229" s="23" t="str">
        <f t="shared" si="6"/>
        <v>U.</v>
      </c>
      <c r="C229" s="24" t="s">
        <v>4</v>
      </c>
      <c r="D229" s="25"/>
      <c r="E229" s="25"/>
      <c r="F229" s="24" t="s">
        <v>18</v>
      </c>
      <c r="G229" s="26">
        <v>1</v>
      </c>
      <c r="H229" s="31"/>
      <c r="I229" s="27">
        <v>0</v>
      </c>
      <c r="J229" s="28">
        <f t="shared" si="7"/>
        <v>0</v>
      </c>
      <c r="K229" s="29" t="s">
        <v>50</v>
      </c>
      <c r="L229" s="29" t="s">
        <v>45</v>
      </c>
      <c r="M229" s="29" t="s">
        <v>51</v>
      </c>
      <c r="N229" s="30" t="str">
        <f>VLOOKUP(M229,[9]OPERACIONAL!$A$1:$C$13,2,FALSE)</f>
        <v>SELECIONAR</v>
      </c>
    </row>
    <row r="230" spans="2:14">
      <c r="B230" s="23" t="str">
        <f t="shared" si="6"/>
        <v>U.</v>
      </c>
      <c r="C230" s="24" t="s">
        <v>4</v>
      </c>
      <c r="D230" s="25"/>
      <c r="E230" s="25"/>
      <c r="F230" s="24" t="s">
        <v>18</v>
      </c>
      <c r="G230" s="26">
        <v>1</v>
      </c>
      <c r="H230" s="31"/>
      <c r="I230" s="27">
        <v>0</v>
      </c>
      <c r="J230" s="28">
        <f t="shared" si="7"/>
        <v>0</v>
      </c>
      <c r="K230" s="29" t="s">
        <v>50</v>
      </c>
      <c r="L230" s="29" t="s">
        <v>45</v>
      </c>
      <c r="M230" s="29" t="s">
        <v>51</v>
      </c>
      <c r="N230" s="30" t="str">
        <f>VLOOKUP(M230,[9]OPERACIONAL!$A$1:$C$13,2,FALSE)</f>
        <v>SELECIONAR</v>
      </c>
    </row>
    <row r="231" spans="2:14">
      <c r="B231" s="23" t="str">
        <f t="shared" si="6"/>
        <v>U.</v>
      </c>
      <c r="C231" s="24" t="s">
        <v>4</v>
      </c>
      <c r="D231" s="25"/>
      <c r="E231" s="25"/>
      <c r="F231" s="24" t="s">
        <v>18</v>
      </c>
      <c r="G231" s="26">
        <v>1</v>
      </c>
      <c r="H231" s="31"/>
      <c r="I231" s="27">
        <v>0</v>
      </c>
      <c r="J231" s="28">
        <f t="shared" si="7"/>
        <v>0</v>
      </c>
      <c r="K231" s="29" t="s">
        <v>50</v>
      </c>
      <c r="L231" s="29" t="s">
        <v>45</v>
      </c>
      <c r="M231" s="29" t="s">
        <v>51</v>
      </c>
      <c r="N231" s="30" t="str">
        <f>VLOOKUP(M231,[9]OPERACIONAL!$A$1:$C$13,2,FALSE)</f>
        <v>SELECIONAR</v>
      </c>
    </row>
    <row r="232" spans="2:14">
      <c r="B232" s="23" t="str">
        <f t="shared" si="6"/>
        <v>U.</v>
      </c>
      <c r="C232" s="24" t="s">
        <v>4</v>
      </c>
      <c r="D232" s="25"/>
      <c r="E232" s="25"/>
      <c r="F232" s="24" t="s">
        <v>18</v>
      </c>
      <c r="G232" s="26">
        <v>1</v>
      </c>
      <c r="H232" s="31"/>
      <c r="I232" s="27">
        <v>0</v>
      </c>
      <c r="J232" s="28">
        <f t="shared" si="7"/>
        <v>0</v>
      </c>
      <c r="K232" s="29" t="s">
        <v>50</v>
      </c>
      <c r="L232" s="29" t="s">
        <v>45</v>
      </c>
      <c r="M232" s="29" t="s">
        <v>51</v>
      </c>
      <c r="N232" s="30" t="str">
        <f>VLOOKUP(M232,[9]OPERACIONAL!$A$1:$C$13,2,FALSE)</f>
        <v>SELECIONAR</v>
      </c>
    </row>
    <row r="233" spans="2:14">
      <c r="B233" s="23" t="str">
        <f t="shared" si="6"/>
        <v>U.</v>
      </c>
      <c r="C233" s="24" t="s">
        <v>4</v>
      </c>
      <c r="D233" s="25"/>
      <c r="E233" s="25"/>
      <c r="F233" s="24" t="s">
        <v>18</v>
      </c>
      <c r="G233" s="26">
        <v>1</v>
      </c>
      <c r="H233" s="31"/>
      <c r="I233" s="27">
        <v>0</v>
      </c>
      <c r="J233" s="28">
        <f t="shared" si="7"/>
        <v>0</v>
      </c>
      <c r="K233" s="29" t="s">
        <v>50</v>
      </c>
      <c r="L233" s="29" t="s">
        <v>45</v>
      </c>
      <c r="M233" s="29" t="s">
        <v>51</v>
      </c>
      <c r="N233" s="30" t="str">
        <f>VLOOKUP(M233,[9]OPERACIONAL!$A$1:$C$13,2,FALSE)</f>
        <v>SELECIONAR</v>
      </c>
    </row>
    <row r="234" spans="2:14">
      <c r="B234" s="23" t="str">
        <f t="shared" si="6"/>
        <v>U.</v>
      </c>
      <c r="C234" s="24" t="s">
        <v>4</v>
      </c>
      <c r="D234" s="25"/>
      <c r="E234" s="25"/>
      <c r="F234" s="24" t="s">
        <v>18</v>
      </c>
      <c r="G234" s="26">
        <v>1</v>
      </c>
      <c r="H234" s="31"/>
      <c r="I234" s="27">
        <v>0</v>
      </c>
      <c r="J234" s="28">
        <f t="shared" si="7"/>
        <v>0</v>
      </c>
      <c r="K234" s="29" t="s">
        <v>50</v>
      </c>
      <c r="L234" s="29" t="s">
        <v>45</v>
      </c>
      <c r="M234" s="29" t="s">
        <v>51</v>
      </c>
      <c r="N234" s="30" t="str">
        <f>VLOOKUP(M234,[9]OPERACIONAL!$A$1:$C$13,2,FALSE)</f>
        <v>SELECIONAR</v>
      </c>
    </row>
    <row r="235" spans="2:14">
      <c r="B235" s="23" t="str">
        <f t="shared" si="6"/>
        <v>U.</v>
      </c>
      <c r="C235" s="24" t="s">
        <v>4</v>
      </c>
      <c r="D235" s="25"/>
      <c r="E235" s="25"/>
      <c r="F235" s="24" t="s">
        <v>18</v>
      </c>
      <c r="G235" s="26">
        <v>1</v>
      </c>
      <c r="H235" s="31"/>
      <c r="I235" s="27">
        <v>0</v>
      </c>
      <c r="J235" s="28">
        <f t="shared" si="7"/>
        <v>0</v>
      </c>
      <c r="K235" s="29" t="s">
        <v>50</v>
      </c>
      <c r="L235" s="29" t="s">
        <v>45</v>
      </c>
      <c r="M235" s="29" t="s">
        <v>51</v>
      </c>
      <c r="N235" s="30" t="str">
        <f>VLOOKUP(M235,[9]OPERACIONAL!$A$1:$C$13,2,FALSE)</f>
        <v>SELECIONAR</v>
      </c>
    </row>
    <row r="236" spans="2:14">
      <c r="B236" s="23" t="str">
        <f t="shared" si="6"/>
        <v>U.</v>
      </c>
      <c r="C236" s="24" t="s">
        <v>4</v>
      </c>
      <c r="D236" s="25"/>
      <c r="E236" s="25"/>
      <c r="F236" s="24" t="s">
        <v>18</v>
      </c>
      <c r="G236" s="26">
        <v>1</v>
      </c>
      <c r="H236" s="31"/>
      <c r="I236" s="27">
        <v>0</v>
      </c>
      <c r="J236" s="28">
        <f t="shared" si="7"/>
        <v>0</v>
      </c>
      <c r="K236" s="29" t="s">
        <v>50</v>
      </c>
      <c r="L236" s="29" t="s">
        <v>45</v>
      </c>
      <c r="M236" s="29" t="s">
        <v>51</v>
      </c>
      <c r="N236" s="30" t="str">
        <f>VLOOKUP(M236,[9]OPERACIONAL!$A$1:$C$13,2,FALSE)</f>
        <v>SELECIONAR</v>
      </c>
    </row>
    <row r="237" spans="2:14">
      <c r="B237" s="23" t="str">
        <f t="shared" si="6"/>
        <v>U.</v>
      </c>
      <c r="C237" s="24" t="s">
        <v>4</v>
      </c>
      <c r="D237" s="25"/>
      <c r="E237" s="25"/>
      <c r="F237" s="24" t="s">
        <v>18</v>
      </c>
      <c r="G237" s="26">
        <v>1</v>
      </c>
      <c r="H237" s="31"/>
      <c r="I237" s="27">
        <v>0</v>
      </c>
      <c r="J237" s="28">
        <f t="shared" si="7"/>
        <v>0</v>
      </c>
      <c r="K237" s="29" t="s">
        <v>50</v>
      </c>
      <c r="L237" s="29" t="s">
        <v>45</v>
      </c>
      <c r="M237" s="29" t="s">
        <v>51</v>
      </c>
      <c r="N237" s="30" t="str">
        <f>VLOOKUP(M237,[9]OPERACIONAL!$A$1:$C$13,2,FALSE)</f>
        <v>SELECIONAR</v>
      </c>
    </row>
    <row r="238" spans="2:14">
      <c r="B238" s="23" t="str">
        <f t="shared" si="6"/>
        <v>U.</v>
      </c>
      <c r="C238" s="24" t="s">
        <v>4</v>
      </c>
      <c r="D238" s="25"/>
      <c r="E238" s="25"/>
      <c r="F238" s="24" t="s">
        <v>18</v>
      </c>
      <c r="G238" s="26">
        <v>1</v>
      </c>
      <c r="H238" s="31"/>
      <c r="I238" s="27">
        <v>0</v>
      </c>
      <c r="J238" s="28">
        <f t="shared" si="7"/>
        <v>0</v>
      </c>
      <c r="K238" s="29" t="s">
        <v>50</v>
      </c>
      <c r="L238" s="29" t="s">
        <v>45</v>
      </c>
      <c r="M238" s="29" t="s">
        <v>51</v>
      </c>
      <c r="N238" s="30" t="str">
        <f>VLOOKUP(M238,[9]OPERACIONAL!$A$1:$C$13,2,FALSE)</f>
        <v>SELECIONAR</v>
      </c>
    </row>
    <row r="239" spans="2:14">
      <c r="B239" s="23" t="str">
        <f t="shared" si="6"/>
        <v>U.</v>
      </c>
      <c r="C239" s="24" t="s">
        <v>4</v>
      </c>
      <c r="D239" s="25"/>
      <c r="E239" s="25"/>
      <c r="F239" s="24" t="s">
        <v>18</v>
      </c>
      <c r="G239" s="26">
        <v>1</v>
      </c>
      <c r="H239" s="31"/>
      <c r="I239" s="27">
        <v>0</v>
      </c>
      <c r="J239" s="28">
        <f t="shared" si="7"/>
        <v>0</v>
      </c>
      <c r="K239" s="29" t="s">
        <v>50</v>
      </c>
      <c r="L239" s="29" t="s">
        <v>45</v>
      </c>
      <c r="M239" s="29" t="s">
        <v>51</v>
      </c>
      <c r="N239" s="30" t="str">
        <f>VLOOKUP(M239,[9]OPERACIONAL!$A$1:$C$13,2,FALSE)</f>
        <v>SELECIONAR</v>
      </c>
    </row>
    <row r="240" spans="2:14">
      <c r="B240" s="23" t="str">
        <f t="shared" si="6"/>
        <v>U.</v>
      </c>
      <c r="C240" s="24" t="s">
        <v>4</v>
      </c>
      <c r="D240" s="25"/>
      <c r="E240" s="25"/>
      <c r="F240" s="24" t="s">
        <v>18</v>
      </c>
      <c r="G240" s="26">
        <v>1</v>
      </c>
      <c r="H240" s="31"/>
      <c r="I240" s="27">
        <v>0</v>
      </c>
      <c r="J240" s="28">
        <f t="shared" si="7"/>
        <v>0</v>
      </c>
      <c r="K240" s="29" t="s">
        <v>50</v>
      </c>
      <c r="L240" s="29" t="s">
        <v>45</v>
      </c>
      <c r="M240" s="29" t="s">
        <v>51</v>
      </c>
      <c r="N240" s="30" t="str">
        <f>VLOOKUP(M240,[9]OPERACIONAL!$A$1:$C$13,2,FALSE)</f>
        <v>SELECIONAR</v>
      </c>
    </row>
    <row r="241" spans="2:14">
      <c r="B241" s="23" t="str">
        <f t="shared" si="6"/>
        <v>U.</v>
      </c>
      <c r="C241" s="24" t="s">
        <v>4</v>
      </c>
      <c r="D241" s="25"/>
      <c r="E241" s="25"/>
      <c r="F241" s="24" t="s">
        <v>18</v>
      </c>
      <c r="G241" s="26">
        <v>1</v>
      </c>
      <c r="H241" s="31"/>
      <c r="I241" s="27">
        <v>0</v>
      </c>
      <c r="J241" s="28">
        <f t="shared" si="7"/>
        <v>0</v>
      </c>
      <c r="K241" s="29" t="s">
        <v>50</v>
      </c>
      <c r="L241" s="29" t="s">
        <v>45</v>
      </c>
      <c r="M241" s="29" t="s">
        <v>51</v>
      </c>
      <c r="N241" s="30" t="str">
        <f>VLOOKUP(M241,[9]OPERACIONAL!$A$1:$C$13,2,FALSE)</f>
        <v>SELECIONAR</v>
      </c>
    </row>
    <row r="242" spans="2:14">
      <c r="B242" s="23" t="str">
        <f t="shared" si="6"/>
        <v>U.</v>
      </c>
      <c r="C242" s="24" t="s">
        <v>4</v>
      </c>
      <c r="D242" s="25"/>
      <c r="E242" s="25"/>
      <c r="F242" s="24" t="s">
        <v>18</v>
      </c>
      <c r="G242" s="26">
        <v>1</v>
      </c>
      <c r="H242" s="31"/>
      <c r="I242" s="27">
        <v>0</v>
      </c>
      <c r="J242" s="28">
        <f t="shared" si="7"/>
        <v>0</v>
      </c>
      <c r="K242" s="29" t="s">
        <v>50</v>
      </c>
      <c r="L242" s="29" t="s">
        <v>45</v>
      </c>
      <c r="M242" s="29" t="s">
        <v>51</v>
      </c>
      <c r="N242" s="30" t="str">
        <f>VLOOKUP(M242,[9]OPERACIONAL!$A$1:$C$13,2,FALSE)</f>
        <v>SELECIONAR</v>
      </c>
    </row>
    <row r="243" spans="2:14">
      <c r="B243" s="23" t="str">
        <f t="shared" si="6"/>
        <v>U.</v>
      </c>
      <c r="C243" s="24" t="s">
        <v>4</v>
      </c>
      <c r="D243" s="25"/>
      <c r="E243" s="25"/>
      <c r="F243" s="24" t="s">
        <v>18</v>
      </c>
      <c r="G243" s="26">
        <v>1</v>
      </c>
      <c r="H243" s="31"/>
      <c r="I243" s="27">
        <v>0</v>
      </c>
      <c r="J243" s="28">
        <f t="shared" si="7"/>
        <v>0</v>
      </c>
      <c r="K243" s="29" t="s">
        <v>50</v>
      </c>
      <c r="L243" s="29" t="s">
        <v>45</v>
      </c>
      <c r="M243" s="29" t="s">
        <v>51</v>
      </c>
      <c r="N243" s="30" t="str">
        <f>VLOOKUP(M243,[9]OPERACIONAL!$A$1:$C$13,2,FALSE)</f>
        <v>SELECIONAR</v>
      </c>
    </row>
    <row r="244" spans="2:14">
      <c r="B244" s="23" t="str">
        <f t="shared" si="6"/>
        <v>U.</v>
      </c>
      <c r="C244" s="24" t="s">
        <v>4</v>
      </c>
      <c r="D244" s="25"/>
      <c r="E244" s="25"/>
      <c r="F244" s="24" t="s">
        <v>18</v>
      </c>
      <c r="G244" s="26">
        <v>1</v>
      </c>
      <c r="H244" s="31"/>
      <c r="I244" s="27">
        <v>0</v>
      </c>
      <c r="J244" s="28">
        <f t="shared" si="7"/>
        <v>0</v>
      </c>
      <c r="K244" s="29" t="s">
        <v>50</v>
      </c>
      <c r="L244" s="29" t="s">
        <v>45</v>
      </c>
      <c r="M244" s="29" t="s">
        <v>51</v>
      </c>
      <c r="N244" s="30" t="str">
        <f>VLOOKUP(M244,[9]OPERACIONAL!$A$1:$C$13,2,FALSE)</f>
        <v>SELECIONAR</v>
      </c>
    </row>
    <row r="245" spans="2:14">
      <c r="B245" s="23" t="str">
        <f t="shared" si="6"/>
        <v>U.</v>
      </c>
      <c r="C245" s="24" t="s">
        <v>4</v>
      </c>
      <c r="D245" s="25"/>
      <c r="E245" s="25"/>
      <c r="F245" s="24" t="s">
        <v>18</v>
      </c>
      <c r="G245" s="26">
        <v>1</v>
      </c>
      <c r="H245" s="31"/>
      <c r="I245" s="27">
        <v>0</v>
      </c>
      <c r="J245" s="28">
        <f t="shared" si="7"/>
        <v>0</v>
      </c>
      <c r="K245" s="29" t="s">
        <v>50</v>
      </c>
      <c r="L245" s="29" t="s">
        <v>45</v>
      </c>
      <c r="M245" s="29" t="s">
        <v>51</v>
      </c>
      <c r="N245" s="30" t="str">
        <f>VLOOKUP(M245,[9]OPERACIONAL!$A$1:$C$13,2,FALSE)</f>
        <v>SELECIONAR</v>
      </c>
    </row>
    <row r="246" spans="2:14">
      <c r="B246" s="23" t="str">
        <f t="shared" si="6"/>
        <v>U.</v>
      </c>
      <c r="C246" s="24" t="s">
        <v>4</v>
      </c>
      <c r="D246" s="25"/>
      <c r="E246" s="25"/>
      <c r="F246" s="24" t="s">
        <v>18</v>
      </c>
      <c r="G246" s="26">
        <v>1</v>
      </c>
      <c r="H246" s="31"/>
      <c r="I246" s="27">
        <v>0</v>
      </c>
      <c r="J246" s="28">
        <f t="shared" si="7"/>
        <v>0</v>
      </c>
      <c r="K246" s="29" t="s">
        <v>50</v>
      </c>
      <c r="L246" s="29" t="s">
        <v>45</v>
      </c>
      <c r="M246" s="29" t="s">
        <v>51</v>
      </c>
      <c r="N246" s="30" t="str">
        <f>VLOOKUP(M246,[9]OPERACIONAL!$A$1:$C$13,2,FALSE)</f>
        <v>SELECIONAR</v>
      </c>
    </row>
    <row r="247" spans="2:14">
      <c r="B247" s="23" t="str">
        <f t="shared" si="6"/>
        <v>U.</v>
      </c>
      <c r="C247" s="24" t="s">
        <v>4</v>
      </c>
      <c r="D247" s="25"/>
      <c r="E247" s="25"/>
      <c r="F247" s="24" t="s">
        <v>18</v>
      </c>
      <c r="G247" s="26">
        <v>1</v>
      </c>
      <c r="H247" s="31"/>
      <c r="I247" s="27">
        <v>0</v>
      </c>
      <c r="J247" s="28">
        <f t="shared" si="7"/>
        <v>0</v>
      </c>
      <c r="K247" s="29" t="s">
        <v>50</v>
      </c>
      <c r="L247" s="29" t="s">
        <v>45</v>
      </c>
      <c r="M247" s="29" t="s">
        <v>51</v>
      </c>
      <c r="N247" s="30" t="str">
        <f>VLOOKUP(M247,[9]OPERACIONAL!$A$1:$C$13,2,FALSE)</f>
        <v>SELECIONAR</v>
      </c>
    </row>
    <row r="248" spans="2:14">
      <c r="B248" s="23" t="str">
        <f t="shared" si="6"/>
        <v>U.</v>
      </c>
      <c r="C248" s="24" t="s">
        <v>4</v>
      </c>
      <c r="D248" s="25"/>
      <c r="E248" s="25"/>
      <c r="F248" s="24" t="s">
        <v>18</v>
      </c>
      <c r="G248" s="26">
        <v>1</v>
      </c>
      <c r="H248" s="31"/>
      <c r="I248" s="27">
        <v>0</v>
      </c>
      <c r="J248" s="28">
        <f t="shared" si="7"/>
        <v>0</v>
      </c>
      <c r="K248" s="29" t="s">
        <v>50</v>
      </c>
      <c r="L248" s="29" t="s">
        <v>45</v>
      </c>
      <c r="M248" s="29" t="s">
        <v>51</v>
      </c>
      <c r="N248" s="30" t="str">
        <f>VLOOKUP(M248,[9]OPERACIONAL!$A$1:$C$13,2,FALSE)</f>
        <v>SELECIONAR</v>
      </c>
    </row>
    <row r="249" spans="2:14">
      <c r="B249" s="23" t="str">
        <f t="shared" si="6"/>
        <v>U.</v>
      </c>
      <c r="C249" s="24" t="s">
        <v>4</v>
      </c>
      <c r="D249" s="25"/>
      <c r="E249" s="25"/>
      <c r="F249" s="24" t="s">
        <v>18</v>
      </c>
      <c r="G249" s="26">
        <v>1</v>
      </c>
      <c r="H249" s="31"/>
      <c r="I249" s="27">
        <v>0</v>
      </c>
      <c r="J249" s="28">
        <f t="shared" si="7"/>
        <v>0</v>
      </c>
      <c r="K249" s="29" t="s">
        <v>50</v>
      </c>
      <c r="L249" s="29" t="s">
        <v>45</v>
      </c>
      <c r="M249" s="29" t="s">
        <v>51</v>
      </c>
      <c r="N249" s="30" t="str">
        <f>VLOOKUP(M249,[9]OPERACIONAL!$A$1:$C$13,2,FALSE)</f>
        <v>SELECIONAR</v>
      </c>
    </row>
    <row r="250" spans="2:14">
      <c r="B250" s="23" t="str">
        <f t="shared" si="6"/>
        <v>U.</v>
      </c>
      <c r="C250" s="24" t="s">
        <v>4</v>
      </c>
      <c r="D250" s="25"/>
      <c r="E250" s="25"/>
      <c r="F250" s="24" t="s">
        <v>18</v>
      </c>
      <c r="G250" s="26">
        <v>1</v>
      </c>
      <c r="H250" s="31"/>
      <c r="I250" s="27">
        <v>0</v>
      </c>
      <c r="J250" s="28">
        <f t="shared" si="7"/>
        <v>0</v>
      </c>
      <c r="K250" s="29" t="s">
        <v>50</v>
      </c>
      <c r="L250" s="29" t="s">
        <v>45</v>
      </c>
      <c r="M250" s="29" t="s">
        <v>51</v>
      </c>
      <c r="N250" s="30" t="str">
        <f>VLOOKUP(M250,[9]OPERACIONAL!$A$1:$C$13,2,FALSE)</f>
        <v>SELECIONAR</v>
      </c>
    </row>
    <row r="251" spans="2:14">
      <c r="B251" s="23" t="str">
        <f t="shared" si="6"/>
        <v>U.</v>
      </c>
      <c r="C251" s="24" t="s">
        <v>4</v>
      </c>
      <c r="D251" s="25"/>
      <c r="E251" s="25"/>
      <c r="F251" s="24" t="s">
        <v>18</v>
      </c>
      <c r="G251" s="26">
        <v>1</v>
      </c>
      <c r="H251" s="31"/>
      <c r="I251" s="27">
        <v>0</v>
      </c>
      <c r="J251" s="28">
        <f t="shared" si="7"/>
        <v>0</v>
      </c>
      <c r="K251" s="29" t="s">
        <v>50</v>
      </c>
      <c r="L251" s="29" t="s">
        <v>45</v>
      </c>
      <c r="M251" s="29" t="s">
        <v>51</v>
      </c>
      <c r="N251" s="30" t="str">
        <f>VLOOKUP(M251,[9]OPERACIONAL!$A$1:$C$13,2,FALSE)</f>
        <v>SELECIONAR</v>
      </c>
    </row>
    <row r="252" spans="2:14">
      <c r="B252" s="23" t="str">
        <f t="shared" si="6"/>
        <v>U.</v>
      </c>
      <c r="C252" s="24" t="s">
        <v>4</v>
      </c>
      <c r="D252" s="25"/>
      <c r="E252" s="25"/>
      <c r="F252" s="24" t="s">
        <v>18</v>
      </c>
      <c r="G252" s="26">
        <v>1</v>
      </c>
      <c r="H252" s="31"/>
      <c r="I252" s="27">
        <v>0</v>
      </c>
      <c r="J252" s="28">
        <f t="shared" si="7"/>
        <v>0</v>
      </c>
      <c r="K252" s="29" t="s">
        <v>50</v>
      </c>
      <c r="L252" s="29" t="s">
        <v>45</v>
      </c>
      <c r="M252" s="29" t="s">
        <v>51</v>
      </c>
      <c r="N252" s="30" t="str">
        <f>VLOOKUP(M252,[9]OPERACIONAL!$A$1:$C$13,2,FALSE)</f>
        <v>SELECIONAR</v>
      </c>
    </row>
    <row r="253" spans="2:14">
      <c r="B253" s="23" t="str">
        <f t="shared" si="6"/>
        <v>U.</v>
      </c>
      <c r="C253" s="24" t="s">
        <v>4</v>
      </c>
      <c r="D253" s="25"/>
      <c r="E253" s="25"/>
      <c r="F253" s="24" t="s">
        <v>18</v>
      </c>
      <c r="G253" s="26">
        <v>1</v>
      </c>
      <c r="H253" s="31"/>
      <c r="I253" s="27">
        <v>0</v>
      </c>
      <c r="J253" s="28">
        <f t="shared" si="7"/>
        <v>0</v>
      </c>
      <c r="K253" s="29" t="s">
        <v>50</v>
      </c>
      <c r="L253" s="29" t="s">
        <v>45</v>
      </c>
      <c r="M253" s="29" t="s">
        <v>51</v>
      </c>
      <c r="N253" s="30" t="str">
        <f>VLOOKUP(M253,[9]OPERACIONAL!$A$1:$C$13,2,FALSE)</f>
        <v>SELECIONAR</v>
      </c>
    </row>
    <row r="254" spans="2:14">
      <c r="B254" s="23" t="str">
        <f t="shared" si="6"/>
        <v>U.</v>
      </c>
      <c r="C254" s="24" t="s">
        <v>4</v>
      </c>
      <c r="D254" s="25"/>
      <c r="E254" s="25"/>
      <c r="F254" s="24" t="s">
        <v>18</v>
      </c>
      <c r="G254" s="26">
        <v>1</v>
      </c>
      <c r="H254" s="31"/>
      <c r="I254" s="27">
        <v>0</v>
      </c>
      <c r="J254" s="28">
        <f t="shared" si="7"/>
        <v>0</v>
      </c>
      <c r="K254" s="29" t="s">
        <v>50</v>
      </c>
      <c r="L254" s="29" t="s">
        <v>45</v>
      </c>
      <c r="M254" s="29" t="s">
        <v>51</v>
      </c>
      <c r="N254" s="30" t="str">
        <f>VLOOKUP(M254,[9]OPERACIONAL!$A$1:$C$13,2,FALSE)</f>
        <v>SELECIONAR</v>
      </c>
    </row>
    <row r="255" spans="2:14">
      <c r="B255" s="23" t="str">
        <f t="shared" si="6"/>
        <v>U.</v>
      </c>
      <c r="C255" s="24" t="s">
        <v>4</v>
      </c>
      <c r="D255" s="25"/>
      <c r="E255" s="25"/>
      <c r="F255" s="24" t="s">
        <v>18</v>
      </c>
      <c r="G255" s="26">
        <v>1</v>
      </c>
      <c r="H255" s="31"/>
      <c r="I255" s="27">
        <v>0</v>
      </c>
      <c r="J255" s="28">
        <f t="shared" si="7"/>
        <v>0</v>
      </c>
      <c r="K255" s="29" t="s">
        <v>50</v>
      </c>
      <c r="L255" s="29" t="s">
        <v>45</v>
      </c>
      <c r="M255" s="29" t="s">
        <v>51</v>
      </c>
      <c r="N255" s="30" t="str">
        <f>VLOOKUP(M255,[9]OPERACIONAL!$A$1:$C$13,2,FALSE)</f>
        <v>SELECIONAR</v>
      </c>
    </row>
    <row r="256" spans="2:14">
      <c r="B256" s="23" t="str">
        <f t="shared" si="6"/>
        <v>U.</v>
      </c>
      <c r="C256" s="24" t="s">
        <v>4</v>
      </c>
      <c r="D256" s="25"/>
      <c r="E256" s="25"/>
      <c r="F256" s="24" t="s">
        <v>18</v>
      </c>
      <c r="G256" s="26">
        <v>1</v>
      </c>
      <c r="H256" s="31"/>
      <c r="I256" s="27">
        <v>0</v>
      </c>
      <c r="J256" s="28">
        <f t="shared" si="7"/>
        <v>0</v>
      </c>
      <c r="K256" s="29" t="s">
        <v>50</v>
      </c>
      <c r="L256" s="29" t="s">
        <v>45</v>
      </c>
      <c r="M256" s="29" t="s">
        <v>51</v>
      </c>
      <c r="N256" s="30" t="str">
        <f>VLOOKUP(M256,[9]OPERACIONAL!$A$1:$C$13,2,FALSE)</f>
        <v>SELECIONAR</v>
      </c>
    </row>
    <row r="257" spans="2:14">
      <c r="B257" s="23" t="str">
        <f t="shared" si="6"/>
        <v>U.</v>
      </c>
      <c r="C257" s="24" t="s">
        <v>4</v>
      </c>
      <c r="D257" s="25"/>
      <c r="E257" s="25"/>
      <c r="F257" s="24" t="s">
        <v>18</v>
      </c>
      <c r="G257" s="26">
        <v>1</v>
      </c>
      <c r="H257" s="31"/>
      <c r="I257" s="27">
        <v>0</v>
      </c>
      <c r="J257" s="28">
        <f t="shared" si="7"/>
        <v>0</v>
      </c>
      <c r="K257" s="29" t="s">
        <v>50</v>
      </c>
      <c r="L257" s="29" t="s">
        <v>45</v>
      </c>
      <c r="M257" s="29" t="s">
        <v>51</v>
      </c>
      <c r="N257" s="30" t="str">
        <f>VLOOKUP(M257,[9]OPERACIONAL!$A$1:$C$13,2,FALSE)</f>
        <v>SELECIONAR</v>
      </c>
    </row>
    <row r="258" spans="2:14">
      <c r="B258" s="23" t="str">
        <f t="shared" si="6"/>
        <v>U.</v>
      </c>
      <c r="C258" s="24" t="s">
        <v>4</v>
      </c>
      <c r="D258" s="25"/>
      <c r="E258" s="25"/>
      <c r="F258" s="24" t="s">
        <v>18</v>
      </c>
      <c r="G258" s="26">
        <v>1</v>
      </c>
      <c r="H258" s="31"/>
      <c r="I258" s="27">
        <v>0</v>
      </c>
      <c r="J258" s="28">
        <f t="shared" si="7"/>
        <v>0</v>
      </c>
      <c r="K258" s="29" t="s">
        <v>50</v>
      </c>
      <c r="L258" s="29" t="s">
        <v>45</v>
      </c>
      <c r="M258" s="29" t="s">
        <v>51</v>
      </c>
      <c r="N258" s="30" t="str">
        <f>VLOOKUP(M258,[9]OPERACIONAL!$A$1:$C$13,2,FALSE)</f>
        <v>SELECIONAR</v>
      </c>
    </row>
    <row r="259" spans="2:14">
      <c r="B259" s="23" t="str">
        <f t="shared" si="6"/>
        <v>U.</v>
      </c>
      <c r="C259" s="24" t="s">
        <v>4</v>
      </c>
      <c r="D259" s="25"/>
      <c r="E259" s="25"/>
      <c r="F259" s="24" t="s">
        <v>18</v>
      </c>
      <c r="G259" s="26">
        <v>1</v>
      </c>
      <c r="H259" s="31"/>
      <c r="I259" s="27">
        <v>0</v>
      </c>
      <c r="J259" s="28">
        <f t="shared" si="7"/>
        <v>0</v>
      </c>
      <c r="K259" s="29" t="s">
        <v>50</v>
      </c>
      <c r="L259" s="29" t="s">
        <v>45</v>
      </c>
      <c r="M259" s="29" t="s">
        <v>51</v>
      </c>
      <c r="N259" s="30" t="str">
        <f>VLOOKUP(M259,[9]OPERACIONAL!$A$1:$C$13,2,FALSE)</f>
        <v>SELECIONAR</v>
      </c>
    </row>
    <row r="260" spans="2:14">
      <c r="B260" s="23" t="str">
        <f t="shared" si="6"/>
        <v>U.</v>
      </c>
      <c r="C260" s="24" t="s">
        <v>4</v>
      </c>
      <c r="D260" s="25"/>
      <c r="E260" s="25"/>
      <c r="F260" s="24" t="s">
        <v>18</v>
      </c>
      <c r="G260" s="26">
        <v>1</v>
      </c>
      <c r="H260" s="31"/>
      <c r="I260" s="27">
        <v>0</v>
      </c>
      <c r="J260" s="28">
        <f t="shared" si="7"/>
        <v>0</v>
      </c>
      <c r="K260" s="29" t="s">
        <v>50</v>
      </c>
      <c r="L260" s="29" t="s">
        <v>45</v>
      </c>
      <c r="M260" s="29" t="s">
        <v>51</v>
      </c>
      <c r="N260" s="30" t="str">
        <f>VLOOKUP(M260,[9]OPERACIONAL!$A$1:$C$13,2,FALSE)</f>
        <v>SELECIONAR</v>
      </c>
    </row>
    <row r="261" spans="2:14">
      <c r="B261" s="23" t="str">
        <f t="shared" ref="B261:B324" si="8">MID(C261,1,2)</f>
        <v>U.</v>
      </c>
      <c r="C261" s="24" t="s">
        <v>4</v>
      </c>
      <c r="D261" s="25"/>
      <c r="E261" s="25"/>
      <c r="F261" s="24" t="s">
        <v>18</v>
      </c>
      <c r="G261" s="26">
        <v>1</v>
      </c>
      <c r="H261" s="31"/>
      <c r="I261" s="27">
        <v>0</v>
      </c>
      <c r="J261" s="28">
        <f t="shared" ref="J261:J324" si="9">G261*I261</f>
        <v>0</v>
      </c>
      <c r="K261" s="29" t="s">
        <v>50</v>
      </c>
      <c r="L261" s="29" t="s">
        <v>45</v>
      </c>
      <c r="M261" s="29" t="s">
        <v>51</v>
      </c>
      <c r="N261" s="30" t="str">
        <f>VLOOKUP(M261,[9]OPERACIONAL!$A$1:$C$13,2,FALSE)</f>
        <v>SELECIONAR</v>
      </c>
    </row>
    <row r="262" spans="2:14">
      <c r="B262" s="23" t="str">
        <f t="shared" si="8"/>
        <v>U.</v>
      </c>
      <c r="C262" s="24" t="s">
        <v>4</v>
      </c>
      <c r="D262" s="25"/>
      <c r="E262" s="25"/>
      <c r="F262" s="24" t="s">
        <v>18</v>
      </c>
      <c r="G262" s="26">
        <v>1</v>
      </c>
      <c r="H262" s="31"/>
      <c r="I262" s="27">
        <v>0</v>
      </c>
      <c r="J262" s="28">
        <f t="shared" si="9"/>
        <v>0</v>
      </c>
      <c r="K262" s="29" t="s">
        <v>50</v>
      </c>
      <c r="L262" s="29" t="s">
        <v>45</v>
      </c>
      <c r="M262" s="29" t="s">
        <v>51</v>
      </c>
      <c r="N262" s="30" t="str">
        <f>VLOOKUP(M262,[9]OPERACIONAL!$A$1:$C$13,2,FALSE)</f>
        <v>SELECIONAR</v>
      </c>
    </row>
    <row r="263" spans="2:14">
      <c r="B263" s="23" t="str">
        <f t="shared" si="8"/>
        <v>U.</v>
      </c>
      <c r="C263" s="24" t="s">
        <v>4</v>
      </c>
      <c r="D263" s="25"/>
      <c r="E263" s="25"/>
      <c r="F263" s="24" t="s">
        <v>18</v>
      </c>
      <c r="G263" s="26">
        <v>1</v>
      </c>
      <c r="H263" s="31"/>
      <c r="I263" s="27">
        <v>0</v>
      </c>
      <c r="J263" s="28">
        <f t="shared" si="9"/>
        <v>0</v>
      </c>
      <c r="K263" s="29" t="s">
        <v>50</v>
      </c>
      <c r="L263" s="29" t="s">
        <v>45</v>
      </c>
      <c r="M263" s="29" t="s">
        <v>51</v>
      </c>
      <c r="N263" s="30" t="str">
        <f>VLOOKUP(M263,[9]OPERACIONAL!$A$1:$C$13,2,FALSE)</f>
        <v>SELECIONAR</v>
      </c>
    </row>
    <row r="264" spans="2:14">
      <c r="B264" s="23" t="str">
        <f t="shared" si="8"/>
        <v>U.</v>
      </c>
      <c r="C264" s="24" t="s">
        <v>4</v>
      </c>
      <c r="D264" s="25"/>
      <c r="E264" s="25"/>
      <c r="F264" s="24" t="s">
        <v>18</v>
      </c>
      <c r="G264" s="26">
        <v>1</v>
      </c>
      <c r="H264" s="31"/>
      <c r="I264" s="27">
        <v>0</v>
      </c>
      <c r="J264" s="28">
        <f t="shared" si="9"/>
        <v>0</v>
      </c>
      <c r="K264" s="29" t="s">
        <v>50</v>
      </c>
      <c r="L264" s="29" t="s">
        <v>45</v>
      </c>
      <c r="M264" s="29" t="s">
        <v>51</v>
      </c>
      <c r="N264" s="30" t="str">
        <f>VLOOKUP(M264,[9]OPERACIONAL!$A$1:$C$13,2,FALSE)</f>
        <v>SELECIONAR</v>
      </c>
    </row>
    <row r="265" spans="2:14">
      <c r="B265" s="23" t="str">
        <f t="shared" si="8"/>
        <v>U.</v>
      </c>
      <c r="C265" s="24" t="s">
        <v>4</v>
      </c>
      <c r="D265" s="25"/>
      <c r="E265" s="25"/>
      <c r="F265" s="24" t="s">
        <v>18</v>
      </c>
      <c r="G265" s="26">
        <v>1</v>
      </c>
      <c r="H265" s="31"/>
      <c r="I265" s="27">
        <v>0</v>
      </c>
      <c r="J265" s="28">
        <f t="shared" si="9"/>
        <v>0</v>
      </c>
      <c r="K265" s="29" t="s">
        <v>50</v>
      </c>
      <c r="L265" s="29" t="s">
        <v>45</v>
      </c>
      <c r="M265" s="29" t="s">
        <v>51</v>
      </c>
      <c r="N265" s="30" t="str">
        <f>VLOOKUP(M265,[9]OPERACIONAL!$A$1:$C$13,2,FALSE)</f>
        <v>SELECIONAR</v>
      </c>
    </row>
    <row r="266" spans="2:14">
      <c r="B266" s="23" t="str">
        <f t="shared" si="8"/>
        <v>U.</v>
      </c>
      <c r="C266" s="24" t="s">
        <v>4</v>
      </c>
      <c r="D266" s="25"/>
      <c r="E266" s="25"/>
      <c r="F266" s="24" t="s">
        <v>18</v>
      </c>
      <c r="G266" s="26">
        <v>1</v>
      </c>
      <c r="H266" s="31"/>
      <c r="I266" s="27">
        <v>0</v>
      </c>
      <c r="J266" s="28">
        <f t="shared" si="9"/>
        <v>0</v>
      </c>
      <c r="K266" s="29" t="s">
        <v>50</v>
      </c>
      <c r="L266" s="29" t="s">
        <v>45</v>
      </c>
      <c r="M266" s="29" t="s">
        <v>51</v>
      </c>
      <c r="N266" s="30" t="str">
        <f>VLOOKUP(M266,[9]OPERACIONAL!$A$1:$C$13,2,FALSE)</f>
        <v>SELECIONAR</v>
      </c>
    </row>
    <row r="267" spans="2:14">
      <c r="B267" s="23" t="str">
        <f t="shared" si="8"/>
        <v>U.</v>
      </c>
      <c r="C267" s="24" t="s">
        <v>4</v>
      </c>
      <c r="D267" s="25"/>
      <c r="E267" s="25"/>
      <c r="F267" s="24" t="s">
        <v>18</v>
      </c>
      <c r="G267" s="26">
        <v>1</v>
      </c>
      <c r="H267" s="31"/>
      <c r="I267" s="27">
        <v>0</v>
      </c>
      <c r="J267" s="28">
        <f t="shared" si="9"/>
        <v>0</v>
      </c>
      <c r="K267" s="29" t="s">
        <v>50</v>
      </c>
      <c r="L267" s="29" t="s">
        <v>45</v>
      </c>
      <c r="M267" s="29" t="s">
        <v>51</v>
      </c>
      <c r="N267" s="30" t="str">
        <f>VLOOKUP(M267,[9]OPERACIONAL!$A$1:$C$13,2,FALSE)</f>
        <v>SELECIONAR</v>
      </c>
    </row>
    <row r="268" spans="2:14">
      <c r="B268" s="23" t="str">
        <f t="shared" si="8"/>
        <v>U.</v>
      </c>
      <c r="C268" s="24" t="s">
        <v>4</v>
      </c>
      <c r="D268" s="25"/>
      <c r="E268" s="25"/>
      <c r="F268" s="24" t="s">
        <v>18</v>
      </c>
      <c r="G268" s="26">
        <v>1</v>
      </c>
      <c r="H268" s="31"/>
      <c r="I268" s="27">
        <v>0</v>
      </c>
      <c r="J268" s="28">
        <f t="shared" si="9"/>
        <v>0</v>
      </c>
      <c r="K268" s="29" t="s">
        <v>50</v>
      </c>
      <c r="L268" s="29" t="s">
        <v>45</v>
      </c>
      <c r="M268" s="29" t="s">
        <v>51</v>
      </c>
      <c r="N268" s="30" t="str">
        <f>VLOOKUP(M268,[9]OPERACIONAL!$A$1:$C$13,2,FALSE)</f>
        <v>SELECIONAR</v>
      </c>
    </row>
    <row r="269" spans="2:14">
      <c r="B269" s="23" t="str">
        <f t="shared" si="8"/>
        <v>U.</v>
      </c>
      <c r="C269" s="24" t="s">
        <v>4</v>
      </c>
      <c r="D269" s="25"/>
      <c r="E269" s="25"/>
      <c r="F269" s="24" t="s">
        <v>18</v>
      </c>
      <c r="G269" s="26">
        <v>1</v>
      </c>
      <c r="H269" s="31"/>
      <c r="I269" s="27">
        <v>0</v>
      </c>
      <c r="J269" s="28">
        <f t="shared" si="9"/>
        <v>0</v>
      </c>
      <c r="K269" s="29" t="s">
        <v>50</v>
      </c>
      <c r="L269" s="29" t="s">
        <v>45</v>
      </c>
      <c r="M269" s="29" t="s">
        <v>51</v>
      </c>
      <c r="N269" s="30" t="str">
        <f>VLOOKUP(M269,[9]OPERACIONAL!$A$1:$C$13,2,FALSE)</f>
        <v>SELECIONAR</v>
      </c>
    </row>
    <row r="270" spans="2:14">
      <c r="B270" s="23" t="str">
        <f t="shared" si="8"/>
        <v>U.</v>
      </c>
      <c r="C270" s="24" t="s">
        <v>4</v>
      </c>
      <c r="D270" s="25"/>
      <c r="E270" s="25"/>
      <c r="F270" s="24" t="s">
        <v>18</v>
      </c>
      <c r="G270" s="26">
        <v>1</v>
      </c>
      <c r="H270" s="31"/>
      <c r="I270" s="27">
        <v>0</v>
      </c>
      <c r="J270" s="28">
        <f t="shared" si="9"/>
        <v>0</v>
      </c>
      <c r="K270" s="29" t="s">
        <v>50</v>
      </c>
      <c r="L270" s="29" t="s">
        <v>45</v>
      </c>
      <c r="M270" s="29" t="s">
        <v>51</v>
      </c>
      <c r="N270" s="30" t="str">
        <f>VLOOKUP(M270,[9]OPERACIONAL!$A$1:$C$13,2,FALSE)</f>
        <v>SELECIONAR</v>
      </c>
    </row>
    <row r="271" spans="2:14">
      <c r="B271" s="23" t="str">
        <f t="shared" si="8"/>
        <v>U.</v>
      </c>
      <c r="C271" s="24" t="s">
        <v>4</v>
      </c>
      <c r="D271" s="25"/>
      <c r="E271" s="25"/>
      <c r="F271" s="24" t="s">
        <v>18</v>
      </c>
      <c r="G271" s="26">
        <v>1</v>
      </c>
      <c r="H271" s="31"/>
      <c r="I271" s="27">
        <v>0</v>
      </c>
      <c r="J271" s="28">
        <f t="shared" si="9"/>
        <v>0</v>
      </c>
      <c r="K271" s="29" t="s">
        <v>50</v>
      </c>
      <c r="L271" s="29" t="s">
        <v>45</v>
      </c>
      <c r="M271" s="29" t="s">
        <v>51</v>
      </c>
      <c r="N271" s="30" t="str">
        <f>VLOOKUP(M271,[9]OPERACIONAL!$A$1:$C$13,2,FALSE)</f>
        <v>SELECIONAR</v>
      </c>
    </row>
    <row r="272" spans="2:14">
      <c r="B272" s="23" t="str">
        <f t="shared" si="8"/>
        <v>U.</v>
      </c>
      <c r="C272" s="24" t="s">
        <v>4</v>
      </c>
      <c r="D272" s="25"/>
      <c r="E272" s="25"/>
      <c r="F272" s="24" t="s">
        <v>18</v>
      </c>
      <c r="G272" s="26">
        <v>1</v>
      </c>
      <c r="H272" s="31"/>
      <c r="I272" s="27">
        <v>0</v>
      </c>
      <c r="J272" s="28">
        <f t="shared" si="9"/>
        <v>0</v>
      </c>
      <c r="K272" s="29" t="s">
        <v>50</v>
      </c>
      <c r="L272" s="29" t="s">
        <v>45</v>
      </c>
      <c r="M272" s="29" t="s">
        <v>51</v>
      </c>
      <c r="N272" s="30" t="str">
        <f>VLOOKUP(M272,[9]OPERACIONAL!$A$1:$C$13,2,FALSE)</f>
        <v>SELECIONAR</v>
      </c>
    </row>
    <row r="273" spans="2:14">
      <c r="B273" s="23" t="str">
        <f t="shared" si="8"/>
        <v>U.</v>
      </c>
      <c r="C273" s="24" t="s">
        <v>4</v>
      </c>
      <c r="D273" s="25"/>
      <c r="E273" s="25"/>
      <c r="F273" s="24" t="s">
        <v>18</v>
      </c>
      <c r="G273" s="26">
        <v>1</v>
      </c>
      <c r="H273" s="31"/>
      <c r="I273" s="27">
        <v>0</v>
      </c>
      <c r="J273" s="28">
        <f t="shared" si="9"/>
        <v>0</v>
      </c>
      <c r="K273" s="29" t="s">
        <v>50</v>
      </c>
      <c r="L273" s="29" t="s">
        <v>45</v>
      </c>
      <c r="M273" s="29" t="s">
        <v>51</v>
      </c>
      <c r="N273" s="30" t="str">
        <f>VLOOKUP(M273,[9]OPERACIONAL!$A$1:$C$13,2,FALSE)</f>
        <v>SELECIONAR</v>
      </c>
    </row>
    <row r="274" spans="2:14">
      <c r="B274" s="23" t="str">
        <f t="shared" si="8"/>
        <v>U.</v>
      </c>
      <c r="C274" s="24" t="s">
        <v>4</v>
      </c>
      <c r="D274" s="25"/>
      <c r="E274" s="25"/>
      <c r="F274" s="24" t="s">
        <v>18</v>
      </c>
      <c r="G274" s="26">
        <v>1</v>
      </c>
      <c r="H274" s="31"/>
      <c r="I274" s="27">
        <v>0</v>
      </c>
      <c r="J274" s="28">
        <f t="shared" si="9"/>
        <v>0</v>
      </c>
      <c r="K274" s="29" t="s">
        <v>50</v>
      </c>
      <c r="L274" s="29" t="s">
        <v>45</v>
      </c>
      <c r="M274" s="29" t="s">
        <v>51</v>
      </c>
      <c r="N274" s="30" t="str">
        <f>VLOOKUP(M274,[9]OPERACIONAL!$A$1:$C$13,2,FALSE)</f>
        <v>SELECIONAR</v>
      </c>
    </row>
    <row r="275" spans="2:14">
      <c r="B275" s="23" t="str">
        <f t="shared" si="8"/>
        <v>U.</v>
      </c>
      <c r="C275" s="24" t="s">
        <v>4</v>
      </c>
      <c r="D275" s="25"/>
      <c r="E275" s="25"/>
      <c r="F275" s="24" t="s">
        <v>18</v>
      </c>
      <c r="G275" s="26">
        <v>1</v>
      </c>
      <c r="H275" s="31"/>
      <c r="I275" s="27">
        <v>0</v>
      </c>
      <c r="J275" s="28">
        <f t="shared" si="9"/>
        <v>0</v>
      </c>
      <c r="K275" s="29" t="s">
        <v>50</v>
      </c>
      <c r="L275" s="29" t="s">
        <v>45</v>
      </c>
      <c r="M275" s="29" t="s">
        <v>51</v>
      </c>
      <c r="N275" s="30" t="str">
        <f>VLOOKUP(M275,[9]OPERACIONAL!$A$1:$C$13,2,FALSE)</f>
        <v>SELECIONAR</v>
      </c>
    </row>
    <row r="276" spans="2:14">
      <c r="B276" s="23" t="str">
        <f t="shared" si="8"/>
        <v>U.</v>
      </c>
      <c r="C276" s="24" t="s">
        <v>4</v>
      </c>
      <c r="D276" s="25"/>
      <c r="E276" s="25"/>
      <c r="F276" s="24" t="s">
        <v>18</v>
      </c>
      <c r="G276" s="26">
        <v>1</v>
      </c>
      <c r="H276" s="31"/>
      <c r="I276" s="27">
        <v>0</v>
      </c>
      <c r="J276" s="28">
        <f t="shared" si="9"/>
        <v>0</v>
      </c>
      <c r="K276" s="29" t="s">
        <v>50</v>
      </c>
      <c r="L276" s="29" t="s">
        <v>45</v>
      </c>
      <c r="M276" s="29" t="s">
        <v>51</v>
      </c>
      <c r="N276" s="30" t="str">
        <f>VLOOKUP(M276,[9]OPERACIONAL!$A$1:$C$13,2,FALSE)</f>
        <v>SELECIONAR</v>
      </c>
    </row>
    <row r="277" spans="2:14">
      <c r="B277" s="23" t="str">
        <f t="shared" si="8"/>
        <v>U.</v>
      </c>
      <c r="C277" s="24" t="s">
        <v>4</v>
      </c>
      <c r="D277" s="25"/>
      <c r="E277" s="25"/>
      <c r="F277" s="24" t="s">
        <v>18</v>
      </c>
      <c r="G277" s="26">
        <v>1</v>
      </c>
      <c r="H277" s="31"/>
      <c r="I277" s="27">
        <v>0</v>
      </c>
      <c r="J277" s="28">
        <f t="shared" si="9"/>
        <v>0</v>
      </c>
      <c r="K277" s="29" t="s">
        <v>50</v>
      </c>
      <c r="L277" s="29" t="s">
        <v>45</v>
      </c>
      <c r="M277" s="29" t="s">
        <v>51</v>
      </c>
      <c r="N277" s="30" t="str">
        <f>VLOOKUP(M277,[9]OPERACIONAL!$A$1:$C$13,2,FALSE)</f>
        <v>SELECIONAR</v>
      </c>
    </row>
    <row r="278" spans="2:14">
      <c r="B278" s="23" t="str">
        <f t="shared" si="8"/>
        <v>U.</v>
      </c>
      <c r="C278" s="24" t="s">
        <v>4</v>
      </c>
      <c r="D278" s="25"/>
      <c r="E278" s="25"/>
      <c r="F278" s="24" t="s">
        <v>18</v>
      </c>
      <c r="G278" s="26">
        <v>1</v>
      </c>
      <c r="H278" s="31"/>
      <c r="I278" s="27">
        <v>0</v>
      </c>
      <c r="J278" s="28">
        <f t="shared" si="9"/>
        <v>0</v>
      </c>
      <c r="K278" s="29" t="s">
        <v>50</v>
      </c>
      <c r="L278" s="29" t="s">
        <v>45</v>
      </c>
      <c r="M278" s="29" t="s">
        <v>51</v>
      </c>
      <c r="N278" s="30" t="str">
        <f>VLOOKUP(M278,[9]OPERACIONAL!$A$1:$C$13,2,FALSE)</f>
        <v>SELECIONAR</v>
      </c>
    </row>
    <row r="279" spans="2:14">
      <c r="B279" s="23" t="str">
        <f t="shared" si="8"/>
        <v>U.</v>
      </c>
      <c r="C279" s="24" t="s">
        <v>4</v>
      </c>
      <c r="D279" s="25"/>
      <c r="E279" s="25"/>
      <c r="F279" s="24" t="s">
        <v>18</v>
      </c>
      <c r="G279" s="26">
        <v>1</v>
      </c>
      <c r="H279" s="31"/>
      <c r="I279" s="27">
        <v>0</v>
      </c>
      <c r="J279" s="28">
        <f t="shared" si="9"/>
        <v>0</v>
      </c>
      <c r="K279" s="29" t="s">
        <v>50</v>
      </c>
      <c r="L279" s="29" t="s">
        <v>45</v>
      </c>
      <c r="M279" s="29" t="s">
        <v>51</v>
      </c>
      <c r="N279" s="30" t="str">
        <f>VLOOKUP(M279,[9]OPERACIONAL!$A$1:$C$13,2,FALSE)</f>
        <v>SELECIONAR</v>
      </c>
    </row>
    <row r="280" spans="2:14">
      <c r="B280" s="23" t="str">
        <f t="shared" si="8"/>
        <v>U.</v>
      </c>
      <c r="C280" s="24" t="s">
        <v>4</v>
      </c>
      <c r="D280" s="25"/>
      <c r="E280" s="25"/>
      <c r="F280" s="24" t="s">
        <v>18</v>
      </c>
      <c r="G280" s="26">
        <v>1</v>
      </c>
      <c r="H280" s="31"/>
      <c r="I280" s="27">
        <v>0</v>
      </c>
      <c r="J280" s="28">
        <f t="shared" si="9"/>
        <v>0</v>
      </c>
      <c r="K280" s="29" t="s">
        <v>50</v>
      </c>
      <c r="L280" s="29" t="s">
        <v>45</v>
      </c>
      <c r="M280" s="29" t="s">
        <v>51</v>
      </c>
      <c r="N280" s="30" t="str">
        <f>VLOOKUP(M280,[9]OPERACIONAL!$A$1:$C$13,2,FALSE)</f>
        <v>SELECIONAR</v>
      </c>
    </row>
    <row r="281" spans="2:14">
      <c r="B281" s="23" t="str">
        <f t="shared" si="8"/>
        <v>U.</v>
      </c>
      <c r="C281" s="24" t="s">
        <v>4</v>
      </c>
      <c r="D281" s="25"/>
      <c r="E281" s="25"/>
      <c r="F281" s="24" t="s">
        <v>18</v>
      </c>
      <c r="G281" s="26">
        <v>1</v>
      </c>
      <c r="H281" s="31"/>
      <c r="I281" s="27">
        <v>0</v>
      </c>
      <c r="J281" s="28">
        <f t="shared" si="9"/>
        <v>0</v>
      </c>
      <c r="K281" s="29" t="s">
        <v>50</v>
      </c>
      <c r="L281" s="29" t="s">
        <v>45</v>
      </c>
      <c r="M281" s="29" t="s">
        <v>51</v>
      </c>
      <c r="N281" s="30" t="str">
        <f>VLOOKUP(M281,[9]OPERACIONAL!$A$1:$C$13,2,FALSE)</f>
        <v>SELECIONAR</v>
      </c>
    </row>
    <row r="282" spans="2:14">
      <c r="B282" s="23" t="str">
        <f t="shared" si="8"/>
        <v>U.</v>
      </c>
      <c r="C282" s="24" t="s">
        <v>4</v>
      </c>
      <c r="D282" s="25"/>
      <c r="E282" s="25"/>
      <c r="F282" s="24" t="s">
        <v>18</v>
      </c>
      <c r="G282" s="26">
        <v>1</v>
      </c>
      <c r="H282" s="31"/>
      <c r="I282" s="27">
        <v>0</v>
      </c>
      <c r="J282" s="28">
        <f t="shared" si="9"/>
        <v>0</v>
      </c>
      <c r="K282" s="29" t="s">
        <v>50</v>
      </c>
      <c r="L282" s="29" t="s">
        <v>45</v>
      </c>
      <c r="M282" s="29" t="s">
        <v>51</v>
      </c>
      <c r="N282" s="30" t="str">
        <f>VLOOKUP(M282,[9]OPERACIONAL!$A$1:$C$13,2,FALSE)</f>
        <v>SELECIONAR</v>
      </c>
    </row>
    <row r="283" spans="2:14">
      <c r="B283" s="23" t="str">
        <f t="shared" si="8"/>
        <v>U.</v>
      </c>
      <c r="C283" s="24" t="s">
        <v>4</v>
      </c>
      <c r="D283" s="25"/>
      <c r="E283" s="25"/>
      <c r="F283" s="24" t="s">
        <v>18</v>
      </c>
      <c r="G283" s="26">
        <v>1</v>
      </c>
      <c r="H283" s="31"/>
      <c r="I283" s="27">
        <v>0</v>
      </c>
      <c r="J283" s="28">
        <f t="shared" si="9"/>
        <v>0</v>
      </c>
      <c r="K283" s="29" t="s">
        <v>50</v>
      </c>
      <c r="L283" s="29" t="s">
        <v>45</v>
      </c>
      <c r="M283" s="29" t="s">
        <v>51</v>
      </c>
      <c r="N283" s="30" t="str">
        <f>VLOOKUP(M283,[9]OPERACIONAL!$A$1:$C$13,2,FALSE)</f>
        <v>SELECIONAR</v>
      </c>
    </row>
    <row r="284" spans="2:14">
      <c r="B284" s="23" t="str">
        <f t="shared" si="8"/>
        <v>U.</v>
      </c>
      <c r="C284" s="24" t="s">
        <v>4</v>
      </c>
      <c r="D284" s="25"/>
      <c r="E284" s="25"/>
      <c r="F284" s="24" t="s">
        <v>18</v>
      </c>
      <c r="G284" s="26">
        <v>1</v>
      </c>
      <c r="H284" s="31"/>
      <c r="I284" s="27">
        <v>0</v>
      </c>
      <c r="J284" s="28">
        <f t="shared" si="9"/>
        <v>0</v>
      </c>
      <c r="K284" s="29" t="s">
        <v>50</v>
      </c>
      <c r="L284" s="29" t="s">
        <v>45</v>
      </c>
      <c r="M284" s="29" t="s">
        <v>51</v>
      </c>
      <c r="N284" s="30" t="str">
        <f>VLOOKUP(M284,[9]OPERACIONAL!$A$1:$C$13,2,FALSE)</f>
        <v>SELECIONAR</v>
      </c>
    </row>
    <row r="285" spans="2:14">
      <c r="B285" s="23" t="str">
        <f t="shared" si="8"/>
        <v>U.</v>
      </c>
      <c r="C285" s="24" t="s">
        <v>4</v>
      </c>
      <c r="D285" s="25"/>
      <c r="E285" s="25"/>
      <c r="F285" s="24" t="s">
        <v>18</v>
      </c>
      <c r="G285" s="26">
        <v>1</v>
      </c>
      <c r="H285" s="31"/>
      <c r="I285" s="27">
        <v>0</v>
      </c>
      <c r="J285" s="28">
        <f t="shared" si="9"/>
        <v>0</v>
      </c>
      <c r="K285" s="29" t="s">
        <v>50</v>
      </c>
      <c r="L285" s="29" t="s">
        <v>45</v>
      </c>
      <c r="M285" s="29" t="s">
        <v>51</v>
      </c>
      <c r="N285" s="30" t="str">
        <f>VLOOKUP(M285,[9]OPERACIONAL!$A$1:$C$13,2,FALSE)</f>
        <v>SELECIONAR</v>
      </c>
    </row>
    <row r="286" spans="2:14">
      <c r="B286" s="23" t="str">
        <f t="shared" si="8"/>
        <v>U.</v>
      </c>
      <c r="C286" s="24" t="s">
        <v>4</v>
      </c>
      <c r="D286" s="25"/>
      <c r="E286" s="25"/>
      <c r="F286" s="24" t="s">
        <v>18</v>
      </c>
      <c r="G286" s="26">
        <v>1</v>
      </c>
      <c r="H286" s="31"/>
      <c r="I286" s="27">
        <v>0</v>
      </c>
      <c r="J286" s="28">
        <f t="shared" si="9"/>
        <v>0</v>
      </c>
      <c r="K286" s="29" t="s">
        <v>50</v>
      </c>
      <c r="L286" s="29" t="s">
        <v>45</v>
      </c>
      <c r="M286" s="29" t="s">
        <v>51</v>
      </c>
      <c r="N286" s="30" t="str">
        <f>VLOOKUP(M286,[9]OPERACIONAL!$A$1:$C$13,2,FALSE)</f>
        <v>SELECIONAR</v>
      </c>
    </row>
    <row r="287" spans="2:14">
      <c r="B287" s="23" t="str">
        <f t="shared" si="8"/>
        <v>U.</v>
      </c>
      <c r="C287" s="24" t="s">
        <v>4</v>
      </c>
      <c r="D287" s="25"/>
      <c r="E287" s="25"/>
      <c r="F287" s="24" t="s">
        <v>18</v>
      </c>
      <c r="G287" s="26">
        <v>1</v>
      </c>
      <c r="H287" s="31"/>
      <c r="I287" s="27">
        <v>0</v>
      </c>
      <c r="J287" s="28">
        <f t="shared" si="9"/>
        <v>0</v>
      </c>
      <c r="K287" s="29" t="s">
        <v>50</v>
      </c>
      <c r="L287" s="29" t="s">
        <v>45</v>
      </c>
      <c r="M287" s="29" t="s">
        <v>51</v>
      </c>
      <c r="N287" s="30" t="str">
        <f>VLOOKUP(M287,[9]OPERACIONAL!$A$1:$C$13,2,FALSE)</f>
        <v>SELECIONAR</v>
      </c>
    </row>
    <row r="288" spans="2:14">
      <c r="B288" s="23" t="str">
        <f t="shared" si="8"/>
        <v>U.</v>
      </c>
      <c r="C288" s="24" t="s">
        <v>4</v>
      </c>
      <c r="D288" s="25"/>
      <c r="E288" s="25"/>
      <c r="F288" s="24" t="s">
        <v>18</v>
      </c>
      <c r="G288" s="26">
        <v>1</v>
      </c>
      <c r="H288" s="31"/>
      <c r="I288" s="27">
        <v>0</v>
      </c>
      <c r="J288" s="28">
        <f t="shared" si="9"/>
        <v>0</v>
      </c>
      <c r="K288" s="29" t="s">
        <v>50</v>
      </c>
      <c r="L288" s="29" t="s">
        <v>45</v>
      </c>
      <c r="M288" s="29" t="s">
        <v>51</v>
      </c>
      <c r="N288" s="30" t="str">
        <f>VLOOKUP(M288,[9]OPERACIONAL!$A$1:$C$13,2,FALSE)</f>
        <v>SELECIONAR</v>
      </c>
    </row>
    <row r="289" spans="2:14">
      <c r="B289" s="23" t="str">
        <f t="shared" si="8"/>
        <v>U.</v>
      </c>
      <c r="C289" s="24" t="s">
        <v>4</v>
      </c>
      <c r="D289" s="25"/>
      <c r="E289" s="25"/>
      <c r="F289" s="24" t="s">
        <v>18</v>
      </c>
      <c r="G289" s="26">
        <v>1</v>
      </c>
      <c r="H289" s="31"/>
      <c r="I289" s="27">
        <v>0</v>
      </c>
      <c r="J289" s="28">
        <f t="shared" si="9"/>
        <v>0</v>
      </c>
      <c r="K289" s="29" t="s">
        <v>50</v>
      </c>
      <c r="L289" s="29" t="s">
        <v>45</v>
      </c>
      <c r="M289" s="29" t="s">
        <v>51</v>
      </c>
      <c r="N289" s="30" t="str">
        <f>VLOOKUP(M289,[9]OPERACIONAL!$A$1:$C$13,2,FALSE)</f>
        <v>SELECIONAR</v>
      </c>
    </row>
    <row r="290" spans="2:14">
      <c r="B290" s="23" t="str">
        <f t="shared" si="8"/>
        <v>U.</v>
      </c>
      <c r="C290" s="24" t="s">
        <v>4</v>
      </c>
      <c r="D290" s="25"/>
      <c r="E290" s="25"/>
      <c r="F290" s="24" t="s">
        <v>18</v>
      </c>
      <c r="G290" s="26">
        <v>1</v>
      </c>
      <c r="H290" s="31"/>
      <c r="I290" s="27">
        <v>0</v>
      </c>
      <c r="J290" s="28">
        <f t="shared" si="9"/>
        <v>0</v>
      </c>
      <c r="K290" s="29" t="s">
        <v>50</v>
      </c>
      <c r="L290" s="29" t="s">
        <v>45</v>
      </c>
      <c r="M290" s="29" t="s">
        <v>51</v>
      </c>
      <c r="N290" s="30" t="str">
        <f>VLOOKUP(M290,[9]OPERACIONAL!$A$1:$C$13,2,FALSE)</f>
        <v>SELECIONAR</v>
      </c>
    </row>
    <row r="291" spans="2:14">
      <c r="B291" s="23" t="str">
        <f t="shared" si="8"/>
        <v>U.</v>
      </c>
      <c r="C291" s="24" t="s">
        <v>4</v>
      </c>
      <c r="D291" s="25"/>
      <c r="E291" s="25"/>
      <c r="F291" s="24" t="s">
        <v>18</v>
      </c>
      <c r="G291" s="26">
        <v>1</v>
      </c>
      <c r="H291" s="31"/>
      <c r="I291" s="27">
        <v>0</v>
      </c>
      <c r="J291" s="28">
        <f t="shared" si="9"/>
        <v>0</v>
      </c>
      <c r="K291" s="29" t="s">
        <v>50</v>
      </c>
      <c r="L291" s="29" t="s">
        <v>45</v>
      </c>
      <c r="M291" s="29" t="s">
        <v>51</v>
      </c>
      <c r="N291" s="30" t="str">
        <f>VLOOKUP(M291,[9]OPERACIONAL!$A$1:$C$13,2,FALSE)</f>
        <v>SELECIONAR</v>
      </c>
    </row>
    <row r="292" spans="2:14">
      <c r="B292" s="23" t="str">
        <f t="shared" si="8"/>
        <v>U.</v>
      </c>
      <c r="C292" s="24" t="s">
        <v>4</v>
      </c>
      <c r="D292" s="25"/>
      <c r="E292" s="25"/>
      <c r="F292" s="24" t="s">
        <v>18</v>
      </c>
      <c r="G292" s="26">
        <v>1</v>
      </c>
      <c r="H292" s="31"/>
      <c r="I292" s="27">
        <v>0</v>
      </c>
      <c r="J292" s="28">
        <f t="shared" si="9"/>
        <v>0</v>
      </c>
      <c r="K292" s="29" t="s">
        <v>50</v>
      </c>
      <c r="L292" s="29" t="s">
        <v>45</v>
      </c>
      <c r="M292" s="29" t="s">
        <v>51</v>
      </c>
      <c r="N292" s="30" t="str">
        <f>VLOOKUP(M292,[9]OPERACIONAL!$A$1:$C$13,2,FALSE)</f>
        <v>SELECIONAR</v>
      </c>
    </row>
    <row r="293" spans="2:14">
      <c r="B293" s="23" t="str">
        <f t="shared" si="8"/>
        <v>U.</v>
      </c>
      <c r="C293" s="24" t="s">
        <v>4</v>
      </c>
      <c r="D293" s="25"/>
      <c r="E293" s="25"/>
      <c r="F293" s="24" t="s">
        <v>18</v>
      </c>
      <c r="G293" s="26">
        <v>1</v>
      </c>
      <c r="H293" s="31"/>
      <c r="I293" s="27">
        <v>0</v>
      </c>
      <c r="J293" s="28">
        <f t="shared" si="9"/>
        <v>0</v>
      </c>
      <c r="K293" s="29" t="s">
        <v>50</v>
      </c>
      <c r="L293" s="29" t="s">
        <v>45</v>
      </c>
      <c r="M293" s="29" t="s">
        <v>51</v>
      </c>
      <c r="N293" s="30" t="str">
        <f>VLOOKUP(M293,[9]OPERACIONAL!$A$1:$C$13,2,FALSE)</f>
        <v>SELECIONAR</v>
      </c>
    </row>
    <row r="294" spans="2:14">
      <c r="B294" s="23" t="str">
        <f t="shared" si="8"/>
        <v>U.</v>
      </c>
      <c r="C294" s="24" t="s">
        <v>4</v>
      </c>
      <c r="D294" s="25"/>
      <c r="E294" s="25"/>
      <c r="F294" s="24" t="s">
        <v>18</v>
      </c>
      <c r="G294" s="26">
        <v>1</v>
      </c>
      <c r="H294" s="31"/>
      <c r="I294" s="27">
        <v>0</v>
      </c>
      <c r="J294" s="28">
        <f t="shared" si="9"/>
        <v>0</v>
      </c>
      <c r="K294" s="29" t="s">
        <v>50</v>
      </c>
      <c r="L294" s="29" t="s">
        <v>45</v>
      </c>
      <c r="M294" s="29" t="s">
        <v>51</v>
      </c>
      <c r="N294" s="30" t="str">
        <f>VLOOKUP(M294,[9]OPERACIONAL!$A$1:$C$13,2,FALSE)</f>
        <v>SELECIONAR</v>
      </c>
    </row>
    <row r="295" spans="2:14">
      <c r="B295" s="23" t="str">
        <f t="shared" si="8"/>
        <v>U.</v>
      </c>
      <c r="C295" s="24" t="s">
        <v>4</v>
      </c>
      <c r="D295" s="25"/>
      <c r="E295" s="25"/>
      <c r="F295" s="24" t="s">
        <v>18</v>
      </c>
      <c r="G295" s="26">
        <v>1</v>
      </c>
      <c r="H295" s="31"/>
      <c r="I295" s="27">
        <v>0</v>
      </c>
      <c r="J295" s="28">
        <f t="shared" si="9"/>
        <v>0</v>
      </c>
      <c r="K295" s="29" t="s">
        <v>50</v>
      </c>
      <c r="L295" s="29" t="s">
        <v>45</v>
      </c>
      <c r="M295" s="29" t="s">
        <v>51</v>
      </c>
      <c r="N295" s="30" t="str">
        <f>VLOOKUP(M295,[9]OPERACIONAL!$A$1:$C$13,2,FALSE)</f>
        <v>SELECIONAR</v>
      </c>
    </row>
    <row r="296" spans="2:14">
      <c r="B296" s="23" t="str">
        <f t="shared" si="8"/>
        <v>U.</v>
      </c>
      <c r="C296" s="24" t="s">
        <v>4</v>
      </c>
      <c r="D296" s="25"/>
      <c r="E296" s="25"/>
      <c r="F296" s="24" t="s">
        <v>18</v>
      </c>
      <c r="G296" s="26">
        <v>1</v>
      </c>
      <c r="H296" s="31"/>
      <c r="I296" s="27">
        <v>0</v>
      </c>
      <c r="J296" s="28">
        <f t="shared" si="9"/>
        <v>0</v>
      </c>
      <c r="K296" s="29" t="s">
        <v>50</v>
      </c>
      <c r="L296" s="29" t="s">
        <v>45</v>
      </c>
      <c r="M296" s="29" t="s">
        <v>51</v>
      </c>
      <c r="N296" s="30" t="str">
        <f>VLOOKUP(M296,[9]OPERACIONAL!$A$1:$C$13,2,FALSE)</f>
        <v>SELECIONAR</v>
      </c>
    </row>
    <row r="297" spans="2:14">
      <c r="B297" s="23" t="str">
        <f t="shared" si="8"/>
        <v>U.</v>
      </c>
      <c r="C297" s="24" t="s">
        <v>4</v>
      </c>
      <c r="D297" s="25"/>
      <c r="E297" s="25"/>
      <c r="F297" s="24" t="s">
        <v>18</v>
      </c>
      <c r="G297" s="26">
        <v>1</v>
      </c>
      <c r="H297" s="31"/>
      <c r="I297" s="27">
        <v>0</v>
      </c>
      <c r="J297" s="28">
        <f t="shared" si="9"/>
        <v>0</v>
      </c>
      <c r="K297" s="29" t="s">
        <v>50</v>
      </c>
      <c r="L297" s="29" t="s">
        <v>45</v>
      </c>
      <c r="M297" s="29" t="s">
        <v>51</v>
      </c>
      <c r="N297" s="30" t="str">
        <f>VLOOKUP(M297,[9]OPERACIONAL!$A$1:$C$13,2,FALSE)</f>
        <v>SELECIONAR</v>
      </c>
    </row>
    <row r="298" spans="2:14">
      <c r="B298" s="23" t="str">
        <f t="shared" si="8"/>
        <v>U.</v>
      </c>
      <c r="C298" s="24" t="s">
        <v>4</v>
      </c>
      <c r="D298" s="25"/>
      <c r="E298" s="25"/>
      <c r="F298" s="24" t="s">
        <v>18</v>
      </c>
      <c r="G298" s="26">
        <v>1</v>
      </c>
      <c r="H298" s="31"/>
      <c r="I298" s="27">
        <v>0</v>
      </c>
      <c r="J298" s="28">
        <f t="shared" si="9"/>
        <v>0</v>
      </c>
      <c r="K298" s="29" t="s">
        <v>50</v>
      </c>
      <c r="L298" s="29" t="s">
        <v>45</v>
      </c>
      <c r="M298" s="29" t="s">
        <v>51</v>
      </c>
      <c r="N298" s="30" t="str">
        <f>VLOOKUP(M298,[9]OPERACIONAL!$A$1:$C$13,2,FALSE)</f>
        <v>SELECIONAR</v>
      </c>
    </row>
    <row r="299" spans="2:14">
      <c r="B299" s="23" t="str">
        <f t="shared" si="8"/>
        <v>U.</v>
      </c>
      <c r="C299" s="24" t="s">
        <v>4</v>
      </c>
      <c r="D299" s="25"/>
      <c r="E299" s="25"/>
      <c r="F299" s="24" t="s">
        <v>18</v>
      </c>
      <c r="G299" s="26">
        <v>1</v>
      </c>
      <c r="H299" s="31"/>
      <c r="I299" s="27">
        <v>0</v>
      </c>
      <c r="J299" s="28">
        <f t="shared" si="9"/>
        <v>0</v>
      </c>
      <c r="K299" s="29" t="s">
        <v>50</v>
      </c>
      <c r="L299" s="29" t="s">
        <v>45</v>
      </c>
      <c r="M299" s="29" t="s">
        <v>51</v>
      </c>
      <c r="N299" s="30" t="str">
        <f>VLOOKUP(M299,[9]OPERACIONAL!$A$1:$C$13,2,FALSE)</f>
        <v>SELECIONAR</v>
      </c>
    </row>
    <row r="300" spans="2:14">
      <c r="B300" s="23" t="str">
        <f t="shared" si="8"/>
        <v>U.</v>
      </c>
      <c r="C300" s="24" t="s">
        <v>4</v>
      </c>
      <c r="D300" s="25"/>
      <c r="E300" s="25"/>
      <c r="F300" s="24" t="s">
        <v>18</v>
      </c>
      <c r="G300" s="26">
        <v>1</v>
      </c>
      <c r="H300" s="31"/>
      <c r="I300" s="27">
        <v>0</v>
      </c>
      <c r="J300" s="28">
        <f t="shared" si="9"/>
        <v>0</v>
      </c>
      <c r="K300" s="29" t="s">
        <v>50</v>
      </c>
      <c r="L300" s="29" t="s">
        <v>45</v>
      </c>
      <c r="M300" s="29" t="s">
        <v>51</v>
      </c>
      <c r="N300" s="30" t="str">
        <f>VLOOKUP(M300,[9]OPERACIONAL!$A$1:$C$13,2,FALSE)</f>
        <v>SELECIONAR</v>
      </c>
    </row>
    <row r="301" spans="2:14">
      <c r="B301" s="23" t="str">
        <f t="shared" si="8"/>
        <v>U.</v>
      </c>
      <c r="C301" s="24" t="s">
        <v>4</v>
      </c>
      <c r="D301" s="25"/>
      <c r="E301" s="25"/>
      <c r="F301" s="24" t="s">
        <v>18</v>
      </c>
      <c r="G301" s="26">
        <v>1</v>
      </c>
      <c r="H301" s="31"/>
      <c r="I301" s="27">
        <v>0</v>
      </c>
      <c r="J301" s="28">
        <f t="shared" si="9"/>
        <v>0</v>
      </c>
      <c r="K301" s="29" t="s">
        <v>50</v>
      </c>
      <c r="L301" s="29" t="s">
        <v>45</v>
      </c>
      <c r="M301" s="29" t="s">
        <v>51</v>
      </c>
      <c r="N301" s="30" t="str">
        <f>VLOOKUP(M301,[9]OPERACIONAL!$A$1:$C$13,2,FALSE)</f>
        <v>SELECIONAR</v>
      </c>
    </row>
    <row r="302" spans="2:14">
      <c r="B302" s="23" t="str">
        <f t="shared" si="8"/>
        <v>U.</v>
      </c>
      <c r="C302" s="24" t="s">
        <v>4</v>
      </c>
      <c r="D302" s="25"/>
      <c r="E302" s="25"/>
      <c r="F302" s="24" t="s">
        <v>18</v>
      </c>
      <c r="G302" s="26">
        <v>1</v>
      </c>
      <c r="H302" s="31"/>
      <c r="I302" s="27">
        <v>0</v>
      </c>
      <c r="J302" s="28">
        <f t="shared" si="9"/>
        <v>0</v>
      </c>
      <c r="K302" s="29" t="s">
        <v>50</v>
      </c>
      <c r="L302" s="29" t="s">
        <v>45</v>
      </c>
      <c r="M302" s="29" t="s">
        <v>51</v>
      </c>
      <c r="N302" s="30" t="str">
        <f>VLOOKUP(M302,[9]OPERACIONAL!$A$1:$C$13,2,FALSE)</f>
        <v>SELECIONAR</v>
      </c>
    </row>
    <row r="303" spans="2:14">
      <c r="B303" s="23" t="str">
        <f t="shared" si="8"/>
        <v>U.</v>
      </c>
      <c r="C303" s="24" t="s">
        <v>4</v>
      </c>
      <c r="D303" s="25"/>
      <c r="E303" s="25"/>
      <c r="F303" s="24" t="s">
        <v>18</v>
      </c>
      <c r="G303" s="26">
        <v>1</v>
      </c>
      <c r="H303" s="31"/>
      <c r="I303" s="27">
        <v>0</v>
      </c>
      <c r="J303" s="28">
        <f t="shared" si="9"/>
        <v>0</v>
      </c>
      <c r="K303" s="29" t="s">
        <v>50</v>
      </c>
      <c r="L303" s="29" t="s">
        <v>45</v>
      </c>
      <c r="M303" s="29" t="s">
        <v>51</v>
      </c>
      <c r="N303" s="30" t="str">
        <f>VLOOKUP(M303,[9]OPERACIONAL!$A$1:$C$13,2,FALSE)</f>
        <v>SELECIONAR</v>
      </c>
    </row>
    <row r="304" spans="2:14">
      <c r="B304" s="23" t="str">
        <f t="shared" si="8"/>
        <v>U.</v>
      </c>
      <c r="C304" s="24" t="s">
        <v>4</v>
      </c>
      <c r="D304" s="25"/>
      <c r="E304" s="25"/>
      <c r="F304" s="24" t="s">
        <v>18</v>
      </c>
      <c r="G304" s="26">
        <v>1</v>
      </c>
      <c r="H304" s="31"/>
      <c r="I304" s="27">
        <v>0</v>
      </c>
      <c r="J304" s="28">
        <f t="shared" si="9"/>
        <v>0</v>
      </c>
      <c r="K304" s="29" t="s">
        <v>50</v>
      </c>
      <c r="L304" s="29" t="s">
        <v>45</v>
      </c>
      <c r="M304" s="29" t="s">
        <v>51</v>
      </c>
      <c r="N304" s="30" t="str">
        <f>VLOOKUP(M304,[9]OPERACIONAL!$A$1:$C$13,2,FALSE)</f>
        <v>SELECIONAR</v>
      </c>
    </row>
    <row r="305" spans="2:14">
      <c r="B305" s="23" t="str">
        <f t="shared" si="8"/>
        <v>U.</v>
      </c>
      <c r="C305" s="24" t="s">
        <v>4</v>
      </c>
      <c r="D305" s="25"/>
      <c r="E305" s="25"/>
      <c r="F305" s="24" t="s">
        <v>18</v>
      </c>
      <c r="G305" s="26">
        <v>1</v>
      </c>
      <c r="H305" s="31"/>
      <c r="I305" s="27">
        <v>0</v>
      </c>
      <c r="J305" s="28">
        <f t="shared" si="9"/>
        <v>0</v>
      </c>
      <c r="K305" s="29" t="s">
        <v>50</v>
      </c>
      <c r="L305" s="29" t="s">
        <v>45</v>
      </c>
      <c r="M305" s="29" t="s">
        <v>51</v>
      </c>
      <c r="N305" s="30" t="str">
        <f>VLOOKUP(M305,[9]OPERACIONAL!$A$1:$C$13,2,FALSE)</f>
        <v>SELECIONAR</v>
      </c>
    </row>
    <row r="306" spans="2:14">
      <c r="B306" s="23" t="str">
        <f t="shared" si="8"/>
        <v>U.</v>
      </c>
      <c r="C306" s="24" t="s">
        <v>4</v>
      </c>
      <c r="D306" s="25"/>
      <c r="E306" s="25"/>
      <c r="F306" s="24" t="s">
        <v>18</v>
      </c>
      <c r="G306" s="26">
        <v>1</v>
      </c>
      <c r="H306" s="31"/>
      <c r="I306" s="27">
        <v>0</v>
      </c>
      <c r="J306" s="28">
        <f t="shared" si="9"/>
        <v>0</v>
      </c>
      <c r="K306" s="29" t="s">
        <v>50</v>
      </c>
      <c r="L306" s="29" t="s">
        <v>45</v>
      </c>
      <c r="M306" s="29" t="s">
        <v>51</v>
      </c>
      <c r="N306" s="30" t="str">
        <f>VLOOKUP(M306,[9]OPERACIONAL!$A$1:$C$13,2,FALSE)</f>
        <v>SELECIONAR</v>
      </c>
    </row>
    <row r="307" spans="2:14">
      <c r="B307" s="23" t="str">
        <f t="shared" si="8"/>
        <v>U.</v>
      </c>
      <c r="C307" s="24" t="s">
        <v>4</v>
      </c>
      <c r="D307" s="25"/>
      <c r="E307" s="25"/>
      <c r="F307" s="24" t="s">
        <v>18</v>
      </c>
      <c r="G307" s="26">
        <v>1</v>
      </c>
      <c r="H307" s="31"/>
      <c r="I307" s="27">
        <v>0</v>
      </c>
      <c r="J307" s="28">
        <f t="shared" si="9"/>
        <v>0</v>
      </c>
      <c r="K307" s="29" t="s">
        <v>50</v>
      </c>
      <c r="L307" s="29" t="s">
        <v>45</v>
      </c>
      <c r="M307" s="29" t="s">
        <v>51</v>
      </c>
      <c r="N307" s="30" t="str">
        <f>VLOOKUP(M307,[9]OPERACIONAL!$A$1:$C$13,2,FALSE)</f>
        <v>SELECIONAR</v>
      </c>
    </row>
    <row r="308" spans="2:14">
      <c r="B308" s="23" t="str">
        <f t="shared" si="8"/>
        <v>U.</v>
      </c>
      <c r="C308" s="24" t="s">
        <v>4</v>
      </c>
      <c r="D308" s="25"/>
      <c r="E308" s="25"/>
      <c r="F308" s="24" t="s">
        <v>18</v>
      </c>
      <c r="G308" s="26">
        <v>1</v>
      </c>
      <c r="H308" s="31"/>
      <c r="I308" s="27">
        <v>0</v>
      </c>
      <c r="J308" s="28">
        <f t="shared" si="9"/>
        <v>0</v>
      </c>
      <c r="K308" s="29" t="s">
        <v>50</v>
      </c>
      <c r="L308" s="29" t="s">
        <v>45</v>
      </c>
      <c r="M308" s="29" t="s">
        <v>51</v>
      </c>
      <c r="N308" s="30" t="str">
        <f>VLOOKUP(M308,[9]OPERACIONAL!$A$1:$C$13,2,FALSE)</f>
        <v>SELECIONAR</v>
      </c>
    </row>
    <row r="309" spans="2:14">
      <c r="B309" s="23" t="str">
        <f t="shared" si="8"/>
        <v>U.</v>
      </c>
      <c r="C309" s="24" t="s">
        <v>4</v>
      </c>
      <c r="D309" s="25"/>
      <c r="E309" s="25"/>
      <c r="F309" s="24" t="s">
        <v>18</v>
      </c>
      <c r="G309" s="26">
        <v>1</v>
      </c>
      <c r="H309" s="31"/>
      <c r="I309" s="27">
        <v>0</v>
      </c>
      <c r="J309" s="28">
        <f t="shared" si="9"/>
        <v>0</v>
      </c>
      <c r="K309" s="29" t="s">
        <v>50</v>
      </c>
      <c r="L309" s="29" t="s">
        <v>45</v>
      </c>
      <c r="M309" s="29" t="s">
        <v>51</v>
      </c>
      <c r="N309" s="30" t="str">
        <f>VLOOKUP(M309,[9]OPERACIONAL!$A$1:$C$13,2,FALSE)</f>
        <v>SELECIONAR</v>
      </c>
    </row>
    <row r="310" spans="2:14">
      <c r="B310" s="23" t="str">
        <f t="shared" si="8"/>
        <v>U.</v>
      </c>
      <c r="C310" s="24" t="s">
        <v>4</v>
      </c>
      <c r="D310" s="25"/>
      <c r="E310" s="25"/>
      <c r="F310" s="24" t="s">
        <v>18</v>
      </c>
      <c r="G310" s="26">
        <v>1</v>
      </c>
      <c r="H310" s="31"/>
      <c r="I310" s="27">
        <v>0</v>
      </c>
      <c r="J310" s="28">
        <f t="shared" si="9"/>
        <v>0</v>
      </c>
      <c r="K310" s="29" t="s">
        <v>50</v>
      </c>
      <c r="L310" s="29" t="s">
        <v>45</v>
      </c>
      <c r="M310" s="29" t="s">
        <v>51</v>
      </c>
      <c r="N310" s="30" t="str">
        <f>VLOOKUP(M310,[9]OPERACIONAL!$A$1:$C$13,2,FALSE)</f>
        <v>SELECIONAR</v>
      </c>
    </row>
    <row r="311" spans="2:14">
      <c r="B311" s="23" t="str">
        <f t="shared" si="8"/>
        <v>U.</v>
      </c>
      <c r="C311" s="24" t="s">
        <v>4</v>
      </c>
      <c r="D311" s="25"/>
      <c r="E311" s="25"/>
      <c r="F311" s="24" t="s">
        <v>18</v>
      </c>
      <c r="G311" s="26">
        <v>1</v>
      </c>
      <c r="H311" s="31"/>
      <c r="I311" s="27">
        <v>0</v>
      </c>
      <c r="J311" s="28">
        <f t="shared" si="9"/>
        <v>0</v>
      </c>
      <c r="K311" s="29" t="s">
        <v>50</v>
      </c>
      <c r="L311" s="29" t="s">
        <v>45</v>
      </c>
      <c r="M311" s="29" t="s">
        <v>51</v>
      </c>
      <c r="N311" s="30" t="str">
        <f>VLOOKUP(M311,[9]OPERACIONAL!$A$1:$C$13,2,FALSE)</f>
        <v>SELECIONAR</v>
      </c>
    </row>
    <row r="312" spans="2:14">
      <c r="B312" s="23" t="str">
        <f t="shared" si="8"/>
        <v>U.</v>
      </c>
      <c r="C312" s="24" t="s">
        <v>4</v>
      </c>
      <c r="D312" s="25"/>
      <c r="E312" s="25"/>
      <c r="F312" s="24" t="s">
        <v>18</v>
      </c>
      <c r="G312" s="26">
        <v>1</v>
      </c>
      <c r="H312" s="31"/>
      <c r="I312" s="27">
        <v>0</v>
      </c>
      <c r="J312" s="28">
        <f t="shared" si="9"/>
        <v>0</v>
      </c>
      <c r="K312" s="29" t="s">
        <v>50</v>
      </c>
      <c r="L312" s="29" t="s">
        <v>45</v>
      </c>
      <c r="M312" s="29" t="s">
        <v>51</v>
      </c>
      <c r="N312" s="30" t="str">
        <f>VLOOKUP(M312,[9]OPERACIONAL!$A$1:$C$13,2,FALSE)</f>
        <v>SELECIONAR</v>
      </c>
    </row>
    <row r="313" spans="2:14">
      <c r="B313" s="23" t="str">
        <f t="shared" si="8"/>
        <v>U.</v>
      </c>
      <c r="C313" s="24" t="s">
        <v>4</v>
      </c>
      <c r="D313" s="25"/>
      <c r="E313" s="25"/>
      <c r="F313" s="24" t="s">
        <v>18</v>
      </c>
      <c r="G313" s="26">
        <v>1</v>
      </c>
      <c r="H313" s="31"/>
      <c r="I313" s="27">
        <v>0</v>
      </c>
      <c r="J313" s="28">
        <f t="shared" si="9"/>
        <v>0</v>
      </c>
      <c r="K313" s="29" t="s">
        <v>50</v>
      </c>
      <c r="L313" s="29" t="s">
        <v>45</v>
      </c>
      <c r="M313" s="29" t="s">
        <v>51</v>
      </c>
      <c r="N313" s="30" t="str">
        <f>VLOOKUP(M313,[9]OPERACIONAL!$A$1:$C$13,2,FALSE)</f>
        <v>SELECIONAR</v>
      </c>
    </row>
    <row r="314" spans="2:14">
      <c r="B314" s="23" t="str">
        <f t="shared" si="8"/>
        <v>U.</v>
      </c>
      <c r="C314" s="24" t="s">
        <v>4</v>
      </c>
      <c r="D314" s="25"/>
      <c r="E314" s="25"/>
      <c r="F314" s="24" t="s">
        <v>18</v>
      </c>
      <c r="G314" s="26">
        <v>1</v>
      </c>
      <c r="H314" s="31"/>
      <c r="I314" s="27">
        <v>0</v>
      </c>
      <c r="J314" s="28">
        <f t="shared" si="9"/>
        <v>0</v>
      </c>
      <c r="K314" s="29" t="s">
        <v>50</v>
      </c>
      <c r="L314" s="29" t="s">
        <v>45</v>
      </c>
      <c r="M314" s="29" t="s">
        <v>51</v>
      </c>
      <c r="N314" s="30" t="str">
        <f>VLOOKUP(M314,[9]OPERACIONAL!$A$1:$C$13,2,FALSE)</f>
        <v>SELECIONAR</v>
      </c>
    </row>
    <row r="315" spans="2:14">
      <c r="B315" s="23" t="str">
        <f t="shared" si="8"/>
        <v>U.</v>
      </c>
      <c r="C315" s="24" t="s">
        <v>4</v>
      </c>
      <c r="D315" s="25"/>
      <c r="E315" s="25"/>
      <c r="F315" s="24" t="s">
        <v>18</v>
      </c>
      <c r="G315" s="26">
        <v>1</v>
      </c>
      <c r="H315" s="31"/>
      <c r="I315" s="27">
        <v>0</v>
      </c>
      <c r="J315" s="28">
        <f t="shared" si="9"/>
        <v>0</v>
      </c>
      <c r="K315" s="29" t="s">
        <v>50</v>
      </c>
      <c r="L315" s="29" t="s">
        <v>45</v>
      </c>
      <c r="M315" s="29" t="s">
        <v>51</v>
      </c>
      <c r="N315" s="30" t="str">
        <f>VLOOKUP(M315,[9]OPERACIONAL!$A$1:$C$13,2,FALSE)</f>
        <v>SELECIONAR</v>
      </c>
    </row>
    <row r="316" spans="2:14">
      <c r="B316" s="23" t="str">
        <f t="shared" si="8"/>
        <v>U.</v>
      </c>
      <c r="C316" s="24" t="s">
        <v>4</v>
      </c>
      <c r="D316" s="25"/>
      <c r="E316" s="25"/>
      <c r="F316" s="24" t="s">
        <v>18</v>
      </c>
      <c r="G316" s="26">
        <v>1</v>
      </c>
      <c r="H316" s="31"/>
      <c r="I316" s="27">
        <v>0</v>
      </c>
      <c r="J316" s="28">
        <f t="shared" si="9"/>
        <v>0</v>
      </c>
      <c r="K316" s="29" t="s">
        <v>50</v>
      </c>
      <c r="L316" s="29" t="s">
        <v>45</v>
      </c>
      <c r="M316" s="29" t="s">
        <v>51</v>
      </c>
      <c r="N316" s="30" t="str">
        <f>VLOOKUP(M316,[9]OPERACIONAL!$A$1:$C$13,2,FALSE)</f>
        <v>SELECIONAR</v>
      </c>
    </row>
    <row r="317" spans="2:14">
      <c r="B317" s="23" t="str">
        <f t="shared" si="8"/>
        <v>U.</v>
      </c>
      <c r="C317" s="24" t="s">
        <v>4</v>
      </c>
      <c r="D317" s="25"/>
      <c r="E317" s="25"/>
      <c r="F317" s="24" t="s">
        <v>18</v>
      </c>
      <c r="G317" s="26">
        <v>1</v>
      </c>
      <c r="H317" s="31"/>
      <c r="I317" s="27">
        <v>0</v>
      </c>
      <c r="J317" s="28">
        <f t="shared" si="9"/>
        <v>0</v>
      </c>
      <c r="K317" s="29" t="s">
        <v>50</v>
      </c>
      <c r="L317" s="29" t="s">
        <v>45</v>
      </c>
      <c r="M317" s="29" t="s">
        <v>51</v>
      </c>
      <c r="N317" s="30" t="str">
        <f>VLOOKUP(M317,[9]OPERACIONAL!$A$1:$C$13,2,FALSE)</f>
        <v>SELECIONAR</v>
      </c>
    </row>
    <row r="318" spans="2:14">
      <c r="B318" s="23" t="str">
        <f t="shared" si="8"/>
        <v>U.</v>
      </c>
      <c r="C318" s="24" t="s">
        <v>4</v>
      </c>
      <c r="D318" s="25"/>
      <c r="E318" s="25"/>
      <c r="F318" s="24" t="s">
        <v>18</v>
      </c>
      <c r="G318" s="26">
        <v>1</v>
      </c>
      <c r="H318" s="31"/>
      <c r="I318" s="27">
        <v>0</v>
      </c>
      <c r="J318" s="28">
        <f t="shared" si="9"/>
        <v>0</v>
      </c>
      <c r="K318" s="29" t="s">
        <v>50</v>
      </c>
      <c r="L318" s="29" t="s">
        <v>45</v>
      </c>
      <c r="M318" s="29" t="s">
        <v>51</v>
      </c>
      <c r="N318" s="30" t="str">
        <f>VLOOKUP(M318,[9]OPERACIONAL!$A$1:$C$13,2,FALSE)</f>
        <v>SELECIONAR</v>
      </c>
    </row>
    <row r="319" spans="2:14">
      <c r="B319" s="23" t="str">
        <f t="shared" si="8"/>
        <v>U.</v>
      </c>
      <c r="C319" s="24" t="s">
        <v>4</v>
      </c>
      <c r="D319" s="25"/>
      <c r="E319" s="25"/>
      <c r="F319" s="24" t="s">
        <v>18</v>
      </c>
      <c r="G319" s="26">
        <v>1</v>
      </c>
      <c r="H319" s="31"/>
      <c r="I319" s="27">
        <v>0</v>
      </c>
      <c r="J319" s="28">
        <f t="shared" si="9"/>
        <v>0</v>
      </c>
      <c r="K319" s="29" t="s">
        <v>50</v>
      </c>
      <c r="L319" s="29" t="s">
        <v>45</v>
      </c>
      <c r="M319" s="29" t="s">
        <v>51</v>
      </c>
      <c r="N319" s="30" t="str">
        <f>VLOOKUP(M319,[9]OPERACIONAL!$A$1:$C$13,2,FALSE)</f>
        <v>SELECIONAR</v>
      </c>
    </row>
    <row r="320" spans="2:14">
      <c r="B320" s="23" t="str">
        <f t="shared" si="8"/>
        <v>U.</v>
      </c>
      <c r="C320" s="24" t="s">
        <v>4</v>
      </c>
      <c r="D320" s="25"/>
      <c r="E320" s="25"/>
      <c r="F320" s="24" t="s">
        <v>18</v>
      </c>
      <c r="G320" s="26">
        <v>1</v>
      </c>
      <c r="H320" s="31"/>
      <c r="I320" s="27">
        <v>0</v>
      </c>
      <c r="J320" s="28">
        <f t="shared" si="9"/>
        <v>0</v>
      </c>
      <c r="K320" s="29" t="s">
        <v>50</v>
      </c>
      <c r="L320" s="29" t="s">
        <v>45</v>
      </c>
      <c r="M320" s="29" t="s">
        <v>51</v>
      </c>
      <c r="N320" s="30" t="str">
        <f>VLOOKUP(M320,[9]OPERACIONAL!$A$1:$C$13,2,FALSE)</f>
        <v>SELECIONAR</v>
      </c>
    </row>
    <row r="321" spans="2:14">
      <c r="B321" s="23" t="str">
        <f t="shared" si="8"/>
        <v>U.</v>
      </c>
      <c r="C321" s="24" t="s">
        <v>4</v>
      </c>
      <c r="D321" s="25"/>
      <c r="E321" s="25"/>
      <c r="F321" s="24" t="s">
        <v>18</v>
      </c>
      <c r="G321" s="26">
        <v>1</v>
      </c>
      <c r="H321" s="31"/>
      <c r="I321" s="27">
        <v>0</v>
      </c>
      <c r="J321" s="28">
        <f t="shared" si="9"/>
        <v>0</v>
      </c>
      <c r="K321" s="29" t="s">
        <v>50</v>
      </c>
      <c r="L321" s="29" t="s">
        <v>45</v>
      </c>
      <c r="M321" s="29" t="s">
        <v>51</v>
      </c>
      <c r="N321" s="30" t="str">
        <f>VLOOKUP(M321,[9]OPERACIONAL!$A$1:$C$13,2,FALSE)</f>
        <v>SELECIONAR</v>
      </c>
    </row>
    <row r="322" spans="2:14">
      <c r="B322" s="23" t="str">
        <f t="shared" si="8"/>
        <v>U.</v>
      </c>
      <c r="C322" s="24" t="s">
        <v>4</v>
      </c>
      <c r="D322" s="25"/>
      <c r="E322" s="25"/>
      <c r="F322" s="24" t="s">
        <v>18</v>
      </c>
      <c r="G322" s="26">
        <v>1</v>
      </c>
      <c r="H322" s="31"/>
      <c r="I322" s="27">
        <v>0</v>
      </c>
      <c r="J322" s="28">
        <f t="shared" si="9"/>
        <v>0</v>
      </c>
      <c r="K322" s="29" t="s">
        <v>50</v>
      </c>
      <c r="L322" s="29" t="s">
        <v>45</v>
      </c>
      <c r="M322" s="29" t="s">
        <v>51</v>
      </c>
      <c r="N322" s="30" t="str">
        <f>VLOOKUP(M322,[9]OPERACIONAL!$A$1:$C$13,2,FALSE)</f>
        <v>SELECIONAR</v>
      </c>
    </row>
    <row r="323" spans="2:14">
      <c r="B323" s="23" t="str">
        <f t="shared" si="8"/>
        <v>U.</v>
      </c>
      <c r="C323" s="24" t="s">
        <v>4</v>
      </c>
      <c r="D323" s="25"/>
      <c r="E323" s="25"/>
      <c r="F323" s="24" t="s">
        <v>18</v>
      </c>
      <c r="G323" s="26">
        <v>1</v>
      </c>
      <c r="H323" s="31"/>
      <c r="I323" s="27">
        <v>0</v>
      </c>
      <c r="J323" s="28">
        <f t="shared" si="9"/>
        <v>0</v>
      </c>
      <c r="K323" s="29" t="s">
        <v>50</v>
      </c>
      <c r="L323" s="29" t="s">
        <v>45</v>
      </c>
      <c r="M323" s="29" t="s">
        <v>51</v>
      </c>
      <c r="N323" s="30" t="str">
        <f>VLOOKUP(M323,[9]OPERACIONAL!$A$1:$C$13,2,FALSE)</f>
        <v>SELECIONAR</v>
      </c>
    </row>
    <row r="324" spans="2:14">
      <c r="B324" s="23" t="str">
        <f t="shared" si="8"/>
        <v>U.</v>
      </c>
      <c r="C324" s="24" t="s">
        <v>4</v>
      </c>
      <c r="D324" s="25"/>
      <c r="E324" s="25"/>
      <c r="F324" s="24" t="s">
        <v>18</v>
      </c>
      <c r="G324" s="26">
        <v>1</v>
      </c>
      <c r="H324" s="31"/>
      <c r="I324" s="27">
        <v>0</v>
      </c>
      <c r="J324" s="28">
        <f t="shared" si="9"/>
        <v>0</v>
      </c>
      <c r="K324" s="29" t="s">
        <v>50</v>
      </c>
      <c r="L324" s="29" t="s">
        <v>45</v>
      </c>
      <c r="M324" s="29" t="s">
        <v>51</v>
      </c>
      <c r="N324" s="30" t="str">
        <f>VLOOKUP(M324,[9]OPERACIONAL!$A$1:$C$13,2,FALSE)</f>
        <v>SELECIONAR</v>
      </c>
    </row>
    <row r="325" spans="2:14">
      <c r="B325" s="23" t="str">
        <f t="shared" ref="B325:B388" si="10">MID(C325,1,2)</f>
        <v>U.</v>
      </c>
      <c r="C325" s="24" t="s">
        <v>4</v>
      </c>
      <c r="D325" s="25"/>
      <c r="E325" s="25"/>
      <c r="F325" s="24" t="s">
        <v>18</v>
      </c>
      <c r="G325" s="26">
        <v>1</v>
      </c>
      <c r="H325" s="31"/>
      <c r="I325" s="27">
        <v>0</v>
      </c>
      <c r="J325" s="28">
        <f t="shared" ref="J325:J388" si="11">G325*I325</f>
        <v>0</v>
      </c>
      <c r="K325" s="29" t="s">
        <v>50</v>
      </c>
      <c r="L325" s="29" t="s">
        <v>45</v>
      </c>
      <c r="M325" s="29" t="s">
        <v>51</v>
      </c>
      <c r="N325" s="30" t="str">
        <f>VLOOKUP(M325,[9]OPERACIONAL!$A$1:$C$13,2,FALSE)</f>
        <v>SELECIONAR</v>
      </c>
    </row>
    <row r="326" spans="2:14">
      <c r="B326" s="23" t="str">
        <f t="shared" si="10"/>
        <v>U.</v>
      </c>
      <c r="C326" s="24" t="s">
        <v>4</v>
      </c>
      <c r="D326" s="25"/>
      <c r="E326" s="25"/>
      <c r="F326" s="24" t="s">
        <v>18</v>
      </c>
      <c r="G326" s="26">
        <v>1</v>
      </c>
      <c r="H326" s="31"/>
      <c r="I326" s="27">
        <v>0</v>
      </c>
      <c r="J326" s="28">
        <f t="shared" si="11"/>
        <v>0</v>
      </c>
      <c r="K326" s="29" t="s">
        <v>50</v>
      </c>
      <c r="L326" s="29" t="s">
        <v>45</v>
      </c>
      <c r="M326" s="29" t="s">
        <v>51</v>
      </c>
      <c r="N326" s="30" t="str">
        <f>VLOOKUP(M326,[9]OPERACIONAL!$A$1:$C$13,2,FALSE)</f>
        <v>SELECIONAR</v>
      </c>
    </row>
    <row r="327" spans="2:14">
      <c r="B327" s="23" t="str">
        <f t="shared" si="10"/>
        <v>U.</v>
      </c>
      <c r="C327" s="24" t="s">
        <v>4</v>
      </c>
      <c r="D327" s="25"/>
      <c r="E327" s="25"/>
      <c r="F327" s="24" t="s">
        <v>18</v>
      </c>
      <c r="G327" s="26">
        <v>1</v>
      </c>
      <c r="H327" s="31"/>
      <c r="I327" s="27">
        <v>0</v>
      </c>
      <c r="J327" s="28">
        <f t="shared" si="11"/>
        <v>0</v>
      </c>
      <c r="K327" s="29" t="s">
        <v>50</v>
      </c>
      <c r="L327" s="29" t="s">
        <v>45</v>
      </c>
      <c r="M327" s="29" t="s">
        <v>51</v>
      </c>
      <c r="N327" s="30" t="str">
        <f>VLOOKUP(M327,[9]OPERACIONAL!$A$1:$C$13,2,FALSE)</f>
        <v>SELECIONAR</v>
      </c>
    </row>
    <row r="328" spans="2:14">
      <c r="B328" s="23" t="str">
        <f t="shared" si="10"/>
        <v>U.</v>
      </c>
      <c r="C328" s="24" t="s">
        <v>4</v>
      </c>
      <c r="D328" s="25"/>
      <c r="E328" s="25"/>
      <c r="F328" s="24" t="s">
        <v>18</v>
      </c>
      <c r="G328" s="26">
        <v>1</v>
      </c>
      <c r="H328" s="31"/>
      <c r="I328" s="27">
        <v>0</v>
      </c>
      <c r="J328" s="28">
        <f t="shared" si="11"/>
        <v>0</v>
      </c>
      <c r="K328" s="29" t="s">
        <v>50</v>
      </c>
      <c r="L328" s="29" t="s">
        <v>45</v>
      </c>
      <c r="M328" s="29" t="s">
        <v>51</v>
      </c>
      <c r="N328" s="30" t="str">
        <f>VLOOKUP(M328,[9]OPERACIONAL!$A$1:$C$13,2,FALSE)</f>
        <v>SELECIONAR</v>
      </c>
    </row>
    <row r="329" spans="2:14">
      <c r="B329" s="23" t="str">
        <f t="shared" si="10"/>
        <v>U.</v>
      </c>
      <c r="C329" s="24" t="s">
        <v>4</v>
      </c>
      <c r="D329" s="25"/>
      <c r="E329" s="25"/>
      <c r="F329" s="24" t="s">
        <v>18</v>
      </c>
      <c r="G329" s="26">
        <v>1</v>
      </c>
      <c r="H329" s="31"/>
      <c r="I329" s="27">
        <v>0</v>
      </c>
      <c r="J329" s="28">
        <f t="shared" si="11"/>
        <v>0</v>
      </c>
      <c r="K329" s="29" t="s">
        <v>50</v>
      </c>
      <c r="L329" s="29" t="s">
        <v>45</v>
      </c>
      <c r="M329" s="29" t="s">
        <v>51</v>
      </c>
      <c r="N329" s="30" t="str">
        <f>VLOOKUP(M329,[9]OPERACIONAL!$A$1:$C$13,2,FALSE)</f>
        <v>SELECIONAR</v>
      </c>
    </row>
    <row r="330" spans="2:14">
      <c r="B330" s="23" t="str">
        <f t="shared" si="10"/>
        <v>U.</v>
      </c>
      <c r="C330" s="24" t="s">
        <v>4</v>
      </c>
      <c r="D330" s="25"/>
      <c r="E330" s="25"/>
      <c r="F330" s="24" t="s">
        <v>18</v>
      </c>
      <c r="G330" s="26">
        <v>1</v>
      </c>
      <c r="H330" s="31"/>
      <c r="I330" s="27">
        <v>0</v>
      </c>
      <c r="J330" s="28">
        <f t="shared" si="11"/>
        <v>0</v>
      </c>
      <c r="K330" s="29" t="s">
        <v>50</v>
      </c>
      <c r="L330" s="29" t="s">
        <v>45</v>
      </c>
      <c r="M330" s="29" t="s">
        <v>51</v>
      </c>
      <c r="N330" s="30" t="str">
        <f>VLOOKUP(M330,[9]OPERACIONAL!$A$1:$C$13,2,FALSE)</f>
        <v>SELECIONAR</v>
      </c>
    </row>
    <row r="331" spans="2:14">
      <c r="B331" s="23" t="str">
        <f t="shared" si="10"/>
        <v>U.</v>
      </c>
      <c r="C331" s="24" t="s">
        <v>4</v>
      </c>
      <c r="D331" s="25"/>
      <c r="E331" s="25"/>
      <c r="F331" s="24" t="s">
        <v>18</v>
      </c>
      <c r="G331" s="26">
        <v>1</v>
      </c>
      <c r="H331" s="31"/>
      <c r="I331" s="27">
        <v>0</v>
      </c>
      <c r="J331" s="28">
        <f t="shared" si="11"/>
        <v>0</v>
      </c>
      <c r="K331" s="29" t="s">
        <v>50</v>
      </c>
      <c r="L331" s="29" t="s">
        <v>45</v>
      </c>
      <c r="M331" s="29" t="s">
        <v>51</v>
      </c>
      <c r="N331" s="30" t="str">
        <f>VLOOKUP(M331,[9]OPERACIONAL!$A$1:$C$13,2,FALSE)</f>
        <v>SELECIONAR</v>
      </c>
    </row>
    <row r="332" spans="2:14">
      <c r="B332" s="23" t="str">
        <f t="shared" si="10"/>
        <v>U.</v>
      </c>
      <c r="C332" s="24" t="s">
        <v>4</v>
      </c>
      <c r="D332" s="25"/>
      <c r="E332" s="25"/>
      <c r="F332" s="24" t="s">
        <v>18</v>
      </c>
      <c r="G332" s="26">
        <v>1</v>
      </c>
      <c r="H332" s="31"/>
      <c r="I332" s="27">
        <v>0</v>
      </c>
      <c r="J332" s="28">
        <f t="shared" si="11"/>
        <v>0</v>
      </c>
      <c r="K332" s="29" t="s">
        <v>50</v>
      </c>
      <c r="L332" s="29" t="s">
        <v>45</v>
      </c>
      <c r="M332" s="29" t="s">
        <v>51</v>
      </c>
      <c r="N332" s="30" t="str">
        <f>VLOOKUP(M332,[9]OPERACIONAL!$A$1:$C$13,2,FALSE)</f>
        <v>SELECIONAR</v>
      </c>
    </row>
    <row r="333" spans="2:14">
      <c r="B333" s="23" t="str">
        <f t="shared" si="10"/>
        <v>U.</v>
      </c>
      <c r="C333" s="24" t="s">
        <v>4</v>
      </c>
      <c r="D333" s="25"/>
      <c r="E333" s="25"/>
      <c r="F333" s="24" t="s">
        <v>18</v>
      </c>
      <c r="G333" s="26">
        <v>1</v>
      </c>
      <c r="H333" s="31"/>
      <c r="I333" s="27">
        <v>0</v>
      </c>
      <c r="J333" s="28">
        <f t="shared" si="11"/>
        <v>0</v>
      </c>
      <c r="K333" s="29" t="s">
        <v>50</v>
      </c>
      <c r="L333" s="29" t="s">
        <v>45</v>
      </c>
      <c r="M333" s="29" t="s">
        <v>51</v>
      </c>
      <c r="N333" s="30" t="str">
        <f>VLOOKUP(M333,[9]OPERACIONAL!$A$1:$C$13,2,FALSE)</f>
        <v>SELECIONAR</v>
      </c>
    </row>
    <row r="334" spans="2:14">
      <c r="B334" s="23" t="str">
        <f t="shared" si="10"/>
        <v>U.</v>
      </c>
      <c r="C334" s="24" t="s">
        <v>4</v>
      </c>
      <c r="D334" s="25"/>
      <c r="E334" s="25"/>
      <c r="F334" s="24" t="s">
        <v>18</v>
      </c>
      <c r="G334" s="26">
        <v>1</v>
      </c>
      <c r="H334" s="31"/>
      <c r="I334" s="27">
        <v>0</v>
      </c>
      <c r="J334" s="28">
        <f t="shared" si="11"/>
        <v>0</v>
      </c>
      <c r="K334" s="29" t="s">
        <v>50</v>
      </c>
      <c r="L334" s="29" t="s">
        <v>45</v>
      </c>
      <c r="M334" s="29" t="s">
        <v>51</v>
      </c>
      <c r="N334" s="30" t="str">
        <f>VLOOKUP(M334,[9]OPERACIONAL!$A$1:$C$13,2,FALSE)</f>
        <v>SELECIONAR</v>
      </c>
    </row>
    <row r="335" spans="2:14">
      <c r="B335" s="23" t="str">
        <f t="shared" si="10"/>
        <v>U.</v>
      </c>
      <c r="C335" s="24" t="s">
        <v>4</v>
      </c>
      <c r="D335" s="25"/>
      <c r="E335" s="25"/>
      <c r="F335" s="24" t="s">
        <v>18</v>
      </c>
      <c r="G335" s="26">
        <v>1</v>
      </c>
      <c r="H335" s="31"/>
      <c r="I335" s="27">
        <v>0</v>
      </c>
      <c r="J335" s="28">
        <f t="shared" si="11"/>
        <v>0</v>
      </c>
      <c r="K335" s="29" t="s">
        <v>50</v>
      </c>
      <c r="L335" s="29" t="s">
        <v>45</v>
      </c>
      <c r="M335" s="29" t="s">
        <v>51</v>
      </c>
      <c r="N335" s="30" t="str">
        <f>VLOOKUP(M335,[9]OPERACIONAL!$A$1:$C$13,2,FALSE)</f>
        <v>SELECIONAR</v>
      </c>
    </row>
    <row r="336" spans="2:14">
      <c r="B336" s="23" t="str">
        <f t="shared" si="10"/>
        <v>U.</v>
      </c>
      <c r="C336" s="24" t="s">
        <v>4</v>
      </c>
      <c r="D336" s="25"/>
      <c r="E336" s="25"/>
      <c r="F336" s="24" t="s">
        <v>18</v>
      </c>
      <c r="G336" s="26">
        <v>1</v>
      </c>
      <c r="H336" s="31"/>
      <c r="I336" s="27">
        <v>0</v>
      </c>
      <c r="J336" s="28">
        <f t="shared" si="11"/>
        <v>0</v>
      </c>
      <c r="K336" s="29" t="s">
        <v>50</v>
      </c>
      <c r="L336" s="29" t="s">
        <v>45</v>
      </c>
      <c r="M336" s="29" t="s">
        <v>51</v>
      </c>
      <c r="N336" s="30" t="str">
        <f>VLOOKUP(M336,[9]OPERACIONAL!$A$1:$C$13,2,FALSE)</f>
        <v>SELECIONAR</v>
      </c>
    </row>
    <row r="337" spans="2:14">
      <c r="B337" s="23" t="str">
        <f t="shared" si="10"/>
        <v>U.</v>
      </c>
      <c r="C337" s="24" t="s">
        <v>4</v>
      </c>
      <c r="D337" s="25"/>
      <c r="E337" s="25"/>
      <c r="F337" s="24" t="s">
        <v>18</v>
      </c>
      <c r="G337" s="26">
        <v>1</v>
      </c>
      <c r="H337" s="31"/>
      <c r="I337" s="27">
        <v>0</v>
      </c>
      <c r="J337" s="28">
        <f t="shared" si="11"/>
        <v>0</v>
      </c>
      <c r="K337" s="29" t="s">
        <v>50</v>
      </c>
      <c r="L337" s="29" t="s">
        <v>45</v>
      </c>
      <c r="M337" s="29" t="s">
        <v>51</v>
      </c>
      <c r="N337" s="30" t="str">
        <f>VLOOKUP(M337,[9]OPERACIONAL!$A$1:$C$13,2,FALSE)</f>
        <v>SELECIONAR</v>
      </c>
    </row>
    <row r="338" spans="2:14">
      <c r="B338" s="23" t="str">
        <f t="shared" si="10"/>
        <v>U.</v>
      </c>
      <c r="C338" s="24" t="s">
        <v>4</v>
      </c>
      <c r="D338" s="25"/>
      <c r="E338" s="25"/>
      <c r="F338" s="24" t="s">
        <v>18</v>
      </c>
      <c r="G338" s="26">
        <v>1</v>
      </c>
      <c r="H338" s="31"/>
      <c r="I338" s="27">
        <v>0</v>
      </c>
      <c r="J338" s="28">
        <f t="shared" si="11"/>
        <v>0</v>
      </c>
      <c r="K338" s="29" t="s">
        <v>50</v>
      </c>
      <c r="L338" s="29" t="s">
        <v>45</v>
      </c>
      <c r="M338" s="29" t="s">
        <v>51</v>
      </c>
      <c r="N338" s="30" t="str">
        <f>VLOOKUP(M338,[9]OPERACIONAL!$A$1:$C$13,2,FALSE)</f>
        <v>SELECIONAR</v>
      </c>
    </row>
    <row r="339" spans="2:14">
      <c r="B339" s="23" t="str">
        <f t="shared" si="10"/>
        <v>U.</v>
      </c>
      <c r="C339" s="24" t="s">
        <v>4</v>
      </c>
      <c r="D339" s="25"/>
      <c r="E339" s="25"/>
      <c r="F339" s="24" t="s">
        <v>18</v>
      </c>
      <c r="G339" s="26">
        <v>1</v>
      </c>
      <c r="H339" s="31"/>
      <c r="I339" s="27">
        <v>0</v>
      </c>
      <c r="J339" s="28">
        <f t="shared" si="11"/>
        <v>0</v>
      </c>
      <c r="K339" s="29" t="s">
        <v>50</v>
      </c>
      <c r="L339" s="29" t="s">
        <v>45</v>
      </c>
      <c r="M339" s="29" t="s">
        <v>51</v>
      </c>
      <c r="N339" s="30" t="str">
        <f>VLOOKUP(M339,[9]OPERACIONAL!$A$1:$C$13,2,FALSE)</f>
        <v>SELECIONAR</v>
      </c>
    </row>
    <row r="340" spans="2:14">
      <c r="B340" s="23" t="str">
        <f t="shared" si="10"/>
        <v>U.</v>
      </c>
      <c r="C340" s="24" t="s">
        <v>4</v>
      </c>
      <c r="D340" s="25"/>
      <c r="E340" s="25"/>
      <c r="F340" s="24" t="s">
        <v>18</v>
      </c>
      <c r="G340" s="26">
        <v>1</v>
      </c>
      <c r="H340" s="31"/>
      <c r="I340" s="27">
        <v>0</v>
      </c>
      <c r="J340" s="28">
        <f t="shared" si="11"/>
        <v>0</v>
      </c>
      <c r="K340" s="29" t="s">
        <v>50</v>
      </c>
      <c r="L340" s="29" t="s">
        <v>45</v>
      </c>
      <c r="M340" s="29" t="s">
        <v>51</v>
      </c>
      <c r="N340" s="30" t="str">
        <f>VLOOKUP(M340,[9]OPERACIONAL!$A$1:$C$13,2,FALSE)</f>
        <v>SELECIONAR</v>
      </c>
    </row>
    <row r="341" spans="2:14">
      <c r="B341" s="23" t="str">
        <f t="shared" si="10"/>
        <v>U.</v>
      </c>
      <c r="C341" s="24" t="s">
        <v>4</v>
      </c>
      <c r="D341" s="25"/>
      <c r="E341" s="25"/>
      <c r="F341" s="24" t="s">
        <v>18</v>
      </c>
      <c r="G341" s="26">
        <v>1</v>
      </c>
      <c r="H341" s="31"/>
      <c r="I341" s="27">
        <v>0</v>
      </c>
      <c r="J341" s="28">
        <f t="shared" si="11"/>
        <v>0</v>
      </c>
      <c r="K341" s="29" t="s">
        <v>50</v>
      </c>
      <c r="L341" s="29" t="s">
        <v>45</v>
      </c>
      <c r="M341" s="29" t="s">
        <v>51</v>
      </c>
      <c r="N341" s="30" t="str">
        <f>VLOOKUP(M341,[9]OPERACIONAL!$A$1:$C$13,2,FALSE)</f>
        <v>SELECIONAR</v>
      </c>
    </row>
    <row r="342" spans="2:14">
      <c r="B342" s="23" t="str">
        <f t="shared" si="10"/>
        <v>U.</v>
      </c>
      <c r="C342" s="24" t="s">
        <v>4</v>
      </c>
      <c r="D342" s="25"/>
      <c r="E342" s="25"/>
      <c r="F342" s="24" t="s">
        <v>18</v>
      </c>
      <c r="G342" s="26">
        <v>1</v>
      </c>
      <c r="H342" s="31"/>
      <c r="I342" s="27">
        <v>0</v>
      </c>
      <c r="J342" s="28">
        <f t="shared" si="11"/>
        <v>0</v>
      </c>
      <c r="K342" s="29" t="s">
        <v>50</v>
      </c>
      <c r="L342" s="29" t="s">
        <v>45</v>
      </c>
      <c r="M342" s="29" t="s">
        <v>51</v>
      </c>
      <c r="N342" s="30" t="str">
        <f>VLOOKUP(M342,[9]OPERACIONAL!$A$1:$C$13,2,FALSE)</f>
        <v>SELECIONAR</v>
      </c>
    </row>
    <row r="343" spans="2:14">
      <c r="B343" s="23" t="str">
        <f t="shared" si="10"/>
        <v>U.</v>
      </c>
      <c r="C343" s="24" t="s">
        <v>4</v>
      </c>
      <c r="D343" s="25"/>
      <c r="E343" s="25"/>
      <c r="F343" s="24" t="s">
        <v>18</v>
      </c>
      <c r="G343" s="26">
        <v>1</v>
      </c>
      <c r="H343" s="31"/>
      <c r="I343" s="27">
        <v>0</v>
      </c>
      <c r="J343" s="28">
        <f t="shared" si="11"/>
        <v>0</v>
      </c>
      <c r="K343" s="29" t="s">
        <v>50</v>
      </c>
      <c r="L343" s="29" t="s">
        <v>45</v>
      </c>
      <c r="M343" s="29" t="s">
        <v>51</v>
      </c>
      <c r="N343" s="30" t="str">
        <f>VLOOKUP(M343,[9]OPERACIONAL!$A$1:$C$13,2,FALSE)</f>
        <v>SELECIONAR</v>
      </c>
    </row>
    <row r="344" spans="2:14">
      <c r="B344" s="23" t="str">
        <f t="shared" si="10"/>
        <v>U.</v>
      </c>
      <c r="C344" s="24" t="s">
        <v>4</v>
      </c>
      <c r="D344" s="25"/>
      <c r="E344" s="25"/>
      <c r="F344" s="24" t="s">
        <v>18</v>
      </c>
      <c r="G344" s="26">
        <v>1</v>
      </c>
      <c r="H344" s="31"/>
      <c r="I344" s="27">
        <v>0</v>
      </c>
      <c r="J344" s="28">
        <f t="shared" si="11"/>
        <v>0</v>
      </c>
      <c r="K344" s="29" t="s">
        <v>50</v>
      </c>
      <c r="L344" s="29" t="s">
        <v>45</v>
      </c>
      <c r="M344" s="29" t="s">
        <v>51</v>
      </c>
      <c r="N344" s="30" t="str">
        <f>VLOOKUP(M344,[9]OPERACIONAL!$A$1:$C$13,2,FALSE)</f>
        <v>SELECIONAR</v>
      </c>
    </row>
    <row r="345" spans="2:14">
      <c r="B345" s="23" t="str">
        <f t="shared" si="10"/>
        <v>U.</v>
      </c>
      <c r="C345" s="24" t="s">
        <v>4</v>
      </c>
      <c r="D345" s="25"/>
      <c r="E345" s="25"/>
      <c r="F345" s="24" t="s">
        <v>18</v>
      </c>
      <c r="G345" s="26">
        <v>1</v>
      </c>
      <c r="H345" s="31"/>
      <c r="I345" s="27">
        <v>0</v>
      </c>
      <c r="J345" s="28">
        <f t="shared" si="11"/>
        <v>0</v>
      </c>
      <c r="K345" s="29" t="s">
        <v>50</v>
      </c>
      <c r="L345" s="29" t="s">
        <v>45</v>
      </c>
      <c r="M345" s="29" t="s">
        <v>51</v>
      </c>
      <c r="N345" s="30" t="str">
        <f>VLOOKUP(M345,[9]OPERACIONAL!$A$1:$C$13,2,FALSE)</f>
        <v>SELECIONAR</v>
      </c>
    </row>
    <row r="346" spans="2:14">
      <c r="B346" s="23" t="str">
        <f t="shared" si="10"/>
        <v>U.</v>
      </c>
      <c r="C346" s="24" t="s">
        <v>4</v>
      </c>
      <c r="D346" s="25"/>
      <c r="E346" s="25"/>
      <c r="F346" s="24" t="s">
        <v>18</v>
      </c>
      <c r="G346" s="26">
        <v>1</v>
      </c>
      <c r="H346" s="31"/>
      <c r="I346" s="27">
        <v>0</v>
      </c>
      <c r="J346" s="28">
        <f t="shared" si="11"/>
        <v>0</v>
      </c>
      <c r="K346" s="29" t="s">
        <v>50</v>
      </c>
      <c r="L346" s="29" t="s">
        <v>45</v>
      </c>
      <c r="M346" s="29" t="s">
        <v>51</v>
      </c>
      <c r="N346" s="30" t="str">
        <f>VLOOKUP(M346,[9]OPERACIONAL!$A$1:$C$13,2,FALSE)</f>
        <v>SELECIONAR</v>
      </c>
    </row>
    <row r="347" spans="2:14">
      <c r="B347" s="23" t="str">
        <f t="shared" si="10"/>
        <v>U.</v>
      </c>
      <c r="C347" s="24" t="s">
        <v>4</v>
      </c>
      <c r="D347" s="25"/>
      <c r="E347" s="25"/>
      <c r="F347" s="24" t="s">
        <v>18</v>
      </c>
      <c r="G347" s="26">
        <v>1</v>
      </c>
      <c r="H347" s="31"/>
      <c r="I347" s="27">
        <v>0</v>
      </c>
      <c r="J347" s="28">
        <f t="shared" si="11"/>
        <v>0</v>
      </c>
      <c r="K347" s="29" t="s">
        <v>50</v>
      </c>
      <c r="L347" s="29" t="s">
        <v>45</v>
      </c>
      <c r="M347" s="29" t="s">
        <v>51</v>
      </c>
      <c r="N347" s="30" t="str">
        <f>VLOOKUP(M347,[9]OPERACIONAL!$A$1:$C$13,2,FALSE)</f>
        <v>SELECIONAR</v>
      </c>
    </row>
    <row r="348" spans="2:14">
      <c r="B348" s="23" t="str">
        <f t="shared" si="10"/>
        <v>U.</v>
      </c>
      <c r="C348" s="24" t="s">
        <v>4</v>
      </c>
      <c r="D348" s="25"/>
      <c r="E348" s="25"/>
      <c r="F348" s="24" t="s">
        <v>18</v>
      </c>
      <c r="G348" s="26">
        <v>1</v>
      </c>
      <c r="H348" s="31"/>
      <c r="I348" s="27">
        <v>0</v>
      </c>
      <c r="J348" s="28">
        <f t="shared" si="11"/>
        <v>0</v>
      </c>
      <c r="K348" s="29" t="s">
        <v>50</v>
      </c>
      <c r="L348" s="29" t="s">
        <v>45</v>
      </c>
      <c r="M348" s="29" t="s">
        <v>51</v>
      </c>
      <c r="N348" s="30" t="str">
        <f>VLOOKUP(M348,[9]OPERACIONAL!$A$1:$C$13,2,FALSE)</f>
        <v>SELECIONAR</v>
      </c>
    </row>
    <row r="349" spans="2:14">
      <c r="B349" s="23" t="str">
        <f t="shared" si="10"/>
        <v>U.</v>
      </c>
      <c r="C349" s="24" t="s">
        <v>4</v>
      </c>
      <c r="D349" s="25"/>
      <c r="E349" s="25"/>
      <c r="F349" s="24" t="s">
        <v>18</v>
      </c>
      <c r="G349" s="26">
        <v>1</v>
      </c>
      <c r="H349" s="31"/>
      <c r="I349" s="27">
        <v>0</v>
      </c>
      <c r="J349" s="28">
        <f t="shared" si="11"/>
        <v>0</v>
      </c>
      <c r="K349" s="29" t="s">
        <v>50</v>
      </c>
      <c r="L349" s="29" t="s">
        <v>45</v>
      </c>
      <c r="M349" s="29" t="s">
        <v>51</v>
      </c>
      <c r="N349" s="30" t="str">
        <f>VLOOKUP(M349,[9]OPERACIONAL!$A$1:$C$13,2,FALSE)</f>
        <v>SELECIONAR</v>
      </c>
    </row>
    <row r="350" spans="2:14">
      <c r="B350" s="23" t="str">
        <f t="shared" si="10"/>
        <v>U.</v>
      </c>
      <c r="C350" s="24" t="s">
        <v>4</v>
      </c>
      <c r="D350" s="25"/>
      <c r="E350" s="25"/>
      <c r="F350" s="24" t="s">
        <v>18</v>
      </c>
      <c r="G350" s="26">
        <v>1</v>
      </c>
      <c r="H350" s="31"/>
      <c r="I350" s="27">
        <v>0</v>
      </c>
      <c r="J350" s="28">
        <f t="shared" si="11"/>
        <v>0</v>
      </c>
      <c r="K350" s="29" t="s">
        <v>50</v>
      </c>
      <c r="L350" s="29" t="s">
        <v>45</v>
      </c>
      <c r="M350" s="29" t="s">
        <v>51</v>
      </c>
      <c r="N350" s="30" t="str">
        <f>VLOOKUP(M350,[9]OPERACIONAL!$A$1:$C$13,2,FALSE)</f>
        <v>SELECIONAR</v>
      </c>
    </row>
    <row r="351" spans="2:14">
      <c r="B351" s="23" t="str">
        <f t="shared" si="10"/>
        <v>U.</v>
      </c>
      <c r="C351" s="24" t="s">
        <v>4</v>
      </c>
      <c r="D351" s="25"/>
      <c r="E351" s="25"/>
      <c r="F351" s="24" t="s">
        <v>18</v>
      </c>
      <c r="G351" s="26">
        <v>1</v>
      </c>
      <c r="H351" s="31"/>
      <c r="I351" s="27">
        <v>0</v>
      </c>
      <c r="J351" s="28">
        <f t="shared" si="11"/>
        <v>0</v>
      </c>
      <c r="K351" s="29" t="s">
        <v>50</v>
      </c>
      <c r="L351" s="29" t="s">
        <v>45</v>
      </c>
      <c r="M351" s="29" t="s">
        <v>51</v>
      </c>
      <c r="N351" s="30" t="str">
        <f>VLOOKUP(M351,[9]OPERACIONAL!$A$1:$C$13,2,FALSE)</f>
        <v>SELECIONAR</v>
      </c>
    </row>
    <row r="352" spans="2:14">
      <c r="B352" s="23" t="str">
        <f t="shared" si="10"/>
        <v>U.</v>
      </c>
      <c r="C352" s="24" t="s">
        <v>4</v>
      </c>
      <c r="D352" s="25"/>
      <c r="E352" s="25"/>
      <c r="F352" s="24" t="s">
        <v>18</v>
      </c>
      <c r="G352" s="26">
        <v>1</v>
      </c>
      <c r="H352" s="31"/>
      <c r="I352" s="27">
        <v>0</v>
      </c>
      <c r="J352" s="28">
        <f t="shared" si="11"/>
        <v>0</v>
      </c>
      <c r="K352" s="29" t="s">
        <v>50</v>
      </c>
      <c r="L352" s="29" t="s">
        <v>45</v>
      </c>
      <c r="M352" s="29" t="s">
        <v>51</v>
      </c>
      <c r="N352" s="30" t="str">
        <f>VLOOKUP(M352,[9]OPERACIONAL!$A$1:$C$13,2,FALSE)</f>
        <v>SELECIONAR</v>
      </c>
    </row>
    <row r="353" spans="2:14">
      <c r="B353" s="23" t="str">
        <f t="shared" si="10"/>
        <v>U.</v>
      </c>
      <c r="C353" s="24" t="s">
        <v>4</v>
      </c>
      <c r="D353" s="25"/>
      <c r="E353" s="25"/>
      <c r="F353" s="24" t="s">
        <v>18</v>
      </c>
      <c r="G353" s="26">
        <v>1</v>
      </c>
      <c r="H353" s="31"/>
      <c r="I353" s="27">
        <v>0</v>
      </c>
      <c r="J353" s="28">
        <f t="shared" si="11"/>
        <v>0</v>
      </c>
      <c r="K353" s="29" t="s">
        <v>50</v>
      </c>
      <c r="L353" s="29" t="s">
        <v>45</v>
      </c>
      <c r="M353" s="29" t="s">
        <v>51</v>
      </c>
      <c r="N353" s="30" t="str">
        <f>VLOOKUP(M353,[9]OPERACIONAL!$A$1:$C$13,2,FALSE)</f>
        <v>SELECIONAR</v>
      </c>
    </row>
    <row r="354" spans="2:14">
      <c r="B354" s="23" t="str">
        <f t="shared" si="10"/>
        <v>U.</v>
      </c>
      <c r="C354" s="24" t="s">
        <v>4</v>
      </c>
      <c r="D354" s="25"/>
      <c r="E354" s="25"/>
      <c r="F354" s="24" t="s">
        <v>18</v>
      </c>
      <c r="G354" s="26">
        <v>1</v>
      </c>
      <c r="H354" s="31"/>
      <c r="I354" s="27">
        <v>0</v>
      </c>
      <c r="J354" s="28">
        <f t="shared" si="11"/>
        <v>0</v>
      </c>
      <c r="K354" s="29" t="s">
        <v>50</v>
      </c>
      <c r="L354" s="29" t="s">
        <v>45</v>
      </c>
      <c r="M354" s="29" t="s">
        <v>51</v>
      </c>
      <c r="N354" s="30" t="str">
        <f>VLOOKUP(M354,[9]OPERACIONAL!$A$1:$C$13,2,FALSE)</f>
        <v>SELECIONAR</v>
      </c>
    </row>
    <row r="355" spans="2:14">
      <c r="B355" s="23" t="str">
        <f t="shared" si="10"/>
        <v>U.</v>
      </c>
      <c r="C355" s="24" t="s">
        <v>4</v>
      </c>
      <c r="D355" s="25"/>
      <c r="E355" s="25"/>
      <c r="F355" s="24" t="s">
        <v>18</v>
      </c>
      <c r="G355" s="26">
        <v>1</v>
      </c>
      <c r="H355" s="31"/>
      <c r="I355" s="27">
        <v>0</v>
      </c>
      <c r="J355" s="28">
        <f t="shared" si="11"/>
        <v>0</v>
      </c>
      <c r="K355" s="29" t="s">
        <v>50</v>
      </c>
      <c r="L355" s="29" t="s">
        <v>45</v>
      </c>
      <c r="M355" s="29" t="s">
        <v>51</v>
      </c>
      <c r="N355" s="30" t="str">
        <f>VLOOKUP(M355,[9]OPERACIONAL!$A$1:$C$13,2,FALSE)</f>
        <v>SELECIONAR</v>
      </c>
    </row>
    <row r="356" spans="2:14">
      <c r="B356" s="23" t="str">
        <f t="shared" si="10"/>
        <v>U.</v>
      </c>
      <c r="C356" s="24" t="s">
        <v>4</v>
      </c>
      <c r="D356" s="25"/>
      <c r="E356" s="25"/>
      <c r="F356" s="24" t="s">
        <v>18</v>
      </c>
      <c r="G356" s="26">
        <v>1</v>
      </c>
      <c r="H356" s="31"/>
      <c r="I356" s="27">
        <v>0</v>
      </c>
      <c r="J356" s="28">
        <f t="shared" si="11"/>
        <v>0</v>
      </c>
      <c r="K356" s="29" t="s">
        <v>50</v>
      </c>
      <c r="L356" s="29" t="s">
        <v>45</v>
      </c>
      <c r="M356" s="29" t="s">
        <v>51</v>
      </c>
      <c r="N356" s="30" t="str">
        <f>VLOOKUP(M356,[9]OPERACIONAL!$A$1:$C$13,2,FALSE)</f>
        <v>SELECIONAR</v>
      </c>
    </row>
    <row r="357" spans="2:14">
      <c r="B357" s="23" t="str">
        <f t="shared" si="10"/>
        <v>U.</v>
      </c>
      <c r="C357" s="24" t="s">
        <v>4</v>
      </c>
      <c r="D357" s="25"/>
      <c r="E357" s="25"/>
      <c r="F357" s="24" t="s">
        <v>18</v>
      </c>
      <c r="G357" s="26">
        <v>1</v>
      </c>
      <c r="H357" s="31"/>
      <c r="I357" s="27">
        <v>0</v>
      </c>
      <c r="J357" s="28">
        <f t="shared" si="11"/>
        <v>0</v>
      </c>
      <c r="K357" s="29" t="s">
        <v>50</v>
      </c>
      <c r="L357" s="29" t="s">
        <v>45</v>
      </c>
      <c r="M357" s="29" t="s">
        <v>51</v>
      </c>
      <c r="N357" s="30" t="str">
        <f>VLOOKUP(M357,[9]OPERACIONAL!$A$1:$C$13,2,FALSE)</f>
        <v>SELECIONAR</v>
      </c>
    </row>
    <row r="358" spans="2:14">
      <c r="B358" s="23" t="str">
        <f t="shared" si="10"/>
        <v>U.</v>
      </c>
      <c r="C358" s="24" t="s">
        <v>4</v>
      </c>
      <c r="D358" s="25"/>
      <c r="E358" s="25"/>
      <c r="F358" s="24" t="s">
        <v>18</v>
      </c>
      <c r="G358" s="26">
        <v>1</v>
      </c>
      <c r="H358" s="31"/>
      <c r="I358" s="27">
        <v>0</v>
      </c>
      <c r="J358" s="28">
        <f t="shared" si="11"/>
        <v>0</v>
      </c>
      <c r="K358" s="29" t="s">
        <v>50</v>
      </c>
      <c r="L358" s="29" t="s">
        <v>45</v>
      </c>
      <c r="M358" s="29" t="s">
        <v>51</v>
      </c>
      <c r="N358" s="30" t="str">
        <f>VLOOKUP(M358,[9]OPERACIONAL!$A$1:$C$13,2,FALSE)</f>
        <v>SELECIONAR</v>
      </c>
    </row>
    <row r="359" spans="2:14">
      <c r="B359" s="23" t="str">
        <f t="shared" si="10"/>
        <v>U.</v>
      </c>
      <c r="C359" s="24" t="s">
        <v>4</v>
      </c>
      <c r="D359" s="25"/>
      <c r="E359" s="25"/>
      <c r="F359" s="24" t="s">
        <v>18</v>
      </c>
      <c r="G359" s="26">
        <v>1</v>
      </c>
      <c r="H359" s="31"/>
      <c r="I359" s="27">
        <v>0</v>
      </c>
      <c r="J359" s="28">
        <f t="shared" si="11"/>
        <v>0</v>
      </c>
      <c r="K359" s="29" t="s">
        <v>50</v>
      </c>
      <c r="L359" s="29" t="s">
        <v>45</v>
      </c>
      <c r="M359" s="29" t="s">
        <v>51</v>
      </c>
      <c r="N359" s="30" t="str">
        <f>VLOOKUP(M359,[9]OPERACIONAL!$A$1:$C$13,2,FALSE)</f>
        <v>SELECIONAR</v>
      </c>
    </row>
    <row r="360" spans="2:14">
      <c r="B360" s="23" t="str">
        <f t="shared" si="10"/>
        <v>U.</v>
      </c>
      <c r="C360" s="24" t="s">
        <v>4</v>
      </c>
      <c r="D360" s="25"/>
      <c r="E360" s="25"/>
      <c r="F360" s="24" t="s">
        <v>18</v>
      </c>
      <c r="G360" s="26">
        <v>1</v>
      </c>
      <c r="H360" s="31"/>
      <c r="I360" s="27">
        <v>0</v>
      </c>
      <c r="J360" s="28">
        <f t="shared" si="11"/>
        <v>0</v>
      </c>
      <c r="K360" s="29" t="s">
        <v>50</v>
      </c>
      <c r="L360" s="29" t="s">
        <v>45</v>
      </c>
      <c r="M360" s="29" t="s">
        <v>51</v>
      </c>
      <c r="N360" s="30" t="str">
        <f>VLOOKUP(M360,[9]OPERACIONAL!$A$1:$C$13,2,FALSE)</f>
        <v>SELECIONAR</v>
      </c>
    </row>
    <row r="361" spans="2:14">
      <c r="B361" s="23" t="str">
        <f t="shared" si="10"/>
        <v>U.</v>
      </c>
      <c r="C361" s="24" t="s">
        <v>4</v>
      </c>
      <c r="D361" s="25"/>
      <c r="E361" s="25"/>
      <c r="F361" s="24" t="s">
        <v>18</v>
      </c>
      <c r="G361" s="26">
        <v>1</v>
      </c>
      <c r="H361" s="31"/>
      <c r="I361" s="27">
        <v>0</v>
      </c>
      <c r="J361" s="28">
        <f t="shared" si="11"/>
        <v>0</v>
      </c>
      <c r="K361" s="29" t="s">
        <v>50</v>
      </c>
      <c r="L361" s="29" t="s">
        <v>45</v>
      </c>
      <c r="M361" s="29" t="s">
        <v>51</v>
      </c>
      <c r="N361" s="30" t="str">
        <f>VLOOKUP(M361,[9]OPERACIONAL!$A$1:$C$13,2,FALSE)</f>
        <v>SELECIONAR</v>
      </c>
    </row>
    <row r="362" spans="2:14">
      <c r="B362" s="23" t="str">
        <f t="shared" si="10"/>
        <v>U.</v>
      </c>
      <c r="C362" s="24" t="s">
        <v>4</v>
      </c>
      <c r="D362" s="25"/>
      <c r="E362" s="25"/>
      <c r="F362" s="24" t="s">
        <v>18</v>
      </c>
      <c r="G362" s="26">
        <v>1</v>
      </c>
      <c r="H362" s="31"/>
      <c r="I362" s="27">
        <v>0</v>
      </c>
      <c r="J362" s="28">
        <f t="shared" si="11"/>
        <v>0</v>
      </c>
      <c r="K362" s="29" t="s">
        <v>50</v>
      </c>
      <c r="L362" s="29" t="s">
        <v>45</v>
      </c>
      <c r="M362" s="29" t="s">
        <v>51</v>
      </c>
      <c r="N362" s="30" t="str">
        <f>VLOOKUP(M362,[9]OPERACIONAL!$A$1:$C$13,2,FALSE)</f>
        <v>SELECIONAR</v>
      </c>
    </row>
    <row r="363" spans="2:14">
      <c r="B363" s="23" t="str">
        <f t="shared" si="10"/>
        <v>U.</v>
      </c>
      <c r="C363" s="24" t="s">
        <v>4</v>
      </c>
      <c r="D363" s="25"/>
      <c r="E363" s="25"/>
      <c r="F363" s="24" t="s">
        <v>18</v>
      </c>
      <c r="G363" s="26">
        <v>1</v>
      </c>
      <c r="H363" s="31"/>
      <c r="I363" s="27">
        <v>0</v>
      </c>
      <c r="J363" s="28">
        <f t="shared" si="11"/>
        <v>0</v>
      </c>
      <c r="K363" s="29" t="s">
        <v>50</v>
      </c>
      <c r="L363" s="29" t="s">
        <v>45</v>
      </c>
      <c r="M363" s="29" t="s">
        <v>51</v>
      </c>
      <c r="N363" s="30" t="str">
        <f>VLOOKUP(M363,[9]OPERACIONAL!$A$1:$C$13,2,FALSE)</f>
        <v>SELECIONAR</v>
      </c>
    </row>
    <row r="364" spans="2:14">
      <c r="B364" s="23" t="str">
        <f t="shared" si="10"/>
        <v>U.</v>
      </c>
      <c r="C364" s="24" t="s">
        <v>4</v>
      </c>
      <c r="D364" s="25"/>
      <c r="E364" s="25"/>
      <c r="F364" s="24" t="s">
        <v>18</v>
      </c>
      <c r="G364" s="26">
        <v>1</v>
      </c>
      <c r="H364" s="31"/>
      <c r="I364" s="27">
        <v>0</v>
      </c>
      <c r="J364" s="28">
        <f t="shared" si="11"/>
        <v>0</v>
      </c>
      <c r="K364" s="29" t="s">
        <v>50</v>
      </c>
      <c r="L364" s="29" t="s">
        <v>45</v>
      </c>
      <c r="M364" s="29" t="s">
        <v>51</v>
      </c>
      <c r="N364" s="30" t="str">
        <f>VLOOKUP(M364,[9]OPERACIONAL!$A$1:$C$13,2,FALSE)</f>
        <v>SELECIONAR</v>
      </c>
    </row>
    <row r="365" spans="2:14">
      <c r="B365" s="23" t="str">
        <f t="shared" si="10"/>
        <v>U.</v>
      </c>
      <c r="C365" s="24" t="s">
        <v>4</v>
      </c>
      <c r="D365" s="25"/>
      <c r="E365" s="25"/>
      <c r="F365" s="24" t="s">
        <v>18</v>
      </c>
      <c r="G365" s="26">
        <v>1</v>
      </c>
      <c r="H365" s="31"/>
      <c r="I365" s="27">
        <v>0</v>
      </c>
      <c r="J365" s="28">
        <f t="shared" si="11"/>
        <v>0</v>
      </c>
      <c r="K365" s="29" t="s">
        <v>50</v>
      </c>
      <c r="L365" s="29" t="s">
        <v>45</v>
      </c>
      <c r="M365" s="29" t="s">
        <v>51</v>
      </c>
      <c r="N365" s="30" t="str">
        <f>VLOOKUP(M365,[9]OPERACIONAL!$A$1:$C$13,2,FALSE)</f>
        <v>SELECIONAR</v>
      </c>
    </row>
    <row r="366" spans="2:14">
      <c r="B366" s="23" t="str">
        <f t="shared" si="10"/>
        <v>U.</v>
      </c>
      <c r="C366" s="24" t="s">
        <v>4</v>
      </c>
      <c r="D366" s="25"/>
      <c r="E366" s="25"/>
      <c r="F366" s="24" t="s">
        <v>18</v>
      </c>
      <c r="G366" s="26">
        <v>1</v>
      </c>
      <c r="H366" s="31"/>
      <c r="I366" s="27">
        <v>0</v>
      </c>
      <c r="J366" s="28">
        <f t="shared" si="11"/>
        <v>0</v>
      </c>
      <c r="K366" s="29" t="s">
        <v>50</v>
      </c>
      <c r="L366" s="29" t="s">
        <v>45</v>
      </c>
      <c r="M366" s="29" t="s">
        <v>51</v>
      </c>
      <c r="N366" s="30" t="str">
        <f>VLOOKUP(M366,[9]OPERACIONAL!$A$1:$C$13,2,FALSE)</f>
        <v>SELECIONAR</v>
      </c>
    </row>
    <row r="367" spans="2:14">
      <c r="B367" s="23" t="str">
        <f t="shared" si="10"/>
        <v>U.</v>
      </c>
      <c r="C367" s="24" t="s">
        <v>4</v>
      </c>
      <c r="D367" s="25"/>
      <c r="E367" s="25"/>
      <c r="F367" s="24" t="s">
        <v>18</v>
      </c>
      <c r="G367" s="26">
        <v>1</v>
      </c>
      <c r="H367" s="31"/>
      <c r="I367" s="27">
        <v>0</v>
      </c>
      <c r="J367" s="28">
        <f t="shared" si="11"/>
        <v>0</v>
      </c>
      <c r="K367" s="29" t="s">
        <v>50</v>
      </c>
      <c r="L367" s="29" t="s">
        <v>45</v>
      </c>
      <c r="M367" s="29" t="s">
        <v>51</v>
      </c>
      <c r="N367" s="30" t="str">
        <f>VLOOKUP(M367,[9]OPERACIONAL!$A$1:$C$13,2,FALSE)</f>
        <v>SELECIONAR</v>
      </c>
    </row>
    <row r="368" spans="2:14">
      <c r="B368" s="23" t="str">
        <f t="shared" si="10"/>
        <v>U.</v>
      </c>
      <c r="C368" s="24" t="s">
        <v>4</v>
      </c>
      <c r="D368" s="25"/>
      <c r="E368" s="25"/>
      <c r="F368" s="24" t="s">
        <v>18</v>
      </c>
      <c r="G368" s="26">
        <v>1</v>
      </c>
      <c r="H368" s="31"/>
      <c r="I368" s="27">
        <v>0</v>
      </c>
      <c r="J368" s="28">
        <f t="shared" si="11"/>
        <v>0</v>
      </c>
      <c r="K368" s="29" t="s">
        <v>50</v>
      </c>
      <c r="L368" s="29" t="s">
        <v>45</v>
      </c>
      <c r="M368" s="29" t="s">
        <v>51</v>
      </c>
      <c r="N368" s="30" t="str">
        <f>VLOOKUP(M368,[9]OPERACIONAL!$A$1:$C$13,2,FALSE)</f>
        <v>SELECIONAR</v>
      </c>
    </row>
    <row r="369" spans="2:14">
      <c r="B369" s="23" t="str">
        <f t="shared" si="10"/>
        <v>U.</v>
      </c>
      <c r="C369" s="24" t="s">
        <v>4</v>
      </c>
      <c r="D369" s="25"/>
      <c r="E369" s="25"/>
      <c r="F369" s="24" t="s">
        <v>18</v>
      </c>
      <c r="G369" s="26">
        <v>1</v>
      </c>
      <c r="H369" s="31"/>
      <c r="I369" s="27">
        <v>0</v>
      </c>
      <c r="J369" s="28">
        <f t="shared" si="11"/>
        <v>0</v>
      </c>
      <c r="K369" s="29" t="s">
        <v>50</v>
      </c>
      <c r="L369" s="29" t="s">
        <v>45</v>
      </c>
      <c r="M369" s="29" t="s">
        <v>51</v>
      </c>
      <c r="N369" s="30" t="str">
        <f>VLOOKUP(M369,[9]OPERACIONAL!$A$1:$C$13,2,FALSE)</f>
        <v>SELECIONAR</v>
      </c>
    </row>
    <row r="370" spans="2:14">
      <c r="B370" s="23" t="str">
        <f t="shared" si="10"/>
        <v>U.</v>
      </c>
      <c r="C370" s="24" t="s">
        <v>4</v>
      </c>
      <c r="D370" s="25"/>
      <c r="E370" s="25"/>
      <c r="F370" s="24" t="s">
        <v>18</v>
      </c>
      <c r="G370" s="26">
        <v>1</v>
      </c>
      <c r="H370" s="31"/>
      <c r="I370" s="27">
        <v>0</v>
      </c>
      <c r="J370" s="28">
        <f t="shared" si="11"/>
        <v>0</v>
      </c>
      <c r="K370" s="29" t="s">
        <v>50</v>
      </c>
      <c r="L370" s="29" t="s">
        <v>45</v>
      </c>
      <c r="M370" s="29" t="s">
        <v>51</v>
      </c>
      <c r="N370" s="30" t="str">
        <f>VLOOKUP(M370,[9]OPERACIONAL!$A$1:$C$13,2,FALSE)</f>
        <v>SELECIONAR</v>
      </c>
    </row>
    <row r="371" spans="2:14">
      <c r="B371" s="23" t="str">
        <f t="shared" si="10"/>
        <v>U.</v>
      </c>
      <c r="C371" s="24" t="s">
        <v>4</v>
      </c>
      <c r="D371" s="25"/>
      <c r="E371" s="25"/>
      <c r="F371" s="24" t="s">
        <v>18</v>
      </c>
      <c r="G371" s="26">
        <v>1</v>
      </c>
      <c r="H371" s="31"/>
      <c r="I371" s="27">
        <v>0</v>
      </c>
      <c r="J371" s="28">
        <f t="shared" si="11"/>
        <v>0</v>
      </c>
      <c r="K371" s="29" t="s">
        <v>50</v>
      </c>
      <c r="L371" s="29" t="s">
        <v>45</v>
      </c>
      <c r="M371" s="29" t="s">
        <v>51</v>
      </c>
      <c r="N371" s="30" t="str">
        <f>VLOOKUP(M371,[9]OPERACIONAL!$A$1:$C$13,2,FALSE)</f>
        <v>SELECIONAR</v>
      </c>
    </row>
    <row r="372" spans="2:14">
      <c r="B372" s="23" t="str">
        <f t="shared" si="10"/>
        <v>U.</v>
      </c>
      <c r="C372" s="24" t="s">
        <v>4</v>
      </c>
      <c r="D372" s="25"/>
      <c r="E372" s="25"/>
      <c r="F372" s="24" t="s">
        <v>18</v>
      </c>
      <c r="G372" s="26">
        <v>1</v>
      </c>
      <c r="H372" s="31"/>
      <c r="I372" s="27">
        <v>0</v>
      </c>
      <c r="J372" s="28">
        <f t="shared" si="11"/>
        <v>0</v>
      </c>
      <c r="K372" s="29" t="s">
        <v>50</v>
      </c>
      <c r="L372" s="29" t="s">
        <v>45</v>
      </c>
      <c r="M372" s="29" t="s">
        <v>51</v>
      </c>
      <c r="N372" s="30" t="str">
        <f>VLOOKUP(M372,[9]OPERACIONAL!$A$1:$C$13,2,FALSE)</f>
        <v>SELECIONAR</v>
      </c>
    </row>
    <row r="373" spans="2:14">
      <c r="B373" s="23" t="str">
        <f t="shared" si="10"/>
        <v>U.</v>
      </c>
      <c r="C373" s="24" t="s">
        <v>4</v>
      </c>
      <c r="D373" s="25"/>
      <c r="E373" s="25"/>
      <c r="F373" s="24" t="s">
        <v>18</v>
      </c>
      <c r="G373" s="26">
        <v>1</v>
      </c>
      <c r="H373" s="31"/>
      <c r="I373" s="27">
        <v>0</v>
      </c>
      <c r="J373" s="28">
        <f t="shared" si="11"/>
        <v>0</v>
      </c>
      <c r="K373" s="29" t="s">
        <v>50</v>
      </c>
      <c r="L373" s="29" t="s">
        <v>45</v>
      </c>
      <c r="M373" s="29" t="s">
        <v>51</v>
      </c>
      <c r="N373" s="30" t="str">
        <f>VLOOKUP(M373,[9]OPERACIONAL!$A$1:$C$13,2,FALSE)</f>
        <v>SELECIONAR</v>
      </c>
    </row>
    <row r="374" spans="2:14">
      <c r="B374" s="23" t="str">
        <f t="shared" si="10"/>
        <v>U.</v>
      </c>
      <c r="C374" s="24" t="s">
        <v>4</v>
      </c>
      <c r="D374" s="25"/>
      <c r="E374" s="25"/>
      <c r="F374" s="24" t="s">
        <v>18</v>
      </c>
      <c r="G374" s="26">
        <v>1</v>
      </c>
      <c r="H374" s="31"/>
      <c r="I374" s="27">
        <v>0</v>
      </c>
      <c r="J374" s="28">
        <f t="shared" si="11"/>
        <v>0</v>
      </c>
      <c r="K374" s="29" t="s">
        <v>50</v>
      </c>
      <c r="L374" s="29" t="s">
        <v>45</v>
      </c>
      <c r="M374" s="29" t="s">
        <v>51</v>
      </c>
      <c r="N374" s="30" t="str">
        <f>VLOOKUP(M374,[9]OPERACIONAL!$A$1:$C$13,2,FALSE)</f>
        <v>SELECIONAR</v>
      </c>
    </row>
    <row r="375" spans="2:14">
      <c r="B375" s="23" t="str">
        <f t="shared" si="10"/>
        <v>U.</v>
      </c>
      <c r="C375" s="24" t="s">
        <v>4</v>
      </c>
      <c r="D375" s="25"/>
      <c r="E375" s="25"/>
      <c r="F375" s="24" t="s">
        <v>18</v>
      </c>
      <c r="G375" s="26">
        <v>1</v>
      </c>
      <c r="H375" s="31"/>
      <c r="I375" s="27">
        <v>0</v>
      </c>
      <c r="J375" s="28">
        <f t="shared" si="11"/>
        <v>0</v>
      </c>
      <c r="K375" s="29" t="s">
        <v>50</v>
      </c>
      <c r="L375" s="29" t="s">
        <v>45</v>
      </c>
      <c r="M375" s="29" t="s">
        <v>51</v>
      </c>
      <c r="N375" s="30" t="str">
        <f>VLOOKUP(M375,[9]OPERACIONAL!$A$1:$C$13,2,FALSE)</f>
        <v>SELECIONAR</v>
      </c>
    </row>
    <row r="376" spans="2:14">
      <c r="B376" s="23" t="str">
        <f t="shared" si="10"/>
        <v>U.</v>
      </c>
      <c r="C376" s="24" t="s">
        <v>4</v>
      </c>
      <c r="D376" s="25"/>
      <c r="E376" s="25"/>
      <c r="F376" s="24" t="s">
        <v>18</v>
      </c>
      <c r="G376" s="26">
        <v>1</v>
      </c>
      <c r="H376" s="31"/>
      <c r="I376" s="27">
        <v>0</v>
      </c>
      <c r="J376" s="28">
        <f t="shared" si="11"/>
        <v>0</v>
      </c>
      <c r="K376" s="29" t="s">
        <v>50</v>
      </c>
      <c r="L376" s="29" t="s">
        <v>45</v>
      </c>
      <c r="M376" s="29" t="s">
        <v>51</v>
      </c>
      <c r="N376" s="30" t="str">
        <f>VLOOKUP(M376,[9]OPERACIONAL!$A$1:$C$13,2,FALSE)</f>
        <v>SELECIONAR</v>
      </c>
    </row>
    <row r="377" spans="2:14">
      <c r="B377" s="23" t="str">
        <f t="shared" si="10"/>
        <v>U.</v>
      </c>
      <c r="C377" s="24" t="s">
        <v>4</v>
      </c>
      <c r="D377" s="25"/>
      <c r="E377" s="25"/>
      <c r="F377" s="24" t="s">
        <v>18</v>
      </c>
      <c r="G377" s="26">
        <v>1</v>
      </c>
      <c r="H377" s="31"/>
      <c r="I377" s="27">
        <v>0</v>
      </c>
      <c r="J377" s="28">
        <f t="shared" si="11"/>
        <v>0</v>
      </c>
      <c r="K377" s="29" t="s">
        <v>50</v>
      </c>
      <c r="L377" s="29" t="s">
        <v>45</v>
      </c>
      <c r="M377" s="29" t="s">
        <v>51</v>
      </c>
      <c r="N377" s="30" t="str">
        <f>VLOOKUP(M377,[9]OPERACIONAL!$A$1:$C$13,2,FALSE)</f>
        <v>SELECIONAR</v>
      </c>
    </row>
    <row r="378" spans="2:14">
      <c r="B378" s="23" t="str">
        <f t="shared" si="10"/>
        <v>U.</v>
      </c>
      <c r="C378" s="24" t="s">
        <v>4</v>
      </c>
      <c r="D378" s="25"/>
      <c r="E378" s="25"/>
      <c r="F378" s="24" t="s">
        <v>18</v>
      </c>
      <c r="G378" s="26">
        <v>1</v>
      </c>
      <c r="H378" s="31"/>
      <c r="I378" s="27">
        <v>0</v>
      </c>
      <c r="J378" s="28">
        <f t="shared" si="11"/>
        <v>0</v>
      </c>
      <c r="K378" s="29" t="s">
        <v>50</v>
      </c>
      <c r="L378" s="29" t="s">
        <v>45</v>
      </c>
      <c r="M378" s="29" t="s">
        <v>51</v>
      </c>
      <c r="N378" s="30" t="str">
        <f>VLOOKUP(M378,[9]OPERACIONAL!$A$1:$C$13,2,FALSE)</f>
        <v>SELECIONAR</v>
      </c>
    </row>
    <row r="379" spans="2:14">
      <c r="B379" s="23" t="str">
        <f t="shared" si="10"/>
        <v>U.</v>
      </c>
      <c r="C379" s="24" t="s">
        <v>4</v>
      </c>
      <c r="D379" s="25"/>
      <c r="E379" s="25"/>
      <c r="F379" s="24" t="s">
        <v>18</v>
      </c>
      <c r="G379" s="26">
        <v>1</v>
      </c>
      <c r="H379" s="31"/>
      <c r="I379" s="27">
        <v>0</v>
      </c>
      <c r="J379" s="28">
        <f t="shared" si="11"/>
        <v>0</v>
      </c>
      <c r="K379" s="29" t="s">
        <v>50</v>
      </c>
      <c r="L379" s="29" t="s">
        <v>45</v>
      </c>
      <c r="M379" s="29" t="s">
        <v>51</v>
      </c>
      <c r="N379" s="30" t="str">
        <f>VLOOKUP(M379,[9]OPERACIONAL!$A$1:$C$13,2,FALSE)</f>
        <v>SELECIONAR</v>
      </c>
    </row>
    <row r="380" spans="2:14">
      <c r="B380" s="23" t="str">
        <f t="shared" si="10"/>
        <v>U.</v>
      </c>
      <c r="C380" s="24" t="s">
        <v>4</v>
      </c>
      <c r="D380" s="25"/>
      <c r="E380" s="25"/>
      <c r="F380" s="24" t="s">
        <v>18</v>
      </c>
      <c r="G380" s="26">
        <v>1</v>
      </c>
      <c r="H380" s="31"/>
      <c r="I380" s="27">
        <v>0</v>
      </c>
      <c r="J380" s="28">
        <f t="shared" si="11"/>
        <v>0</v>
      </c>
      <c r="K380" s="29" t="s">
        <v>50</v>
      </c>
      <c r="L380" s="29" t="s">
        <v>45</v>
      </c>
      <c r="M380" s="29" t="s">
        <v>51</v>
      </c>
      <c r="N380" s="30" t="str">
        <f>VLOOKUP(M380,[9]OPERACIONAL!$A$1:$C$13,2,FALSE)</f>
        <v>SELECIONAR</v>
      </c>
    </row>
    <row r="381" spans="2:14">
      <c r="B381" s="23" t="str">
        <f t="shared" si="10"/>
        <v>U.</v>
      </c>
      <c r="C381" s="24" t="s">
        <v>4</v>
      </c>
      <c r="D381" s="25"/>
      <c r="E381" s="25"/>
      <c r="F381" s="24" t="s">
        <v>18</v>
      </c>
      <c r="G381" s="26">
        <v>1</v>
      </c>
      <c r="H381" s="31"/>
      <c r="I381" s="27">
        <v>0</v>
      </c>
      <c r="J381" s="28">
        <f t="shared" si="11"/>
        <v>0</v>
      </c>
      <c r="K381" s="29" t="s">
        <v>50</v>
      </c>
      <c r="L381" s="29" t="s">
        <v>45</v>
      </c>
      <c r="M381" s="29" t="s">
        <v>51</v>
      </c>
      <c r="N381" s="30" t="str">
        <f>VLOOKUP(M381,[9]OPERACIONAL!$A$1:$C$13,2,FALSE)</f>
        <v>SELECIONAR</v>
      </c>
    </row>
    <row r="382" spans="2:14">
      <c r="B382" s="23" t="str">
        <f t="shared" si="10"/>
        <v>U.</v>
      </c>
      <c r="C382" s="24" t="s">
        <v>4</v>
      </c>
      <c r="D382" s="25"/>
      <c r="E382" s="25"/>
      <c r="F382" s="24" t="s">
        <v>18</v>
      </c>
      <c r="G382" s="26">
        <v>1</v>
      </c>
      <c r="H382" s="31"/>
      <c r="I382" s="27">
        <v>0</v>
      </c>
      <c r="J382" s="28">
        <f t="shared" si="11"/>
        <v>0</v>
      </c>
      <c r="K382" s="29" t="s">
        <v>50</v>
      </c>
      <c r="L382" s="29" t="s">
        <v>45</v>
      </c>
      <c r="M382" s="29" t="s">
        <v>51</v>
      </c>
      <c r="N382" s="30" t="str">
        <f>VLOOKUP(M382,[9]OPERACIONAL!$A$1:$C$13,2,FALSE)</f>
        <v>SELECIONAR</v>
      </c>
    </row>
    <row r="383" spans="2:14">
      <c r="B383" s="23" t="str">
        <f t="shared" si="10"/>
        <v>U.</v>
      </c>
      <c r="C383" s="24" t="s">
        <v>4</v>
      </c>
      <c r="D383" s="25"/>
      <c r="E383" s="25"/>
      <c r="F383" s="24" t="s">
        <v>18</v>
      </c>
      <c r="G383" s="26">
        <v>1</v>
      </c>
      <c r="H383" s="31"/>
      <c r="I383" s="27">
        <v>0</v>
      </c>
      <c r="J383" s="28">
        <f t="shared" si="11"/>
        <v>0</v>
      </c>
      <c r="K383" s="29" t="s">
        <v>50</v>
      </c>
      <c r="L383" s="29" t="s">
        <v>45</v>
      </c>
      <c r="M383" s="29" t="s">
        <v>51</v>
      </c>
      <c r="N383" s="30" t="str">
        <f>VLOOKUP(M383,[9]OPERACIONAL!$A$1:$C$13,2,FALSE)</f>
        <v>SELECIONAR</v>
      </c>
    </row>
    <row r="384" spans="2:14">
      <c r="B384" s="23" t="str">
        <f t="shared" si="10"/>
        <v>U.</v>
      </c>
      <c r="C384" s="24" t="s">
        <v>4</v>
      </c>
      <c r="D384" s="25"/>
      <c r="E384" s="25"/>
      <c r="F384" s="24" t="s">
        <v>18</v>
      </c>
      <c r="G384" s="26">
        <v>1</v>
      </c>
      <c r="H384" s="31"/>
      <c r="I384" s="27">
        <v>0</v>
      </c>
      <c r="J384" s="28">
        <f t="shared" si="11"/>
        <v>0</v>
      </c>
      <c r="K384" s="29" t="s">
        <v>50</v>
      </c>
      <c r="L384" s="29" t="s">
        <v>45</v>
      </c>
      <c r="M384" s="29" t="s">
        <v>51</v>
      </c>
      <c r="N384" s="30" t="str">
        <f>VLOOKUP(M384,[9]OPERACIONAL!$A$1:$C$13,2,FALSE)</f>
        <v>SELECIONAR</v>
      </c>
    </row>
    <row r="385" spans="2:14">
      <c r="B385" s="23" t="str">
        <f t="shared" si="10"/>
        <v>U.</v>
      </c>
      <c r="C385" s="24" t="s">
        <v>4</v>
      </c>
      <c r="D385" s="25"/>
      <c r="E385" s="25"/>
      <c r="F385" s="24" t="s">
        <v>18</v>
      </c>
      <c r="G385" s="26">
        <v>1</v>
      </c>
      <c r="H385" s="31"/>
      <c r="I385" s="27">
        <v>0</v>
      </c>
      <c r="J385" s="28">
        <f t="shared" si="11"/>
        <v>0</v>
      </c>
      <c r="K385" s="29" t="s">
        <v>50</v>
      </c>
      <c r="L385" s="29" t="s">
        <v>45</v>
      </c>
      <c r="M385" s="29" t="s">
        <v>51</v>
      </c>
      <c r="N385" s="30" t="str">
        <f>VLOOKUP(M385,[9]OPERACIONAL!$A$1:$C$13,2,FALSE)</f>
        <v>SELECIONAR</v>
      </c>
    </row>
    <row r="386" spans="2:14">
      <c r="B386" s="23" t="str">
        <f t="shared" si="10"/>
        <v>U.</v>
      </c>
      <c r="C386" s="24" t="s">
        <v>4</v>
      </c>
      <c r="D386" s="25"/>
      <c r="E386" s="25"/>
      <c r="F386" s="24" t="s">
        <v>18</v>
      </c>
      <c r="G386" s="26">
        <v>1</v>
      </c>
      <c r="H386" s="31"/>
      <c r="I386" s="27">
        <v>0</v>
      </c>
      <c r="J386" s="28">
        <f t="shared" si="11"/>
        <v>0</v>
      </c>
      <c r="K386" s="29" t="s">
        <v>50</v>
      </c>
      <c r="L386" s="29" t="s">
        <v>45</v>
      </c>
      <c r="M386" s="29" t="s">
        <v>51</v>
      </c>
      <c r="N386" s="30" t="str">
        <f>VLOOKUP(M386,[9]OPERACIONAL!$A$1:$C$13,2,FALSE)</f>
        <v>SELECIONAR</v>
      </c>
    </row>
    <row r="387" spans="2:14">
      <c r="B387" s="23" t="str">
        <f t="shared" si="10"/>
        <v>U.</v>
      </c>
      <c r="C387" s="24" t="s">
        <v>4</v>
      </c>
      <c r="D387" s="25"/>
      <c r="E387" s="25"/>
      <c r="F387" s="24" t="s">
        <v>18</v>
      </c>
      <c r="G387" s="26">
        <v>1</v>
      </c>
      <c r="H387" s="31"/>
      <c r="I387" s="27">
        <v>0</v>
      </c>
      <c r="J387" s="28">
        <f t="shared" si="11"/>
        <v>0</v>
      </c>
      <c r="K387" s="29" t="s">
        <v>50</v>
      </c>
      <c r="L387" s="29" t="s">
        <v>45</v>
      </c>
      <c r="M387" s="29" t="s">
        <v>51</v>
      </c>
      <c r="N387" s="30" t="str">
        <f>VLOOKUP(M387,[9]OPERACIONAL!$A$1:$C$13,2,FALSE)</f>
        <v>SELECIONAR</v>
      </c>
    </row>
    <row r="388" spans="2:14">
      <c r="B388" s="23" t="str">
        <f t="shared" si="10"/>
        <v>U.</v>
      </c>
      <c r="C388" s="24" t="s">
        <v>4</v>
      </c>
      <c r="D388" s="25"/>
      <c r="E388" s="25"/>
      <c r="F388" s="24" t="s">
        <v>18</v>
      </c>
      <c r="G388" s="26">
        <v>1</v>
      </c>
      <c r="H388" s="31"/>
      <c r="I388" s="27">
        <v>0</v>
      </c>
      <c r="J388" s="28">
        <f t="shared" si="11"/>
        <v>0</v>
      </c>
      <c r="K388" s="29" t="s">
        <v>50</v>
      </c>
      <c r="L388" s="29" t="s">
        <v>45</v>
      </c>
      <c r="M388" s="29" t="s">
        <v>51</v>
      </c>
      <c r="N388" s="30" t="str">
        <f>VLOOKUP(M388,[9]OPERACIONAL!$A$1:$C$13,2,FALSE)</f>
        <v>SELECIONAR</v>
      </c>
    </row>
    <row r="389" spans="2:14">
      <c r="B389" s="23" t="str">
        <f t="shared" ref="B389:B452" si="12">MID(C389,1,2)</f>
        <v>U.</v>
      </c>
      <c r="C389" s="24" t="s">
        <v>4</v>
      </c>
      <c r="D389" s="25"/>
      <c r="E389" s="25"/>
      <c r="F389" s="24" t="s">
        <v>18</v>
      </c>
      <c r="G389" s="26">
        <v>1</v>
      </c>
      <c r="H389" s="31"/>
      <c r="I389" s="27">
        <v>0</v>
      </c>
      <c r="J389" s="28">
        <f t="shared" ref="J389:J452" si="13">G389*I389</f>
        <v>0</v>
      </c>
      <c r="K389" s="29" t="s">
        <v>50</v>
      </c>
      <c r="L389" s="29" t="s">
        <v>45</v>
      </c>
      <c r="M389" s="29" t="s">
        <v>51</v>
      </c>
      <c r="N389" s="30" t="str">
        <f>VLOOKUP(M389,[9]OPERACIONAL!$A$1:$C$13,2,FALSE)</f>
        <v>SELECIONAR</v>
      </c>
    </row>
    <row r="390" spans="2:14">
      <c r="B390" s="23" t="str">
        <f t="shared" si="12"/>
        <v>U.</v>
      </c>
      <c r="C390" s="24" t="s">
        <v>4</v>
      </c>
      <c r="D390" s="25"/>
      <c r="E390" s="25"/>
      <c r="F390" s="24" t="s">
        <v>18</v>
      </c>
      <c r="G390" s="26">
        <v>1</v>
      </c>
      <c r="H390" s="31"/>
      <c r="I390" s="27">
        <v>0</v>
      </c>
      <c r="J390" s="28">
        <f t="shared" si="13"/>
        <v>0</v>
      </c>
      <c r="K390" s="29" t="s">
        <v>50</v>
      </c>
      <c r="L390" s="29" t="s">
        <v>45</v>
      </c>
      <c r="M390" s="29" t="s">
        <v>51</v>
      </c>
      <c r="N390" s="30" t="str">
        <f>VLOOKUP(M390,[9]OPERACIONAL!$A$1:$C$13,2,FALSE)</f>
        <v>SELECIONAR</v>
      </c>
    </row>
    <row r="391" spans="2:14">
      <c r="B391" s="23" t="str">
        <f t="shared" si="12"/>
        <v>U.</v>
      </c>
      <c r="C391" s="24" t="s">
        <v>4</v>
      </c>
      <c r="D391" s="25"/>
      <c r="E391" s="25"/>
      <c r="F391" s="24" t="s">
        <v>18</v>
      </c>
      <c r="G391" s="26">
        <v>1</v>
      </c>
      <c r="H391" s="31"/>
      <c r="I391" s="27">
        <v>0</v>
      </c>
      <c r="J391" s="28">
        <f t="shared" si="13"/>
        <v>0</v>
      </c>
      <c r="K391" s="29" t="s">
        <v>50</v>
      </c>
      <c r="L391" s="29" t="s">
        <v>45</v>
      </c>
      <c r="M391" s="29" t="s">
        <v>51</v>
      </c>
      <c r="N391" s="30" t="str">
        <f>VLOOKUP(M391,[9]OPERACIONAL!$A$1:$C$13,2,FALSE)</f>
        <v>SELECIONAR</v>
      </c>
    </row>
    <row r="392" spans="2:14">
      <c r="B392" s="23" t="str">
        <f t="shared" si="12"/>
        <v>U.</v>
      </c>
      <c r="C392" s="24" t="s">
        <v>4</v>
      </c>
      <c r="D392" s="25"/>
      <c r="E392" s="25"/>
      <c r="F392" s="24" t="s">
        <v>18</v>
      </c>
      <c r="G392" s="26">
        <v>1</v>
      </c>
      <c r="H392" s="31"/>
      <c r="I392" s="27">
        <v>0</v>
      </c>
      <c r="J392" s="28">
        <f t="shared" si="13"/>
        <v>0</v>
      </c>
      <c r="K392" s="29" t="s">
        <v>50</v>
      </c>
      <c r="L392" s="29" t="s">
        <v>45</v>
      </c>
      <c r="M392" s="29" t="s">
        <v>51</v>
      </c>
      <c r="N392" s="30" t="str">
        <f>VLOOKUP(M392,[9]OPERACIONAL!$A$1:$C$13,2,FALSE)</f>
        <v>SELECIONAR</v>
      </c>
    </row>
    <row r="393" spans="2:14">
      <c r="B393" s="23" t="str">
        <f t="shared" si="12"/>
        <v>U.</v>
      </c>
      <c r="C393" s="24" t="s">
        <v>4</v>
      </c>
      <c r="D393" s="25"/>
      <c r="E393" s="25"/>
      <c r="F393" s="24" t="s">
        <v>18</v>
      </c>
      <c r="G393" s="26">
        <v>1</v>
      </c>
      <c r="H393" s="31"/>
      <c r="I393" s="27">
        <v>0</v>
      </c>
      <c r="J393" s="28">
        <f t="shared" si="13"/>
        <v>0</v>
      </c>
      <c r="K393" s="29" t="s">
        <v>50</v>
      </c>
      <c r="L393" s="29" t="s">
        <v>45</v>
      </c>
      <c r="M393" s="29" t="s">
        <v>51</v>
      </c>
      <c r="N393" s="30" t="str">
        <f>VLOOKUP(M393,[9]OPERACIONAL!$A$1:$C$13,2,FALSE)</f>
        <v>SELECIONAR</v>
      </c>
    </row>
    <row r="394" spans="2:14">
      <c r="B394" s="23" t="str">
        <f t="shared" si="12"/>
        <v>U.</v>
      </c>
      <c r="C394" s="24" t="s">
        <v>4</v>
      </c>
      <c r="D394" s="25"/>
      <c r="E394" s="25"/>
      <c r="F394" s="24" t="s">
        <v>18</v>
      </c>
      <c r="G394" s="26">
        <v>1</v>
      </c>
      <c r="H394" s="31"/>
      <c r="I394" s="27">
        <v>0</v>
      </c>
      <c r="J394" s="28">
        <f t="shared" si="13"/>
        <v>0</v>
      </c>
      <c r="K394" s="29" t="s">
        <v>50</v>
      </c>
      <c r="L394" s="29" t="s">
        <v>45</v>
      </c>
      <c r="M394" s="29" t="s">
        <v>51</v>
      </c>
      <c r="N394" s="30" t="str">
        <f>VLOOKUP(M394,[9]OPERACIONAL!$A$1:$C$13,2,FALSE)</f>
        <v>SELECIONAR</v>
      </c>
    </row>
    <row r="395" spans="2:14">
      <c r="B395" s="23" t="str">
        <f t="shared" si="12"/>
        <v>U.</v>
      </c>
      <c r="C395" s="24" t="s">
        <v>4</v>
      </c>
      <c r="D395" s="25"/>
      <c r="E395" s="25"/>
      <c r="F395" s="24" t="s">
        <v>18</v>
      </c>
      <c r="G395" s="26">
        <v>1</v>
      </c>
      <c r="H395" s="31"/>
      <c r="I395" s="27">
        <v>0</v>
      </c>
      <c r="J395" s="28">
        <f t="shared" si="13"/>
        <v>0</v>
      </c>
      <c r="K395" s="29" t="s">
        <v>50</v>
      </c>
      <c r="L395" s="29" t="s">
        <v>45</v>
      </c>
      <c r="M395" s="29" t="s">
        <v>51</v>
      </c>
      <c r="N395" s="30" t="str">
        <f>VLOOKUP(M395,[9]OPERACIONAL!$A$1:$C$13,2,FALSE)</f>
        <v>SELECIONAR</v>
      </c>
    </row>
    <row r="396" spans="2:14">
      <c r="B396" s="23" t="str">
        <f t="shared" si="12"/>
        <v>U.</v>
      </c>
      <c r="C396" s="24" t="s">
        <v>4</v>
      </c>
      <c r="D396" s="25"/>
      <c r="E396" s="25"/>
      <c r="F396" s="24" t="s">
        <v>18</v>
      </c>
      <c r="G396" s="26">
        <v>1</v>
      </c>
      <c r="H396" s="31"/>
      <c r="I396" s="27">
        <v>0</v>
      </c>
      <c r="J396" s="28">
        <f t="shared" si="13"/>
        <v>0</v>
      </c>
      <c r="K396" s="29" t="s">
        <v>50</v>
      </c>
      <c r="L396" s="29" t="s">
        <v>45</v>
      </c>
      <c r="M396" s="29" t="s">
        <v>51</v>
      </c>
      <c r="N396" s="30" t="str">
        <f>VLOOKUP(M396,[9]OPERACIONAL!$A$1:$C$13,2,FALSE)</f>
        <v>SELECIONAR</v>
      </c>
    </row>
    <row r="397" spans="2:14">
      <c r="B397" s="23" t="str">
        <f t="shared" si="12"/>
        <v>U.</v>
      </c>
      <c r="C397" s="24" t="s">
        <v>4</v>
      </c>
      <c r="D397" s="25"/>
      <c r="E397" s="25"/>
      <c r="F397" s="24" t="s">
        <v>18</v>
      </c>
      <c r="G397" s="26">
        <v>1</v>
      </c>
      <c r="H397" s="31"/>
      <c r="I397" s="27">
        <v>0</v>
      </c>
      <c r="J397" s="28">
        <f t="shared" si="13"/>
        <v>0</v>
      </c>
      <c r="K397" s="29" t="s">
        <v>50</v>
      </c>
      <c r="L397" s="29" t="s">
        <v>45</v>
      </c>
      <c r="M397" s="29" t="s">
        <v>51</v>
      </c>
      <c r="N397" s="30" t="str">
        <f>VLOOKUP(M397,[9]OPERACIONAL!$A$1:$C$13,2,FALSE)</f>
        <v>SELECIONAR</v>
      </c>
    </row>
    <row r="398" spans="2:14">
      <c r="B398" s="23" t="str">
        <f t="shared" si="12"/>
        <v>U.</v>
      </c>
      <c r="C398" s="24" t="s">
        <v>4</v>
      </c>
      <c r="D398" s="25"/>
      <c r="E398" s="25"/>
      <c r="F398" s="24" t="s">
        <v>18</v>
      </c>
      <c r="G398" s="26">
        <v>1</v>
      </c>
      <c r="H398" s="31"/>
      <c r="I398" s="27">
        <v>0</v>
      </c>
      <c r="J398" s="28">
        <f t="shared" si="13"/>
        <v>0</v>
      </c>
      <c r="K398" s="29" t="s">
        <v>50</v>
      </c>
      <c r="L398" s="29" t="s">
        <v>45</v>
      </c>
      <c r="M398" s="29" t="s">
        <v>51</v>
      </c>
      <c r="N398" s="30" t="str">
        <f>VLOOKUP(M398,[9]OPERACIONAL!$A$1:$C$13,2,FALSE)</f>
        <v>SELECIONAR</v>
      </c>
    </row>
    <row r="399" spans="2:14">
      <c r="B399" s="23" t="str">
        <f t="shared" si="12"/>
        <v>U.</v>
      </c>
      <c r="C399" s="24" t="s">
        <v>4</v>
      </c>
      <c r="D399" s="25"/>
      <c r="E399" s="25"/>
      <c r="F399" s="24" t="s">
        <v>18</v>
      </c>
      <c r="G399" s="26">
        <v>1</v>
      </c>
      <c r="H399" s="31"/>
      <c r="I399" s="27">
        <v>0</v>
      </c>
      <c r="J399" s="28">
        <f t="shared" si="13"/>
        <v>0</v>
      </c>
      <c r="K399" s="29" t="s">
        <v>50</v>
      </c>
      <c r="L399" s="29" t="s">
        <v>45</v>
      </c>
      <c r="M399" s="29" t="s">
        <v>51</v>
      </c>
      <c r="N399" s="30" t="str">
        <f>VLOOKUP(M399,[9]OPERACIONAL!$A$1:$C$13,2,FALSE)</f>
        <v>SELECIONAR</v>
      </c>
    </row>
    <row r="400" spans="2:14">
      <c r="B400" s="23" t="str">
        <f t="shared" si="12"/>
        <v>U.</v>
      </c>
      <c r="C400" s="24" t="s">
        <v>4</v>
      </c>
      <c r="D400" s="25"/>
      <c r="E400" s="25"/>
      <c r="F400" s="24" t="s">
        <v>18</v>
      </c>
      <c r="G400" s="26">
        <v>1</v>
      </c>
      <c r="H400" s="31"/>
      <c r="I400" s="27">
        <v>0</v>
      </c>
      <c r="J400" s="28">
        <f t="shared" si="13"/>
        <v>0</v>
      </c>
      <c r="K400" s="29" t="s">
        <v>50</v>
      </c>
      <c r="L400" s="29" t="s">
        <v>45</v>
      </c>
      <c r="M400" s="29" t="s">
        <v>51</v>
      </c>
      <c r="N400" s="30" t="str">
        <f>VLOOKUP(M400,[9]OPERACIONAL!$A$1:$C$13,2,FALSE)</f>
        <v>SELECIONAR</v>
      </c>
    </row>
    <row r="401" spans="2:14">
      <c r="B401" s="23" t="str">
        <f t="shared" si="12"/>
        <v>U.</v>
      </c>
      <c r="C401" s="24" t="s">
        <v>4</v>
      </c>
      <c r="D401" s="25"/>
      <c r="E401" s="25"/>
      <c r="F401" s="24" t="s">
        <v>18</v>
      </c>
      <c r="G401" s="26">
        <v>1</v>
      </c>
      <c r="H401" s="31"/>
      <c r="I401" s="27">
        <v>0</v>
      </c>
      <c r="J401" s="28">
        <f t="shared" si="13"/>
        <v>0</v>
      </c>
      <c r="K401" s="29" t="s">
        <v>50</v>
      </c>
      <c r="L401" s="29" t="s">
        <v>45</v>
      </c>
      <c r="M401" s="29" t="s">
        <v>51</v>
      </c>
      <c r="N401" s="30" t="str">
        <f>VLOOKUP(M401,[9]OPERACIONAL!$A$1:$C$13,2,FALSE)</f>
        <v>SELECIONAR</v>
      </c>
    </row>
    <row r="402" spans="2:14">
      <c r="B402" s="23" t="str">
        <f t="shared" si="12"/>
        <v>U.</v>
      </c>
      <c r="C402" s="24" t="s">
        <v>4</v>
      </c>
      <c r="D402" s="25"/>
      <c r="E402" s="25"/>
      <c r="F402" s="24" t="s">
        <v>18</v>
      </c>
      <c r="G402" s="26">
        <v>1</v>
      </c>
      <c r="H402" s="31"/>
      <c r="I402" s="27">
        <v>0</v>
      </c>
      <c r="J402" s="28">
        <f t="shared" si="13"/>
        <v>0</v>
      </c>
      <c r="K402" s="29" t="s">
        <v>50</v>
      </c>
      <c r="L402" s="29" t="s">
        <v>45</v>
      </c>
      <c r="M402" s="29" t="s">
        <v>51</v>
      </c>
      <c r="N402" s="30" t="str">
        <f>VLOOKUP(M402,[9]OPERACIONAL!$A$1:$C$13,2,FALSE)</f>
        <v>SELECIONAR</v>
      </c>
    </row>
    <row r="403" spans="2:14">
      <c r="B403" s="23" t="str">
        <f t="shared" si="12"/>
        <v>U.</v>
      </c>
      <c r="C403" s="24" t="s">
        <v>4</v>
      </c>
      <c r="D403" s="25"/>
      <c r="E403" s="25"/>
      <c r="F403" s="24" t="s">
        <v>18</v>
      </c>
      <c r="G403" s="26">
        <v>1</v>
      </c>
      <c r="H403" s="31"/>
      <c r="I403" s="27">
        <v>0</v>
      </c>
      <c r="J403" s="28">
        <f t="shared" si="13"/>
        <v>0</v>
      </c>
      <c r="K403" s="29" t="s">
        <v>50</v>
      </c>
      <c r="L403" s="29" t="s">
        <v>45</v>
      </c>
      <c r="M403" s="29" t="s">
        <v>51</v>
      </c>
      <c r="N403" s="30" t="str">
        <f>VLOOKUP(M403,[9]OPERACIONAL!$A$1:$C$13,2,FALSE)</f>
        <v>SELECIONAR</v>
      </c>
    </row>
    <row r="404" spans="2:14">
      <c r="B404" s="23" t="str">
        <f t="shared" si="12"/>
        <v>U.</v>
      </c>
      <c r="C404" s="24" t="s">
        <v>4</v>
      </c>
      <c r="D404" s="25"/>
      <c r="E404" s="25"/>
      <c r="F404" s="24" t="s">
        <v>18</v>
      </c>
      <c r="G404" s="26">
        <v>1</v>
      </c>
      <c r="H404" s="31"/>
      <c r="I404" s="27">
        <v>0</v>
      </c>
      <c r="J404" s="28">
        <f t="shared" si="13"/>
        <v>0</v>
      </c>
      <c r="K404" s="29" t="s">
        <v>50</v>
      </c>
      <c r="L404" s="29" t="s">
        <v>45</v>
      </c>
      <c r="M404" s="29" t="s">
        <v>51</v>
      </c>
      <c r="N404" s="30" t="str">
        <f>VLOOKUP(M404,[9]OPERACIONAL!$A$1:$C$13,2,FALSE)</f>
        <v>SELECIONAR</v>
      </c>
    </row>
    <row r="405" spans="2:14">
      <c r="B405" s="23" t="str">
        <f t="shared" si="12"/>
        <v>U.</v>
      </c>
      <c r="C405" s="24" t="s">
        <v>4</v>
      </c>
      <c r="D405" s="25"/>
      <c r="E405" s="25"/>
      <c r="F405" s="24" t="s">
        <v>18</v>
      </c>
      <c r="G405" s="26">
        <v>1</v>
      </c>
      <c r="H405" s="31"/>
      <c r="I405" s="27">
        <v>0</v>
      </c>
      <c r="J405" s="28">
        <f t="shared" si="13"/>
        <v>0</v>
      </c>
      <c r="K405" s="29" t="s">
        <v>50</v>
      </c>
      <c r="L405" s="29" t="s">
        <v>45</v>
      </c>
      <c r="M405" s="29" t="s">
        <v>51</v>
      </c>
      <c r="N405" s="30" t="str">
        <f>VLOOKUP(M405,[9]OPERACIONAL!$A$1:$C$13,2,FALSE)</f>
        <v>SELECIONAR</v>
      </c>
    </row>
    <row r="406" spans="2:14">
      <c r="B406" s="23" t="str">
        <f t="shared" si="12"/>
        <v>U.</v>
      </c>
      <c r="C406" s="24" t="s">
        <v>4</v>
      </c>
      <c r="D406" s="25"/>
      <c r="E406" s="25"/>
      <c r="F406" s="24" t="s">
        <v>18</v>
      </c>
      <c r="G406" s="26">
        <v>1</v>
      </c>
      <c r="H406" s="31"/>
      <c r="I406" s="27">
        <v>0</v>
      </c>
      <c r="J406" s="28">
        <f t="shared" si="13"/>
        <v>0</v>
      </c>
      <c r="K406" s="29" t="s">
        <v>50</v>
      </c>
      <c r="L406" s="29" t="s">
        <v>45</v>
      </c>
      <c r="M406" s="29" t="s">
        <v>51</v>
      </c>
      <c r="N406" s="30" t="str">
        <f>VLOOKUP(M406,[9]OPERACIONAL!$A$1:$C$13,2,FALSE)</f>
        <v>SELECIONAR</v>
      </c>
    </row>
    <row r="407" spans="2:14">
      <c r="B407" s="23" t="str">
        <f t="shared" si="12"/>
        <v>U.</v>
      </c>
      <c r="C407" s="24" t="s">
        <v>4</v>
      </c>
      <c r="D407" s="25"/>
      <c r="E407" s="25"/>
      <c r="F407" s="24" t="s">
        <v>18</v>
      </c>
      <c r="G407" s="26">
        <v>1</v>
      </c>
      <c r="H407" s="31"/>
      <c r="I407" s="27">
        <v>0</v>
      </c>
      <c r="J407" s="28">
        <f t="shared" si="13"/>
        <v>0</v>
      </c>
      <c r="K407" s="29" t="s">
        <v>50</v>
      </c>
      <c r="L407" s="29" t="s">
        <v>45</v>
      </c>
      <c r="M407" s="29" t="s">
        <v>51</v>
      </c>
      <c r="N407" s="30" t="str">
        <f>VLOOKUP(M407,[9]OPERACIONAL!$A$1:$C$13,2,FALSE)</f>
        <v>SELECIONAR</v>
      </c>
    </row>
    <row r="408" spans="2:14">
      <c r="B408" s="23" t="str">
        <f t="shared" si="12"/>
        <v>U.</v>
      </c>
      <c r="C408" s="24" t="s">
        <v>4</v>
      </c>
      <c r="D408" s="25"/>
      <c r="E408" s="25"/>
      <c r="F408" s="24" t="s">
        <v>18</v>
      </c>
      <c r="G408" s="26">
        <v>1</v>
      </c>
      <c r="H408" s="31"/>
      <c r="I408" s="27">
        <v>0</v>
      </c>
      <c r="J408" s="28">
        <f t="shared" si="13"/>
        <v>0</v>
      </c>
      <c r="K408" s="29" t="s">
        <v>50</v>
      </c>
      <c r="L408" s="29" t="s">
        <v>45</v>
      </c>
      <c r="M408" s="29" t="s">
        <v>51</v>
      </c>
      <c r="N408" s="30" t="str">
        <f>VLOOKUP(M408,[9]OPERACIONAL!$A$1:$C$13,2,FALSE)</f>
        <v>SELECIONAR</v>
      </c>
    </row>
    <row r="409" spans="2:14">
      <c r="B409" s="23" t="str">
        <f t="shared" si="12"/>
        <v>U.</v>
      </c>
      <c r="C409" s="24" t="s">
        <v>4</v>
      </c>
      <c r="D409" s="25"/>
      <c r="E409" s="25"/>
      <c r="F409" s="24" t="s">
        <v>18</v>
      </c>
      <c r="G409" s="26">
        <v>1</v>
      </c>
      <c r="H409" s="31"/>
      <c r="I409" s="27">
        <v>0</v>
      </c>
      <c r="J409" s="28">
        <f t="shared" si="13"/>
        <v>0</v>
      </c>
      <c r="K409" s="29" t="s">
        <v>50</v>
      </c>
      <c r="L409" s="29" t="s">
        <v>45</v>
      </c>
      <c r="M409" s="29" t="s">
        <v>51</v>
      </c>
      <c r="N409" s="30" t="str">
        <f>VLOOKUP(M409,[9]OPERACIONAL!$A$1:$C$13,2,FALSE)</f>
        <v>SELECIONAR</v>
      </c>
    </row>
    <row r="410" spans="2:14">
      <c r="B410" s="23" t="str">
        <f t="shared" si="12"/>
        <v>U.</v>
      </c>
      <c r="C410" s="24" t="s">
        <v>4</v>
      </c>
      <c r="D410" s="25"/>
      <c r="E410" s="25"/>
      <c r="F410" s="24" t="s">
        <v>18</v>
      </c>
      <c r="G410" s="26">
        <v>1</v>
      </c>
      <c r="H410" s="31"/>
      <c r="I410" s="27">
        <v>0</v>
      </c>
      <c r="J410" s="28">
        <f t="shared" si="13"/>
        <v>0</v>
      </c>
      <c r="K410" s="29" t="s">
        <v>50</v>
      </c>
      <c r="L410" s="29" t="s">
        <v>45</v>
      </c>
      <c r="M410" s="29" t="s">
        <v>51</v>
      </c>
      <c r="N410" s="30" t="str">
        <f>VLOOKUP(M410,[9]OPERACIONAL!$A$1:$C$13,2,FALSE)</f>
        <v>SELECIONAR</v>
      </c>
    </row>
    <row r="411" spans="2:14">
      <c r="B411" s="23" t="str">
        <f t="shared" si="12"/>
        <v>U.</v>
      </c>
      <c r="C411" s="24" t="s">
        <v>4</v>
      </c>
      <c r="D411" s="25"/>
      <c r="E411" s="25"/>
      <c r="F411" s="24" t="s">
        <v>18</v>
      </c>
      <c r="G411" s="26">
        <v>1</v>
      </c>
      <c r="H411" s="31"/>
      <c r="I411" s="27">
        <v>0</v>
      </c>
      <c r="J411" s="28">
        <f t="shared" si="13"/>
        <v>0</v>
      </c>
      <c r="K411" s="29" t="s">
        <v>50</v>
      </c>
      <c r="L411" s="29" t="s">
        <v>45</v>
      </c>
      <c r="M411" s="29" t="s">
        <v>51</v>
      </c>
      <c r="N411" s="30" t="str">
        <f>VLOOKUP(M411,[9]OPERACIONAL!$A$1:$C$13,2,FALSE)</f>
        <v>SELECIONAR</v>
      </c>
    </row>
    <row r="412" spans="2:14">
      <c r="B412" s="23" t="str">
        <f t="shared" si="12"/>
        <v>U.</v>
      </c>
      <c r="C412" s="24" t="s">
        <v>4</v>
      </c>
      <c r="D412" s="25"/>
      <c r="E412" s="25"/>
      <c r="F412" s="24" t="s">
        <v>18</v>
      </c>
      <c r="G412" s="26">
        <v>1</v>
      </c>
      <c r="H412" s="31"/>
      <c r="I412" s="27">
        <v>0</v>
      </c>
      <c r="J412" s="28">
        <f t="shared" si="13"/>
        <v>0</v>
      </c>
      <c r="K412" s="29" t="s">
        <v>50</v>
      </c>
      <c r="L412" s="29" t="s">
        <v>45</v>
      </c>
      <c r="M412" s="29" t="s">
        <v>51</v>
      </c>
      <c r="N412" s="30" t="str">
        <f>VLOOKUP(M412,[9]OPERACIONAL!$A$1:$C$13,2,FALSE)</f>
        <v>SELECIONAR</v>
      </c>
    </row>
    <row r="413" spans="2:14">
      <c r="B413" s="23" t="str">
        <f t="shared" si="12"/>
        <v>U.</v>
      </c>
      <c r="C413" s="24" t="s">
        <v>4</v>
      </c>
      <c r="D413" s="25"/>
      <c r="E413" s="25"/>
      <c r="F413" s="24" t="s">
        <v>18</v>
      </c>
      <c r="G413" s="26">
        <v>1</v>
      </c>
      <c r="H413" s="31"/>
      <c r="I413" s="27">
        <v>0</v>
      </c>
      <c r="J413" s="28">
        <f t="shared" si="13"/>
        <v>0</v>
      </c>
      <c r="K413" s="29" t="s">
        <v>50</v>
      </c>
      <c r="L413" s="29" t="s">
        <v>45</v>
      </c>
      <c r="M413" s="29" t="s">
        <v>51</v>
      </c>
      <c r="N413" s="30" t="str">
        <f>VLOOKUP(M413,[9]OPERACIONAL!$A$1:$C$13,2,FALSE)</f>
        <v>SELECIONAR</v>
      </c>
    </row>
    <row r="414" spans="2:14">
      <c r="B414" s="23" t="str">
        <f t="shared" si="12"/>
        <v>U.</v>
      </c>
      <c r="C414" s="24" t="s">
        <v>4</v>
      </c>
      <c r="D414" s="25"/>
      <c r="E414" s="25"/>
      <c r="F414" s="24" t="s">
        <v>18</v>
      </c>
      <c r="G414" s="26">
        <v>1</v>
      </c>
      <c r="H414" s="31"/>
      <c r="I414" s="27">
        <v>0</v>
      </c>
      <c r="J414" s="28">
        <f t="shared" si="13"/>
        <v>0</v>
      </c>
      <c r="K414" s="29" t="s">
        <v>50</v>
      </c>
      <c r="L414" s="29" t="s">
        <v>45</v>
      </c>
      <c r="M414" s="29" t="s">
        <v>51</v>
      </c>
      <c r="N414" s="30" t="str">
        <f>VLOOKUP(M414,[9]OPERACIONAL!$A$1:$C$13,2,FALSE)</f>
        <v>SELECIONAR</v>
      </c>
    </row>
    <row r="415" spans="2:14">
      <c r="B415" s="23" t="str">
        <f t="shared" si="12"/>
        <v>U.</v>
      </c>
      <c r="C415" s="24" t="s">
        <v>4</v>
      </c>
      <c r="D415" s="25"/>
      <c r="E415" s="25"/>
      <c r="F415" s="24" t="s">
        <v>18</v>
      </c>
      <c r="G415" s="26">
        <v>1</v>
      </c>
      <c r="H415" s="31"/>
      <c r="I415" s="27">
        <v>0</v>
      </c>
      <c r="J415" s="28">
        <f t="shared" si="13"/>
        <v>0</v>
      </c>
      <c r="K415" s="29" t="s">
        <v>50</v>
      </c>
      <c r="L415" s="29" t="s">
        <v>45</v>
      </c>
      <c r="M415" s="29" t="s">
        <v>51</v>
      </c>
      <c r="N415" s="30" t="str">
        <f>VLOOKUP(M415,[9]OPERACIONAL!$A$1:$C$13,2,FALSE)</f>
        <v>SELECIONAR</v>
      </c>
    </row>
    <row r="416" spans="2:14">
      <c r="B416" s="23" t="str">
        <f t="shared" si="12"/>
        <v>U.</v>
      </c>
      <c r="C416" s="24" t="s">
        <v>4</v>
      </c>
      <c r="D416" s="25"/>
      <c r="E416" s="25"/>
      <c r="F416" s="24" t="s">
        <v>18</v>
      </c>
      <c r="G416" s="26">
        <v>1</v>
      </c>
      <c r="H416" s="31"/>
      <c r="I416" s="27">
        <v>0</v>
      </c>
      <c r="J416" s="28">
        <f t="shared" si="13"/>
        <v>0</v>
      </c>
      <c r="K416" s="29" t="s">
        <v>50</v>
      </c>
      <c r="L416" s="29" t="s">
        <v>45</v>
      </c>
      <c r="M416" s="29" t="s">
        <v>51</v>
      </c>
      <c r="N416" s="30" t="str">
        <f>VLOOKUP(M416,[9]OPERACIONAL!$A$1:$C$13,2,FALSE)</f>
        <v>SELECIONAR</v>
      </c>
    </row>
    <row r="417" spans="2:14">
      <c r="B417" s="23" t="str">
        <f t="shared" si="12"/>
        <v>U.</v>
      </c>
      <c r="C417" s="24" t="s">
        <v>4</v>
      </c>
      <c r="D417" s="25"/>
      <c r="E417" s="25"/>
      <c r="F417" s="24" t="s">
        <v>18</v>
      </c>
      <c r="G417" s="26">
        <v>1</v>
      </c>
      <c r="H417" s="31"/>
      <c r="I417" s="27">
        <v>0</v>
      </c>
      <c r="J417" s="28">
        <f t="shared" si="13"/>
        <v>0</v>
      </c>
      <c r="K417" s="29" t="s">
        <v>50</v>
      </c>
      <c r="L417" s="29" t="s">
        <v>45</v>
      </c>
      <c r="M417" s="29" t="s">
        <v>51</v>
      </c>
      <c r="N417" s="30" t="str">
        <f>VLOOKUP(M417,[9]OPERACIONAL!$A$1:$C$13,2,FALSE)</f>
        <v>SELECIONAR</v>
      </c>
    </row>
    <row r="418" spans="2:14">
      <c r="B418" s="23" t="str">
        <f t="shared" si="12"/>
        <v>U.</v>
      </c>
      <c r="C418" s="24" t="s">
        <v>4</v>
      </c>
      <c r="D418" s="25"/>
      <c r="E418" s="25"/>
      <c r="F418" s="24" t="s">
        <v>18</v>
      </c>
      <c r="G418" s="26">
        <v>1</v>
      </c>
      <c r="H418" s="31"/>
      <c r="I418" s="27">
        <v>0</v>
      </c>
      <c r="J418" s="28">
        <f t="shared" si="13"/>
        <v>0</v>
      </c>
      <c r="K418" s="29" t="s">
        <v>50</v>
      </c>
      <c r="L418" s="29" t="s">
        <v>45</v>
      </c>
      <c r="M418" s="29" t="s">
        <v>51</v>
      </c>
      <c r="N418" s="30" t="str">
        <f>VLOOKUP(M418,[9]OPERACIONAL!$A$1:$C$13,2,FALSE)</f>
        <v>SELECIONAR</v>
      </c>
    </row>
    <row r="419" spans="2:14">
      <c r="B419" s="23" t="str">
        <f t="shared" si="12"/>
        <v>U.</v>
      </c>
      <c r="C419" s="24" t="s">
        <v>4</v>
      </c>
      <c r="D419" s="25"/>
      <c r="E419" s="25"/>
      <c r="F419" s="24" t="s">
        <v>18</v>
      </c>
      <c r="G419" s="26">
        <v>1</v>
      </c>
      <c r="H419" s="31"/>
      <c r="I419" s="27">
        <v>0</v>
      </c>
      <c r="J419" s="28">
        <f t="shared" si="13"/>
        <v>0</v>
      </c>
      <c r="K419" s="29" t="s">
        <v>50</v>
      </c>
      <c r="L419" s="29" t="s">
        <v>45</v>
      </c>
      <c r="M419" s="29" t="s">
        <v>51</v>
      </c>
      <c r="N419" s="30" t="str">
        <f>VLOOKUP(M419,[9]OPERACIONAL!$A$1:$C$13,2,FALSE)</f>
        <v>SELECIONAR</v>
      </c>
    </row>
    <row r="420" spans="2:14">
      <c r="B420" s="23" t="str">
        <f t="shared" si="12"/>
        <v>U.</v>
      </c>
      <c r="C420" s="24" t="s">
        <v>4</v>
      </c>
      <c r="D420" s="25"/>
      <c r="E420" s="25"/>
      <c r="F420" s="24" t="s">
        <v>18</v>
      </c>
      <c r="G420" s="26">
        <v>1</v>
      </c>
      <c r="H420" s="31"/>
      <c r="I420" s="27">
        <v>0</v>
      </c>
      <c r="J420" s="28">
        <f t="shared" si="13"/>
        <v>0</v>
      </c>
      <c r="K420" s="29" t="s">
        <v>50</v>
      </c>
      <c r="L420" s="29" t="s">
        <v>45</v>
      </c>
      <c r="M420" s="29" t="s">
        <v>51</v>
      </c>
      <c r="N420" s="30" t="str">
        <f>VLOOKUP(M420,[9]OPERACIONAL!$A$1:$C$13,2,FALSE)</f>
        <v>SELECIONAR</v>
      </c>
    </row>
    <row r="421" spans="2:14">
      <c r="B421" s="23" t="str">
        <f t="shared" si="12"/>
        <v>U.</v>
      </c>
      <c r="C421" s="24" t="s">
        <v>4</v>
      </c>
      <c r="D421" s="25"/>
      <c r="E421" s="25"/>
      <c r="F421" s="24" t="s">
        <v>18</v>
      </c>
      <c r="G421" s="26">
        <v>1</v>
      </c>
      <c r="H421" s="31"/>
      <c r="I421" s="27">
        <v>0</v>
      </c>
      <c r="J421" s="28">
        <f t="shared" si="13"/>
        <v>0</v>
      </c>
      <c r="K421" s="29" t="s">
        <v>50</v>
      </c>
      <c r="L421" s="29" t="s">
        <v>45</v>
      </c>
      <c r="M421" s="29" t="s">
        <v>51</v>
      </c>
      <c r="N421" s="30" t="str">
        <f>VLOOKUP(M421,[9]OPERACIONAL!$A$1:$C$13,2,FALSE)</f>
        <v>SELECIONAR</v>
      </c>
    </row>
    <row r="422" spans="2:14">
      <c r="B422" s="23" t="str">
        <f t="shared" si="12"/>
        <v>U.</v>
      </c>
      <c r="C422" s="24" t="s">
        <v>4</v>
      </c>
      <c r="D422" s="25"/>
      <c r="E422" s="25"/>
      <c r="F422" s="24" t="s">
        <v>18</v>
      </c>
      <c r="G422" s="26">
        <v>1</v>
      </c>
      <c r="H422" s="31"/>
      <c r="I422" s="27">
        <v>0</v>
      </c>
      <c r="J422" s="28">
        <f t="shared" si="13"/>
        <v>0</v>
      </c>
      <c r="K422" s="29" t="s">
        <v>50</v>
      </c>
      <c r="L422" s="29" t="s">
        <v>45</v>
      </c>
      <c r="M422" s="29" t="s">
        <v>51</v>
      </c>
      <c r="N422" s="30" t="str">
        <f>VLOOKUP(M422,[9]OPERACIONAL!$A$1:$C$13,2,FALSE)</f>
        <v>SELECIONAR</v>
      </c>
    </row>
    <row r="423" spans="2:14">
      <c r="B423" s="23" t="str">
        <f t="shared" si="12"/>
        <v>U.</v>
      </c>
      <c r="C423" s="24" t="s">
        <v>4</v>
      </c>
      <c r="D423" s="25"/>
      <c r="E423" s="25"/>
      <c r="F423" s="24" t="s">
        <v>18</v>
      </c>
      <c r="G423" s="26">
        <v>1</v>
      </c>
      <c r="H423" s="31"/>
      <c r="I423" s="27">
        <v>0</v>
      </c>
      <c r="J423" s="28">
        <f t="shared" si="13"/>
        <v>0</v>
      </c>
      <c r="K423" s="29" t="s">
        <v>50</v>
      </c>
      <c r="L423" s="29" t="s">
        <v>45</v>
      </c>
      <c r="M423" s="29" t="s">
        <v>51</v>
      </c>
      <c r="N423" s="30" t="str">
        <f>VLOOKUP(M423,[9]OPERACIONAL!$A$1:$C$13,2,FALSE)</f>
        <v>SELECIONAR</v>
      </c>
    </row>
    <row r="424" spans="2:14">
      <c r="B424" s="23" t="str">
        <f t="shared" si="12"/>
        <v>U.</v>
      </c>
      <c r="C424" s="24" t="s">
        <v>4</v>
      </c>
      <c r="D424" s="25"/>
      <c r="E424" s="25"/>
      <c r="F424" s="24" t="s">
        <v>18</v>
      </c>
      <c r="G424" s="26">
        <v>1</v>
      </c>
      <c r="H424" s="31"/>
      <c r="I424" s="27">
        <v>0</v>
      </c>
      <c r="J424" s="28">
        <f t="shared" si="13"/>
        <v>0</v>
      </c>
      <c r="K424" s="29" t="s">
        <v>50</v>
      </c>
      <c r="L424" s="29" t="s">
        <v>45</v>
      </c>
      <c r="M424" s="29" t="s">
        <v>51</v>
      </c>
      <c r="N424" s="30" t="str">
        <f>VLOOKUP(M424,[9]OPERACIONAL!$A$1:$C$13,2,FALSE)</f>
        <v>SELECIONAR</v>
      </c>
    </row>
    <row r="425" spans="2:14">
      <c r="B425" s="23" t="str">
        <f t="shared" si="12"/>
        <v>U.</v>
      </c>
      <c r="C425" s="24" t="s">
        <v>4</v>
      </c>
      <c r="D425" s="25"/>
      <c r="E425" s="25"/>
      <c r="F425" s="24" t="s">
        <v>18</v>
      </c>
      <c r="G425" s="26">
        <v>1</v>
      </c>
      <c r="H425" s="31"/>
      <c r="I425" s="27">
        <v>0</v>
      </c>
      <c r="J425" s="28">
        <f t="shared" si="13"/>
        <v>0</v>
      </c>
      <c r="K425" s="29" t="s">
        <v>50</v>
      </c>
      <c r="L425" s="29" t="s">
        <v>45</v>
      </c>
      <c r="M425" s="29" t="s">
        <v>51</v>
      </c>
      <c r="N425" s="30" t="str">
        <f>VLOOKUP(M425,[9]OPERACIONAL!$A$1:$C$13,2,FALSE)</f>
        <v>SELECIONAR</v>
      </c>
    </row>
    <row r="426" spans="2:14">
      <c r="B426" s="23" t="str">
        <f t="shared" si="12"/>
        <v>U.</v>
      </c>
      <c r="C426" s="24" t="s">
        <v>4</v>
      </c>
      <c r="D426" s="25"/>
      <c r="E426" s="25"/>
      <c r="F426" s="24" t="s">
        <v>18</v>
      </c>
      <c r="G426" s="26">
        <v>1</v>
      </c>
      <c r="H426" s="31"/>
      <c r="I426" s="27">
        <v>0</v>
      </c>
      <c r="J426" s="28">
        <f t="shared" si="13"/>
        <v>0</v>
      </c>
      <c r="K426" s="29" t="s">
        <v>50</v>
      </c>
      <c r="L426" s="29" t="s">
        <v>45</v>
      </c>
      <c r="M426" s="29" t="s">
        <v>51</v>
      </c>
      <c r="N426" s="30" t="str">
        <f>VLOOKUP(M426,[9]OPERACIONAL!$A$1:$C$13,2,FALSE)</f>
        <v>SELECIONAR</v>
      </c>
    </row>
    <row r="427" spans="2:14">
      <c r="B427" s="23" t="str">
        <f t="shared" si="12"/>
        <v>U.</v>
      </c>
      <c r="C427" s="24" t="s">
        <v>4</v>
      </c>
      <c r="D427" s="25"/>
      <c r="E427" s="25"/>
      <c r="F427" s="24" t="s">
        <v>18</v>
      </c>
      <c r="G427" s="26">
        <v>1</v>
      </c>
      <c r="H427" s="31"/>
      <c r="I427" s="27">
        <v>0</v>
      </c>
      <c r="J427" s="28">
        <f t="shared" si="13"/>
        <v>0</v>
      </c>
      <c r="K427" s="29" t="s">
        <v>50</v>
      </c>
      <c r="L427" s="29" t="s">
        <v>45</v>
      </c>
      <c r="M427" s="29" t="s">
        <v>51</v>
      </c>
      <c r="N427" s="30" t="str">
        <f>VLOOKUP(M427,[9]OPERACIONAL!$A$1:$C$13,2,FALSE)</f>
        <v>SELECIONAR</v>
      </c>
    </row>
    <row r="428" spans="2:14">
      <c r="B428" s="23" t="str">
        <f t="shared" si="12"/>
        <v>U.</v>
      </c>
      <c r="C428" s="24" t="s">
        <v>4</v>
      </c>
      <c r="D428" s="25"/>
      <c r="E428" s="25"/>
      <c r="F428" s="24" t="s">
        <v>18</v>
      </c>
      <c r="G428" s="26">
        <v>1</v>
      </c>
      <c r="H428" s="31"/>
      <c r="I428" s="27">
        <v>0</v>
      </c>
      <c r="J428" s="28">
        <f t="shared" si="13"/>
        <v>0</v>
      </c>
      <c r="K428" s="29" t="s">
        <v>50</v>
      </c>
      <c r="L428" s="29" t="s">
        <v>45</v>
      </c>
      <c r="M428" s="29" t="s">
        <v>51</v>
      </c>
      <c r="N428" s="30" t="str">
        <f>VLOOKUP(M428,[9]OPERACIONAL!$A$1:$C$13,2,FALSE)</f>
        <v>SELECIONAR</v>
      </c>
    </row>
    <row r="429" spans="2:14">
      <c r="B429" s="23" t="str">
        <f t="shared" si="12"/>
        <v>U.</v>
      </c>
      <c r="C429" s="24" t="s">
        <v>4</v>
      </c>
      <c r="D429" s="25"/>
      <c r="E429" s="25"/>
      <c r="F429" s="24" t="s">
        <v>18</v>
      </c>
      <c r="G429" s="26">
        <v>1</v>
      </c>
      <c r="H429" s="31"/>
      <c r="I429" s="27">
        <v>0</v>
      </c>
      <c r="J429" s="28">
        <f t="shared" si="13"/>
        <v>0</v>
      </c>
      <c r="K429" s="29" t="s">
        <v>50</v>
      </c>
      <c r="L429" s="29" t="s">
        <v>45</v>
      </c>
      <c r="M429" s="29" t="s">
        <v>51</v>
      </c>
      <c r="N429" s="30" t="str">
        <f>VLOOKUP(M429,[9]OPERACIONAL!$A$1:$C$13,2,FALSE)</f>
        <v>SELECIONAR</v>
      </c>
    </row>
    <row r="430" spans="2:14">
      <c r="B430" s="23" t="str">
        <f t="shared" si="12"/>
        <v>U.</v>
      </c>
      <c r="C430" s="24" t="s">
        <v>4</v>
      </c>
      <c r="D430" s="25"/>
      <c r="E430" s="25"/>
      <c r="F430" s="24" t="s">
        <v>18</v>
      </c>
      <c r="G430" s="26">
        <v>1</v>
      </c>
      <c r="H430" s="31"/>
      <c r="I430" s="27">
        <v>0</v>
      </c>
      <c r="J430" s="28">
        <f t="shared" si="13"/>
        <v>0</v>
      </c>
      <c r="K430" s="29" t="s">
        <v>50</v>
      </c>
      <c r="L430" s="29" t="s">
        <v>45</v>
      </c>
      <c r="M430" s="29" t="s">
        <v>51</v>
      </c>
      <c r="N430" s="30" t="str">
        <f>VLOOKUP(M430,[9]OPERACIONAL!$A$1:$C$13,2,FALSE)</f>
        <v>SELECIONAR</v>
      </c>
    </row>
    <row r="431" spans="2:14">
      <c r="B431" s="23" t="str">
        <f t="shared" si="12"/>
        <v>U.</v>
      </c>
      <c r="C431" s="24" t="s">
        <v>4</v>
      </c>
      <c r="D431" s="25"/>
      <c r="E431" s="25"/>
      <c r="F431" s="24" t="s">
        <v>18</v>
      </c>
      <c r="G431" s="26">
        <v>1</v>
      </c>
      <c r="H431" s="31"/>
      <c r="I431" s="27">
        <v>0</v>
      </c>
      <c r="J431" s="28">
        <f t="shared" si="13"/>
        <v>0</v>
      </c>
      <c r="K431" s="29" t="s">
        <v>50</v>
      </c>
      <c r="L431" s="29" t="s">
        <v>45</v>
      </c>
      <c r="M431" s="29" t="s">
        <v>51</v>
      </c>
      <c r="N431" s="30" t="str">
        <f>VLOOKUP(M431,[9]OPERACIONAL!$A$1:$C$13,2,FALSE)</f>
        <v>SELECIONAR</v>
      </c>
    </row>
    <row r="432" spans="2:14">
      <c r="B432" s="23" t="str">
        <f t="shared" si="12"/>
        <v>U.</v>
      </c>
      <c r="C432" s="24" t="s">
        <v>4</v>
      </c>
      <c r="D432" s="25"/>
      <c r="E432" s="25"/>
      <c r="F432" s="24" t="s">
        <v>18</v>
      </c>
      <c r="G432" s="26">
        <v>1</v>
      </c>
      <c r="H432" s="31"/>
      <c r="I432" s="27">
        <v>0</v>
      </c>
      <c r="J432" s="28">
        <f t="shared" si="13"/>
        <v>0</v>
      </c>
      <c r="K432" s="29" t="s">
        <v>50</v>
      </c>
      <c r="L432" s="29" t="s">
        <v>45</v>
      </c>
      <c r="M432" s="29" t="s">
        <v>51</v>
      </c>
      <c r="N432" s="30" t="str">
        <f>VLOOKUP(M432,[9]OPERACIONAL!$A$1:$C$13,2,FALSE)</f>
        <v>SELECIONAR</v>
      </c>
    </row>
    <row r="433" spans="2:14">
      <c r="B433" s="23" t="str">
        <f t="shared" si="12"/>
        <v>U.</v>
      </c>
      <c r="C433" s="24" t="s">
        <v>4</v>
      </c>
      <c r="D433" s="25"/>
      <c r="E433" s="25"/>
      <c r="F433" s="24" t="s">
        <v>18</v>
      </c>
      <c r="G433" s="26">
        <v>1</v>
      </c>
      <c r="H433" s="31"/>
      <c r="I433" s="27">
        <v>0</v>
      </c>
      <c r="J433" s="28">
        <f t="shared" si="13"/>
        <v>0</v>
      </c>
      <c r="K433" s="29" t="s">
        <v>50</v>
      </c>
      <c r="L433" s="29" t="s">
        <v>45</v>
      </c>
      <c r="M433" s="29" t="s">
        <v>51</v>
      </c>
      <c r="N433" s="30" t="str">
        <f>VLOOKUP(M433,[9]OPERACIONAL!$A$1:$C$13,2,FALSE)</f>
        <v>SELECIONAR</v>
      </c>
    </row>
    <row r="434" spans="2:14">
      <c r="B434" s="23" t="str">
        <f t="shared" si="12"/>
        <v>U.</v>
      </c>
      <c r="C434" s="24" t="s">
        <v>4</v>
      </c>
      <c r="D434" s="25"/>
      <c r="E434" s="25"/>
      <c r="F434" s="24" t="s">
        <v>18</v>
      </c>
      <c r="G434" s="26">
        <v>1</v>
      </c>
      <c r="H434" s="31"/>
      <c r="I434" s="27">
        <v>0</v>
      </c>
      <c r="J434" s="28">
        <f t="shared" si="13"/>
        <v>0</v>
      </c>
      <c r="K434" s="29" t="s">
        <v>50</v>
      </c>
      <c r="L434" s="29" t="s">
        <v>45</v>
      </c>
      <c r="M434" s="29" t="s">
        <v>51</v>
      </c>
      <c r="N434" s="30" t="str">
        <f>VLOOKUP(M434,[9]OPERACIONAL!$A$1:$C$13,2,FALSE)</f>
        <v>SELECIONAR</v>
      </c>
    </row>
    <row r="435" spans="2:14">
      <c r="B435" s="23" t="str">
        <f t="shared" si="12"/>
        <v>U.</v>
      </c>
      <c r="C435" s="24" t="s">
        <v>4</v>
      </c>
      <c r="D435" s="25"/>
      <c r="E435" s="25"/>
      <c r="F435" s="24" t="s">
        <v>18</v>
      </c>
      <c r="G435" s="26">
        <v>1</v>
      </c>
      <c r="H435" s="31"/>
      <c r="I435" s="27">
        <v>0</v>
      </c>
      <c r="J435" s="28">
        <f t="shared" si="13"/>
        <v>0</v>
      </c>
      <c r="K435" s="29" t="s">
        <v>50</v>
      </c>
      <c r="L435" s="29" t="s">
        <v>45</v>
      </c>
      <c r="M435" s="29" t="s">
        <v>51</v>
      </c>
      <c r="N435" s="30" t="str">
        <f>VLOOKUP(M435,[9]OPERACIONAL!$A$1:$C$13,2,FALSE)</f>
        <v>SELECIONAR</v>
      </c>
    </row>
    <row r="436" spans="2:14">
      <c r="B436" s="23" t="str">
        <f t="shared" si="12"/>
        <v>U.</v>
      </c>
      <c r="C436" s="24" t="s">
        <v>4</v>
      </c>
      <c r="D436" s="25"/>
      <c r="E436" s="25"/>
      <c r="F436" s="24" t="s">
        <v>18</v>
      </c>
      <c r="G436" s="26">
        <v>1</v>
      </c>
      <c r="H436" s="31"/>
      <c r="I436" s="27">
        <v>0</v>
      </c>
      <c r="J436" s="28">
        <f t="shared" si="13"/>
        <v>0</v>
      </c>
      <c r="K436" s="29" t="s">
        <v>50</v>
      </c>
      <c r="L436" s="29" t="s">
        <v>45</v>
      </c>
      <c r="M436" s="29" t="s">
        <v>51</v>
      </c>
      <c r="N436" s="30" t="str">
        <f>VLOOKUP(M436,[9]OPERACIONAL!$A$1:$C$13,2,FALSE)</f>
        <v>SELECIONAR</v>
      </c>
    </row>
    <row r="437" spans="2:14">
      <c r="B437" s="23" t="str">
        <f t="shared" si="12"/>
        <v>U.</v>
      </c>
      <c r="C437" s="24" t="s">
        <v>4</v>
      </c>
      <c r="D437" s="25"/>
      <c r="E437" s="25"/>
      <c r="F437" s="24" t="s">
        <v>18</v>
      </c>
      <c r="G437" s="26">
        <v>1</v>
      </c>
      <c r="H437" s="31"/>
      <c r="I437" s="27">
        <v>0</v>
      </c>
      <c r="J437" s="28">
        <f t="shared" si="13"/>
        <v>0</v>
      </c>
      <c r="K437" s="29" t="s">
        <v>50</v>
      </c>
      <c r="L437" s="29" t="s">
        <v>45</v>
      </c>
      <c r="M437" s="29" t="s">
        <v>51</v>
      </c>
      <c r="N437" s="30" t="str">
        <f>VLOOKUP(M437,[9]OPERACIONAL!$A$1:$C$13,2,FALSE)</f>
        <v>SELECIONAR</v>
      </c>
    </row>
    <row r="438" spans="2:14">
      <c r="B438" s="23" t="str">
        <f t="shared" si="12"/>
        <v>U.</v>
      </c>
      <c r="C438" s="24" t="s">
        <v>4</v>
      </c>
      <c r="D438" s="25"/>
      <c r="E438" s="25"/>
      <c r="F438" s="24" t="s">
        <v>18</v>
      </c>
      <c r="G438" s="26">
        <v>1</v>
      </c>
      <c r="H438" s="31"/>
      <c r="I438" s="27">
        <v>0</v>
      </c>
      <c r="J438" s="28">
        <f t="shared" si="13"/>
        <v>0</v>
      </c>
      <c r="K438" s="29" t="s">
        <v>50</v>
      </c>
      <c r="L438" s="29" t="s">
        <v>45</v>
      </c>
      <c r="M438" s="29" t="s">
        <v>51</v>
      </c>
      <c r="N438" s="30" t="str">
        <f>VLOOKUP(M438,[9]OPERACIONAL!$A$1:$C$13,2,FALSE)</f>
        <v>SELECIONAR</v>
      </c>
    </row>
    <row r="439" spans="2:14">
      <c r="B439" s="23" t="str">
        <f t="shared" si="12"/>
        <v>U.</v>
      </c>
      <c r="C439" s="24" t="s">
        <v>4</v>
      </c>
      <c r="D439" s="25"/>
      <c r="E439" s="25"/>
      <c r="F439" s="24" t="s">
        <v>18</v>
      </c>
      <c r="G439" s="26">
        <v>1</v>
      </c>
      <c r="H439" s="31"/>
      <c r="I439" s="27">
        <v>0</v>
      </c>
      <c r="J439" s="28">
        <f t="shared" si="13"/>
        <v>0</v>
      </c>
      <c r="K439" s="29" t="s">
        <v>50</v>
      </c>
      <c r="L439" s="29" t="s">
        <v>45</v>
      </c>
      <c r="M439" s="29" t="s">
        <v>51</v>
      </c>
      <c r="N439" s="30" t="str">
        <f>VLOOKUP(M439,[9]OPERACIONAL!$A$1:$C$13,2,FALSE)</f>
        <v>SELECIONAR</v>
      </c>
    </row>
    <row r="440" spans="2:14">
      <c r="B440" s="23" t="str">
        <f t="shared" si="12"/>
        <v>U.</v>
      </c>
      <c r="C440" s="24" t="s">
        <v>4</v>
      </c>
      <c r="D440" s="25"/>
      <c r="E440" s="25"/>
      <c r="F440" s="24" t="s">
        <v>18</v>
      </c>
      <c r="G440" s="26">
        <v>1</v>
      </c>
      <c r="H440" s="31"/>
      <c r="I440" s="27">
        <v>0</v>
      </c>
      <c r="J440" s="28">
        <f t="shared" si="13"/>
        <v>0</v>
      </c>
      <c r="K440" s="29" t="s">
        <v>50</v>
      </c>
      <c r="L440" s="29" t="s">
        <v>45</v>
      </c>
      <c r="M440" s="29" t="s">
        <v>51</v>
      </c>
      <c r="N440" s="30" t="str">
        <f>VLOOKUP(M440,[9]OPERACIONAL!$A$1:$C$13,2,FALSE)</f>
        <v>SELECIONAR</v>
      </c>
    </row>
    <row r="441" spans="2:14">
      <c r="B441" s="23" t="str">
        <f t="shared" si="12"/>
        <v>U.</v>
      </c>
      <c r="C441" s="24" t="s">
        <v>4</v>
      </c>
      <c r="D441" s="25"/>
      <c r="E441" s="25"/>
      <c r="F441" s="24" t="s">
        <v>18</v>
      </c>
      <c r="G441" s="26">
        <v>1</v>
      </c>
      <c r="H441" s="31"/>
      <c r="I441" s="27">
        <v>0</v>
      </c>
      <c r="J441" s="28">
        <f t="shared" si="13"/>
        <v>0</v>
      </c>
      <c r="K441" s="29" t="s">
        <v>50</v>
      </c>
      <c r="L441" s="29" t="s">
        <v>45</v>
      </c>
      <c r="M441" s="29" t="s">
        <v>51</v>
      </c>
      <c r="N441" s="30" t="str">
        <f>VLOOKUP(M441,[9]OPERACIONAL!$A$1:$C$13,2,FALSE)</f>
        <v>SELECIONAR</v>
      </c>
    </row>
    <row r="442" spans="2:14">
      <c r="B442" s="23" t="str">
        <f t="shared" si="12"/>
        <v>U.</v>
      </c>
      <c r="C442" s="24" t="s">
        <v>4</v>
      </c>
      <c r="D442" s="25"/>
      <c r="E442" s="25"/>
      <c r="F442" s="24" t="s">
        <v>18</v>
      </c>
      <c r="G442" s="26">
        <v>1</v>
      </c>
      <c r="H442" s="31"/>
      <c r="I442" s="27">
        <v>0</v>
      </c>
      <c r="J442" s="28">
        <f t="shared" si="13"/>
        <v>0</v>
      </c>
      <c r="K442" s="29" t="s">
        <v>50</v>
      </c>
      <c r="L442" s="29" t="s">
        <v>45</v>
      </c>
      <c r="M442" s="29" t="s">
        <v>51</v>
      </c>
      <c r="N442" s="30" t="str">
        <f>VLOOKUP(M442,[9]OPERACIONAL!$A$1:$C$13,2,FALSE)</f>
        <v>SELECIONAR</v>
      </c>
    </row>
    <row r="443" spans="2:14">
      <c r="B443" s="23" t="str">
        <f t="shared" si="12"/>
        <v>U.</v>
      </c>
      <c r="C443" s="24" t="s">
        <v>4</v>
      </c>
      <c r="D443" s="25"/>
      <c r="E443" s="25"/>
      <c r="F443" s="24" t="s">
        <v>18</v>
      </c>
      <c r="G443" s="26">
        <v>1</v>
      </c>
      <c r="H443" s="31"/>
      <c r="I443" s="27">
        <v>0</v>
      </c>
      <c r="J443" s="28">
        <f t="shared" si="13"/>
        <v>0</v>
      </c>
      <c r="K443" s="29" t="s">
        <v>50</v>
      </c>
      <c r="L443" s="29" t="s">
        <v>45</v>
      </c>
      <c r="M443" s="29" t="s">
        <v>51</v>
      </c>
      <c r="N443" s="30" t="str">
        <f>VLOOKUP(M443,[9]OPERACIONAL!$A$1:$C$13,2,FALSE)</f>
        <v>SELECIONAR</v>
      </c>
    </row>
    <row r="444" spans="2:14">
      <c r="B444" s="23" t="str">
        <f t="shared" si="12"/>
        <v>U.</v>
      </c>
      <c r="C444" s="24" t="s">
        <v>4</v>
      </c>
      <c r="D444" s="25"/>
      <c r="E444" s="25"/>
      <c r="F444" s="24" t="s">
        <v>18</v>
      </c>
      <c r="G444" s="26">
        <v>1</v>
      </c>
      <c r="H444" s="31"/>
      <c r="I444" s="27">
        <v>0</v>
      </c>
      <c r="J444" s="28">
        <f t="shared" si="13"/>
        <v>0</v>
      </c>
      <c r="K444" s="29" t="s">
        <v>50</v>
      </c>
      <c r="L444" s="29" t="s">
        <v>45</v>
      </c>
      <c r="M444" s="29" t="s">
        <v>51</v>
      </c>
      <c r="N444" s="30" t="str">
        <f>VLOOKUP(M444,[9]OPERACIONAL!$A$1:$C$13,2,FALSE)</f>
        <v>SELECIONAR</v>
      </c>
    </row>
    <row r="445" spans="2:14">
      <c r="B445" s="23" t="str">
        <f t="shared" si="12"/>
        <v>U.</v>
      </c>
      <c r="C445" s="24" t="s">
        <v>4</v>
      </c>
      <c r="D445" s="25"/>
      <c r="E445" s="25"/>
      <c r="F445" s="24" t="s">
        <v>18</v>
      </c>
      <c r="G445" s="26">
        <v>1</v>
      </c>
      <c r="H445" s="31"/>
      <c r="I445" s="27">
        <v>0</v>
      </c>
      <c r="J445" s="28">
        <f t="shared" si="13"/>
        <v>0</v>
      </c>
      <c r="K445" s="29" t="s">
        <v>50</v>
      </c>
      <c r="L445" s="29" t="s">
        <v>45</v>
      </c>
      <c r="M445" s="29" t="s">
        <v>51</v>
      </c>
      <c r="N445" s="30" t="str">
        <f>VLOOKUP(M445,[9]OPERACIONAL!$A$1:$C$13,2,FALSE)</f>
        <v>SELECIONAR</v>
      </c>
    </row>
    <row r="446" spans="2:14">
      <c r="B446" s="23" t="str">
        <f t="shared" si="12"/>
        <v>U.</v>
      </c>
      <c r="C446" s="24" t="s">
        <v>4</v>
      </c>
      <c r="D446" s="25"/>
      <c r="E446" s="25"/>
      <c r="F446" s="24" t="s">
        <v>18</v>
      </c>
      <c r="G446" s="26">
        <v>1</v>
      </c>
      <c r="H446" s="31"/>
      <c r="I446" s="27">
        <v>0</v>
      </c>
      <c r="J446" s="28">
        <f t="shared" si="13"/>
        <v>0</v>
      </c>
      <c r="K446" s="29" t="s">
        <v>50</v>
      </c>
      <c r="L446" s="29" t="s">
        <v>45</v>
      </c>
      <c r="M446" s="29" t="s">
        <v>51</v>
      </c>
      <c r="N446" s="30" t="str">
        <f>VLOOKUP(M446,[9]OPERACIONAL!$A$1:$C$13,2,FALSE)</f>
        <v>SELECIONAR</v>
      </c>
    </row>
    <row r="447" spans="2:14">
      <c r="B447" s="23" t="str">
        <f t="shared" si="12"/>
        <v>U.</v>
      </c>
      <c r="C447" s="24" t="s">
        <v>4</v>
      </c>
      <c r="D447" s="25"/>
      <c r="E447" s="25"/>
      <c r="F447" s="24" t="s">
        <v>18</v>
      </c>
      <c r="G447" s="26">
        <v>1</v>
      </c>
      <c r="H447" s="31"/>
      <c r="I447" s="27">
        <v>0</v>
      </c>
      <c r="J447" s="28">
        <f t="shared" si="13"/>
        <v>0</v>
      </c>
      <c r="K447" s="29" t="s">
        <v>50</v>
      </c>
      <c r="L447" s="29" t="s">
        <v>45</v>
      </c>
      <c r="M447" s="29" t="s">
        <v>51</v>
      </c>
      <c r="N447" s="30" t="str">
        <f>VLOOKUP(M447,[9]OPERACIONAL!$A$1:$C$13,2,FALSE)</f>
        <v>SELECIONAR</v>
      </c>
    </row>
    <row r="448" spans="2:14">
      <c r="B448" s="23" t="str">
        <f t="shared" si="12"/>
        <v>U.</v>
      </c>
      <c r="C448" s="24" t="s">
        <v>4</v>
      </c>
      <c r="D448" s="25"/>
      <c r="E448" s="25"/>
      <c r="F448" s="24" t="s">
        <v>18</v>
      </c>
      <c r="G448" s="26">
        <v>1</v>
      </c>
      <c r="H448" s="31"/>
      <c r="I448" s="27">
        <v>0</v>
      </c>
      <c r="J448" s="28">
        <f t="shared" si="13"/>
        <v>0</v>
      </c>
      <c r="K448" s="29" t="s">
        <v>50</v>
      </c>
      <c r="L448" s="29" t="s">
        <v>45</v>
      </c>
      <c r="M448" s="29" t="s">
        <v>51</v>
      </c>
      <c r="N448" s="30" t="str">
        <f>VLOOKUP(M448,[9]OPERACIONAL!$A$1:$C$13,2,FALSE)</f>
        <v>SELECIONAR</v>
      </c>
    </row>
    <row r="449" spans="2:14">
      <c r="B449" s="23" t="str">
        <f t="shared" si="12"/>
        <v>U.</v>
      </c>
      <c r="C449" s="24" t="s">
        <v>4</v>
      </c>
      <c r="D449" s="25"/>
      <c r="E449" s="25"/>
      <c r="F449" s="24" t="s">
        <v>18</v>
      </c>
      <c r="G449" s="26">
        <v>1</v>
      </c>
      <c r="H449" s="31"/>
      <c r="I449" s="27">
        <v>0</v>
      </c>
      <c r="J449" s="28">
        <f t="shared" si="13"/>
        <v>0</v>
      </c>
      <c r="K449" s="29" t="s">
        <v>50</v>
      </c>
      <c r="L449" s="29" t="s">
        <v>45</v>
      </c>
      <c r="M449" s="29" t="s">
        <v>51</v>
      </c>
      <c r="N449" s="30" t="str">
        <f>VLOOKUP(M449,[9]OPERACIONAL!$A$1:$C$13,2,FALSE)</f>
        <v>SELECIONAR</v>
      </c>
    </row>
    <row r="450" spans="2:14">
      <c r="B450" s="23" t="str">
        <f t="shared" si="12"/>
        <v>U.</v>
      </c>
      <c r="C450" s="24" t="s">
        <v>4</v>
      </c>
      <c r="D450" s="25"/>
      <c r="E450" s="25"/>
      <c r="F450" s="24" t="s">
        <v>18</v>
      </c>
      <c r="G450" s="26">
        <v>1</v>
      </c>
      <c r="H450" s="31"/>
      <c r="I450" s="27">
        <v>0</v>
      </c>
      <c r="J450" s="28">
        <f t="shared" si="13"/>
        <v>0</v>
      </c>
      <c r="K450" s="29" t="s">
        <v>50</v>
      </c>
      <c r="L450" s="29" t="s">
        <v>45</v>
      </c>
      <c r="M450" s="29" t="s">
        <v>51</v>
      </c>
      <c r="N450" s="30" t="str">
        <f>VLOOKUP(M450,[9]OPERACIONAL!$A$1:$C$13,2,FALSE)</f>
        <v>SELECIONAR</v>
      </c>
    </row>
    <row r="451" spans="2:14">
      <c r="B451" s="23" t="str">
        <f t="shared" si="12"/>
        <v>U.</v>
      </c>
      <c r="C451" s="24" t="s">
        <v>4</v>
      </c>
      <c r="D451" s="25"/>
      <c r="E451" s="25"/>
      <c r="F451" s="24" t="s">
        <v>18</v>
      </c>
      <c r="G451" s="26">
        <v>1</v>
      </c>
      <c r="H451" s="31"/>
      <c r="I451" s="27">
        <v>0</v>
      </c>
      <c r="J451" s="28">
        <f t="shared" si="13"/>
        <v>0</v>
      </c>
      <c r="K451" s="29" t="s">
        <v>50</v>
      </c>
      <c r="L451" s="29" t="s">
        <v>45</v>
      </c>
      <c r="M451" s="29" t="s">
        <v>51</v>
      </c>
      <c r="N451" s="30" t="str">
        <f>VLOOKUP(M451,[9]OPERACIONAL!$A$1:$C$13,2,FALSE)</f>
        <v>SELECIONAR</v>
      </c>
    </row>
    <row r="452" spans="2:14">
      <c r="B452" s="23" t="str">
        <f t="shared" si="12"/>
        <v>U.</v>
      </c>
      <c r="C452" s="24" t="s">
        <v>4</v>
      </c>
      <c r="D452" s="25"/>
      <c r="E452" s="25"/>
      <c r="F452" s="24" t="s">
        <v>18</v>
      </c>
      <c r="G452" s="26">
        <v>1</v>
      </c>
      <c r="H452" s="31"/>
      <c r="I452" s="27">
        <v>0</v>
      </c>
      <c r="J452" s="28">
        <f t="shared" si="13"/>
        <v>0</v>
      </c>
      <c r="K452" s="29" t="s">
        <v>50</v>
      </c>
      <c r="L452" s="29" t="s">
        <v>45</v>
      </c>
      <c r="M452" s="29" t="s">
        <v>51</v>
      </c>
      <c r="N452" s="30" t="str">
        <f>VLOOKUP(M452,[9]OPERACIONAL!$A$1:$C$13,2,FALSE)</f>
        <v>SELECIONAR</v>
      </c>
    </row>
    <row r="453" spans="2:14">
      <c r="B453" s="23" t="str">
        <f t="shared" ref="B453:B516" si="14">MID(C453,1,2)</f>
        <v>U.</v>
      </c>
      <c r="C453" s="24" t="s">
        <v>4</v>
      </c>
      <c r="D453" s="25"/>
      <c r="E453" s="25"/>
      <c r="F453" s="24" t="s">
        <v>18</v>
      </c>
      <c r="G453" s="26">
        <v>1</v>
      </c>
      <c r="H453" s="31"/>
      <c r="I453" s="27">
        <v>0</v>
      </c>
      <c r="J453" s="28">
        <f t="shared" ref="J453:J516" si="15">G453*I453</f>
        <v>0</v>
      </c>
      <c r="K453" s="29" t="s">
        <v>50</v>
      </c>
      <c r="L453" s="29" t="s">
        <v>45</v>
      </c>
      <c r="M453" s="29" t="s">
        <v>51</v>
      </c>
      <c r="N453" s="30" t="str">
        <f>VLOOKUP(M453,[9]OPERACIONAL!$A$1:$C$13,2,FALSE)</f>
        <v>SELECIONAR</v>
      </c>
    </row>
    <row r="454" spans="2:14">
      <c r="B454" s="23" t="str">
        <f t="shared" si="14"/>
        <v>U.</v>
      </c>
      <c r="C454" s="24" t="s">
        <v>4</v>
      </c>
      <c r="D454" s="25"/>
      <c r="E454" s="25"/>
      <c r="F454" s="24" t="s">
        <v>18</v>
      </c>
      <c r="G454" s="26">
        <v>1</v>
      </c>
      <c r="H454" s="31"/>
      <c r="I454" s="27">
        <v>0</v>
      </c>
      <c r="J454" s="28">
        <f t="shared" si="15"/>
        <v>0</v>
      </c>
      <c r="K454" s="29" t="s">
        <v>50</v>
      </c>
      <c r="L454" s="29" t="s">
        <v>45</v>
      </c>
      <c r="M454" s="29" t="s">
        <v>51</v>
      </c>
      <c r="N454" s="30" t="str">
        <f>VLOOKUP(M454,[9]OPERACIONAL!$A$1:$C$13,2,FALSE)</f>
        <v>SELECIONAR</v>
      </c>
    </row>
    <row r="455" spans="2:14">
      <c r="B455" s="23" t="str">
        <f t="shared" si="14"/>
        <v>U.</v>
      </c>
      <c r="C455" s="24" t="s">
        <v>4</v>
      </c>
      <c r="D455" s="25"/>
      <c r="E455" s="25"/>
      <c r="F455" s="24" t="s">
        <v>18</v>
      </c>
      <c r="G455" s="26">
        <v>1</v>
      </c>
      <c r="H455" s="31"/>
      <c r="I455" s="27">
        <v>0</v>
      </c>
      <c r="J455" s="28">
        <f t="shared" si="15"/>
        <v>0</v>
      </c>
      <c r="K455" s="29" t="s">
        <v>50</v>
      </c>
      <c r="L455" s="29" t="s">
        <v>45</v>
      </c>
      <c r="M455" s="29" t="s">
        <v>51</v>
      </c>
      <c r="N455" s="30" t="str">
        <f>VLOOKUP(M455,[9]OPERACIONAL!$A$1:$C$13,2,FALSE)</f>
        <v>SELECIONAR</v>
      </c>
    </row>
    <row r="456" spans="2:14">
      <c r="B456" s="23" t="str">
        <f t="shared" si="14"/>
        <v>U.</v>
      </c>
      <c r="C456" s="24" t="s">
        <v>4</v>
      </c>
      <c r="D456" s="25"/>
      <c r="E456" s="25"/>
      <c r="F456" s="24" t="s">
        <v>18</v>
      </c>
      <c r="G456" s="26">
        <v>1</v>
      </c>
      <c r="H456" s="31"/>
      <c r="I456" s="27">
        <v>0</v>
      </c>
      <c r="J456" s="28">
        <f t="shared" si="15"/>
        <v>0</v>
      </c>
      <c r="K456" s="29" t="s">
        <v>50</v>
      </c>
      <c r="L456" s="29" t="s">
        <v>45</v>
      </c>
      <c r="M456" s="29" t="s">
        <v>51</v>
      </c>
      <c r="N456" s="30" t="str">
        <f>VLOOKUP(M456,[9]OPERACIONAL!$A$1:$C$13,2,FALSE)</f>
        <v>SELECIONAR</v>
      </c>
    </row>
    <row r="457" spans="2:14">
      <c r="B457" s="23" t="str">
        <f t="shared" si="14"/>
        <v>U.</v>
      </c>
      <c r="C457" s="24" t="s">
        <v>4</v>
      </c>
      <c r="D457" s="25"/>
      <c r="E457" s="25"/>
      <c r="F457" s="24" t="s">
        <v>18</v>
      </c>
      <c r="G457" s="26">
        <v>1</v>
      </c>
      <c r="H457" s="31"/>
      <c r="I457" s="27">
        <v>0</v>
      </c>
      <c r="J457" s="28">
        <f t="shared" si="15"/>
        <v>0</v>
      </c>
      <c r="K457" s="29" t="s">
        <v>50</v>
      </c>
      <c r="L457" s="29" t="s">
        <v>45</v>
      </c>
      <c r="M457" s="29" t="s">
        <v>51</v>
      </c>
      <c r="N457" s="30" t="str">
        <f>VLOOKUP(M457,[9]OPERACIONAL!$A$1:$C$13,2,FALSE)</f>
        <v>SELECIONAR</v>
      </c>
    </row>
    <row r="458" spans="2:14">
      <c r="B458" s="23" t="str">
        <f t="shared" si="14"/>
        <v>U.</v>
      </c>
      <c r="C458" s="24" t="s">
        <v>4</v>
      </c>
      <c r="D458" s="25"/>
      <c r="E458" s="25"/>
      <c r="F458" s="24" t="s">
        <v>18</v>
      </c>
      <c r="G458" s="26">
        <v>1</v>
      </c>
      <c r="H458" s="31"/>
      <c r="I458" s="27">
        <v>0</v>
      </c>
      <c r="J458" s="28">
        <f t="shared" si="15"/>
        <v>0</v>
      </c>
      <c r="K458" s="29" t="s">
        <v>50</v>
      </c>
      <c r="L458" s="29" t="s">
        <v>45</v>
      </c>
      <c r="M458" s="29" t="s">
        <v>51</v>
      </c>
      <c r="N458" s="30" t="str">
        <f>VLOOKUP(M458,[9]OPERACIONAL!$A$1:$C$13,2,FALSE)</f>
        <v>SELECIONAR</v>
      </c>
    </row>
    <row r="459" spans="2:14">
      <c r="B459" s="23" t="str">
        <f t="shared" si="14"/>
        <v>U.</v>
      </c>
      <c r="C459" s="24" t="s">
        <v>4</v>
      </c>
      <c r="D459" s="25"/>
      <c r="E459" s="25"/>
      <c r="F459" s="24" t="s">
        <v>18</v>
      </c>
      <c r="G459" s="26">
        <v>1</v>
      </c>
      <c r="H459" s="31"/>
      <c r="I459" s="27">
        <v>0</v>
      </c>
      <c r="J459" s="28">
        <f t="shared" si="15"/>
        <v>0</v>
      </c>
      <c r="K459" s="29" t="s">
        <v>50</v>
      </c>
      <c r="L459" s="29" t="s">
        <v>45</v>
      </c>
      <c r="M459" s="29" t="s">
        <v>51</v>
      </c>
      <c r="N459" s="30" t="str">
        <f>VLOOKUP(M459,[9]OPERACIONAL!$A$1:$C$13,2,FALSE)</f>
        <v>SELECIONAR</v>
      </c>
    </row>
    <row r="460" spans="2:14">
      <c r="B460" s="23" t="str">
        <f t="shared" si="14"/>
        <v>U.</v>
      </c>
      <c r="C460" s="24" t="s">
        <v>4</v>
      </c>
      <c r="D460" s="25"/>
      <c r="E460" s="25"/>
      <c r="F460" s="24" t="s">
        <v>18</v>
      </c>
      <c r="G460" s="26">
        <v>1</v>
      </c>
      <c r="H460" s="31"/>
      <c r="I460" s="27">
        <v>0</v>
      </c>
      <c r="J460" s="28">
        <f t="shared" si="15"/>
        <v>0</v>
      </c>
      <c r="K460" s="29" t="s">
        <v>50</v>
      </c>
      <c r="L460" s="29" t="s">
        <v>45</v>
      </c>
      <c r="M460" s="29" t="s">
        <v>51</v>
      </c>
      <c r="N460" s="30" t="str">
        <f>VLOOKUP(M460,[9]OPERACIONAL!$A$1:$C$13,2,FALSE)</f>
        <v>SELECIONAR</v>
      </c>
    </row>
    <row r="461" spans="2:14">
      <c r="B461" s="23" t="str">
        <f t="shared" si="14"/>
        <v>U.</v>
      </c>
      <c r="C461" s="24" t="s">
        <v>4</v>
      </c>
      <c r="D461" s="25"/>
      <c r="E461" s="25"/>
      <c r="F461" s="24" t="s">
        <v>18</v>
      </c>
      <c r="G461" s="26">
        <v>1</v>
      </c>
      <c r="H461" s="31"/>
      <c r="I461" s="27">
        <v>0</v>
      </c>
      <c r="J461" s="28">
        <f t="shared" si="15"/>
        <v>0</v>
      </c>
      <c r="K461" s="29" t="s">
        <v>50</v>
      </c>
      <c r="L461" s="29" t="s">
        <v>45</v>
      </c>
      <c r="M461" s="29" t="s">
        <v>51</v>
      </c>
      <c r="N461" s="30" t="str">
        <f>VLOOKUP(M461,[9]OPERACIONAL!$A$1:$C$13,2,FALSE)</f>
        <v>SELECIONAR</v>
      </c>
    </row>
    <row r="462" spans="2:14">
      <c r="B462" s="23" t="str">
        <f t="shared" si="14"/>
        <v>U.</v>
      </c>
      <c r="C462" s="24" t="s">
        <v>4</v>
      </c>
      <c r="D462" s="25"/>
      <c r="E462" s="25"/>
      <c r="F462" s="24" t="s">
        <v>18</v>
      </c>
      <c r="G462" s="26">
        <v>1</v>
      </c>
      <c r="H462" s="31"/>
      <c r="I462" s="27">
        <v>0</v>
      </c>
      <c r="J462" s="28">
        <f t="shared" si="15"/>
        <v>0</v>
      </c>
      <c r="K462" s="29" t="s">
        <v>50</v>
      </c>
      <c r="L462" s="29" t="s">
        <v>45</v>
      </c>
      <c r="M462" s="29" t="s">
        <v>51</v>
      </c>
      <c r="N462" s="30" t="str">
        <f>VLOOKUP(M462,[9]OPERACIONAL!$A$1:$C$13,2,FALSE)</f>
        <v>SELECIONAR</v>
      </c>
    </row>
    <row r="463" spans="2:14">
      <c r="B463" s="23" t="str">
        <f t="shared" si="14"/>
        <v>U.</v>
      </c>
      <c r="C463" s="24" t="s">
        <v>4</v>
      </c>
      <c r="D463" s="25"/>
      <c r="E463" s="25"/>
      <c r="F463" s="24" t="s">
        <v>18</v>
      </c>
      <c r="G463" s="26">
        <v>1</v>
      </c>
      <c r="H463" s="31"/>
      <c r="I463" s="27">
        <v>0</v>
      </c>
      <c r="J463" s="28">
        <f t="shared" si="15"/>
        <v>0</v>
      </c>
      <c r="K463" s="29" t="s">
        <v>50</v>
      </c>
      <c r="L463" s="29" t="s">
        <v>45</v>
      </c>
      <c r="M463" s="29" t="s">
        <v>51</v>
      </c>
      <c r="N463" s="30" t="str">
        <f>VLOOKUP(M463,[9]OPERACIONAL!$A$1:$C$13,2,FALSE)</f>
        <v>SELECIONAR</v>
      </c>
    </row>
    <row r="464" spans="2:14">
      <c r="B464" s="23" t="str">
        <f t="shared" si="14"/>
        <v>U.</v>
      </c>
      <c r="C464" s="24" t="s">
        <v>4</v>
      </c>
      <c r="D464" s="25"/>
      <c r="E464" s="25"/>
      <c r="F464" s="24" t="s">
        <v>18</v>
      </c>
      <c r="G464" s="26">
        <v>1</v>
      </c>
      <c r="H464" s="31"/>
      <c r="I464" s="27">
        <v>0</v>
      </c>
      <c r="J464" s="28">
        <f t="shared" si="15"/>
        <v>0</v>
      </c>
      <c r="K464" s="29" t="s">
        <v>50</v>
      </c>
      <c r="L464" s="29" t="s">
        <v>45</v>
      </c>
      <c r="M464" s="29" t="s">
        <v>51</v>
      </c>
      <c r="N464" s="30" t="str">
        <f>VLOOKUP(M464,[9]OPERACIONAL!$A$1:$C$13,2,FALSE)</f>
        <v>SELECIONAR</v>
      </c>
    </row>
    <row r="465" spans="2:14">
      <c r="B465" s="23" t="str">
        <f t="shared" si="14"/>
        <v>U.</v>
      </c>
      <c r="C465" s="24" t="s">
        <v>4</v>
      </c>
      <c r="D465" s="25"/>
      <c r="E465" s="25"/>
      <c r="F465" s="24" t="s">
        <v>18</v>
      </c>
      <c r="G465" s="26">
        <v>1</v>
      </c>
      <c r="H465" s="31"/>
      <c r="I465" s="27">
        <v>0</v>
      </c>
      <c r="J465" s="28">
        <f t="shared" si="15"/>
        <v>0</v>
      </c>
      <c r="K465" s="29" t="s">
        <v>50</v>
      </c>
      <c r="L465" s="29" t="s">
        <v>45</v>
      </c>
      <c r="M465" s="29" t="s">
        <v>51</v>
      </c>
      <c r="N465" s="30" t="str">
        <f>VLOOKUP(M465,[9]OPERACIONAL!$A$1:$C$13,2,FALSE)</f>
        <v>SELECIONAR</v>
      </c>
    </row>
    <row r="466" spans="2:14">
      <c r="B466" s="23" t="str">
        <f t="shared" si="14"/>
        <v>U.</v>
      </c>
      <c r="C466" s="24" t="s">
        <v>4</v>
      </c>
      <c r="D466" s="25"/>
      <c r="E466" s="25"/>
      <c r="F466" s="24" t="s">
        <v>18</v>
      </c>
      <c r="G466" s="26">
        <v>1</v>
      </c>
      <c r="H466" s="31"/>
      <c r="I466" s="27">
        <v>0</v>
      </c>
      <c r="J466" s="28">
        <f t="shared" si="15"/>
        <v>0</v>
      </c>
      <c r="K466" s="29" t="s">
        <v>50</v>
      </c>
      <c r="L466" s="29" t="s">
        <v>45</v>
      </c>
      <c r="M466" s="29" t="s">
        <v>51</v>
      </c>
      <c r="N466" s="30" t="str">
        <f>VLOOKUP(M466,[9]OPERACIONAL!$A$1:$C$13,2,FALSE)</f>
        <v>SELECIONAR</v>
      </c>
    </row>
    <row r="467" spans="2:14">
      <c r="B467" s="23" t="str">
        <f t="shared" si="14"/>
        <v>U.</v>
      </c>
      <c r="C467" s="24" t="s">
        <v>4</v>
      </c>
      <c r="D467" s="25"/>
      <c r="E467" s="25"/>
      <c r="F467" s="24" t="s">
        <v>18</v>
      </c>
      <c r="G467" s="26">
        <v>1</v>
      </c>
      <c r="H467" s="31"/>
      <c r="I467" s="27">
        <v>0</v>
      </c>
      <c r="J467" s="28">
        <f t="shared" si="15"/>
        <v>0</v>
      </c>
      <c r="K467" s="29" t="s">
        <v>50</v>
      </c>
      <c r="L467" s="29" t="s">
        <v>45</v>
      </c>
      <c r="M467" s="29" t="s">
        <v>51</v>
      </c>
      <c r="N467" s="30" t="str">
        <f>VLOOKUP(M467,[9]OPERACIONAL!$A$1:$C$13,2,FALSE)</f>
        <v>SELECIONAR</v>
      </c>
    </row>
    <row r="468" spans="2:14">
      <c r="B468" s="23" t="str">
        <f t="shared" si="14"/>
        <v>U.</v>
      </c>
      <c r="C468" s="24" t="s">
        <v>4</v>
      </c>
      <c r="D468" s="25"/>
      <c r="E468" s="25"/>
      <c r="F468" s="24" t="s">
        <v>18</v>
      </c>
      <c r="G468" s="26">
        <v>1</v>
      </c>
      <c r="H468" s="31"/>
      <c r="I468" s="27">
        <v>0</v>
      </c>
      <c r="J468" s="28">
        <f t="shared" si="15"/>
        <v>0</v>
      </c>
      <c r="K468" s="29" t="s">
        <v>50</v>
      </c>
      <c r="L468" s="29" t="s">
        <v>45</v>
      </c>
      <c r="M468" s="29" t="s">
        <v>51</v>
      </c>
      <c r="N468" s="30" t="str">
        <f>VLOOKUP(M468,[9]OPERACIONAL!$A$1:$C$13,2,FALSE)</f>
        <v>SELECIONAR</v>
      </c>
    </row>
    <row r="469" spans="2:14">
      <c r="B469" s="23" t="str">
        <f t="shared" si="14"/>
        <v>U.</v>
      </c>
      <c r="C469" s="24" t="s">
        <v>4</v>
      </c>
      <c r="D469" s="25"/>
      <c r="E469" s="25"/>
      <c r="F469" s="24" t="s">
        <v>18</v>
      </c>
      <c r="G469" s="26">
        <v>1</v>
      </c>
      <c r="H469" s="31"/>
      <c r="I469" s="27">
        <v>0</v>
      </c>
      <c r="J469" s="28">
        <f t="shared" si="15"/>
        <v>0</v>
      </c>
      <c r="K469" s="29" t="s">
        <v>50</v>
      </c>
      <c r="L469" s="29" t="s">
        <v>45</v>
      </c>
      <c r="M469" s="29" t="s">
        <v>51</v>
      </c>
      <c r="N469" s="30" t="str">
        <f>VLOOKUP(M469,[9]OPERACIONAL!$A$1:$C$13,2,FALSE)</f>
        <v>SELECIONAR</v>
      </c>
    </row>
    <row r="470" spans="2:14">
      <c r="B470" s="23" t="str">
        <f t="shared" si="14"/>
        <v>U.</v>
      </c>
      <c r="C470" s="24" t="s">
        <v>4</v>
      </c>
      <c r="D470" s="25"/>
      <c r="E470" s="25"/>
      <c r="F470" s="24" t="s">
        <v>18</v>
      </c>
      <c r="G470" s="26">
        <v>1</v>
      </c>
      <c r="H470" s="31"/>
      <c r="I470" s="27">
        <v>0</v>
      </c>
      <c r="J470" s="28">
        <f t="shared" si="15"/>
        <v>0</v>
      </c>
      <c r="K470" s="29" t="s">
        <v>50</v>
      </c>
      <c r="L470" s="29" t="s">
        <v>45</v>
      </c>
      <c r="M470" s="29" t="s">
        <v>51</v>
      </c>
      <c r="N470" s="30" t="str">
        <f>VLOOKUP(M470,[9]OPERACIONAL!$A$1:$C$13,2,FALSE)</f>
        <v>SELECIONAR</v>
      </c>
    </row>
    <row r="471" spans="2:14">
      <c r="B471" s="23" t="str">
        <f t="shared" si="14"/>
        <v>U.</v>
      </c>
      <c r="C471" s="24" t="s">
        <v>4</v>
      </c>
      <c r="D471" s="25"/>
      <c r="E471" s="25"/>
      <c r="F471" s="24" t="s">
        <v>18</v>
      </c>
      <c r="G471" s="26">
        <v>1</v>
      </c>
      <c r="H471" s="31"/>
      <c r="I471" s="27">
        <v>0</v>
      </c>
      <c r="J471" s="28">
        <f t="shared" si="15"/>
        <v>0</v>
      </c>
      <c r="K471" s="29" t="s">
        <v>50</v>
      </c>
      <c r="L471" s="29" t="s">
        <v>45</v>
      </c>
      <c r="M471" s="29" t="s">
        <v>51</v>
      </c>
      <c r="N471" s="30" t="str">
        <f>VLOOKUP(M471,[9]OPERACIONAL!$A$1:$C$13,2,FALSE)</f>
        <v>SELECIONAR</v>
      </c>
    </row>
    <row r="472" spans="2:14">
      <c r="B472" s="23" t="str">
        <f t="shared" si="14"/>
        <v>U.</v>
      </c>
      <c r="C472" s="24" t="s">
        <v>4</v>
      </c>
      <c r="D472" s="25"/>
      <c r="E472" s="25"/>
      <c r="F472" s="24" t="s">
        <v>18</v>
      </c>
      <c r="G472" s="26">
        <v>1</v>
      </c>
      <c r="H472" s="31"/>
      <c r="I472" s="27">
        <v>0</v>
      </c>
      <c r="J472" s="28">
        <f t="shared" si="15"/>
        <v>0</v>
      </c>
      <c r="K472" s="29" t="s">
        <v>50</v>
      </c>
      <c r="L472" s="29" t="s">
        <v>45</v>
      </c>
      <c r="M472" s="29" t="s">
        <v>51</v>
      </c>
      <c r="N472" s="30" t="str">
        <f>VLOOKUP(M472,[9]OPERACIONAL!$A$1:$C$13,2,FALSE)</f>
        <v>SELECIONAR</v>
      </c>
    </row>
    <row r="473" spans="2:14">
      <c r="B473" s="23" t="str">
        <f t="shared" si="14"/>
        <v>U.</v>
      </c>
      <c r="C473" s="24" t="s">
        <v>4</v>
      </c>
      <c r="D473" s="25"/>
      <c r="E473" s="25"/>
      <c r="F473" s="24" t="s">
        <v>18</v>
      </c>
      <c r="G473" s="26">
        <v>1</v>
      </c>
      <c r="H473" s="31"/>
      <c r="I473" s="27">
        <v>0</v>
      </c>
      <c r="J473" s="28">
        <f t="shared" si="15"/>
        <v>0</v>
      </c>
      <c r="K473" s="29" t="s">
        <v>50</v>
      </c>
      <c r="L473" s="29" t="s">
        <v>45</v>
      </c>
      <c r="M473" s="29" t="s">
        <v>51</v>
      </c>
      <c r="N473" s="30" t="str">
        <f>VLOOKUP(M473,[9]OPERACIONAL!$A$1:$C$13,2,FALSE)</f>
        <v>SELECIONAR</v>
      </c>
    </row>
    <row r="474" spans="2:14">
      <c r="B474" s="23" t="str">
        <f t="shared" si="14"/>
        <v>U.</v>
      </c>
      <c r="C474" s="24" t="s">
        <v>4</v>
      </c>
      <c r="D474" s="25"/>
      <c r="E474" s="25"/>
      <c r="F474" s="24" t="s">
        <v>18</v>
      </c>
      <c r="G474" s="26">
        <v>1</v>
      </c>
      <c r="H474" s="31"/>
      <c r="I474" s="27">
        <v>0</v>
      </c>
      <c r="J474" s="28">
        <f t="shared" si="15"/>
        <v>0</v>
      </c>
      <c r="K474" s="29" t="s">
        <v>50</v>
      </c>
      <c r="L474" s="29" t="s">
        <v>45</v>
      </c>
      <c r="M474" s="29" t="s">
        <v>51</v>
      </c>
      <c r="N474" s="30" t="str">
        <f>VLOOKUP(M474,[9]OPERACIONAL!$A$1:$C$13,2,FALSE)</f>
        <v>SELECIONAR</v>
      </c>
    </row>
    <row r="475" spans="2:14">
      <c r="B475" s="23" t="str">
        <f t="shared" si="14"/>
        <v>U.</v>
      </c>
      <c r="C475" s="24" t="s">
        <v>4</v>
      </c>
      <c r="D475" s="25"/>
      <c r="E475" s="25"/>
      <c r="F475" s="24" t="s">
        <v>18</v>
      </c>
      <c r="G475" s="26">
        <v>1</v>
      </c>
      <c r="H475" s="31"/>
      <c r="I475" s="27">
        <v>0</v>
      </c>
      <c r="J475" s="28">
        <f t="shared" si="15"/>
        <v>0</v>
      </c>
      <c r="K475" s="29" t="s">
        <v>50</v>
      </c>
      <c r="L475" s="29" t="s">
        <v>45</v>
      </c>
      <c r="M475" s="29" t="s">
        <v>51</v>
      </c>
      <c r="N475" s="30" t="str">
        <f>VLOOKUP(M475,[9]OPERACIONAL!$A$1:$C$13,2,FALSE)</f>
        <v>SELECIONAR</v>
      </c>
    </row>
    <row r="476" spans="2:14">
      <c r="B476" s="23" t="str">
        <f t="shared" si="14"/>
        <v>U.</v>
      </c>
      <c r="C476" s="24" t="s">
        <v>4</v>
      </c>
      <c r="D476" s="25"/>
      <c r="E476" s="25"/>
      <c r="F476" s="24" t="s">
        <v>18</v>
      </c>
      <c r="G476" s="26">
        <v>1</v>
      </c>
      <c r="H476" s="31"/>
      <c r="I476" s="27">
        <v>0</v>
      </c>
      <c r="J476" s="28">
        <f t="shared" si="15"/>
        <v>0</v>
      </c>
      <c r="K476" s="29" t="s">
        <v>50</v>
      </c>
      <c r="L476" s="29" t="s">
        <v>45</v>
      </c>
      <c r="M476" s="29" t="s">
        <v>51</v>
      </c>
      <c r="N476" s="30" t="str">
        <f>VLOOKUP(M476,[9]OPERACIONAL!$A$1:$C$13,2,FALSE)</f>
        <v>SELECIONAR</v>
      </c>
    </row>
    <row r="477" spans="2:14">
      <c r="B477" s="23" t="str">
        <f t="shared" si="14"/>
        <v>U.</v>
      </c>
      <c r="C477" s="24" t="s">
        <v>4</v>
      </c>
      <c r="D477" s="25"/>
      <c r="E477" s="25"/>
      <c r="F477" s="24" t="s">
        <v>18</v>
      </c>
      <c r="G477" s="26">
        <v>1</v>
      </c>
      <c r="H477" s="31"/>
      <c r="I477" s="27">
        <v>0</v>
      </c>
      <c r="J477" s="28">
        <f t="shared" si="15"/>
        <v>0</v>
      </c>
      <c r="K477" s="29" t="s">
        <v>50</v>
      </c>
      <c r="L477" s="29" t="s">
        <v>45</v>
      </c>
      <c r="M477" s="29" t="s">
        <v>51</v>
      </c>
      <c r="N477" s="30" t="str">
        <f>VLOOKUP(M477,[9]OPERACIONAL!$A$1:$C$13,2,FALSE)</f>
        <v>SELECIONAR</v>
      </c>
    </row>
    <row r="478" spans="2:14">
      <c r="B478" s="23" t="str">
        <f t="shared" si="14"/>
        <v>U.</v>
      </c>
      <c r="C478" s="24" t="s">
        <v>4</v>
      </c>
      <c r="D478" s="25"/>
      <c r="E478" s="25"/>
      <c r="F478" s="24" t="s">
        <v>18</v>
      </c>
      <c r="G478" s="26">
        <v>1</v>
      </c>
      <c r="H478" s="31"/>
      <c r="I478" s="27">
        <v>0</v>
      </c>
      <c r="J478" s="28">
        <f t="shared" si="15"/>
        <v>0</v>
      </c>
      <c r="K478" s="29" t="s">
        <v>50</v>
      </c>
      <c r="L478" s="29" t="s">
        <v>45</v>
      </c>
      <c r="M478" s="29" t="s">
        <v>51</v>
      </c>
      <c r="N478" s="30" t="str">
        <f>VLOOKUP(M478,[9]OPERACIONAL!$A$1:$C$13,2,FALSE)</f>
        <v>SELECIONAR</v>
      </c>
    </row>
    <row r="479" spans="2:14">
      <c r="B479" s="23" t="str">
        <f t="shared" si="14"/>
        <v>U.</v>
      </c>
      <c r="C479" s="24" t="s">
        <v>4</v>
      </c>
      <c r="D479" s="25"/>
      <c r="E479" s="25"/>
      <c r="F479" s="24" t="s">
        <v>18</v>
      </c>
      <c r="G479" s="26">
        <v>1</v>
      </c>
      <c r="H479" s="31"/>
      <c r="I479" s="27">
        <v>0</v>
      </c>
      <c r="J479" s="28">
        <f t="shared" si="15"/>
        <v>0</v>
      </c>
      <c r="K479" s="29" t="s">
        <v>50</v>
      </c>
      <c r="L479" s="29" t="s">
        <v>45</v>
      </c>
      <c r="M479" s="29" t="s">
        <v>51</v>
      </c>
      <c r="N479" s="30" t="str">
        <f>VLOOKUP(M479,[9]OPERACIONAL!$A$1:$C$13,2,FALSE)</f>
        <v>SELECIONAR</v>
      </c>
    </row>
    <row r="480" spans="2:14">
      <c r="B480" s="23" t="str">
        <f t="shared" si="14"/>
        <v>U.</v>
      </c>
      <c r="C480" s="24" t="s">
        <v>4</v>
      </c>
      <c r="D480" s="25"/>
      <c r="E480" s="25"/>
      <c r="F480" s="24" t="s">
        <v>18</v>
      </c>
      <c r="G480" s="26">
        <v>1</v>
      </c>
      <c r="H480" s="31"/>
      <c r="I480" s="27">
        <v>0</v>
      </c>
      <c r="J480" s="28">
        <f t="shared" si="15"/>
        <v>0</v>
      </c>
      <c r="K480" s="29" t="s">
        <v>50</v>
      </c>
      <c r="L480" s="29" t="s">
        <v>45</v>
      </c>
      <c r="M480" s="29" t="s">
        <v>51</v>
      </c>
      <c r="N480" s="30" t="str">
        <f>VLOOKUP(M480,[9]OPERACIONAL!$A$1:$C$13,2,FALSE)</f>
        <v>SELECIONAR</v>
      </c>
    </row>
    <row r="481" spans="2:14">
      <c r="B481" s="23" t="str">
        <f t="shared" si="14"/>
        <v>U.</v>
      </c>
      <c r="C481" s="24" t="s">
        <v>4</v>
      </c>
      <c r="D481" s="25"/>
      <c r="E481" s="25"/>
      <c r="F481" s="24" t="s">
        <v>18</v>
      </c>
      <c r="G481" s="26">
        <v>1</v>
      </c>
      <c r="H481" s="31"/>
      <c r="I481" s="27">
        <v>0</v>
      </c>
      <c r="J481" s="28">
        <f t="shared" si="15"/>
        <v>0</v>
      </c>
      <c r="K481" s="29" t="s">
        <v>50</v>
      </c>
      <c r="L481" s="29" t="s">
        <v>45</v>
      </c>
      <c r="M481" s="29" t="s">
        <v>51</v>
      </c>
      <c r="N481" s="30" t="str">
        <f>VLOOKUP(M481,[9]OPERACIONAL!$A$1:$C$13,2,FALSE)</f>
        <v>SELECIONAR</v>
      </c>
    </row>
    <row r="482" spans="2:14">
      <c r="B482" s="23" t="str">
        <f t="shared" si="14"/>
        <v>U.</v>
      </c>
      <c r="C482" s="24" t="s">
        <v>4</v>
      </c>
      <c r="D482" s="25"/>
      <c r="E482" s="25"/>
      <c r="F482" s="24" t="s">
        <v>18</v>
      </c>
      <c r="G482" s="26">
        <v>1</v>
      </c>
      <c r="H482" s="31"/>
      <c r="I482" s="27">
        <v>0</v>
      </c>
      <c r="J482" s="28">
        <f t="shared" si="15"/>
        <v>0</v>
      </c>
      <c r="K482" s="29" t="s">
        <v>50</v>
      </c>
      <c r="L482" s="29" t="s">
        <v>45</v>
      </c>
      <c r="M482" s="29" t="s">
        <v>51</v>
      </c>
      <c r="N482" s="30" t="str">
        <f>VLOOKUP(M482,[9]OPERACIONAL!$A$1:$C$13,2,FALSE)</f>
        <v>SELECIONAR</v>
      </c>
    </row>
    <row r="483" spans="2:14">
      <c r="B483" s="23" t="str">
        <f t="shared" si="14"/>
        <v>U.</v>
      </c>
      <c r="C483" s="24" t="s">
        <v>4</v>
      </c>
      <c r="D483" s="25"/>
      <c r="E483" s="25"/>
      <c r="F483" s="24" t="s">
        <v>18</v>
      </c>
      <c r="G483" s="26">
        <v>1</v>
      </c>
      <c r="H483" s="31"/>
      <c r="I483" s="27">
        <v>0</v>
      </c>
      <c r="J483" s="28">
        <f t="shared" si="15"/>
        <v>0</v>
      </c>
      <c r="K483" s="29" t="s">
        <v>50</v>
      </c>
      <c r="L483" s="29" t="s">
        <v>45</v>
      </c>
      <c r="M483" s="29" t="s">
        <v>51</v>
      </c>
      <c r="N483" s="30" t="str">
        <f>VLOOKUP(M483,[9]OPERACIONAL!$A$1:$C$13,2,FALSE)</f>
        <v>SELECIONAR</v>
      </c>
    </row>
    <row r="484" spans="2:14">
      <c r="B484" s="23" t="str">
        <f t="shared" si="14"/>
        <v>U.</v>
      </c>
      <c r="C484" s="24" t="s">
        <v>4</v>
      </c>
      <c r="D484" s="25"/>
      <c r="E484" s="25"/>
      <c r="F484" s="24" t="s">
        <v>18</v>
      </c>
      <c r="G484" s="26">
        <v>1</v>
      </c>
      <c r="H484" s="31"/>
      <c r="I484" s="27">
        <v>0</v>
      </c>
      <c r="J484" s="28">
        <f t="shared" si="15"/>
        <v>0</v>
      </c>
      <c r="K484" s="29" t="s">
        <v>50</v>
      </c>
      <c r="L484" s="29" t="s">
        <v>45</v>
      </c>
      <c r="M484" s="29" t="s">
        <v>51</v>
      </c>
      <c r="N484" s="30" t="str">
        <f>VLOOKUP(M484,[9]OPERACIONAL!$A$1:$C$13,2,FALSE)</f>
        <v>SELECIONAR</v>
      </c>
    </row>
    <row r="485" spans="2:14">
      <c r="B485" s="23" t="str">
        <f t="shared" si="14"/>
        <v>U.</v>
      </c>
      <c r="C485" s="24" t="s">
        <v>4</v>
      </c>
      <c r="D485" s="25"/>
      <c r="E485" s="25"/>
      <c r="F485" s="24" t="s">
        <v>18</v>
      </c>
      <c r="G485" s="26">
        <v>1</v>
      </c>
      <c r="H485" s="31"/>
      <c r="I485" s="27">
        <v>0</v>
      </c>
      <c r="J485" s="28">
        <f t="shared" si="15"/>
        <v>0</v>
      </c>
      <c r="K485" s="29" t="s">
        <v>50</v>
      </c>
      <c r="L485" s="29" t="s">
        <v>45</v>
      </c>
      <c r="M485" s="29" t="s">
        <v>51</v>
      </c>
      <c r="N485" s="30" t="str">
        <f>VLOOKUP(M485,[9]OPERACIONAL!$A$1:$C$13,2,FALSE)</f>
        <v>SELECIONAR</v>
      </c>
    </row>
    <row r="486" spans="2:14">
      <c r="B486" s="23" t="str">
        <f t="shared" si="14"/>
        <v>U.</v>
      </c>
      <c r="C486" s="24" t="s">
        <v>4</v>
      </c>
      <c r="D486" s="25"/>
      <c r="E486" s="25"/>
      <c r="F486" s="24" t="s">
        <v>18</v>
      </c>
      <c r="G486" s="26">
        <v>1</v>
      </c>
      <c r="H486" s="31"/>
      <c r="I486" s="27">
        <v>0</v>
      </c>
      <c r="J486" s="28">
        <f t="shared" si="15"/>
        <v>0</v>
      </c>
      <c r="K486" s="29" t="s">
        <v>50</v>
      </c>
      <c r="L486" s="29" t="s">
        <v>45</v>
      </c>
      <c r="M486" s="29" t="s">
        <v>51</v>
      </c>
      <c r="N486" s="30" t="str">
        <f>VLOOKUP(M486,[9]OPERACIONAL!$A$1:$C$13,2,FALSE)</f>
        <v>SELECIONAR</v>
      </c>
    </row>
    <row r="487" spans="2:14">
      <c r="B487" s="23" t="str">
        <f t="shared" si="14"/>
        <v>U.</v>
      </c>
      <c r="C487" s="24" t="s">
        <v>4</v>
      </c>
      <c r="D487" s="25"/>
      <c r="E487" s="25"/>
      <c r="F487" s="24" t="s">
        <v>18</v>
      </c>
      <c r="G487" s="26">
        <v>1</v>
      </c>
      <c r="H487" s="31"/>
      <c r="I487" s="27">
        <v>0</v>
      </c>
      <c r="J487" s="28">
        <f t="shared" si="15"/>
        <v>0</v>
      </c>
      <c r="K487" s="29" t="s">
        <v>50</v>
      </c>
      <c r="L487" s="29" t="s">
        <v>45</v>
      </c>
      <c r="M487" s="29" t="s">
        <v>51</v>
      </c>
      <c r="N487" s="30" t="str">
        <f>VLOOKUP(M487,[9]OPERACIONAL!$A$1:$C$13,2,FALSE)</f>
        <v>SELECIONAR</v>
      </c>
    </row>
    <row r="488" spans="2:14">
      <c r="B488" s="23" t="str">
        <f t="shared" si="14"/>
        <v>U.</v>
      </c>
      <c r="C488" s="24" t="s">
        <v>4</v>
      </c>
      <c r="D488" s="25"/>
      <c r="E488" s="25"/>
      <c r="F488" s="24" t="s">
        <v>18</v>
      </c>
      <c r="G488" s="26">
        <v>1</v>
      </c>
      <c r="H488" s="31"/>
      <c r="I488" s="27">
        <v>0</v>
      </c>
      <c r="J488" s="28">
        <f t="shared" si="15"/>
        <v>0</v>
      </c>
      <c r="K488" s="29" t="s">
        <v>50</v>
      </c>
      <c r="L488" s="29" t="s">
        <v>45</v>
      </c>
      <c r="M488" s="29" t="s">
        <v>51</v>
      </c>
      <c r="N488" s="30" t="str">
        <f>VLOOKUP(M488,[9]OPERACIONAL!$A$1:$C$13,2,FALSE)</f>
        <v>SELECIONAR</v>
      </c>
    </row>
    <row r="489" spans="2:14">
      <c r="B489" s="23" t="str">
        <f t="shared" si="14"/>
        <v>U.</v>
      </c>
      <c r="C489" s="24" t="s">
        <v>4</v>
      </c>
      <c r="D489" s="25"/>
      <c r="E489" s="25"/>
      <c r="F489" s="24" t="s">
        <v>18</v>
      </c>
      <c r="G489" s="26">
        <v>1</v>
      </c>
      <c r="H489" s="31"/>
      <c r="I489" s="27">
        <v>0</v>
      </c>
      <c r="J489" s="28">
        <f t="shared" si="15"/>
        <v>0</v>
      </c>
      <c r="K489" s="29" t="s">
        <v>50</v>
      </c>
      <c r="L489" s="29" t="s">
        <v>45</v>
      </c>
      <c r="M489" s="29" t="s">
        <v>51</v>
      </c>
      <c r="N489" s="30" t="str">
        <f>VLOOKUP(M489,[9]OPERACIONAL!$A$1:$C$13,2,FALSE)</f>
        <v>SELECIONAR</v>
      </c>
    </row>
    <row r="490" spans="2:14">
      <c r="B490" s="23" t="str">
        <f t="shared" si="14"/>
        <v>U.</v>
      </c>
      <c r="C490" s="24" t="s">
        <v>4</v>
      </c>
      <c r="D490" s="25"/>
      <c r="E490" s="25"/>
      <c r="F490" s="24" t="s">
        <v>18</v>
      </c>
      <c r="G490" s="26">
        <v>1</v>
      </c>
      <c r="H490" s="31"/>
      <c r="I490" s="27">
        <v>0</v>
      </c>
      <c r="J490" s="28">
        <f t="shared" si="15"/>
        <v>0</v>
      </c>
      <c r="K490" s="29" t="s">
        <v>50</v>
      </c>
      <c r="L490" s="29" t="s">
        <v>45</v>
      </c>
      <c r="M490" s="29" t="s">
        <v>51</v>
      </c>
      <c r="N490" s="30" t="str">
        <f>VLOOKUP(M490,[9]OPERACIONAL!$A$1:$C$13,2,FALSE)</f>
        <v>SELECIONAR</v>
      </c>
    </row>
    <row r="491" spans="2:14">
      <c r="B491" s="23" t="str">
        <f t="shared" si="14"/>
        <v>U.</v>
      </c>
      <c r="C491" s="24" t="s">
        <v>4</v>
      </c>
      <c r="D491" s="25"/>
      <c r="E491" s="25"/>
      <c r="F491" s="24" t="s">
        <v>18</v>
      </c>
      <c r="G491" s="26">
        <v>1</v>
      </c>
      <c r="H491" s="31"/>
      <c r="I491" s="27">
        <v>0</v>
      </c>
      <c r="J491" s="28">
        <f t="shared" si="15"/>
        <v>0</v>
      </c>
      <c r="K491" s="29" t="s">
        <v>50</v>
      </c>
      <c r="L491" s="29" t="s">
        <v>45</v>
      </c>
      <c r="M491" s="29" t="s">
        <v>51</v>
      </c>
      <c r="N491" s="30" t="str">
        <f>VLOOKUP(M491,[9]OPERACIONAL!$A$1:$C$13,2,FALSE)</f>
        <v>SELECIONAR</v>
      </c>
    </row>
    <row r="492" spans="2:14">
      <c r="B492" s="23" t="str">
        <f t="shared" si="14"/>
        <v>U.</v>
      </c>
      <c r="C492" s="24" t="s">
        <v>4</v>
      </c>
      <c r="D492" s="25"/>
      <c r="E492" s="25"/>
      <c r="F492" s="24" t="s">
        <v>18</v>
      </c>
      <c r="G492" s="26">
        <v>1</v>
      </c>
      <c r="H492" s="31"/>
      <c r="I492" s="27">
        <v>0</v>
      </c>
      <c r="J492" s="28">
        <f t="shared" si="15"/>
        <v>0</v>
      </c>
      <c r="K492" s="29" t="s">
        <v>50</v>
      </c>
      <c r="L492" s="29" t="s">
        <v>45</v>
      </c>
      <c r="M492" s="29" t="s">
        <v>51</v>
      </c>
      <c r="N492" s="30" t="str">
        <f>VLOOKUP(M492,[9]OPERACIONAL!$A$1:$C$13,2,FALSE)</f>
        <v>SELECIONAR</v>
      </c>
    </row>
    <row r="493" spans="2:14">
      <c r="B493" s="23" t="str">
        <f t="shared" si="14"/>
        <v>U.</v>
      </c>
      <c r="C493" s="24" t="s">
        <v>4</v>
      </c>
      <c r="D493" s="25"/>
      <c r="E493" s="25"/>
      <c r="F493" s="24" t="s">
        <v>18</v>
      </c>
      <c r="G493" s="26">
        <v>1</v>
      </c>
      <c r="H493" s="31"/>
      <c r="I493" s="27">
        <v>0</v>
      </c>
      <c r="J493" s="28">
        <f t="shared" si="15"/>
        <v>0</v>
      </c>
      <c r="K493" s="29" t="s">
        <v>50</v>
      </c>
      <c r="L493" s="29" t="s">
        <v>45</v>
      </c>
      <c r="M493" s="29" t="s">
        <v>51</v>
      </c>
      <c r="N493" s="30" t="str">
        <f>VLOOKUP(M493,[9]OPERACIONAL!$A$1:$C$13,2,FALSE)</f>
        <v>SELECIONAR</v>
      </c>
    </row>
    <row r="494" spans="2:14">
      <c r="B494" s="23" t="str">
        <f t="shared" si="14"/>
        <v>U.</v>
      </c>
      <c r="C494" s="24" t="s">
        <v>4</v>
      </c>
      <c r="D494" s="25"/>
      <c r="E494" s="25"/>
      <c r="F494" s="24" t="s">
        <v>18</v>
      </c>
      <c r="G494" s="26">
        <v>1</v>
      </c>
      <c r="H494" s="31"/>
      <c r="I494" s="27">
        <v>0</v>
      </c>
      <c r="J494" s="28">
        <f t="shared" si="15"/>
        <v>0</v>
      </c>
      <c r="K494" s="29" t="s">
        <v>50</v>
      </c>
      <c r="L494" s="29" t="s">
        <v>45</v>
      </c>
      <c r="M494" s="29" t="s">
        <v>51</v>
      </c>
      <c r="N494" s="30" t="str">
        <f>VLOOKUP(M494,[9]OPERACIONAL!$A$1:$C$13,2,FALSE)</f>
        <v>SELECIONAR</v>
      </c>
    </row>
    <row r="495" spans="2:14">
      <c r="B495" s="23" t="str">
        <f t="shared" si="14"/>
        <v>U.</v>
      </c>
      <c r="C495" s="24" t="s">
        <v>4</v>
      </c>
      <c r="D495" s="25"/>
      <c r="E495" s="25"/>
      <c r="F495" s="24" t="s">
        <v>18</v>
      </c>
      <c r="G495" s="26">
        <v>1</v>
      </c>
      <c r="H495" s="31"/>
      <c r="I495" s="27">
        <v>0</v>
      </c>
      <c r="J495" s="28">
        <f t="shared" si="15"/>
        <v>0</v>
      </c>
      <c r="K495" s="29" t="s">
        <v>50</v>
      </c>
      <c r="L495" s="29" t="s">
        <v>45</v>
      </c>
      <c r="M495" s="29" t="s">
        <v>51</v>
      </c>
      <c r="N495" s="30" t="str">
        <f>VLOOKUP(M495,[9]OPERACIONAL!$A$1:$C$13,2,FALSE)</f>
        <v>SELECIONAR</v>
      </c>
    </row>
    <row r="496" spans="2:14">
      <c r="B496" s="23" t="str">
        <f t="shared" si="14"/>
        <v>U.</v>
      </c>
      <c r="C496" s="24" t="s">
        <v>4</v>
      </c>
      <c r="D496" s="25"/>
      <c r="E496" s="25"/>
      <c r="F496" s="24" t="s">
        <v>18</v>
      </c>
      <c r="G496" s="26">
        <v>1</v>
      </c>
      <c r="H496" s="31"/>
      <c r="I496" s="27">
        <v>0</v>
      </c>
      <c r="J496" s="28">
        <f t="shared" si="15"/>
        <v>0</v>
      </c>
      <c r="K496" s="29" t="s">
        <v>50</v>
      </c>
      <c r="L496" s="29" t="s">
        <v>45</v>
      </c>
      <c r="M496" s="29" t="s">
        <v>51</v>
      </c>
      <c r="N496" s="30" t="str">
        <f>VLOOKUP(M496,[9]OPERACIONAL!$A$1:$C$13,2,FALSE)</f>
        <v>SELECIONAR</v>
      </c>
    </row>
    <row r="497" spans="2:14">
      <c r="B497" s="23" t="str">
        <f t="shared" si="14"/>
        <v>U.</v>
      </c>
      <c r="C497" s="24" t="s">
        <v>4</v>
      </c>
      <c r="D497" s="25"/>
      <c r="E497" s="25"/>
      <c r="F497" s="24" t="s">
        <v>18</v>
      </c>
      <c r="G497" s="26">
        <v>1</v>
      </c>
      <c r="H497" s="31"/>
      <c r="I497" s="27">
        <v>0</v>
      </c>
      <c r="J497" s="28">
        <f t="shared" si="15"/>
        <v>0</v>
      </c>
      <c r="K497" s="29" t="s">
        <v>50</v>
      </c>
      <c r="L497" s="29" t="s">
        <v>45</v>
      </c>
      <c r="M497" s="29" t="s">
        <v>51</v>
      </c>
      <c r="N497" s="30" t="str">
        <f>VLOOKUP(M497,[9]OPERACIONAL!$A$1:$C$13,2,FALSE)</f>
        <v>SELECIONAR</v>
      </c>
    </row>
    <row r="498" spans="2:14">
      <c r="B498" s="23" t="str">
        <f t="shared" si="14"/>
        <v>U.</v>
      </c>
      <c r="C498" s="24" t="s">
        <v>4</v>
      </c>
      <c r="D498" s="25"/>
      <c r="E498" s="25"/>
      <c r="F498" s="24" t="s">
        <v>18</v>
      </c>
      <c r="G498" s="26">
        <v>1</v>
      </c>
      <c r="H498" s="31"/>
      <c r="I498" s="27">
        <v>0</v>
      </c>
      <c r="J498" s="28">
        <f t="shared" si="15"/>
        <v>0</v>
      </c>
      <c r="K498" s="29" t="s">
        <v>50</v>
      </c>
      <c r="L498" s="29" t="s">
        <v>45</v>
      </c>
      <c r="M498" s="29" t="s">
        <v>51</v>
      </c>
      <c r="N498" s="30" t="str">
        <f>VLOOKUP(M498,[9]OPERACIONAL!$A$1:$C$13,2,FALSE)</f>
        <v>SELECIONAR</v>
      </c>
    </row>
    <row r="499" spans="2:14">
      <c r="B499" s="23" t="str">
        <f t="shared" si="14"/>
        <v>U.</v>
      </c>
      <c r="C499" s="24" t="s">
        <v>4</v>
      </c>
      <c r="D499" s="25"/>
      <c r="E499" s="25"/>
      <c r="F499" s="24" t="s">
        <v>18</v>
      </c>
      <c r="G499" s="26">
        <v>1</v>
      </c>
      <c r="H499" s="31"/>
      <c r="I499" s="27">
        <v>0</v>
      </c>
      <c r="J499" s="28">
        <f t="shared" si="15"/>
        <v>0</v>
      </c>
      <c r="K499" s="29" t="s">
        <v>50</v>
      </c>
      <c r="L499" s="29" t="s">
        <v>45</v>
      </c>
      <c r="M499" s="29" t="s">
        <v>51</v>
      </c>
      <c r="N499" s="30" t="str">
        <f>VLOOKUP(M499,[9]OPERACIONAL!$A$1:$C$13,2,FALSE)</f>
        <v>SELECIONAR</v>
      </c>
    </row>
    <row r="500" spans="2:14">
      <c r="B500" s="23" t="str">
        <f t="shared" si="14"/>
        <v>U.</v>
      </c>
      <c r="C500" s="24" t="s">
        <v>4</v>
      </c>
      <c r="D500" s="25"/>
      <c r="E500" s="25"/>
      <c r="F500" s="24" t="s">
        <v>18</v>
      </c>
      <c r="G500" s="26">
        <v>1</v>
      </c>
      <c r="H500" s="31"/>
      <c r="I500" s="27">
        <v>0</v>
      </c>
      <c r="J500" s="28">
        <f t="shared" si="15"/>
        <v>0</v>
      </c>
      <c r="K500" s="29" t="s">
        <v>50</v>
      </c>
      <c r="L500" s="29" t="s">
        <v>45</v>
      </c>
      <c r="M500" s="29" t="s">
        <v>51</v>
      </c>
      <c r="N500" s="30" t="str">
        <f>VLOOKUP(M500,[9]OPERACIONAL!$A$1:$C$13,2,FALSE)</f>
        <v>SELECIONAR</v>
      </c>
    </row>
    <row r="501" spans="2:14">
      <c r="B501" s="23" t="str">
        <f t="shared" si="14"/>
        <v>U.</v>
      </c>
      <c r="C501" s="24" t="s">
        <v>4</v>
      </c>
      <c r="D501" s="25"/>
      <c r="E501" s="25"/>
      <c r="F501" s="24" t="s">
        <v>18</v>
      </c>
      <c r="G501" s="26">
        <v>1</v>
      </c>
      <c r="H501" s="31"/>
      <c r="I501" s="27">
        <v>0</v>
      </c>
      <c r="J501" s="28">
        <f t="shared" si="15"/>
        <v>0</v>
      </c>
      <c r="K501" s="29" t="s">
        <v>50</v>
      </c>
      <c r="L501" s="29" t="s">
        <v>45</v>
      </c>
      <c r="M501" s="29" t="s">
        <v>51</v>
      </c>
      <c r="N501" s="30" t="str">
        <f>VLOOKUP(M501,[9]OPERACIONAL!$A$1:$C$13,2,FALSE)</f>
        <v>SELECIONAR</v>
      </c>
    </row>
    <row r="502" spans="2:14">
      <c r="B502" s="23" t="str">
        <f t="shared" si="14"/>
        <v>U.</v>
      </c>
      <c r="C502" s="24" t="s">
        <v>4</v>
      </c>
      <c r="D502" s="25"/>
      <c r="E502" s="25"/>
      <c r="F502" s="24" t="s">
        <v>18</v>
      </c>
      <c r="G502" s="26">
        <v>1</v>
      </c>
      <c r="H502" s="31"/>
      <c r="I502" s="27">
        <v>0</v>
      </c>
      <c r="J502" s="28">
        <f t="shared" si="15"/>
        <v>0</v>
      </c>
      <c r="K502" s="29" t="s">
        <v>50</v>
      </c>
      <c r="L502" s="29" t="s">
        <v>45</v>
      </c>
      <c r="M502" s="29" t="s">
        <v>51</v>
      </c>
      <c r="N502" s="30" t="str">
        <f>VLOOKUP(M502,[9]OPERACIONAL!$A$1:$C$13,2,FALSE)</f>
        <v>SELECIONAR</v>
      </c>
    </row>
    <row r="503" spans="2:14">
      <c r="B503" s="23" t="str">
        <f t="shared" si="14"/>
        <v>U.</v>
      </c>
      <c r="C503" s="24" t="s">
        <v>4</v>
      </c>
      <c r="D503" s="25"/>
      <c r="E503" s="25"/>
      <c r="F503" s="24" t="s">
        <v>18</v>
      </c>
      <c r="G503" s="26">
        <v>1</v>
      </c>
      <c r="H503" s="31"/>
      <c r="I503" s="27">
        <v>0</v>
      </c>
      <c r="J503" s="28">
        <f t="shared" si="15"/>
        <v>0</v>
      </c>
      <c r="K503" s="29" t="s">
        <v>50</v>
      </c>
      <c r="L503" s="29" t="s">
        <v>45</v>
      </c>
      <c r="M503" s="29" t="s">
        <v>51</v>
      </c>
      <c r="N503" s="30" t="str">
        <f>VLOOKUP(M503,[9]OPERACIONAL!$A$1:$C$13,2,FALSE)</f>
        <v>SELECIONAR</v>
      </c>
    </row>
    <row r="504" spans="2:14">
      <c r="B504" s="23" t="str">
        <f t="shared" si="14"/>
        <v>U.</v>
      </c>
      <c r="C504" s="24" t="s">
        <v>4</v>
      </c>
      <c r="D504" s="25"/>
      <c r="E504" s="25"/>
      <c r="F504" s="24" t="s">
        <v>18</v>
      </c>
      <c r="G504" s="26">
        <v>1</v>
      </c>
      <c r="H504" s="31"/>
      <c r="I504" s="27">
        <v>0</v>
      </c>
      <c r="J504" s="28">
        <f t="shared" si="15"/>
        <v>0</v>
      </c>
      <c r="K504" s="29" t="s">
        <v>50</v>
      </c>
      <c r="L504" s="29" t="s">
        <v>45</v>
      </c>
      <c r="M504" s="29" t="s">
        <v>51</v>
      </c>
      <c r="N504" s="30" t="str">
        <f>VLOOKUP(M504,[9]OPERACIONAL!$A$1:$C$13,2,FALSE)</f>
        <v>SELECIONAR</v>
      </c>
    </row>
    <row r="505" spans="2:14">
      <c r="B505" s="23" t="str">
        <f t="shared" si="14"/>
        <v>U.</v>
      </c>
      <c r="C505" s="24" t="s">
        <v>4</v>
      </c>
      <c r="D505" s="25"/>
      <c r="E505" s="25"/>
      <c r="F505" s="24" t="s">
        <v>18</v>
      </c>
      <c r="G505" s="26">
        <v>1</v>
      </c>
      <c r="H505" s="31"/>
      <c r="I505" s="27">
        <v>0</v>
      </c>
      <c r="J505" s="28">
        <f t="shared" si="15"/>
        <v>0</v>
      </c>
      <c r="K505" s="29" t="s">
        <v>50</v>
      </c>
      <c r="L505" s="29" t="s">
        <v>45</v>
      </c>
      <c r="M505" s="29" t="s">
        <v>51</v>
      </c>
      <c r="N505" s="30" t="str">
        <f>VLOOKUP(M505,[9]OPERACIONAL!$A$1:$C$13,2,FALSE)</f>
        <v>SELECIONAR</v>
      </c>
    </row>
    <row r="506" spans="2:14">
      <c r="B506" s="23" t="str">
        <f t="shared" si="14"/>
        <v>U.</v>
      </c>
      <c r="C506" s="24" t="s">
        <v>4</v>
      </c>
      <c r="D506" s="25"/>
      <c r="E506" s="25"/>
      <c r="F506" s="24" t="s">
        <v>18</v>
      </c>
      <c r="G506" s="26">
        <v>1</v>
      </c>
      <c r="H506" s="31"/>
      <c r="I506" s="27">
        <v>0</v>
      </c>
      <c r="J506" s="28">
        <f t="shared" si="15"/>
        <v>0</v>
      </c>
      <c r="K506" s="29" t="s">
        <v>50</v>
      </c>
      <c r="L506" s="29" t="s">
        <v>45</v>
      </c>
      <c r="M506" s="29" t="s">
        <v>51</v>
      </c>
      <c r="N506" s="30" t="str">
        <f>VLOOKUP(M506,[9]OPERACIONAL!$A$1:$C$13,2,FALSE)</f>
        <v>SELECIONAR</v>
      </c>
    </row>
    <row r="507" spans="2:14">
      <c r="B507" s="23" t="str">
        <f t="shared" si="14"/>
        <v>U.</v>
      </c>
      <c r="C507" s="24" t="s">
        <v>4</v>
      </c>
      <c r="D507" s="25"/>
      <c r="E507" s="25"/>
      <c r="F507" s="24" t="s">
        <v>18</v>
      </c>
      <c r="G507" s="26">
        <v>1</v>
      </c>
      <c r="H507" s="31"/>
      <c r="I507" s="27">
        <v>0</v>
      </c>
      <c r="J507" s="28">
        <f t="shared" si="15"/>
        <v>0</v>
      </c>
      <c r="K507" s="29" t="s">
        <v>50</v>
      </c>
      <c r="L507" s="29" t="s">
        <v>45</v>
      </c>
      <c r="M507" s="29" t="s">
        <v>51</v>
      </c>
      <c r="N507" s="30" t="str">
        <f>VLOOKUP(M507,[9]OPERACIONAL!$A$1:$C$13,2,FALSE)</f>
        <v>SELECIONAR</v>
      </c>
    </row>
    <row r="508" spans="2:14">
      <c r="B508" s="23" t="str">
        <f t="shared" si="14"/>
        <v>U.</v>
      </c>
      <c r="C508" s="24" t="s">
        <v>4</v>
      </c>
      <c r="D508" s="25"/>
      <c r="E508" s="25"/>
      <c r="F508" s="24" t="s">
        <v>18</v>
      </c>
      <c r="G508" s="26">
        <v>1</v>
      </c>
      <c r="H508" s="31"/>
      <c r="I508" s="27">
        <v>0</v>
      </c>
      <c r="J508" s="28">
        <f t="shared" si="15"/>
        <v>0</v>
      </c>
      <c r="K508" s="29" t="s">
        <v>50</v>
      </c>
      <c r="L508" s="29" t="s">
        <v>45</v>
      </c>
      <c r="M508" s="29" t="s">
        <v>51</v>
      </c>
      <c r="N508" s="30" t="str">
        <f>VLOOKUP(M508,[9]OPERACIONAL!$A$1:$C$13,2,FALSE)</f>
        <v>SELECIONAR</v>
      </c>
    </row>
    <row r="509" spans="2:14">
      <c r="B509" s="23" t="str">
        <f t="shared" si="14"/>
        <v>U.</v>
      </c>
      <c r="C509" s="24" t="s">
        <v>4</v>
      </c>
      <c r="D509" s="25"/>
      <c r="E509" s="25"/>
      <c r="F509" s="24" t="s">
        <v>18</v>
      </c>
      <c r="G509" s="26">
        <v>1</v>
      </c>
      <c r="H509" s="31"/>
      <c r="I509" s="27">
        <v>0</v>
      </c>
      <c r="J509" s="28">
        <f t="shared" si="15"/>
        <v>0</v>
      </c>
      <c r="K509" s="29" t="s">
        <v>50</v>
      </c>
      <c r="L509" s="29" t="s">
        <v>45</v>
      </c>
      <c r="M509" s="29" t="s">
        <v>51</v>
      </c>
      <c r="N509" s="30" t="str">
        <f>VLOOKUP(M509,[9]OPERACIONAL!$A$1:$C$13,2,FALSE)</f>
        <v>SELECIONAR</v>
      </c>
    </row>
    <row r="510" spans="2:14">
      <c r="B510" s="23" t="str">
        <f t="shared" si="14"/>
        <v>U.</v>
      </c>
      <c r="C510" s="24" t="s">
        <v>4</v>
      </c>
      <c r="D510" s="25"/>
      <c r="E510" s="25"/>
      <c r="F510" s="24" t="s">
        <v>18</v>
      </c>
      <c r="G510" s="26">
        <v>1</v>
      </c>
      <c r="H510" s="31"/>
      <c r="I510" s="27">
        <v>0</v>
      </c>
      <c r="J510" s="28">
        <f t="shared" si="15"/>
        <v>0</v>
      </c>
      <c r="K510" s="29" t="s">
        <v>50</v>
      </c>
      <c r="L510" s="29" t="s">
        <v>45</v>
      </c>
      <c r="M510" s="29" t="s">
        <v>51</v>
      </c>
      <c r="N510" s="30" t="str">
        <f>VLOOKUP(M510,[9]OPERACIONAL!$A$1:$C$13,2,FALSE)</f>
        <v>SELECIONAR</v>
      </c>
    </row>
    <row r="511" spans="2:14">
      <c r="B511" s="23" t="str">
        <f t="shared" si="14"/>
        <v>U.</v>
      </c>
      <c r="C511" s="24" t="s">
        <v>4</v>
      </c>
      <c r="D511" s="25"/>
      <c r="E511" s="25"/>
      <c r="F511" s="24" t="s">
        <v>18</v>
      </c>
      <c r="G511" s="26">
        <v>1</v>
      </c>
      <c r="H511" s="31"/>
      <c r="I511" s="27">
        <v>0</v>
      </c>
      <c r="J511" s="28">
        <f t="shared" si="15"/>
        <v>0</v>
      </c>
      <c r="K511" s="29" t="s">
        <v>50</v>
      </c>
      <c r="L511" s="29" t="s">
        <v>45</v>
      </c>
      <c r="M511" s="29" t="s">
        <v>51</v>
      </c>
      <c r="N511" s="30" t="str">
        <f>VLOOKUP(M511,[9]OPERACIONAL!$A$1:$C$13,2,FALSE)</f>
        <v>SELECIONAR</v>
      </c>
    </row>
    <row r="512" spans="2:14">
      <c r="B512" s="23" t="str">
        <f t="shared" si="14"/>
        <v>U.</v>
      </c>
      <c r="C512" s="24" t="s">
        <v>4</v>
      </c>
      <c r="D512" s="25"/>
      <c r="E512" s="25"/>
      <c r="F512" s="24" t="s">
        <v>18</v>
      </c>
      <c r="G512" s="26">
        <v>1</v>
      </c>
      <c r="H512" s="31"/>
      <c r="I512" s="27">
        <v>0</v>
      </c>
      <c r="J512" s="28">
        <f t="shared" si="15"/>
        <v>0</v>
      </c>
      <c r="K512" s="29" t="s">
        <v>50</v>
      </c>
      <c r="L512" s="29" t="s">
        <v>45</v>
      </c>
      <c r="M512" s="29" t="s">
        <v>51</v>
      </c>
      <c r="N512" s="30" t="str">
        <f>VLOOKUP(M512,[9]OPERACIONAL!$A$1:$C$13,2,FALSE)</f>
        <v>SELECIONAR</v>
      </c>
    </row>
    <row r="513" spans="2:14">
      <c r="B513" s="23" t="str">
        <f t="shared" si="14"/>
        <v>U.</v>
      </c>
      <c r="C513" s="24" t="s">
        <v>4</v>
      </c>
      <c r="D513" s="25"/>
      <c r="E513" s="25"/>
      <c r="F513" s="24" t="s">
        <v>18</v>
      </c>
      <c r="G513" s="26">
        <v>1</v>
      </c>
      <c r="H513" s="31"/>
      <c r="I513" s="27">
        <v>0</v>
      </c>
      <c r="J513" s="28">
        <f t="shared" si="15"/>
        <v>0</v>
      </c>
      <c r="K513" s="29" t="s">
        <v>50</v>
      </c>
      <c r="L513" s="29" t="s">
        <v>45</v>
      </c>
      <c r="M513" s="29" t="s">
        <v>51</v>
      </c>
      <c r="N513" s="30" t="str">
        <f>VLOOKUP(M513,[9]OPERACIONAL!$A$1:$C$13,2,FALSE)</f>
        <v>SELECIONAR</v>
      </c>
    </row>
    <row r="514" spans="2:14">
      <c r="B514" s="23" t="str">
        <f t="shared" si="14"/>
        <v>U.</v>
      </c>
      <c r="C514" s="24" t="s">
        <v>4</v>
      </c>
      <c r="D514" s="25"/>
      <c r="E514" s="25"/>
      <c r="F514" s="24" t="s">
        <v>18</v>
      </c>
      <c r="G514" s="26">
        <v>1</v>
      </c>
      <c r="H514" s="31"/>
      <c r="I514" s="27">
        <v>0</v>
      </c>
      <c r="J514" s="28">
        <f t="shared" si="15"/>
        <v>0</v>
      </c>
      <c r="K514" s="29" t="s">
        <v>50</v>
      </c>
      <c r="L514" s="29" t="s">
        <v>45</v>
      </c>
      <c r="M514" s="29" t="s">
        <v>51</v>
      </c>
      <c r="N514" s="30" t="str">
        <f>VLOOKUP(M514,[9]OPERACIONAL!$A$1:$C$13,2,FALSE)</f>
        <v>SELECIONAR</v>
      </c>
    </row>
    <row r="515" spans="2:14">
      <c r="B515" s="23" t="str">
        <f t="shared" si="14"/>
        <v>U.</v>
      </c>
      <c r="C515" s="24" t="s">
        <v>4</v>
      </c>
      <c r="D515" s="25"/>
      <c r="E515" s="25"/>
      <c r="F515" s="24" t="s">
        <v>18</v>
      </c>
      <c r="G515" s="26">
        <v>1</v>
      </c>
      <c r="H515" s="31"/>
      <c r="I515" s="27">
        <v>0</v>
      </c>
      <c r="J515" s="28">
        <f t="shared" si="15"/>
        <v>0</v>
      </c>
      <c r="K515" s="29" t="s">
        <v>50</v>
      </c>
      <c r="L515" s="29" t="s">
        <v>45</v>
      </c>
      <c r="M515" s="29" t="s">
        <v>51</v>
      </c>
      <c r="N515" s="30" t="str">
        <f>VLOOKUP(M515,[9]OPERACIONAL!$A$1:$C$13,2,FALSE)</f>
        <v>SELECIONAR</v>
      </c>
    </row>
    <row r="516" spans="2:14">
      <c r="B516" s="23" t="str">
        <f t="shared" si="14"/>
        <v>U.</v>
      </c>
      <c r="C516" s="24" t="s">
        <v>4</v>
      </c>
      <c r="D516" s="25"/>
      <c r="E516" s="25"/>
      <c r="F516" s="24" t="s">
        <v>18</v>
      </c>
      <c r="G516" s="26">
        <v>1</v>
      </c>
      <c r="H516" s="31"/>
      <c r="I516" s="27">
        <v>0</v>
      </c>
      <c r="J516" s="28">
        <f t="shared" si="15"/>
        <v>0</v>
      </c>
      <c r="K516" s="29" t="s">
        <v>50</v>
      </c>
      <c r="L516" s="29" t="s">
        <v>45</v>
      </c>
      <c r="M516" s="29" t="s">
        <v>51</v>
      </c>
      <c r="N516" s="30" t="str">
        <f>VLOOKUP(M516,[9]OPERACIONAL!$A$1:$C$13,2,FALSE)</f>
        <v>SELECIONAR</v>
      </c>
    </row>
    <row r="517" spans="2:14">
      <c r="B517" s="23" t="str">
        <f t="shared" ref="B517:B580" si="16">MID(C517,1,2)</f>
        <v>U.</v>
      </c>
      <c r="C517" s="24" t="s">
        <v>4</v>
      </c>
      <c r="D517" s="25"/>
      <c r="E517" s="25"/>
      <c r="F517" s="24" t="s">
        <v>18</v>
      </c>
      <c r="G517" s="26">
        <v>1</v>
      </c>
      <c r="H517" s="31"/>
      <c r="I517" s="27">
        <v>0</v>
      </c>
      <c r="J517" s="28">
        <f t="shared" ref="J517:J580" si="17">G517*I517</f>
        <v>0</v>
      </c>
      <c r="K517" s="29" t="s">
        <v>50</v>
      </c>
      <c r="L517" s="29" t="s">
        <v>45</v>
      </c>
      <c r="M517" s="29" t="s">
        <v>51</v>
      </c>
      <c r="N517" s="30" t="str">
        <f>VLOOKUP(M517,[9]OPERACIONAL!$A$1:$C$13,2,FALSE)</f>
        <v>SELECIONAR</v>
      </c>
    </row>
    <row r="518" spans="2:14">
      <c r="B518" s="23" t="str">
        <f t="shared" si="16"/>
        <v>U.</v>
      </c>
      <c r="C518" s="24" t="s">
        <v>4</v>
      </c>
      <c r="D518" s="25"/>
      <c r="E518" s="25"/>
      <c r="F518" s="24" t="s">
        <v>18</v>
      </c>
      <c r="G518" s="26">
        <v>1</v>
      </c>
      <c r="H518" s="31"/>
      <c r="I518" s="27">
        <v>0</v>
      </c>
      <c r="J518" s="28">
        <f t="shared" si="17"/>
        <v>0</v>
      </c>
      <c r="K518" s="29" t="s">
        <v>50</v>
      </c>
      <c r="L518" s="29" t="s">
        <v>45</v>
      </c>
      <c r="M518" s="29" t="s">
        <v>51</v>
      </c>
      <c r="N518" s="30" t="str">
        <f>VLOOKUP(M518,[9]OPERACIONAL!$A$1:$C$13,2,FALSE)</f>
        <v>SELECIONAR</v>
      </c>
    </row>
    <row r="519" spans="2:14">
      <c r="B519" s="23" t="str">
        <f t="shared" si="16"/>
        <v>U.</v>
      </c>
      <c r="C519" s="24" t="s">
        <v>4</v>
      </c>
      <c r="D519" s="25"/>
      <c r="E519" s="25"/>
      <c r="F519" s="24" t="s">
        <v>18</v>
      </c>
      <c r="G519" s="26">
        <v>1</v>
      </c>
      <c r="H519" s="31"/>
      <c r="I519" s="27">
        <v>0</v>
      </c>
      <c r="J519" s="28">
        <f t="shared" si="17"/>
        <v>0</v>
      </c>
      <c r="K519" s="29" t="s">
        <v>50</v>
      </c>
      <c r="L519" s="29" t="s">
        <v>45</v>
      </c>
      <c r="M519" s="29" t="s">
        <v>51</v>
      </c>
      <c r="N519" s="30" t="str">
        <f>VLOOKUP(M519,[9]OPERACIONAL!$A$1:$C$13,2,FALSE)</f>
        <v>SELECIONAR</v>
      </c>
    </row>
    <row r="520" spans="2:14">
      <c r="B520" s="23" t="str">
        <f t="shared" si="16"/>
        <v>U.</v>
      </c>
      <c r="C520" s="24" t="s">
        <v>4</v>
      </c>
      <c r="D520" s="25"/>
      <c r="E520" s="25"/>
      <c r="F520" s="24" t="s">
        <v>18</v>
      </c>
      <c r="G520" s="26">
        <v>1</v>
      </c>
      <c r="H520" s="31"/>
      <c r="I520" s="27">
        <v>0</v>
      </c>
      <c r="J520" s="28">
        <f t="shared" si="17"/>
        <v>0</v>
      </c>
      <c r="K520" s="29" t="s">
        <v>50</v>
      </c>
      <c r="L520" s="29" t="s">
        <v>45</v>
      </c>
      <c r="M520" s="29" t="s">
        <v>51</v>
      </c>
      <c r="N520" s="30" t="str">
        <f>VLOOKUP(M520,[9]OPERACIONAL!$A$1:$C$13,2,FALSE)</f>
        <v>SELECIONAR</v>
      </c>
    </row>
    <row r="521" spans="2:14">
      <c r="B521" s="23" t="str">
        <f t="shared" si="16"/>
        <v>U.</v>
      </c>
      <c r="C521" s="24" t="s">
        <v>4</v>
      </c>
      <c r="D521" s="25"/>
      <c r="E521" s="25"/>
      <c r="F521" s="24" t="s">
        <v>18</v>
      </c>
      <c r="G521" s="26">
        <v>1</v>
      </c>
      <c r="H521" s="31"/>
      <c r="I521" s="27">
        <v>0</v>
      </c>
      <c r="J521" s="28">
        <f t="shared" si="17"/>
        <v>0</v>
      </c>
      <c r="K521" s="29" t="s">
        <v>50</v>
      </c>
      <c r="L521" s="29" t="s">
        <v>45</v>
      </c>
      <c r="M521" s="29" t="s">
        <v>51</v>
      </c>
      <c r="N521" s="30" t="str">
        <f>VLOOKUP(M521,[9]OPERACIONAL!$A$1:$C$13,2,FALSE)</f>
        <v>SELECIONAR</v>
      </c>
    </row>
    <row r="522" spans="2:14">
      <c r="B522" s="23" t="str">
        <f t="shared" si="16"/>
        <v>U.</v>
      </c>
      <c r="C522" s="24" t="s">
        <v>4</v>
      </c>
      <c r="D522" s="25"/>
      <c r="E522" s="25"/>
      <c r="F522" s="24" t="s">
        <v>18</v>
      </c>
      <c r="G522" s="26">
        <v>1</v>
      </c>
      <c r="H522" s="31"/>
      <c r="I522" s="27">
        <v>0</v>
      </c>
      <c r="J522" s="28">
        <f t="shared" si="17"/>
        <v>0</v>
      </c>
      <c r="K522" s="29" t="s">
        <v>50</v>
      </c>
      <c r="L522" s="29" t="s">
        <v>45</v>
      </c>
      <c r="M522" s="29" t="s">
        <v>51</v>
      </c>
      <c r="N522" s="30" t="str">
        <f>VLOOKUP(M522,[9]OPERACIONAL!$A$1:$C$13,2,FALSE)</f>
        <v>SELECIONAR</v>
      </c>
    </row>
    <row r="523" spans="2:14">
      <c r="B523" s="23" t="str">
        <f t="shared" si="16"/>
        <v>U.</v>
      </c>
      <c r="C523" s="24" t="s">
        <v>4</v>
      </c>
      <c r="D523" s="25"/>
      <c r="E523" s="25"/>
      <c r="F523" s="24" t="s">
        <v>18</v>
      </c>
      <c r="G523" s="26">
        <v>1</v>
      </c>
      <c r="H523" s="31"/>
      <c r="I523" s="27">
        <v>0</v>
      </c>
      <c r="J523" s="28">
        <f t="shared" si="17"/>
        <v>0</v>
      </c>
      <c r="K523" s="29" t="s">
        <v>50</v>
      </c>
      <c r="L523" s="29" t="s">
        <v>45</v>
      </c>
      <c r="M523" s="29" t="s">
        <v>51</v>
      </c>
      <c r="N523" s="30" t="str">
        <f>VLOOKUP(M523,[9]OPERACIONAL!$A$1:$C$13,2,FALSE)</f>
        <v>SELECIONAR</v>
      </c>
    </row>
    <row r="524" spans="2:14">
      <c r="B524" s="23" t="str">
        <f t="shared" si="16"/>
        <v>U.</v>
      </c>
      <c r="C524" s="24" t="s">
        <v>4</v>
      </c>
      <c r="D524" s="25"/>
      <c r="E524" s="25"/>
      <c r="F524" s="24" t="s">
        <v>18</v>
      </c>
      <c r="G524" s="26">
        <v>1</v>
      </c>
      <c r="H524" s="31"/>
      <c r="I524" s="27">
        <v>0</v>
      </c>
      <c r="J524" s="28">
        <f t="shared" si="17"/>
        <v>0</v>
      </c>
      <c r="K524" s="29" t="s">
        <v>50</v>
      </c>
      <c r="L524" s="29" t="s">
        <v>45</v>
      </c>
      <c r="M524" s="29" t="s">
        <v>51</v>
      </c>
      <c r="N524" s="30" t="str">
        <f>VLOOKUP(M524,[9]OPERACIONAL!$A$1:$C$13,2,FALSE)</f>
        <v>SELECIONAR</v>
      </c>
    </row>
    <row r="525" spans="2:14">
      <c r="B525" s="23" t="str">
        <f t="shared" si="16"/>
        <v>U.</v>
      </c>
      <c r="C525" s="24" t="s">
        <v>4</v>
      </c>
      <c r="D525" s="25"/>
      <c r="E525" s="25"/>
      <c r="F525" s="24" t="s">
        <v>18</v>
      </c>
      <c r="G525" s="26">
        <v>1</v>
      </c>
      <c r="H525" s="31"/>
      <c r="I525" s="27">
        <v>0</v>
      </c>
      <c r="J525" s="28">
        <f t="shared" si="17"/>
        <v>0</v>
      </c>
      <c r="K525" s="29" t="s">
        <v>50</v>
      </c>
      <c r="L525" s="29" t="s">
        <v>45</v>
      </c>
      <c r="M525" s="29" t="s">
        <v>51</v>
      </c>
      <c r="N525" s="30" t="str">
        <f>VLOOKUP(M525,[9]OPERACIONAL!$A$1:$C$13,2,FALSE)</f>
        <v>SELECIONAR</v>
      </c>
    </row>
    <row r="526" spans="2:14">
      <c r="B526" s="23" t="str">
        <f t="shared" si="16"/>
        <v>U.</v>
      </c>
      <c r="C526" s="24" t="s">
        <v>4</v>
      </c>
      <c r="D526" s="25"/>
      <c r="E526" s="25"/>
      <c r="F526" s="24" t="s">
        <v>18</v>
      </c>
      <c r="G526" s="26">
        <v>1</v>
      </c>
      <c r="H526" s="31"/>
      <c r="I526" s="27">
        <v>0</v>
      </c>
      <c r="J526" s="28">
        <f t="shared" si="17"/>
        <v>0</v>
      </c>
      <c r="K526" s="29" t="s">
        <v>50</v>
      </c>
      <c r="L526" s="29" t="s">
        <v>45</v>
      </c>
      <c r="M526" s="29" t="s">
        <v>51</v>
      </c>
      <c r="N526" s="30" t="str">
        <f>VLOOKUP(M526,[9]OPERACIONAL!$A$1:$C$13,2,FALSE)</f>
        <v>SELECIONAR</v>
      </c>
    </row>
    <row r="527" spans="2:14">
      <c r="B527" s="23" t="str">
        <f t="shared" si="16"/>
        <v>U.</v>
      </c>
      <c r="C527" s="24" t="s">
        <v>4</v>
      </c>
      <c r="D527" s="25"/>
      <c r="E527" s="25"/>
      <c r="F527" s="24" t="s">
        <v>18</v>
      </c>
      <c r="G527" s="26">
        <v>1</v>
      </c>
      <c r="H527" s="31"/>
      <c r="I527" s="27">
        <v>0</v>
      </c>
      <c r="J527" s="28">
        <f t="shared" si="17"/>
        <v>0</v>
      </c>
      <c r="K527" s="29" t="s">
        <v>50</v>
      </c>
      <c r="L527" s="29" t="s">
        <v>45</v>
      </c>
      <c r="M527" s="29" t="s">
        <v>51</v>
      </c>
      <c r="N527" s="30" t="str">
        <f>VLOOKUP(M527,[9]OPERACIONAL!$A$1:$C$13,2,FALSE)</f>
        <v>SELECIONAR</v>
      </c>
    </row>
    <row r="528" spans="2:14">
      <c r="B528" s="23" t="str">
        <f t="shared" si="16"/>
        <v>U.</v>
      </c>
      <c r="C528" s="24" t="s">
        <v>4</v>
      </c>
      <c r="D528" s="25"/>
      <c r="E528" s="25"/>
      <c r="F528" s="24" t="s">
        <v>18</v>
      </c>
      <c r="G528" s="26">
        <v>1</v>
      </c>
      <c r="H528" s="31"/>
      <c r="I528" s="27">
        <v>0</v>
      </c>
      <c r="J528" s="28">
        <f t="shared" si="17"/>
        <v>0</v>
      </c>
      <c r="K528" s="29" t="s">
        <v>50</v>
      </c>
      <c r="L528" s="29" t="s">
        <v>45</v>
      </c>
      <c r="M528" s="29" t="s">
        <v>51</v>
      </c>
      <c r="N528" s="30" t="str">
        <f>VLOOKUP(M528,[9]OPERACIONAL!$A$1:$C$13,2,FALSE)</f>
        <v>SELECIONAR</v>
      </c>
    </row>
    <row r="529" spans="2:14">
      <c r="B529" s="23" t="str">
        <f t="shared" si="16"/>
        <v>U.</v>
      </c>
      <c r="C529" s="24" t="s">
        <v>4</v>
      </c>
      <c r="D529" s="25"/>
      <c r="E529" s="25"/>
      <c r="F529" s="24" t="s">
        <v>18</v>
      </c>
      <c r="G529" s="26">
        <v>1</v>
      </c>
      <c r="H529" s="31"/>
      <c r="I529" s="27">
        <v>0</v>
      </c>
      <c r="J529" s="28">
        <f t="shared" si="17"/>
        <v>0</v>
      </c>
      <c r="K529" s="29" t="s">
        <v>50</v>
      </c>
      <c r="L529" s="29" t="s">
        <v>45</v>
      </c>
      <c r="M529" s="29" t="s">
        <v>51</v>
      </c>
      <c r="N529" s="30" t="str">
        <f>VLOOKUP(M529,[9]OPERACIONAL!$A$1:$C$13,2,FALSE)</f>
        <v>SELECIONAR</v>
      </c>
    </row>
    <row r="530" spans="2:14">
      <c r="B530" s="23" t="str">
        <f t="shared" si="16"/>
        <v>U.</v>
      </c>
      <c r="C530" s="24" t="s">
        <v>4</v>
      </c>
      <c r="D530" s="25"/>
      <c r="E530" s="25"/>
      <c r="F530" s="24" t="s">
        <v>18</v>
      </c>
      <c r="G530" s="26">
        <v>1</v>
      </c>
      <c r="H530" s="31"/>
      <c r="I530" s="27">
        <v>0</v>
      </c>
      <c r="J530" s="28">
        <f t="shared" si="17"/>
        <v>0</v>
      </c>
      <c r="K530" s="29" t="s">
        <v>50</v>
      </c>
      <c r="L530" s="29" t="s">
        <v>45</v>
      </c>
      <c r="M530" s="29" t="s">
        <v>51</v>
      </c>
      <c r="N530" s="30" t="str">
        <f>VLOOKUP(M530,[9]OPERACIONAL!$A$1:$C$13,2,FALSE)</f>
        <v>SELECIONAR</v>
      </c>
    </row>
    <row r="531" spans="2:14">
      <c r="B531" s="23" t="str">
        <f t="shared" si="16"/>
        <v>U.</v>
      </c>
      <c r="C531" s="24" t="s">
        <v>4</v>
      </c>
      <c r="D531" s="25"/>
      <c r="E531" s="25"/>
      <c r="F531" s="24" t="s">
        <v>18</v>
      </c>
      <c r="G531" s="26">
        <v>1</v>
      </c>
      <c r="H531" s="31"/>
      <c r="I531" s="27">
        <v>0</v>
      </c>
      <c r="J531" s="28">
        <f t="shared" si="17"/>
        <v>0</v>
      </c>
      <c r="K531" s="29" t="s">
        <v>50</v>
      </c>
      <c r="L531" s="29" t="s">
        <v>45</v>
      </c>
      <c r="M531" s="29" t="s">
        <v>51</v>
      </c>
      <c r="N531" s="30" t="str">
        <f>VLOOKUP(M531,[9]OPERACIONAL!$A$1:$C$13,2,FALSE)</f>
        <v>SELECIONAR</v>
      </c>
    </row>
    <row r="532" spans="2:14">
      <c r="B532" s="23" t="str">
        <f t="shared" si="16"/>
        <v>U.</v>
      </c>
      <c r="C532" s="24" t="s">
        <v>4</v>
      </c>
      <c r="D532" s="25"/>
      <c r="E532" s="25"/>
      <c r="F532" s="24" t="s">
        <v>18</v>
      </c>
      <c r="G532" s="26">
        <v>1</v>
      </c>
      <c r="H532" s="31"/>
      <c r="I532" s="27">
        <v>0</v>
      </c>
      <c r="J532" s="28">
        <f t="shared" si="17"/>
        <v>0</v>
      </c>
      <c r="K532" s="29" t="s">
        <v>50</v>
      </c>
      <c r="L532" s="29" t="s">
        <v>45</v>
      </c>
      <c r="M532" s="29" t="s">
        <v>51</v>
      </c>
      <c r="N532" s="30" t="str">
        <f>VLOOKUP(M532,[9]OPERACIONAL!$A$1:$C$13,2,FALSE)</f>
        <v>SELECIONAR</v>
      </c>
    </row>
    <row r="533" spans="2:14">
      <c r="B533" s="23" t="str">
        <f t="shared" si="16"/>
        <v>U.</v>
      </c>
      <c r="C533" s="24" t="s">
        <v>4</v>
      </c>
      <c r="D533" s="25"/>
      <c r="E533" s="25"/>
      <c r="F533" s="24" t="s">
        <v>18</v>
      </c>
      <c r="G533" s="26">
        <v>1</v>
      </c>
      <c r="H533" s="31"/>
      <c r="I533" s="27">
        <v>0</v>
      </c>
      <c r="J533" s="28">
        <f t="shared" si="17"/>
        <v>0</v>
      </c>
      <c r="K533" s="29" t="s">
        <v>50</v>
      </c>
      <c r="L533" s="29" t="s">
        <v>45</v>
      </c>
      <c r="M533" s="29" t="s">
        <v>51</v>
      </c>
      <c r="N533" s="30" t="str">
        <f>VLOOKUP(M533,[9]OPERACIONAL!$A$1:$C$13,2,FALSE)</f>
        <v>SELECIONAR</v>
      </c>
    </row>
    <row r="534" spans="2:14">
      <c r="B534" s="23" t="str">
        <f t="shared" si="16"/>
        <v>U.</v>
      </c>
      <c r="C534" s="24" t="s">
        <v>4</v>
      </c>
      <c r="D534" s="25"/>
      <c r="E534" s="25"/>
      <c r="F534" s="24" t="s">
        <v>18</v>
      </c>
      <c r="G534" s="26">
        <v>1</v>
      </c>
      <c r="H534" s="31"/>
      <c r="I534" s="27">
        <v>0</v>
      </c>
      <c r="J534" s="28">
        <f t="shared" si="17"/>
        <v>0</v>
      </c>
      <c r="K534" s="29" t="s">
        <v>50</v>
      </c>
      <c r="L534" s="29" t="s">
        <v>45</v>
      </c>
      <c r="M534" s="29" t="s">
        <v>51</v>
      </c>
      <c r="N534" s="30" t="str">
        <f>VLOOKUP(M534,[9]OPERACIONAL!$A$1:$C$13,2,FALSE)</f>
        <v>SELECIONAR</v>
      </c>
    </row>
    <row r="535" spans="2:14">
      <c r="B535" s="23" t="str">
        <f t="shared" si="16"/>
        <v>U.</v>
      </c>
      <c r="C535" s="24" t="s">
        <v>4</v>
      </c>
      <c r="D535" s="25"/>
      <c r="E535" s="25"/>
      <c r="F535" s="24" t="s">
        <v>18</v>
      </c>
      <c r="G535" s="26">
        <v>1</v>
      </c>
      <c r="H535" s="31"/>
      <c r="I535" s="27">
        <v>0</v>
      </c>
      <c r="J535" s="28">
        <f t="shared" si="17"/>
        <v>0</v>
      </c>
      <c r="K535" s="29" t="s">
        <v>50</v>
      </c>
      <c r="L535" s="29" t="s">
        <v>45</v>
      </c>
      <c r="M535" s="29" t="s">
        <v>51</v>
      </c>
      <c r="N535" s="30" t="str">
        <f>VLOOKUP(M535,[9]OPERACIONAL!$A$1:$C$13,2,FALSE)</f>
        <v>SELECIONAR</v>
      </c>
    </row>
    <row r="536" spans="2:14">
      <c r="B536" s="23" t="str">
        <f t="shared" si="16"/>
        <v>U.</v>
      </c>
      <c r="C536" s="24" t="s">
        <v>4</v>
      </c>
      <c r="D536" s="25"/>
      <c r="E536" s="25"/>
      <c r="F536" s="24" t="s">
        <v>18</v>
      </c>
      <c r="G536" s="26">
        <v>1</v>
      </c>
      <c r="H536" s="31"/>
      <c r="I536" s="27">
        <v>0</v>
      </c>
      <c r="J536" s="28">
        <f t="shared" si="17"/>
        <v>0</v>
      </c>
      <c r="K536" s="29" t="s">
        <v>50</v>
      </c>
      <c r="L536" s="29" t="s">
        <v>45</v>
      </c>
      <c r="M536" s="29" t="s">
        <v>51</v>
      </c>
      <c r="N536" s="30" t="str">
        <f>VLOOKUP(M536,[9]OPERACIONAL!$A$1:$C$13,2,FALSE)</f>
        <v>SELECIONAR</v>
      </c>
    </row>
    <row r="537" spans="2:14">
      <c r="B537" s="23" t="str">
        <f t="shared" si="16"/>
        <v>U.</v>
      </c>
      <c r="C537" s="24" t="s">
        <v>4</v>
      </c>
      <c r="D537" s="25"/>
      <c r="E537" s="25"/>
      <c r="F537" s="24" t="s">
        <v>18</v>
      </c>
      <c r="G537" s="26">
        <v>1</v>
      </c>
      <c r="H537" s="31"/>
      <c r="I537" s="27">
        <v>0</v>
      </c>
      <c r="J537" s="28">
        <f t="shared" si="17"/>
        <v>0</v>
      </c>
      <c r="K537" s="29" t="s">
        <v>50</v>
      </c>
      <c r="L537" s="29" t="s">
        <v>45</v>
      </c>
      <c r="M537" s="29" t="s">
        <v>51</v>
      </c>
      <c r="N537" s="30" t="str">
        <f>VLOOKUP(M537,[9]OPERACIONAL!$A$1:$C$13,2,FALSE)</f>
        <v>SELECIONAR</v>
      </c>
    </row>
    <row r="538" spans="2:14">
      <c r="B538" s="23" t="str">
        <f t="shared" si="16"/>
        <v>U.</v>
      </c>
      <c r="C538" s="24" t="s">
        <v>4</v>
      </c>
      <c r="D538" s="25"/>
      <c r="E538" s="25"/>
      <c r="F538" s="24" t="s">
        <v>18</v>
      </c>
      <c r="G538" s="26">
        <v>1</v>
      </c>
      <c r="H538" s="31"/>
      <c r="I538" s="27">
        <v>0</v>
      </c>
      <c r="J538" s="28">
        <f t="shared" si="17"/>
        <v>0</v>
      </c>
      <c r="K538" s="29" t="s">
        <v>50</v>
      </c>
      <c r="L538" s="29" t="s">
        <v>45</v>
      </c>
      <c r="M538" s="29" t="s">
        <v>51</v>
      </c>
      <c r="N538" s="30" t="str">
        <f>VLOOKUP(M538,[9]OPERACIONAL!$A$1:$C$13,2,FALSE)</f>
        <v>SELECIONAR</v>
      </c>
    </row>
    <row r="539" spans="2:14">
      <c r="B539" s="23" t="str">
        <f t="shared" si="16"/>
        <v>U.</v>
      </c>
      <c r="C539" s="24" t="s">
        <v>4</v>
      </c>
      <c r="D539" s="25"/>
      <c r="E539" s="25"/>
      <c r="F539" s="24" t="s">
        <v>18</v>
      </c>
      <c r="G539" s="26">
        <v>1</v>
      </c>
      <c r="H539" s="31"/>
      <c r="I539" s="27">
        <v>0</v>
      </c>
      <c r="J539" s="28">
        <f t="shared" si="17"/>
        <v>0</v>
      </c>
      <c r="K539" s="29" t="s">
        <v>50</v>
      </c>
      <c r="L539" s="29" t="s">
        <v>45</v>
      </c>
      <c r="M539" s="29" t="s">
        <v>51</v>
      </c>
      <c r="N539" s="30" t="str">
        <f>VLOOKUP(M539,[9]OPERACIONAL!$A$1:$C$13,2,FALSE)</f>
        <v>SELECIONAR</v>
      </c>
    </row>
    <row r="540" spans="2:14">
      <c r="B540" s="23" t="str">
        <f t="shared" si="16"/>
        <v>U.</v>
      </c>
      <c r="C540" s="24" t="s">
        <v>4</v>
      </c>
      <c r="D540" s="25"/>
      <c r="E540" s="25"/>
      <c r="F540" s="24" t="s">
        <v>18</v>
      </c>
      <c r="G540" s="26">
        <v>1</v>
      </c>
      <c r="H540" s="31"/>
      <c r="I540" s="27">
        <v>0</v>
      </c>
      <c r="J540" s="28">
        <f t="shared" si="17"/>
        <v>0</v>
      </c>
      <c r="K540" s="29" t="s">
        <v>50</v>
      </c>
      <c r="L540" s="29" t="s">
        <v>45</v>
      </c>
      <c r="M540" s="29" t="s">
        <v>51</v>
      </c>
      <c r="N540" s="30" t="str">
        <f>VLOOKUP(M540,[9]OPERACIONAL!$A$1:$C$13,2,FALSE)</f>
        <v>SELECIONAR</v>
      </c>
    </row>
    <row r="541" spans="2:14">
      <c r="B541" s="23" t="str">
        <f t="shared" si="16"/>
        <v>U.</v>
      </c>
      <c r="C541" s="24" t="s">
        <v>4</v>
      </c>
      <c r="D541" s="25"/>
      <c r="E541" s="25"/>
      <c r="F541" s="24" t="s">
        <v>18</v>
      </c>
      <c r="G541" s="26">
        <v>1</v>
      </c>
      <c r="H541" s="31"/>
      <c r="I541" s="27">
        <v>0</v>
      </c>
      <c r="J541" s="28">
        <f t="shared" si="17"/>
        <v>0</v>
      </c>
      <c r="K541" s="29" t="s">
        <v>50</v>
      </c>
      <c r="L541" s="29" t="s">
        <v>45</v>
      </c>
      <c r="M541" s="29" t="s">
        <v>51</v>
      </c>
      <c r="N541" s="30" t="str">
        <f>VLOOKUP(M541,[9]OPERACIONAL!$A$1:$C$13,2,FALSE)</f>
        <v>SELECIONAR</v>
      </c>
    </row>
    <row r="542" spans="2:14">
      <c r="B542" s="23" t="str">
        <f t="shared" si="16"/>
        <v>U.</v>
      </c>
      <c r="C542" s="24" t="s">
        <v>4</v>
      </c>
      <c r="D542" s="25"/>
      <c r="E542" s="25"/>
      <c r="F542" s="24" t="s">
        <v>18</v>
      </c>
      <c r="G542" s="26">
        <v>1</v>
      </c>
      <c r="H542" s="31"/>
      <c r="I542" s="27">
        <v>0</v>
      </c>
      <c r="J542" s="28">
        <f t="shared" si="17"/>
        <v>0</v>
      </c>
      <c r="K542" s="29" t="s">
        <v>50</v>
      </c>
      <c r="L542" s="29" t="s">
        <v>45</v>
      </c>
      <c r="M542" s="29" t="s">
        <v>51</v>
      </c>
      <c r="N542" s="30" t="str">
        <f>VLOOKUP(M542,[9]OPERACIONAL!$A$1:$C$13,2,FALSE)</f>
        <v>SELECIONAR</v>
      </c>
    </row>
    <row r="543" spans="2:14">
      <c r="B543" s="23" t="str">
        <f t="shared" si="16"/>
        <v>U.</v>
      </c>
      <c r="C543" s="24" t="s">
        <v>4</v>
      </c>
      <c r="D543" s="25"/>
      <c r="E543" s="25"/>
      <c r="F543" s="24" t="s">
        <v>18</v>
      </c>
      <c r="G543" s="26">
        <v>1</v>
      </c>
      <c r="H543" s="31"/>
      <c r="I543" s="27">
        <v>0</v>
      </c>
      <c r="J543" s="28">
        <f t="shared" si="17"/>
        <v>0</v>
      </c>
      <c r="K543" s="29" t="s">
        <v>50</v>
      </c>
      <c r="L543" s="29" t="s">
        <v>45</v>
      </c>
      <c r="M543" s="29" t="s">
        <v>51</v>
      </c>
      <c r="N543" s="30" t="str">
        <f>VLOOKUP(M543,[9]OPERACIONAL!$A$1:$C$13,2,FALSE)</f>
        <v>SELECIONAR</v>
      </c>
    </row>
    <row r="544" spans="2:14">
      <c r="B544" s="23" t="str">
        <f t="shared" si="16"/>
        <v>U.</v>
      </c>
      <c r="C544" s="24" t="s">
        <v>4</v>
      </c>
      <c r="D544" s="25"/>
      <c r="E544" s="25"/>
      <c r="F544" s="24" t="s">
        <v>18</v>
      </c>
      <c r="G544" s="26">
        <v>1</v>
      </c>
      <c r="H544" s="31"/>
      <c r="I544" s="27">
        <v>0</v>
      </c>
      <c r="J544" s="28">
        <f t="shared" si="17"/>
        <v>0</v>
      </c>
      <c r="K544" s="29" t="s">
        <v>50</v>
      </c>
      <c r="L544" s="29" t="s">
        <v>45</v>
      </c>
      <c r="M544" s="29" t="s">
        <v>51</v>
      </c>
      <c r="N544" s="30" t="str">
        <f>VLOOKUP(M544,[9]OPERACIONAL!$A$1:$C$13,2,FALSE)</f>
        <v>SELECIONAR</v>
      </c>
    </row>
    <row r="545" spans="2:14">
      <c r="B545" s="23" t="str">
        <f t="shared" si="16"/>
        <v>U.</v>
      </c>
      <c r="C545" s="24" t="s">
        <v>4</v>
      </c>
      <c r="D545" s="25"/>
      <c r="E545" s="25"/>
      <c r="F545" s="24" t="s">
        <v>18</v>
      </c>
      <c r="G545" s="26">
        <v>1</v>
      </c>
      <c r="H545" s="31"/>
      <c r="I545" s="27">
        <v>0</v>
      </c>
      <c r="J545" s="28">
        <f t="shared" si="17"/>
        <v>0</v>
      </c>
      <c r="K545" s="29" t="s">
        <v>50</v>
      </c>
      <c r="L545" s="29" t="s">
        <v>45</v>
      </c>
      <c r="M545" s="29" t="s">
        <v>51</v>
      </c>
      <c r="N545" s="30" t="str">
        <f>VLOOKUP(M545,[9]OPERACIONAL!$A$1:$C$13,2,FALSE)</f>
        <v>SELECIONAR</v>
      </c>
    </row>
    <row r="546" spans="2:14">
      <c r="B546" s="23" t="str">
        <f t="shared" si="16"/>
        <v>U.</v>
      </c>
      <c r="C546" s="24" t="s">
        <v>4</v>
      </c>
      <c r="D546" s="25"/>
      <c r="E546" s="25"/>
      <c r="F546" s="24" t="s">
        <v>18</v>
      </c>
      <c r="G546" s="26">
        <v>1</v>
      </c>
      <c r="H546" s="31"/>
      <c r="I546" s="27">
        <v>0</v>
      </c>
      <c r="J546" s="28">
        <f t="shared" si="17"/>
        <v>0</v>
      </c>
      <c r="K546" s="29" t="s">
        <v>50</v>
      </c>
      <c r="L546" s="29" t="s">
        <v>45</v>
      </c>
      <c r="M546" s="29" t="s">
        <v>51</v>
      </c>
      <c r="N546" s="30" t="str">
        <f>VLOOKUP(M546,[9]OPERACIONAL!$A$1:$C$13,2,FALSE)</f>
        <v>SELECIONAR</v>
      </c>
    </row>
    <row r="547" spans="2:14">
      <c r="B547" s="23" t="str">
        <f t="shared" si="16"/>
        <v>U.</v>
      </c>
      <c r="C547" s="24" t="s">
        <v>4</v>
      </c>
      <c r="D547" s="25"/>
      <c r="E547" s="25"/>
      <c r="F547" s="24" t="s">
        <v>18</v>
      </c>
      <c r="G547" s="26">
        <v>1</v>
      </c>
      <c r="H547" s="31"/>
      <c r="I547" s="27">
        <v>0</v>
      </c>
      <c r="J547" s="28">
        <f t="shared" si="17"/>
        <v>0</v>
      </c>
      <c r="K547" s="29" t="s">
        <v>50</v>
      </c>
      <c r="L547" s="29" t="s">
        <v>45</v>
      </c>
      <c r="M547" s="29" t="s">
        <v>51</v>
      </c>
      <c r="N547" s="30" t="str">
        <f>VLOOKUP(M547,[9]OPERACIONAL!$A$1:$C$13,2,FALSE)</f>
        <v>SELECIONAR</v>
      </c>
    </row>
    <row r="548" spans="2:14">
      <c r="B548" s="23" t="str">
        <f t="shared" si="16"/>
        <v>U.</v>
      </c>
      <c r="C548" s="24" t="s">
        <v>4</v>
      </c>
      <c r="D548" s="25"/>
      <c r="E548" s="25"/>
      <c r="F548" s="24" t="s">
        <v>18</v>
      </c>
      <c r="G548" s="26">
        <v>1</v>
      </c>
      <c r="H548" s="31"/>
      <c r="I548" s="27">
        <v>0</v>
      </c>
      <c r="J548" s="28">
        <f t="shared" si="17"/>
        <v>0</v>
      </c>
      <c r="K548" s="29" t="s">
        <v>50</v>
      </c>
      <c r="L548" s="29" t="s">
        <v>45</v>
      </c>
      <c r="M548" s="29" t="s">
        <v>51</v>
      </c>
      <c r="N548" s="30" t="str">
        <f>VLOOKUP(M548,[9]OPERACIONAL!$A$1:$C$13,2,FALSE)</f>
        <v>SELECIONAR</v>
      </c>
    </row>
    <row r="549" spans="2:14">
      <c r="B549" s="23" t="str">
        <f t="shared" si="16"/>
        <v>U.</v>
      </c>
      <c r="C549" s="24" t="s">
        <v>4</v>
      </c>
      <c r="D549" s="25"/>
      <c r="E549" s="25"/>
      <c r="F549" s="24" t="s">
        <v>18</v>
      </c>
      <c r="G549" s="26">
        <v>1</v>
      </c>
      <c r="H549" s="31"/>
      <c r="I549" s="27">
        <v>0</v>
      </c>
      <c r="J549" s="28">
        <f t="shared" si="17"/>
        <v>0</v>
      </c>
      <c r="K549" s="29" t="s">
        <v>50</v>
      </c>
      <c r="L549" s="29" t="s">
        <v>45</v>
      </c>
      <c r="M549" s="29" t="s">
        <v>51</v>
      </c>
      <c r="N549" s="30" t="str">
        <f>VLOOKUP(M549,[9]OPERACIONAL!$A$1:$C$13,2,FALSE)</f>
        <v>SELECIONAR</v>
      </c>
    </row>
    <row r="550" spans="2:14">
      <c r="B550" s="23" t="str">
        <f t="shared" si="16"/>
        <v>U.</v>
      </c>
      <c r="C550" s="24" t="s">
        <v>4</v>
      </c>
      <c r="D550" s="25"/>
      <c r="E550" s="25"/>
      <c r="F550" s="24" t="s">
        <v>18</v>
      </c>
      <c r="G550" s="26">
        <v>1</v>
      </c>
      <c r="H550" s="31"/>
      <c r="I550" s="27">
        <v>0</v>
      </c>
      <c r="J550" s="28">
        <f t="shared" si="17"/>
        <v>0</v>
      </c>
      <c r="K550" s="29" t="s">
        <v>50</v>
      </c>
      <c r="L550" s="29" t="s">
        <v>45</v>
      </c>
      <c r="M550" s="29" t="s">
        <v>51</v>
      </c>
      <c r="N550" s="30" t="str">
        <f>VLOOKUP(M550,[9]OPERACIONAL!$A$1:$C$13,2,FALSE)</f>
        <v>SELECIONAR</v>
      </c>
    </row>
    <row r="551" spans="2:14">
      <c r="B551" s="23" t="str">
        <f t="shared" si="16"/>
        <v>U.</v>
      </c>
      <c r="C551" s="24" t="s">
        <v>4</v>
      </c>
      <c r="D551" s="25"/>
      <c r="E551" s="25"/>
      <c r="F551" s="24" t="s">
        <v>18</v>
      </c>
      <c r="G551" s="26">
        <v>1</v>
      </c>
      <c r="H551" s="31"/>
      <c r="I551" s="27">
        <v>0</v>
      </c>
      <c r="J551" s="28">
        <f t="shared" si="17"/>
        <v>0</v>
      </c>
      <c r="K551" s="29" t="s">
        <v>50</v>
      </c>
      <c r="L551" s="29" t="s">
        <v>45</v>
      </c>
      <c r="M551" s="29" t="s">
        <v>51</v>
      </c>
      <c r="N551" s="30" t="str">
        <f>VLOOKUP(M551,[9]OPERACIONAL!$A$1:$C$13,2,FALSE)</f>
        <v>SELECIONAR</v>
      </c>
    </row>
    <row r="552" spans="2:14">
      <c r="B552" s="23" t="str">
        <f t="shared" si="16"/>
        <v>U.</v>
      </c>
      <c r="C552" s="24" t="s">
        <v>4</v>
      </c>
      <c r="D552" s="25"/>
      <c r="E552" s="25"/>
      <c r="F552" s="24" t="s">
        <v>18</v>
      </c>
      <c r="G552" s="26">
        <v>1</v>
      </c>
      <c r="H552" s="31"/>
      <c r="I552" s="27">
        <v>0</v>
      </c>
      <c r="J552" s="28">
        <f t="shared" si="17"/>
        <v>0</v>
      </c>
      <c r="K552" s="29" t="s">
        <v>50</v>
      </c>
      <c r="L552" s="29" t="s">
        <v>45</v>
      </c>
      <c r="M552" s="29" t="s">
        <v>51</v>
      </c>
      <c r="N552" s="30" t="str">
        <f>VLOOKUP(M552,[9]OPERACIONAL!$A$1:$C$13,2,FALSE)</f>
        <v>SELECIONAR</v>
      </c>
    </row>
    <row r="553" spans="2:14">
      <c r="B553" s="23" t="str">
        <f t="shared" si="16"/>
        <v>U.</v>
      </c>
      <c r="C553" s="24" t="s">
        <v>4</v>
      </c>
      <c r="D553" s="25"/>
      <c r="E553" s="25"/>
      <c r="F553" s="24" t="s">
        <v>18</v>
      </c>
      <c r="G553" s="26">
        <v>1</v>
      </c>
      <c r="H553" s="31"/>
      <c r="I553" s="27">
        <v>0</v>
      </c>
      <c r="J553" s="28">
        <f t="shared" si="17"/>
        <v>0</v>
      </c>
      <c r="K553" s="29" t="s">
        <v>50</v>
      </c>
      <c r="L553" s="29" t="s">
        <v>45</v>
      </c>
      <c r="M553" s="29" t="s">
        <v>51</v>
      </c>
      <c r="N553" s="30" t="str">
        <f>VLOOKUP(M553,[9]OPERACIONAL!$A$1:$C$13,2,FALSE)</f>
        <v>SELECIONAR</v>
      </c>
    </row>
    <row r="554" spans="2:14">
      <c r="B554" s="23" t="str">
        <f t="shared" si="16"/>
        <v>U.</v>
      </c>
      <c r="C554" s="24" t="s">
        <v>4</v>
      </c>
      <c r="D554" s="25"/>
      <c r="E554" s="25"/>
      <c r="F554" s="24" t="s">
        <v>18</v>
      </c>
      <c r="G554" s="26">
        <v>1</v>
      </c>
      <c r="H554" s="31"/>
      <c r="I554" s="27">
        <v>0</v>
      </c>
      <c r="J554" s="28">
        <f t="shared" si="17"/>
        <v>0</v>
      </c>
      <c r="K554" s="29" t="s">
        <v>50</v>
      </c>
      <c r="L554" s="29" t="s">
        <v>45</v>
      </c>
      <c r="M554" s="29" t="s">
        <v>51</v>
      </c>
      <c r="N554" s="30" t="str">
        <f>VLOOKUP(M554,[9]OPERACIONAL!$A$1:$C$13,2,FALSE)</f>
        <v>SELECIONAR</v>
      </c>
    </row>
    <row r="555" spans="2:14">
      <c r="B555" s="23" t="str">
        <f t="shared" si="16"/>
        <v>U.</v>
      </c>
      <c r="C555" s="24" t="s">
        <v>4</v>
      </c>
      <c r="D555" s="25"/>
      <c r="E555" s="25"/>
      <c r="F555" s="24" t="s">
        <v>18</v>
      </c>
      <c r="G555" s="26">
        <v>1</v>
      </c>
      <c r="H555" s="31"/>
      <c r="I555" s="27">
        <v>0</v>
      </c>
      <c r="J555" s="28">
        <f t="shared" si="17"/>
        <v>0</v>
      </c>
      <c r="K555" s="29" t="s">
        <v>50</v>
      </c>
      <c r="L555" s="29" t="s">
        <v>45</v>
      </c>
      <c r="M555" s="29" t="s">
        <v>51</v>
      </c>
      <c r="N555" s="30" t="str">
        <f>VLOOKUP(M555,[9]OPERACIONAL!$A$1:$C$13,2,FALSE)</f>
        <v>SELECIONAR</v>
      </c>
    </row>
    <row r="556" spans="2:14">
      <c r="B556" s="23" t="str">
        <f t="shared" si="16"/>
        <v>U.</v>
      </c>
      <c r="C556" s="24" t="s">
        <v>4</v>
      </c>
      <c r="D556" s="25"/>
      <c r="E556" s="25"/>
      <c r="F556" s="24" t="s">
        <v>18</v>
      </c>
      <c r="G556" s="26">
        <v>1</v>
      </c>
      <c r="H556" s="31"/>
      <c r="I556" s="27">
        <v>0</v>
      </c>
      <c r="J556" s="28">
        <f t="shared" si="17"/>
        <v>0</v>
      </c>
      <c r="K556" s="29" t="s">
        <v>50</v>
      </c>
      <c r="L556" s="29" t="s">
        <v>45</v>
      </c>
      <c r="M556" s="29" t="s">
        <v>51</v>
      </c>
      <c r="N556" s="30" t="str">
        <f>VLOOKUP(M556,[9]OPERACIONAL!$A$1:$C$13,2,FALSE)</f>
        <v>SELECIONAR</v>
      </c>
    </row>
    <row r="557" spans="2:14">
      <c r="B557" s="23" t="str">
        <f t="shared" si="16"/>
        <v>U.</v>
      </c>
      <c r="C557" s="24" t="s">
        <v>4</v>
      </c>
      <c r="D557" s="25"/>
      <c r="E557" s="25"/>
      <c r="F557" s="24" t="s">
        <v>18</v>
      </c>
      <c r="G557" s="26">
        <v>1</v>
      </c>
      <c r="H557" s="31"/>
      <c r="I557" s="27">
        <v>0</v>
      </c>
      <c r="J557" s="28">
        <f t="shared" si="17"/>
        <v>0</v>
      </c>
      <c r="K557" s="29" t="s">
        <v>50</v>
      </c>
      <c r="L557" s="29" t="s">
        <v>45</v>
      </c>
      <c r="M557" s="29" t="s">
        <v>51</v>
      </c>
      <c r="N557" s="30" t="str">
        <f>VLOOKUP(M557,[9]OPERACIONAL!$A$1:$C$13,2,FALSE)</f>
        <v>SELECIONAR</v>
      </c>
    </row>
    <row r="558" spans="2:14">
      <c r="B558" s="23" t="str">
        <f t="shared" si="16"/>
        <v>U.</v>
      </c>
      <c r="C558" s="24" t="s">
        <v>4</v>
      </c>
      <c r="D558" s="25"/>
      <c r="E558" s="25"/>
      <c r="F558" s="24" t="s">
        <v>18</v>
      </c>
      <c r="G558" s="26">
        <v>1</v>
      </c>
      <c r="H558" s="31"/>
      <c r="I558" s="27">
        <v>0</v>
      </c>
      <c r="J558" s="28">
        <f t="shared" si="17"/>
        <v>0</v>
      </c>
      <c r="K558" s="29" t="s">
        <v>50</v>
      </c>
      <c r="L558" s="29" t="s">
        <v>45</v>
      </c>
      <c r="M558" s="29" t="s">
        <v>51</v>
      </c>
      <c r="N558" s="30" t="str">
        <f>VLOOKUP(M558,[9]OPERACIONAL!$A$1:$C$13,2,FALSE)</f>
        <v>SELECIONAR</v>
      </c>
    </row>
    <row r="559" spans="2:14">
      <c r="B559" s="23" t="str">
        <f t="shared" si="16"/>
        <v>U.</v>
      </c>
      <c r="C559" s="24" t="s">
        <v>4</v>
      </c>
      <c r="D559" s="25"/>
      <c r="E559" s="25"/>
      <c r="F559" s="24" t="s">
        <v>18</v>
      </c>
      <c r="G559" s="26">
        <v>1</v>
      </c>
      <c r="H559" s="31"/>
      <c r="I559" s="27">
        <v>0</v>
      </c>
      <c r="J559" s="28">
        <f t="shared" si="17"/>
        <v>0</v>
      </c>
      <c r="K559" s="29" t="s">
        <v>50</v>
      </c>
      <c r="L559" s="29" t="s">
        <v>45</v>
      </c>
      <c r="M559" s="29" t="s">
        <v>51</v>
      </c>
      <c r="N559" s="30" t="str">
        <f>VLOOKUP(M559,[9]OPERACIONAL!$A$1:$C$13,2,FALSE)</f>
        <v>SELECIONAR</v>
      </c>
    </row>
    <row r="560" spans="2:14">
      <c r="B560" s="23" t="str">
        <f t="shared" si="16"/>
        <v>U.</v>
      </c>
      <c r="C560" s="24" t="s">
        <v>4</v>
      </c>
      <c r="D560" s="25"/>
      <c r="E560" s="25"/>
      <c r="F560" s="24" t="s">
        <v>18</v>
      </c>
      <c r="G560" s="26">
        <v>1</v>
      </c>
      <c r="H560" s="31"/>
      <c r="I560" s="27">
        <v>0</v>
      </c>
      <c r="J560" s="28">
        <f t="shared" si="17"/>
        <v>0</v>
      </c>
      <c r="K560" s="29" t="s">
        <v>50</v>
      </c>
      <c r="L560" s="29" t="s">
        <v>45</v>
      </c>
      <c r="M560" s="29" t="s">
        <v>51</v>
      </c>
      <c r="N560" s="30" t="str">
        <f>VLOOKUP(M560,[9]OPERACIONAL!$A$1:$C$13,2,FALSE)</f>
        <v>SELECIONAR</v>
      </c>
    </row>
    <row r="561" spans="2:14">
      <c r="B561" s="23" t="str">
        <f t="shared" si="16"/>
        <v>U.</v>
      </c>
      <c r="C561" s="24" t="s">
        <v>4</v>
      </c>
      <c r="D561" s="25"/>
      <c r="E561" s="25"/>
      <c r="F561" s="24" t="s">
        <v>18</v>
      </c>
      <c r="G561" s="26">
        <v>1</v>
      </c>
      <c r="H561" s="31"/>
      <c r="I561" s="27">
        <v>0</v>
      </c>
      <c r="J561" s="28">
        <f t="shared" si="17"/>
        <v>0</v>
      </c>
      <c r="K561" s="29" t="s">
        <v>50</v>
      </c>
      <c r="L561" s="29" t="s">
        <v>45</v>
      </c>
      <c r="M561" s="29" t="s">
        <v>51</v>
      </c>
      <c r="N561" s="30" t="str">
        <f>VLOOKUP(M561,[9]OPERACIONAL!$A$1:$C$13,2,FALSE)</f>
        <v>SELECIONAR</v>
      </c>
    </row>
    <row r="562" spans="2:14">
      <c r="B562" s="23" t="str">
        <f t="shared" si="16"/>
        <v>U.</v>
      </c>
      <c r="C562" s="24" t="s">
        <v>4</v>
      </c>
      <c r="D562" s="25"/>
      <c r="E562" s="25"/>
      <c r="F562" s="24" t="s">
        <v>18</v>
      </c>
      <c r="G562" s="26">
        <v>1</v>
      </c>
      <c r="H562" s="31"/>
      <c r="I562" s="27">
        <v>0</v>
      </c>
      <c r="J562" s="28">
        <f t="shared" si="17"/>
        <v>0</v>
      </c>
      <c r="K562" s="29" t="s">
        <v>50</v>
      </c>
      <c r="L562" s="29" t="s">
        <v>45</v>
      </c>
      <c r="M562" s="29" t="s">
        <v>51</v>
      </c>
      <c r="N562" s="30" t="str">
        <f>VLOOKUP(M562,[9]OPERACIONAL!$A$1:$C$13,2,FALSE)</f>
        <v>SELECIONAR</v>
      </c>
    </row>
    <row r="563" spans="2:14">
      <c r="B563" s="23" t="str">
        <f t="shared" si="16"/>
        <v>U.</v>
      </c>
      <c r="C563" s="24" t="s">
        <v>4</v>
      </c>
      <c r="D563" s="25"/>
      <c r="E563" s="25"/>
      <c r="F563" s="24" t="s">
        <v>18</v>
      </c>
      <c r="G563" s="26">
        <v>1</v>
      </c>
      <c r="H563" s="31"/>
      <c r="I563" s="27">
        <v>0</v>
      </c>
      <c r="J563" s="28">
        <f t="shared" si="17"/>
        <v>0</v>
      </c>
      <c r="K563" s="29" t="s">
        <v>50</v>
      </c>
      <c r="L563" s="29" t="s">
        <v>45</v>
      </c>
      <c r="M563" s="29" t="s">
        <v>51</v>
      </c>
      <c r="N563" s="30" t="str">
        <f>VLOOKUP(M563,[9]OPERACIONAL!$A$1:$C$13,2,FALSE)</f>
        <v>SELECIONAR</v>
      </c>
    </row>
    <row r="564" spans="2:14">
      <c r="B564" s="23" t="str">
        <f t="shared" si="16"/>
        <v>U.</v>
      </c>
      <c r="C564" s="24" t="s">
        <v>4</v>
      </c>
      <c r="D564" s="25"/>
      <c r="E564" s="25"/>
      <c r="F564" s="24" t="s">
        <v>18</v>
      </c>
      <c r="G564" s="26">
        <v>1</v>
      </c>
      <c r="H564" s="31"/>
      <c r="I564" s="27">
        <v>0</v>
      </c>
      <c r="J564" s="28">
        <f t="shared" si="17"/>
        <v>0</v>
      </c>
      <c r="K564" s="29" t="s">
        <v>50</v>
      </c>
      <c r="L564" s="29" t="s">
        <v>45</v>
      </c>
      <c r="M564" s="29" t="s">
        <v>51</v>
      </c>
      <c r="N564" s="30" t="str">
        <f>VLOOKUP(M564,[9]OPERACIONAL!$A$1:$C$13,2,FALSE)</f>
        <v>SELECIONAR</v>
      </c>
    </row>
    <row r="565" spans="2:14">
      <c r="B565" s="23" t="str">
        <f t="shared" si="16"/>
        <v>U.</v>
      </c>
      <c r="C565" s="24" t="s">
        <v>4</v>
      </c>
      <c r="D565" s="25"/>
      <c r="E565" s="25"/>
      <c r="F565" s="24" t="s">
        <v>18</v>
      </c>
      <c r="G565" s="26">
        <v>1</v>
      </c>
      <c r="H565" s="31"/>
      <c r="I565" s="27">
        <v>0</v>
      </c>
      <c r="J565" s="28">
        <f t="shared" si="17"/>
        <v>0</v>
      </c>
      <c r="K565" s="29" t="s">
        <v>50</v>
      </c>
      <c r="L565" s="29" t="s">
        <v>45</v>
      </c>
      <c r="M565" s="29" t="s">
        <v>51</v>
      </c>
      <c r="N565" s="30" t="str">
        <f>VLOOKUP(M565,[9]OPERACIONAL!$A$1:$C$13,2,FALSE)</f>
        <v>SELECIONAR</v>
      </c>
    </row>
    <row r="566" spans="2:14">
      <c r="B566" s="23" t="str">
        <f t="shared" si="16"/>
        <v>U.</v>
      </c>
      <c r="C566" s="24" t="s">
        <v>4</v>
      </c>
      <c r="D566" s="25"/>
      <c r="E566" s="25"/>
      <c r="F566" s="24" t="s">
        <v>18</v>
      </c>
      <c r="G566" s="26">
        <v>1</v>
      </c>
      <c r="H566" s="31"/>
      <c r="I566" s="27">
        <v>0</v>
      </c>
      <c r="J566" s="28">
        <f t="shared" si="17"/>
        <v>0</v>
      </c>
      <c r="K566" s="29" t="s">
        <v>50</v>
      </c>
      <c r="L566" s="29" t="s">
        <v>45</v>
      </c>
      <c r="M566" s="29" t="s">
        <v>51</v>
      </c>
      <c r="N566" s="30" t="str">
        <f>VLOOKUP(M566,[9]OPERACIONAL!$A$1:$C$13,2,FALSE)</f>
        <v>SELECIONAR</v>
      </c>
    </row>
    <row r="567" spans="2:14">
      <c r="B567" s="23" t="str">
        <f t="shared" si="16"/>
        <v>U.</v>
      </c>
      <c r="C567" s="24" t="s">
        <v>4</v>
      </c>
      <c r="D567" s="25"/>
      <c r="E567" s="25"/>
      <c r="F567" s="24" t="s">
        <v>18</v>
      </c>
      <c r="G567" s="26">
        <v>1</v>
      </c>
      <c r="H567" s="31"/>
      <c r="I567" s="27">
        <v>0</v>
      </c>
      <c r="J567" s="28">
        <f t="shared" si="17"/>
        <v>0</v>
      </c>
      <c r="K567" s="29" t="s">
        <v>50</v>
      </c>
      <c r="L567" s="29" t="s">
        <v>45</v>
      </c>
      <c r="M567" s="29" t="s">
        <v>51</v>
      </c>
      <c r="N567" s="30" t="str">
        <f>VLOOKUP(M567,[9]OPERACIONAL!$A$1:$C$13,2,FALSE)</f>
        <v>SELECIONAR</v>
      </c>
    </row>
    <row r="568" spans="2:14">
      <c r="B568" s="23" t="str">
        <f t="shared" si="16"/>
        <v>U.</v>
      </c>
      <c r="C568" s="24" t="s">
        <v>4</v>
      </c>
      <c r="D568" s="25"/>
      <c r="E568" s="25"/>
      <c r="F568" s="24" t="s">
        <v>18</v>
      </c>
      <c r="G568" s="26">
        <v>1</v>
      </c>
      <c r="H568" s="31"/>
      <c r="I568" s="27">
        <v>0</v>
      </c>
      <c r="J568" s="28">
        <f t="shared" si="17"/>
        <v>0</v>
      </c>
      <c r="K568" s="29" t="s">
        <v>50</v>
      </c>
      <c r="L568" s="29" t="s">
        <v>45</v>
      </c>
      <c r="M568" s="29" t="s">
        <v>51</v>
      </c>
      <c r="N568" s="30" t="str">
        <f>VLOOKUP(M568,[9]OPERACIONAL!$A$1:$C$13,2,FALSE)</f>
        <v>SELECIONAR</v>
      </c>
    </row>
    <row r="569" spans="2:14">
      <c r="B569" s="23" t="str">
        <f t="shared" si="16"/>
        <v>U.</v>
      </c>
      <c r="C569" s="24" t="s">
        <v>4</v>
      </c>
      <c r="D569" s="25"/>
      <c r="E569" s="25"/>
      <c r="F569" s="24" t="s">
        <v>18</v>
      </c>
      <c r="G569" s="26">
        <v>1</v>
      </c>
      <c r="H569" s="31"/>
      <c r="I569" s="27">
        <v>0</v>
      </c>
      <c r="J569" s="28">
        <f t="shared" si="17"/>
        <v>0</v>
      </c>
      <c r="K569" s="29" t="s">
        <v>50</v>
      </c>
      <c r="L569" s="29" t="s">
        <v>45</v>
      </c>
      <c r="M569" s="29" t="s">
        <v>51</v>
      </c>
      <c r="N569" s="30" t="str">
        <f>VLOOKUP(M569,[9]OPERACIONAL!$A$1:$C$13,2,FALSE)</f>
        <v>SELECIONAR</v>
      </c>
    </row>
    <row r="570" spans="2:14">
      <c r="B570" s="23" t="str">
        <f t="shared" si="16"/>
        <v>U.</v>
      </c>
      <c r="C570" s="24" t="s">
        <v>4</v>
      </c>
      <c r="D570" s="25"/>
      <c r="E570" s="25"/>
      <c r="F570" s="24" t="s">
        <v>18</v>
      </c>
      <c r="G570" s="26">
        <v>1</v>
      </c>
      <c r="H570" s="31"/>
      <c r="I570" s="27">
        <v>0</v>
      </c>
      <c r="J570" s="28">
        <f t="shared" si="17"/>
        <v>0</v>
      </c>
      <c r="K570" s="29" t="s">
        <v>50</v>
      </c>
      <c r="L570" s="29" t="s">
        <v>45</v>
      </c>
      <c r="M570" s="29" t="s">
        <v>51</v>
      </c>
      <c r="N570" s="30" t="str">
        <f>VLOOKUP(M570,[9]OPERACIONAL!$A$1:$C$13,2,FALSE)</f>
        <v>SELECIONAR</v>
      </c>
    </row>
    <row r="571" spans="2:14">
      <c r="B571" s="23" t="str">
        <f t="shared" si="16"/>
        <v>U.</v>
      </c>
      <c r="C571" s="24" t="s">
        <v>4</v>
      </c>
      <c r="D571" s="25"/>
      <c r="E571" s="25"/>
      <c r="F571" s="24" t="s">
        <v>18</v>
      </c>
      <c r="G571" s="26">
        <v>1</v>
      </c>
      <c r="H571" s="31"/>
      <c r="I571" s="27">
        <v>0</v>
      </c>
      <c r="J571" s="28">
        <f t="shared" si="17"/>
        <v>0</v>
      </c>
      <c r="K571" s="29" t="s">
        <v>50</v>
      </c>
      <c r="L571" s="29" t="s">
        <v>45</v>
      </c>
      <c r="M571" s="29" t="s">
        <v>51</v>
      </c>
      <c r="N571" s="30" t="str">
        <f>VLOOKUP(M571,[9]OPERACIONAL!$A$1:$C$13,2,FALSE)</f>
        <v>SELECIONAR</v>
      </c>
    </row>
    <row r="572" spans="2:14">
      <c r="B572" s="23" t="str">
        <f t="shared" si="16"/>
        <v>U.</v>
      </c>
      <c r="C572" s="24" t="s">
        <v>4</v>
      </c>
      <c r="D572" s="25"/>
      <c r="E572" s="25"/>
      <c r="F572" s="24" t="s">
        <v>18</v>
      </c>
      <c r="G572" s="26">
        <v>1</v>
      </c>
      <c r="H572" s="31"/>
      <c r="I572" s="27">
        <v>0</v>
      </c>
      <c r="J572" s="28">
        <f t="shared" si="17"/>
        <v>0</v>
      </c>
      <c r="K572" s="29" t="s">
        <v>50</v>
      </c>
      <c r="L572" s="29" t="s">
        <v>45</v>
      </c>
      <c r="M572" s="29" t="s">
        <v>51</v>
      </c>
      <c r="N572" s="30" t="str">
        <f>VLOOKUP(M572,[9]OPERACIONAL!$A$1:$C$13,2,FALSE)</f>
        <v>SELECIONAR</v>
      </c>
    </row>
    <row r="573" spans="2:14">
      <c r="B573" s="23" t="str">
        <f t="shared" si="16"/>
        <v>U.</v>
      </c>
      <c r="C573" s="24" t="s">
        <v>4</v>
      </c>
      <c r="D573" s="25"/>
      <c r="E573" s="25"/>
      <c r="F573" s="24" t="s">
        <v>18</v>
      </c>
      <c r="G573" s="26">
        <v>1</v>
      </c>
      <c r="H573" s="31"/>
      <c r="I573" s="27">
        <v>0</v>
      </c>
      <c r="J573" s="28">
        <f t="shared" si="17"/>
        <v>0</v>
      </c>
      <c r="K573" s="29" t="s">
        <v>50</v>
      </c>
      <c r="L573" s="29" t="s">
        <v>45</v>
      </c>
      <c r="M573" s="29" t="s">
        <v>51</v>
      </c>
      <c r="N573" s="30" t="str">
        <f>VLOOKUP(M573,[9]OPERACIONAL!$A$1:$C$13,2,FALSE)</f>
        <v>SELECIONAR</v>
      </c>
    </row>
    <row r="574" spans="2:14">
      <c r="B574" s="23" t="str">
        <f t="shared" si="16"/>
        <v>U.</v>
      </c>
      <c r="C574" s="24" t="s">
        <v>4</v>
      </c>
      <c r="D574" s="25"/>
      <c r="E574" s="25"/>
      <c r="F574" s="24" t="s">
        <v>18</v>
      </c>
      <c r="G574" s="26">
        <v>1</v>
      </c>
      <c r="H574" s="31"/>
      <c r="I574" s="27">
        <v>0</v>
      </c>
      <c r="J574" s="28">
        <f t="shared" si="17"/>
        <v>0</v>
      </c>
      <c r="K574" s="29" t="s">
        <v>50</v>
      </c>
      <c r="L574" s="29" t="s">
        <v>45</v>
      </c>
      <c r="M574" s="29" t="s">
        <v>51</v>
      </c>
      <c r="N574" s="30" t="str">
        <f>VLOOKUP(M574,[9]OPERACIONAL!$A$1:$C$13,2,FALSE)</f>
        <v>SELECIONAR</v>
      </c>
    </row>
    <row r="575" spans="2:14">
      <c r="B575" s="23" t="str">
        <f t="shared" si="16"/>
        <v>U.</v>
      </c>
      <c r="C575" s="24" t="s">
        <v>4</v>
      </c>
      <c r="D575" s="25"/>
      <c r="E575" s="25"/>
      <c r="F575" s="24" t="s">
        <v>18</v>
      </c>
      <c r="G575" s="26">
        <v>1</v>
      </c>
      <c r="H575" s="31"/>
      <c r="I575" s="27">
        <v>0</v>
      </c>
      <c r="J575" s="28">
        <f t="shared" si="17"/>
        <v>0</v>
      </c>
      <c r="K575" s="29" t="s">
        <v>50</v>
      </c>
      <c r="L575" s="29" t="s">
        <v>45</v>
      </c>
      <c r="M575" s="29" t="s">
        <v>51</v>
      </c>
      <c r="N575" s="30" t="str">
        <f>VLOOKUP(M575,[9]OPERACIONAL!$A$1:$C$13,2,FALSE)</f>
        <v>SELECIONAR</v>
      </c>
    </row>
    <row r="576" spans="2:14">
      <c r="B576" s="23" t="str">
        <f t="shared" si="16"/>
        <v>U.</v>
      </c>
      <c r="C576" s="24" t="s">
        <v>4</v>
      </c>
      <c r="D576" s="25"/>
      <c r="E576" s="25"/>
      <c r="F576" s="24" t="s">
        <v>18</v>
      </c>
      <c r="G576" s="26">
        <v>1</v>
      </c>
      <c r="H576" s="31"/>
      <c r="I576" s="27">
        <v>0</v>
      </c>
      <c r="J576" s="28">
        <f t="shared" si="17"/>
        <v>0</v>
      </c>
      <c r="K576" s="29" t="s">
        <v>50</v>
      </c>
      <c r="L576" s="29" t="s">
        <v>45</v>
      </c>
      <c r="M576" s="29" t="s">
        <v>51</v>
      </c>
      <c r="N576" s="30" t="str">
        <f>VLOOKUP(M576,[9]OPERACIONAL!$A$1:$C$13,2,FALSE)</f>
        <v>SELECIONAR</v>
      </c>
    </row>
    <row r="577" spans="2:14">
      <c r="B577" s="23" t="str">
        <f t="shared" si="16"/>
        <v>U.</v>
      </c>
      <c r="C577" s="24" t="s">
        <v>4</v>
      </c>
      <c r="D577" s="25"/>
      <c r="E577" s="25"/>
      <c r="F577" s="24" t="s">
        <v>18</v>
      </c>
      <c r="G577" s="26">
        <v>1</v>
      </c>
      <c r="H577" s="31"/>
      <c r="I577" s="27">
        <v>0</v>
      </c>
      <c r="J577" s="28">
        <f t="shared" si="17"/>
        <v>0</v>
      </c>
      <c r="K577" s="29" t="s">
        <v>50</v>
      </c>
      <c r="L577" s="29" t="s">
        <v>45</v>
      </c>
      <c r="M577" s="29" t="s">
        <v>51</v>
      </c>
      <c r="N577" s="30" t="str">
        <f>VLOOKUP(M577,[9]OPERACIONAL!$A$1:$C$13,2,FALSE)</f>
        <v>SELECIONAR</v>
      </c>
    </row>
    <row r="578" spans="2:14">
      <c r="B578" s="23" t="str">
        <f t="shared" si="16"/>
        <v>U.</v>
      </c>
      <c r="C578" s="24" t="s">
        <v>4</v>
      </c>
      <c r="D578" s="25"/>
      <c r="E578" s="25"/>
      <c r="F578" s="24" t="s">
        <v>18</v>
      </c>
      <c r="G578" s="26">
        <v>1</v>
      </c>
      <c r="H578" s="31"/>
      <c r="I578" s="27">
        <v>0</v>
      </c>
      <c r="J578" s="28">
        <f t="shared" si="17"/>
        <v>0</v>
      </c>
      <c r="K578" s="29" t="s">
        <v>50</v>
      </c>
      <c r="L578" s="29" t="s">
        <v>45</v>
      </c>
      <c r="M578" s="29" t="s">
        <v>51</v>
      </c>
      <c r="N578" s="30" t="str">
        <f>VLOOKUP(M578,[9]OPERACIONAL!$A$1:$C$13,2,FALSE)</f>
        <v>SELECIONAR</v>
      </c>
    </row>
    <row r="579" spans="2:14">
      <c r="B579" s="23" t="str">
        <f t="shared" si="16"/>
        <v>U.</v>
      </c>
      <c r="C579" s="24" t="s">
        <v>4</v>
      </c>
      <c r="D579" s="25"/>
      <c r="E579" s="25"/>
      <c r="F579" s="24" t="s">
        <v>18</v>
      </c>
      <c r="G579" s="26">
        <v>1</v>
      </c>
      <c r="H579" s="31"/>
      <c r="I579" s="27">
        <v>0</v>
      </c>
      <c r="J579" s="28">
        <f t="shared" si="17"/>
        <v>0</v>
      </c>
      <c r="K579" s="29" t="s">
        <v>50</v>
      </c>
      <c r="L579" s="29" t="s">
        <v>45</v>
      </c>
      <c r="M579" s="29" t="s">
        <v>51</v>
      </c>
      <c r="N579" s="30" t="str">
        <f>VLOOKUP(M579,[9]OPERACIONAL!$A$1:$C$13,2,FALSE)</f>
        <v>SELECIONAR</v>
      </c>
    </row>
    <row r="580" spans="2:14">
      <c r="B580" s="23" t="str">
        <f t="shared" si="16"/>
        <v>U.</v>
      </c>
      <c r="C580" s="24" t="s">
        <v>4</v>
      </c>
      <c r="D580" s="25"/>
      <c r="E580" s="25"/>
      <c r="F580" s="24" t="s">
        <v>18</v>
      </c>
      <c r="G580" s="26">
        <v>1</v>
      </c>
      <c r="H580" s="31"/>
      <c r="I580" s="27">
        <v>0</v>
      </c>
      <c r="J580" s="28">
        <f t="shared" si="17"/>
        <v>0</v>
      </c>
      <c r="K580" s="29" t="s">
        <v>50</v>
      </c>
      <c r="L580" s="29" t="s">
        <v>45</v>
      </c>
      <c r="M580" s="29" t="s">
        <v>51</v>
      </c>
      <c r="N580" s="30" t="str">
        <f>VLOOKUP(M580,[9]OPERACIONAL!$A$1:$C$13,2,FALSE)</f>
        <v>SELECIONAR</v>
      </c>
    </row>
    <row r="581" spans="2:14">
      <c r="B581" s="23" t="str">
        <f t="shared" ref="B581:B644" si="18">MID(C581,1,2)</f>
        <v>U.</v>
      </c>
      <c r="C581" s="24" t="s">
        <v>4</v>
      </c>
      <c r="D581" s="25"/>
      <c r="E581" s="25"/>
      <c r="F581" s="24" t="s">
        <v>18</v>
      </c>
      <c r="G581" s="26">
        <v>1</v>
      </c>
      <c r="H581" s="31"/>
      <c r="I581" s="27">
        <v>0</v>
      </c>
      <c r="J581" s="28">
        <f t="shared" ref="J581:J644" si="19">G581*I581</f>
        <v>0</v>
      </c>
      <c r="K581" s="29" t="s">
        <v>50</v>
      </c>
      <c r="L581" s="29" t="s">
        <v>45</v>
      </c>
      <c r="M581" s="29" t="s">
        <v>51</v>
      </c>
      <c r="N581" s="30" t="str">
        <f>VLOOKUP(M581,[9]OPERACIONAL!$A$1:$C$13,2,FALSE)</f>
        <v>SELECIONAR</v>
      </c>
    </row>
    <row r="582" spans="2:14">
      <c r="B582" s="23" t="str">
        <f t="shared" si="18"/>
        <v>U.</v>
      </c>
      <c r="C582" s="24" t="s">
        <v>4</v>
      </c>
      <c r="D582" s="25"/>
      <c r="E582" s="25"/>
      <c r="F582" s="24" t="s">
        <v>18</v>
      </c>
      <c r="G582" s="26">
        <v>1</v>
      </c>
      <c r="H582" s="31"/>
      <c r="I582" s="27">
        <v>0</v>
      </c>
      <c r="J582" s="28">
        <f t="shared" si="19"/>
        <v>0</v>
      </c>
      <c r="K582" s="29" t="s">
        <v>50</v>
      </c>
      <c r="L582" s="29" t="s">
        <v>45</v>
      </c>
      <c r="M582" s="29" t="s">
        <v>51</v>
      </c>
      <c r="N582" s="30" t="str">
        <f>VLOOKUP(M582,[9]OPERACIONAL!$A$1:$C$13,2,FALSE)</f>
        <v>SELECIONAR</v>
      </c>
    </row>
    <row r="583" spans="2:14">
      <c r="B583" s="23" t="str">
        <f t="shared" si="18"/>
        <v>U.</v>
      </c>
      <c r="C583" s="24" t="s">
        <v>4</v>
      </c>
      <c r="D583" s="25"/>
      <c r="E583" s="25"/>
      <c r="F583" s="24" t="s">
        <v>18</v>
      </c>
      <c r="G583" s="26">
        <v>1</v>
      </c>
      <c r="H583" s="31"/>
      <c r="I583" s="27">
        <v>0</v>
      </c>
      <c r="J583" s="28">
        <f t="shared" si="19"/>
        <v>0</v>
      </c>
      <c r="K583" s="29" t="s">
        <v>50</v>
      </c>
      <c r="L583" s="29" t="s">
        <v>45</v>
      </c>
      <c r="M583" s="29" t="s">
        <v>51</v>
      </c>
      <c r="N583" s="30" t="str">
        <f>VLOOKUP(M583,[9]OPERACIONAL!$A$1:$C$13,2,FALSE)</f>
        <v>SELECIONAR</v>
      </c>
    </row>
    <row r="584" spans="2:14">
      <c r="B584" s="23" t="str">
        <f t="shared" si="18"/>
        <v>U.</v>
      </c>
      <c r="C584" s="24" t="s">
        <v>4</v>
      </c>
      <c r="D584" s="25"/>
      <c r="E584" s="25"/>
      <c r="F584" s="24" t="s">
        <v>18</v>
      </c>
      <c r="G584" s="26">
        <v>1</v>
      </c>
      <c r="H584" s="31"/>
      <c r="I584" s="27">
        <v>0</v>
      </c>
      <c r="J584" s="28">
        <f t="shared" si="19"/>
        <v>0</v>
      </c>
      <c r="K584" s="29" t="s">
        <v>50</v>
      </c>
      <c r="L584" s="29" t="s">
        <v>45</v>
      </c>
      <c r="M584" s="29" t="s">
        <v>51</v>
      </c>
      <c r="N584" s="30" t="str">
        <f>VLOOKUP(M584,[9]OPERACIONAL!$A$1:$C$13,2,FALSE)</f>
        <v>SELECIONAR</v>
      </c>
    </row>
    <row r="585" spans="2:14">
      <c r="B585" s="23" t="str">
        <f t="shared" si="18"/>
        <v>U.</v>
      </c>
      <c r="C585" s="24" t="s">
        <v>4</v>
      </c>
      <c r="D585" s="25"/>
      <c r="E585" s="25"/>
      <c r="F585" s="24" t="s">
        <v>18</v>
      </c>
      <c r="G585" s="26">
        <v>1</v>
      </c>
      <c r="H585" s="31"/>
      <c r="I585" s="27">
        <v>0</v>
      </c>
      <c r="J585" s="28">
        <f t="shared" si="19"/>
        <v>0</v>
      </c>
      <c r="K585" s="29" t="s">
        <v>50</v>
      </c>
      <c r="L585" s="29" t="s">
        <v>45</v>
      </c>
      <c r="M585" s="29" t="s">
        <v>51</v>
      </c>
      <c r="N585" s="30" t="str">
        <f>VLOOKUP(M585,[9]OPERACIONAL!$A$1:$C$13,2,FALSE)</f>
        <v>SELECIONAR</v>
      </c>
    </row>
    <row r="586" spans="2:14">
      <c r="B586" s="23" t="str">
        <f t="shared" si="18"/>
        <v>U.</v>
      </c>
      <c r="C586" s="24" t="s">
        <v>4</v>
      </c>
      <c r="D586" s="25"/>
      <c r="E586" s="25"/>
      <c r="F586" s="24" t="s">
        <v>18</v>
      </c>
      <c r="G586" s="26">
        <v>1</v>
      </c>
      <c r="H586" s="31"/>
      <c r="I586" s="27">
        <v>0</v>
      </c>
      <c r="J586" s="28">
        <f t="shared" si="19"/>
        <v>0</v>
      </c>
      <c r="K586" s="29" t="s">
        <v>50</v>
      </c>
      <c r="L586" s="29" t="s">
        <v>45</v>
      </c>
      <c r="M586" s="29" t="s">
        <v>51</v>
      </c>
      <c r="N586" s="30" t="str">
        <f>VLOOKUP(M586,[9]OPERACIONAL!$A$1:$C$13,2,FALSE)</f>
        <v>SELECIONAR</v>
      </c>
    </row>
    <row r="587" spans="2:14">
      <c r="B587" s="23" t="str">
        <f t="shared" si="18"/>
        <v>U.</v>
      </c>
      <c r="C587" s="24" t="s">
        <v>4</v>
      </c>
      <c r="D587" s="25"/>
      <c r="E587" s="25"/>
      <c r="F587" s="24" t="s">
        <v>18</v>
      </c>
      <c r="G587" s="26">
        <v>1</v>
      </c>
      <c r="H587" s="31"/>
      <c r="I587" s="27">
        <v>0</v>
      </c>
      <c r="J587" s="28">
        <f t="shared" si="19"/>
        <v>0</v>
      </c>
      <c r="K587" s="29" t="s">
        <v>50</v>
      </c>
      <c r="L587" s="29" t="s">
        <v>45</v>
      </c>
      <c r="M587" s="29" t="s">
        <v>51</v>
      </c>
      <c r="N587" s="30" t="str">
        <f>VLOOKUP(M587,[9]OPERACIONAL!$A$1:$C$13,2,FALSE)</f>
        <v>SELECIONAR</v>
      </c>
    </row>
    <row r="588" spans="2:14">
      <c r="B588" s="23" t="str">
        <f t="shared" si="18"/>
        <v>U.</v>
      </c>
      <c r="C588" s="24" t="s">
        <v>4</v>
      </c>
      <c r="D588" s="25"/>
      <c r="E588" s="25"/>
      <c r="F588" s="24" t="s">
        <v>18</v>
      </c>
      <c r="G588" s="26">
        <v>1</v>
      </c>
      <c r="H588" s="31"/>
      <c r="I588" s="27">
        <v>0</v>
      </c>
      <c r="J588" s="28">
        <f t="shared" si="19"/>
        <v>0</v>
      </c>
      <c r="K588" s="29" t="s">
        <v>50</v>
      </c>
      <c r="L588" s="29" t="s">
        <v>45</v>
      </c>
      <c r="M588" s="29" t="s">
        <v>51</v>
      </c>
      <c r="N588" s="30" t="str">
        <f>VLOOKUP(M588,[9]OPERACIONAL!$A$1:$C$13,2,FALSE)</f>
        <v>SELECIONAR</v>
      </c>
    </row>
    <row r="589" spans="2:14">
      <c r="B589" s="23" t="str">
        <f t="shared" si="18"/>
        <v>U.</v>
      </c>
      <c r="C589" s="24" t="s">
        <v>4</v>
      </c>
      <c r="D589" s="25"/>
      <c r="E589" s="25"/>
      <c r="F589" s="24" t="s">
        <v>18</v>
      </c>
      <c r="G589" s="26">
        <v>1</v>
      </c>
      <c r="H589" s="31"/>
      <c r="I589" s="27">
        <v>0</v>
      </c>
      <c r="J589" s="28">
        <f t="shared" si="19"/>
        <v>0</v>
      </c>
      <c r="K589" s="29" t="s">
        <v>50</v>
      </c>
      <c r="L589" s="29" t="s">
        <v>45</v>
      </c>
      <c r="M589" s="29" t="s">
        <v>51</v>
      </c>
      <c r="N589" s="30" t="str">
        <f>VLOOKUP(M589,[9]OPERACIONAL!$A$1:$C$13,2,FALSE)</f>
        <v>SELECIONAR</v>
      </c>
    </row>
    <row r="590" spans="2:14">
      <c r="B590" s="23" t="str">
        <f t="shared" si="18"/>
        <v>U.</v>
      </c>
      <c r="C590" s="24" t="s">
        <v>4</v>
      </c>
      <c r="D590" s="25"/>
      <c r="E590" s="25"/>
      <c r="F590" s="24" t="s">
        <v>18</v>
      </c>
      <c r="G590" s="26">
        <v>1</v>
      </c>
      <c r="H590" s="31"/>
      <c r="I590" s="27">
        <v>0</v>
      </c>
      <c r="J590" s="28">
        <f t="shared" si="19"/>
        <v>0</v>
      </c>
      <c r="K590" s="29" t="s">
        <v>50</v>
      </c>
      <c r="L590" s="29" t="s">
        <v>45</v>
      </c>
      <c r="M590" s="29" t="s">
        <v>51</v>
      </c>
      <c r="N590" s="30" t="str">
        <f>VLOOKUP(M590,[9]OPERACIONAL!$A$1:$C$13,2,FALSE)</f>
        <v>SELECIONAR</v>
      </c>
    </row>
    <row r="591" spans="2:14">
      <c r="B591" s="23" t="str">
        <f t="shared" si="18"/>
        <v>U.</v>
      </c>
      <c r="C591" s="24" t="s">
        <v>4</v>
      </c>
      <c r="D591" s="25"/>
      <c r="E591" s="25"/>
      <c r="F591" s="24" t="s">
        <v>18</v>
      </c>
      <c r="G591" s="26">
        <v>1</v>
      </c>
      <c r="H591" s="31"/>
      <c r="I591" s="27">
        <v>0</v>
      </c>
      <c r="J591" s="28">
        <f t="shared" si="19"/>
        <v>0</v>
      </c>
      <c r="K591" s="29" t="s">
        <v>50</v>
      </c>
      <c r="L591" s="29" t="s">
        <v>45</v>
      </c>
      <c r="M591" s="29" t="s">
        <v>51</v>
      </c>
      <c r="N591" s="30" t="str">
        <f>VLOOKUP(M591,[9]OPERACIONAL!$A$1:$C$13,2,FALSE)</f>
        <v>SELECIONAR</v>
      </c>
    </row>
    <row r="592" spans="2:14">
      <c r="B592" s="23" t="str">
        <f t="shared" si="18"/>
        <v>U.</v>
      </c>
      <c r="C592" s="24" t="s">
        <v>4</v>
      </c>
      <c r="D592" s="25"/>
      <c r="E592" s="25"/>
      <c r="F592" s="24" t="s">
        <v>18</v>
      </c>
      <c r="G592" s="26">
        <v>1</v>
      </c>
      <c r="H592" s="31"/>
      <c r="I592" s="27">
        <v>0</v>
      </c>
      <c r="J592" s="28">
        <f t="shared" si="19"/>
        <v>0</v>
      </c>
      <c r="K592" s="29" t="s">
        <v>50</v>
      </c>
      <c r="L592" s="29" t="s">
        <v>45</v>
      </c>
      <c r="M592" s="29" t="s">
        <v>51</v>
      </c>
      <c r="N592" s="30" t="str">
        <f>VLOOKUP(M592,[9]OPERACIONAL!$A$1:$C$13,2,FALSE)</f>
        <v>SELECIONAR</v>
      </c>
    </row>
    <row r="593" spans="2:14">
      <c r="B593" s="23" t="str">
        <f t="shared" si="18"/>
        <v>U.</v>
      </c>
      <c r="C593" s="24" t="s">
        <v>4</v>
      </c>
      <c r="D593" s="25"/>
      <c r="E593" s="25"/>
      <c r="F593" s="24" t="s">
        <v>18</v>
      </c>
      <c r="G593" s="26">
        <v>1</v>
      </c>
      <c r="H593" s="31"/>
      <c r="I593" s="27">
        <v>0</v>
      </c>
      <c r="J593" s="28">
        <f t="shared" si="19"/>
        <v>0</v>
      </c>
      <c r="K593" s="29" t="s">
        <v>50</v>
      </c>
      <c r="L593" s="29" t="s">
        <v>45</v>
      </c>
      <c r="M593" s="29" t="s">
        <v>51</v>
      </c>
      <c r="N593" s="30" t="str">
        <f>VLOOKUP(M593,[9]OPERACIONAL!$A$1:$C$13,2,FALSE)</f>
        <v>SELECIONAR</v>
      </c>
    </row>
    <row r="594" spans="2:14">
      <c r="B594" s="23" t="str">
        <f t="shared" si="18"/>
        <v>U.</v>
      </c>
      <c r="C594" s="24" t="s">
        <v>4</v>
      </c>
      <c r="D594" s="25"/>
      <c r="E594" s="25"/>
      <c r="F594" s="24" t="s">
        <v>18</v>
      </c>
      <c r="G594" s="26">
        <v>1</v>
      </c>
      <c r="H594" s="31"/>
      <c r="I594" s="27">
        <v>0</v>
      </c>
      <c r="J594" s="28">
        <f t="shared" si="19"/>
        <v>0</v>
      </c>
      <c r="K594" s="29" t="s">
        <v>50</v>
      </c>
      <c r="L594" s="29" t="s">
        <v>45</v>
      </c>
      <c r="M594" s="29" t="s">
        <v>51</v>
      </c>
      <c r="N594" s="30" t="str">
        <f>VLOOKUP(M594,[9]OPERACIONAL!$A$1:$C$13,2,FALSE)</f>
        <v>SELECIONAR</v>
      </c>
    </row>
    <row r="595" spans="2:14">
      <c r="B595" s="23" t="str">
        <f t="shared" si="18"/>
        <v>U.</v>
      </c>
      <c r="C595" s="24" t="s">
        <v>4</v>
      </c>
      <c r="D595" s="25"/>
      <c r="E595" s="25"/>
      <c r="F595" s="24" t="s">
        <v>18</v>
      </c>
      <c r="G595" s="26">
        <v>1</v>
      </c>
      <c r="H595" s="31"/>
      <c r="I595" s="27">
        <v>0</v>
      </c>
      <c r="J595" s="28">
        <f t="shared" si="19"/>
        <v>0</v>
      </c>
      <c r="K595" s="29" t="s">
        <v>50</v>
      </c>
      <c r="L595" s="29" t="s">
        <v>45</v>
      </c>
      <c r="M595" s="29" t="s">
        <v>51</v>
      </c>
      <c r="N595" s="30" t="str">
        <f>VLOOKUP(M595,[9]OPERACIONAL!$A$1:$C$13,2,FALSE)</f>
        <v>SELECIONAR</v>
      </c>
    </row>
    <row r="596" spans="2:14">
      <c r="B596" s="23" t="str">
        <f t="shared" si="18"/>
        <v>U.</v>
      </c>
      <c r="C596" s="24" t="s">
        <v>4</v>
      </c>
      <c r="D596" s="25"/>
      <c r="E596" s="25"/>
      <c r="F596" s="24" t="s">
        <v>18</v>
      </c>
      <c r="G596" s="26">
        <v>1</v>
      </c>
      <c r="H596" s="31"/>
      <c r="I596" s="27">
        <v>0</v>
      </c>
      <c r="J596" s="28">
        <f t="shared" si="19"/>
        <v>0</v>
      </c>
      <c r="K596" s="29" t="s">
        <v>50</v>
      </c>
      <c r="L596" s="29" t="s">
        <v>45</v>
      </c>
      <c r="M596" s="29" t="s">
        <v>51</v>
      </c>
      <c r="N596" s="30" t="str">
        <f>VLOOKUP(M596,[9]OPERACIONAL!$A$1:$C$13,2,FALSE)</f>
        <v>SELECIONAR</v>
      </c>
    </row>
    <row r="597" spans="2:14">
      <c r="B597" s="23" t="str">
        <f t="shared" si="18"/>
        <v>U.</v>
      </c>
      <c r="C597" s="24" t="s">
        <v>4</v>
      </c>
      <c r="D597" s="25"/>
      <c r="E597" s="25"/>
      <c r="F597" s="24" t="s">
        <v>18</v>
      </c>
      <c r="G597" s="26">
        <v>1</v>
      </c>
      <c r="H597" s="31"/>
      <c r="I597" s="27">
        <v>0</v>
      </c>
      <c r="J597" s="28">
        <f t="shared" si="19"/>
        <v>0</v>
      </c>
      <c r="K597" s="29" t="s">
        <v>50</v>
      </c>
      <c r="L597" s="29" t="s">
        <v>45</v>
      </c>
      <c r="M597" s="29" t="s">
        <v>51</v>
      </c>
      <c r="N597" s="30" t="str">
        <f>VLOOKUP(M597,[9]OPERACIONAL!$A$1:$C$13,2,FALSE)</f>
        <v>SELECIONAR</v>
      </c>
    </row>
    <row r="598" spans="2:14">
      <c r="B598" s="23" t="str">
        <f t="shared" si="18"/>
        <v>U.</v>
      </c>
      <c r="C598" s="24" t="s">
        <v>4</v>
      </c>
      <c r="D598" s="25"/>
      <c r="E598" s="25"/>
      <c r="F598" s="24" t="s">
        <v>18</v>
      </c>
      <c r="G598" s="26">
        <v>1</v>
      </c>
      <c r="H598" s="31"/>
      <c r="I598" s="27">
        <v>0</v>
      </c>
      <c r="J598" s="28">
        <f t="shared" si="19"/>
        <v>0</v>
      </c>
      <c r="K598" s="29" t="s">
        <v>50</v>
      </c>
      <c r="L598" s="29" t="s">
        <v>45</v>
      </c>
      <c r="M598" s="29" t="s">
        <v>51</v>
      </c>
      <c r="N598" s="30" t="str">
        <f>VLOOKUP(M598,[9]OPERACIONAL!$A$1:$C$13,2,FALSE)</f>
        <v>SELECIONAR</v>
      </c>
    </row>
    <row r="599" spans="2:14">
      <c r="B599" s="23" t="str">
        <f t="shared" si="18"/>
        <v>U.</v>
      </c>
      <c r="C599" s="24" t="s">
        <v>4</v>
      </c>
      <c r="D599" s="25"/>
      <c r="E599" s="25"/>
      <c r="F599" s="24" t="s">
        <v>18</v>
      </c>
      <c r="G599" s="26">
        <v>1</v>
      </c>
      <c r="H599" s="31"/>
      <c r="I599" s="27">
        <v>0</v>
      </c>
      <c r="J599" s="28">
        <f t="shared" si="19"/>
        <v>0</v>
      </c>
      <c r="K599" s="29" t="s">
        <v>50</v>
      </c>
      <c r="L599" s="29" t="s">
        <v>45</v>
      </c>
      <c r="M599" s="29" t="s">
        <v>51</v>
      </c>
      <c r="N599" s="30" t="str">
        <f>VLOOKUP(M599,[9]OPERACIONAL!$A$1:$C$13,2,FALSE)</f>
        <v>SELECIONAR</v>
      </c>
    </row>
    <row r="600" spans="2:14">
      <c r="B600" s="23" t="str">
        <f t="shared" si="18"/>
        <v>U.</v>
      </c>
      <c r="C600" s="24" t="s">
        <v>4</v>
      </c>
      <c r="D600" s="25"/>
      <c r="E600" s="25"/>
      <c r="F600" s="24" t="s">
        <v>18</v>
      </c>
      <c r="G600" s="26">
        <v>1</v>
      </c>
      <c r="H600" s="31"/>
      <c r="I600" s="27">
        <v>0</v>
      </c>
      <c r="J600" s="28">
        <f t="shared" si="19"/>
        <v>0</v>
      </c>
      <c r="K600" s="29" t="s">
        <v>50</v>
      </c>
      <c r="L600" s="29" t="s">
        <v>45</v>
      </c>
      <c r="M600" s="29" t="s">
        <v>51</v>
      </c>
      <c r="N600" s="30" t="str">
        <f>VLOOKUP(M600,[9]OPERACIONAL!$A$1:$C$13,2,FALSE)</f>
        <v>SELECIONAR</v>
      </c>
    </row>
    <row r="601" spans="2:14">
      <c r="B601" s="23" t="str">
        <f t="shared" si="18"/>
        <v>U.</v>
      </c>
      <c r="C601" s="24" t="s">
        <v>4</v>
      </c>
      <c r="D601" s="25"/>
      <c r="E601" s="25"/>
      <c r="F601" s="24" t="s">
        <v>18</v>
      </c>
      <c r="G601" s="26">
        <v>1</v>
      </c>
      <c r="H601" s="31"/>
      <c r="I601" s="27">
        <v>0</v>
      </c>
      <c r="J601" s="28">
        <f t="shared" si="19"/>
        <v>0</v>
      </c>
      <c r="K601" s="29" t="s">
        <v>50</v>
      </c>
      <c r="L601" s="29" t="s">
        <v>45</v>
      </c>
      <c r="M601" s="29" t="s">
        <v>51</v>
      </c>
      <c r="N601" s="30" t="str">
        <f>VLOOKUP(M601,[9]OPERACIONAL!$A$1:$C$13,2,FALSE)</f>
        <v>SELECIONAR</v>
      </c>
    </row>
    <row r="602" spans="2:14">
      <c r="B602" s="23" t="str">
        <f t="shared" si="18"/>
        <v>U.</v>
      </c>
      <c r="C602" s="24" t="s">
        <v>4</v>
      </c>
      <c r="D602" s="25"/>
      <c r="E602" s="25"/>
      <c r="F602" s="24" t="s">
        <v>18</v>
      </c>
      <c r="G602" s="26">
        <v>1</v>
      </c>
      <c r="H602" s="31"/>
      <c r="I602" s="27">
        <v>0</v>
      </c>
      <c r="J602" s="28">
        <f t="shared" si="19"/>
        <v>0</v>
      </c>
      <c r="K602" s="29" t="s">
        <v>50</v>
      </c>
      <c r="L602" s="29" t="s">
        <v>45</v>
      </c>
      <c r="M602" s="29" t="s">
        <v>51</v>
      </c>
      <c r="N602" s="30" t="str">
        <f>VLOOKUP(M602,[9]OPERACIONAL!$A$1:$C$13,2,FALSE)</f>
        <v>SELECIONAR</v>
      </c>
    </row>
    <row r="603" spans="2:14">
      <c r="B603" s="23" t="str">
        <f t="shared" si="18"/>
        <v>U.</v>
      </c>
      <c r="C603" s="24" t="s">
        <v>4</v>
      </c>
      <c r="D603" s="25"/>
      <c r="E603" s="25"/>
      <c r="F603" s="24" t="s">
        <v>18</v>
      </c>
      <c r="G603" s="26">
        <v>1</v>
      </c>
      <c r="H603" s="31"/>
      <c r="I603" s="27">
        <v>0</v>
      </c>
      <c r="J603" s="28">
        <f t="shared" si="19"/>
        <v>0</v>
      </c>
      <c r="K603" s="29" t="s">
        <v>50</v>
      </c>
      <c r="L603" s="29" t="s">
        <v>45</v>
      </c>
      <c r="M603" s="29" t="s">
        <v>51</v>
      </c>
      <c r="N603" s="30" t="str">
        <f>VLOOKUP(M603,[9]OPERACIONAL!$A$1:$C$13,2,FALSE)</f>
        <v>SELECIONAR</v>
      </c>
    </row>
    <row r="604" spans="2:14">
      <c r="B604" s="23" t="str">
        <f t="shared" si="18"/>
        <v>U.</v>
      </c>
      <c r="C604" s="24" t="s">
        <v>4</v>
      </c>
      <c r="D604" s="25"/>
      <c r="E604" s="25"/>
      <c r="F604" s="24" t="s">
        <v>18</v>
      </c>
      <c r="G604" s="26">
        <v>1</v>
      </c>
      <c r="H604" s="31"/>
      <c r="I604" s="27">
        <v>0</v>
      </c>
      <c r="J604" s="28">
        <f t="shared" si="19"/>
        <v>0</v>
      </c>
      <c r="K604" s="29" t="s">
        <v>50</v>
      </c>
      <c r="L604" s="29" t="s">
        <v>45</v>
      </c>
      <c r="M604" s="29" t="s">
        <v>51</v>
      </c>
      <c r="N604" s="30" t="str">
        <f>VLOOKUP(M604,[9]OPERACIONAL!$A$1:$C$13,2,FALSE)</f>
        <v>SELECIONAR</v>
      </c>
    </row>
    <row r="605" spans="2:14">
      <c r="B605" s="23" t="str">
        <f t="shared" si="18"/>
        <v>U.</v>
      </c>
      <c r="C605" s="24" t="s">
        <v>4</v>
      </c>
      <c r="D605" s="25"/>
      <c r="E605" s="25"/>
      <c r="F605" s="24" t="s">
        <v>18</v>
      </c>
      <c r="G605" s="26">
        <v>1</v>
      </c>
      <c r="H605" s="31"/>
      <c r="I605" s="27">
        <v>0</v>
      </c>
      <c r="J605" s="28">
        <f t="shared" si="19"/>
        <v>0</v>
      </c>
      <c r="K605" s="29" t="s">
        <v>50</v>
      </c>
      <c r="L605" s="29" t="s">
        <v>45</v>
      </c>
      <c r="M605" s="29" t="s">
        <v>51</v>
      </c>
      <c r="N605" s="30" t="str">
        <f>VLOOKUP(M605,[9]OPERACIONAL!$A$1:$C$13,2,FALSE)</f>
        <v>SELECIONAR</v>
      </c>
    </row>
    <row r="606" spans="2:14">
      <c r="B606" s="23" t="str">
        <f t="shared" si="18"/>
        <v>U.</v>
      </c>
      <c r="C606" s="24" t="s">
        <v>4</v>
      </c>
      <c r="D606" s="25"/>
      <c r="E606" s="25"/>
      <c r="F606" s="24" t="s">
        <v>18</v>
      </c>
      <c r="G606" s="26">
        <v>1</v>
      </c>
      <c r="H606" s="31"/>
      <c r="I606" s="27">
        <v>0</v>
      </c>
      <c r="J606" s="28">
        <f t="shared" si="19"/>
        <v>0</v>
      </c>
      <c r="K606" s="29" t="s">
        <v>50</v>
      </c>
      <c r="L606" s="29" t="s">
        <v>45</v>
      </c>
      <c r="M606" s="29" t="s">
        <v>51</v>
      </c>
      <c r="N606" s="30" t="str">
        <f>VLOOKUP(M606,[9]OPERACIONAL!$A$1:$C$13,2,FALSE)</f>
        <v>SELECIONAR</v>
      </c>
    </row>
    <row r="607" spans="2:14">
      <c r="B607" s="23" t="str">
        <f t="shared" si="18"/>
        <v>U.</v>
      </c>
      <c r="C607" s="24" t="s">
        <v>4</v>
      </c>
      <c r="D607" s="25"/>
      <c r="E607" s="25"/>
      <c r="F607" s="24" t="s">
        <v>18</v>
      </c>
      <c r="G607" s="26">
        <v>1</v>
      </c>
      <c r="H607" s="31"/>
      <c r="I607" s="27">
        <v>0</v>
      </c>
      <c r="J607" s="28">
        <f t="shared" si="19"/>
        <v>0</v>
      </c>
      <c r="K607" s="29" t="s">
        <v>50</v>
      </c>
      <c r="L607" s="29" t="s">
        <v>45</v>
      </c>
      <c r="M607" s="29" t="s">
        <v>51</v>
      </c>
      <c r="N607" s="30" t="str">
        <f>VLOOKUP(M607,[9]OPERACIONAL!$A$1:$C$13,2,FALSE)</f>
        <v>SELECIONAR</v>
      </c>
    </row>
    <row r="608" spans="2:14">
      <c r="B608" s="23" t="str">
        <f t="shared" si="18"/>
        <v>U.</v>
      </c>
      <c r="C608" s="24" t="s">
        <v>4</v>
      </c>
      <c r="D608" s="25"/>
      <c r="E608" s="25"/>
      <c r="F608" s="24" t="s">
        <v>18</v>
      </c>
      <c r="G608" s="26">
        <v>1</v>
      </c>
      <c r="H608" s="31"/>
      <c r="I608" s="27">
        <v>0</v>
      </c>
      <c r="J608" s="28">
        <f t="shared" si="19"/>
        <v>0</v>
      </c>
      <c r="K608" s="29" t="s">
        <v>50</v>
      </c>
      <c r="L608" s="29" t="s">
        <v>45</v>
      </c>
      <c r="M608" s="29" t="s">
        <v>51</v>
      </c>
      <c r="N608" s="30" t="str">
        <f>VLOOKUP(M608,[9]OPERACIONAL!$A$1:$C$13,2,FALSE)</f>
        <v>SELECIONAR</v>
      </c>
    </row>
    <row r="609" spans="2:14">
      <c r="B609" s="23" t="str">
        <f t="shared" si="18"/>
        <v>U.</v>
      </c>
      <c r="C609" s="24" t="s">
        <v>4</v>
      </c>
      <c r="D609" s="25"/>
      <c r="E609" s="25"/>
      <c r="F609" s="24" t="s">
        <v>18</v>
      </c>
      <c r="G609" s="26">
        <v>1</v>
      </c>
      <c r="H609" s="31"/>
      <c r="I609" s="27">
        <v>0</v>
      </c>
      <c r="J609" s="28">
        <f t="shared" si="19"/>
        <v>0</v>
      </c>
      <c r="K609" s="29" t="s">
        <v>50</v>
      </c>
      <c r="L609" s="29" t="s">
        <v>45</v>
      </c>
      <c r="M609" s="29" t="s">
        <v>51</v>
      </c>
      <c r="N609" s="30" t="str">
        <f>VLOOKUP(M609,[9]OPERACIONAL!$A$1:$C$13,2,FALSE)</f>
        <v>SELECIONAR</v>
      </c>
    </row>
    <row r="610" spans="2:14">
      <c r="B610" s="23" t="str">
        <f t="shared" si="18"/>
        <v>U.</v>
      </c>
      <c r="C610" s="24" t="s">
        <v>4</v>
      </c>
      <c r="D610" s="25"/>
      <c r="E610" s="25"/>
      <c r="F610" s="24" t="s">
        <v>18</v>
      </c>
      <c r="G610" s="26">
        <v>1</v>
      </c>
      <c r="H610" s="31"/>
      <c r="I610" s="27">
        <v>0</v>
      </c>
      <c r="J610" s="28">
        <f t="shared" si="19"/>
        <v>0</v>
      </c>
      <c r="K610" s="29" t="s">
        <v>50</v>
      </c>
      <c r="L610" s="29" t="s">
        <v>45</v>
      </c>
      <c r="M610" s="29" t="s">
        <v>51</v>
      </c>
      <c r="N610" s="30" t="str">
        <f>VLOOKUP(M610,[9]OPERACIONAL!$A$1:$C$13,2,FALSE)</f>
        <v>SELECIONAR</v>
      </c>
    </row>
    <row r="611" spans="2:14">
      <c r="B611" s="23" t="str">
        <f t="shared" si="18"/>
        <v>U.</v>
      </c>
      <c r="C611" s="24" t="s">
        <v>4</v>
      </c>
      <c r="D611" s="25"/>
      <c r="E611" s="25"/>
      <c r="F611" s="24" t="s">
        <v>18</v>
      </c>
      <c r="G611" s="26">
        <v>1</v>
      </c>
      <c r="H611" s="31"/>
      <c r="I611" s="27">
        <v>0</v>
      </c>
      <c r="J611" s="28">
        <f t="shared" si="19"/>
        <v>0</v>
      </c>
      <c r="K611" s="29" t="s">
        <v>50</v>
      </c>
      <c r="L611" s="29" t="s">
        <v>45</v>
      </c>
      <c r="M611" s="29" t="s">
        <v>51</v>
      </c>
      <c r="N611" s="30" t="str">
        <f>VLOOKUP(M611,[9]OPERACIONAL!$A$1:$C$13,2,FALSE)</f>
        <v>SELECIONAR</v>
      </c>
    </row>
    <row r="612" spans="2:14">
      <c r="B612" s="23" t="str">
        <f t="shared" si="18"/>
        <v>U.</v>
      </c>
      <c r="C612" s="24" t="s">
        <v>4</v>
      </c>
      <c r="D612" s="25"/>
      <c r="E612" s="25"/>
      <c r="F612" s="24" t="s">
        <v>18</v>
      </c>
      <c r="G612" s="26">
        <v>1</v>
      </c>
      <c r="H612" s="31"/>
      <c r="I612" s="27">
        <v>0</v>
      </c>
      <c r="J612" s="28">
        <f t="shared" si="19"/>
        <v>0</v>
      </c>
      <c r="K612" s="29" t="s">
        <v>50</v>
      </c>
      <c r="L612" s="29" t="s">
        <v>45</v>
      </c>
      <c r="M612" s="29" t="s">
        <v>51</v>
      </c>
      <c r="N612" s="30" t="str">
        <f>VLOOKUP(M612,[9]OPERACIONAL!$A$1:$C$13,2,FALSE)</f>
        <v>SELECIONAR</v>
      </c>
    </row>
    <row r="613" spans="2:14">
      <c r="B613" s="23" t="str">
        <f t="shared" si="18"/>
        <v>U.</v>
      </c>
      <c r="C613" s="24" t="s">
        <v>4</v>
      </c>
      <c r="D613" s="25"/>
      <c r="E613" s="25"/>
      <c r="F613" s="24" t="s">
        <v>18</v>
      </c>
      <c r="G613" s="26">
        <v>1</v>
      </c>
      <c r="H613" s="31"/>
      <c r="I613" s="27">
        <v>0</v>
      </c>
      <c r="J613" s="28">
        <f t="shared" si="19"/>
        <v>0</v>
      </c>
      <c r="K613" s="29" t="s">
        <v>50</v>
      </c>
      <c r="L613" s="29" t="s">
        <v>45</v>
      </c>
      <c r="M613" s="29" t="s">
        <v>51</v>
      </c>
      <c r="N613" s="30" t="str">
        <f>VLOOKUP(M613,[9]OPERACIONAL!$A$1:$C$13,2,FALSE)</f>
        <v>SELECIONAR</v>
      </c>
    </row>
    <row r="614" spans="2:14">
      <c r="B614" s="23" t="str">
        <f t="shared" si="18"/>
        <v>U.</v>
      </c>
      <c r="C614" s="24" t="s">
        <v>4</v>
      </c>
      <c r="D614" s="25"/>
      <c r="E614" s="25"/>
      <c r="F614" s="24" t="s">
        <v>18</v>
      </c>
      <c r="G614" s="26">
        <v>1</v>
      </c>
      <c r="H614" s="31"/>
      <c r="I614" s="27">
        <v>0</v>
      </c>
      <c r="J614" s="28">
        <f t="shared" si="19"/>
        <v>0</v>
      </c>
      <c r="K614" s="29" t="s">
        <v>50</v>
      </c>
      <c r="L614" s="29" t="s">
        <v>45</v>
      </c>
      <c r="M614" s="29" t="s">
        <v>51</v>
      </c>
      <c r="N614" s="30" t="str">
        <f>VLOOKUP(M614,[9]OPERACIONAL!$A$1:$C$13,2,FALSE)</f>
        <v>SELECIONAR</v>
      </c>
    </row>
    <row r="615" spans="2:14">
      <c r="B615" s="23" t="str">
        <f t="shared" si="18"/>
        <v>U.</v>
      </c>
      <c r="C615" s="24" t="s">
        <v>4</v>
      </c>
      <c r="D615" s="25"/>
      <c r="E615" s="25"/>
      <c r="F615" s="24" t="s">
        <v>18</v>
      </c>
      <c r="G615" s="26">
        <v>1</v>
      </c>
      <c r="H615" s="31"/>
      <c r="I615" s="27">
        <v>0</v>
      </c>
      <c r="J615" s="28">
        <f t="shared" si="19"/>
        <v>0</v>
      </c>
      <c r="K615" s="29" t="s">
        <v>50</v>
      </c>
      <c r="L615" s="29" t="s">
        <v>45</v>
      </c>
      <c r="M615" s="29" t="s">
        <v>51</v>
      </c>
      <c r="N615" s="30" t="str">
        <f>VLOOKUP(M615,[9]OPERACIONAL!$A$1:$C$13,2,FALSE)</f>
        <v>SELECIONAR</v>
      </c>
    </row>
    <row r="616" spans="2:14">
      <c r="B616" s="23" t="str">
        <f t="shared" si="18"/>
        <v>U.</v>
      </c>
      <c r="C616" s="24" t="s">
        <v>4</v>
      </c>
      <c r="D616" s="25"/>
      <c r="E616" s="25"/>
      <c r="F616" s="24" t="s">
        <v>18</v>
      </c>
      <c r="G616" s="26">
        <v>1</v>
      </c>
      <c r="H616" s="31"/>
      <c r="I616" s="27">
        <v>0</v>
      </c>
      <c r="J616" s="28">
        <f t="shared" si="19"/>
        <v>0</v>
      </c>
      <c r="K616" s="29" t="s">
        <v>50</v>
      </c>
      <c r="L616" s="29" t="s">
        <v>45</v>
      </c>
      <c r="M616" s="29" t="s">
        <v>51</v>
      </c>
      <c r="N616" s="30" t="str">
        <f>VLOOKUP(M616,[9]OPERACIONAL!$A$1:$C$13,2,FALSE)</f>
        <v>SELECIONAR</v>
      </c>
    </row>
    <row r="617" spans="2:14">
      <c r="B617" s="23" t="str">
        <f t="shared" si="18"/>
        <v>U.</v>
      </c>
      <c r="C617" s="24" t="s">
        <v>4</v>
      </c>
      <c r="D617" s="25"/>
      <c r="E617" s="25"/>
      <c r="F617" s="24" t="s">
        <v>18</v>
      </c>
      <c r="G617" s="26">
        <v>1</v>
      </c>
      <c r="H617" s="31"/>
      <c r="I617" s="27">
        <v>0</v>
      </c>
      <c r="J617" s="28">
        <f t="shared" si="19"/>
        <v>0</v>
      </c>
      <c r="K617" s="29" t="s">
        <v>50</v>
      </c>
      <c r="L617" s="29" t="s">
        <v>45</v>
      </c>
      <c r="M617" s="29" t="s">
        <v>51</v>
      </c>
      <c r="N617" s="30" t="str">
        <f>VLOOKUP(M617,[9]OPERACIONAL!$A$1:$C$13,2,FALSE)</f>
        <v>SELECIONAR</v>
      </c>
    </row>
    <row r="618" spans="2:14">
      <c r="B618" s="23" t="str">
        <f t="shared" si="18"/>
        <v>U.</v>
      </c>
      <c r="C618" s="24" t="s">
        <v>4</v>
      </c>
      <c r="D618" s="25"/>
      <c r="E618" s="25"/>
      <c r="F618" s="24" t="s">
        <v>18</v>
      </c>
      <c r="G618" s="26">
        <v>1</v>
      </c>
      <c r="H618" s="31"/>
      <c r="I618" s="27">
        <v>0</v>
      </c>
      <c r="J618" s="28">
        <f t="shared" si="19"/>
        <v>0</v>
      </c>
      <c r="K618" s="29" t="s">
        <v>50</v>
      </c>
      <c r="L618" s="29" t="s">
        <v>45</v>
      </c>
      <c r="M618" s="29" t="s">
        <v>51</v>
      </c>
      <c r="N618" s="30" t="str">
        <f>VLOOKUP(M618,[9]OPERACIONAL!$A$1:$C$13,2,FALSE)</f>
        <v>SELECIONAR</v>
      </c>
    </row>
    <row r="619" spans="2:14">
      <c r="B619" s="23" t="str">
        <f t="shared" si="18"/>
        <v>U.</v>
      </c>
      <c r="C619" s="24" t="s">
        <v>4</v>
      </c>
      <c r="D619" s="25"/>
      <c r="E619" s="25"/>
      <c r="F619" s="24" t="s">
        <v>18</v>
      </c>
      <c r="G619" s="26">
        <v>1</v>
      </c>
      <c r="H619" s="31"/>
      <c r="I619" s="27">
        <v>0</v>
      </c>
      <c r="J619" s="28">
        <f t="shared" si="19"/>
        <v>0</v>
      </c>
      <c r="K619" s="29" t="s">
        <v>50</v>
      </c>
      <c r="L619" s="29" t="s">
        <v>45</v>
      </c>
      <c r="M619" s="29" t="s">
        <v>51</v>
      </c>
      <c r="N619" s="30" t="str">
        <f>VLOOKUP(M619,[9]OPERACIONAL!$A$1:$C$13,2,FALSE)</f>
        <v>SELECIONAR</v>
      </c>
    </row>
    <row r="620" spans="2:14">
      <c r="B620" s="23" t="str">
        <f t="shared" si="18"/>
        <v>U.</v>
      </c>
      <c r="C620" s="24" t="s">
        <v>4</v>
      </c>
      <c r="D620" s="25"/>
      <c r="E620" s="25"/>
      <c r="F620" s="24" t="s">
        <v>18</v>
      </c>
      <c r="G620" s="26">
        <v>1</v>
      </c>
      <c r="H620" s="31"/>
      <c r="I620" s="27">
        <v>0</v>
      </c>
      <c r="J620" s="28">
        <f t="shared" si="19"/>
        <v>0</v>
      </c>
      <c r="K620" s="29" t="s">
        <v>50</v>
      </c>
      <c r="L620" s="29" t="s">
        <v>45</v>
      </c>
      <c r="M620" s="29" t="s">
        <v>51</v>
      </c>
      <c r="N620" s="30" t="str">
        <f>VLOOKUP(M620,[9]OPERACIONAL!$A$1:$C$13,2,FALSE)</f>
        <v>SELECIONAR</v>
      </c>
    </row>
    <row r="621" spans="2:14">
      <c r="B621" s="23" t="str">
        <f t="shared" si="18"/>
        <v>U.</v>
      </c>
      <c r="C621" s="24" t="s">
        <v>4</v>
      </c>
      <c r="D621" s="25"/>
      <c r="E621" s="25"/>
      <c r="F621" s="24" t="s">
        <v>18</v>
      </c>
      <c r="G621" s="26">
        <v>1</v>
      </c>
      <c r="H621" s="31"/>
      <c r="I621" s="27">
        <v>0</v>
      </c>
      <c r="J621" s="28">
        <f t="shared" si="19"/>
        <v>0</v>
      </c>
      <c r="K621" s="29" t="s">
        <v>50</v>
      </c>
      <c r="L621" s="29" t="s">
        <v>45</v>
      </c>
      <c r="M621" s="29" t="s">
        <v>51</v>
      </c>
      <c r="N621" s="30" t="str">
        <f>VLOOKUP(M621,[9]OPERACIONAL!$A$1:$C$13,2,FALSE)</f>
        <v>SELECIONAR</v>
      </c>
    </row>
    <row r="622" spans="2:14">
      <c r="B622" s="23" t="str">
        <f t="shared" si="18"/>
        <v>U.</v>
      </c>
      <c r="C622" s="24" t="s">
        <v>4</v>
      </c>
      <c r="D622" s="25"/>
      <c r="E622" s="25"/>
      <c r="F622" s="24" t="s">
        <v>18</v>
      </c>
      <c r="G622" s="26">
        <v>1</v>
      </c>
      <c r="H622" s="31"/>
      <c r="I622" s="27">
        <v>0</v>
      </c>
      <c r="J622" s="28">
        <f t="shared" si="19"/>
        <v>0</v>
      </c>
      <c r="K622" s="29" t="s">
        <v>50</v>
      </c>
      <c r="L622" s="29" t="s">
        <v>45</v>
      </c>
      <c r="M622" s="29" t="s">
        <v>51</v>
      </c>
      <c r="N622" s="30" t="str">
        <f>VLOOKUP(M622,[9]OPERACIONAL!$A$1:$C$13,2,FALSE)</f>
        <v>SELECIONAR</v>
      </c>
    </row>
    <row r="623" spans="2:14">
      <c r="B623" s="23" t="str">
        <f t="shared" si="18"/>
        <v>U.</v>
      </c>
      <c r="C623" s="24" t="s">
        <v>4</v>
      </c>
      <c r="D623" s="25"/>
      <c r="E623" s="25"/>
      <c r="F623" s="24" t="s">
        <v>18</v>
      </c>
      <c r="G623" s="26">
        <v>1</v>
      </c>
      <c r="H623" s="31"/>
      <c r="I623" s="27">
        <v>0</v>
      </c>
      <c r="J623" s="28">
        <f t="shared" si="19"/>
        <v>0</v>
      </c>
      <c r="K623" s="29" t="s">
        <v>50</v>
      </c>
      <c r="L623" s="29" t="s">
        <v>45</v>
      </c>
      <c r="M623" s="29" t="s">
        <v>51</v>
      </c>
      <c r="N623" s="30" t="str">
        <f>VLOOKUP(M623,[9]OPERACIONAL!$A$1:$C$13,2,FALSE)</f>
        <v>SELECIONAR</v>
      </c>
    </row>
    <row r="624" spans="2:14">
      <c r="B624" s="23" t="str">
        <f t="shared" si="18"/>
        <v>U.</v>
      </c>
      <c r="C624" s="24" t="s">
        <v>4</v>
      </c>
      <c r="D624" s="25"/>
      <c r="E624" s="25"/>
      <c r="F624" s="24" t="s">
        <v>18</v>
      </c>
      <c r="G624" s="26">
        <v>1</v>
      </c>
      <c r="H624" s="31"/>
      <c r="I624" s="27">
        <v>0</v>
      </c>
      <c r="J624" s="28">
        <f t="shared" si="19"/>
        <v>0</v>
      </c>
      <c r="K624" s="29" t="s">
        <v>50</v>
      </c>
      <c r="L624" s="29" t="s">
        <v>45</v>
      </c>
      <c r="M624" s="29" t="s">
        <v>51</v>
      </c>
      <c r="N624" s="30" t="str">
        <f>VLOOKUP(M624,[9]OPERACIONAL!$A$1:$C$13,2,FALSE)</f>
        <v>SELECIONAR</v>
      </c>
    </row>
    <row r="625" spans="2:14">
      <c r="B625" s="23" t="str">
        <f t="shared" si="18"/>
        <v>U.</v>
      </c>
      <c r="C625" s="24" t="s">
        <v>4</v>
      </c>
      <c r="D625" s="25"/>
      <c r="E625" s="25"/>
      <c r="F625" s="24" t="s">
        <v>18</v>
      </c>
      <c r="G625" s="26">
        <v>1</v>
      </c>
      <c r="H625" s="31"/>
      <c r="I625" s="27">
        <v>0</v>
      </c>
      <c r="J625" s="28">
        <f t="shared" si="19"/>
        <v>0</v>
      </c>
      <c r="K625" s="29" t="s">
        <v>50</v>
      </c>
      <c r="L625" s="29" t="s">
        <v>45</v>
      </c>
      <c r="M625" s="29" t="s">
        <v>51</v>
      </c>
      <c r="N625" s="30" t="str">
        <f>VLOOKUP(M625,[9]OPERACIONAL!$A$1:$C$13,2,FALSE)</f>
        <v>SELECIONAR</v>
      </c>
    </row>
    <row r="626" spans="2:14">
      <c r="B626" s="23" t="str">
        <f t="shared" si="18"/>
        <v>U.</v>
      </c>
      <c r="C626" s="24" t="s">
        <v>4</v>
      </c>
      <c r="D626" s="25"/>
      <c r="E626" s="25"/>
      <c r="F626" s="24" t="s">
        <v>18</v>
      </c>
      <c r="G626" s="26">
        <v>1</v>
      </c>
      <c r="H626" s="31"/>
      <c r="I626" s="27">
        <v>0</v>
      </c>
      <c r="J626" s="28">
        <f t="shared" si="19"/>
        <v>0</v>
      </c>
      <c r="K626" s="29" t="s">
        <v>50</v>
      </c>
      <c r="L626" s="29" t="s">
        <v>45</v>
      </c>
      <c r="M626" s="29" t="s">
        <v>51</v>
      </c>
      <c r="N626" s="30" t="str">
        <f>VLOOKUP(M626,[9]OPERACIONAL!$A$1:$C$13,2,FALSE)</f>
        <v>SELECIONAR</v>
      </c>
    </row>
    <row r="627" spans="2:14">
      <c r="B627" s="23" t="str">
        <f t="shared" si="18"/>
        <v>U.</v>
      </c>
      <c r="C627" s="24" t="s">
        <v>4</v>
      </c>
      <c r="D627" s="25"/>
      <c r="E627" s="25"/>
      <c r="F627" s="24" t="s">
        <v>18</v>
      </c>
      <c r="G627" s="26">
        <v>1</v>
      </c>
      <c r="H627" s="31"/>
      <c r="I627" s="27">
        <v>0</v>
      </c>
      <c r="J627" s="28">
        <f t="shared" si="19"/>
        <v>0</v>
      </c>
      <c r="K627" s="29" t="s">
        <v>50</v>
      </c>
      <c r="L627" s="29" t="s">
        <v>45</v>
      </c>
      <c r="M627" s="29" t="s">
        <v>51</v>
      </c>
      <c r="N627" s="30" t="str">
        <f>VLOOKUP(M627,[9]OPERACIONAL!$A$1:$C$13,2,FALSE)</f>
        <v>SELECIONAR</v>
      </c>
    </row>
    <row r="628" spans="2:14">
      <c r="B628" s="23" t="str">
        <f t="shared" si="18"/>
        <v>U.</v>
      </c>
      <c r="C628" s="24" t="s">
        <v>4</v>
      </c>
      <c r="D628" s="25"/>
      <c r="E628" s="25"/>
      <c r="F628" s="24" t="s">
        <v>18</v>
      </c>
      <c r="G628" s="26">
        <v>1</v>
      </c>
      <c r="H628" s="31"/>
      <c r="I628" s="27">
        <v>0</v>
      </c>
      <c r="J628" s="28">
        <f t="shared" si="19"/>
        <v>0</v>
      </c>
      <c r="K628" s="29" t="s">
        <v>50</v>
      </c>
      <c r="L628" s="29" t="s">
        <v>45</v>
      </c>
      <c r="M628" s="29" t="s">
        <v>51</v>
      </c>
      <c r="N628" s="30" t="str">
        <f>VLOOKUP(M628,[9]OPERACIONAL!$A$1:$C$13,2,FALSE)</f>
        <v>SELECIONAR</v>
      </c>
    </row>
    <row r="629" spans="2:14">
      <c r="B629" s="23" t="str">
        <f t="shared" si="18"/>
        <v>U.</v>
      </c>
      <c r="C629" s="24" t="s">
        <v>4</v>
      </c>
      <c r="D629" s="25"/>
      <c r="E629" s="25"/>
      <c r="F629" s="24" t="s">
        <v>18</v>
      </c>
      <c r="G629" s="26">
        <v>1</v>
      </c>
      <c r="H629" s="31"/>
      <c r="I629" s="27">
        <v>0</v>
      </c>
      <c r="J629" s="28">
        <f t="shared" si="19"/>
        <v>0</v>
      </c>
      <c r="K629" s="29" t="s">
        <v>50</v>
      </c>
      <c r="L629" s="29" t="s">
        <v>45</v>
      </c>
      <c r="M629" s="29" t="s">
        <v>51</v>
      </c>
      <c r="N629" s="30" t="str">
        <f>VLOOKUP(M629,[9]OPERACIONAL!$A$1:$C$13,2,FALSE)</f>
        <v>SELECIONAR</v>
      </c>
    </row>
    <row r="630" spans="2:14">
      <c r="B630" s="23" t="str">
        <f t="shared" si="18"/>
        <v>U.</v>
      </c>
      <c r="C630" s="24" t="s">
        <v>4</v>
      </c>
      <c r="D630" s="25"/>
      <c r="E630" s="25"/>
      <c r="F630" s="24" t="s">
        <v>18</v>
      </c>
      <c r="G630" s="26">
        <v>1</v>
      </c>
      <c r="H630" s="31"/>
      <c r="I630" s="27">
        <v>0</v>
      </c>
      <c r="J630" s="28">
        <f t="shared" si="19"/>
        <v>0</v>
      </c>
      <c r="K630" s="29" t="s">
        <v>50</v>
      </c>
      <c r="L630" s="29" t="s">
        <v>45</v>
      </c>
      <c r="M630" s="29" t="s">
        <v>51</v>
      </c>
      <c r="N630" s="30" t="str">
        <f>VLOOKUP(M630,[9]OPERACIONAL!$A$1:$C$13,2,FALSE)</f>
        <v>SELECIONAR</v>
      </c>
    </row>
    <row r="631" spans="2:14">
      <c r="B631" s="23" t="str">
        <f t="shared" si="18"/>
        <v>U.</v>
      </c>
      <c r="C631" s="24" t="s">
        <v>4</v>
      </c>
      <c r="D631" s="25"/>
      <c r="E631" s="25"/>
      <c r="F631" s="24" t="s">
        <v>18</v>
      </c>
      <c r="G631" s="26">
        <v>1</v>
      </c>
      <c r="H631" s="31"/>
      <c r="I631" s="27">
        <v>0</v>
      </c>
      <c r="J631" s="28">
        <f t="shared" si="19"/>
        <v>0</v>
      </c>
      <c r="K631" s="29" t="s">
        <v>50</v>
      </c>
      <c r="L631" s="29" t="s">
        <v>45</v>
      </c>
      <c r="M631" s="29" t="s">
        <v>51</v>
      </c>
      <c r="N631" s="30" t="str">
        <f>VLOOKUP(M631,[9]OPERACIONAL!$A$1:$C$13,2,FALSE)</f>
        <v>SELECIONAR</v>
      </c>
    </row>
    <row r="632" spans="2:14">
      <c r="B632" s="23" t="str">
        <f t="shared" si="18"/>
        <v>U.</v>
      </c>
      <c r="C632" s="24" t="s">
        <v>4</v>
      </c>
      <c r="D632" s="25"/>
      <c r="E632" s="25"/>
      <c r="F632" s="24" t="s">
        <v>18</v>
      </c>
      <c r="G632" s="26">
        <v>1</v>
      </c>
      <c r="H632" s="31"/>
      <c r="I632" s="27">
        <v>0</v>
      </c>
      <c r="J632" s="28">
        <f t="shared" si="19"/>
        <v>0</v>
      </c>
      <c r="K632" s="29" t="s">
        <v>50</v>
      </c>
      <c r="L632" s="29" t="s">
        <v>45</v>
      </c>
      <c r="M632" s="29" t="s">
        <v>51</v>
      </c>
      <c r="N632" s="30" t="str">
        <f>VLOOKUP(M632,[9]OPERACIONAL!$A$1:$C$13,2,FALSE)</f>
        <v>SELECIONAR</v>
      </c>
    </row>
    <row r="633" spans="2:14">
      <c r="B633" s="23" t="str">
        <f t="shared" si="18"/>
        <v>U.</v>
      </c>
      <c r="C633" s="24" t="s">
        <v>4</v>
      </c>
      <c r="D633" s="25"/>
      <c r="E633" s="25"/>
      <c r="F633" s="24" t="s">
        <v>18</v>
      </c>
      <c r="G633" s="26">
        <v>1</v>
      </c>
      <c r="H633" s="31"/>
      <c r="I633" s="27">
        <v>0</v>
      </c>
      <c r="J633" s="28">
        <f t="shared" si="19"/>
        <v>0</v>
      </c>
      <c r="K633" s="29" t="s">
        <v>50</v>
      </c>
      <c r="L633" s="29" t="s">
        <v>45</v>
      </c>
      <c r="M633" s="29" t="s">
        <v>51</v>
      </c>
      <c r="N633" s="30" t="str">
        <f>VLOOKUP(M633,[9]OPERACIONAL!$A$1:$C$13,2,FALSE)</f>
        <v>SELECIONAR</v>
      </c>
    </row>
    <row r="634" spans="2:14">
      <c r="B634" s="23" t="str">
        <f t="shared" si="18"/>
        <v>U.</v>
      </c>
      <c r="C634" s="24" t="s">
        <v>4</v>
      </c>
      <c r="D634" s="25"/>
      <c r="E634" s="25"/>
      <c r="F634" s="24" t="s">
        <v>18</v>
      </c>
      <c r="G634" s="26">
        <v>1</v>
      </c>
      <c r="H634" s="31"/>
      <c r="I634" s="27">
        <v>0</v>
      </c>
      <c r="J634" s="28">
        <f t="shared" si="19"/>
        <v>0</v>
      </c>
      <c r="K634" s="29" t="s">
        <v>50</v>
      </c>
      <c r="L634" s="29" t="s">
        <v>45</v>
      </c>
      <c r="M634" s="29" t="s">
        <v>51</v>
      </c>
      <c r="N634" s="30" t="str">
        <f>VLOOKUP(M634,[9]OPERACIONAL!$A$1:$C$13,2,FALSE)</f>
        <v>SELECIONAR</v>
      </c>
    </row>
    <row r="635" spans="2:14">
      <c r="B635" s="23" t="str">
        <f t="shared" si="18"/>
        <v>U.</v>
      </c>
      <c r="C635" s="24" t="s">
        <v>4</v>
      </c>
      <c r="D635" s="25"/>
      <c r="E635" s="25"/>
      <c r="F635" s="24" t="s">
        <v>18</v>
      </c>
      <c r="G635" s="26">
        <v>1</v>
      </c>
      <c r="H635" s="31"/>
      <c r="I635" s="27">
        <v>0</v>
      </c>
      <c r="J635" s="28">
        <f t="shared" si="19"/>
        <v>0</v>
      </c>
      <c r="K635" s="29" t="s">
        <v>50</v>
      </c>
      <c r="L635" s="29" t="s">
        <v>45</v>
      </c>
      <c r="M635" s="29" t="s">
        <v>51</v>
      </c>
      <c r="N635" s="30" t="str">
        <f>VLOOKUP(M635,[9]OPERACIONAL!$A$1:$C$13,2,FALSE)</f>
        <v>SELECIONAR</v>
      </c>
    </row>
    <row r="636" spans="2:14">
      <c r="B636" s="23" t="str">
        <f t="shared" si="18"/>
        <v>U.</v>
      </c>
      <c r="C636" s="24" t="s">
        <v>4</v>
      </c>
      <c r="D636" s="25"/>
      <c r="E636" s="25"/>
      <c r="F636" s="24" t="s">
        <v>18</v>
      </c>
      <c r="G636" s="26">
        <v>1</v>
      </c>
      <c r="H636" s="31"/>
      <c r="I636" s="27">
        <v>0</v>
      </c>
      <c r="J636" s="28">
        <f t="shared" si="19"/>
        <v>0</v>
      </c>
      <c r="K636" s="29" t="s">
        <v>50</v>
      </c>
      <c r="L636" s="29" t="s">
        <v>45</v>
      </c>
      <c r="M636" s="29" t="s">
        <v>51</v>
      </c>
      <c r="N636" s="30" t="str">
        <f>VLOOKUP(M636,[9]OPERACIONAL!$A$1:$C$13,2,FALSE)</f>
        <v>SELECIONAR</v>
      </c>
    </row>
    <row r="637" spans="2:14">
      <c r="B637" s="23" t="str">
        <f t="shared" si="18"/>
        <v>U.</v>
      </c>
      <c r="C637" s="24" t="s">
        <v>4</v>
      </c>
      <c r="D637" s="25"/>
      <c r="E637" s="25"/>
      <c r="F637" s="24" t="s">
        <v>18</v>
      </c>
      <c r="G637" s="26">
        <v>1</v>
      </c>
      <c r="H637" s="31"/>
      <c r="I637" s="27">
        <v>0</v>
      </c>
      <c r="J637" s="28">
        <f t="shared" si="19"/>
        <v>0</v>
      </c>
      <c r="K637" s="29" t="s">
        <v>50</v>
      </c>
      <c r="L637" s="29" t="s">
        <v>45</v>
      </c>
      <c r="M637" s="29" t="s">
        <v>51</v>
      </c>
      <c r="N637" s="30" t="str">
        <f>VLOOKUP(M637,[9]OPERACIONAL!$A$1:$C$13,2,FALSE)</f>
        <v>SELECIONAR</v>
      </c>
    </row>
    <row r="638" spans="2:14">
      <c r="B638" s="23" t="str">
        <f t="shared" si="18"/>
        <v>U.</v>
      </c>
      <c r="C638" s="24" t="s">
        <v>4</v>
      </c>
      <c r="D638" s="25"/>
      <c r="E638" s="25"/>
      <c r="F638" s="24" t="s">
        <v>18</v>
      </c>
      <c r="G638" s="26">
        <v>1</v>
      </c>
      <c r="H638" s="31"/>
      <c r="I638" s="27">
        <v>0</v>
      </c>
      <c r="J638" s="28">
        <f t="shared" si="19"/>
        <v>0</v>
      </c>
      <c r="K638" s="29" t="s">
        <v>50</v>
      </c>
      <c r="L638" s="29" t="s">
        <v>45</v>
      </c>
      <c r="M638" s="29" t="s">
        <v>51</v>
      </c>
      <c r="N638" s="30" t="str">
        <f>VLOOKUP(M638,[9]OPERACIONAL!$A$1:$C$13,2,FALSE)</f>
        <v>SELECIONAR</v>
      </c>
    </row>
    <row r="639" spans="2:14">
      <c r="B639" s="23" t="str">
        <f t="shared" si="18"/>
        <v>U.</v>
      </c>
      <c r="C639" s="24" t="s">
        <v>4</v>
      </c>
      <c r="D639" s="25"/>
      <c r="E639" s="25"/>
      <c r="F639" s="24" t="s">
        <v>18</v>
      </c>
      <c r="G639" s="26">
        <v>1</v>
      </c>
      <c r="H639" s="31"/>
      <c r="I639" s="27">
        <v>0</v>
      </c>
      <c r="J639" s="28">
        <f t="shared" si="19"/>
        <v>0</v>
      </c>
      <c r="K639" s="29" t="s">
        <v>50</v>
      </c>
      <c r="L639" s="29" t="s">
        <v>45</v>
      </c>
      <c r="M639" s="29" t="s">
        <v>51</v>
      </c>
      <c r="N639" s="30" t="str">
        <f>VLOOKUP(M639,[9]OPERACIONAL!$A$1:$C$13,2,FALSE)</f>
        <v>SELECIONAR</v>
      </c>
    </row>
    <row r="640" spans="2:14">
      <c r="B640" s="23" t="str">
        <f t="shared" si="18"/>
        <v>U.</v>
      </c>
      <c r="C640" s="24" t="s">
        <v>4</v>
      </c>
      <c r="D640" s="25"/>
      <c r="E640" s="25"/>
      <c r="F640" s="24" t="s">
        <v>18</v>
      </c>
      <c r="G640" s="26">
        <v>1</v>
      </c>
      <c r="H640" s="31"/>
      <c r="I640" s="27">
        <v>0</v>
      </c>
      <c r="J640" s="28">
        <f t="shared" si="19"/>
        <v>0</v>
      </c>
      <c r="K640" s="29" t="s">
        <v>50</v>
      </c>
      <c r="L640" s="29" t="s">
        <v>45</v>
      </c>
      <c r="M640" s="29" t="s">
        <v>51</v>
      </c>
      <c r="N640" s="30" t="str">
        <f>VLOOKUP(M640,[9]OPERACIONAL!$A$1:$C$13,2,FALSE)</f>
        <v>SELECIONAR</v>
      </c>
    </row>
    <row r="641" spans="2:14">
      <c r="B641" s="23" t="str">
        <f t="shared" si="18"/>
        <v>U.</v>
      </c>
      <c r="C641" s="24" t="s">
        <v>4</v>
      </c>
      <c r="D641" s="25"/>
      <c r="E641" s="25"/>
      <c r="F641" s="24" t="s">
        <v>18</v>
      </c>
      <c r="G641" s="26">
        <v>1</v>
      </c>
      <c r="H641" s="31"/>
      <c r="I641" s="27">
        <v>0</v>
      </c>
      <c r="J641" s="28">
        <f t="shared" si="19"/>
        <v>0</v>
      </c>
      <c r="K641" s="29" t="s">
        <v>50</v>
      </c>
      <c r="L641" s="29" t="s">
        <v>45</v>
      </c>
      <c r="M641" s="29" t="s">
        <v>51</v>
      </c>
      <c r="N641" s="30" t="str">
        <f>VLOOKUP(M641,[9]OPERACIONAL!$A$1:$C$13,2,FALSE)</f>
        <v>SELECIONAR</v>
      </c>
    </row>
    <row r="642" spans="2:14">
      <c r="B642" s="23" t="str">
        <f t="shared" si="18"/>
        <v>U.</v>
      </c>
      <c r="C642" s="24" t="s">
        <v>4</v>
      </c>
      <c r="D642" s="25"/>
      <c r="E642" s="25"/>
      <c r="F642" s="24" t="s">
        <v>18</v>
      </c>
      <c r="G642" s="26">
        <v>1</v>
      </c>
      <c r="H642" s="31"/>
      <c r="I642" s="27">
        <v>0</v>
      </c>
      <c r="J642" s="28">
        <f t="shared" si="19"/>
        <v>0</v>
      </c>
      <c r="K642" s="29" t="s">
        <v>50</v>
      </c>
      <c r="L642" s="29" t="s">
        <v>45</v>
      </c>
      <c r="M642" s="29" t="s">
        <v>51</v>
      </c>
      <c r="N642" s="30" t="str">
        <f>VLOOKUP(M642,[9]OPERACIONAL!$A$1:$C$13,2,FALSE)</f>
        <v>SELECIONAR</v>
      </c>
    </row>
    <row r="643" spans="2:14">
      <c r="B643" s="23" t="str">
        <f t="shared" si="18"/>
        <v>U.</v>
      </c>
      <c r="C643" s="24" t="s">
        <v>4</v>
      </c>
      <c r="D643" s="25"/>
      <c r="E643" s="25"/>
      <c r="F643" s="24" t="s">
        <v>18</v>
      </c>
      <c r="G643" s="26">
        <v>1</v>
      </c>
      <c r="H643" s="31"/>
      <c r="I643" s="27">
        <v>0</v>
      </c>
      <c r="J643" s="28">
        <f t="shared" si="19"/>
        <v>0</v>
      </c>
      <c r="K643" s="29" t="s">
        <v>50</v>
      </c>
      <c r="L643" s="29" t="s">
        <v>45</v>
      </c>
      <c r="M643" s="29" t="s">
        <v>51</v>
      </c>
      <c r="N643" s="30" t="str">
        <f>VLOOKUP(M643,[9]OPERACIONAL!$A$1:$C$13,2,FALSE)</f>
        <v>SELECIONAR</v>
      </c>
    </row>
    <row r="644" spans="2:14">
      <c r="B644" s="23" t="str">
        <f t="shared" si="18"/>
        <v>U.</v>
      </c>
      <c r="C644" s="24" t="s">
        <v>4</v>
      </c>
      <c r="D644" s="25"/>
      <c r="E644" s="25"/>
      <c r="F644" s="24" t="s">
        <v>18</v>
      </c>
      <c r="G644" s="26">
        <v>1</v>
      </c>
      <c r="H644" s="31"/>
      <c r="I644" s="27">
        <v>0</v>
      </c>
      <c r="J644" s="28">
        <f t="shared" si="19"/>
        <v>0</v>
      </c>
      <c r="K644" s="29" t="s">
        <v>50</v>
      </c>
      <c r="L644" s="29" t="s">
        <v>45</v>
      </c>
      <c r="M644" s="29" t="s">
        <v>51</v>
      </c>
      <c r="N644" s="30" t="str">
        <f>VLOOKUP(M644,[9]OPERACIONAL!$A$1:$C$13,2,FALSE)</f>
        <v>SELECIONAR</v>
      </c>
    </row>
    <row r="645" spans="2:14">
      <c r="B645" s="23" t="str">
        <f t="shared" ref="B645:B708" si="20">MID(C645,1,2)</f>
        <v>U.</v>
      </c>
      <c r="C645" s="24" t="s">
        <v>4</v>
      </c>
      <c r="D645" s="25"/>
      <c r="E645" s="25"/>
      <c r="F645" s="24" t="s">
        <v>18</v>
      </c>
      <c r="G645" s="26">
        <v>1</v>
      </c>
      <c r="H645" s="31"/>
      <c r="I645" s="27">
        <v>0</v>
      </c>
      <c r="J645" s="28">
        <f t="shared" ref="J645:J708" si="21">G645*I645</f>
        <v>0</v>
      </c>
      <c r="K645" s="29" t="s">
        <v>50</v>
      </c>
      <c r="L645" s="29" t="s">
        <v>45</v>
      </c>
      <c r="M645" s="29" t="s">
        <v>51</v>
      </c>
      <c r="N645" s="30" t="str">
        <f>VLOOKUP(M645,[9]OPERACIONAL!$A$1:$C$13,2,FALSE)</f>
        <v>SELECIONAR</v>
      </c>
    </row>
    <row r="646" spans="2:14">
      <c r="B646" s="23" t="str">
        <f t="shared" si="20"/>
        <v>U.</v>
      </c>
      <c r="C646" s="24" t="s">
        <v>4</v>
      </c>
      <c r="D646" s="25"/>
      <c r="E646" s="25"/>
      <c r="F646" s="24" t="s">
        <v>18</v>
      </c>
      <c r="G646" s="26">
        <v>1</v>
      </c>
      <c r="H646" s="31"/>
      <c r="I646" s="27">
        <v>0</v>
      </c>
      <c r="J646" s="28">
        <f t="shared" si="21"/>
        <v>0</v>
      </c>
      <c r="K646" s="29" t="s">
        <v>50</v>
      </c>
      <c r="L646" s="29" t="s">
        <v>45</v>
      </c>
      <c r="M646" s="29" t="s">
        <v>51</v>
      </c>
      <c r="N646" s="30" t="str">
        <f>VLOOKUP(M646,[9]OPERACIONAL!$A$1:$C$13,2,FALSE)</f>
        <v>SELECIONAR</v>
      </c>
    </row>
    <row r="647" spans="2:14">
      <c r="B647" s="23" t="str">
        <f t="shared" si="20"/>
        <v>U.</v>
      </c>
      <c r="C647" s="24" t="s">
        <v>4</v>
      </c>
      <c r="D647" s="25"/>
      <c r="E647" s="25"/>
      <c r="F647" s="24" t="s">
        <v>18</v>
      </c>
      <c r="G647" s="26">
        <v>1</v>
      </c>
      <c r="H647" s="31"/>
      <c r="I647" s="27">
        <v>0</v>
      </c>
      <c r="J647" s="28">
        <f t="shared" si="21"/>
        <v>0</v>
      </c>
      <c r="K647" s="29" t="s">
        <v>50</v>
      </c>
      <c r="L647" s="29" t="s">
        <v>45</v>
      </c>
      <c r="M647" s="29" t="s">
        <v>51</v>
      </c>
      <c r="N647" s="30" t="str">
        <f>VLOOKUP(M647,[9]OPERACIONAL!$A$1:$C$13,2,FALSE)</f>
        <v>SELECIONAR</v>
      </c>
    </row>
    <row r="648" spans="2:14">
      <c r="B648" s="23" t="str">
        <f t="shared" si="20"/>
        <v>U.</v>
      </c>
      <c r="C648" s="24" t="s">
        <v>4</v>
      </c>
      <c r="D648" s="25"/>
      <c r="E648" s="25"/>
      <c r="F648" s="24" t="s">
        <v>18</v>
      </c>
      <c r="G648" s="26">
        <v>1</v>
      </c>
      <c r="H648" s="31"/>
      <c r="I648" s="27">
        <v>0</v>
      </c>
      <c r="J648" s="28">
        <f t="shared" si="21"/>
        <v>0</v>
      </c>
      <c r="K648" s="29" t="s">
        <v>50</v>
      </c>
      <c r="L648" s="29" t="s">
        <v>45</v>
      </c>
      <c r="M648" s="29" t="s">
        <v>51</v>
      </c>
      <c r="N648" s="30" t="str">
        <f>VLOOKUP(M648,[9]OPERACIONAL!$A$1:$C$13,2,FALSE)</f>
        <v>SELECIONAR</v>
      </c>
    </row>
    <row r="649" spans="2:14">
      <c r="B649" s="23" t="str">
        <f t="shared" si="20"/>
        <v>U.</v>
      </c>
      <c r="C649" s="24" t="s">
        <v>4</v>
      </c>
      <c r="D649" s="25"/>
      <c r="E649" s="25"/>
      <c r="F649" s="24" t="s">
        <v>18</v>
      </c>
      <c r="G649" s="26">
        <v>1</v>
      </c>
      <c r="H649" s="31"/>
      <c r="I649" s="27">
        <v>0</v>
      </c>
      <c r="J649" s="28">
        <f t="shared" si="21"/>
        <v>0</v>
      </c>
      <c r="K649" s="29" t="s">
        <v>50</v>
      </c>
      <c r="L649" s="29" t="s">
        <v>45</v>
      </c>
      <c r="M649" s="29" t="s">
        <v>51</v>
      </c>
      <c r="N649" s="30" t="str">
        <f>VLOOKUP(M649,[9]OPERACIONAL!$A$1:$C$13,2,FALSE)</f>
        <v>SELECIONAR</v>
      </c>
    </row>
    <row r="650" spans="2:14">
      <c r="B650" s="23" t="str">
        <f t="shared" si="20"/>
        <v>U.</v>
      </c>
      <c r="C650" s="24" t="s">
        <v>4</v>
      </c>
      <c r="D650" s="25"/>
      <c r="E650" s="25"/>
      <c r="F650" s="24" t="s">
        <v>18</v>
      </c>
      <c r="G650" s="26">
        <v>1</v>
      </c>
      <c r="H650" s="31"/>
      <c r="I650" s="27">
        <v>0</v>
      </c>
      <c r="J650" s="28">
        <f t="shared" si="21"/>
        <v>0</v>
      </c>
      <c r="K650" s="29" t="s">
        <v>50</v>
      </c>
      <c r="L650" s="29" t="s">
        <v>45</v>
      </c>
      <c r="M650" s="29" t="s">
        <v>51</v>
      </c>
      <c r="N650" s="30" t="str">
        <f>VLOOKUP(M650,[9]OPERACIONAL!$A$1:$C$13,2,FALSE)</f>
        <v>SELECIONAR</v>
      </c>
    </row>
    <row r="651" spans="2:14">
      <c r="B651" s="23" t="str">
        <f t="shared" si="20"/>
        <v>U.</v>
      </c>
      <c r="C651" s="24" t="s">
        <v>4</v>
      </c>
      <c r="D651" s="25"/>
      <c r="E651" s="25"/>
      <c r="F651" s="24" t="s">
        <v>18</v>
      </c>
      <c r="G651" s="26">
        <v>1</v>
      </c>
      <c r="H651" s="31"/>
      <c r="I651" s="27">
        <v>0</v>
      </c>
      <c r="J651" s="28">
        <f t="shared" si="21"/>
        <v>0</v>
      </c>
      <c r="K651" s="29" t="s">
        <v>50</v>
      </c>
      <c r="L651" s="29" t="s">
        <v>45</v>
      </c>
      <c r="M651" s="29" t="s">
        <v>51</v>
      </c>
      <c r="N651" s="30" t="str">
        <f>VLOOKUP(M651,[9]OPERACIONAL!$A$1:$C$13,2,FALSE)</f>
        <v>SELECIONAR</v>
      </c>
    </row>
    <row r="652" spans="2:14">
      <c r="B652" s="23" t="str">
        <f t="shared" si="20"/>
        <v>U.</v>
      </c>
      <c r="C652" s="24" t="s">
        <v>4</v>
      </c>
      <c r="D652" s="25"/>
      <c r="E652" s="25"/>
      <c r="F652" s="24" t="s">
        <v>18</v>
      </c>
      <c r="G652" s="26">
        <v>1</v>
      </c>
      <c r="H652" s="31"/>
      <c r="I652" s="27">
        <v>0</v>
      </c>
      <c r="J652" s="28">
        <f t="shared" si="21"/>
        <v>0</v>
      </c>
      <c r="K652" s="29" t="s">
        <v>50</v>
      </c>
      <c r="L652" s="29" t="s">
        <v>45</v>
      </c>
      <c r="M652" s="29" t="s">
        <v>51</v>
      </c>
      <c r="N652" s="30" t="str">
        <f>VLOOKUP(M652,[9]OPERACIONAL!$A$1:$C$13,2,FALSE)</f>
        <v>SELECIONAR</v>
      </c>
    </row>
    <row r="653" spans="2:14">
      <c r="B653" s="23" t="str">
        <f t="shared" si="20"/>
        <v>U.</v>
      </c>
      <c r="C653" s="24" t="s">
        <v>4</v>
      </c>
      <c r="D653" s="25"/>
      <c r="E653" s="25"/>
      <c r="F653" s="24" t="s">
        <v>18</v>
      </c>
      <c r="G653" s="26">
        <v>1</v>
      </c>
      <c r="H653" s="31"/>
      <c r="I653" s="27">
        <v>0</v>
      </c>
      <c r="J653" s="28">
        <f t="shared" si="21"/>
        <v>0</v>
      </c>
      <c r="K653" s="29" t="s">
        <v>50</v>
      </c>
      <c r="L653" s="29" t="s">
        <v>45</v>
      </c>
      <c r="M653" s="29" t="s">
        <v>51</v>
      </c>
      <c r="N653" s="30" t="str">
        <f>VLOOKUP(M653,[9]OPERACIONAL!$A$1:$C$13,2,FALSE)</f>
        <v>SELECIONAR</v>
      </c>
    </row>
    <row r="654" spans="2:14">
      <c r="B654" s="23" t="str">
        <f t="shared" si="20"/>
        <v>U.</v>
      </c>
      <c r="C654" s="24" t="s">
        <v>4</v>
      </c>
      <c r="D654" s="25"/>
      <c r="E654" s="25"/>
      <c r="F654" s="24" t="s">
        <v>18</v>
      </c>
      <c r="G654" s="26">
        <v>1</v>
      </c>
      <c r="H654" s="31"/>
      <c r="I654" s="27">
        <v>0</v>
      </c>
      <c r="J654" s="28">
        <f t="shared" si="21"/>
        <v>0</v>
      </c>
      <c r="K654" s="29" t="s">
        <v>50</v>
      </c>
      <c r="L654" s="29" t="s">
        <v>45</v>
      </c>
      <c r="M654" s="29" t="s">
        <v>51</v>
      </c>
      <c r="N654" s="30" t="str">
        <f>VLOOKUP(M654,[9]OPERACIONAL!$A$1:$C$13,2,FALSE)</f>
        <v>SELECIONAR</v>
      </c>
    </row>
    <row r="655" spans="2:14">
      <c r="B655" s="23" t="str">
        <f t="shared" si="20"/>
        <v>U.</v>
      </c>
      <c r="C655" s="24" t="s">
        <v>4</v>
      </c>
      <c r="D655" s="25"/>
      <c r="E655" s="25"/>
      <c r="F655" s="24" t="s">
        <v>18</v>
      </c>
      <c r="G655" s="26">
        <v>1</v>
      </c>
      <c r="H655" s="31"/>
      <c r="I655" s="27">
        <v>0</v>
      </c>
      <c r="J655" s="28">
        <f t="shared" si="21"/>
        <v>0</v>
      </c>
      <c r="K655" s="29" t="s">
        <v>50</v>
      </c>
      <c r="L655" s="29" t="s">
        <v>45</v>
      </c>
      <c r="M655" s="29" t="s">
        <v>51</v>
      </c>
      <c r="N655" s="30" t="str">
        <f>VLOOKUP(M655,[9]OPERACIONAL!$A$1:$C$13,2,FALSE)</f>
        <v>SELECIONAR</v>
      </c>
    </row>
    <row r="656" spans="2:14">
      <c r="B656" s="23" t="str">
        <f t="shared" si="20"/>
        <v>U.</v>
      </c>
      <c r="C656" s="24" t="s">
        <v>4</v>
      </c>
      <c r="D656" s="25"/>
      <c r="E656" s="25"/>
      <c r="F656" s="24" t="s">
        <v>18</v>
      </c>
      <c r="G656" s="26">
        <v>1</v>
      </c>
      <c r="H656" s="31"/>
      <c r="I656" s="27">
        <v>0</v>
      </c>
      <c r="J656" s="28">
        <f t="shared" si="21"/>
        <v>0</v>
      </c>
      <c r="K656" s="29" t="s">
        <v>50</v>
      </c>
      <c r="L656" s="29" t="s">
        <v>45</v>
      </c>
      <c r="M656" s="29" t="s">
        <v>51</v>
      </c>
      <c r="N656" s="30" t="str">
        <f>VLOOKUP(M656,[9]OPERACIONAL!$A$1:$C$13,2,FALSE)</f>
        <v>SELECIONAR</v>
      </c>
    </row>
    <row r="657" spans="2:14">
      <c r="B657" s="23" t="str">
        <f t="shared" si="20"/>
        <v>U.</v>
      </c>
      <c r="C657" s="24" t="s">
        <v>4</v>
      </c>
      <c r="D657" s="25"/>
      <c r="E657" s="25"/>
      <c r="F657" s="24" t="s">
        <v>18</v>
      </c>
      <c r="G657" s="26">
        <v>1</v>
      </c>
      <c r="H657" s="31"/>
      <c r="I657" s="27">
        <v>0</v>
      </c>
      <c r="J657" s="28">
        <f t="shared" si="21"/>
        <v>0</v>
      </c>
      <c r="K657" s="29" t="s">
        <v>50</v>
      </c>
      <c r="L657" s="29" t="s">
        <v>45</v>
      </c>
      <c r="M657" s="29" t="s">
        <v>51</v>
      </c>
      <c r="N657" s="30" t="str">
        <f>VLOOKUP(M657,[9]OPERACIONAL!$A$1:$C$13,2,FALSE)</f>
        <v>SELECIONAR</v>
      </c>
    </row>
    <row r="658" spans="2:14">
      <c r="B658" s="23" t="str">
        <f t="shared" si="20"/>
        <v>U.</v>
      </c>
      <c r="C658" s="24" t="s">
        <v>4</v>
      </c>
      <c r="D658" s="25"/>
      <c r="E658" s="25"/>
      <c r="F658" s="24" t="s">
        <v>18</v>
      </c>
      <c r="G658" s="26">
        <v>1</v>
      </c>
      <c r="H658" s="31"/>
      <c r="I658" s="27">
        <v>0</v>
      </c>
      <c r="J658" s="28">
        <f t="shared" si="21"/>
        <v>0</v>
      </c>
      <c r="K658" s="29" t="s">
        <v>50</v>
      </c>
      <c r="L658" s="29" t="s">
        <v>45</v>
      </c>
      <c r="M658" s="29" t="s">
        <v>51</v>
      </c>
      <c r="N658" s="30" t="str">
        <f>VLOOKUP(M658,[9]OPERACIONAL!$A$1:$C$13,2,FALSE)</f>
        <v>SELECIONAR</v>
      </c>
    </row>
    <row r="659" spans="2:14">
      <c r="B659" s="23" t="str">
        <f t="shared" si="20"/>
        <v>U.</v>
      </c>
      <c r="C659" s="24" t="s">
        <v>4</v>
      </c>
      <c r="D659" s="25"/>
      <c r="E659" s="25"/>
      <c r="F659" s="24" t="s">
        <v>18</v>
      </c>
      <c r="G659" s="26">
        <v>1</v>
      </c>
      <c r="H659" s="31"/>
      <c r="I659" s="27">
        <v>0</v>
      </c>
      <c r="J659" s="28">
        <f t="shared" si="21"/>
        <v>0</v>
      </c>
      <c r="K659" s="29" t="s">
        <v>50</v>
      </c>
      <c r="L659" s="29" t="s">
        <v>45</v>
      </c>
      <c r="M659" s="29" t="s">
        <v>51</v>
      </c>
      <c r="N659" s="30" t="str">
        <f>VLOOKUP(M659,[9]OPERACIONAL!$A$1:$C$13,2,FALSE)</f>
        <v>SELECIONAR</v>
      </c>
    </row>
    <row r="660" spans="2:14">
      <c r="B660" s="23" t="str">
        <f t="shared" si="20"/>
        <v>U.</v>
      </c>
      <c r="C660" s="24" t="s">
        <v>4</v>
      </c>
      <c r="D660" s="25"/>
      <c r="E660" s="25"/>
      <c r="F660" s="24" t="s">
        <v>18</v>
      </c>
      <c r="G660" s="26">
        <v>1</v>
      </c>
      <c r="H660" s="31"/>
      <c r="I660" s="27">
        <v>0</v>
      </c>
      <c r="J660" s="28">
        <f t="shared" si="21"/>
        <v>0</v>
      </c>
      <c r="K660" s="29" t="s">
        <v>50</v>
      </c>
      <c r="L660" s="29" t="s">
        <v>45</v>
      </c>
      <c r="M660" s="29" t="s">
        <v>51</v>
      </c>
      <c r="N660" s="30" t="str">
        <f>VLOOKUP(M660,[9]OPERACIONAL!$A$1:$C$13,2,FALSE)</f>
        <v>SELECIONAR</v>
      </c>
    </row>
    <row r="661" spans="2:14">
      <c r="B661" s="23" t="str">
        <f t="shared" si="20"/>
        <v>U.</v>
      </c>
      <c r="C661" s="24" t="s">
        <v>4</v>
      </c>
      <c r="D661" s="25"/>
      <c r="E661" s="25"/>
      <c r="F661" s="24" t="s">
        <v>18</v>
      </c>
      <c r="G661" s="26">
        <v>1</v>
      </c>
      <c r="H661" s="31"/>
      <c r="I661" s="27">
        <v>0</v>
      </c>
      <c r="J661" s="28">
        <f t="shared" si="21"/>
        <v>0</v>
      </c>
      <c r="K661" s="29" t="s">
        <v>50</v>
      </c>
      <c r="L661" s="29" t="s">
        <v>45</v>
      </c>
      <c r="M661" s="29" t="s">
        <v>51</v>
      </c>
      <c r="N661" s="30" t="str">
        <f>VLOOKUP(M661,[9]OPERACIONAL!$A$1:$C$13,2,FALSE)</f>
        <v>SELECIONAR</v>
      </c>
    </row>
    <row r="662" spans="2:14">
      <c r="B662" s="23" t="str">
        <f t="shared" si="20"/>
        <v>U.</v>
      </c>
      <c r="C662" s="24" t="s">
        <v>4</v>
      </c>
      <c r="D662" s="25"/>
      <c r="E662" s="25"/>
      <c r="F662" s="24" t="s">
        <v>18</v>
      </c>
      <c r="G662" s="26">
        <v>1</v>
      </c>
      <c r="H662" s="31"/>
      <c r="I662" s="27">
        <v>0</v>
      </c>
      <c r="J662" s="28">
        <f t="shared" si="21"/>
        <v>0</v>
      </c>
      <c r="K662" s="29" t="s">
        <v>50</v>
      </c>
      <c r="L662" s="29" t="s">
        <v>45</v>
      </c>
      <c r="M662" s="29" t="s">
        <v>51</v>
      </c>
      <c r="N662" s="30" t="str">
        <f>VLOOKUP(M662,[9]OPERACIONAL!$A$1:$C$13,2,FALSE)</f>
        <v>SELECIONAR</v>
      </c>
    </row>
    <row r="663" spans="2:14">
      <c r="B663" s="23" t="str">
        <f t="shared" si="20"/>
        <v>U.</v>
      </c>
      <c r="C663" s="24" t="s">
        <v>4</v>
      </c>
      <c r="D663" s="25"/>
      <c r="E663" s="25"/>
      <c r="F663" s="24" t="s">
        <v>18</v>
      </c>
      <c r="G663" s="26">
        <v>1</v>
      </c>
      <c r="H663" s="31"/>
      <c r="I663" s="27">
        <v>0</v>
      </c>
      <c r="J663" s="28">
        <f t="shared" si="21"/>
        <v>0</v>
      </c>
      <c r="K663" s="29" t="s">
        <v>50</v>
      </c>
      <c r="L663" s="29" t="s">
        <v>45</v>
      </c>
      <c r="M663" s="29" t="s">
        <v>51</v>
      </c>
      <c r="N663" s="30" t="str">
        <f>VLOOKUP(M663,[9]OPERACIONAL!$A$1:$C$13,2,FALSE)</f>
        <v>SELECIONAR</v>
      </c>
    </row>
    <row r="664" spans="2:14">
      <c r="B664" s="23" t="str">
        <f t="shared" si="20"/>
        <v>U.</v>
      </c>
      <c r="C664" s="24" t="s">
        <v>4</v>
      </c>
      <c r="D664" s="25"/>
      <c r="E664" s="25"/>
      <c r="F664" s="24" t="s">
        <v>18</v>
      </c>
      <c r="G664" s="26">
        <v>1</v>
      </c>
      <c r="H664" s="31"/>
      <c r="I664" s="27">
        <v>0</v>
      </c>
      <c r="J664" s="28">
        <f t="shared" si="21"/>
        <v>0</v>
      </c>
      <c r="K664" s="29" t="s">
        <v>50</v>
      </c>
      <c r="L664" s="29" t="s">
        <v>45</v>
      </c>
      <c r="M664" s="29" t="s">
        <v>51</v>
      </c>
      <c r="N664" s="30" t="str">
        <f>VLOOKUP(M664,[9]OPERACIONAL!$A$1:$C$13,2,FALSE)</f>
        <v>SELECIONAR</v>
      </c>
    </row>
    <row r="665" spans="2:14">
      <c r="B665" s="23" t="str">
        <f t="shared" si="20"/>
        <v>U.</v>
      </c>
      <c r="C665" s="24" t="s">
        <v>4</v>
      </c>
      <c r="D665" s="25"/>
      <c r="E665" s="25"/>
      <c r="F665" s="24" t="s">
        <v>18</v>
      </c>
      <c r="G665" s="26">
        <v>1</v>
      </c>
      <c r="H665" s="31"/>
      <c r="I665" s="27">
        <v>0</v>
      </c>
      <c r="J665" s="28">
        <f t="shared" si="21"/>
        <v>0</v>
      </c>
      <c r="K665" s="29" t="s">
        <v>50</v>
      </c>
      <c r="L665" s="29" t="s">
        <v>45</v>
      </c>
      <c r="M665" s="29" t="s">
        <v>51</v>
      </c>
      <c r="N665" s="30" t="str">
        <f>VLOOKUP(M665,[9]OPERACIONAL!$A$1:$C$13,2,FALSE)</f>
        <v>SELECIONAR</v>
      </c>
    </row>
    <row r="666" spans="2:14">
      <c r="B666" s="23" t="str">
        <f t="shared" si="20"/>
        <v>U.</v>
      </c>
      <c r="C666" s="24" t="s">
        <v>4</v>
      </c>
      <c r="D666" s="25"/>
      <c r="E666" s="25"/>
      <c r="F666" s="24" t="s">
        <v>18</v>
      </c>
      <c r="G666" s="26">
        <v>1</v>
      </c>
      <c r="H666" s="31"/>
      <c r="I666" s="27">
        <v>0</v>
      </c>
      <c r="J666" s="28">
        <f t="shared" si="21"/>
        <v>0</v>
      </c>
      <c r="K666" s="29" t="s">
        <v>50</v>
      </c>
      <c r="L666" s="29" t="s">
        <v>45</v>
      </c>
      <c r="M666" s="29" t="s">
        <v>51</v>
      </c>
      <c r="N666" s="30" t="str">
        <f>VLOOKUP(M666,[9]OPERACIONAL!$A$1:$C$13,2,FALSE)</f>
        <v>SELECIONAR</v>
      </c>
    </row>
    <row r="667" spans="2:14">
      <c r="B667" s="23" t="str">
        <f t="shared" si="20"/>
        <v>U.</v>
      </c>
      <c r="C667" s="24" t="s">
        <v>4</v>
      </c>
      <c r="D667" s="25"/>
      <c r="E667" s="25"/>
      <c r="F667" s="24" t="s">
        <v>18</v>
      </c>
      <c r="G667" s="26">
        <v>1</v>
      </c>
      <c r="H667" s="31"/>
      <c r="I667" s="27">
        <v>0</v>
      </c>
      <c r="J667" s="28">
        <f t="shared" si="21"/>
        <v>0</v>
      </c>
      <c r="K667" s="29" t="s">
        <v>50</v>
      </c>
      <c r="L667" s="29" t="s">
        <v>45</v>
      </c>
      <c r="M667" s="29" t="s">
        <v>51</v>
      </c>
      <c r="N667" s="30" t="str">
        <f>VLOOKUP(M667,[9]OPERACIONAL!$A$1:$C$13,2,FALSE)</f>
        <v>SELECIONAR</v>
      </c>
    </row>
    <row r="668" spans="2:14">
      <c r="B668" s="23" t="str">
        <f t="shared" si="20"/>
        <v>U.</v>
      </c>
      <c r="C668" s="24" t="s">
        <v>4</v>
      </c>
      <c r="D668" s="25"/>
      <c r="E668" s="25"/>
      <c r="F668" s="24" t="s">
        <v>18</v>
      </c>
      <c r="G668" s="26">
        <v>1</v>
      </c>
      <c r="H668" s="31"/>
      <c r="I668" s="27">
        <v>0</v>
      </c>
      <c r="J668" s="28">
        <f t="shared" si="21"/>
        <v>0</v>
      </c>
      <c r="K668" s="29" t="s">
        <v>50</v>
      </c>
      <c r="L668" s="29" t="s">
        <v>45</v>
      </c>
      <c r="M668" s="29" t="s">
        <v>51</v>
      </c>
      <c r="N668" s="30" t="str">
        <f>VLOOKUP(M668,[9]OPERACIONAL!$A$1:$C$13,2,FALSE)</f>
        <v>SELECIONAR</v>
      </c>
    </row>
    <row r="669" spans="2:14">
      <c r="B669" s="23" t="str">
        <f t="shared" si="20"/>
        <v>U.</v>
      </c>
      <c r="C669" s="24" t="s">
        <v>4</v>
      </c>
      <c r="D669" s="25"/>
      <c r="E669" s="25"/>
      <c r="F669" s="24" t="s">
        <v>18</v>
      </c>
      <c r="G669" s="26">
        <v>1</v>
      </c>
      <c r="H669" s="31"/>
      <c r="I669" s="27">
        <v>0</v>
      </c>
      <c r="J669" s="28">
        <f t="shared" si="21"/>
        <v>0</v>
      </c>
      <c r="K669" s="29" t="s">
        <v>50</v>
      </c>
      <c r="L669" s="29" t="s">
        <v>45</v>
      </c>
      <c r="M669" s="29" t="s">
        <v>51</v>
      </c>
      <c r="N669" s="30" t="str">
        <f>VLOOKUP(M669,[9]OPERACIONAL!$A$1:$C$13,2,FALSE)</f>
        <v>SELECIONAR</v>
      </c>
    </row>
    <row r="670" spans="2:14">
      <c r="B670" s="23" t="str">
        <f t="shared" si="20"/>
        <v>U.</v>
      </c>
      <c r="C670" s="24" t="s">
        <v>4</v>
      </c>
      <c r="D670" s="25"/>
      <c r="E670" s="25"/>
      <c r="F670" s="24" t="s">
        <v>18</v>
      </c>
      <c r="G670" s="26">
        <v>1</v>
      </c>
      <c r="H670" s="31"/>
      <c r="I670" s="27">
        <v>0</v>
      </c>
      <c r="J670" s="28">
        <f t="shared" si="21"/>
        <v>0</v>
      </c>
      <c r="K670" s="29" t="s">
        <v>50</v>
      </c>
      <c r="L670" s="29" t="s">
        <v>45</v>
      </c>
      <c r="M670" s="29" t="s">
        <v>51</v>
      </c>
      <c r="N670" s="30" t="str">
        <f>VLOOKUP(M670,[9]OPERACIONAL!$A$1:$C$13,2,FALSE)</f>
        <v>SELECIONAR</v>
      </c>
    </row>
    <row r="671" spans="2:14">
      <c r="B671" s="23" t="str">
        <f t="shared" si="20"/>
        <v>U.</v>
      </c>
      <c r="C671" s="24" t="s">
        <v>4</v>
      </c>
      <c r="D671" s="25"/>
      <c r="E671" s="25"/>
      <c r="F671" s="24" t="s">
        <v>18</v>
      </c>
      <c r="G671" s="26">
        <v>1</v>
      </c>
      <c r="H671" s="31"/>
      <c r="I671" s="27">
        <v>0</v>
      </c>
      <c r="J671" s="28">
        <f t="shared" si="21"/>
        <v>0</v>
      </c>
      <c r="K671" s="29" t="s">
        <v>50</v>
      </c>
      <c r="L671" s="29" t="s">
        <v>45</v>
      </c>
      <c r="M671" s="29" t="s">
        <v>51</v>
      </c>
      <c r="N671" s="30" t="str">
        <f>VLOOKUP(M671,[9]OPERACIONAL!$A$1:$C$13,2,FALSE)</f>
        <v>SELECIONAR</v>
      </c>
    </row>
    <row r="672" spans="2:14">
      <c r="B672" s="23" t="str">
        <f t="shared" si="20"/>
        <v>U.</v>
      </c>
      <c r="C672" s="24" t="s">
        <v>4</v>
      </c>
      <c r="D672" s="25"/>
      <c r="E672" s="25"/>
      <c r="F672" s="24" t="s">
        <v>18</v>
      </c>
      <c r="G672" s="26">
        <v>1</v>
      </c>
      <c r="H672" s="31"/>
      <c r="I672" s="27">
        <v>0</v>
      </c>
      <c r="J672" s="28">
        <f t="shared" si="21"/>
        <v>0</v>
      </c>
      <c r="K672" s="29" t="s">
        <v>50</v>
      </c>
      <c r="L672" s="29" t="s">
        <v>45</v>
      </c>
      <c r="M672" s="29" t="s">
        <v>51</v>
      </c>
      <c r="N672" s="30" t="str">
        <f>VLOOKUP(M672,[9]OPERACIONAL!$A$1:$C$13,2,FALSE)</f>
        <v>SELECIONAR</v>
      </c>
    </row>
    <row r="673" spans="2:14">
      <c r="B673" s="23" t="str">
        <f t="shared" si="20"/>
        <v>U.</v>
      </c>
      <c r="C673" s="24" t="s">
        <v>4</v>
      </c>
      <c r="D673" s="25"/>
      <c r="E673" s="25"/>
      <c r="F673" s="24" t="s">
        <v>18</v>
      </c>
      <c r="G673" s="26">
        <v>1</v>
      </c>
      <c r="H673" s="31"/>
      <c r="I673" s="27">
        <v>0</v>
      </c>
      <c r="J673" s="28">
        <f t="shared" si="21"/>
        <v>0</v>
      </c>
      <c r="K673" s="29" t="s">
        <v>50</v>
      </c>
      <c r="L673" s="29" t="s">
        <v>45</v>
      </c>
      <c r="M673" s="29" t="s">
        <v>51</v>
      </c>
      <c r="N673" s="30" t="str">
        <f>VLOOKUP(M673,[9]OPERACIONAL!$A$1:$C$13,2,FALSE)</f>
        <v>SELECIONAR</v>
      </c>
    </row>
    <row r="674" spans="2:14">
      <c r="B674" s="23" t="str">
        <f t="shared" si="20"/>
        <v>U.</v>
      </c>
      <c r="C674" s="24" t="s">
        <v>4</v>
      </c>
      <c r="D674" s="25"/>
      <c r="E674" s="25"/>
      <c r="F674" s="24" t="s">
        <v>18</v>
      </c>
      <c r="G674" s="26">
        <v>1</v>
      </c>
      <c r="H674" s="31"/>
      <c r="I674" s="27">
        <v>0</v>
      </c>
      <c r="J674" s="28">
        <f t="shared" si="21"/>
        <v>0</v>
      </c>
      <c r="K674" s="29" t="s">
        <v>50</v>
      </c>
      <c r="L674" s="29" t="s">
        <v>45</v>
      </c>
      <c r="M674" s="29" t="s">
        <v>51</v>
      </c>
      <c r="N674" s="30" t="str">
        <f>VLOOKUP(M674,[9]OPERACIONAL!$A$1:$C$13,2,FALSE)</f>
        <v>SELECIONAR</v>
      </c>
    </row>
    <row r="675" spans="2:14">
      <c r="B675" s="23" t="str">
        <f t="shared" si="20"/>
        <v>U.</v>
      </c>
      <c r="C675" s="24" t="s">
        <v>4</v>
      </c>
      <c r="D675" s="25"/>
      <c r="E675" s="25"/>
      <c r="F675" s="24" t="s">
        <v>18</v>
      </c>
      <c r="G675" s="26">
        <v>1</v>
      </c>
      <c r="H675" s="31"/>
      <c r="I675" s="27">
        <v>0</v>
      </c>
      <c r="J675" s="28">
        <f t="shared" si="21"/>
        <v>0</v>
      </c>
      <c r="K675" s="29" t="s">
        <v>50</v>
      </c>
      <c r="L675" s="29" t="s">
        <v>45</v>
      </c>
      <c r="M675" s="29" t="s">
        <v>51</v>
      </c>
      <c r="N675" s="30" t="str">
        <f>VLOOKUP(M675,[9]OPERACIONAL!$A$1:$C$13,2,FALSE)</f>
        <v>SELECIONAR</v>
      </c>
    </row>
    <row r="676" spans="2:14">
      <c r="B676" s="23" t="str">
        <f t="shared" si="20"/>
        <v>U.</v>
      </c>
      <c r="C676" s="24" t="s">
        <v>4</v>
      </c>
      <c r="D676" s="25"/>
      <c r="E676" s="25"/>
      <c r="F676" s="24" t="s">
        <v>18</v>
      </c>
      <c r="G676" s="26">
        <v>1</v>
      </c>
      <c r="H676" s="31"/>
      <c r="I676" s="27">
        <v>0</v>
      </c>
      <c r="J676" s="28">
        <f t="shared" si="21"/>
        <v>0</v>
      </c>
      <c r="K676" s="29" t="s">
        <v>50</v>
      </c>
      <c r="L676" s="29" t="s">
        <v>45</v>
      </c>
      <c r="M676" s="29" t="s">
        <v>51</v>
      </c>
      <c r="N676" s="30" t="str">
        <f>VLOOKUP(M676,[9]OPERACIONAL!$A$1:$C$13,2,FALSE)</f>
        <v>SELECIONAR</v>
      </c>
    </row>
    <row r="677" spans="2:14">
      <c r="B677" s="23" t="str">
        <f t="shared" si="20"/>
        <v>U.</v>
      </c>
      <c r="C677" s="24" t="s">
        <v>4</v>
      </c>
      <c r="D677" s="25"/>
      <c r="E677" s="25"/>
      <c r="F677" s="24" t="s">
        <v>18</v>
      </c>
      <c r="G677" s="26">
        <v>1</v>
      </c>
      <c r="H677" s="31"/>
      <c r="I677" s="27">
        <v>0</v>
      </c>
      <c r="J677" s="28">
        <f t="shared" si="21"/>
        <v>0</v>
      </c>
      <c r="K677" s="29" t="s">
        <v>50</v>
      </c>
      <c r="L677" s="29" t="s">
        <v>45</v>
      </c>
      <c r="M677" s="29" t="s">
        <v>51</v>
      </c>
      <c r="N677" s="30" t="str">
        <f>VLOOKUP(M677,[9]OPERACIONAL!$A$1:$C$13,2,FALSE)</f>
        <v>SELECIONAR</v>
      </c>
    </row>
    <row r="678" spans="2:14">
      <c r="B678" s="23" t="str">
        <f t="shared" si="20"/>
        <v>U.</v>
      </c>
      <c r="C678" s="24" t="s">
        <v>4</v>
      </c>
      <c r="D678" s="25"/>
      <c r="E678" s="25"/>
      <c r="F678" s="24" t="s">
        <v>18</v>
      </c>
      <c r="G678" s="26">
        <v>1</v>
      </c>
      <c r="H678" s="31"/>
      <c r="I678" s="27">
        <v>0</v>
      </c>
      <c r="J678" s="28">
        <f t="shared" si="21"/>
        <v>0</v>
      </c>
      <c r="K678" s="29" t="s">
        <v>50</v>
      </c>
      <c r="L678" s="29" t="s">
        <v>45</v>
      </c>
      <c r="M678" s="29" t="s">
        <v>51</v>
      </c>
      <c r="N678" s="30" t="str">
        <f>VLOOKUP(M678,[9]OPERACIONAL!$A$1:$C$13,2,FALSE)</f>
        <v>SELECIONAR</v>
      </c>
    </row>
    <row r="679" spans="2:14">
      <c r="B679" s="23" t="str">
        <f t="shared" si="20"/>
        <v>U.</v>
      </c>
      <c r="C679" s="24" t="s">
        <v>4</v>
      </c>
      <c r="D679" s="25"/>
      <c r="E679" s="25"/>
      <c r="F679" s="24" t="s">
        <v>18</v>
      </c>
      <c r="G679" s="26">
        <v>1</v>
      </c>
      <c r="H679" s="31"/>
      <c r="I679" s="27">
        <v>0</v>
      </c>
      <c r="J679" s="28">
        <f t="shared" si="21"/>
        <v>0</v>
      </c>
      <c r="K679" s="29" t="s">
        <v>50</v>
      </c>
      <c r="L679" s="29" t="s">
        <v>45</v>
      </c>
      <c r="M679" s="29" t="s">
        <v>51</v>
      </c>
      <c r="N679" s="30" t="str">
        <f>VLOOKUP(M679,[9]OPERACIONAL!$A$1:$C$13,2,FALSE)</f>
        <v>SELECIONAR</v>
      </c>
    </row>
    <row r="680" spans="2:14">
      <c r="B680" s="23" t="str">
        <f t="shared" si="20"/>
        <v>U.</v>
      </c>
      <c r="C680" s="24" t="s">
        <v>4</v>
      </c>
      <c r="D680" s="25"/>
      <c r="E680" s="25"/>
      <c r="F680" s="24" t="s">
        <v>18</v>
      </c>
      <c r="G680" s="26">
        <v>1</v>
      </c>
      <c r="H680" s="31"/>
      <c r="I680" s="27">
        <v>0</v>
      </c>
      <c r="J680" s="28">
        <f t="shared" si="21"/>
        <v>0</v>
      </c>
      <c r="K680" s="29" t="s">
        <v>50</v>
      </c>
      <c r="L680" s="29" t="s">
        <v>45</v>
      </c>
      <c r="M680" s="29" t="s">
        <v>51</v>
      </c>
      <c r="N680" s="30" t="str">
        <f>VLOOKUP(M680,[9]OPERACIONAL!$A$1:$C$13,2,FALSE)</f>
        <v>SELECIONAR</v>
      </c>
    </row>
    <row r="681" spans="2:14">
      <c r="B681" s="23" t="str">
        <f t="shared" si="20"/>
        <v>U.</v>
      </c>
      <c r="C681" s="24" t="s">
        <v>4</v>
      </c>
      <c r="D681" s="25"/>
      <c r="E681" s="25"/>
      <c r="F681" s="24" t="s">
        <v>18</v>
      </c>
      <c r="G681" s="26">
        <v>1</v>
      </c>
      <c r="H681" s="31"/>
      <c r="I681" s="27">
        <v>0</v>
      </c>
      <c r="J681" s="28">
        <f t="shared" si="21"/>
        <v>0</v>
      </c>
      <c r="K681" s="29" t="s">
        <v>50</v>
      </c>
      <c r="L681" s="29" t="s">
        <v>45</v>
      </c>
      <c r="M681" s="29" t="s">
        <v>51</v>
      </c>
      <c r="N681" s="30" t="str">
        <f>VLOOKUP(M681,[9]OPERACIONAL!$A$1:$C$13,2,FALSE)</f>
        <v>SELECIONAR</v>
      </c>
    </row>
    <row r="682" spans="2:14">
      <c r="B682" s="23" t="str">
        <f t="shared" si="20"/>
        <v>U.</v>
      </c>
      <c r="C682" s="24" t="s">
        <v>4</v>
      </c>
      <c r="D682" s="25"/>
      <c r="E682" s="25"/>
      <c r="F682" s="24" t="s">
        <v>18</v>
      </c>
      <c r="G682" s="26">
        <v>1</v>
      </c>
      <c r="H682" s="31"/>
      <c r="I682" s="27">
        <v>0</v>
      </c>
      <c r="J682" s="28">
        <f t="shared" si="21"/>
        <v>0</v>
      </c>
      <c r="K682" s="29" t="s">
        <v>50</v>
      </c>
      <c r="L682" s="29" t="s">
        <v>45</v>
      </c>
      <c r="M682" s="29" t="s">
        <v>51</v>
      </c>
      <c r="N682" s="30" t="str">
        <f>VLOOKUP(M682,[9]OPERACIONAL!$A$1:$C$13,2,FALSE)</f>
        <v>SELECIONAR</v>
      </c>
    </row>
    <row r="683" spans="2:14">
      <c r="B683" s="23" t="str">
        <f t="shared" si="20"/>
        <v>U.</v>
      </c>
      <c r="C683" s="24" t="s">
        <v>4</v>
      </c>
      <c r="D683" s="25"/>
      <c r="E683" s="25"/>
      <c r="F683" s="24" t="s">
        <v>18</v>
      </c>
      <c r="G683" s="26">
        <v>1</v>
      </c>
      <c r="H683" s="31"/>
      <c r="I683" s="27">
        <v>0</v>
      </c>
      <c r="J683" s="28">
        <f t="shared" si="21"/>
        <v>0</v>
      </c>
      <c r="K683" s="29" t="s">
        <v>50</v>
      </c>
      <c r="L683" s="29" t="s">
        <v>45</v>
      </c>
      <c r="M683" s="29" t="s">
        <v>51</v>
      </c>
      <c r="N683" s="30" t="str">
        <f>VLOOKUP(M683,[9]OPERACIONAL!$A$1:$C$13,2,FALSE)</f>
        <v>SELECIONAR</v>
      </c>
    </row>
    <row r="684" spans="2:14">
      <c r="B684" s="23" t="str">
        <f t="shared" si="20"/>
        <v>U.</v>
      </c>
      <c r="C684" s="24" t="s">
        <v>4</v>
      </c>
      <c r="D684" s="25"/>
      <c r="E684" s="25"/>
      <c r="F684" s="24" t="s">
        <v>18</v>
      </c>
      <c r="G684" s="26">
        <v>1</v>
      </c>
      <c r="H684" s="31"/>
      <c r="I684" s="27">
        <v>0</v>
      </c>
      <c r="J684" s="28">
        <f t="shared" si="21"/>
        <v>0</v>
      </c>
      <c r="K684" s="29" t="s">
        <v>50</v>
      </c>
      <c r="L684" s="29" t="s">
        <v>45</v>
      </c>
      <c r="M684" s="29" t="s">
        <v>51</v>
      </c>
      <c r="N684" s="30" t="str">
        <f>VLOOKUP(M684,[9]OPERACIONAL!$A$1:$C$13,2,FALSE)</f>
        <v>SELECIONAR</v>
      </c>
    </row>
    <row r="685" spans="2:14">
      <c r="B685" s="23" t="str">
        <f t="shared" si="20"/>
        <v>U.</v>
      </c>
      <c r="C685" s="24" t="s">
        <v>4</v>
      </c>
      <c r="D685" s="25"/>
      <c r="E685" s="25"/>
      <c r="F685" s="24" t="s">
        <v>18</v>
      </c>
      <c r="G685" s="26">
        <v>1</v>
      </c>
      <c r="H685" s="31"/>
      <c r="I685" s="27">
        <v>0</v>
      </c>
      <c r="J685" s="28">
        <f t="shared" si="21"/>
        <v>0</v>
      </c>
      <c r="K685" s="29" t="s">
        <v>50</v>
      </c>
      <c r="L685" s="29" t="s">
        <v>45</v>
      </c>
      <c r="M685" s="29" t="s">
        <v>51</v>
      </c>
      <c r="N685" s="30" t="str">
        <f>VLOOKUP(M685,[9]OPERACIONAL!$A$1:$C$13,2,FALSE)</f>
        <v>SELECIONAR</v>
      </c>
    </row>
    <row r="686" spans="2:14">
      <c r="B686" s="23" t="str">
        <f t="shared" si="20"/>
        <v>U.</v>
      </c>
      <c r="C686" s="24" t="s">
        <v>4</v>
      </c>
      <c r="D686" s="25"/>
      <c r="E686" s="25"/>
      <c r="F686" s="24" t="s">
        <v>18</v>
      </c>
      <c r="G686" s="26">
        <v>1</v>
      </c>
      <c r="H686" s="31"/>
      <c r="I686" s="27">
        <v>0</v>
      </c>
      <c r="J686" s="28">
        <f t="shared" si="21"/>
        <v>0</v>
      </c>
      <c r="K686" s="29" t="s">
        <v>50</v>
      </c>
      <c r="L686" s="29" t="s">
        <v>45</v>
      </c>
      <c r="M686" s="29" t="s">
        <v>51</v>
      </c>
      <c r="N686" s="30" t="str">
        <f>VLOOKUP(M686,[9]OPERACIONAL!$A$1:$C$13,2,FALSE)</f>
        <v>SELECIONAR</v>
      </c>
    </row>
    <row r="687" spans="2:14">
      <c r="B687" s="23" t="str">
        <f t="shared" si="20"/>
        <v>U.</v>
      </c>
      <c r="C687" s="24" t="s">
        <v>4</v>
      </c>
      <c r="D687" s="25"/>
      <c r="E687" s="25"/>
      <c r="F687" s="24" t="s">
        <v>18</v>
      </c>
      <c r="G687" s="26">
        <v>1</v>
      </c>
      <c r="H687" s="31"/>
      <c r="I687" s="27">
        <v>0</v>
      </c>
      <c r="J687" s="28">
        <f t="shared" si="21"/>
        <v>0</v>
      </c>
      <c r="K687" s="29" t="s">
        <v>50</v>
      </c>
      <c r="L687" s="29" t="s">
        <v>45</v>
      </c>
      <c r="M687" s="29" t="s">
        <v>51</v>
      </c>
      <c r="N687" s="30" t="str">
        <f>VLOOKUP(M687,[9]OPERACIONAL!$A$1:$C$13,2,FALSE)</f>
        <v>SELECIONAR</v>
      </c>
    </row>
    <row r="688" spans="2:14">
      <c r="B688" s="23" t="str">
        <f t="shared" si="20"/>
        <v>U.</v>
      </c>
      <c r="C688" s="24" t="s">
        <v>4</v>
      </c>
      <c r="D688" s="25"/>
      <c r="E688" s="25"/>
      <c r="F688" s="24" t="s">
        <v>18</v>
      </c>
      <c r="G688" s="26">
        <v>1</v>
      </c>
      <c r="H688" s="31"/>
      <c r="I688" s="27">
        <v>0</v>
      </c>
      <c r="J688" s="28">
        <f t="shared" si="21"/>
        <v>0</v>
      </c>
      <c r="K688" s="29" t="s">
        <v>50</v>
      </c>
      <c r="L688" s="29" t="s">
        <v>45</v>
      </c>
      <c r="M688" s="29" t="s">
        <v>51</v>
      </c>
      <c r="N688" s="30" t="str">
        <f>VLOOKUP(M688,[9]OPERACIONAL!$A$1:$C$13,2,FALSE)</f>
        <v>SELECIONAR</v>
      </c>
    </row>
    <row r="689" spans="2:14">
      <c r="B689" s="23" t="str">
        <f t="shared" si="20"/>
        <v>U.</v>
      </c>
      <c r="C689" s="24" t="s">
        <v>4</v>
      </c>
      <c r="D689" s="25"/>
      <c r="E689" s="25"/>
      <c r="F689" s="24" t="s">
        <v>18</v>
      </c>
      <c r="G689" s="26">
        <v>1</v>
      </c>
      <c r="H689" s="31"/>
      <c r="I689" s="27">
        <v>0</v>
      </c>
      <c r="J689" s="28">
        <f t="shared" si="21"/>
        <v>0</v>
      </c>
      <c r="K689" s="29" t="s">
        <v>50</v>
      </c>
      <c r="L689" s="29" t="s">
        <v>45</v>
      </c>
      <c r="M689" s="29" t="s">
        <v>51</v>
      </c>
      <c r="N689" s="30" t="str">
        <f>VLOOKUP(M689,[9]OPERACIONAL!$A$1:$C$13,2,FALSE)</f>
        <v>SELECIONAR</v>
      </c>
    </row>
    <row r="690" spans="2:14">
      <c r="B690" s="23" t="str">
        <f t="shared" si="20"/>
        <v>U.</v>
      </c>
      <c r="C690" s="24" t="s">
        <v>4</v>
      </c>
      <c r="D690" s="25"/>
      <c r="E690" s="25"/>
      <c r="F690" s="24" t="s">
        <v>18</v>
      </c>
      <c r="G690" s="26">
        <v>1</v>
      </c>
      <c r="H690" s="31"/>
      <c r="I690" s="27">
        <v>0</v>
      </c>
      <c r="J690" s="28">
        <f t="shared" si="21"/>
        <v>0</v>
      </c>
      <c r="K690" s="29" t="s">
        <v>50</v>
      </c>
      <c r="L690" s="29" t="s">
        <v>45</v>
      </c>
      <c r="M690" s="29" t="s">
        <v>51</v>
      </c>
      <c r="N690" s="30" t="str">
        <f>VLOOKUP(M690,[9]OPERACIONAL!$A$1:$C$13,2,FALSE)</f>
        <v>SELECIONAR</v>
      </c>
    </row>
    <row r="691" spans="2:14">
      <c r="B691" s="23" t="str">
        <f t="shared" si="20"/>
        <v>U.</v>
      </c>
      <c r="C691" s="24" t="s">
        <v>4</v>
      </c>
      <c r="D691" s="25"/>
      <c r="E691" s="25"/>
      <c r="F691" s="24" t="s">
        <v>18</v>
      </c>
      <c r="G691" s="26">
        <v>1</v>
      </c>
      <c r="H691" s="31"/>
      <c r="I691" s="27">
        <v>0</v>
      </c>
      <c r="J691" s="28">
        <f t="shared" si="21"/>
        <v>0</v>
      </c>
      <c r="K691" s="29" t="s">
        <v>50</v>
      </c>
      <c r="L691" s="29" t="s">
        <v>45</v>
      </c>
      <c r="M691" s="29" t="s">
        <v>51</v>
      </c>
      <c r="N691" s="30" t="str">
        <f>VLOOKUP(M691,[9]OPERACIONAL!$A$1:$C$13,2,FALSE)</f>
        <v>SELECIONAR</v>
      </c>
    </row>
    <row r="692" spans="2:14">
      <c r="B692" s="23" t="str">
        <f t="shared" si="20"/>
        <v>U.</v>
      </c>
      <c r="C692" s="24" t="s">
        <v>4</v>
      </c>
      <c r="D692" s="25"/>
      <c r="E692" s="25"/>
      <c r="F692" s="24" t="s">
        <v>18</v>
      </c>
      <c r="G692" s="26">
        <v>1</v>
      </c>
      <c r="H692" s="31"/>
      <c r="I692" s="27">
        <v>0</v>
      </c>
      <c r="J692" s="28">
        <f t="shared" si="21"/>
        <v>0</v>
      </c>
      <c r="K692" s="29" t="s">
        <v>50</v>
      </c>
      <c r="L692" s="29" t="s">
        <v>45</v>
      </c>
      <c r="M692" s="29" t="s">
        <v>51</v>
      </c>
      <c r="N692" s="30" t="str">
        <f>VLOOKUP(M692,[9]OPERACIONAL!$A$1:$C$13,2,FALSE)</f>
        <v>SELECIONAR</v>
      </c>
    </row>
    <row r="693" spans="2:14">
      <c r="B693" s="23" t="str">
        <f t="shared" si="20"/>
        <v>U.</v>
      </c>
      <c r="C693" s="24" t="s">
        <v>4</v>
      </c>
      <c r="D693" s="25"/>
      <c r="E693" s="25"/>
      <c r="F693" s="24" t="s">
        <v>18</v>
      </c>
      <c r="G693" s="26">
        <v>1</v>
      </c>
      <c r="H693" s="31"/>
      <c r="I693" s="27">
        <v>0</v>
      </c>
      <c r="J693" s="28">
        <f t="shared" si="21"/>
        <v>0</v>
      </c>
      <c r="K693" s="29" t="s">
        <v>50</v>
      </c>
      <c r="L693" s="29" t="s">
        <v>45</v>
      </c>
      <c r="M693" s="29" t="s">
        <v>51</v>
      </c>
      <c r="N693" s="30" t="str">
        <f>VLOOKUP(M693,[9]OPERACIONAL!$A$1:$C$13,2,FALSE)</f>
        <v>SELECIONAR</v>
      </c>
    </row>
    <row r="694" spans="2:14">
      <c r="B694" s="23" t="str">
        <f t="shared" si="20"/>
        <v>U.</v>
      </c>
      <c r="C694" s="24" t="s">
        <v>4</v>
      </c>
      <c r="D694" s="25"/>
      <c r="E694" s="25"/>
      <c r="F694" s="24" t="s">
        <v>18</v>
      </c>
      <c r="G694" s="26">
        <v>1</v>
      </c>
      <c r="H694" s="31"/>
      <c r="I694" s="27">
        <v>0</v>
      </c>
      <c r="J694" s="28">
        <f t="shared" si="21"/>
        <v>0</v>
      </c>
      <c r="K694" s="29" t="s">
        <v>50</v>
      </c>
      <c r="L694" s="29" t="s">
        <v>45</v>
      </c>
      <c r="M694" s="29" t="s">
        <v>51</v>
      </c>
      <c r="N694" s="30" t="str">
        <f>VLOOKUP(M694,[9]OPERACIONAL!$A$1:$C$13,2,FALSE)</f>
        <v>SELECIONAR</v>
      </c>
    </row>
    <row r="695" spans="2:14">
      <c r="B695" s="23" t="str">
        <f t="shared" si="20"/>
        <v>U.</v>
      </c>
      <c r="C695" s="24" t="s">
        <v>4</v>
      </c>
      <c r="D695" s="25"/>
      <c r="E695" s="25"/>
      <c r="F695" s="24" t="s">
        <v>18</v>
      </c>
      <c r="G695" s="26">
        <v>1</v>
      </c>
      <c r="H695" s="31"/>
      <c r="I695" s="27">
        <v>0</v>
      </c>
      <c r="J695" s="28">
        <f t="shared" si="21"/>
        <v>0</v>
      </c>
      <c r="K695" s="29" t="s">
        <v>50</v>
      </c>
      <c r="L695" s="29" t="s">
        <v>45</v>
      </c>
      <c r="M695" s="29" t="s">
        <v>51</v>
      </c>
      <c r="N695" s="30" t="str">
        <f>VLOOKUP(M695,[9]OPERACIONAL!$A$1:$C$13,2,FALSE)</f>
        <v>SELECIONAR</v>
      </c>
    </row>
    <row r="696" spans="2:14">
      <c r="B696" s="23" t="str">
        <f t="shared" si="20"/>
        <v>U.</v>
      </c>
      <c r="C696" s="24" t="s">
        <v>4</v>
      </c>
      <c r="D696" s="25"/>
      <c r="E696" s="25"/>
      <c r="F696" s="24" t="s">
        <v>18</v>
      </c>
      <c r="G696" s="26">
        <v>1</v>
      </c>
      <c r="H696" s="31"/>
      <c r="I696" s="27">
        <v>0</v>
      </c>
      <c r="J696" s="28">
        <f t="shared" si="21"/>
        <v>0</v>
      </c>
      <c r="K696" s="29" t="s">
        <v>50</v>
      </c>
      <c r="L696" s="29" t="s">
        <v>45</v>
      </c>
      <c r="M696" s="29" t="s">
        <v>51</v>
      </c>
      <c r="N696" s="30" t="str">
        <f>VLOOKUP(M696,[9]OPERACIONAL!$A$1:$C$13,2,FALSE)</f>
        <v>SELECIONAR</v>
      </c>
    </row>
    <row r="697" spans="2:14">
      <c r="B697" s="23" t="str">
        <f t="shared" si="20"/>
        <v>U.</v>
      </c>
      <c r="C697" s="24" t="s">
        <v>4</v>
      </c>
      <c r="D697" s="25"/>
      <c r="E697" s="25"/>
      <c r="F697" s="24" t="s">
        <v>18</v>
      </c>
      <c r="G697" s="26">
        <v>1</v>
      </c>
      <c r="H697" s="31"/>
      <c r="I697" s="27">
        <v>0</v>
      </c>
      <c r="J697" s="28">
        <f t="shared" si="21"/>
        <v>0</v>
      </c>
      <c r="K697" s="29" t="s">
        <v>50</v>
      </c>
      <c r="L697" s="29" t="s">
        <v>45</v>
      </c>
      <c r="M697" s="29" t="s">
        <v>51</v>
      </c>
      <c r="N697" s="30" t="str">
        <f>VLOOKUP(M697,[9]OPERACIONAL!$A$1:$C$13,2,FALSE)</f>
        <v>SELECIONAR</v>
      </c>
    </row>
    <row r="698" spans="2:14">
      <c r="B698" s="23" t="str">
        <f t="shared" si="20"/>
        <v>U.</v>
      </c>
      <c r="C698" s="24" t="s">
        <v>4</v>
      </c>
      <c r="D698" s="25"/>
      <c r="E698" s="25"/>
      <c r="F698" s="24" t="s">
        <v>18</v>
      </c>
      <c r="G698" s="26">
        <v>1</v>
      </c>
      <c r="H698" s="31"/>
      <c r="I698" s="27">
        <v>0</v>
      </c>
      <c r="J698" s="28">
        <f t="shared" si="21"/>
        <v>0</v>
      </c>
      <c r="K698" s="29" t="s">
        <v>50</v>
      </c>
      <c r="L698" s="29" t="s">
        <v>45</v>
      </c>
      <c r="M698" s="29" t="s">
        <v>51</v>
      </c>
      <c r="N698" s="30" t="str">
        <f>VLOOKUP(M698,[9]OPERACIONAL!$A$1:$C$13,2,FALSE)</f>
        <v>SELECIONAR</v>
      </c>
    </row>
    <row r="699" spans="2:14">
      <c r="B699" s="23" t="str">
        <f t="shared" si="20"/>
        <v>U.</v>
      </c>
      <c r="C699" s="24" t="s">
        <v>4</v>
      </c>
      <c r="D699" s="25"/>
      <c r="E699" s="25"/>
      <c r="F699" s="24" t="s">
        <v>18</v>
      </c>
      <c r="G699" s="26">
        <v>1</v>
      </c>
      <c r="H699" s="31"/>
      <c r="I699" s="27">
        <v>0</v>
      </c>
      <c r="J699" s="28">
        <f t="shared" si="21"/>
        <v>0</v>
      </c>
      <c r="K699" s="29" t="s">
        <v>50</v>
      </c>
      <c r="L699" s="29" t="s">
        <v>45</v>
      </c>
      <c r="M699" s="29" t="s">
        <v>51</v>
      </c>
      <c r="N699" s="30" t="str">
        <f>VLOOKUP(M699,[9]OPERACIONAL!$A$1:$C$13,2,FALSE)</f>
        <v>SELECIONAR</v>
      </c>
    </row>
    <row r="700" spans="2:14">
      <c r="B700" s="23" t="str">
        <f t="shared" si="20"/>
        <v>U.</v>
      </c>
      <c r="C700" s="24" t="s">
        <v>4</v>
      </c>
      <c r="D700" s="25"/>
      <c r="E700" s="25"/>
      <c r="F700" s="24" t="s">
        <v>18</v>
      </c>
      <c r="G700" s="26">
        <v>1</v>
      </c>
      <c r="H700" s="31"/>
      <c r="I700" s="27">
        <v>0</v>
      </c>
      <c r="J700" s="28">
        <f t="shared" si="21"/>
        <v>0</v>
      </c>
      <c r="K700" s="29" t="s">
        <v>50</v>
      </c>
      <c r="L700" s="29" t="s">
        <v>45</v>
      </c>
      <c r="M700" s="29" t="s">
        <v>51</v>
      </c>
      <c r="N700" s="30" t="str">
        <f>VLOOKUP(M700,[9]OPERACIONAL!$A$1:$C$13,2,FALSE)</f>
        <v>SELECIONAR</v>
      </c>
    </row>
    <row r="701" spans="2:14">
      <c r="B701" s="23" t="str">
        <f t="shared" si="20"/>
        <v>U.</v>
      </c>
      <c r="C701" s="24" t="s">
        <v>4</v>
      </c>
      <c r="D701" s="25"/>
      <c r="E701" s="25"/>
      <c r="F701" s="24" t="s">
        <v>18</v>
      </c>
      <c r="G701" s="26">
        <v>1</v>
      </c>
      <c r="H701" s="31"/>
      <c r="I701" s="27">
        <v>0</v>
      </c>
      <c r="J701" s="28">
        <f t="shared" si="21"/>
        <v>0</v>
      </c>
      <c r="K701" s="29" t="s">
        <v>50</v>
      </c>
      <c r="L701" s="29" t="s">
        <v>45</v>
      </c>
      <c r="M701" s="29" t="s">
        <v>51</v>
      </c>
      <c r="N701" s="30" t="str">
        <f>VLOOKUP(M701,[9]OPERACIONAL!$A$1:$C$13,2,FALSE)</f>
        <v>SELECIONAR</v>
      </c>
    </row>
    <row r="702" spans="2:14">
      <c r="B702" s="23" t="str">
        <f t="shared" si="20"/>
        <v>U.</v>
      </c>
      <c r="C702" s="24" t="s">
        <v>4</v>
      </c>
      <c r="D702" s="25"/>
      <c r="E702" s="25"/>
      <c r="F702" s="24" t="s">
        <v>18</v>
      </c>
      <c r="G702" s="26">
        <v>1</v>
      </c>
      <c r="H702" s="31"/>
      <c r="I702" s="27">
        <v>0</v>
      </c>
      <c r="J702" s="28">
        <f t="shared" si="21"/>
        <v>0</v>
      </c>
      <c r="K702" s="29" t="s">
        <v>50</v>
      </c>
      <c r="L702" s="29" t="s">
        <v>45</v>
      </c>
      <c r="M702" s="29" t="s">
        <v>51</v>
      </c>
      <c r="N702" s="30" t="str">
        <f>VLOOKUP(M702,[9]OPERACIONAL!$A$1:$C$13,2,FALSE)</f>
        <v>SELECIONAR</v>
      </c>
    </row>
    <row r="703" spans="2:14">
      <c r="B703" s="23" t="str">
        <f t="shared" si="20"/>
        <v>U.</v>
      </c>
      <c r="C703" s="24" t="s">
        <v>4</v>
      </c>
      <c r="D703" s="25"/>
      <c r="E703" s="25"/>
      <c r="F703" s="24" t="s">
        <v>18</v>
      </c>
      <c r="G703" s="26">
        <v>1</v>
      </c>
      <c r="H703" s="31"/>
      <c r="I703" s="27">
        <v>0</v>
      </c>
      <c r="J703" s="28">
        <f t="shared" si="21"/>
        <v>0</v>
      </c>
      <c r="K703" s="29" t="s">
        <v>50</v>
      </c>
      <c r="L703" s="29" t="s">
        <v>45</v>
      </c>
      <c r="M703" s="29" t="s">
        <v>51</v>
      </c>
      <c r="N703" s="30" t="str">
        <f>VLOOKUP(M703,[9]OPERACIONAL!$A$1:$C$13,2,FALSE)</f>
        <v>SELECIONAR</v>
      </c>
    </row>
    <row r="704" spans="2:14">
      <c r="B704" s="23" t="str">
        <f t="shared" si="20"/>
        <v>U.</v>
      </c>
      <c r="C704" s="24" t="s">
        <v>4</v>
      </c>
      <c r="D704" s="25"/>
      <c r="E704" s="25"/>
      <c r="F704" s="24" t="s">
        <v>18</v>
      </c>
      <c r="G704" s="26">
        <v>1</v>
      </c>
      <c r="H704" s="31"/>
      <c r="I704" s="27">
        <v>0</v>
      </c>
      <c r="J704" s="28">
        <f t="shared" si="21"/>
        <v>0</v>
      </c>
      <c r="K704" s="29" t="s">
        <v>50</v>
      </c>
      <c r="L704" s="29" t="s">
        <v>45</v>
      </c>
      <c r="M704" s="29" t="s">
        <v>51</v>
      </c>
      <c r="N704" s="30" t="str">
        <f>VLOOKUP(M704,[9]OPERACIONAL!$A$1:$C$13,2,FALSE)</f>
        <v>SELECIONAR</v>
      </c>
    </row>
    <row r="705" spans="2:14">
      <c r="B705" s="23" t="str">
        <f t="shared" si="20"/>
        <v>U.</v>
      </c>
      <c r="C705" s="24" t="s">
        <v>4</v>
      </c>
      <c r="D705" s="25"/>
      <c r="E705" s="25"/>
      <c r="F705" s="24" t="s">
        <v>18</v>
      </c>
      <c r="G705" s="26">
        <v>1</v>
      </c>
      <c r="H705" s="31"/>
      <c r="I705" s="27">
        <v>0</v>
      </c>
      <c r="J705" s="28">
        <f t="shared" si="21"/>
        <v>0</v>
      </c>
      <c r="K705" s="29" t="s">
        <v>50</v>
      </c>
      <c r="L705" s="29" t="s">
        <v>45</v>
      </c>
      <c r="M705" s="29" t="s">
        <v>51</v>
      </c>
      <c r="N705" s="30" t="str">
        <f>VLOOKUP(M705,[9]OPERACIONAL!$A$1:$C$13,2,FALSE)</f>
        <v>SELECIONAR</v>
      </c>
    </row>
    <row r="706" spans="2:14">
      <c r="B706" s="23" t="str">
        <f t="shared" si="20"/>
        <v>U.</v>
      </c>
      <c r="C706" s="24" t="s">
        <v>4</v>
      </c>
      <c r="D706" s="25"/>
      <c r="E706" s="25"/>
      <c r="F706" s="24" t="s">
        <v>18</v>
      </c>
      <c r="G706" s="26">
        <v>1</v>
      </c>
      <c r="H706" s="31"/>
      <c r="I706" s="27">
        <v>0</v>
      </c>
      <c r="J706" s="28">
        <f t="shared" si="21"/>
        <v>0</v>
      </c>
      <c r="K706" s="29" t="s">
        <v>50</v>
      </c>
      <c r="L706" s="29" t="s">
        <v>45</v>
      </c>
      <c r="M706" s="29" t="s">
        <v>51</v>
      </c>
      <c r="N706" s="30" t="str">
        <f>VLOOKUP(M706,[9]OPERACIONAL!$A$1:$C$13,2,FALSE)</f>
        <v>SELECIONAR</v>
      </c>
    </row>
    <row r="707" spans="2:14">
      <c r="B707" s="23" t="str">
        <f t="shared" si="20"/>
        <v>U.</v>
      </c>
      <c r="C707" s="24" t="s">
        <v>4</v>
      </c>
      <c r="D707" s="25"/>
      <c r="E707" s="25"/>
      <c r="F707" s="24" t="s">
        <v>18</v>
      </c>
      <c r="G707" s="26">
        <v>1</v>
      </c>
      <c r="H707" s="31"/>
      <c r="I707" s="27">
        <v>0</v>
      </c>
      <c r="J707" s="28">
        <f t="shared" si="21"/>
        <v>0</v>
      </c>
      <c r="K707" s="29" t="s">
        <v>50</v>
      </c>
      <c r="L707" s="29" t="s">
        <v>45</v>
      </c>
      <c r="M707" s="29" t="s">
        <v>51</v>
      </c>
      <c r="N707" s="30" t="str">
        <f>VLOOKUP(M707,[9]OPERACIONAL!$A$1:$C$13,2,FALSE)</f>
        <v>SELECIONAR</v>
      </c>
    </row>
    <row r="708" spans="2:14">
      <c r="B708" s="23" t="str">
        <f t="shared" si="20"/>
        <v>U.</v>
      </c>
      <c r="C708" s="24" t="s">
        <v>4</v>
      </c>
      <c r="D708" s="25"/>
      <c r="E708" s="25"/>
      <c r="F708" s="24" t="s">
        <v>18</v>
      </c>
      <c r="G708" s="26">
        <v>1</v>
      </c>
      <c r="H708" s="31"/>
      <c r="I708" s="27">
        <v>0</v>
      </c>
      <c r="J708" s="28">
        <f t="shared" si="21"/>
        <v>0</v>
      </c>
      <c r="K708" s="29" t="s">
        <v>50</v>
      </c>
      <c r="L708" s="29" t="s">
        <v>45</v>
      </c>
      <c r="M708" s="29" t="s">
        <v>51</v>
      </c>
      <c r="N708" s="30" t="str">
        <f>VLOOKUP(M708,[9]OPERACIONAL!$A$1:$C$13,2,FALSE)</f>
        <v>SELECIONAR</v>
      </c>
    </row>
    <row r="709" spans="2:14">
      <c r="B709" s="23" t="str">
        <f t="shared" ref="B709:B772" si="22">MID(C709,1,2)</f>
        <v>U.</v>
      </c>
      <c r="C709" s="24" t="s">
        <v>4</v>
      </c>
      <c r="D709" s="25"/>
      <c r="E709" s="25"/>
      <c r="F709" s="24" t="s">
        <v>18</v>
      </c>
      <c r="G709" s="26">
        <v>1</v>
      </c>
      <c r="H709" s="31"/>
      <c r="I709" s="27">
        <v>0</v>
      </c>
      <c r="J709" s="28">
        <f t="shared" ref="J709:J772" si="23">G709*I709</f>
        <v>0</v>
      </c>
      <c r="K709" s="29" t="s">
        <v>50</v>
      </c>
      <c r="L709" s="29" t="s">
        <v>45</v>
      </c>
      <c r="M709" s="29" t="s">
        <v>51</v>
      </c>
      <c r="N709" s="30" t="str">
        <f>VLOOKUP(M709,[9]OPERACIONAL!$A$1:$C$13,2,FALSE)</f>
        <v>SELECIONAR</v>
      </c>
    </row>
    <row r="710" spans="2:14">
      <c r="B710" s="23" t="str">
        <f t="shared" si="22"/>
        <v>U.</v>
      </c>
      <c r="C710" s="24" t="s">
        <v>4</v>
      </c>
      <c r="D710" s="25"/>
      <c r="E710" s="25"/>
      <c r="F710" s="24" t="s">
        <v>18</v>
      </c>
      <c r="G710" s="26">
        <v>1</v>
      </c>
      <c r="H710" s="31"/>
      <c r="I710" s="27">
        <v>0</v>
      </c>
      <c r="J710" s="28">
        <f t="shared" si="23"/>
        <v>0</v>
      </c>
      <c r="K710" s="29" t="s">
        <v>50</v>
      </c>
      <c r="L710" s="29" t="s">
        <v>45</v>
      </c>
      <c r="M710" s="29" t="s">
        <v>51</v>
      </c>
      <c r="N710" s="30" t="str">
        <f>VLOOKUP(M710,[9]OPERACIONAL!$A$1:$C$13,2,FALSE)</f>
        <v>SELECIONAR</v>
      </c>
    </row>
    <row r="711" spans="2:14">
      <c r="B711" s="23" t="str">
        <f t="shared" si="22"/>
        <v>U.</v>
      </c>
      <c r="C711" s="24" t="s">
        <v>4</v>
      </c>
      <c r="D711" s="25"/>
      <c r="E711" s="25"/>
      <c r="F711" s="24" t="s">
        <v>18</v>
      </c>
      <c r="G711" s="26">
        <v>1</v>
      </c>
      <c r="H711" s="31"/>
      <c r="I711" s="27">
        <v>0</v>
      </c>
      <c r="J711" s="28">
        <f t="shared" si="23"/>
        <v>0</v>
      </c>
      <c r="K711" s="29" t="s">
        <v>50</v>
      </c>
      <c r="L711" s="29" t="s">
        <v>45</v>
      </c>
      <c r="M711" s="29" t="s">
        <v>51</v>
      </c>
      <c r="N711" s="30" t="str">
        <f>VLOOKUP(M711,[9]OPERACIONAL!$A$1:$C$13,2,FALSE)</f>
        <v>SELECIONAR</v>
      </c>
    </row>
    <row r="712" spans="2:14">
      <c r="B712" s="23" t="str">
        <f t="shared" si="22"/>
        <v>U.</v>
      </c>
      <c r="C712" s="24" t="s">
        <v>4</v>
      </c>
      <c r="D712" s="25"/>
      <c r="E712" s="25"/>
      <c r="F712" s="24" t="s">
        <v>18</v>
      </c>
      <c r="G712" s="26">
        <v>1</v>
      </c>
      <c r="H712" s="31"/>
      <c r="I712" s="27">
        <v>0</v>
      </c>
      <c r="J712" s="28">
        <f t="shared" si="23"/>
        <v>0</v>
      </c>
      <c r="K712" s="29" t="s">
        <v>50</v>
      </c>
      <c r="L712" s="29" t="s">
        <v>45</v>
      </c>
      <c r="M712" s="29" t="s">
        <v>51</v>
      </c>
      <c r="N712" s="30" t="str">
        <f>VLOOKUP(M712,[9]OPERACIONAL!$A$1:$C$13,2,FALSE)</f>
        <v>SELECIONAR</v>
      </c>
    </row>
    <row r="713" spans="2:14">
      <c r="B713" s="23" t="str">
        <f t="shared" si="22"/>
        <v>U.</v>
      </c>
      <c r="C713" s="24" t="s">
        <v>4</v>
      </c>
      <c r="D713" s="25"/>
      <c r="E713" s="25"/>
      <c r="F713" s="24" t="s">
        <v>18</v>
      </c>
      <c r="G713" s="26">
        <v>1</v>
      </c>
      <c r="H713" s="31"/>
      <c r="I713" s="27">
        <v>0</v>
      </c>
      <c r="J713" s="28">
        <f t="shared" si="23"/>
        <v>0</v>
      </c>
      <c r="K713" s="29" t="s">
        <v>50</v>
      </c>
      <c r="L713" s="29" t="s">
        <v>45</v>
      </c>
      <c r="M713" s="29" t="s">
        <v>51</v>
      </c>
      <c r="N713" s="30" t="str">
        <f>VLOOKUP(M713,[9]OPERACIONAL!$A$1:$C$13,2,FALSE)</f>
        <v>SELECIONAR</v>
      </c>
    </row>
    <row r="714" spans="2:14">
      <c r="B714" s="23" t="str">
        <f t="shared" si="22"/>
        <v>U.</v>
      </c>
      <c r="C714" s="24" t="s">
        <v>4</v>
      </c>
      <c r="D714" s="25"/>
      <c r="E714" s="25"/>
      <c r="F714" s="24" t="s">
        <v>18</v>
      </c>
      <c r="G714" s="26">
        <v>1</v>
      </c>
      <c r="H714" s="31"/>
      <c r="I714" s="27">
        <v>0</v>
      </c>
      <c r="J714" s="28">
        <f t="shared" si="23"/>
        <v>0</v>
      </c>
      <c r="K714" s="29" t="s">
        <v>50</v>
      </c>
      <c r="L714" s="29" t="s">
        <v>45</v>
      </c>
      <c r="M714" s="29" t="s">
        <v>51</v>
      </c>
      <c r="N714" s="30" t="str">
        <f>VLOOKUP(M714,[9]OPERACIONAL!$A$1:$C$13,2,FALSE)</f>
        <v>SELECIONAR</v>
      </c>
    </row>
    <row r="715" spans="2:14">
      <c r="B715" s="23" t="str">
        <f t="shared" si="22"/>
        <v>U.</v>
      </c>
      <c r="C715" s="24" t="s">
        <v>4</v>
      </c>
      <c r="D715" s="25"/>
      <c r="E715" s="25"/>
      <c r="F715" s="24" t="s">
        <v>18</v>
      </c>
      <c r="G715" s="26">
        <v>1</v>
      </c>
      <c r="H715" s="31"/>
      <c r="I715" s="27">
        <v>0</v>
      </c>
      <c r="J715" s="28">
        <f t="shared" si="23"/>
        <v>0</v>
      </c>
      <c r="K715" s="29" t="s">
        <v>50</v>
      </c>
      <c r="L715" s="29" t="s">
        <v>45</v>
      </c>
      <c r="M715" s="29" t="s">
        <v>51</v>
      </c>
      <c r="N715" s="30" t="str">
        <f>VLOOKUP(M715,[9]OPERACIONAL!$A$1:$C$13,2,FALSE)</f>
        <v>SELECIONAR</v>
      </c>
    </row>
    <row r="716" spans="2:14">
      <c r="B716" s="23" t="str">
        <f t="shared" si="22"/>
        <v>U.</v>
      </c>
      <c r="C716" s="24" t="s">
        <v>4</v>
      </c>
      <c r="D716" s="25"/>
      <c r="E716" s="25"/>
      <c r="F716" s="24" t="s">
        <v>18</v>
      </c>
      <c r="G716" s="26">
        <v>1</v>
      </c>
      <c r="H716" s="31"/>
      <c r="I716" s="27">
        <v>0</v>
      </c>
      <c r="J716" s="28">
        <f t="shared" si="23"/>
        <v>0</v>
      </c>
      <c r="K716" s="29" t="s">
        <v>50</v>
      </c>
      <c r="L716" s="29" t="s">
        <v>45</v>
      </c>
      <c r="M716" s="29" t="s">
        <v>51</v>
      </c>
      <c r="N716" s="30" t="str">
        <f>VLOOKUP(M716,[9]OPERACIONAL!$A$1:$C$13,2,FALSE)</f>
        <v>SELECIONAR</v>
      </c>
    </row>
    <row r="717" spans="2:14">
      <c r="B717" s="23" t="str">
        <f t="shared" si="22"/>
        <v>U.</v>
      </c>
      <c r="C717" s="24" t="s">
        <v>4</v>
      </c>
      <c r="D717" s="25"/>
      <c r="E717" s="25"/>
      <c r="F717" s="24" t="s">
        <v>18</v>
      </c>
      <c r="G717" s="26">
        <v>1</v>
      </c>
      <c r="H717" s="31"/>
      <c r="I717" s="27">
        <v>0</v>
      </c>
      <c r="J717" s="28">
        <f t="shared" si="23"/>
        <v>0</v>
      </c>
      <c r="K717" s="29" t="s">
        <v>50</v>
      </c>
      <c r="L717" s="29" t="s">
        <v>45</v>
      </c>
      <c r="M717" s="29" t="s">
        <v>51</v>
      </c>
      <c r="N717" s="30" t="str">
        <f>VLOOKUP(M717,[9]OPERACIONAL!$A$1:$C$13,2,FALSE)</f>
        <v>SELECIONAR</v>
      </c>
    </row>
    <row r="718" spans="2:14">
      <c r="B718" s="23" t="str">
        <f t="shared" si="22"/>
        <v>U.</v>
      </c>
      <c r="C718" s="24" t="s">
        <v>4</v>
      </c>
      <c r="D718" s="25"/>
      <c r="E718" s="25"/>
      <c r="F718" s="24" t="s">
        <v>18</v>
      </c>
      <c r="G718" s="26">
        <v>1</v>
      </c>
      <c r="H718" s="31"/>
      <c r="I718" s="27">
        <v>0</v>
      </c>
      <c r="J718" s="28">
        <f t="shared" si="23"/>
        <v>0</v>
      </c>
      <c r="K718" s="29" t="s">
        <v>50</v>
      </c>
      <c r="L718" s="29" t="s">
        <v>45</v>
      </c>
      <c r="M718" s="29" t="s">
        <v>51</v>
      </c>
      <c r="N718" s="30" t="str">
        <f>VLOOKUP(M718,[9]OPERACIONAL!$A$1:$C$13,2,FALSE)</f>
        <v>SELECIONAR</v>
      </c>
    </row>
    <row r="719" spans="2:14">
      <c r="B719" s="23" t="str">
        <f t="shared" si="22"/>
        <v>U.</v>
      </c>
      <c r="C719" s="24" t="s">
        <v>4</v>
      </c>
      <c r="D719" s="25"/>
      <c r="E719" s="25"/>
      <c r="F719" s="24" t="s">
        <v>18</v>
      </c>
      <c r="G719" s="26">
        <v>1</v>
      </c>
      <c r="H719" s="31"/>
      <c r="I719" s="27">
        <v>0</v>
      </c>
      <c r="J719" s="28">
        <f t="shared" si="23"/>
        <v>0</v>
      </c>
      <c r="K719" s="29" t="s">
        <v>50</v>
      </c>
      <c r="L719" s="29" t="s">
        <v>45</v>
      </c>
      <c r="M719" s="29" t="s">
        <v>51</v>
      </c>
      <c r="N719" s="30" t="str">
        <f>VLOOKUP(M719,[9]OPERACIONAL!$A$1:$C$13,2,FALSE)</f>
        <v>SELECIONAR</v>
      </c>
    </row>
    <row r="720" spans="2:14">
      <c r="B720" s="23" t="str">
        <f t="shared" si="22"/>
        <v>U.</v>
      </c>
      <c r="C720" s="24" t="s">
        <v>4</v>
      </c>
      <c r="D720" s="25"/>
      <c r="E720" s="25"/>
      <c r="F720" s="24" t="s">
        <v>18</v>
      </c>
      <c r="G720" s="26">
        <v>1</v>
      </c>
      <c r="H720" s="31"/>
      <c r="I720" s="27">
        <v>0</v>
      </c>
      <c r="J720" s="28">
        <f t="shared" si="23"/>
        <v>0</v>
      </c>
      <c r="K720" s="29" t="s">
        <v>50</v>
      </c>
      <c r="L720" s="29" t="s">
        <v>45</v>
      </c>
      <c r="M720" s="29" t="s">
        <v>51</v>
      </c>
      <c r="N720" s="30" t="str">
        <f>VLOOKUP(M720,[9]OPERACIONAL!$A$1:$C$13,2,FALSE)</f>
        <v>SELECIONAR</v>
      </c>
    </row>
    <row r="721" spans="2:14">
      <c r="B721" s="23" t="str">
        <f t="shared" si="22"/>
        <v>U.</v>
      </c>
      <c r="C721" s="24" t="s">
        <v>4</v>
      </c>
      <c r="D721" s="25"/>
      <c r="E721" s="25"/>
      <c r="F721" s="24" t="s">
        <v>18</v>
      </c>
      <c r="G721" s="26">
        <v>1</v>
      </c>
      <c r="H721" s="31"/>
      <c r="I721" s="27">
        <v>0</v>
      </c>
      <c r="J721" s="28">
        <f t="shared" si="23"/>
        <v>0</v>
      </c>
      <c r="K721" s="29" t="s">
        <v>50</v>
      </c>
      <c r="L721" s="29" t="s">
        <v>45</v>
      </c>
      <c r="M721" s="29" t="s">
        <v>51</v>
      </c>
      <c r="N721" s="30" t="str">
        <f>VLOOKUP(M721,[9]OPERACIONAL!$A$1:$C$13,2,FALSE)</f>
        <v>SELECIONAR</v>
      </c>
    </row>
    <row r="722" spans="2:14">
      <c r="B722" s="23" t="str">
        <f t="shared" si="22"/>
        <v>U.</v>
      </c>
      <c r="C722" s="24" t="s">
        <v>4</v>
      </c>
      <c r="D722" s="25"/>
      <c r="E722" s="25"/>
      <c r="F722" s="24" t="s">
        <v>18</v>
      </c>
      <c r="G722" s="26">
        <v>1</v>
      </c>
      <c r="H722" s="31"/>
      <c r="I722" s="27">
        <v>0</v>
      </c>
      <c r="J722" s="28">
        <f t="shared" si="23"/>
        <v>0</v>
      </c>
      <c r="K722" s="29" t="s">
        <v>50</v>
      </c>
      <c r="L722" s="29" t="s">
        <v>45</v>
      </c>
      <c r="M722" s="29" t="s">
        <v>51</v>
      </c>
      <c r="N722" s="30" t="str">
        <f>VLOOKUP(M722,[9]OPERACIONAL!$A$1:$C$13,2,FALSE)</f>
        <v>SELECIONAR</v>
      </c>
    </row>
    <row r="723" spans="2:14">
      <c r="B723" s="23" t="str">
        <f t="shared" si="22"/>
        <v>U.</v>
      </c>
      <c r="C723" s="24" t="s">
        <v>4</v>
      </c>
      <c r="D723" s="25"/>
      <c r="E723" s="25"/>
      <c r="F723" s="24" t="s">
        <v>18</v>
      </c>
      <c r="G723" s="26">
        <v>1</v>
      </c>
      <c r="H723" s="31"/>
      <c r="I723" s="27">
        <v>0</v>
      </c>
      <c r="J723" s="28">
        <f t="shared" si="23"/>
        <v>0</v>
      </c>
      <c r="K723" s="29" t="s">
        <v>50</v>
      </c>
      <c r="L723" s="29" t="s">
        <v>45</v>
      </c>
      <c r="M723" s="29" t="s">
        <v>51</v>
      </c>
      <c r="N723" s="30" t="str">
        <f>VLOOKUP(M723,[9]OPERACIONAL!$A$1:$C$13,2,FALSE)</f>
        <v>SELECIONAR</v>
      </c>
    </row>
    <row r="724" spans="2:14">
      <c r="B724" s="23" t="str">
        <f t="shared" si="22"/>
        <v>U.</v>
      </c>
      <c r="C724" s="24" t="s">
        <v>4</v>
      </c>
      <c r="D724" s="25"/>
      <c r="E724" s="25"/>
      <c r="F724" s="24" t="s">
        <v>18</v>
      </c>
      <c r="G724" s="26">
        <v>1</v>
      </c>
      <c r="H724" s="31"/>
      <c r="I724" s="27">
        <v>0</v>
      </c>
      <c r="J724" s="28">
        <f t="shared" si="23"/>
        <v>0</v>
      </c>
      <c r="K724" s="29" t="s">
        <v>50</v>
      </c>
      <c r="L724" s="29" t="s">
        <v>45</v>
      </c>
      <c r="M724" s="29" t="s">
        <v>51</v>
      </c>
      <c r="N724" s="30" t="str">
        <f>VLOOKUP(M724,[9]OPERACIONAL!$A$1:$C$13,2,FALSE)</f>
        <v>SELECIONAR</v>
      </c>
    </row>
    <row r="725" spans="2:14">
      <c r="B725" s="23" t="str">
        <f t="shared" si="22"/>
        <v>U.</v>
      </c>
      <c r="C725" s="24" t="s">
        <v>4</v>
      </c>
      <c r="D725" s="25"/>
      <c r="E725" s="25"/>
      <c r="F725" s="24" t="s">
        <v>18</v>
      </c>
      <c r="G725" s="26">
        <v>1</v>
      </c>
      <c r="H725" s="31"/>
      <c r="I725" s="27">
        <v>0</v>
      </c>
      <c r="J725" s="28">
        <f t="shared" si="23"/>
        <v>0</v>
      </c>
      <c r="K725" s="29" t="s">
        <v>50</v>
      </c>
      <c r="L725" s="29" t="s">
        <v>45</v>
      </c>
      <c r="M725" s="29" t="s">
        <v>51</v>
      </c>
      <c r="N725" s="30" t="str">
        <f>VLOOKUP(M725,[9]OPERACIONAL!$A$1:$C$13,2,FALSE)</f>
        <v>SELECIONAR</v>
      </c>
    </row>
    <row r="726" spans="2:14">
      <c r="B726" s="23" t="str">
        <f t="shared" si="22"/>
        <v>U.</v>
      </c>
      <c r="C726" s="24" t="s">
        <v>4</v>
      </c>
      <c r="D726" s="25"/>
      <c r="E726" s="25"/>
      <c r="F726" s="24" t="s">
        <v>18</v>
      </c>
      <c r="G726" s="26">
        <v>1</v>
      </c>
      <c r="H726" s="31"/>
      <c r="I726" s="27">
        <v>0</v>
      </c>
      <c r="J726" s="28">
        <f t="shared" si="23"/>
        <v>0</v>
      </c>
      <c r="K726" s="29" t="s">
        <v>50</v>
      </c>
      <c r="L726" s="29" t="s">
        <v>45</v>
      </c>
      <c r="M726" s="29" t="s">
        <v>51</v>
      </c>
      <c r="N726" s="30" t="str">
        <f>VLOOKUP(M726,[9]OPERACIONAL!$A$1:$C$13,2,FALSE)</f>
        <v>SELECIONAR</v>
      </c>
    </row>
    <row r="727" spans="2:14">
      <c r="B727" s="23" t="str">
        <f t="shared" si="22"/>
        <v>U.</v>
      </c>
      <c r="C727" s="24" t="s">
        <v>4</v>
      </c>
      <c r="D727" s="25"/>
      <c r="E727" s="25"/>
      <c r="F727" s="24" t="s">
        <v>18</v>
      </c>
      <c r="G727" s="26">
        <v>1</v>
      </c>
      <c r="H727" s="31"/>
      <c r="I727" s="27">
        <v>0</v>
      </c>
      <c r="J727" s="28">
        <f t="shared" si="23"/>
        <v>0</v>
      </c>
      <c r="K727" s="29" t="s">
        <v>50</v>
      </c>
      <c r="L727" s="29" t="s">
        <v>45</v>
      </c>
      <c r="M727" s="29" t="s">
        <v>51</v>
      </c>
      <c r="N727" s="30" t="str">
        <f>VLOOKUP(M727,[9]OPERACIONAL!$A$1:$C$13,2,FALSE)</f>
        <v>SELECIONAR</v>
      </c>
    </row>
    <row r="728" spans="2:14">
      <c r="B728" s="23" t="str">
        <f t="shared" si="22"/>
        <v>U.</v>
      </c>
      <c r="C728" s="24" t="s">
        <v>4</v>
      </c>
      <c r="D728" s="25"/>
      <c r="E728" s="25"/>
      <c r="F728" s="24" t="s">
        <v>18</v>
      </c>
      <c r="G728" s="26">
        <v>1</v>
      </c>
      <c r="H728" s="31"/>
      <c r="I728" s="27">
        <v>0</v>
      </c>
      <c r="J728" s="28">
        <f t="shared" si="23"/>
        <v>0</v>
      </c>
      <c r="K728" s="29" t="s">
        <v>50</v>
      </c>
      <c r="L728" s="29" t="s">
        <v>45</v>
      </c>
      <c r="M728" s="29" t="s">
        <v>51</v>
      </c>
      <c r="N728" s="30" t="str">
        <f>VLOOKUP(M728,[9]OPERACIONAL!$A$1:$C$13,2,FALSE)</f>
        <v>SELECIONAR</v>
      </c>
    </row>
    <row r="729" spans="2:14">
      <c r="B729" s="23" t="str">
        <f t="shared" si="22"/>
        <v>U.</v>
      </c>
      <c r="C729" s="24" t="s">
        <v>4</v>
      </c>
      <c r="D729" s="25"/>
      <c r="E729" s="25"/>
      <c r="F729" s="24" t="s">
        <v>18</v>
      </c>
      <c r="G729" s="26">
        <v>1</v>
      </c>
      <c r="H729" s="31"/>
      <c r="I729" s="27">
        <v>0</v>
      </c>
      <c r="J729" s="28">
        <f t="shared" si="23"/>
        <v>0</v>
      </c>
      <c r="K729" s="29" t="s">
        <v>50</v>
      </c>
      <c r="L729" s="29" t="s">
        <v>45</v>
      </c>
      <c r="M729" s="29" t="s">
        <v>51</v>
      </c>
      <c r="N729" s="30" t="str">
        <f>VLOOKUP(M729,[9]OPERACIONAL!$A$1:$C$13,2,FALSE)</f>
        <v>SELECIONAR</v>
      </c>
    </row>
    <row r="730" spans="2:14">
      <c r="B730" s="23" t="str">
        <f t="shared" si="22"/>
        <v>U.</v>
      </c>
      <c r="C730" s="24" t="s">
        <v>4</v>
      </c>
      <c r="D730" s="25"/>
      <c r="E730" s="25"/>
      <c r="F730" s="24" t="s">
        <v>18</v>
      </c>
      <c r="G730" s="26">
        <v>1</v>
      </c>
      <c r="H730" s="31"/>
      <c r="I730" s="27">
        <v>0</v>
      </c>
      <c r="J730" s="28">
        <f t="shared" si="23"/>
        <v>0</v>
      </c>
      <c r="K730" s="29" t="s">
        <v>50</v>
      </c>
      <c r="L730" s="29" t="s">
        <v>45</v>
      </c>
      <c r="M730" s="29" t="s">
        <v>51</v>
      </c>
      <c r="N730" s="30" t="str">
        <f>VLOOKUP(M730,[9]OPERACIONAL!$A$1:$C$13,2,FALSE)</f>
        <v>SELECIONAR</v>
      </c>
    </row>
    <row r="731" spans="2:14">
      <c r="B731" s="23" t="str">
        <f t="shared" si="22"/>
        <v>U.</v>
      </c>
      <c r="C731" s="24" t="s">
        <v>4</v>
      </c>
      <c r="D731" s="25"/>
      <c r="E731" s="25"/>
      <c r="F731" s="24" t="s">
        <v>18</v>
      </c>
      <c r="G731" s="26">
        <v>1</v>
      </c>
      <c r="H731" s="31"/>
      <c r="I731" s="27">
        <v>0</v>
      </c>
      <c r="J731" s="28">
        <f t="shared" si="23"/>
        <v>0</v>
      </c>
      <c r="K731" s="29" t="s">
        <v>50</v>
      </c>
      <c r="L731" s="29" t="s">
        <v>45</v>
      </c>
      <c r="M731" s="29" t="s">
        <v>51</v>
      </c>
      <c r="N731" s="30" t="str">
        <f>VLOOKUP(M731,[9]OPERACIONAL!$A$1:$C$13,2,FALSE)</f>
        <v>SELECIONAR</v>
      </c>
    </row>
    <row r="732" spans="2:14">
      <c r="B732" s="23" t="str">
        <f t="shared" si="22"/>
        <v>U.</v>
      </c>
      <c r="C732" s="24" t="s">
        <v>4</v>
      </c>
      <c r="D732" s="25"/>
      <c r="E732" s="25"/>
      <c r="F732" s="24" t="s">
        <v>18</v>
      </c>
      <c r="G732" s="26">
        <v>1</v>
      </c>
      <c r="H732" s="31"/>
      <c r="I732" s="27">
        <v>0</v>
      </c>
      <c r="J732" s="28">
        <f t="shared" si="23"/>
        <v>0</v>
      </c>
      <c r="K732" s="29" t="s">
        <v>50</v>
      </c>
      <c r="L732" s="29" t="s">
        <v>45</v>
      </c>
      <c r="M732" s="29" t="s">
        <v>51</v>
      </c>
      <c r="N732" s="30" t="str">
        <f>VLOOKUP(M732,[9]OPERACIONAL!$A$1:$C$13,2,FALSE)</f>
        <v>SELECIONAR</v>
      </c>
    </row>
    <row r="733" spans="2:14">
      <c r="B733" s="23" t="str">
        <f t="shared" si="22"/>
        <v>U.</v>
      </c>
      <c r="C733" s="24" t="s">
        <v>4</v>
      </c>
      <c r="D733" s="25"/>
      <c r="E733" s="25"/>
      <c r="F733" s="24" t="s">
        <v>18</v>
      </c>
      <c r="G733" s="26">
        <v>1</v>
      </c>
      <c r="H733" s="31"/>
      <c r="I733" s="27">
        <v>0</v>
      </c>
      <c r="J733" s="28">
        <f t="shared" si="23"/>
        <v>0</v>
      </c>
      <c r="K733" s="29" t="s">
        <v>50</v>
      </c>
      <c r="L733" s="29" t="s">
        <v>45</v>
      </c>
      <c r="M733" s="29" t="s">
        <v>51</v>
      </c>
      <c r="N733" s="30" t="str">
        <f>VLOOKUP(M733,[9]OPERACIONAL!$A$1:$C$13,2,FALSE)</f>
        <v>SELECIONAR</v>
      </c>
    </row>
    <row r="734" spans="2:14">
      <c r="B734" s="23" t="str">
        <f t="shared" si="22"/>
        <v>U.</v>
      </c>
      <c r="C734" s="24" t="s">
        <v>4</v>
      </c>
      <c r="D734" s="25"/>
      <c r="E734" s="25"/>
      <c r="F734" s="24" t="s">
        <v>18</v>
      </c>
      <c r="G734" s="26">
        <v>1</v>
      </c>
      <c r="H734" s="31"/>
      <c r="I734" s="27">
        <v>0</v>
      </c>
      <c r="J734" s="28">
        <f t="shared" si="23"/>
        <v>0</v>
      </c>
      <c r="K734" s="29" t="s">
        <v>50</v>
      </c>
      <c r="L734" s="29" t="s">
        <v>45</v>
      </c>
      <c r="M734" s="29" t="s">
        <v>51</v>
      </c>
      <c r="N734" s="30" t="str">
        <f>VLOOKUP(M734,[9]OPERACIONAL!$A$1:$C$13,2,FALSE)</f>
        <v>SELECIONAR</v>
      </c>
    </row>
    <row r="735" spans="2:14">
      <c r="B735" s="23" t="str">
        <f t="shared" si="22"/>
        <v>U.</v>
      </c>
      <c r="C735" s="24" t="s">
        <v>4</v>
      </c>
      <c r="D735" s="25"/>
      <c r="E735" s="25"/>
      <c r="F735" s="24" t="s">
        <v>18</v>
      </c>
      <c r="G735" s="26">
        <v>1</v>
      </c>
      <c r="H735" s="31"/>
      <c r="I735" s="27">
        <v>0</v>
      </c>
      <c r="J735" s="28">
        <f t="shared" si="23"/>
        <v>0</v>
      </c>
      <c r="K735" s="29" t="s">
        <v>50</v>
      </c>
      <c r="L735" s="29" t="s">
        <v>45</v>
      </c>
      <c r="M735" s="29" t="s">
        <v>51</v>
      </c>
      <c r="N735" s="30" t="str">
        <f>VLOOKUP(M735,[9]OPERACIONAL!$A$1:$C$13,2,FALSE)</f>
        <v>SELECIONAR</v>
      </c>
    </row>
    <row r="736" spans="2:14">
      <c r="B736" s="23" t="str">
        <f t="shared" si="22"/>
        <v>U.</v>
      </c>
      <c r="C736" s="24" t="s">
        <v>4</v>
      </c>
      <c r="D736" s="25"/>
      <c r="E736" s="25"/>
      <c r="F736" s="24" t="s">
        <v>18</v>
      </c>
      <c r="G736" s="26">
        <v>1</v>
      </c>
      <c r="H736" s="31"/>
      <c r="I736" s="27">
        <v>0</v>
      </c>
      <c r="J736" s="28">
        <f t="shared" si="23"/>
        <v>0</v>
      </c>
      <c r="K736" s="29" t="s">
        <v>50</v>
      </c>
      <c r="L736" s="29" t="s">
        <v>45</v>
      </c>
      <c r="M736" s="29" t="s">
        <v>51</v>
      </c>
      <c r="N736" s="30" t="str">
        <f>VLOOKUP(M736,[9]OPERACIONAL!$A$1:$C$13,2,FALSE)</f>
        <v>SELECIONAR</v>
      </c>
    </row>
    <row r="737" spans="2:14">
      <c r="B737" s="23" t="str">
        <f t="shared" si="22"/>
        <v>U.</v>
      </c>
      <c r="C737" s="24" t="s">
        <v>4</v>
      </c>
      <c r="D737" s="25"/>
      <c r="E737" s="25"/>
      <c r="F737" s="24" t="s">
        <v>18</v>
      </c>
      <c r="G737" s="26">
        <v>1</v>
      </c>
      <c r="H737" s="31"/>
      <c r="I737" s="27">
        <v>0</v>
      </c>
      <c r="J737" s="28">
        <f t="shared" si="23"/>
        <v>0</v>
      </c>
      <c r="K737" s="29" t="s">
        <v>50</v>
      </c>
      <c r="L737" s="29" t="s">
        <v>45</v>
      </c>
      <c r="M737" s="29" t="s">
        <v>51</v>
      </c>
      <c r="N737" s="30" t="str">
        <f>VLOOKUP(M737,[9]OPERACIONAL!$A$1:$C$13,2,FALSE)</f>
        <v>SELECIONAR</v>
      </c>
    </row>
    <row r="738" spans="2:14">
      <c r="B738" s="23" t="str">
        <f t="shared" si="22"/>
        <v>U.</v>
      </c>
      <c r="C738" s="24" t="s">
        <v>4</v>
      </c>
      <c r="D738" s="25"/>
      <c r="E738" s="25"/>
      <c r="F738" s="24" t="s">
        <v>18</v>
      </c>
      <c r="G738" s="26">
        <v>1</v>
      </c>
      <c r="H738" s="31"/>
      <c r="I738" s="27">
        <v>0</v>
      </c>
      <c r="J738" s="28">
        <f t="shared" si="23"/>
        <v>0</v>
      </c>
      <c r="K738" s="29" t="s">
        <v>50</v>
      </c>
      <c r="L738" s="29" t="s">
        <v>45</v>
      </c>
      <c r="M738" s="29" t="s">
        <v>51</v>
      </c>
      <c r="N738" s="30" t="str">
        <f>VLOOKUP(M738,[9]OPERACIONAL!$A$1:$C$13,2,FALSE)</f>
        <v>SELECIONAR</v>
      </c>
    </row>
    <row r="739" spans="2:14">
      <c r="B739" s="23" t="str">
        <f t="shared" si="22"/>
        <v>U.</v>
      </c>
      <c r="C739" s="24" t="s">
        <v>4</v>
      </c>
      <c r="D739" s="25"/>
      <c r="E739" s="25"/>
      <c r="F739" s="24" t="s">
        <v>18</v>
      </c>
      <c r="G739" s="26">
        <v>1</v>
      </c>
      <c r="H739" s="31"/>
      <c r="I739" s="27">
        <v>0</v>
      </c>
      <c r="J739" s="28">
        <f t="shared" si="23"/>
        <v>0</v>
      </c>
      <c r="K739" s="29" t="s">
        <v>50</v>
      </c>
      <c r="L739" s="29" t="s">
        <v>45</v>
      </c>
      <c r="M739" s="29" t="s">
        <v>51</v>
      </c>
      <c r="N739" s="30" t="str">
        <f>VLOOKUP(M739,[9]OPERACIONAL!$A$1:$C$13,2,FALSE)</f>
        <v>SELECIONAR</v>
      </c>
    </row>
    <row r="740" spans="2:14">
      <c r="B740" s="23" t="str">
        <f t="shared" si="22"/>
        <v>U.</v>
      </c>
      <c r="C740" s="24" t="s">
        <v>4</v>
      </c>
      <c r="D740" s="25"/>
      <c r="E740" s="25"/>
      <c r="F740" s="24" t="s">
        <v>18</v>
      </c>
      <c r="G740" s="26">
        <v>1</v>
      </c>
      <c r="H740" s="31"/>
      <c r="I740" s="27">
        <v>0</v>
      </c>
      <c r="J740" s="28">
        <f t="shared" si="23"/>
        <v>0</v>
      </c>
      <c r="K740" s="29" t="s">
        <v>50</v>
      </c>
      <c r="L740" s="29" t="s">
        <v>45</v>
      </c>
      <c r="M740" s="29" t="s">
        <v>51</v>
      </c>
      <c r="N740" s="30" t="str">
        <f>VLOOKUP(M740,[9]OPERACIONAL!$A$1:$C$13,2,FALSE)</f>
        <v>SELECIONAR</v>
      </c>
    </row>
    <row r="741" spans="2:14">
      <c r="B741" s="23" t="str">
        <f t="shared" si="22"/>
        <v>U.</v>
      </c>
      <c r="C741" s="24" t="s">
        <v>4</v>
      </c>
      <c r="D741" s="25"/>
      <c r="E741" s="25"/>
      <c r="F741" s="24" t="s">
        <v>18</v>
      </c>
      <c r="G741" s="26">
        <v>1</v>
      </c>
      <c r="H741" s="31"/>
      <c r="I741" s="27">
        <v>0</v>
      </c>
      <c r="J741" s="28">
        <f t="shared" si="23"/>
        <v>0</v>
      </c>
      <c r="K741" s="29" t="s">
        <v>50</v>
      </c>
      <c r="L741" s="29" t="s">
        <v>45</v>
      </c>
      <c r="M741" s="29" t="s">
        <v>51</v>
      </c>
      <c r="N741" s="30" t="str">
        <f>VLOOKUP(M741,[9]OPERACIONAL!$A$1:$C$13,2,FALSE)</f>
        <v>SELECIONAR</v>
      </c>
    </row>
    <row r="742" spans="2:14">
      <c r="B742" s="23" t="str">
        <f t="shared" si="22"/>
        <v>U.</v>
      </c>
      <c r="C742" s="24" t="s">
        <v>4</v>
      </c>
      <c r="D742" s="25"/>
      <c r="E742" s="25"/>
      <c r="F742" s="24" t="s">
        <v>18</v>
      </c>
      <c r="G742" s="26">
        <v>1</v>
      </c>
      <c r="H742" s="31"/>
      <c r="I742" s="27">
        <v>0</v>
      </c>
      <c r="J742" s="28">
        <f t="shared" si="23"/>
        <v>0</v>
      </c>
      <c r="K742" s="29" t="s">
        <v>50</v>
      </c>
      <c r="L742" s="29" t="s">
        <v>45</v>
      </c>
      <c r="M742" s="29" t="s">
        <v>51</v>
      </c>
      <c r="N742" s="30" t="str">
        <f>VLOOKUP(M742,[9]OPERACIONAL!$A$1:$C$13,2,FALSE)</f>
        <v>SELECIONAR</v>
      </c>
    </row>
    <row r="743" spans="2:14">
      <c r="B743" s="23" t="str">
        <f t="shared" si="22"/>
        <v>U.</v>
      </c>
      <c r="C743" s="24" t="s">
        <v>4</v>
      </c>
      <c r="D743" s="25"/>
      <c r="E743" s="25"/>
      <c r="F743" s="24" t="s">
        <v>18</v>
      </c>
      <c r="G743" s="26">
        <v>1</v>
      </c>
      <c r="H743" s="31"/>
      <c r="I743" s="27">
        <v>0</v>
      </c>
      <c r="J743" s="28">
        <f t="shared" si="23"/>
        <v>0</v>
      </c>
      <c r="K743" s="29" t="s">
        <v>50</v>
      </c>
      <c r="L743" s="29" t="s">
        <v>45</v>
      </c>
      <c r="M743" s="29" t="s">
        <v>51</v>
      </c>
      <c r="N743" s="30" t="str">
        <f>VLOOKUP(M743,[9]OPERACIONAL!$A$1:$C$13,2,FALSE)</f>
        <v>SELECIONAR</v>
      </c>
    </row>
    <row r="744" spans="2:14">
      <c r="B744" s="23" t="str">
        <f t="shared" si="22"/>
        <v>U.</v>
      </c>
      <c r="C744" s="24" t="s">
        <v>4</v>
      </c>
      <c r="D744" s="25"/>
      <c r="E744" s="25"/>
      <c r="F744" s="24" t="s">
        <v>18</v>
      </c>
      <c r="G744" s="26">
        <v>1</v>
      </c>
      <c r="H744" s="31"/>
      <c r="I744" s="27">
        <v>0</v>
      </c>
      <c r="J744" s="28">
        <f t="shared" si="23"/>
        <v>0</v>
      </c>
      <c r="K744" s="29" t="s">
        <v>50</v>
      </c>
      <c r="L744" s="29" t="s">
        <v>45</v>
      </c>
      <c r="M744" s="29" t="s">
        <v>51</v>
      </c>
      <c r="N744" s="30" t="str">
        <f>VLOOKUP(M744,[9]OPERACIONAL!$A$1:$C$13,2,FALSE)</f>
        <v>SELECIONAR</v>
      </c>
    </row>
    <row r="745" spans="2:14">
      <c r="B745" s="23" t="str">
        <f t="shared" si="22"/>
        <v>U.</v>
      </c>
      <c r="C745" s="24" t="s">
        <v>4</v>
      </c>
      <c r="D745" s="25"/>
      <c r="E745" s="25"/>
      <c r="F745" s="24" t="s">
        <v>18</v>
      </c>
      <c r="G745" s="26">
        <v>1</v>
      </c>
      <c r="H745" s="31"/>
      <c r="I745" s="27">
        <v>0</v>
      </c>
      <c r="J745" s="28">
        <f t="shared" si="23"/>
        <v>0</v>
      </c>
      <c r="K745" s="29" t="s">
        <v>50</v>
      </c>
      <c r="L745" s="29" t="s">
        <v>45</v>
      </c>
      <c r="M745" s="29" t="s">
        <v>51</v>
      </c>
      <c r="N745" s="30" t="str">
        <f>VLOOKUP(M745,[9]OPERACIONAL!$A$1:$C$13,2,FALSE)</f>
        <v>SELECIONAR</v>
      </c>
    </row>
    <row r="746" spans="2:14">
      <c r="B746" s="23" t="str">
        <f t="shared" si="22"/>
        <v>U.</v>
      </c>
      <c r="C746" s="24" t="s">
        <v>4</v>
      </c>
      <c r="D746" s="25"/>
      <c r="E746" s="25"/>
      <c r="F746" s="24" t="s">
        <v>18</v>
      </c>
      <c r="G746" s="26">
        <v>1</v>
      </c>
      <c r="H746" s="31"/>
      <c r="I746" s="27">
        <v>0</v>
      </c>
      <c r="J746" s="28">
        <f t="shared" si="23"/>
        <v>0</v>
      </c>
      <c r="K746" s="29" t="s">
        <v>50</v>
      </c>
      <c r="L746" s="29" t="s">
        <v>45</v>
      </c>
      <c r="M746" s="29" t="s">
        <v>51</v>
      </c>
      <c r="N746" s="30" t="str">
        <f>VLOOKUP(M746,[9]OPERACIONAL!$A$1:$C$13,2,FALSE)</f>
        <v>SELECIONAR</v>
      </c>
    </row>
    <row r="747" spans="2:14">
      <c r="B747" s="23" t="str">
        <f t="shared" si="22"/>
        <v>U.</v>
      </c>
      <c r="C747" s="24" t="s">
        <v>4</v>
      </c>
      <c r="D747" s="25"/>
      <c r="E747" s="25"/>
      <c r="F747" s="24" t="s">
        <v>18</v>
      </c>
      <c r="G747" s="26">
        <v>1</v>
      </c>
      <c r="H747" s="31"/>
      <c r="I747" s="27">
        <v>0</v>
      </c>
      <c r="J747" s="28">
        <f t="shared" si="23"/>
        <v>0</v>
      </c>
      <c r="K747" s="29" t="s">
        <v>50</v>
      </c>
      <c r="L747" s="29" t="s">
        <v>45</v>
      </c>
      <c r="M747" s="29" t="s">
        <v>51</v>
      </c>
      <c r="N747" s="30" t="str">
        <f>VLOOKUP(M747,[9]OPERACIONAL!$A$1:$C$13,2,FALSE)</f>
        <v>SELECIONAR</v>
      </c>
    </row>
    <row r="748" spans="2:14">
      <c r="B748" s="23" t="str">
        <f t="shared" si="22"/>
        <v>U.</v>
      </c>
      <c r="C748" s="24" t="s">
        <v>4</v>
      </c>
      <c r="D748" s="25"/>
      <c r="E748" s="25"/>
      <c r="F748" s="24" t="s">
        <v>18</v>
      </c>
      <c r="G748" s="26">
        <v>1</v>
      </c>
      <c r="H748" s="31"/>
      <c r="I748" s="27">
        <v>0</v>
      </c>
      <c r="J748" s="28">
        <f t="shared" si="23"/>
        <v>0</v>
      </c>
      <c r="K748" s="29" t="s">
        <v>50</v>
      </c>
      <c r="L748" s="29" t="s">
        <v>45</v>
      </c>
      <c r="M748" s="29" t="s">
        <v>51</v>
      </c>
      <c r="N748" s="30" t="str">
        <f>VLOOKUP(M748,[9]OPERACIONAL!$A$1:$C$13,2,FALSE)</f>
        <v>SELECIONAR</v>
      </c>
    </row>
    <row r="749" spans="2:14">
      <c r="B749" s="23" t="str">
        <f t="shared" si="22"/>
        <v>U.</v>
      </c>
      <c r="C749" s="24" t="s">
        <v>4</v>
      </c>
      <c r="D749" s="25"/>
      <c r="E749" s="25"/>
      <c r="F749" s="24" t="s">
        <v>18</v>
      </c>
      <c r="G749" s="26">
        <v>1</v>
      </c>
      <c r="H749" s="31"/>
      <c r="I749" s="27">
        <v>0</v>
      </c>
      <c r="J749" s="28">
        <f t="shared" si="23"/>
        <v>0</v>
      </c>
      <c r="K749" s="29" t="s">
        <v>50</v>
      </c>
      <c r="L749" s="29" t="s">
        <v>45</v>
      </c>
      <c r="M749" s="29" t="s">
        <v>51</v>
      </c>
      <c r="N749" s="30" t="str">
        <f>VLOOKUP(M749,[9]OPERACIONAL!$A$1:$C$13,2,FALSE)</f>
        <v>SELECIONAR</v>
      </c>
    </row>
    <row r="750" spans="2:14">
      <c r="B750" s="23" t="str">
        <f t="shared" si="22"/>
        <v>U.</v>
      </c>
      <c r="C750" s="24" t="s">
        <v>4</v>
      </c>
      <c r="D750" s="25"/>
      <c r="E750" s="25"/>
      <c r="F750" s="24" t="s">
        <v>18</v>
      </c>
      <c r="G750" s="26">
        <v>1</v>
      </c>
      <c r="H750" s="31"/>
      <c r="I750" s="27">
        <v>0</v>
      </c>
      <c r="J750" s="28">
        <f t="shared" si="23"/>
        <v>0</v>
      </c>
      <c r="K750" s="29" t="s">
        <v>50</v>
      </c>
      <c r="L750" s="29" t="s">
        <v>45</v>
      </c>
      <c r="M750" s="29" t="s">
        <v>51</v>
      </c>
      <c r="N750" s="30" t="str">
        <f>VLOOKUP(M750,[9]OPERACIONAL!$A$1:$C$13,2,FALSE)</f>
        <v>SELECIONAR</v>
      </c>
    </row>
    <row r="751" spans="2:14">
      <c r="B751" s="23" t="str">
        <f t="shared" si="22"/>
        <v>U.</v>
      </c>
      <c r="C751" s="24" t="s">
        <v>4</v>
      </c>
      <c r="D751" s="25"/>
      <c r="E751" s="25"/>
      <c r="F751" s="24" t="s">
        <v>18</v>
      </c>
      <c r="G751" s="26">
        <v>1</v>
      </c>
      <c r="H751" s="31"/>
      <c r="I751" s="27">
        <v>0</v>
      </c>
      <c r="J751" s="28">
        <f t="shared" si="23"/>
        <v>0</v>
      </c>
      <c r="K751" s="29" t="s">
        <v>50</v>
      </c>
      <c r="L751" s="29" t="s">
        <v>45</v>
      </c>
      <c r="M751" s="29" t="s">
        <v>51</v>
      </c>
      <c r="N751" s="30" t="str">
        <f>VLOOKUP(M751,[9]OPERACIONAL!$A$1:$C$13,2,FALSE)</f>
        <v>SELECIONAR</v>
      </c>
    </row>
    <row r="752" spans="2:14">
      <c r="B752" s="23" t="str">
        <f t="shared" si="22"/>
        <v>U.</v>
      </c>
      <c r="C752" s="24" t="s">
        <v>4</v>
      </c>
      <c r="D752" s="25"/>
      <c r="E752" s="25"/>
      <c r="F752" s="24" t="s">
        <v>18</v>
      </c>
      <c r="G752" s="26">
        <v>1</v>
      </c>
      <c r="H752" s="31"/>
      <c r="I752" s="27">
        <v>0</v>
      </c>
      <c r="J752" s="28">
        <f t="shared" si="23"/>
        <v>0</v>
      </c>
      <c r="K752" s="29" t="s">
        <v>50</v>
      </c>
      <c r="L752" s="29" t="s">
        <v>45</v>
      </c>
      <c r="M752" s="29" t="s">
        <v>51</v>
      </c>
      <c r="N752" s="30" t="str">
        <f>VLOOKUP(M752,[9]OPERACIONAL!$A$1:$C$13,2,FALSE)</f>
        <v>SELECIONAR</v>
      </c>
    </row>
    <row r="753" spans="2:14">
      <c r="B753" s="23" t="str">
        <f t="shared" si="22"/>
        <v>U.</v>
      </c>
      <c r="C753" s="24" t="s">
        <v>4</v>
      </c>
      <c r="D753" s="25"/>
      <c r="E753" s="25"/>
      <c r="F753" s="24" t="s">
        <v>18</v>
      </c>
      <c r="G753" s="26">
        <v>1</v>
      </c>
      <c r="H753" s="31"/>
      <c r="I753" s="27">
        <v>0</v>
      </c>
      <c r="J753" s="28">
        <f t="shared" si="23"/>
        <v>0</v>
      </c>
      <c r="K753" s="29" t="s">
        <v>50</v>
      </c>
      <c r="L753" s="29" t="s">
        <v>45</v>
      </c>
      <c r="M753" s="29" t="s">
        <v>51</v>
      </c>
      <c r="N753" s="30" t="str">
        <f>VLOOKUP(M753,[9]OPERACIONAL!$A$1:$C$13,2,FALSE)</f>
        <v>SELECIONAR</v>
      </c>
    </row>
    <row r="754" spans="2:14">
      <c r="B754" s="23" t="str">
        <f t="shared" si="22"/>
        <v>U.</v>
      </c>
      <c r="C754" s="24" t="s">
        <v>4</v>
      </c>
      <c r="D754" s="25"/>
      <c r="E754" s="25"/>
      <c r="F754" s="24" t="s">
        <v>18</v>
      </c>
      <c r="G754" s="26">
        <v>1</v>
      </c>
      <c r="H754" s="31"/>
      <c r="I754" s="27">
        <v>0</v>
      </c>
      <c r="J754" s="28">
        <f t="shared" si="23"/>
        <v>0</v>
      </c>
      <c r="K754" s="29" t="s">
        <v>50</v>
      </c>
      <c r="L754" s="29" t="s">
        <v>45</v>
      </c>
      <c r="M754" s="29" t="s">
        <v>51</v>
      </c>
      <c r="N754" s="30" t="str">
        <f>VLOOKUP(M754,[9]OPERACIONAL!$A$1:$C$13,2,FALSE)</f>
        <v>SELECIONAR</v>
      </c>
    </row>
    <row r="755" spans="2:14">
      <c r="B755" s="23" t="str">
        <f t="shared" si="22"/>
        <v>U.</v>
      </c>
      <c r="C755" s="24" t="s">
        <v>4</v>
      </c>
      <c r="D755" s="25"/>
      <c r="E755" s="25"/>
      <c r="F755" s="24" t="s">
        <v>18</v>
      </c>
      <c r="G755" s="26">
        <v>1</v>
      </c>
      <c r="H755" s="31"/>
      <c r="I755" s="27">
        <v>0</v>
      </c>
      <c r="J755" s="28">
        <f t="shared" si="23"/>
        <v>0</v>
      </c>
      <c r="K755" s="29" t="s">
        <v>50</v>
      </c>
      <c r="L755" s="29" t="s">
        <v>45</v>
      </c>
      <c r="M755" s="29" t="s">
        <v>51</v>
      </c>
      <c r="N755" s="30" t="str">
        <f>VLOOKUP(M755,[9]OPERACIONAL!$A$1:$C$13,2,FALSE)</f>
        <v>SELECIONAR</v>
      </c>
    </row>
    <row r="756" spans="2:14">
      <c r="B756" s="23" t="str">
        <f t="shared" si="22"/>
        <v>U.</v>
      </c>
      <c r="C756" s="24" t="s">
        <v>4</v>
      </c>
      <c r="D756" s="25"/>
      <c r="E756" s="25"/>
      <c r="F756" s="24" t="s">
        <v>18</v>
      </c>
      <c r="G756" s="26">
        <v>1</v>
      </c>
      <c r="H756" s="31"/>
      <c r="I756" s="27">
        <v>0</v>
      </c>
      <c r="J756" s="28">
        <f t="shared" si="23"/>
        <v>0</v>
      </c>
      <c r="K756" s="29" t="s">
        <v>50</v>
      </c>
      <c r="L756" s="29" t="s">
        <v>45</v>
      </c>
      <c r="M756" s="29" t="s">
        <v>51</v>
      </c>
      <c r="N756" s="30" t="str">
        <f>VLOOKUP(M756,[9]OPERACIONAL!$A$1:$C$13,2,FALSE)</f>
        <v>SELECIONAR</v>
      </c>
    </row>
    <row r="757" spans="2:14">
      <c r="B757" s="23" t="str">
        <f t="shared" si="22"/>
        <v>U.</v>
      </c>
      <c r="C757" s="24" t="s">
        <v>4</v>
      </c>
      <c r="D757" s="25"/>
      <c r="E757" s="25"/>
      <c r="F757" s="24" t="s">
        <v>18</v>
      </c>
      <c r="G757" s="26">
        <v>1</v>
      </c>
      <c r="H757" s="31"/>
      <c r="I757" s="27">
        <v>0</v>
      </c>
      <c r="J757" s="28">
        <f t="shared" si="23"/>
        <v>0</v>
      </c>
      <c r="K757" s="29" t="s">
        <v>50</v>
      </c>
      <c r="L757" s="29" t="s">
        <v>45</v>
      </c>
      <c r="M757" s="29" t="s">
        <v>51</v>
      </c>
      <c r="N757" s="30" t="str">
        <f>VLOOKUP(M757,[9]OPERACIONAL!$A$1:$C$13,2,FALSE)</f>
        <v>SELECIONAR</v>
      </c>
    </row>
    <row r="758" spans="2:14">
      <c r="B758" s="23" t="str">
        <f t="shared" si="22"/>
        <v>U.</v>
      </c>
      <c r="C758" s="24" t="s">
        <v>4</v>
      </c>
      <c r="D758" s="25"/>
      <c r="E758" s="25"/>
      <c r="F758" s="24" t="s">
        <v>18</v>
      </c>
      <c r="G758" s="26">
        <v>1</v>
      </c>
      <c r="H758" s="31"/>
      <c r="I758" s="27">
        <v>0</v>
      </c>
      <c r="J758" s="28">
        <f t="shared" si="23"/>
        <v>0</v>
      </c>
      <c r="K758" s="29" t="s">
        <v>50</v>
      </c>
      <c r="L758" s="29" t="s">
        <v>45</v>
      </c>
      <c r="M758" s="29" t="s">
        <v>51</v>
      </c>
      <c r="N758" s="30" t="str">
        <f>VLOOKUP(M758,[9]OPERACIONAL!$A$1:$C$13,2,FALSE)</f>
        <v>SELECIONAR</v>
      </c>
    </row>
    <row r="759" spans="2:14">
      <c r="B759" s="23" t="str">
        <f t="shared" si="22"/>
        <v>U.</v>
      </c>
      <c r="C759" s="24" t="s">
        <v>4</v>
      </c>
      <c r="D759" s="25"/>
      <c r="E759" s="25"/>
      <c r="F759" s="24" t="s">
        <v>18</v>
      </c>
      <c r="G759" s="26">
        <v>1</v>
      </c>
      <c r="H759" s="31"/>
      <c r="I759" s="27">
        <v>0</v>
      </c>
      <c r="J759" s="28">
        <f t="shared" si="23"/>
        <v>0</v>
      </c>
      <c r="K759" s="29" t="s">
        <v>50</v>
      </c>
      <c r="L759" s="29" t="s">
        <v>45</v>
      </c>
      <c r="M759" s="29" t="s">
        <v>51</v>
      </c>
      <c r="N759" s="30" t="str">
        <f>VLOOKUP(M759,[9]OPERACIONAL!$A$1:$C$13,2,FALSE)</f>
        <v>SELECIONAR</v>
      </c>
    </row>
    <row r="760" spans="2:14">
      <c r="B760" s="23" t="str">
        <f t="shared" si="22"/>
        <v>U.</v>
      </c>
      <c r="C760" s="24" t="s">
        <v>4</v>
      </c>
      <c r="D760" s="25"/>
      <c r="E760" s="25"/>
      <c r="F760" s="24" t="s">
        <v>18</v>
      </c>
      <c r="G760" s="26">
        <v>1</v>
      </c>
      <c r="H760" s="31"/>
      <c r="I760" s="27">
        <v>0</v>
      </c>
      <c r="J760" s="28">
        <f t="shared" si="23"/>
        <v>0</v>
      </c>
      <c r="K760" s="29" t="s">
        <v>50</v>
      </c>
      <c r="L760" s="29" t="s">
        <v>45</v>
      </c>
      <c r="M760" s="29" t="s">
        <v>51</v>
      </c>
      <c r="N760" s="30" t="str">
        <f>VLOOKUP(M760,[9]OPERACIONAL!$A$1:$C$13,2,FALSE)</f>
        <v>SELECIONAR</v>
      </c>
    </row>
    <row r="761" spans="2:14">
      <c r="B761" s="23" t="str">
        <f t="shared" si="22"/>
        <v>U.</v>
      </c>
      <c r="C761" s="24" t="s">
        <v>4</v>
      </c>
      <c r="D761" s="25"/>
      <c r="E761" s="25"/>
      <c r="F761" s="24" t="s">
        <v>18</v>
      </c>
      <c r="G761" s="26">
        <v>1</v>
      </c>
      <c r="H761" s="31"/>
      <c r="I761" s="27">
        <v>0</v>
      </c>
      <c r="J761" s="28">
        <f t="shared" si="23"/>
        <v>0</v>
      </c>
      <c r="K761" s="29" t="s">
        <v>50</v>
      </c>
      <c r="L761" s="29" t="s">
        <v>45</v>
      </c>
      <c r="M761" s="29" t="s">
        <v>51</v>
      </c>
      <c r="N761" s="30" t="str">
        <f>VLOOKUP(M761,[9]OPERACIONAL!$A$1:$C$13,2,FALSE)</f>
        <v>SELECIONAR</v>
      </c>
    </row>
    <row r="762" spans="2:14">
      <c r="B762" s="23" t="str">
        <f t="shared" si="22"/>
        <v>U.</v>
      </c>
      <c r="C762" s="24" t="s">
        <v>4</v>
      </c>
      <c r="D762" s="25"/>
      <c r="E762" s="25"/>
      <c r="F762" s="24" t="s">
        <v>18</v>
      </c>
      <c r="G762" s="26">
        <v>1</v>
      </c>
      <c r="H762" s="31"/>
      <c r="I762" s="27">
        <v>0</v>
      </c>
      <c r="J762" s="28">
        <f t="shared" si="23"/>
        <v>0</v>
      </c>
      <c r="K762" s="29" t="s">
        <v>50</v>
      </c>
      <c r="L762" s="29" t="s">
        <v>45</v>
      </c>
      <c r="M762" s="29" t="s">
        <v>51</v>
      </c>
      <c r="N762" s="30" t="str">
        <f>VLOOKUP(M762,[9]OPERACIONAL!$A$1:$C$13,2,FALSE)</f>
        <v>SELECIONAR</v>
      </c>
    </row>
    <row r="763" spans="2:14">
      <c r="B763" s="23" t="str">
        <f t="shared" si="22"/>
        <v>U.</v>
      </c>
      <c r="C763" s="24" t="s">
        <v>4</v>
      </c>
      <c r="D763" s="25"/>
      <c r="E763" s="25"/>
      <c r="F763" s="24" t="s">
        <v>18</v>
      </c>
      <c r="G763" s="26">
        <v>1</v>
      </c>
      <c r="H763" s="31"/>
      <c r="I763" s="27">
        <v>0</v>
      </c>
      <c r="J763" s="28">
        <f t="shared" si="23"/>
        <v>0</v>
      </c>
      <c r="K763" s="29" t="s">
        <v>50</v>
      </c>
      <c r="L763" s="29" t="s">
        <v>45</v>
      </c>
      <c r="M763" s="29" t="s">
        <v>51</v>
      </c>
      <c r="N763" s="30" t="str">
        <f>VLOOKUP(M763,[9]OPERACIONAL!$A$1:$C$13,2,FALSE)</f>
        <v>SELECIONAR</v>
      </c>
    </row>
    <row r="764" spans="2:14">
      <c r="B764" s="23" t="str">
        <f t="shared" si="22"/>
        <v>U.</v>
      </c>
      <c r="C764" s="24" t="s">
        <v>4</v>
      </c>
      <c r="D764" s="25"/>
      <c r="E764" s="25"/>
      <c r="F764" s="24" t="s">
        <v>18</v>
      </c>
      <c r="G764" s="26">
        <v>1</v>
      </c>
      <c r="H764" s="31"/>
      <c r="I764" s="27">
        <v>0</v>
      </c>
      <c r="J764" s="28">
        <f t="shared" si="23"/>
        <v>0</v>
      </c>
      <c r="K764" s="29" t="s">
        <v>50</v>
      </c>
      <c r="L764" s="29" t="s">
        <v>45</v>
      </c>
      <c r="M764" s="29" t="s">
        <v>51</v>
      </c>
      <c r="N764" s="30" t="str">
        <f>VLOOKUP(M764,[9]OPERACIONAL!$A$1:$C$13,2,FALSE)</f>
        <v>SELECIONAR</v>
      </c>
    </row>
    <row r="765" spans="2:14">
      <c r="B765" s="23" t="str">
        <f t="shared" si="22"/>
        <v>U.</v>
      </c>
      <c r="C765" s="24" t="s">
        <v>4</v>
      </c>
      <c r="D765" s="25"/>
      <c r="E765" s="25"/>
      <c r="F765" s="24" t="s">
        <v>18</v>
      </c>
      <c r="G765" s="26">
        <v>1</v>
      </c>
      <c r="H765" s="31"/>
      <c r="I765" s="27">
        <v>0</v>
      </c>
      <c r="J765" s="28">
        <f t="shared" si="23"/>
        <v>0</v>
      </c>
      <c r="K765" s="29" t="s">
        <v>50</v>
      </c>
      <c r="L765" s="29" t="s">
        <v>45</v>
      </c>
      <c r="M765" s="29" t="s">
        <v>51</v>
      </c>
      <c r="N765" s="30" t="str">
        <f>VLOOKUP(M765,[9]OPERACIONAL!$A$1:$C$13,2,FALSE)</f>
        <v>SELECIONAR</v>
      </c>
    </row>
    <row r="766" spans="2:14">
      <c r="B766" s="23" t="str">
        <f t="shared" si="22"/>
        <v>U.</v>
      </c>
      <c r="C766" s="24" t="s">
        <v>4</v>
      </c>
      <c r="D766" s="25"/>
      <c r="E766" s="25"/>
      <c r="F766" s="24" t="s">
        <v>18</v>
      </c>
      <c r="G766" s="26">
        <v>1</v>
      </c>
      <c r="H766" s="31"/>
      <c r="I766" s="27">
        <v>0</v>
      </c>
      <c r="J766" s="28">
        <f t="shared" si="23"/>
        <v>0</v>
      </c>
      <c r="K766" s="29" t="s">
        <v>50</v>
      </c>
      <c r="L766" s="29" t="s">
        <v>45</v>
      </c>
      <c r="M766" s="29" t="s">
        <v>51</v>
      </c>
      <c r="N766" s="30" t="str">
        <f>VLOOKUP(M766,[9]OPERACIONAL!$A$1:$C$13,2,FALSE)</f>
        <v>SELECIONAR</v>
      </c>
    </row>
    <row r="767" spans="2:14">
      <c r="B767" s="23" t="str">
        <f t="shared" si="22"/>
        <v>U.</v>
      </c>
      <c r="C767" s="24" t="s">
        <v>4</v>
      </c>
      <c r="D767" s="25"/>
      <c r="E767" s="25"/>
      <c r="F767" s="24" t="s">
        <v>18</v>
      </c>
      <c r="G767" s="26">
        <v>1</v>
      </c>
      <c r="H767" s="31"/>
      <c r="I767" s="27">
        <v>0</v>
      </c>
      <c r="J767" s="28">
        <f t="shared" si="23"/>
        <v>0</v>
      </c>
      <c r="K767" s="29" t="s">
        <v>50</v>
      </c>
      <c r="L767" s="29" t="s">
        <v>45</v>
      </c>
      <c r="M767" s="29" t="s">
        <v>51</v>
      </c>
      <c r="N767" s="30" t="str">
        <f>VLOOKUP(M767,[9]OPERACIONAL!$A$1:$C$13,2,FALSE)</f>
        <v>SELECIONAR</v>
      </c>
    </row>
    <row r="768" spans="2:14">
      <c r="B768" s="23" t="str">
        <f t="shared" si="22"/>
        <v>U.</v>
      </c>
      <c r="C768" s="24" t="s">
        <v>4</v>
      </c>
      <c r="D768" s="25"/>
      <c r="E768" s="25"/>
      <c r="F768" s="24" t="s">
        <v>18</v>
      </c>
      <c r="G768" s="26">
        <v>1</v>
      </c>
      <c r="H768" s="31"/>
      <c r="I768" s="27">
        <v>0</v>
      </c>
      <c r="J768" s="28">
        <f t="shared" si="23"/>
        <v>0</v>
      </c>
      <c r="K768" s="29" t="s">
        <v>50</v>
      </c>
      <c r="L768" s="29" t="s">
        <v>45</v>
      </c>
      <c r="M768" s="29" t="s">
        <v>51</v>
      </c>
      <c r="N768" s="30" t="str">
        <f>VLOOKUP(M768,[9]OPERACIONAL!$A$1:$C$13,2,FALSE)</f>
        <v>SELECIONAR</v>
      </c>
    </row>
    <row r="769" spans="2:14">
      <c r="B769" s="23" t="str">
        <f t="shared" si="22"/>
        <v>U.</v>
      </c>
      <c r="C769" s="24" t="s">
        <v>4</v>
      </c>
      <c r="D769" s="25"/>
      <c r="E769" s="25"/>
      <c r="F769" s="24" t="s">
        <v>18</v>
      </c>
      <c r="G769" s="26">
        <v>1</v>
      </c>
      <c r="H769" s="31"/>
      <c r="I769" s="27">
        <v>0</v>
      </c>
      <c r="J769" s="28">
        <f t="shared" si="23"/>
        <v>0</v>
      </c>
      <c r="K769" s="29" t="s">
        <v>50</v>
      </c>
      <c r="L769" s="29" t="s">
        <v>45</v>
      </c>
      <c r="M769" s="29" t="s">
        <v>51</v>
      </c>
      <c r="N769" s="30" t="str">
        <f>VLOOKUP(M769,[9]OPERACIONAL!$A$1:$C$13,2,FALSE)</f>
        <v>SELECIONAR</v>
      </c>
    </row>
    <row r="770" spans="2:14">
      <c r="B770" s="23" t="str">
        <f t="shared" si="22"/>
        <v>U.</v>
      </c>
      <c r="C770" s="24" t="s">
        <v>4</v>
      </c>
      <c r="D770" s="25"/>
      <c r="E770" s="25"/>
      <c r="F770" s="24" t="s">
        <v>18</v>
      </c>
      <c r="G770" s="26">
        <v>1</v>
      </c>
      <c r="H770" s="31"/>
      <c r="I770" s="27">
        <v>0</v>
      </c>
      <c r="J770" s="28">
        <f t="shared" si="23"/>
        <v>0</v>
      </c>
      <c r="K770" s="29" t="s">
        <v>50</v>
      </c>
      <c r="L770" s="29" t="s">
        <v>45</v>
      </c>
      <c r="M770" s="29" t="s">
        <v>51</v>
      </c>
      <c r="N770" s="30" t="str">
        <f>VLOOKUP(M770,[9]OPERACIONAL!$A$1:$C$13,2,FALSE)</f>
        <v>SELECIONAR</v>
      </c>
    </row>
    <row r="771" spans="2:14">
      <c r="B771" s="23" t="str">
        <f t="shared" si="22"/>
        <v>U.</v>
      </c>
      <c r="C771" s="24" t="s">
        <v>4</v>
      </c>
      <c r="D771" s="25"/>
      <c r="E771" s="25"/>
      <c r="F771" s="24" t="s">
        <v>18</v>
      </c>
      <c r="G771" s="26">
        <v>1</v>
      </c>
      <c r="H771" s="31"/>
      <c r="I771" s="27">
        <v>0</v>
      </c>
      <c r="J771" s="28">
        <f t="shared" si="23"/>
        <v>0</v>
      </c>
      <c r="K771" s="29" t="s">
        <v>50</v>
      </c>
      <c r="L771" s="29" t="s">
        <v>45</v>
      </c>
      <c r="M771" s="29" t="s">
        <v>51</v>
      </c>
      <c r="N771" s="30" t="str">
        <f>VLOOKUP(M771,[9]OPERACIONAL!$A$1:$C$13,2,FALSE)</f>
        <v>SELECIONAR</v>
      </c>
    </row>
    <row r="772" spans="2:14">
      <c r="B772" s="23" t="str">
        <f t="shared" si="22"/>
        <v>U.</v>
      </c>
      <c r="C772" s="24" t="s">
        <v>4</v>
      </c>
      <c r="D772" s="25"/>
      <c r="E772" s="25"/>
      <c r="F772" s="24" t="s">
        <v>18</v>
      </c>
      <c r="G772" s="26">
        <v>1</v>
      </c>
      <c r="H772" s="31"/>
      <c r="I772" s="27">
        <v>0</v>
      </c>
      <c r="J772" s="28">
        <f t="shared" si="23"/>
        <v>0</v>
      </c>
      <c r="K772" s="29" t="s">
        <v>50</v>
      </c>
      <c r="L772" s="29" t="s">
        <v>45</v>
      </c>
      <c r="M772" s="29" t="s">
        <v>51</v>
      </c>
      <c r="N772" s="30" t="str">
        <f>VLOOKUP(M772,[9]OPERACIONAL!$A$1:$C$13,2,FALSE)</f>
        <v>SELECIONAR</v>
      </c>
    </row>
    <row r="773" spans="2:14">
      <c r="B773" s="23" t="str">
        <f t="shared" ref="B773:B836" si="24">MID(C773,1,2)</f>
        <v>U.</v>
      </c>
      <c r="C773" s="24" t="s">
        <v>4</v>
      </c>
      <c r="D773" s="25"/>
      <c r="E773" s="25"/>
      <c r="F773" s="24" t="s">
        <v>18</v>
      </c>
      <c r="G773" s="26">
        <v>1</v>
      </c>
      <c r="H773" s="31"/>
      <c r="I773" s="27">
        <v>0</v>
      </c>
      <c r="J773" s="28">
        <f t="shared" ref="J773:J836" si="25">G773*I773</f>
        <v>0</v>
      </c>
      <c r="K773" s="29" t="s">
        <v>50</v>
      </c>
      <c r="L773" s="29" t="s">
        <v>45</v>
      </c>
      <c r="M773" s="29" t="s">
        <v>51</v>
      </c>
      <c r="N773" s="30" t="str">
        <f>VLOOKUP(M773,[9]OPERACIONAL!$A$1:$C$13,2,FALSE)</f>
        <v>SELECIONAR</v>
      </c>
    </row>
    <row r="774" spans="2:14">
      <c r="B774" s="23" t="str">
        <f t="shared" si="24"/>
        <v>U.</v>
      </c>
      <c r="C774" s="24" t="s">
        <v>4</v>
      </c>
      <c r="D774" s="25"/>
      <c r="E774" s="25"/>
      <c r="F774" s="24" t="s">
        <v>18</v>
      </c>
      <c r="G774" s="26">
        <v>1</v>
      </c>
      <c r="H774" s="31"/>
      <c r="I774" s="27">
        <v>0</v>
      </c>
      <c r="J774" s="28">
        <f t="shared" si="25"/>
        <v>0</v>
      </c>
      <c r="K774" s="29" t="s">
        <v>50</v>
      </c>
      <c r="L774" s="29" t="s">
        <v>45</v>
      </c>
      <c r="M774" s="29" t="s">
        <v>51</v>
      </c>
      <c r="N774" s="30" t="str">
        <f>VLOOKUP(M774,[9]OPERACIONAL!$A$1:$C$13,2,FALSE)</f>
        <v>SELECIONAR</v>
      </c>
    </row>
    <row r="775" spans="2:14">
      <c r="B775" s="23" t="str">
        <f t="shared" si="24"/>
        <v>U.</v>
      </c>
      <c r="C775" s="24" t="s">
        <v>4</v>
      </c>
      <c r="D775" s="25"/>
      <c r="E775" s="25"/>
      <c r="F775" s="24" t="s">
        <v>18</v>
      </c>
      <c r="G775" s="26">
        <v>1</v>
      </c>
      <c r="H775" s="31"/>
      <c r="I775" s="27">
        <v>0</v>
      </c>
      <c r="J775" s="28">
        <f t="shared" si="25"/>
        <v>0</v>
      </c>
      <c r="K775" s="29" t="s">
        <v>50</v>
      </c>
      <c r="L775" s="29" t="s">
        <v>45</v>
      </c>
      <c r="M775" s="29" t="s">
        <v>51</v>
      </c>
      <c r="N775" s="30" t="str">
        <f>VLOOKUP(M775,[9]OPERACIONAL!$A$1:$C$13,2,FALSE)</f>
        <v>SELECIONAR</v>
      </c>
    </row>
    <row r="776" spans="2:14">
      <c r="B776" s="23" t="str">
        <f t="shared" si="24"/>
        <v>U.</v>
      </c>
      <c r="C776" s="24" t="s">
        <v>4</v>
      </c>
      <c r="D776" s="25"/>
      <c r="E776" s="25"/>
      <c r="F776" s="24" t="s">
        <v>18</v>
      </c>
      <c r="G776" s="26">
        <v>1</v>
      </c>
      <c r="H776" s="31"/>
      <c r="I776" s="27">
        <v>0</v>
      </c>
      <c r="J776" s="28">
        <f t="shared" si="25"/>
        <v>0</v>
      </c>
      <c r="K776" s="29" t="s">
        <v>50</v>
      </c>
      <c r="L776" s="29" t="s">
        <v>45</v>
      </c>
      <c r="M776" s="29" t="s">
        <v>51</v>
      </c>
      <c r="N776" s="30" t="str">
        <f>VLOOKUP(M776,[9]OPERACIONAL!$A$1:$C$13,2,FALSE)</f>
        <v>SELECIONAR</v>
      </c>
    </row>
    <row r="777" spans="2:14">
      <c r="B777" s="23" t="str">
        <f t="shared" si="24"/>
        <v>U.</v>
      </c>
      <c r="C777" s="24" t="s">
        <v>4</v>
      </c>
      <c r="D777" s="25"/>
      <c r="E777" s="25"/>
      <c r="F777" s="24" t="s">
        <v>18</v>
      </c>
      <c r="G777" s="26">
        <v>1</v>
      </c>
      <c r="H777" s="31"/>
      <c r="I777" s="27">
        <v>0</v>
      </c>
      <c r="J777" s="28">
        <f t="shared" si="25"/>
        <v>0</v>
      </c>
      <c r="K777" s="29" t="s">
        <v>50</v>
      </c>
      <c r="L777" s="29" t="s">
        <v>45</v>
      </c>
      <c r="M777" s="29" t="s">
        <v>51</v>
      </c>
      <c r="N777" s="30" t="str">
        <f>VLOOKUP(M777,[9]OPERACIONAL!$A$1:$C$13,2,FALSE)</f>
        <v>SELECIONAR</v>
      </c>
    </row>
    <row r="778" spans="2:14">
      <c r="B778" s="23" t="str">
        <f t="shared" si="24"/>
        <v>U.</v>
      </c>
      <c r="C778" s="24" t="s">
        <v>4</v>
      </c>
      <c r="D778" s="25"/>
      <c r="E778" s="25"/>
      <c r="F778" s="24" t="s">
        <v>18</v>
      </c>
      <c r="G778" s="26">
        <v>1</v>
      </c>
      <c r="H778" s="31"/>
      <c r="I778" s="27">
        <v>0</v>
      </c>
      <c r="J778" s="28">
        <f t="shared" si="25"/>
        <v>0</v>
      </c>
      <c r="K778" s="29" t="s">
        <v>50</v>
      </c>
      <c r="L778" s="29" t="s">
        <v>45</v>
      </c>
      <c r="M778" s="29" t="s">
        <v>51</v>
      </c>
      <c r="N778" s="30" t="str">
        <f>VLOOKUP(M778,[9]OPERACIONAL!$A$1:$C$13,2,FALSE)</f>
        <v>SELECIONAR</v>
      </c>
    </row>
    <row r="779" spans="2:14">
      <c r="B779" s="23" t="str">
        <f t="shared" si="24"/>
        <v>U.</v>
      </c>
      <c r="C779" s="24" t="s">
        <v>4</v>
      </c>
      <c r="D779" s="25"/>
      <c r="E779" s="25"/>
      <c r="F779" s="24" t="s">
        <v>18</v>
      </c>
      <c r="G779" s="26">
        <v>1</v>
      </c>
      <c r="H779" s="31"/>
      <c r="I779" s="27">
        <v>0</v>
      </c>
      <c r="J779" s="28">
        <f t="shared" si="25"/>
        <v>0</v>
      </c>
      <c r="K779" s="29" t="s">
        <v>50</v>
      </c>
      <c r="L779" s="29" t="s">
        <v>45</v>
      </c>
      <c r="M779" s="29" t="s">
        <v>51</v>
      </c>
      <c r="N779" s="30" t="str">
        <f>VLOOKUP(M779,[9]OPERACIONAL!$A$1:$C$13,2,FALSE)</f>
        <v>SELECIONAR</v>
      </c>
    </row>
    <row r="780" spans="2:14">
      <c r="B780" s="23" t="str">
        <f t="shared" si="24"/>
        <v>U.</v>
      </c>
      <c r="C780" s="24" t="s">
        <v>4</v>
      </c>
      <c r="D780" s="25"/>
      <c r="E780" s="25"/>
      <c r="F780" s="24" t="s">
        <v>18</v>
      </c>
      <c r="G780" s="26">
        <v>1</v>
      </c>
      <c r="H780" s="31"/>
      <c r="I780" s="27">
        <v>0</v>
      </c>
      <c r="J780" s="28">
        <f t="shared" si="25"/>
        <v>0</v>
      </c>
      <c r="K780" s="29" t="s">
        <v>50</v>
      </c>
      <c r="L780" s="29" t="s">
        <v>45</v>
      </c>
      <c r="M780" s="29" t="s">
        <v>51</v>
      </c>
      <c r="N780" s="30" t="str">
        <f>VLOOKUP(M780,[9]OPERACIONAL!$A$1:$C$13,2,FALSE)</f>
        <v>SELECIONAR</v>
      </c>
    </row>
    <row r="781" spans="2:14">
      <c r="B781" s="23" t="str">
        <f t="shared" si="24"/>
        <v>U.</v>
      </c>
      <c r="C781" s="24" t="s">
        <v>4</v>
      </c>
      <c r="D781" s="25"/>
      <c r="E781" s="25"/>
      <c r="F781" s="24" t="s">
        <v>18</v>
      </c>
      <c r="G781" s="26">
        <v>1</v>
      </c>
      <c r="H781" s="31"/>
      <c r="I781" s="27">
        <v>0</v>
      </c>
      <c r="J781" s="28">
        <f t="shared" si="25"/>
        <v>0</v>
      </c>
      <c r="K781" s="29" t="s">
        <v>50</v>
      </c>
      <c r="L781" s="29" t="s">
        <v>45</v>
      </c>
      <c r="M781" s="29" t="s">
        <v>51</v>
      </c>
      <c r="N781" s="30" t="str">
        <f>VLOOKUP(M781,[9]OPERACIONAL!$A$1:$C$13,2,FALSE)</f>
        <v>SELECIONAR</v>
      </c>
    </row>
    <row r="782" spans="2:14">
      <c r="B782" s="23" t="str">
        <f t="shared" si="24"/>
        <v>U.</v>
      </c>
      <c r="C782" s="24" t="s">
        <v>4</v>
      </c>
      <c r="D782" s="25"/>
      <c r="E782" s="25"/>
      <c r="F782" s="24" t="s">
        <v>18</v>
      </c>
      <c r="G782" s="26">
        <v>1</v>
      </c>
      <c r="H782" s="31"/>
      <c r="I782" s="27">
        <v>0</v>
      </c>
      <c r="J782" s="28">
        <f t="shared" si="25"/>
        <v>0</v>
      </c>
      <c r="K782" s="29" t="s">
        <v>50</v>
      </c>
      <c r="L782" s="29" t="s">
        <v>45</v>
      </c>
      <c r="M782" s="29" t="s">
        <v>51</v>
      </c>
      <c r="N782" s="30" t="str">
        <f>VLOOKUP(M782,[9]OPERACIONAL!$A$1:$C$13,2,FALSE)</f>
        <v>SELECIONAR</v>
      </c>
    </row>
    <row r="783" spans="2:14">
      <c r="B783" s="23" t="str">
        <f t="shared" si="24"/>
        <v>U.</v>
      </c>
      <c r="C783" s="24" t="s">
        <v>4</v>
      </c>
      <c r="D783" s="25"/>
      <c r="E783" s="25"/>
      <c r="F783" s="24" t="s">
        <v>18</v>
      </c>
      <c r="G783" s="26">
        <v>1</v>
      </c>
      <c r="H783" s="31"/>
      <c r="I783" s="27">
        <v>0</v>
      </c>
      <c r="J783" s="28">
        <f t="shared" si="25"/>
        <v>0</v>
      </c>
      <c r="K783" s="29" t="s">
        <v>50</v>
      </c>
      <c r="L783" s="29" t="s">
        <v>45</v>
      </c>
      <c r="M783" s="29" t="s">
        <v>51</v>
      </c>
      <c r="N783" s="30" t="str">
        <f>VLOOKUP(M783,[9]OPERACIONAL!$A$1:$C$13,2,FALSE)</f>
        <v>SELECIONAR</v>
      </c>
    </row>
    <row r="784" spans="2:14">
      <c r="B784" s="23" t="str">
        <f t="shared" si="24"/>
        <v>U.</v>
      </c>
      <c r="C784" s="24" t="s">
        <v>4</v>
      </c>
      <c r="D784" s="25"/>
      <c r="E784" s="25"/>
      <c r="F784" s="24" t="s">
        <v>18</v>
      </c>
      <c r="G784" s="26">
        <v>1</v>
      </c>
      <c r="H784" s="31"/>
      <c r="I784" s="27">
        <v>0</v>
      </c>
      <c r="J784" s="28">
        <f t="shared" si="25"/>
        <v>0</v>
      </c>
      <c r="K784" s="29" t="s">
        <v>50</v>
      </c>
      <c r="L784" s="29" t="s">
        <v>45</v>
      </c>
      <c r="M784" s="29" t="s">
        <v>51</v>
      </c>
      <c r="N784" s="30" t="str">
        <f>VLOOKUP(M784,[9]OPERACIONAL!$A$1:$C$13,2,FALSE)</f>
        <v>SELECIONAR</v>
      </c>
    </row>
    <row r="785" spans="2:14">
      <c r="B785" s="23" t="str">
        <f t="shared" si="24"/>
        <v>U.</v>
      </c>
      <c r="C785" s="24" t="s">
        <v>4</v>
      </c>
      <c r="D785" s="25"/>
      <c r="E785" s="25"/>
      <c r="F785" s="24" t="s">
        <v>18</v>
      </c>
      <c r="G785" s="26">
        <v>1</v>
      </c>
      <c r="H785" s="31"/>
      <c r="I785" s="27">
        <v>0</v>
      </c>
      <c r="J785" s="28">
        <f t="shared" si="25"/>
        <v>0</v>
      </c>
      <c r="K785" s="29" t="s">
        <v>50</v>
      </c>
      <c r="L785" s="29" t="s">
        <v>45</v>
      </c>
      <c r="M785" s="29" t="s">
        <v>51</v>
      </c>
      <c r="N785" s="30" t="str">
        <f>VLOOKUP(M785,[9]OPERACIONAL!$A$1:$C$13,2,FALSE)</f>
        <v>SELECIONAR</v>
      </c>
    </row>
    <row r="786" spans="2:14">
      <c r="B786" s="23" t="str">
        <f t="shared" si="24"/>
        <v>U.</v>
      </c>
      <c r="C786" s="24" t="s">
        <v>4</v>
      </c>
      <c r="D786" s="25"/>
      <c r="E786" s="25"/>
      <c r="F786" s="24" t="s">
        <v>18</v>
      </c>
      <c r="G786" s="26">
        <v>1</v>
      </c>
      <c r="H786" s="31"/>
      <c r="I786" s="27">
        <v>0</v>
      </c>
      <c r="J786" s="28">
        <f t="shared" si="25"/>
        <v>0</v>
      </c>
      <c r="K786" s="29" t="s">
        <v>50</v>
      </c>
      <c r="L786" s="29" t="s">
        <v>45</v>
      </c>
      <c r="M786" s="29" t="s">
        <v>51</v>
      </c>
      <c r="N786" s="30" t="str">
        <f>VLOOKUP(M786,[9]OPERACIONAL!$A$1:$C$13,2,FALSE)</f>
        <v>SELECIONAR</v>
      </c>
    </row>
    <row r="787" spans="2:14">
      <c r="B787" s="23" t="str">
        <f t="shared" si="24"/>
        <v>U.</v>
      </c>
      <c r="C787" s="24" t="s">
        <v>4</v>
      </c>
      <c r="D787" s="25"/>
      <c r="E787" s="25"/>
      <c r="F787" s="24" t="s">
        <v>18</v>
      </c>
      <c r="G787" s="26">
        <v>1</v>
      </c>
      <c r="H787" s="31"/>
      <c r="I787" s="27">
        <v>0</v>
      </c>
      <c r="J787" s="28">
        <f t="shared" si="25"/>
        <v>0</v>
      </c>
      <c r="K787" s="29" t="s">
        <v>50</v>
      </c>
      <c r="L787" s="29" t="s">
        <v>45</v>
      </c>
      <c r="M787" s="29" t="s">
        <v>51</v>
      </c>
      <c r="N787" s="30" t="str">
        <f>VLOOKUP(M787,[9]OPERACIONAL!$A$1:$C$13,2,FALSE)</f>
        <v>SELECIONAR</v>
      </c>
    </row>
    <row r="788" spans="2:14">
      <c r="B788" s="23" t="str">
        <f t="shared" si="24"/>
        <v>U.</v>
      </c>
      <c r="C788" s="24" t="s">
        <v>4</v>
      </c>
      <c r="D788" s="25"/>
      <c r="E788" s="25"/>
      <c r="F788" s="24" t="s">
        <v>18</v>
      </c>
      <c r="G788" s="26">
        <v>1</v>
      </c>
      <c r="H788" s="31"/>
      <c r="I788" s="27">
        <v>0</v>
      </c>
      <c r="J788" s="28">
        <f t="shared" si="25"/>
        <v>0</v>
      </c>
      <c r="K788" s="29" t="s">
        <v>50</v>
      </c>
      <c r="L788" s="29" t="s">
        <v>45</v>
      </c>
      <c r="M788" s="29" t="s">
        <v>51</v>
      </c>
      <c r="N788" s="30" t="str">
        <f>VLOOKUP(M788,[9]OPERACIONAL!$A$1:$C$13,2,FALSE)</f>
        <v>SELECIONAR</v>
      </c>
    </row>
    <row r="789" spans="2:14">
      <c r="B789" s="23" t="str">
        <f t="shared" si="24"/>
        <v>U.</v>
      </c>
      <c r="C789" s="24" t="s">
        <v>4</v>
      </c>
      <c r="D789" s="25"/>
      <c r="E789" s="25"/>
      <c r="F789" s="24" t="s">
        <v>18</v>
      </c>
      <c r="G789" s="26">
        <v>1</v>
      </c>
      <c r="H789" s="31"/>
      <c r="I789" s="27">
        <v>0</v>
      </c>
      <c r="J789" s="28">
        <f t="shared" si="25"/>
        <v>0</v>
      </c>
      <c r="K789" s="29" t="s">
        <v>50</v>
      </c>
      <c r="L789" s="29" t="s">
        <v>45</v>
      </c>
      <c r="M789" s="29" t="s">
        <v>51</v>
      </c>
      <c r="N789" s="30" t="str">
        <f>VLOOKUP(M789,[9]OPERACIONAL!$A$1:$C$13,2,FALSE)</f>
        <v>SELECIONAR</v>
      </c>
    </row>
    <row r="790" spans="2:14">
      <c r="B790" s="23" t="str">
        <f t="shared" si="24"/>
        <v>U.</v>
      </c>
      <c r="C790" s="24" t="s">
        <v>4</v>
      </c>
      <c r="D790" s="25"/>
      <c r="E790" s="25"/>
      <c r="F790" s="24" t="s">
        <v>18</v>
      </c>
      <c r="G790" s="26">
        <v>1</v>
      </c>
      <c r="H790" s="31"/>
      <c r="I790" s="27">
        <v>0</v>
      </c>
      <c r="J790" s="28">
        <f t="shared" si="25"/>
        <v>0</v>
      </c>
      <c r="K790" s="29" t="s">
        <v>50</v>
      </c>
      <c r="L790" s="29" t="s">
        <v>45</v>
      </c>
      <c r="M790" s="29" t="s">
        <v>51</v>
      </c>
      <c r="N790" s="30" t="str">
        <f>VLOOKUP(M790,[9]OPERACIONAL!$A$1:$C$13,2,FALSE)</f>
        <v>SELECIONAR</v>
      </c>
    </row>
    <row r="791" spans="2:14">
      <c r="B791" s="23" t="str">
        <f t="shared" si="24"/>
        <v>U.</v>
      </c>
      <c r="C791" s="24" t="s">
        <v>4</v>
      </c>
      <c r="D791" s="25"/>
      <c r="E791" s="25"/>
      <c r="F791" s="24" t="s">
        <v>18</v>
      </c>
      <c r="G791" s="26">
        <v>1</v>
      </c>
      <c r="H791" s="31"/>
      <c r="I791" s="27">
        <v>0</v>
      </c>
      <c r="J791" s="28">
        <f t="shared" si="25"/>
        <v>0</v>
      </c>
      <c r="K791" s="29" t="s">
        <v>50</v>
      </c>
      <c r="L791" s="29" t="s">
        <v>45</v>
      </c>
      <c r="M791" s="29" t="s">
        <v>51</v>
      </c>
      <c r="N791" s="30" t="str">
        <f>VLOOKUP(M791,[9]OPERACIONAL!$A$1:$C$13,2,FALSE)</f>
        <v>SELECIONAR</v>
      </c>
    </row>
    <row r="792" spans="2:14">
      <c r="B792" s="23" t="str">
        <f t="shared" si="24"/>
        <v>U.</v>
      </c>
      <c r="C792" s="24" t="s">
        <v>4</v>
      </c>
      <c r="D792" s="25"/>
      <c r="E792" s="25"/>
      <c r="F792" s="24" t="s">
        <v>18</v>
      </c>
      <c r="G792" s="26">
        <v>1</v>
      </c>
      <c r="H792" s="31"/>
      <c r="I792" s="27">
        <v>0</v>
      </c>
      <c r="J792" s="28">
        <f t="shared" si="25"/>
        <v>0</v>
      </c>
      <c r="K792" s="29" t="s">
        <v>50</v>
      </c>
      <c r="L792" s="29" t="s">
        <v>45</v>
      </c>
      <c r="M792" s="29" t="s">
        <v>51</v>
      </c>
      <c r="N792" s="30" t="str">
        <f>VLOOKUP(M792,[9]OPERACIONAL!$A$1:$C$13,2,FALSE)</f>
        <v>SELECIONAR</v>
      </c>
    </row>
    <row r="793" spans="2:14">
      <c r="B793" s="23" t="str">
        <f t="shared" si="24"/>
        <v>U.</v>
      </c>
      <c r="C793" s="24" t="s">
        <v>4</v>
      </c>
      <c r="D793" s="25"/>
      <c r="E793" s="25"/>
      <c r="F793" s="24" t="s">
        <v>18</v>
      </c>
      <c r="G793" s="26">
        <v>1</v>
      </c>
      <c r="H793" s="31"/>
      <c r="I793" s="27">
        <v>0</v>
      </c>
      <c r="J793" s="28">
        <f t="shared" si="25"/>
        <v>0</v>
      </c>
      <c r="K793" s="29" t="s">
        <v>50</v>
      </c>
      <c r="L793" s="29" t="s">
        <v>45</v>
      </c>
      <c r="M793" s="29" t="s">
        <v>51</v>
      </c>
      <c r="N793" s="30" t="str">
        <f>VLOOKUP(M793,[9]OPERACIONAL!$A$1:$C$13,2,FALSE)</f>
        <v>SELECIONAR</v>
      </c>
    </row>
    <row r="794" spans="2:14">
      <c r="B794" s="23" t="str">
        <f t="shared" si="24"/>
        <v>U.</v>
      </c>
      <c r="C794" s="24" t="s">
        <v>4</v>
      </c>
      <c r="D794" s="25"/>
      <c r="E794" s="25"/>
      <c r="F794" s="24" t="s">
        <v>18</v>
      </c>
      <c r="G794" s="26">
        <v>1</v>
      </c>
      <c r="H794" s="31"/>
      <c r="I794" s="27">
        <v>0</v>
      </c>
      <c r="J794" s="28">
        <f t="shared" si="25"/>
        <v>0</v>
      </c>
      <c r="K794" s="29" t="s">
        <v>50</v>
      </c>
      <c r="L794" s="29" t="s">
        <v>45</v>
      </c>
      <c r="M794" s="29" t="s">
        <v>51</v>
      </c>
      <c r="N794" s="30" t="str">
        <f>VLOOKUP(M794,[9]OPERACIONAL!$A$1:$C$13,2,FALSE)</f>
        <v>SELECIONAR</v>
      </c>
    </row>
    <row r="795" spans="2:14">
      <c r="B795" s="23" t="str">
        <f t="shared" si="24"/>
        <v>U.</v>
      </c>
      <c r="C795" s="24" t="s">
        <v>4</v>
      </c>
      <c r="D795" s="25"/>
      <c r="E795" s="25"/>
      <c r="F795" s="24" t="s">
        <v>18</v>
      </c>
      <c r="G795" s="26">
        <v>1</v>
      </c>
      <c r="H795" s="31"/>
      <c r="I795" s="27">
        <v>0</v>
      </c>
      <c r="J795" s="28">
        <f t="shared" si="25"/>
        <v>0</v>
      </c>
      <c r="K795" s="29" t="s">
        <v>50</v>
      </c>
      <c r="L795" s="29" t="s">
        <v>45</v>
      </c>
      <c r="M795" s="29" t="s">
        <v>51</v>
      </c>
      <c r="N795" s="30" t="str">
        <f>VLOOKUP(M795,[9]OPERACIONAL!$A$1:$C$13,2,FALSE)</f>
        <v>SELECIONAR</v>
      </c>
    </row>
    <row r="796" spans="2:14">
      <c r="B796" s="23" t="str">
        <f t="shared" si="24"/>
        <v>U.</v>
      </c>
      <c r="C796" s="24" t="s">
        <v>4</v>
      </c>
      <c r="D796" s="25"/>
      <c r="E796" s="25"/>
      <c r="F796" s="24" t="s">
        <v>18</v>
      </c>
      <c r="G796" s="26">
        <v>1</v>
      </c>
      <c r="H796" s="31"/>
      <c r="I796" s="27">
        <v>0</v>
      </c>
      <c r="J796" s="28">
        <f t="shared" si="25"/>
        <v>0</v>
      </c>
      <c r="K796" s="29" t="s">
        <v>50</v>
      </c>
      <c r="L796" s="29" t="s">
        <v>45</v>
      </c>
      <c r="M796" s="29" t="s">
        <v>51</v>
      </c>
      <c r="N796" s="30" t="str">
        <f>VLOOKUP(M796,[9]OPERACIONAL!$A$1:$C$13,2,FALSE)</f>
        <v>SELECIONAR</v>
      </c>
    </row>
    <row r="797" spans="2:14">
      <c r="B797" s="23" t="str">
        <f t="shared" si="24"/>
        <v>U.</v>
      </c>
      <c r="C797" s="24" t="s">
        <v>4</v>
      </c>
      <c r="D797" s="25"/>
      <c r="E797" s="25"/>
      <c r="F797" s="24" t="s">
        <v>18</v>
      </c>
      <c r="G797" s="26">
        <v>1</v>
      </c>
      <c r="H797" s="31"/>
      <c r="I797" s="27">
        <v>0</v>
      </c>
      <c r="J797" s="28">
        <f t="shared" si="25"/>
        <v>0</v>
      </c>
      <c r="K797" s="29" t="s">
        <v>50</v>
      </c>
      <c r="L797" s="29" t="s">
        <v>45</v>
      </c>
      <c r="M797" s="29" t="s">
        <v>51</v>
      </c>
      <c r="N797" s="30" t="str">
        <f>VLOOKUP(M797,[9]OPERACIONAL!$A$1:$C$13,2,FALSE)</f>
        <v>SELECIONAR</v>
      </c>
    </row>
    <row r="798" spans="2:14">
      <c r="B798" s="23" t="str">
        <f t="shared" si="24"/>
        <v>U.</v>
      </c>
      <c r="C798" s="24" t="s">
        <v>4</v>
      </c>
      <c r="D798" s="25"/>
      <c r="E798" s="25"/>
      <c r="F798" s="24" t="s">
        <v>18</v>
      </c>
      <c r="G798" s="26">
        <v>1</v>
      </c>
      <c r="H798" s="31"/>
      <c r="I798" s="27">
        <v>0</v>
      </c>
      <c r="J798" s="28">
        <f t="shared" si="25"/>
        <v>0</v>
      </c>
      <c r="K798" s="29" t="s">
        <v>50</v>
      </c>
      <c r="L798" s="29" t="s">
        <v>45</v>
      </c>
      <c r="M798" s="29" t="s">
        <v>51</v>
      </c>
      <c r="N798" s="30" t="str">
        <f>VLOOKUP(M798,[9]OPERACIONAL!$A$1:$C$13,2,FALSE)</f>
        <v>SELECIONAR</v>
      </c>
    </row>
    <row r="799" spans="2:14">
      <c r="B799" s="23" t="str">
        <f t="shared" si="24"/>
        <v>U.</v>
      </c>
      <c r="C799" s="24" t="s">
        <v>4</v>
      </c>
      <c r="D799" s="25"/>
      <c r="E799" s="25"/>
      <c r="F799" s="24" t="s">
        <v>18</v>
      </c>
      <c r="G799" s="26">
        <v>1</v>
      </c>
      <c r="H799" s="31"/>
      <c r="I799" s="27">
        <v>0</v>
      </c>
      <c r="J799" s="28">
        <f t="shared" si="25"/>
        <v>0</v>
      </c>
      <c r="K799" s="29" t="s">
        <v>50</v>
      </c>
      <c r="L799" s="29" t="s">
        <v>45</v>
      </c>
      <c r="M799" s="29" t="s">
        <v>51</v>
      </c>
      <c r="N799" s="30" t="str">
        <f>VLOOKUP(M799,[9]OPERACIONAL!$A$1:$C$13,2,FALSE)</f>
        <v>SELECIONAR</v>
      </c>
    </row>
    <row r="800" spans="2:14">
      <c r="B800" s="23" t="str">
        <f t="shared" si="24"/>
        <v>U.</v>
      </c>
      <c r="C800" s="24" t="s">
        <v>4</v>
      </c>
      <c r="D800" s="25"/>
      <c r="E800" s="25"/>
      <c r="F800" s="24" t="s">
        <v>18</v>
      </c>
      <c r="G800" s="26">
        <v>1</v>
      </c>
      <c r="H800" s="31"/>
      <c r="I800" s="27">
        <v>0</v>
      </c>
      <c r="J800" s="28">
        <f t="shared" si="25"/>
        <v>0</v>
      </c>
      <c r="K800" s="29" t="s">
        <v>50</v>
      </c>
      <c r="L800" s="29" t="s">
        <v>45</v>
      </c>
      <c r="M800" s="29" t="s">
        <v>51</v>
      </c>
      <c r="N800" s="30" t="str">
        <f>VLOOKUP(M800,[9]OPERACIONAL!$A$1:$C$13,2,FALSE)</f>
        <v>SELECIONAR</v>
      </c>
    </row>
    <row r="801" spans="2:14">
      <c r="B801" s="23" t="str">
        <f t="shared" si="24"/>
        <v>U.</v>
      </c>
      <c r="C801" s="24" t="s">
        <v>4</v>
      </c>
      <c r="D801" s="25"/>
      <c r="E801" s="25"/>
      <c r="F801" s="24" t="s">
        <v>18</v>
      </c>
      <c r="G801" s="26">
        <v>1</v>
      </c>
      <c r="H801" s="31"/>
      <c r="I801" s="27">
        <v>0</v>
      </c>
      <c r="J801" s="28">
        <f t="shared" si="25"/>
        <v>0</v>
      </c>
      <c r="K801" s="29" t="s">
        <v>50</v>
      </c>
      <c r="L801" s="29" t="s">
        <v>45</v>
      </c>
      <c r="M801" s="29" t="s">
        <v>51</v>
      </c>
      <c r="N801" s="30" t="str">
        <f>VLOOKUP(M801,[9]OPERACIONAL!$A$1:$C$13,2,FALSE)</f>
        <v>SELECIONAR</v>
      </c>
    </row>
    <row r="802" spans="2:14">
      <c r="B802" s="23" t="str">
        <f t="shared" si="24"/>
        <v>U.</v>
      </c>
      <c r="C802" s="24" t="s">
        <v>4</v>
      </c>
      <c r="D802" s="25"/>
      <c r="E802" s="25"/>
      <c r="F802" s="24" t="s">
        <v>18</v>
      </c>
      <c r="G802" s="26">
        <v>1</v>
      </c>
      <c r="H802" s="31"/>
      <c r="I802" s="27">
        <v>0</v>
      </c>
      <c r="J802" s="28">
        <f t="shared" si="25"/>
        <v>0</v>
      </c>
      <c r="K802" s="29" t="s">
        <v>50</v>
      </c>
      <c r="L802" s="29" t="s">
        <v>45</v>
      </c>
      <c r="M802" s="29" t="s">
        <v>51</v>
      </c>
      <c r="N802" s="30" t="str">
        <f>VLOOKUP(M802,[9]OPERACIONAL!$A$1:$C$13,2,FALSE)</f>
        <v>SELECIONAR</v>
      </c>
    </row>
    <row r="803" spans="2:14">
      <c r="B803" s="23" t="str">
        <f t="shared" si="24"/>
        <v>U.</v>
      </c>
      <c r="C803" s="24" t="s">
        <v>4</v>
      </c>
      <c r="D803" s="25"/>
      <c r="E803" s="25"/>
      <c r="F803" s="24" t="s">
        <v>18</v>
      </c>
      <c r="G803" s="26">
        <v>1</v>
      </c>
      <c r="H803" s="31"/>
      <c r="I803" s="27">
        <v>0</v>
      </c>
      <c r="J803" s="28">
        <f t="shared" si="25"/>
        <v>0</v>
      </c>
      <c r="K803" s="29" t="s">
        <v>50</v>
      </c>
      <c r="L803" s="29" t="s">
        <v>45</v>
      </c>
      <c r="M803" s="29" t="s">
        <v>51</v>
      </c>
      <c r="N803" s="30" t="str">
        <f>VLOOKUP(M803,[9]OPERACIONAL!$A$1:$C$13,2,FALSE)</f>
        <v>SELECIONAR</v>
      </c>
    </row>
    <row r="804" spans="2:14">
      <c r="B804" s="23" t="str">
        <f t="shared" si="24"/>
        <v>U.</v>
      </c>
      <c r="C804" s="24" t="s">
        <v>4</v>
      </c>
      <c r="D804" s="25"/>
      <c r="E804" s="25"/>
      <c r="F804" s="24" t="s">
        <v>18</v>
      </c>
      <c r="G804" s="26">
        <v>1</v>
      </c>
      <c r="H804" s="31"/>
      <c r="I804" s="27">
        <v>0</v>
      </c>
      <c r="J804" s="28">
        <f t="shared" si="25"/>
        <v>0</v>
      </c>
      <c r="K804" s="29" t="s">
        <v>50</v>
      </c>
      <c r="L804" s="29" t="s">
        <v>45</v>
      </c>
      <c r="M804" s="29" t="s">
        <v>51</v>
      </c>
      <c r="N804" s="30" t="str">
        <f>VLOOKUP(M804,[9]OPERACIONAL!$A$1:$C$13,2,FALSE)</f>
        <v>SELECIONAR</v>
      </c>
    </row>
    <row r="805" spans="2:14">
      <c r="B805" s="23" t="str">
        <f t="shared" si="24"/>
        <v>U.</v>
      </c>
      <c r="C805" s="24" t="s">
        <v>4</v>
      </c>
      <c r="D805" s="25"/>
      <c r="E805" s="25"/>
      <c r="F805" s="24" t="s">
        <v>18</v>
      </c>
      <c r="G805" s="26">
        <v>1</v>
      </c>
      <c r="H805" s="31"/>
      <c r="I805" s="27">
        <v>0</v>
      </c>
      <c r="J805" s="28">
        <f t="shared" si="25"/>
        <v>0</v>
      </c>
      <c r="K805" s="29" t="s">
        <v>50</v>
      </c>
      <c r="L805" s="29" t="s">
        <v>45</v>
      </c>
      <c r="M805" s="29" t="s">
        <v>51</v>
      </c>
      <c r="N805" s="30" t="str">
        <f>VLOOKUP(M805,[9]OPERACIONAL!$A$1:$C$13,2,FALSE)</f>
        <v>SELECIONAR</v>
      </c>
    </row>
    <row r="806" spans="2:14">
      <c r="B806" s="23" t="str">
        <f t="shared" si="24"/>
        <v>U.</v>
      </c>
      <c r="C806" s="24" t="s">
        <v>4</v>
      </c>
      <c r="D806" s="25"/>
      <c r="E806" s="25"/>
      <c r="F806" s="24" t="s">
        <v>18</v>
      </c>
      <c r="G806" s="26">
        <v>1</v>
      </c>
      <c r="H806" s="31"/>
      <c r="I806" s="27">
        <v>0</v>
      </c>
      <c r="J806" s="28">
        <f t="shared" si="25"/>
        <v>0</v>
      </c>
      <c r="K806" s="29" t="s">
        <v>50</v>
      </c>
      <c r="L806" s="29" t="s">
        <v>45</v>
      </c>
      <c r="M806" s="29" t="s">
        <v>51</v>
      </c>
      <c r="N806" s="30" t="str">
        <f>VLOOKUP(M806,[9]OPERACIONAL!$A$1:$C$13,2,FALSE)</f>
        <v>SELECIONAR</v>
      </c>
    </row>
    <row r="807" spans="2:14">
      <c r="B807" s="23" t="str">
        <f t="shared" si="24"/>
        <v>U.</v>
      </c>
      <c r="C807" s="24" t="s">
        <v>4</v>
      </c>
      <c r="D807" s="25"/>
      <c r="E807" s="25"/>
      <c r="F807" s="24" t="s">
        <v>18</v>
      </c>
      <c r="G807" s="26">
        <v>1</v>
      </c>
      <c r="H807" s="31"/>
      <c r="I807" s="27">
        <v>0</v>
      </c>
      <c r="J807" s="28">
        <f t="shared" si="25"/>
        <v>0</v>
      </c>
      <c r="K807" s="29" t="s">
        <v>50</v>
      </c>
      <c r="L807" s="29" t="s">
        <v>45</v>
      </c>
      <c r="M807" s="29" t="s">
        <v>51</v>
      </c>
      <c r="N807" s="30" t="str">
        <f>VLOOKUP(M807,[9]OPERACIONAL!$A$1:$C$13,2,FALSE)</f>
        <v>SELECIONAR</v>
      </c>
    </row>
    <row r="808" spans="2:14">
      <c r="B808" s="23" t="str">
        <f t="shared" si="24"/>
        <v>U.</v>
      </c>
      <c r="C808" s="24" t="s">
        <v>4</v>
      </c>
      <c r="D808" s="25"/>
      <c r="E808" s="25"/>
      <c r="F808" s="24" t="s">
        <v>18</v>
      </c>
      <c r="G808" s="26">
        <v>1</v>
      </c>
      <c r="H808" s="31"/>
      <c r="I808" s="27">
        <v>0</v>
      </c>
      <c r="J808" s="28">
        <f t="shared" si="25"/>
        <v>0</v>
      </c>
      <c r="K808" s="29" t="s">
        <v>50</v>
      </c>
      <c r="L808" s="29" t="s">
        <v>45</v>
      </c>
      <c r="M808" s="29" t="s">
        <v>51</v>
      </c>
      <c r="N808" s="30" t="str">
        <f>VLOOKUP(M808,[9]OPERACIONAL!$A$1:$C$13,2,FALSE)</f>
        <v>SELECIONAR</v>
      </c>
    </row>
    <row r="809" spans="2:14">
      <c r="B809" s="23" t="str">
        <f t="shared" si="24"/>
        <v>U.</v>
      </c>
      <c r="C809" s="24" t="s">
        <v>4</v>
      </c>
      <c r="D809" s="25"/>
      <c r="E809" s="25"/>
      <c r="F809" s="24" t="s">
        <v>18</v>
      </c>
      <c r="G809" s="26">
        <v>1</v>
      </c>
      <c r="H809" s="31"/>
      <c r="I809" s="27">
        <v>0</v>
      </c>
      <c r="J809" s="28">
        <f t="shared" si="25"/>
        <v>0</v>
      </c>
      <c r="K809" s="29" t="s">
        <v>50</v>
      </c>
      <c r="L809" s="29" t="s">
        <v>45</v>
      </c>
      <c r="M809" s="29" t="s">
        <v>51</v>
      </c>
      <c r="N809" s="30" t="str">
        <f>VLOOKUP(M809,[9]OPERACIONAL!$A$1:$C$13,2,FALSE)</f>
        <v>SELECIONAR</v>
      </c>
    </row>
    <row r="810" spans="2:14">
      <c r="B810" s="23" t="str">
        <f t="shared" si="24"/>
        <v>U.</v>
      </c>
      <c r="C810" s="24" t="s">
        <v>4</v>
      </c>
      <c r="D810" s="25"/>
      <c r="E810" s="25"/>
      <c r="F810" s="24" t="s">
        <v>18</v>
      </c>
      <c r="G810" s="26">
        <v>1</v>
      </c>
      <c r="H810" s="31"/>
      <c r="I810" s="27">
        <v>0</v>
      </c>
      <c r="J810" s="28">
        <f t="shared" si="25"/>
        <v>0</v>
      </c>
      <c r="K810" s="29" t="s">
        <v>50</v>
      </c>
      <c r="L810" s="29" t="s">
        <v>45</v>
      </c>
      <c r="M810" s="29" t="s">
        <v>51</v>
      </c>
      <c r="N810" s="30" t="str">
        <f>VLOOKUP(M810,[9]OPERACIONAL!$A$1:$C$13,2,FALSE)</f>
        <v>SELECIONAR</v>
      </c>
    </row>
    <row r="811" spans="2:14">
      <c r="B811" s="23" t="str">
        <f t="shared" si="24"/>
        <v>U.</v>
      </c>
      <c r="C811" s="24" t="s">
        <v>4</v>
      </c>
      <c r="D811" s="25"/>
      <c r="E811" s="25"/>
      <c r="F811" s="24" t="s">
        <v>18</v>
      </c>
      <c r="G811" s="26">
        <v>1</v>
      </c>
      <c r="H811" s="31"/>
      <c r="I811" s="27">
        <v>0</v>
      </c>
      <c r="J811" s="28">
        <f t="shared" si="25"/>
        <v>0</v>
      </c>
      <c r="K811" s="29" t="s">
        <v>50</v>
      </c>
      <c r="L811" s="29" t="s">
        <v>45</v>
      </c>
      <c r="M811" s="29" t="s">
        <v>51</v>
      </c>
      <c r="N811" s="30" t="str">
        <f>VLOOKUP(M811,[9]OPERACIONAL!$A$1:$C$13,2,FALSE)</f>
        <v>SELECIONAR</v>
      </c>
    </row>
    <row r="812" spans="2:14">
      <c r="B812" s="23" t="str">
        <f t="shared" si="24"/>
        <v>U.</v>
      </c>
      <c r="C812" s="24" t="s">
        <v>4</v>
      </c>
      <c r="D812" s="25"/>
      <c r="E812" s="25"/>
      <c r="F812" s="24" t="s">
        <v>18</v>
      </c>
      <c r="G812" s="26">
        <v>1</v>
      </c>
      <c r="H812" s="31"/>
      <c r="I812" s="27">
        <v>0</v>
      </c>
      <c r="J812" s="28">
        <f t="shared" si="25"/>
        <v>0</v>
      </c>
      <c r="K812" s="29" t="s">
        <v>50</v>
      </c>
      <c r="L812" s="29" t="s">
        <v>45</v>
      </c>
      <c r="M812" s="29" t="s">
        <v>51</v>
      </c>
      <c r="N812" s="30" t="str">
        <f>VLOOKUP(M812,[9]OPERACIONAL!$A$1:$C$13,2,FALSE)</f>
        <v>SELECIONAR</v>
      </c>
    </row>
    <row r="813" spans="2:14">
      <c r="B813" s="23" t="str">
        <f t="shared" si="24"/>
        <v>U.</v>
      </c>
      <c r="C813" s="24" t="s">
        <v>4</v>
      </c>
      <c r="D813" s="25"/>
      <c r="E813" s="25"/>
      <c r="F813" s="24" t="s">
        <v>18</v>
      </c>
      <c r="G813" s="26">
        <v>1</v>
      </c>
      <c r="H813" s="31"/>
      <c r="I813" s="27">
        <v>0</v>
      </c>
      <c r="J813" s="28">
        <f t="shared" si="25"/>
        <v>0</v>
      </c>
      <c r="K813" s="29" t="s">
        <v>50</v>
      </c>
      <c r="L813" s="29" t="s">
        <v>45</v>
      </c>
      <c r="M813" s="29" t="s">
        <v>51</v>
      </c>
      <c r="N813" s="30" t="str">
        <f>VLOOKUP(M813,[9]OPERACIONAL!$A$1:$C$13,2,FALSE)</f>
        <v>SELECIONAR</v>
      </c>
    </row>
    <row r="814" spans="2:14">
      <c r="B814" s="23" t="str">
        <f t="shared" si="24"/>
        <v>U.</v>
      </c>
      <c r="C814" s="24" t="s">
        <v>4</v>
      </c>
      <c r="D814" s="25"/>
      <c r="E814" s="25"/>
      <c r="F814" s="24" t="s">
        <v>18</v>
      </c>
      <c r="G814" s="26">
        <v>1</v>
      </c>
      <c r="H814" s="31"/>
      <c r="I814" s="27">
        <v>0</v>
      </c>
      <c r="J814" s="28">
        <f t="shared" si="25"/>
        <v>0</v>
      </c>
      <c r="K814" s="29" t="s">
        <v>50</v>
      </c>
      <c r="L814" s="29" t="s">
        <v>45</v>
      </c>
      <c r="M814" s="29" t="s">
        <v>51</v>
      </c>
      <c r="N814" s="30" t="str">
        <f>VLOOKUP(M814,[9]OPERACIONAL!$A$1:$C$13,2,FALSE)</f>
        <v>SELECIONAR</v>
      </c>
    </row>
    <row r="815" spans="2:14">
      <c r="B815" s="23" t="str">
        <f t="shared" si="24"/>
        <v>U.</v>
      </c>
      <c r="C815" s="24" t="s">
        <v>4</v>
      </c>
      <c r="D815" s="25"/>
      <c r="E815" s="25"/>
      <c r="F815" s="24" t="s">
        <v>18</v>
      </c>
      <c r="G815" s="26">
        <v>1</v>
      </c>
      <c r="H815" s="31"/>
      <c r="I815" s="27">
        <v>0</v>
      </c>
      <c r="J815" s="28">
        <f t="shared" si="25"/>
        <v>0</v>
      </c>
      <c r="K815" s="29" t="s">
        <v>50</v>
      </c>
      <c r="L815" s="29" t="s">
        <v>45</v>
      </c>
      <c r="M815" s="29" t="s">
        <v>51</v>
      </c>
      <c r="N815" s="30" t="str">
        <f>VLOOKUP(M815,[9]OPERACIONAL!$A$1:$C$13,2,FALSE)</f>
        <v>SELECIONAR</v>
      </c>
    </row>
    <row r="816" spans="2:14">
      <c r="B816" s="23" t="str">
        <f t="shared" si="24"/>
        <v>U.</v>
      </c>
      <c r="C816" s="24" t="s">
        <v>4</v>
      </c>
      <c r="D816" s="25"/>
      <c r="E816" s="25"/>
      <c r="F816" s="24" t="s">
        <v>18</v>
      </c>
      <c r="G816" s="26">
        <v>1</v>
      </c>
      <c r="H816" s="31"/>
      <c r="I816" s="27">
        <v>0</v>
      </c>
      <c r="J816" s="28">
        <f t="shared" si="25"/>
        <v>0</v>
      </c>
      <c r="K816" s="29" t="s">
        <v>50</v>
      </c>
      <c r="L816" s="29" t="s">
        <v>45</v>
      </c>
      <c r="M816" s="29" t="s">
        <v>51</v>
      </c>
      <c r="N816" s="30" t="str">
        <f>VLOOKUP(M816,[9]OPERACIONAL!$A$1:$C$13,2,FALSE)</f>
        <v>SELECIONAR</v>
      </c>
    </row>
    <row r="817" spans="2:14">
      <c r="B817" s="23" t="str">
        <f t="shared" si="24"/>
        <v>U.</v>
      </c>
      <c r="C817" s="24" t="s">
        <v>4</v>
      </c>
      <c r="D817" s="25"/>
      <c r="E817" s="25"/>
      <c r="F817" s="24" t="s">
        <v>18</v>
      </c>
      <c r="G817" s="26">
        <v>1</v>
      </c>
      <c r="H817" s="31"/>
      <c r="I817" s="27">
        <v>0</v>
      </c>
      <c r="J817" s="28">
        <f t="shared" si="25"/>
        <v>0</v>
      </c>
      <c r="K817" s="29" t="s">
        <v>50</v>
      </c>
      <c r="L817" s="29" t="s">
        <v>45</v>
      </c>
      <c r="M817" s="29" t="s">
        <v>51</v>
      </c>
      <c r="N817" s="30" t="str">
        <f>VLOOKUP(M817,[9]OPERACIONAL!$A$1:$C$13,2,FALSE)</f>
        <v>SELECIONAR</v>
      </c>
    </row>
    <row r="818" spans="2:14">
      <c r="B818" s="23" t="str">
        <f t="shared" si="24"/>
        <v>U.</v>
      </c>
      <c r="C818" s="24" t="s">
        <v>4</v>
      </c>
      <c r="D818" s="25"/>
      <c r="E818" s="25"/>
      <c r="F818" s="24" t="s">
        <v>18</v>
      </c>
      <c r="G818" s="26">
        <v>1</v>
      </c>
      <c r="H818" s="31"/>
      <c r="I818" s="27">
        <v>0</v>
      </c>
      <c r="J818" s="28">
        <f t="shared" si="25"/>
        <v>0</v>
      </c>
      <c r="K818" s="29" t="s">
        <v>50</v>
      </c>
      <c r="L818" s="29" t="s">
        <v>45</v>
      </c>
      <c r="M818" s="29" t="s">
        <v>51</v>
      </c>
      <c r="N818" s="30" t="str">
        <f>VLOOKUP(M818,[9]OPERACIONAL!$A$1:$C$13,2,FALSE)</f>
        <v>SELECIONAR</v>
      </c>
    </row>
    <row r="819" spans="2:14">
      <c r="B819" s="23" t="str">
        <f t="shared" si="24"/>
        <v>U.</v>
      </c>
      <c r="C819" s="24" t="s">
        <v>4</v>
      </c>
      <c r="D819" s="25"/>
      <c r="E819" s="25"/>
      <c r="F819" s="24" t="s">
        <v>18</v>
      </c>
      <c r="G819" s="26">
        <v>1</v>
      </c>
      <c r="H819" s="31"/>
      <c r="I819" s="27">
        <v>0</v>
      </c>
      <c r="J819" s="28">
        <f t="shared" si="25"/>
        <v>0</v>
      </c>
      <c r="K819" s="29" t="s">
        <v>50</v>
      </c>
      <c r="L819" s="29" t="s">
        <v>45</v>
      </c>
      <c r="M819" s="29" t="s">
        <v>51</v>
      </c>
      <c r="N819" s="30" t="str">
        <f>VLOOKUP(M819,[9]OPERACIONAL!$A$1:$C$13,2,FALSE)</f>
        <v>SELECIONAR</v>
      </c>
    </row>
    <row r="820" spans="2:14">
      <c r="B820" s="23" t="str">
        <f t="shared" si="24"/>
        <v>U.</v>
      </c>
      <c r="C820" s="24" t="s">
        <v>4</v>
      </c>
      <c r="D820" s="25"/>
      <c r="E820" s="25"/>
      <c r="F820" s="24" t="s">
        <v>18</v>
      </c>
      <c r="G820" s="26">
        <v>1</v>
      </c>
      <c r="H820" s="31"/>
      <c r="I820" s="27">
        <v>0</v>
      </c>
      <c r="J820" s="28">
        <f t="shared" si="25"/>
        <v>0</v>
      </c>
      <c r="K820" s="29" t="s">
        <v>50</v>
      </c>
      <c r="L820" s="29" t="s">
        <v>45</v>
      </c>
      <c r="M820" s="29" t="s">
        <v>51</v>
      </c>
      <c r="N820" s="30" t="str">
        <f>VLOOKUP(M820,[9]OPERACIONAL!$A$1:$C$13,2,FALSE)</f>
        <v>SELECIONAR</v>
      </c>
    </row>
    <row r="821" spans="2:14">
      <c r="B821" s="23" t="str">
        <f t="shared" si="24"/>
        <v>U.</v>
      </c>
      <c r="C821" s="24" t="s">
        <v>4</v>
      </c>
      <c r="D821" s="25"/>
      <c r="E821" s="25"/>
      <c r="F821" s="24" t="s">
        <v>18</v>
      </c>
      <c r="G821" s="26">
        <v>1</v>
      </c>
      <c r="H821" s="31"/>
      <c r="I821" s="27">
        <v>0</v>
      </c>
      <c r="J821" s="28">
        <f t="shared" si="25"/>
        <v>0</v>
      </c>
      <c r="K821" s="29" t="s">
        <v>50</v>
      </c>
      <c r="L821" s="29" t="s">
        <v>45</v>
      </c>
      <c r="M821" s="29" t="s">
        <v>51</v>
      </c>
      <c r="N821" s="30" t="str">
        <f>VLOOKUP(M821,[9]OPERACIONAL!$A$1:$C$13,2,FALSE)</f>
        <v>SELECIONAR</v>
      </c>
    </row>
    <row r="822" spans="2:14">
      <c r="B822" s="23" t="str">
        <f t="shared" si="24"/>
        <v>U.</v>
      </c>
      <c r="C822" s="24" t="s">
        <v>4</v>
      </c>
      <c r="D822" s="25"/>
      <c r="E822" s="25"/>
      <c r="F822" s="24" t="s">
        <v>18</v>
      </c>
      <c r="G822" s="26">
        <v>1</v>
      </c>
      <c r="H822" s="31"/>
      <c r="I822" s="27">
        <v>0</v>
      </c>
      <c r="J822" s="28">
        <f t="shared" si="25"/>
        <v>0</v>
      </c>
      <c r="K822" s="29" t="s">
        <v>50</v>
      </c>
      <c r="L822" s="29" t="s">
        <v>45</v>
      </c>
      <c r="M822" s="29" t="s">
        <v>51</v>
      </c>
      <c r="N822" s="30" t="str">
        <f>VLOOKUP(M822,[9]OPERACIONAL!$A$1:$C$13,2,FALSE)</f>
        <v>SELECIONAR</v>
      </c>
    </row>
    <row r="823" spans="2:14">
      <c r="B823" s="23" t="str">
        <f t="shared" si="24"/>
        <v>U.</v>
      </c>
      <c r="C823" s="24" t="s">
        <v>4</v>
      </c>
      <c r="D823" s="25"/>
      <c r="E823" s="25"/>
      <c r="F823" s="24" t="s">
        <v>18</v>
      </c>
      <c r="G823" s="26">
        <v>1</v>
      </c>
      <c r="H823" s="31"/>
      <c r="I823" s="27">
        <v>0</v>
      </c>
      <c r="J823" s="28">
        <f t="shared" si="25"/>
        <v>0</v>
      </c>
      <c r="K823" s="29" t="s">
        <v>50</v>
      </c>
      <c r="L823" s="29" t="s">
        <v>45</v>
      </c>
      <c r="M823" s="29" t="s">
        <v>51</v>
      </c>
      <c r="N823" s="30" t="str">
        <f>VLOOKUP(M823,[9]OPERACIONAL!$A$1:$C$13,2,FALSE)</f>
        <v>SELECIONAR</v>
      </c>
    </row>
    <row r="824" spans="2:14">
      <c r="B824" s="23" t="str">
        <f t="shared" si="24"/>
        <v>U.</v>
      </c>
      <c r="C824" s="24" t="s">
        <v>4</v>
      </c>
      <c r="D824" s="25"/>
      <c r="E824" s="25"/>
      <c r="F824" s="24" t="s">
        <v>18</v>
      </c>
      <c r="G824" s="26">
        <v>1</v>
      </c>
      <c r="H824" s="31"/>
      <c r="I824" s="27">
        <v>0</v>
      </c>
      <c r="J824" s="28">
        <f t="shared" si="25"/>
        <v>0</v>
      </c>
      <c r="K824" s="29" t="s">
        <v>50</v>
      </c>
      <c r="L824" s="29" t="s">
        <v>45</v>
      </c>
      <c r="M824" s="29" t="s">
        <v>51</v>
      </c>
      <c r="N824" s="30" t="str">
        <f>VLOOKUP(M824,[9]OPERACIONAL!$A$1:$C$13,2,FALSE)</f>
        <v>SELECIONAR</v>
      </c>
    </row>
    <row r="825" spans="2:14">
      <c r="B825" s="23" t="str">
        <f t="shared" si="24"/>
        <v>U.</v>
      </c>
      <c r="C825" s="24" t="s">
        <v>4</v>
      </c>
      <c r="D825" s="25"/>
      <c r="E825" s="25"/>
      <c r="F825" s="24" t="s">
        <v>18</v>
      </c>
      <c r="G825" s="26">
        <v>1</v>
      </c>
      <c r="H825" s="31"/>
      <c r="I825" s="27">
        <v>0</v>
      </c>
      <c r="J825" s="28">
        <f t="shared" si="25"/>
        <v>0</v>
      </c>
      <c r="K825" s="29" t="s">
        <v>50</v>
      </c>
      <c r="L825" s="29" t="s">
        <v>45</v>
      </c>
      <c r="M825" s="29" t="s">
        <v>51</v>
      </c>
      <c r="N825" s="30" t="str">
        <f>VLOOKUP(M825,[9]OPERACIONAL!$A$1:$C$13,2,FALSE)</f>
        <v>SELECIONAR</v>
      </c>
    </row>
    <row r="826" spans="2:14">
      <c r="B826" s="23" t="str">
        <f t="shared" si="24"/>
        <v>U.</v>
      </c>
      <c r="C826" s="24" t="s">
        <v>4</v>
      </c>
      <c r="D826" s="25"/>
      <c r="E826" s="25"/>
      <c r="F826" s="24" t="s">
        <v>18</v>
      </c>
      <c r="G826" s="26">
        <v>1</v>
      </c>
      <c r="H826" s="31"/>
      <c r="I826" s="27">
        <v>0</v>
      </c>
      <c r="J826" s="28">
        <f t="shared" si="25"/>
        <v>0</v>
      </c>
      <c r="K826" s="29" t="s">
        <v>50</v>
      </c>
      <c r="L826" s="29" t="s">
        <v>45</v>
      </c>
      <c r="M826" s="29" t="s">
        <v>51</v>
      </c>
      <c r="N826" s="30" t="str">
        <f>VLOOKUP(M826,[9]OPERACIONAL!$A$1:$C$13,2,FALSE)</f>
        <v>SELECIONAR</v>
      </c>
    </row>
    <row r="827" spans="2:14">
      <c r="B827" s="23" t="str">
        <f t="shared" si="24"/>
        <v>U.</v>
      </c>
      <c r="C827" s="24" t="s">
        <v>4</v>
      </c>
      <c r="D827" s="25"/>
      <c r="E827" s="25"/>
      <c r="F827" s="24" t="s">
        <v>18</v>
      </c>
      <c r="G827" s="26">
        <v>1</v>
      </c>
      <c r="H827" s="31"/>
      <c r="I827" s="27">
        <v>0</v>
      </c>
      <c r="J827" s="28">
        <f t="shared" si="25"/>
        <v>0</v>
      </c>
      <c r="K827" s="29" t="s">
        <v>50</v>
      </c>
      <c r="L827" s="29" t="s">
        <v>45</v>
      </c>
      <c r="M827" s="29" t="s">
        <v>51</v>
      </c>
      <c r="N827" s="30" t="str">
        <f>VLOOKUP(M827,[9]OPERACIONAL!$A$1:$C$13,2,FALSE)</f>
        <v>SELECIONAR</v>
      </c>
    </row>
    <row r="828" spans="2:14">
      <c r="B828" s="23" t="str">
        <f t="shared" si="24"/>
        <v>U.</v>
      </c>
      <c r="C828" s="24" t="s">
        <v>4</v>
      </c>
      <c r="D828" s="25"/>
      <c r="E828" s="25"/>
      <c r="F828" s="24" t="s">
        <v>18</v>
      </c>
      <c r="G828" s="26">
        <v>1</v>
      </c>
      <c r="H828" s="31"/>
      <c r="I828" s="27">
        <v>0</v>
      </c>
      <c r="J828" s="28">
        <f t="shared" si="25"/>
        <v>0</v>
      </c>
      <c r="K828" s="29" t="s">
        <v>50</v>
      </c>
      <c r="L828" s="29" t="s">
        <v>45</v>
      </c>
      <c r="M828" s="29" t="s">
        <v>51</v>
      </c>
      <c r="N828" s="30" t="str">
        <f>VLOOKUP(M828,[9]OPERACIONAL!$A$1:$C$13,2,FALSE)</f>
        <v>SELECIONAR</v>
      </c>
    </row>
    <row r="829" spans="2:14">
      <c r="B829" s="23" t="str">
        <f t="shared" si="24"/>
        <v>U.</v>
      </c>
      <c r="C829" s="24" t="s">
        <v>4</v>
      </c>
      <c r="D829" s="25"/>
      <c r="E829" s="25"/>
      <c r="F829" s="24" t="s">
        <v>18</v>
      </c>
      <c r="G829" s="26">
        <v>1</v>
      </c>
      <c r="H829" s="31"/>
      <c r="I829" s="27">
        <v>0</v>
      </c>
      <c r="J829" s="28">
        <f t="shared" si="25"/>
        <v>0</v>
      </c>
      <c r="K829" s="29" t="s">
        <v>50</v>
      </c>
      <c r="L829" s="29" t="s">
        <v>45</v>
      </c>
      <c r="M829" s="29" t="s">
        <v>51</v>
      </c>
      <c r="N829" s="30" t="str">
        <f>VLOOKUP(M829,[9]OPERACIONAL!$A$1:$C$13,2,FALSE)</f>
        <v>SELECIONAR</v>
      </c>
    </row>
    <row r="830" spans="2:14">
      <c r="B830" s="23" t="str">
        <f t="shared" si="24"/>
        <v>U.</v>
      </c>
      <c r="C830" s="24" t="s">
        <v>4</v>
      </c>
      <c r="D830" s="25"/>
      <c r="E830" s="25"/>
      <c r="F830" s="24" t="s">
        <v>18</v>
      </c>
      <c r="G830" s="26">
        <v>1</v>
      </c>
      <c r="H830" s="31"/>
      <c r="I830" s="27">
        <v>0</v>
      </c>
      <c r="J830" s="28">
        <f t="shared" si="25"/>
        <v>0</v>
      </c>
      <c r="K830" s="29" t="s">
        <v>50</v>
      </c>
      <c r="L830" s="29" t="s">
        <v>45</v>
      </c>
      <c r="M830" s="29" t="s">
        <v>51</v>
      </c>
      <c r="N830" s="30" t="str">
        <f>VLOOKUP(M830,[9]OPERACIONAL!$A$1:$C$13,2,FALSE)</f>
        <v>SELECIONAR</v>
      </c>
    </row>
    <row r="831" spans="2:14">
      <c r="B831" s="23" t="str">
        <f t="shared" si="24"/>
        <v>U.</v>
      </c>
      <c r="C831" s="24" t="s">
        <v>4</v>
      </c>
      <c r="D831" s="25"/>
      <c r="E831" s="25"/>
      <c r="F831" s="24" t="s">
        <v>18</v>
      </c>
      <c r="G831" s="26">
        <v>1</v>
      </c>
      <c r="H831" s="31"/>
      <c r="I831" s="27">
        <v>0</v>
      </c>
      <c r="J831" s="28">
        <f t="shared" si="25"/>
        <v>0</v>
      </c>
      <c r="K831" s="29" t="s">
        <v>50</v>
      </c>
      <c r="L831" s="29" t="s">
        <v>45</v>
      </c>
      <c r="M831" s="29" t="s">
        <v>51</v>
      </c>
      <c r="N831" s="30" t="str">
        <f>VLOOKUP(M831,[9]OPERACIONAL!$A$1:$C$13,2,FALSE)</f>
        <v>SELECIONAR</v>
      </c>
    </row>
    <row r="832" spans="2:14">
      <c r="B832" s="23" t="str">
        <f t="shared" si="24"/>
        <v>U.</v>
      </c>
      <c r="C832" s="24" t="s">
        <v>4</v>
      </c>
      <c r="D832" s="25"/>
      <c r="E832" s="25"/>
      <c r="F832" s="24" t="s">
        <v>18</v>
      </c>
      <c r="G832" s="26">
        <v>1</v>
      </c>
      <c r="H832" s="31"/>
      <c r="I832" s="27">
        <v>0</v>
      </c>
      <c r="J832" s="28">
        <f t="shared" si="25"/>
        <v>0</v>
      </c>
      <c r="K832" s="29" t="s">
        <v>50</v>
      </c>
      <c r="L832" s="29" t="s">
        <v>45</v>
      </c>
      <c r="M832" s="29" t="s">
        <v>51</v>
      </c>
      <c r="N832" s="30" t="str">
        <f>VLOOKUP(M832,[9]OPERACIONAL!$A$1:$C$13,2,FALSE)</f>
        <v>SELECIONAR</v>
      </c>
    </row>
    <row r="833" spans="2:14">
      <c r="B833" s="23" t="str">
        <f t="shared" si="24"/>
        <v>U.</v>
      </c>
      <c r="C833" s="24" t="s">
        <v>4</v>
      </c>
      <c r="D833" s="25"/>
      <c r="E833" s="25"/>
      <c r="F833" s="24" t="s">
        <v>18</v>
      </c>
      <c r="G833" s="26">
        <v>1</v>
      </c>
      <c r="H833" s="31"/>
      <c r="I833" s="27">
        <v>0</v>
      </c>
      <c r="J833" s="28">
        <f t="shared" si="25"/>
        <v>0</v>
      </c>
      <c r="K833" s="29" t="s">
        <v>50</v>
      </c>
      <c r="L833" s="29" t="s">
        <v>45</v>
      </c>
      <c r="M833" s="29" t="s">
        <v>51</v>
      </c>
      <c r="N833" s="30" t="str">
        <f>VLOOKUP(M833,[9]OPERACIONAL!$A$1:$C$13,2,FALSE)</f>
        <v>SELECIONAR</v>
      </c>
    </row>
    <row r="834" spans="2:14">
      <c r="B834" s="23" t="str">
        <f t="shared" si="24"/>
        <v>U.</v>
      </c>
      <c r="C834" s="24" t="s">
        <v>4</v>
      </c>
      <c r="D834" s="25"/>
      <c r="E834" s="25"/>
      <c r="F834" s="24" t="s">
        <v>18</v>
      </c>
      <c r="G834" s="26">
        <v>1</v>
      </c>
      <c r="H834" s="31"/>
      <c r="I834" s="27">
        <v>0</v>
      </c>
      <c r="J834" s="28">
        <f t="shared" si="25"/>
        <v>0</v>
      </c>
      <c r="K834" s="29" t="s">
        <v>50</v>
      </c>
      <c r="L834" s="29" t="s">
        <v>45</v>
      </c>
      <c r="M834" s="29" t="s">
        <v>51</v>
      </c>
      <c r="N834" s="30" t="str">
        <f>VLOOKUP(M834,[9]OPERACIONAL!$A$1:$C$13,2,FALSE)</f>
        <v>SELECIONAR</v>
      </c>
    </row>
    <row r="835" spans="2:14">
      <c r="B835" s="23" t="str">
        <f t="shared" si="24"/>
        <v>U.</v>
      </c>
      <c r="C835" s="24" t="s">
        <v>4</v>
      </c>
      <c r="D835" s="25"/>
      <c r="E835" s="25"/>
      <c r="F835" s="24" t="s">
        <v>18</v>
      </c>
      <c r="G835" s="26">
        <v>1</v>
      </c>
      <c r="H835" s="31"/>
      <c r="I835" s="27">
        <v>0</v>
      </c>
      <c r="J835" s="28">
        <f t="shared" si="25"/>
        <v>0</v>
      </c>
      <c r="K835" s="29" t="s">
        <v>50</v>
      </c>
      <c r="L835" s="29" t="s">
        <v>45</v>
      </c>
      <c r="M835" s="29" t="s">
        <v>51</v>
      </c>
      <c r="N835" s="30" t="str">
        <f>VLOOKUP(M835,[9]OPERACIONAL!$A$1:$C$13,2,FALSE)</f>
        <v>SELECIONAR</v>
      </c>
    </row>
    <row r="836" spans="2:14">
      <c r="B836" s="23" t="str">
        <f t="shared" si="24"/>
        <v>U.</v>
      </c>
      <c r="C836" s="24" t="s">
        <v>4</v>
      </c>
      <c r="D836" s="25"/>
      <c r="E836" s="25"/>
      <c r="F836" s="24" t="s">
        <v>18</v>
      </c>
      <c r="G836" s="26">
        <v>1</v>
      </c>
      <c r="H836" s="31"/>
      <c r="I836" s="27">
        <v>0</v>
      </c>
      <c r="J836" s="28">
        <f t="shared" si="25"/>
        <v>0</v>
      </c>
      <c r="K836" s="29" t="s">
        <v>50</v>
      </c>
      <c r="L836" s="29" t="s">
        <v>45</v>
      </c>
      <c r="M836" s="29" t="s">
        <v>51</v>
      </c>
      <c r="N836" s="30" t="str">
        <f>VLOOKUP(M836,[9]OPERACIONAL!$A$1:$C$13,2,FALSE)</f>
        <v>SELECIONAR</v>
      </c>
    </row>
    <row r="837" spans="2:14">
      <c r="B837" s="23" t="str">
        <f t="shared" ref="B837:B900" si="26">MID(C837,1,2)</f>
        <v>U.</v>
      </c>
      <c r="C837" s="24" t="s">
        <v>4</v>
      </c>
      <c r="D837" s="25"/>
      <c r="E837" s="25"/>
      <c r="F837" s="24" t="s">
        <v>18</v>
      </c>
      <c r="G837" s="26">
        <v>1</v>
      </c>
      <c r="H837" s="31"/>
      <c r="I837" s="27">
        <v>0</v>
      </c>
      <c r="J837" s="28">
        <f t="shared" ref="J837:J900" si="27">G837*I837</f>
        <v>0</v>
      </c>
      <c r="K837" s="29" t="s">
        <v>50</v>
      </c>
      <c r="L837" s="29" t="s">
        <v>45</v>
      </c>
      <c r="M837" s="29" t="s">
        <v>51</v>
      </c>
      <c r="N837" s="30" t="str">
        <f>VLOOKUP(M837,[9]OPERACIONAL!$A$1:$C$13,2,FALSE)</f>
        <v>SELECIONAR</v>
      </c>
    </row>
    <row r="838" spans="2:14">
      <c r="B838" s="23" t="str">
        <f t="shared" si="26"/>
        <v>U.</v>
      </c>
      <c r="C838" s="24" t="s">
        <v>4</v>
      </c>
      <c r="D838" s="25"/>
      <c r="E838" s="25"/>
      <c r="F838" s="24" t="s">
        <v>18</v>
      </c>
      <c r="G838" s="26">
        <v>1</v>
      </c>
      <c r="H838" s="31"/>
      <c r="I838" s="27">
        <v>0</v>
      </c>
      <c r="J838" s="28">
        <f t="shared" si="27"/>
        <v>0</v>
      </c>
      <c r="K838" s="29" t="s">
        <v>50</v>
      </c>
      <c r="L838" s="29" t="s">
        <v>45</v>
      </c>
      <c r="M838" s="29" t="s">
        <v>51</v>
      </c>
      <c r="N838" s="30" t="str">
        <f>VLOOKUP(M838,[9]OPERACIONAL!$A$1:$C$13,2,FALSE)</f>
        <v>SELECIONAR</v>
      </c>
    </row>
    <row r="839" spans="2:14">
      <c r="B839" s="23" t="str">
        <f t="shared" si="26"/>
        <v>U.</v>
      </c>
      <c r="C839" s="24" t="s">
        <v>4</v>
      </c>
      <c r="D839" s="25"/>
      <c r="E839" s="25"/>
      <c r="F839" s="24" t="s">
        <v>18</v>
      </c>
      <c r="G839" s="26">
        <v>1</v>
      </c>
      <c r="H839" s="31"/>
      <c r="I839" s="27">
        <v>0</v>
      </c>
      <c r="J839" s="28">
        <f t="shared" si="27"/>
        <v>0</v>
      </c>
      <c r="K839" s="29" t="s">
        <v>50</v>
      </c>
      <c r="L839" s="29" t="s">
        <v>45</v>
      </c>
      <c r="M839" s="29" t="s">
        <v>51</v>
      </c>
      <c r="N839" s="30" t="str">
        <f>VLOOKUP(M839,[9]OPERACIONAL!$A$1:$C$13,2,FALSE)</f>
        <v>SELECIONAR</v>
      </c>
    </row>
    <row r="840" spans="2:14">
      <c r="B840" s="23" t="str">
        <f t="shared" si="26"/>
        <v>U.</v>
      </c>
      <c r="C840" s="24" t="s">
        <v>4</v>
      </c>
      <c r="D840" s="25"/>
      <c r="E840" s="25"/>
      <c r="F840" s="24" t="s">
        <v>18</v>
      </c>
      <c r="G840" s="26">
        <v>1</v>
      </c>
      <c r="H840" s="31"/>
      <c r="I840" s="27">
        <v>0</v>
      </c>
      <c r="J840" s="28">
        <f t="shared" si="27"/>
        <v>0</v>
      </c>
      <c r="K840" s="29" t="s">
        <v>50</v>
      </c>
      <c r="L840" s="29" t="s">
        <v>45</v>
      </c>
      <c r="M840" s="29" t="s">
        <v>51</v>
      </c>
      <c r="N840" s="30" t="str">
        <f>VLOOKUP(M840,[9]OPERACIONAL!$A$1:$C$13,2,FALSE)</f>
        <v>SELECIONAR</v>
      </c>
    </row>
    <row r="841" spans="2:14">
      <c r="B841" s="23" t="str">
        <f t="shared" si="26"/>
        <v>U.</v>
      </c>
      <c r="C841" s="24" t="s">
        <v>4</v>
      </c>
      <c r="D841" s="25"/>
      <c r="E841" s="25"/>
      <c r="F841" s="24" t="s">
        <v>18</v>
      </c>
      <c r="G841" s="26">
        <v>1</v>
      </c>
      <c r="H841" s="31"/>
      <c r="I841" s="27">
        <v>0</v>
      </c>
      <c r="J841" s="28">
        <f t="shared" si="27"/>
        <v>0</v>
      </c>
      <c r="K841" s="29" t="s">
        <v>50</v>
      </c>
      <c r="L841" s="29" t="s">
        <v>45</v>
      </c>
      <c r="M841" s="29" t="s">
        <v>51</v>
      </c>
      <c r="N841" s="30" t="str">
        <f>VLOOKUP(M841,[9]OPERACIONAL!$A$1:$C$13,2,FALSE)</f>
        <v>SELECIONAR</v>
      </c>
    </row>
    <row r="842" spans="2:14">
      <c r="B842" s="23" t="str">
        <f t="shared" si="26"/>
        <v>U.</v>
      </c>
      <c r="C842" s="24" t="s">
        <v>4</v>
      </c>
      <c r="D842" s="25"/>
      <c r="E842" s="25"/>
      <c r="F842" s="24" t="s">
        <v>18</v>
      </c>
      <c r="G842" s="26">
        <v>1</v>
      </c>
      <c r="H842" s="31"/>
      <c r="I842" s="27">
        <v>0</v>
      </c>
      <c r="J842" s="28">
        <f t="shared" si="27"/>
        <v>0</v>
      </c>
      <c r="K842" s="29" t="s">
        <v>50</v>
      </c>
      <c r="L842" s="29" t="s">
        <v>45</v>
      </c>
      <c r="M842" s="29" t="s">
        <v>51</v>
      </c>
      <c r="N842" s="30" t="str">
        <f>VLOOKUP(M842,[9]OPERACIONAL!$A$1:$C$13,2,FALSE)</f>
        <v>SELECIONAR</v>
      </c>
    </row>
    <row r="843" spans="2:14">
      <c r="B843" s="23" t="str">
        <f t="shared" si="26"/>
        <v>U.</v>
      </c>
      <c r="C843" s="24" t="s">
        <v>4</v>
      </c>
      <c r="D843" s="25"/>
      <c r="E843" s="25"/>
      <c r="F843" s="24" t="s">
        <v>18</v>
      </c>
      <c r="G843" s="26">
        <v>1</v>
      </c>
      <c r="H843" s="31"/>
      <c r="I843" s="27">
        <v>0</v>
      </c>
      <c r="J843" s="28">
        <f t="shared" si="27"/>
        <v>0</v>
      </c>
      <c r="K843" s="29" t="s">
        <v>50</v>
      </c>
      <c r="L843" s="29" t="s">
        <v>45</v>
      </c>
      <c r="M843" s="29" t="s">
        <v>51</v>
      </c>
      <c r="N843" s="30" t="str">
        <f>VLOOKUP(M843,[9]OPERACIONAL!$A$1:$C$13,2,FALSE)</f>
        <v>SELECIONAR</v>
      </c>
    </row>
    <row r="844" spans="2:14">
      <c r="B844" s="23" t="str">
        <f t="shared" si="26"/>
        <v>U.</v>
      </c>
      <c r="C844" s="24" t="s">
        <v>4</v>
      </c>
      <c r="D844" s="25"/>
      <c r="E844" s="25"/>
      <c r="F844" s="24" t="s">
        <v>18</v>
      </c>
      <c r="G844" s="26">
        <v>1</v>
      </c>
      <c r="H844" s="31"/>
      <c r="I844" s="27">
        <v>0</v>
      </c>
      <c r="J844" s="28">
        <f t="shared" si="27"/>
        <v>0</v>
      </c>
      <c r="K844" s="29" t="s">
        <v>50</v>
      </c>
      <c r="L844" s="29" t="s">
        <v>45</v>
      </c>
      <c r="M844" s="29" t="s">
        <v>51</v>
      </c>
      <c r="N844" s="30" t="str">
        <f>VLOOKUP(M844,[9]OPERACIONAL!$A$1:$C$13,2,FALSE)</f>
        <v>SELECIONAR</v>
      </c>
    </row>
    <row r="845" spans="2:14">
      <c r="B845" s="23" t="str">
        <f t="shared" si="26"/>
        <v>U.</v>
      </c>
      <c r="C845" s="24" t="s">
        <v>4</v>
      </c>
      <c r="D845" s="25"/>
      <c r="E845" s="25"/>
      <c r="F845" s="24" t="s">
        <v>18</v>
      </c>
      <c r="G845" s="26">
        <v>1</v>
      </c>
      <c r="H845" s="31"/>
      <c r="I845" s="27">
        <v>0</v>
      </c>
      <c r="J845" s="28">
        <f t="shared" si="27"/>
        <v>0</v>
      </c>
      <c r="K845" s="29" t="s">
        <v>50</v>
      </c>
      <c r="L845" s="29" t="s">
        <v>45</v>
      </c>
      <c r="M845" s="29" t="s">
        <v>51</v>
      </c>
      <c r="N845" s="30" t="str">
        <f>VLOOKUP(M845,[9]OPERACIONAL!$A$1:$C$13,2,FALSE)</f>
        <v>SELECIONAR</v>
      </c>
    </row>
    <row r="846" spans="2:14">
      <c r="B846" s="23" t="str">
        <f t="shared" si="26"/>
        <v>U.</v>
      </c>
      <c r="C846" s="24" t="s">
        <v>4</v>
      </c>
      <c r="D846" s="25"/>
      <c r="E846" s="25"/>
      <c r="F846" s="24" t="s">
        <v>18</v>
      </c>
      <c r="G846" s="26">
        <v>1</v>
      </c>
      <c r="H846" s="31"/>
      <c r="I846" s="27">
        <v>0</v>
      </c>
      <c r="J846" s="28">
        <f t="shared" si="27"/>
        <v>0</v>
      </c>
      <c r="K846" s="29" t="s">
        <v>50</v>
      </c>
      <c r="L846" s="29" t="s">
        <v>45</v>
      </c>
      <c r="M846" s="29" t="s">
        <v>51</v>
      </c>
      <c r="N846" s="30" t="str">
        <f>VLOOKUP(M846,[9]OPERACIONAL!$A$1:$C$13,2,FALSE)</f>
        <v>SELECIONAR</v>
      </c>
    </row>
    <row r="847" spans="2:14">
      <c r="B847" s="23" t="str">
        <f t="shared" si="26"/>
        <v>U.</v>
      </c>
      <c r="C847" s="24" t="s">
        <v>4</v>
      </c>
      <c r="D847" s="25"/>
      <c r="E847" s="25"/>
      <c r="F847" s="24" t="s">
        <v>18</v>
      </c>
      <c r="G847" s="26">
        <v>1</v>
      </c>
      <c r="H847" s="31"/>
      <c r="I847" s="27">
        <v>0</v>
      </c>
      <c r="J847" s="28">
        <f t="shared" si="27"/>
        <v>0</v>
      </c>
      <c r="K847" s="29" t="s">
        <v>50</v>
      </c>
      <c r="L847" s="29" t="s">
        <v>45</v>
      </c>
      <c r="M847" s="29" t="s">
        <v>51</v>
      </c>
      <c r="N847" s="30" t="str">
        <f>VLOOKUP(M847,[9]OPERACIONAL!$A$1:$C$13,2,FALSE)</f>
        <v>SELECIONAR</v>
      </c>
    </row>
    <row r="848" spans="2:14">
      <c r="B848" s="23" t="str">
        <f t="shared" si="26"/>
        <v>U.</v>
      </c>
      <c r="C848" s="24" t="s">
        <v>4</v>
      </c>
      <c r="D848" s="25"/>
      <c r="E848" s="25"/>
      <c r="F848" s="24" t="s">
        <v>18</v>
      </c>
      <c r="G848" s="26">
        <v>1</v>
      </c>
      <c r="H848" s="31"/>
      <c r="I848" s="27">
        <v>0</v>
      </c>
      <c r="J848" s="28">
        <f t="shared" si="27"/>
        <v>0</v>
      </c>
      <c r="K848" s="29" t="s">
        <v>50</v>
      </c>
      <c r="L848" s="29" t="s">
        <v>45</v>
      </c>
      <c r="M848" s="29" t="s">
        <v>51</v>
      </c>
      <c r="N848" s="30" t="str">
        <f>VLOOKUP(M848,[9]OPERACIONAL!$A$1:$C$13,2,FALSE)</f>
        <v>SELECIONAR</v>
      </c>
    </row>
    <row r="849" spans="2:14">
      <c r="B849" s="23" t="str">
        <f t="shared" si="26"/>
        <v>U.</v>
      </c>
      <c r="C849" s="24" t="s">
        <v>4</v>
      </c>
      <c r="D849" s="25"/>
      <c r="E849" s="25"/>
      <c r="F849" s="24" t="s">
        <v>18</v>
      </c>
      <c r="G849" s="26">
        <v>1</v>
      </c>
      <c r="H849" s="31"/>
      <c r="I849" s="27">
        <v>0</v>
      </c>
      <c r="J849" s="28">
        <f t="shared" si="27"/>
        <v>0</v>
      </c>
      <c r="K849" s="29" t="s">
        <v>50</v>
      </c>
      <c r="L849" s="29" t="s">
        <v>45</v>
      </c>
      <c r="M849" s="29" t="s">
        <v>51</v>
      </c>
      <c r="N849" s="30" t="str">
        <f>VLOOKUP(M849,[9]OPERACIONAL!$A$1:$C$13,2,FALSE)</f>
        <v>SELECIONAR</v>
      </c>
    </row>
    <row r="850" spans="2:14">
      <c r="B850" s="23" t="str">
        <f t="shared" si="26"/>
        <v>U.</v>
      </c>
      <c r="C850" s="24" t="s">
        <v>4</v>
      </c>
      <c r="D850" s="25"/>
      <c r="E850" s="25"/>
      <c r="F850" s="24" t="s">
        <v>18</v>
      </c>
      <c r="G850" s="26">
        <v>1</v>
      </c>
      <c r="H850" s="31"/>
      <c r="I850" s="27">
        <v>0</v>
      </c>
      <c r="J850" s="28">
        <f t="shared" si="27"/>
        <v>0</v>
      </c>
      <c r="K850" s="29" t="s">
        <v>50</v>
      </c>
      <c r="L850" s="29" t="s">
        <v>45</v>
      </c>
      <c r="M850" s="29" t="s">
        <v>51</v>
      </c>
      <c r="N850" s="30" t="str">
        <f>VLOOKUP(M850,[9]OPERACIONAL!$A$1:$C$13,2,FALSE)</f>
        <v>SELECIONAR</v>
      </c>
    </row>
    <row r="851" spans="2:14">
      <c r="B851" s="23" t="str">
        <f t="shared" si="26"/>
        <v>U.</v>
      </c>
      <c r="C851" s="24" t="s">
        <v>4</v>
      </c>
      <c r="D851" s="25"/>
      <c r="E851" s="25"/>
      <c r="F851" s="24" t="s">
        <v>18</v>
      </c>
      <c r="G851" s="26">
        <v>1</v>
      </c>
      <c r="H851" s="31"/>
      <c r="I851" s="27">
        <v>0</v>
      </c>
      <c r="J851" s="28">
        <f t="shared" si="27"/>
        <v>0</v>
      </c>
      <c r="K851" s="29" t="s">
        <v>50</v>
      </c>
      <c r="L851" s="29" t="s">
        <v>45</v>
      </c>
      <c r="M851" s="29" t="s">
        <v>51</v>
      </c>
      <c r="N851" s="30" t="str">
        <f>VLOOKUP(M851,[9]OPERACIONAL!$A$1:$C$13,2,FALSE)</f>
        <v>SELECIONAR</v>
      </c>
    </row>
    <row r="852" spans="2:14">
      <c r="B852" s="23" t="str">
        <f t="shared" si="26"/>
        <v>U.</v>
      </c>
      <c r="C852" s="24" t="s">
        <v>4</v>
      </c>
      <c r="D852" s="25"/>
      <c r="E852" s="25"/>
      <c r="F852" s="24" t="s">
        <v>18</v>
      </c>
      <c r="G852" s="26">
        <v>1</v>
      </c>
      <c r="H852" s="31"/>
      <c r="I852" s="27">
        <v>0</v>
      </c>
      <c r="J852" s="28">
        <f t="shared" si="27"/>
        <v>0</v>
      </c>
      <c r="K852" s="29" t="s">
        <v>50</v>
      </c>
      <c r="L852" s="29" t="s">
        <v>45</v>
      </c>
      <c r="M852" s="29" t="s">
        <v>51</v>
      </c>
      <c r="N852" s="30" t="str">
        <f>VLOOKUP(M852,[9]OPERACIONAL!$A$1:$C$13,2,FALSE)</f>
        <v>SELECIONAR</v>
      </c>
    </row>
    <row r="853" spans="2:14">
      <c r="B853" s="23" t="str">
        <f t="shared" si="26"/>
        <v>U.</v>
      </c>
      <c r="C853" s="24" t="s">
        <v>4</v>
      </c>
      <c r="D853" s="25"/>
      <c r="E853" s="25"/>
      <c r="F853" s="24" t="s">
        <v>18</v>
      </c>
      <c r="G853" s="26">
        <v>1</v>
      </c>
      <c r="H853" s="31"/>
      <c r="I853" s="27">
        <v>0</v>
      </c>
      <c r="J853" s="28">
        <f t="shared" si="27"/>
        <v>0</v>
      </c>
      <c r="K853" s="29" t="s">
        <v>50</v>
      </c>
      <c r="L853" s="29" t="s">
        <v>45</v>
      </c>
      <c r="M853" s="29" t="s">
        <v>51</v>
      </c>
      <c r="N853" s="30" t="str">
        <f>VLOOKUP(M853,[9]OPERACIONAL!$A$1:$C$13,2,FALSE)</f>
        <v>SELECIONAR</v>
      </c>
    </row>
    <row r="854" spans="2:14">
      <c r="B854" s="23" t="str">
        <f t="shared" si="26"/>
        <v>U.</v>
      </c>
      <c r="C854" s="24" t="s">
        <v>4</v>
      </c>
      <c r="D854" s="25"/>
      <c r="E854" s="25"/>
      <c r="F854" s="24" t="s">
        <v>18</v>
      </c>
      <c r="G854" s="26">
        <v>1</v>
      </c>
      <c r="H854" s="31"/>
      <c r="I854" s="27">
        <v>0</v>
      </c>
      <c r="J854" s="28">
        <f t="shared" si="27"/>
        <v>0</v>
      </c>
      <c r="K854" s="29" t="s">
        <v>50</v>
      </c>
      <c r="L854" s="29" t="s">
        <v>45</v>
      </c>
      <c r="M854" s="29" t="s">
        <v>51</v>
      </c>
      <c r="N854" s="30" t="str">
        <f>VLOOKUP(M854,[9]OPERACIONAL!$A$1:$C$13,2,FALSE)</f>
        <v>SELECIONAR</v>
      </c>
    </row>
    <row r="855" spans="2:14">
      <c r="B855" s="23" t="str">
        <f t="shared" si="26"/>
        <v>U.</v>
      </c>
      <c r="C855" s="24" t="s">
        <v>4</v>
      </c>
      <c r="D855" s="25"/>
      <c r="E855" s="25"/>
      <c r="F855" s="24" t="s">
        <v>18</v>
      </c>
      <c r="G855" s="26">
        <v>1</v>
      </c>
      <c r="H855" s="31"/>
      <c r="I855" s="27">
        <v>0</v>
      </c>
      <c r="J855" s="28">
        <f t="shared" si="27"/>
        <v>0</v>
      </c>
      <c r="K855" s="29" t="s">
        <v>50</v>
      </c>
      <c r="L855" s="29" t="s">
        <v>45</v>
      </c>
      <c r="M855" s="29" t="s">
        <v>51</v>
      </c>
      <c r="N855" s="30" t="str">
        <f>VLOOKUP(M855,[9]OPERACIONAL!$A$1:$C$13,2,FALSE)</f>
        <v>SELECIONAR</v>
      </c>
    </row>
    <row r="856" spans="2:14">
      <c r="B856" s="23" t="str">
        <f t="shared" si="26"/>
        <v>U.</v>
      </c>
      <c r="C856" s="24" t="s">
        <v>4</v>
      </c>
      <c r="D856" s="25"/>
      <c r="E856" s="25"/>
      <c r="F856" s="24" t="s">
        <v>18</v>
      </c>
      <c r="G856" s="26">
        <v>1</v>
      </c>
      <c r="H856" s="31"/>
      <c r="I856" s="27">
        <v>0</v>
      </c>
      <c r="J856" s="28">
        <f t="shared" si="27"/>
        <v>0</v>
      </c>
      <c r="K856" s="29" t="s">
        <v>50</v>
      </c>
      <c r="L856" s="29" t="s">
        <v>45</v>
      </c>
      <c r="M856" s="29" t="s">
        <v>51</v>
      </c>
      <c r="N856" s="30" t="str">
        <f>VLOOKUP(M856,[9]OPERACIONAL!$A$1:$C$13,2,FALSE)</f>
        <v>SELECIONAR</v>
      </c>
    </row>
    <row r="857" spans="2:14">
      <c r="B857" s="23" t="str">
        <f t="shared" si="26"/>
        <v>U.</v>
      </c>
      <c r="C857" s="24" t="s">
        <v>4</v>
      </c>
      <c r="D857" s="25"/>
      <c r="E857" s="25"/>
      <c r="F857" s="24" t="s">
        <v>18</v>
      </c>
      <c r="G857" s="26">
        <v>1</v>
      </c>
      <c r="H857" s="31"/>
      <c r="I857" s="27">
        <v>0</v>
      </c>
      <c r="J857" s="28">
        <f t="shared" si="27"/>
        <v>0</v>
      </c>
      <c r="K857" s="29" t="s">
        <v>50</v>
      </c>
      <c r="L857" s="29" t="s">
        <v>45</v>
      </c>
      <c r="M857" s="29" t="s">
        <v>51</v>
      </c>
      <c r="N857" s="30" t="str">
        <f>VLOOKUP(M857,[9]OPERACIONAL!$A$1:$C$13,2,FALSE)</f>
        <v>SELECIONAR</v>
      </c>
    </row>
    <row r="858" spans="2:14">
      <c r="B858" s="23" t="str">
        <f t="shared" si="26"/>
        <v>U.</v>
      </c>
      <c r="C858" s="24" t="s">
        <v>4</v>
      </c>
      <c r="D858" s="25"/>
      <c r="E858" s="25"/>
      <c r="F858" s="24" t="s">
        <v>18</v>
      </c>
      <c r="G858" s="26">
        <v>1</v>
      </c>
      <c r="H858" s="31"/>
      <c r="I858" s="27">
        <v>0</v>
      </c>
      <c r="J858" s="28">
        <f t="shared" si="27"/>
        <v>0</v>
      </c>
      <c r="K858" s="29" t="s">
        <v>50</v>
      </c>
      <c r="L858" s="29" t="s">
        <v>45</v>
      </c>
      <c r="M858" s="29" t="s">
        <v>51</v>
      </c>
      <c r="N858" s="30" t="str">
        <f>VLOOKUP(M858,[9]OPERACIONAL!$A$1:$C$13,2,FALSE)</f>
        <v>SELECIONAR</v>
      </c>
    </row>
    <row r="859" spans="2:14">
      <c r="B859" s="23" t="str">
        <f t="shared" si="26"/>
        <v>U.</v>
      </c>
      <c r="C859" s="24" t="s">
        <v>4</v>
      </c>
      <c r="D859" s="25"/>
      <c r="E859" s="25"/>
      <c r="F859" s="24" t="s">
        <v>18</v>
      </c>
      <c r="G859" s="26">
        <v>1</v>
      </c>
      <c r="H859" s="31"/>
      <c r="I859" s="27">
        <v>0</v>
      </c>
      <c r="J859" s="28">
        <f t="shared" si="27"/>
        <v>0</v>
      </c>
      <c r="K859" s="29" t="s">
        <v>50</v>
      </c>
      <c r="L859" s="29" t="s">
        <v>45</v>
      </c>
      <c r="M859" s="29" t="s">
        <v>51</v>
      </c>
      <c r="N859" s="30" t="str">
        <f>VLOOKUP(M859,[9]OPERACIONAL!$A$1:$C$13,2,FALSE)</f>
        <v>SELECIONAR</v>
      </c>
    </row>
    <row r="860" spans="2:14">
      <c r="B860" s="23" t="str">
        <f t="shared" si="26"/>
        <v>U.</v>
      </c>
      <c r="C860" s="24" t="s">
        <v>4</v>
      </c>
      <c r="D860" s="25"/>
      <c r="E860" s="25"/>
      <c r="F860" s="24" t="s">
        <v>18</v>
      </c>
      <c r="G860" s="26">
        <v>1</v>
      </c>
      <c r="H860" s="31"/>
      <c r="I860" s="27">
        <v>0</v>
      </c>
      <c r="J860" s="28">
        <f t="shared" si="27"/>
        <v>0</v>
      </c>
      <c r="K860" s="29" t="s">
        <v>50</v>
      </c>
      <c r="L860" s="29" t="s">
        <v>45</v>
      </c>
      <c r="M860" s="29" t="s">
        <v>51</v>
      </c>
      <c r="N860" s="30" t="str">
        <f>VLOOKUP(M860,[9]OPERACIONAL!$A$1:$C$13,2,FALSE)</f>
        <v>SELECIONAR</v>
      </c>
    </row>
    <row r="861" spans="2:14">
      <c r="B861" s="23" t="str">
        <f t="shared" si="26"/>
        <v>U.</v>
      </c>
      <c r="C861" s="24" t="s">
        <v>4</v>
      </c>
      <c r="D861" s="25"/>
      <c r="E861" s="25"/>
      <c r="F861" s="24" t="s">
        <v>18</v>
      </c>
      <c r="G861" s="26">
        <v>1</v>
      </c>
      <c r="H861" s="31"/>
      <c r="I861" s="27">
        <v>0</v>
      </c>
      <c r="J861" s="28">
        <f t="shared" si="27"/>
        <v>0</v>
      </c>
      <c r="K861" s="29" t="s">
        <v>50</v>
      </c>
      <c r="L861" s="29" t="s">
        <v>45</v>
      </c>
      <c r="M861" s="29" t="s">
        <v>51</v>
      </c>
      <c r="N861" s="30" t="str">
        <f>VLOOKUP(M861,[9]OPERACIONAL!$A$1:$C$13,2,FALSE)</f>
        <v>SELECIONAR</v>
      </c>
    </row>
    <row r="862" spans="2:14">
      <c r="B862" s="23" t="str">
        <f t="shared" si="26"/>
        <v>U.</v>
      </c>
      <c r="C862" s="24" t="s">
        <v>4</v>
      </c>
      <c r="D862" s="25"/>
      <c r="E862" s="25"/>
      <c r="F862" s="24" t="s">
        <v>18</v>
      </c>
      <c r="G862" s="26">
        <v>1</v>
      </c>
      <c r="H862" s="31"/>
      <c r="I862" s="27">
        <v>0</v>
      </c>
      <c r="J862" s="28">
        <f t="shared" si="27"/>
        <v>0</v>
      </c>
      <c r="K862" s="29" t="s">
        <v>50</v>
      </c>
      <c r="L862" s="29" t="s">
        <v>45</v>
      </c>
      <c r="M862" s="29" t="s">
        <v>51</v>
      </c>
      <c r="N862" s="30" t="str">
        <f>VLOOKUP(M862,[9]OPERACIONAL!$A$1:$C$13,2,FALSE)</f>
        <v>SELECIONAR</v>
      </c>
    </row>
    <row r="863" spans="2:14">
      <c r="B863" s="23" t="str">
        <f t="shared" si="26"/>
        <v>U.</v>
      </c>
      <c r="C863" s="24" t="s">
        <v>4</v>
      </c>
      <c r="D863" s="25"/>
      <c r="E863" s="25"/>
      <c r="F863" s="24" t="s">
        <v>18</v>
      </c>
      <c r="G863" s="26">
        <v>1</v>
      </c>
      <c r="H863" s="31"/>
      <c r="I863" s="27">
        <v>0</v>
      </c>
      <c r="J863" s="28">
        <f t="shared" si="27"/>
        <v>0</v>
      </c>
      <c r="K863" s="29" t="s">
        <v>50</v>
      </c>
      <c r="L863" s="29" t="s">
        <v>45</v>
      </c>
      <c r="M863" s="29" t="s">
        <v>51</v>
      </c>
      <c r="N863" s="30" t="str">
        <f>VLOOKUP(M863,[9]OPERACIONAL!$A$1:$C$13,2,FALSE)</f>
        <v>SELECIONAR</v>
      </c>
    </row>
    <row r="864" spans="2:14">
      <c r="B864" s="23" t="str">
        <f t="shared" si="26"/>
        <v>U.</v>
      </c>
      <c r="C864" s="24" t="s">
        <v>4</v>
      </c>
      <c r="D864" s="25"/>
      <c r="E864" s="25"/>
      <c r="F864" s="24" t="s">
        <v>18</v>
      </c>
      <c r="G864" s="26">
        <v>1</v>
      </c>
      <c r="H864" s="31"/>
      <c r="I864" s="27">
        <v>0</v>
      </c>
      <c r="J864" s="28">
        <f t="shared" si="27"/>
        <v>0</v>
      </c>
      <c r="K864" s="29" t="s">
        <v>50</v>
      </c>
      <c r="L864" s="29" t="s">
        <v>45</v>
      </c>
      <c r="M864" s="29" t="s">
        <v>51</v>
      </c>
      <c r="N864" s="30" t="str">
        <f>VLOOKUP(M864,[9]OPERACIONAL!$A$1:$C$13,2,FALSE)</f>
        <v>SELECIONAR</v>
      </c>
    </row>
    <row r="865" spans="2:14">
      <c r="B865" s="23" t="str">
        <f t="shared" si="26"/>
        <v>U.</v>
      </c>
      <c r="C865" s="24" t="s">
        <v>4</v>
      </c>
      <c r="D865" s="25"/>
      <c r="E865" s="25"/>
      <c r="F865" s="24" t="s">
        <v>18</v>
      </c>
      <c r="G865" s="26">
        <v>1</v>
      </c>
      <c r="H865" s="31"/>
      <c r="I865" s="27">
        <v>0</v>
      </c>
      <c r="J865" s="28">
        <f t="shared" si="27"/>
        <v>0</v>
      </c>
      <c r="K865" s="29" t="s">
        <v>50</v>
      </c>
      <c r="L865" s="29" t="s">
        <v>45</v>
      </c>
      <c r="M865" s="29" t="s">
        <v>51</v>
      </c>
      <c r="N865" s="30" t="str">
        <f>VLOOKUP(M865,[9]OPERACIONAL!$A$1:$C$13,2,FALSE)</f>
        <v>SELECIONAR</v>
      </c>
    </row>
    <row r="866" spans="2:14">
      <c r="B866" s="23" t="str">
        <f t="shared" si="26"/>
        <v>U.</v>
      </c>
      <c r="C866" s="24" t="s">
        <v>4</v>
      </c>
      <c r="D866" s="25"/>
      <c r="E866" s="25"/>
      <c r="F866" s="24" t="s">
        <v>18</v>
      </c>
      <c r="G866" s="26">
        <v>1</v>
      </c>
      <c r="H866" s="31"/>
      <c r="I866" s="27">
        <v>0</v>
      </c>
      <c r="J866" s="28">
        <f t="shared" si="27"/>
        <v>0</v>
      </c>
      <c r="K866" s="29" t="s">
        <v>50</v>
      </c>
      <c r="L866" s="29" t="s">
        <v>45</v>
      </c>
      <c r="M866" s="29" t="s">
        <v>51</v>
      </c>
      <c r="N866" s="30" t="str">
        <f>VLOOKUP(M866,[9]OPERACIONAL!$A$1:$C$13,2,FALSE)</f>
        <v>SELECIONAR</v>
      </c>
    </row>
    <row r="867" spans="2:14">
      <c r="B867" s="23" t="str">
        <f t="shared" si="26"/>
        <v>U.</v>
      </c>
      <c r="C867" s="24" t="s">
        <v>4</v>
      </c>
      <c r="D867" s="25"/>
      <c r="E867" s="25"/>
      <c r="F867" s="24" t="s">
        <v>18</v>
      </c>
      <c r="G867" s="26">
        <v>1</v>
      </c>
      <c r="H867" s="31"/>
      <c r="I867" s="27">
        <v>0</v>
      </c>
      <c r="J867" s="28">
        <f t="shared" si="27"/>
        <v>0</v>
      </c>
      <c r="K867" s="29" t="s">
        <v>50</v>
      </c>
      <c r="L867" s="29" t="s">
        <v>45</v>
      </c>
      <c r="M867" s="29" t="s">
        <v>51</v>
      </c>
      <c r="N867" s="30" t="str">
        <f>VLOOKUP(M867,[9]OPERACIONAL!$A$1:$C$13,2,FALSE)</f>
        <v>SELECIONAR</v>
      </c>
    </row>
    <row r="868" spans="2:14">
      <c r="B868" s="23" t="str">
        <f t="shared" si="26"/>
        <v>U.</v>
      </c>
      <c r="C868" s="24" t="s">
        <v>4</v>
      </c>
      <c r="D868" s="25"/>
      <c r="E868" s="25"/>
      <c r="F868" s="24" t="s">
        <v>18</v>
      </c>
      <c r="G868" s="26">
        <v>1</v>
      </c>
      <c r="H868" s="31"/>
      <c r="I868" s="27">
        <v>0</v>
      </c>
      <c r="J868" s="28">
        <f t="shared" si="27"/>
        <v>0</v>
      </c>
      <c r="K868" s="29" t="s">
        <v>50</v>
      </c>
      <c r="L868" s="29" t="s">
        <v>45</v>
      </c>
      <c r="M868" s="29" t="s">
        <v>51</v>
      </c>
      <c r="N868" s="30" t="str">
        <f>VLOOKUP(M868,[9]OPERACIONAL!$A$1:$C$13,2,FALSE)</f>
        <v>SELECIONAR</v>
      </c>
    </row>
    <row r="869" spans="2:14">
      <c r="B869" s="23" t="str">
        <f t="shared" si="26"/>
        <v>U.</v>
      </c>
      <c r="C869" s="24" t="s">
        <v>4</v>
      </c>
      <c r="D869" s="25"/>
      <c r="E869" s="25"/>
      <c r="F869" s="24" t="s">
        <v>18</v>
      </c>
      <c r="G869" s="26">
        <v>1</v>
      </c>
      <c r="H869" s="31"/>
      <c r="I869" s="27">
        <v>0</v>
      </c>
      <c r="J869" s="28">
        <f t="shared" si="27"/>
        <v>0</v>
      </c>
      <c r="K869" s="29" t="s">
        <v>50</v>
      </c>
      <c r="L869" s="29" t="s">
        <v>45</v>
      </c>
      <c r="M869" s="29" t="s">
        <v>51</v>
      </c>
      <c r="N869" s="30" t="str">
        <f>VLOOKUP(M869,[9]OPERACIONAL!$A$1:$C$13,2,FALSE)</f>
        <v>SELECIONAR</v>
      </c>
    </row>
    <row r="870" spans="2:14">
      <c r="B870" s="23" t="str">
        <f t="shared" si="26"/>
        <v>U.</v>
      </c>
      <c r="C870" s="24" t="s">
        <v>4</v>
      </c>
      <c r="D870" s="25"/>
      <c r="E870" s="25"/>
      <c r="F870" s="24" t="s">
        <v>18</v>
      </c>
      <c r="G870" s="26">
        <v>1</v>
      </c>
      <c r="H870" s="31"/>
      <c r="I870" s="27">
        <v>0</v>
      </c>
      <c r="J870" s="28">
        <f t="shared" si="27"/>
        <v>0</v>
      </c>
      <c r="K870" s="29" t="s">
        <v>50</v>
      </c>
      <c r="L870" s="29" t="s">
        <v>45</v>
      </c>
      <c r="M870" s="29" t="s">
        <v>51</v>
      </c>
      <c r="N870" s="30" t="str">
        <f>VLOOKUP(M870,[9]OPERACIONAL!$A$1:$C$13,2,FALSE)</f>
        <v>SELECIONAR</v>
      </c>
    </row>
    <row r="871" spans="2:14">
      <c r="B871" s="23" t="str">
        <f t="shared" si="26"/>
        <v>U.</v>
      </c>
      <c r="C871" s="24" t="s">
        <v>4</v>
      </c>
      <c r="D871" s="25"/>
      <c r="E871" s="25"/>
      <c r="F871" s="24" t="s">
        <v>18</v>
      </c>
      <c r="G871" s="26">
        <v>1</v>
      </c>
      <c r="H871" s="31"/>
      <c r="I871" s="27">
        <v>0</v>
      </c>
      <c r="J871" s="28">
        <f t="shared" si="27"/>
        <v>0</v>
      </c>
      <c r="K871" s="29" t="s">
        <v>50</v>
      </c>
      <c r="L871" s="29" t="s">
        <v>45</v>
      </c>
      <c r="M871" s="29" t="s">
        <v>51</v>
      </c>
      <c r="N871" s="30" t="str">
        <f>VLOOKUP(M871,[9]OPERACIONAL!$A$1:$C$13,2,FALSE)</f>
        <v>SELECIONAR</v>
      </c>
    </row>
    <row r="872" spans="2:14">
      <c r="B872" s="23" t="str">
        <f t="shared" si="26"/>
        <v>U.</v>
      </c>
      <c r="C872" s="24" t="s">
        <v>4</v>
      </c>
      <c r="D872" s="25"/>
      <c r="E872" s="25"/>
      <c r="F872" s="24" t="s">
        <v>18</v>
      </c>
      <c r="G872" s="26">
        <v>1</v>
      </c>
      <c r="H872" s="31"/>
      <c r="I872" s="27">
        <v>0</v>
      </c>
      <c r="J872" s="28">
        <f t="shared" si="27"/>
        <v>0</v>
      </c>
      <c r="K872" s="29" t="s">
        <v>50</v>
      </c>
      <c r="L872" s="29" t="s">
        <v>45</v>
      </c>
      <c r="M872" s="29" t="s">
        <v>51</v>
      </c>
      <c r="N872" s="30" t="str">
        <f>VLOOKUP(M872,[9]OPERACIONAL!$A$1:$C$13,2,FALSE)</f>
        <v>SELECIONAR</v>
      </c>
    </row>
    <row r="873" spans="2:14">
      <c r="B873" s="23" t="str">
        <f t="shared" si="26"/>
        <v>U.</v>
      </c>
      <c r="C873" s="24" t="s">
        <v>4</v>
      </c>
      <c r="D873" s="25"/>
      <c r="E873" s="25"/>
      <c r="F873" s="24" t="s">
        <v>18</v>
      </c>
      <c r="G873" s="26">
        <v>1</v>
      </c>
      <c r="H873" s="31"/>
      <c r="I873" s="27">
        <v>0</v>
      </c>
      <c r="J873" s="28">
        <f t="shared" si="27"/>
        <v>0</v>
      </c>
      <c r="K873" s="29" t="s">
        <v>50</v>
      </c>
      <c r="L873" s="29" t="s">
        <v>45</v>
      </c>
      <c r="M873" s="29" t="s">
        <v>51</v>
      </c>
      <c r="N873" s="30" t="str">
        <f>VLOOKUP(M873,[9]OPERACIONAL!$A$1:$C$13,2,FALSE)</f>
        <v>SELECIONAR</v>
      </c>
    </row>
    <row r="874" spans="2:14">
      <c r="B874" s="23" t="str">
        <f t="shared" si="26"/>
        <v>U.</v>
      </c>
      <c r="C874" s="24" t="s">
        <v>4</v>
      </c>
      <c r="D874" s="25"/>
      <c r="E874" s="25"/>
      <c r="F874" s="24" t="s">
        <v>18</v>
      </c>
      <c r="G874" s="26">
        <v>1</v>
      </c>
      <c r="H874" s="31"/>
      <c r="I874" s="27">
        <v>0</v>
      </c>
      <c r="J874" s="28">
        <f t="shared" si="27"/>
        <v>0</v>
      </c>
      <c r="K874" s="29" t="s">
        <v>50</v>
      </c>
      <c r="L874" s="29" t="s">
        <v>45</v>
      </c>
      <c r="M874" s="29" t="s">
        <v>51</v>
      </c>
      <c r="N874" s="30" t="str">
        <f>VLOOKUP(M874,[9]OPERACIONAL!$A$1:$C$13,2,FALSE)</f>
        <v>SELECIONAR</v>
      </c>
    </row>
    <row r="875" spans="2:14">
      <c r="B875" s="23" t="str">
        <f t="shared" si="26"/>
        <v>U.</v>
      </c>
      <c r="C875" s="24" t="s">
        <v>4</v>
      </c>
      <c r="D875" s="25"/>
      <c r="E875" s="25"/>
      <c r="F875" s="24" t="s">
        <v>18</v>
      </c>
      <c r="G875" s="26">
        <v>1</v>
      </c>
      <c r="H875" s="31"/>
      <c r="I875" s="27">
        <v>0</v>
      </c>
      <c r="J875" s="28">
        <f t="shared" si="27"/>
        <v>0</v>
      </c>
      <c r="K875" s="29" t="s">
        <v>50</v>
      </c>
      <c r="L875" s="29" t="s">
        <v>45</v>
      </c>
      <c r="M875" s="29" t="s">
        <v>51</v>
      </c>
      <c r="N875" s="30" t="str">
        <f>VLOOKUP(M875,[9]OPERACIONAL!$A$1:$C$13,2,FALSE)</f>
        <v>SELECIONAR</v>
      </c>
    </row>
    <row r="876" spans="2:14">
      <c r="B876" s="23" t="str">
        <f t="shared" si="26"/>
        <v>U.</v>
      </c>
      <c r="C876" s="24" t="s">
        <v>4</v>
      </c>
      <c r="D876" s="25"/>
      <c r="E876" s="25"/>
      <c r="F876" s="24" t="s">
        <v>18</v>
      </c>
      <c r="G876" s="26">
        <v>1</v>
      </c>
      <c r="H876" s="31"/>
      <c r="I876" s="27">
        <v>0</v>
      </c>
      <c r="J876" s="28">
        <f t="shared" si="27"/>
        <v>0</v>
      </c>
      <c r="K876" s="29" t="s">
        <v>50</v>
      </c>
      <c r="L876" s="29" t="s">
        <v>45</v>
      </c>
      <c r="M876" s="29" t="s">
        <v>51</v>
      </c>
      <c r="N876" s="30" t="str">
        <f>VLOOKUP(M876,[9]OPERACIONAL!$A$1:$C$13,2,FALSE)</f>
        <v>SELECIONAR</v>
      </c>
    </row>
    <row r="877" spans="2:14">
      <c r="B877" s="23" t="str">
        <f t="shared" si="26"/>
        <v>U.</v>
      </c>
      <c r="C877" s="24" t="s">
        <v>4</v>
      </c>
      <c r="D877" s="25"/>
      <c r="E877" s="25"/>
      <c r="F877" s="24" t="s">
        <v>18</v>
      </c>
      <c r="G877" s="26">
        <v>1</v>
      </c>
      <c r="H877" s="31"/>
      <c r="I877" s="27">
        <v>0</v>
      </c>
      <c r="J877" s="28">
        <f t="shared" si="27"/>
        <v>0</v>
      </c>
      <c r="K877" s="29" t="s">
        <v>50</v>
      </c>
      <c r="L877" s="29" t="s">
        <v>45</v>
      </c>
      <c r="M877" s="29" t="s">
        <v>51</v>
      </c>
      <c r="N877" s="30" t="str">
        <f>VLOOKUP(M877,[9]OPERACIONAL!$A$1:$C$13,2,FALSE)</f>
        <v>SELECIONAR</v>
      </c>
    </row>
    <row r="878" spans="2:14">
      <c r="B878" s="23" t="str">
        <f t="shared" si="26"/>
        <v>U.</v>
      </c>
      <c r="C878" s="24" t="s">
        <v>4</v>
      </c>
      <c r="D878" s="25"/>
      <c r="E878" s="25"/>
      <c r="F878" s="24" t="s">
        <v>18</v>
      </c>
      <c r="G878" s="26">
        <v>1</v>
      </c>
      <c r="H878" s="31"/>
      <c r="I878" s="27">
        <v>0</v>
      </c>
      <c r="J878" s="28">
        <f t="shared" si="27"/>
        <v>0</v>
      </c>
      <c r="K878" s="29" t="s">
        <v>50</v>
      </c>
      <c r="L878" s="29" t="s">
        <v>45</v>
      </c>
      <c r="M878" s="29" t="s">
        <v>51</v>
      </c>
      <c r="N878" s="30" t="str">
        <f>VLOOKUP(M878,[9]OPERACIONAL!$A$1:$C$13,2,FALSE)</f>
        <v>SELECIONAR</v>
      </c>
    </row>
    <row r="879" spans="2:14">
      <c r="B879" s="23" t="str">
        <f t="shared" si="26"/>
        <v>U.</v>
      </c>
      <c r="C879" s="24" t="s">
        <v>4</v>
      </c>
      <c r="D879" s="25"/>
      <c r="E879" s="25"/>
      <c r="F879" s="24" t="s">
        <v>18</v>
      </c>
      <c r="G879" s="26">
        <v>1</v>
      </c>
      <c r="H879" s="31"/>
      <c r="I879" s="27">
        <v>0</v>
      </c>
      <c r="J879" s="28">
        <f t="shared" si="27"/>
        <v>0</v>
      </c>
      <c r="K879" s="29" t="s">
        <v>50</v>
      </c>
      <c r="L879" s="29" t="s">
        <v>45</v>
      </c>
      <c r="M879" s="29" t="s">
        <v>51</v>
      </c>
      <c r="N879" s="30" t="str">
        <f>VLOOKUP(M879,[9]OPERACIONAL!$A$1:$C$13,2,FALSE)</f>
        <v>SELECIONAR</v>
      </c>
    </row>
    <row r="880" spans="2:14">
      <c r="B880" s="23" t="str">
        <f t="shared" si="26"/>
        <v>U.</v>
      </c>
      <c r="C880" s="24" t="s">
        <v>4</v>
      </c>
      <c r="D880" s="25"/>
      <c r="E880" s="25"/>
      <c r="F880" s="24" t="s">
        <v>18</v>
      </c>
      <c r="G880" s="26">
        <v>1</v>
      </c>
      <c r="H880" s="31"/>
      <c r="I880" s="27">
        <v>0</v>
      </c>
      <c r="J880" s="28">
        <f t="shared" si="27"/>
        <v>0</v>
      </c>
      <c r="K880" s="29" t="s">
        <v>50</v>
      </c>
      <c r="L880" s="29" t="s">
        <v>45</v>
      </c>
      <c r="M880" s="29" t="s">
        <v>51</v>
      </c>
      <c r="N880" s="30" t="str">
        <f>VLOOKUP(M880,[9]OPERACIONAL!$A$1:$C$13,2,FALSE)</f>
        <v>SELECIONAR</v>
      </c>
    </row>
    <row r="881" spans="2:14">
      <c r="B881" s="23" t="str">
        <f t="shared" si="26"/>
        <v>U.</v>
      </c>
      <c r="C881" s="24" t="s">
        <v>4</v>
      </c>
      <c r="D881" s="25"/>
      <c r="E881" s="25"/>
      <c r="F881" s="24" t="s">
        <v>18</v>
      </c>
      <c r="G881" s="26">
        <v>1</v>
      </c>
      <c r="H881" s="31"/>
      <c r="I881" s="27">
        <v>0</v>
      </c>
      <c r="J881" s="28">
        <f t="shared" si="27"/>
        <v>0</v>
      </c>
      <c r="K881" s="29" t="s">
        <v>50</v>
      </c>
      <c r="L881" s="29" t="s">
        <v>45</v>
      </c>
      <c r="M881" s="29" t="s">
        <v>51</v>
      </c>
      <c r="N881" s="30" t="str">
        <f>VLOOKUP(M881,[9]OPERACIONAL!$A$1:$C$13,2,FALSE)</f>
        <v>SELECIONAR</v>
      </c>
    </row>
    <row r="882" spans="2:14">
      <c r="B882" s="23" t="str">
        <f t="shared" si="26"/>
        <v>U.</v>
      </c>
      <c r="C882" s="24" t="s">
        <v>4</v>
      </c>
      <c r="D882" s="25"/>
      <c r="E882" s="25"/>
      <c r="F882" s="24" t="s">
        <v>18</v>
      </c>
      <c r="G882" s="26">
        <v>1</v>
      </c>
      <c r="H882" s="31"/>
      <c r="I882" s="27">
        <v>0</v>
      </c>
      <c r="J882" s="28">
        <f t="shared" si="27"/>
        <v>0</v>
      </c>
      <c r="K882" s="29" t="s">
        <v>50</v>
      </c>
      <c r="L882" s="29" t="s">
        <v>45</v>
      </c>
      <c r="M882" s="29" t="s">
        <v>51</v>
      </c>
      <c r="N882" s="30" t="str">
        <f>VLOOKUP(M882,[9]OPERACIONAL!$A$1:$C$13,2,FALSE)</f>
        <v>SELECIONAR</v>
      </c>
    </row>
    <row r="883" spans="2:14">
      <c r="B883" s="23" t="str">
        <f t="shared" si="26"/>
        <v>U.</v>
      </c>
      <c r="C883" s="24" t="s">
        <v>4</v>
      </c>
      <c r="D883" s="25"/>
      <c r="E883" s="25"/>
      <c r="F883" s="24" t="s">
        <v>18</v>
      </c>
      <c r="G883" s="26">
        <v>1</v>
      </c>
      <c r="H883" s="31"/>
      <c r="I883" s="27">
        <v>0</v>
      </c>
      <c r="J883" s="28">
        <f t="shared" si="27"/>
        <v>0</v>
      </c>
      <c r="K883" s="29" t="s">
        <v>50</v>
      </c>
      <c r="L883" s="29" t="s">
        <v>45</v>
      </c>
      <c r="M883" s="29" t="s">
        <v>51</v>
      </c>
      <c r="N883" s="30" t="str">
        <f>VLOOKUP(M883,[9]OPERACIONAL!$A$1:$C$13,2,FALSE)</f>
        <v>SELECIONAR</v>
      </c>
    </row>
    <row r="884" spans="2:14">
      <c r="B884" s="23" t="str">
        <f t="shared" si="26"/>
        <v>U.</v>
      </c>
      <c r="C884" s="24" t="s">
        <v>4</v>
      </c>
      <c r="D884" s="25"/>
      <c r="E884" s="25"/>
      <c r="F884" s="24" t="s">
        <v>18</v>
      </c>
      <c r="G884" s="26">
        <v>1</v>
      </c>
      <c r="H884" s="31"/>
      <c r="I884" s="27">
        <v>0</v>
      </c>
      <c r="J884" s="28">
        <f t="shared" si="27"/>
        <v>0</v>
      </c>
      <c r="K884" s="29" t="s">
        <v>50</v>
      </c>
      <c r="L884" s="29" t="s">
        <v>45</v>
      </c>
      <c r="M884" s="29" t="s">
        <v>51</v>
      </c>
      <c r="N884" s="30" t="str">
        <f>VLOOKUP(M884,[9]OPERACIONAL!$A$1:$C$13,2,FALSE)</f>
        <v>SELECIONAR</v>
      </c>
    </row>
    <row r="885" spans="2:14">
      <c r="B885" s="23" t="str">
        <f t="shared" si="26"/>
        <v>U.</v>
      </c>
      <c r="C885" s="24" t="s">
        <v>4</v>
      </c>
      <c r="D885" s="25"/>
      <c r="E885" s="25"/>
      <c r="F885" s="24" t="s">
        <v>18</v>
      </c>
      <c r="G885" s="26">
        <v>1</v>
      </c>
      <c r="H885" s="31"/>
      <c r="I885" s="27">
        <v>0</v>
      </c>
      <c r="J885" s="28">
        <f t="shared" si="27"/>
        <v>0</v>
      </c>
      <c r="K885" s="29" t="s">
        <v>50</v>
      </c>
      <c r="L885" s="29" t="s">
        <v>45</v>
      </c>
      <c r="M885" s="29" t="s">
        <v>51</v>
      </c>
      <c r="N885" s="30" t="str">
        <f>VLOOKUP(M885,[9]OPERACIONAL!$A$1:$C$13,2,FALSE)</f>
        <v>SELECIONAR</v>
      </c>
    </row>
    <row r="886" spans="2:14">
      <c r="B886" s="23" t="str">
        <f t="shared" si="26"/>
        <v>U.</v>
      </c>
      <c r="C886" s="24" t="s">
        <v>4</v>
      </c>
      <c r="D886" s="25"/>
      <c r="E886" s="25"/>
      <c r="F886" s="24" t="s">
        <v>18</v>
      </c>
      <c r="G886" s="26">
        <v>1</v>
      </c>
      <c r="H886" s="31"/>
      <c r="I886" s="27">
        <v>0</v>
      </c>
      <c r="J886" s="28">
        <f t="shared" si="27"/>
        <v>0</v>
      </c>
      <c r="K886" s="29" t="s">
        <v>50</v>
      </c>
      <c r="L886" s="29" t="s">
        <v>45</v>
      </c>
      <c r="M886" s="29" t="s">
        <v>51</v>
      </c>
      <c r="N886" s="30" t="str">
        <f>VLOOKUP(M886,[9]OPERACIONAL!$A$1:$C$13,2,FALSE)</f>
        <v>SELECIONAR</v>
      </c>
    </row>
    <row r="887" spans="2:14">
      <c r="B887" s="23" t="str">
        <f t="shared" si="26"/>
        <v>U.</v>
      </c>
      <c r="C887" s="24" t="s">
        <v>4</v>
      </c>
      <c r="D887" s="25"/>
      <c r="E887" s="25"/>
      <c r="F887" s="24" t="s">
        <v>18</v>
      </c>
      <c r="G887" s="26">
        <v>1</v>
      </c>
      <c r="H887" s="31"/>
      <c r="I887" s="27">
        <v>0</v>
      </c>
      <c r="J887" s="28">
        <f t="shared" si="27"/>
        <v>0</v>
      </c>
      <c r="K887" s="29" t="s">
        <v>50</v>
      </c>
      <c r="L887" s="29" t="s">
        <v>45</v>
      </c>
      <c r="M887" s="29" t="s">
        <v>51</v>
      </c>
      <c r="N887" s="30" t="str">
        <f>VLOOKUP(M887,[9]OPERACIONAL!$A$1:$C$13,2,FALSE)</f>
        <v>SELECIONAR</v>
      </c>
    </row>
    <row r="888" spans="2:14">
      <c r="B888" s="23" t="str">
        <f t="shared" si="26"/>
        <v>U.</v>
      </c>
      <c r="C888" s="24" t="s">
        <v>4</v>
      </c>
      <c r="D888" s="25"/>
      <c r="E888" s="25"/>
      <c r="F888" s="24" t="s">
        <v>18</v>
      </c>
      <c r="G888" s="26">
        <v>1</v>
      </c>
      <c r="H888" s="31"/>
      <c r="I888" s="27">
        <v>0</v>
      </c>
      <c r="J888" s="28">
        <f t="shared" si="27"/>
        <v>0</v>
      </c>
      <c r="K888" s="29" t="s">
        <v>50</v>
      </c>
      <c r="L888" s="29" t="s">
        <v>45</v>
      </c>
      <c r="M888" s="29" t="s">
        <v>51</v>
      </c>
      <c r="N888" s="30" t="str">
        <f>VLOOKUP(M888,[9]OPERACIONAL!$A$1:$C$13,2,FALSE)</f>
        <v>SELECIONAR</v>
      </c>
    </row>
    <row r="889" spans="2:14">
      <c r="B889" s="23" t="str">
        <f t="shared" si="26"/>
        <v>U.</v>
      </c>
      <c r="C889" s="24" t="s">
        <v>4</v>
      </c>
      <c r="D889" s="25"/>
      <c r="E889" s="25"/>
      <c r="F889" s="24" t="s">
        <v>18</v>
      </c>
      <c r="G889" s="26">
        <v>1</v>
      </c>
      <c r="H889" s="31"/>
      <c r="I889" s="27">
        <v>0</v>
      </c>
      <c r="J889" s="28">
        <f t="shared" si="27"/>
        <v>0</v>
      </c>
      <c r="K889" s="29" t="s">
        <v>50</v>
      </c>
      <c r="L889" s="29" t="s">
        <v>45</v>
      </c>
      <c r="M889" s="29" t="s">
        <v>51</v>
      </c>
      <c r="N889" s="30" t="str">
        <f>VLOOKUP(M889,[9]OPERACIONAL!$A$1:$C$13,2,FALSE)</f>
        <v>SELECIONAR</v>
      </c>
    </row>
    <row r="890" spans="2:14">
      <c r="B890" s="23" t="str">
        <f t="shared" si="26"/>
        <v>U.</v>
      </c>
      <c r="C890" s="24" t="s">
        <v>4</v>
      </c>
      <c r="D890" s="25"/>
      <c r="E890" s="25"/>
      <c r="F890" s="24" t="s">
        <v>18</v>
      </c>
      <c r="G890" s="26">
        <v>1</v>
      </c>
      <c r="H890" s="31"/>
      <c r="I890" s="27">
        <v>0</v>
      </c>
      <c r="J890" s="28">
        <f t="shared" si="27"/>
        <v>0</v>
      </c>
      <c r="K890" s="29" t="s">
        <v>50</v>
      </c>
      <c r="L890" s="29" t="s">
        <v>45</v>
      </c>
      <c r="M890" s="29" t="s">
        <v>51</v>
      </c>
      <c r="N890" s="30" t="str">
        <f>VLOOKUP(M890,[9]OPERACIONAL!$A$1:$C$13,2,FALSE)</f>
        <v>SELECIONAR</v>
      </c>
    </row>
    <row r="891" spans="2:14">
      <c r="B891" s="23" t="str">
        <f t="shared" si="26"/>
        <v>U.</v>
      </c>
      <c r="C891" s="24" t="s">
        <v>4</v>
      </c>
      <c r="D891" s="25"/>
      <c r="E891" s="25"/>
      <c r="F891" s="24" t="s">
        <v>18</v>
      </c>
      <c r="G891" s="26">
        <v>1</v>
      </c>
      <c r="H891" s="31"/>
      <c r="I891" s="27">
        <v>0</v>
      </c>
      <c r="J891" s="28">
        <f t="shared" si="27"/>
        <v>0</v>
      </c>
      <c r="K891" s="29" t="s">
        <v>50</v>
      </c>
      <c r="L891" s="29" t="s">
        <v>45</v>
      </c>
      <c r="M891" s="29" t="s">
        <v>51</v>
      </c>
      <c r="N891" s="30" t="str">
        <f>VLOOKUP(M891,[9]OPERACIONAL!$A$1:$C$13,2,FALSE)</f>
        <v>SELECIONAR</v>
      </c>
    </row>
    <row r="892" spans="2:14">
      <c r="B892" s="23" t="str">
        <f t="shared" si="26"/>
        <v>U.</v>
      </c>
      <c r="C892" s="24" t="s">
        <v>4</v>
      </c>
      <c r="D892" s="25"/>
      <c r="E892" s="25"/>
      <c r="F892" s="24" t="s">
        <v>18</v>
      </c>
      <c r="G892" s="26">
        <v>1</v>
      </c>
      <c r="H892" s="31"/>
      <c r="I892" s="27">
        <v>0</v>
      </c>
      <c r="J892" s="28">
        <f t="shared" si="27"/>
        <v>0</v>
      </c>
      <c r="K892" s="29" t="s">
        <v>50</v>
      </c>
      <c r="L892" s="29" t="s">
        <v>45</v>
      </c>
      <c r="M892" s="29" t="s">
        <v>51</v>
      </c>
      <c r="N892" s="30" t="str">
        <f>VLOOKUP(M892,[9]OPERACIONAL!$A$1:$C$13,2,FALSE)</f>
        <v>SELECIONAR</v>
      </c>
    </row>
    <row r="893" spans="2:14">
      <c r="B893" s="23" t="str">
        <f t="shared" si="26"/>
        <v>U.</v>
      </c>
      <c r="C893" s="24" t="s">
        <v>4</v>
      </c>
      <c r="D893" s="25"/>
      <c r="E893" s="25"/>
      <c r="F893" s="24" t="s">
        <v>18</v>
      </c>
      <c r="G893" s="26">
        <v>1</v>
      </c>
      <c r="H893" s="31"/>
      <c r="I893" s="27">
        <v>0</v>
      </c>
      <c r="J893" s="28">
        <f t="shared" si="27"/>
        <v>0</v>
      </c>
      <c r="K893" s="29" t="s">
        <v>50</v>
      </c>
      <c r="L893" s="29" t="s">
        <v>45</v>
      </c>
      <c r="M893" s="29" t="s">
        <v>51</v>
      </c>
      <c r="N893" s="30" t="str">
        <f>VLOOKUP(M893,[9]OPERACIONAL!$A$1:$C$13,2,FALSE)</f>
        <v>SELECIONAR</v>
      </c>
    </row>
    <row r="894" spans="2:14">
      <c r="B894" s="23" t="str">
        <f t="shared" si="26"/>
        <v>U.</v>
      </c>
      <c r="C894" s="24" t="s">
        <v>4</v>
      </c>
      <c r="D894" s="25"/>
      <c r="E894" s="25"/>
      <c r="F894" s="24" t="s">
        <v>18</v>
      </c>
      <c r="G894" s="26">
        <v>1</v>
      </c>
      <c r="H894" s="31"/>
      <c r="I894" s="27">
        <v>0</v>
      </c>
      <c r="J894" s="28">
        <f t="shared" si="27"/>
        <v>0</v>
      </c>
      <c r="K894" s="29" t="s">
        <v>50</v>
      </c>
      <c r="L894" s="29" t="s">
        <v>45</v>
      </c>
      <c r="M894" s="29" t="s">
        <v>51</v>
      </c>
      <c r="N894" s="30" t="str">
        <f>VLOOKUP(M894,[9]OPERACIONAL!$A$1:$C$13,2,FALSE)</f>
        <v>SELECIONAR</v>
      </c>
    </row>
    <row r="895" spans="2:14">
      <c r="B895" s="23" t="str">
        <f t="shared" si="26"/>
        <v>U.</v>
      </c>
      <c r="C895" s="24" t="s">
        <v>4</v>
      </c>
      <c r="D895" s="25"/>
      <c r="E895" s="25"/>
      <c r="F895" s="24" t="s">
        <v>18</v>
      </c>
      <c r="G895" s="26">
        <v>1</v>
      </c>
      <c r="H895" s="31"/>
      <c r="I895" s="27">
        <v>0</v>
      </c>
      <c r="J895" s="28">
        <f t="shared" si="27"/>
        <v>0</v>
      </c>
      <c r="K895" s="29" t="s">
        <v>50</v>
      </c>
      <c r="L895" s="29" t="s">
        <v>45</v>
      </c>
      <c r="M895" s="29" t="s">
        <v>51</v>
      </c>
      <c r="N895" s="30" t="str">
        <f>VLOOKUP(M895,[9]OPERACIONAL!$A$1:$C$13,2,FALSE)</f>
        <v>SELECIONAR</v>
      </c>
    </row>
    <row r="896" spans="2:14">
      <c r="B896" s="23" t="str">
        <f t="shared" si="26"/>
        <v>U.</v>
      </c>
      <c r="C896" s="24" t="s">
        <v>4</v>
      </c>
      <c r="D896" s="25"/>
      <c r="E896" s="25"/>
      <c r="F896" s="24" t="s">
        <v>18</v>
      </c>
      <c r="G896" s="26">
        <v>1</v>
      </c>
      <c r="H896" s="31"/>
      <c r="I896" s="27">
        <v>0</v>
      </c>
      <c r="J896" s="28">
        <f t="shared" si="27"/>
        <v>0</v>
      </c>
      <c r="K896" s="29" t="s">
        <v>50</v>
      </c>
      <c r="L896" s="29" t="s">
        <v>45</v>
      </c>
      <c r="M896" s="29" t="s">
        <v>51</v>
      </c>
      <c r="N896" s="30" t="str">
        <f>VLOOKUP(M896,[9]OPERACIONAL!$A$1:$C$13,2,FALSE)</f>
        <v>SELECIONAR</v>
      </c>
    </row>
    <row r="897" spans="2:14">
      <c r="B897" s="23" t="str">
        <f t="shared" si="26"/>
        <v>U.</v>
      </c>
      <c r="C897" s="24" t="s">
        <v>4</v>
      </c>
      <c r="D897" s="25"/>
      <c r="E897" s="25"/>
      <c r="F897" s="24" t="s">
        <v>18</v>
      </c>
      <c r="G897" s="26">
        <v>1</v>
      </c>
      <c r="H897" s="31"/>
      <c r="I897" s="27">
        <v>0</v>
      </c>
      <c r="J897" s="28">
        <f t="shared" si="27"/>
        <v>0</v>
      </c>
      <c r="K897" s="29" t="s">
        <v>50</v>
      </c>
      <c r="L897" s="29" t="s">
        <v>45</v>
      </c>
      <c r="M897" s="29" t="s">
        <v>51</v>
      </c>
      <c r="N897" s="30" t="str">
        <f>VLOOKUP(M897,[9]OPERACIONAL!$A$1:$C$13,2,FALSE)</f>
        <v>SELECIONAR</v>
      </c>
    </row>
    <row r="898" spans="2:14">
      <c r="B898" s="23" t="str">
        <f t="shared" si="26"/>
        <v>U.</v>
      </c>
      <c r="C898" s="24" t="s">
        <v>4</v>
      </c>
      <c r="D898" s="25"/>
      <c r="E898" s="25"/>
      <c r="F898" s="24" t="s">
        <v>18</v>
      </c>
      <c r="G898" s="26">
        <v>1</v>
      </c>
      <c r="H898" s="31"/>
      <c r="I898" s="27">
        <v>0</v>
      </c>
      <c r="J898" s="28">
        <f t="shared" si="27"/>
        <v>0</v>
      </c>
      <c r="K898" s="29" t="s">
        <v>50</v>
      </c>
      <c r="L898" s="29" t="s">
        <v>45</v>
      </c>
      <c r="M898" s="29" t="s">
        <v>51</v>
      </c>
      <c r="N898" s="30" t="str">
        <f>VLOOKUP(M898,[9]OPERACIONAL!$A$1:$C$13,2,FALSE)</f>
        <v>SELECIONAR</v>
      </c>
    </row>
    <row r="899" spans="2:14">
      <c r="B899" s="23" t="str">
        <f t="shared" si="26"/>
        <v>U.</v>
      </c>
      <c r="C899" s="24" t="s">
        <v>4</v>
      </c>
      <c r="D899" s="25"/>
      <c r="E899" s="25"/>
      <c r="F899" s="24" t="s">
        <v>18</v>
      </c>
      <c r="G899" s="26">
        <v>1</v>
      </c>
      <c r="H899" s="31"/>
      <c r="I899" s="27">
        <v>0</v>
      </c>
      <c r="J899" s="28">
        <f t="shared" si="27"/>
        <v>0</v>
      </c>
      <c r="K899" s="29" t="s">
        <v>50</v>
      </c>
      <c r="L899" s="29" t="s">
        <v>45</v>
      </c>
      <c r="M899" s="29" t="s">
        <v>51</v>
      </c>
      <c r="N899" s="30" t="str">
        <f>VLOOKUP(M899,[9]OPERACIONAL!$A$1:$C$13,2,FALSE)</f>
        <v>SELECIONAR</v>
      </c>
    </row>
    <row r="900" spans="2:14">
      <c r="B900" s="23" t="str">
        <f t="shared" si="26"/>
        <v>U.</v>
      </c>
      <c r="C900" s="24" t="s">
        <v>4</v>
      </c>
      <c r="D900" s="25"/>
      <c r="E900" s="25"/>
      <c r="F900" s="24" t="s">
        <v>18</v>
      </c>
      <c r="G900" s="26">
        <v>1</v>
      </c>
      <c r="H900" s="31"/>
      <c r="I900" s="27">
        <v>0</v>
      </c>
      <c r="J900" s="28">
        <f t="shared" si="27"/>
        <v>0</v>
      </c>
      <c r="K900" s="29" t="s">
        <v>50</v>
      </c>
      <c r="L900" s="29" t="s">
        <v>45</v>
      </c>
      <c r="M900" s="29" t="s">
        <v>51</v>
      </c>
      <c r="N900" s="30" t="str">
        <f>VLOOKUP(M900,[9]OPERACIONAL!$A$1:$C$13,2,FALSE)</f>
        <v>SELECIONAR</v>
      </c>
    </row>
    <row r="901" spans="2:14">
      <c r="B901" s="23" t="str">
        <f t="shared" ref="B901:B964" si="28">MID(C901,1,2)</f>
        <v>U.</v>
      </c>
      <c r="C901" s="24" t="s">
        <v>4</v>
      </c>
      <c r="D901" s="25"/>
      <c r="E901" s="25"/>
      <c r="F901" s="24" t="s">
        <v>18</v>
      </c>
      <c r="G901" s="26">
        <v>1</v>
      </c>
      <c r="H901" s="31"/>
      <c r="I901" s="27">
        <v>0</v>
      </c>
      <c r="J901" s="28">
        <f t="shared" ref="J901:J964" si="29">G901*I901</f>
        <v>0</v>
      </c>
      <c r="K901" s="29" t="s">
        <v>50</v>
      </c>
      <c r="L901" s="29" t="s">
        <v>45</v>
      </c>
      <c r="M901" s="29" t="s">
        <v>51</v>
      </c>
      <c r="N901" s="30" t="str">
        <f>VLOOKUP(M901,[9]OPERACIONAL!$A$1:$C$13,2,FALSE)</f>
        <v>SELECIONAR</v>
      </c>
    </row>
    <row r="902" spans="2:14">
      <c r="B902" s="23" t="str">
        <f t="shared" si="28"/>
        <v>U.</v>
      </c>
      <c r="C902" s="24" t="s">
        <v>4</v>
      </c>
      <c r="D902" s="25"/>
      <c r="E902" s="25"/>
      <c r="F902" s="24" t="s">
        <v>18</v>
      </c>
      <c r="G902" s="26">
        <v>1</v>
      </c>
      <c r="H902" s="31"/>
      <c r="I902" s="27">
        <v>0</v>
      </c>
      <c r="J902" s="28">
        <f t="shared" si="29"/>
        <v>0</v>
      </c>
      <c r="K902" s="29" t="s">
        <v>50</v>
      </c>
      <c r="L902" s="29" t="s">
        <v>45</v>
      </c>
      <c r="M902" s="29" t="s">
        <v>51</v>
      </c>
      <c r="N902" s="30" t="str">
        <f>VLOOKUP(M902,[9]OPERACIONAL!$A$1:$C$13,2,FALSE)</f>
        <v>SELECIONAR</v>
      </c>
    </row>
    <row r="903" spans="2:14">
      <c r="B903" s="23" t="str">
        <f t="shared" si="28"/>
        <v>U.</v>
      </c>
      <c r="C903" s="24" t="s">
        <v>4</v>
      </c>
      <c r="D903" s="25"/>
      <c r="E903" s="25"/>
      <c r="F903" s="24" t="s">
        <v>18</v>
      </c>
      <c r="G903" s="26">
        <v>1</v>
      </c>
      <c r="H903" s="31"/>
      <c r="I903" s="27">
        <v>0</v>
      </c>
      <c r="J903" s="28">
        <f t="shared" si="29"/>
        <v>0</v>
      </c>
      <c r="K903" s="29" t="s">
        <v>50</v>
      </c>
      <c r="L903" s="29" t="s">
        <v>45</v>
      </c>
      <c r="M903" s="29" t="s">
        <v>51</v>
      </c>
      <c r="N903" s="30" t="str">
        <f>VLOOKUP(M903,[9]OPERACIONAL!$A$1:$C$13,2,FALSE)</f>
        <v>SELECIONAR</v>
      </c>
    </row>
    <row r="904" spans="2:14">
      <c r="B904" s="23" t="str">
        <f t="shared" si="28"/>
        <v>U.</v>
      </c>
      <c r="C904" s="24" t="s">
        <v>4</v>
      </c>
      <c r="D904" s="25"/>
      <c r="E904" s="25"/>
      <c r="F904" s="24" t="s">
        <v>18</v>
      </c>
      <c r="G904" s="26">
        <v>1</v>
      </c>
      <c r="H904" s="31"/>
      <c r="I904" s="27">
        <v>0</v>
      </c>
      <c r="J904" s="28">
        <f t="shared" si="29"/>
        <v>0</v>
      </c>
      <c r="K904" s="29" t="s">
        <v>50</v>
      </c>
      <c r="L904" s="29" t="s">
        <v>45</v>
      </c>
      <c r="M904" s="29" t="s">
        <v>51</v>
      </c>
      <c r="N904" s="30" t="str">
        <f>VLOOKUP(M904,[9]OPERACIONAL!$A$1:$C$13,2,FALSE)</f>
        <v>SELECIONAR</v>
      </c>
    </row>
    <row r="905" spans="2:14">
      <c r="B905" s="23" t="str">
        <f t="shared" si="28"/>
        <v>U.</v>
      </c>
      <c r="C905" s="24" t="s">
        <v>4</v>
      </c>
      <c r="D905" s="25"/>
      <c r="E905" s="25"/>
      <c r="F905" s="24" t="s">
        <v>18</v>
      </c>
      <c r="G905" s="26">
        <v>1</v>
      </c>
      <c r="H905" s="31"/>
      <c r="I905" s="27">
        <v>0</v>
      </c>
      <c r="J905" s="28">
        <f t="shared" si="29"/>
        <v>0</v>
      </c>
      <c r="K905" s="29" t="s">
        <v>50</v>
      </c>
      <c r="L905" s="29" t="s">
        <v>45</v>
      </c>
      <c r="M905" s="29" t="s">
        <v>51</v>
      </c>
      <c r="N905" s="30" t="str">
        <f>VLOOKUP(M905,[9]OPERACIONAL!$A$1:$C$13,2,FALSE)</f>
        <v>SELECIONAR</v>
      </c>
    </row>
    <row r="906" spans="2:14">
      <c r="B906" s="23" t="str">
        <f t="shared" si="28"/>
        <v>U.</v>
      </c>
      <c r="C906" s="24" t="s">
        <v>4</v>
      </c>
      <c r="D906" s="25"/>
      <c r="E906" s="25"/>
      <c r="F906" s="24" t="s">
        <v>18</v>
      </c>
      <c r="G906" s="26">
        <v>1</v>
      </c>
      <c r="H906" s="31"/>
      <c r="I906" s="27">
        <v>0</v>
      </c>
      <c r="J906" s="28">
        <f t="shared" si="29"/>
        <v>0</v>
      </c>
      <c r="K906" s="29" t="s">
        <v>50</v>
      </c>
      <c r="L906" s="29" t="s">
        <v>45</v>
      </c>
      <c r="M906" s="29" t="s">
        <v>51</v>
      </c>
      <c r="N906" s="30" t="str">
        <f>VLOOKUP(M906,[9]OPERACIONAL!$A$1:$C$13,2,FALSE)</f>
        <v>SELECIONAR</v>
      </c>
    </row>
    <row r="907" spans="2:14">
      <c r="B907" s="23" t="str">
        <f t="shared" si="28"/>
        <v>U.</v>
      </c>
      <c r="C907" s="24" t="s">
        <v>4</v>
      </c>
      <c r="D907" s="25"/>
      <c r="E907" s="25"/>
      <c r="F907" s="24" t="s">
        <v>18</v>
      </c>
      <c r="G907" s="26">
        <v>1</v>
      </c>
      <c r="H907" s="31"/>
      <c r="I907" s="27">
        <v>0</v>
      </c>
      <c r="J907" s="28">
        <f t="shared" si="29"/>
        <v>0</v>
      </c>
      <c r="K907" s="29" t="s">
        <v>50</v>
      </c>
      <c r="L907" s="29" t="s">
        <v>45</v>
      </c>
      <c r="M907" s="29" t="s">
        <v>51</v>
      </c>
      <c r="N907" s="30" t="str">
        <f>VLOOKUP(M907,[9]OPERACIONAL!$A$1:$C$13,2,FALSE)</f>
        <v>SELECIONAR</v>
      </c>
    </row>
    <row r="908" spans="2:14">
      <c r="B908" s="23" t="str">
        <f t="shared" si="28"/>
        <v>U.</v>
      </c>
      <c r="C908" s="24" t="s">
        <v>4</v>
      </c>
      <c r="D908" s="25"/>
      <c r="E908" s="25"/>
      <c r="F908" s="24" t="s">
        <v>18</v>
      </c>
      <c r="G908" s="26">
        <v>1</v>
      </c>
      <c r="H908" s="31"/>
      <c r="I908" s="27">
        <v>0</v>
      </c>
      <c r="J908" s="28">
        <f t="shared" si="29"/>
        <v>0</v>
      </c>
      <c r="K908" s="29" t="s">
        <v>50</v>
      </c>
      <c r="L908" s="29" t="s">
        <v>45</v>
      </c>
      <c r="M908" s="29" t="s">
        <v>51</v>
      </c>
      <c r="N908" s="30" t="str">
        <f>VLOOKUP(M908,[9]OPERACIONAL!$A$1:$C$13,2,FALSE)</f>
        <v>SELECIONAR</v>
      </c>
    </row>
    <row r="909" spans="2:14">
      <c r="B909" s="23" t="str">
        <f t="shared" si="28"/>
        <v>U.</v>
      </c>
      <c r="C909" s="24" t="s">
        <v>4</v>
      </c>
      <c r="D909" s="25"/>
      <c r="E909" s="25"/>
      <c r="F909" s="24" t="s">
        <v>18</v>
      </c>
      <c r="G909" s="26">
        <v>1</v>
      </c>
      <c r="H909" s="31"/>
      <c r="I909" s="27">
        <v>0</v>
      </c>
      <c r="J909" s="28">
        <f t="shared" si="29"/>
        <v>0</v>
      </c>
      <c r="K909" s="29" t="s">
        <v>50</v>
      </c>
      <c r="L909" s="29" t="s">
        <v>45</v>
      </c>
      <c r="M909" s="29" t="s">
        <v>51</v>
      </c>
      <c r="N909" s="30" t="str">
        <f>VLOOKUP(M909,[9]OPERACIONAL!$A$1:$C$13,2,FALSE)</f>
        <v>SELECIONAR</v>
      </c>
    </row>
    <row r="910" spans="2:14">
      <c r="B910" s="23" t="str">
        <f t="shared" si="28"/>
        <v>U.</v>
      </c>
      <c r="C910" s="24" t="s">
        <v>4</v>
      </c>
      <c r="D910" s="25"/>
      <c r="E910" s="25"/>
      <c r="F910" s="24" t="s">
        <v>18</v>
      </c>
      <c r="G910" s="26">
        <v>1</v>
      </c>
      <c r="H910" s="31"/>
      <c r="I910" s="27">
        <v>0</v>
      </c>
      <c r="J910" s="28">
        <f t="shared" si="29"/>
        <v>0</v>
      </c>
      <c r="K910" s="29" t="s">
        <v>50</v>
      </c>
      <c r="L910" s="29" t="s">
        <v>45</v>
      </c>
      <c r="M910" s="29" t="s">
        <v>51</v>
      </c>
      <c r="N910" s="30" t="str">
        <f>VLOOKUP(M910,[9]OPERACIONAL!$A$1:$C$13,2,FALSE)</f>
        <v>SELECIONAR</v>
      </c>
    </row>
    <row r="911" spans="2:14">
      <c r="B911" s="23" t="str">
        <f t="shared" si="28"/>
        <v>U.</v>
      </c>
      <c r="C911" s="24" t="s">
        <v>4</v>
      </c>
      <c r="D911" s="25"/>
      <c r="E911" s="25"/>
      <c r="F911" s="24" t="s">
        <v>18</v>
      </c>
      <c r="G911" s="26">
        <v>1</v>
      </c>
      <c r="H911" s="31"/>
      <c r="I911" s="27">
        <v>0</v>
      </c>
      <c r="J911" s="28">
        <f t="shared" si="29"/>
        <v>0</v>
      </c>
      <c r="K911" s="29" t="s">
        <v>50</v>
      </c>
      <c r="L911" s="29" t="s">
        <v>45</v>
      </c>
      <c r="M911" s="29" t="s">
        <v>51</v>
      </c>
      <c r="N911" s="30" t="str">
        <f>VLOOKUP(M911,[9]OPERACIONAL!$A$1:$C$13,2,FALSE)</f>
        <v>SELECIONAR</v>
      </c>
    </row>
    <row r="912" spans="2:14">
      <c r="B912" s="23" t="str">
        <f t="shared" si="28"/>
        <v>U.</v>
      </c>
      <c r="C912" s="24" t="s">
        <v>4</v>
      </c>
      <c r="D912" s="25"/>
      <c r="E912" s="25"/>
      <c r="F912" s="24" t="s">
        <v>18</v>
      </c>
      <c r="G912" s="26">
        <v>1</v>
      </c>
      <c r="H912" s="31"/>
      <c r="I912" s="27">
        <v>0</v>
      </c>
      <c r="J912" s="28">
        <f t="shared" si="29"/>
        <v>0</v>
      </c>
      <c r="K912" s="29" t="s">
        <v>50</v>
      </c>
      <c r="L912" s="29" t="s">
        <v>45</v>
      </c>
      <c r="M912" s="29" t="s">
        <v>51</v>
      </c>
      <c r="N912" s="30" t="str">
        <f>VLOOKUP(M912,[9]OPERACIONAL!$A$1:$C$13,2,FALSE)</f>
        <v>SELECIONAR</v>
      </c>
    </row>
    <row r="913" spans="2:14">
      <c r="B913" s="23" t="str">
        <f t="shared" si="28"/>
        <v>U.</v>
      </c>
      <c r="C913" s="24" t="s">
        <v>4</v>
      </c>
      <c r="D913" s="25"/>
      <c r="E913" s="25"/>
      <c r="F913" s="24" t="s">
        <v>18</v>
      </c>
      <c r="G913" s="26">
        <v>1</v>
      </c>
      <c r="H913" s="31"/>
      <c r="I913" s="27">
        <v>0</v>
      </c>
      <c r="J913" s="28">
        <f t="shared" si="29"/>
        <v>0</v>
      </c>
      <c r="K913" s="29" t="s">
        <v>50</v>
      </c>
      <c r="L913" s="29" t="s">
        <v>45</v>
      </c>
      <c r="M913" s="29" t="s">
        <v>51</v>
      </c>
      <c r="N913" s="30" t="str">
        <f>VLOOKUP(M913,[9]OPERACIONAL!$A$1:$C$13,2,FALSE)</f>
        <v>SELECIONAR</v>
      </c>
    </row>
    <row r="914" spans="2:14">
      <c r="B914" s="23" t="str">
        <f t="shared" si="28"/>
        <v>U.</v>
      </c>
      <c r="C914" s="24" t="s">
        <v>4</v>
      </c>
      <c r="D914" s="25"/>
      <c r="E914" s="25"/>
      <c r="F914" s="24" t="s">
        <v>18</v>
      </c>
      <c r="G914" s="26">
        <v>1</v>
      </c>
      <c r="H914" s="31"/>
      <c r="I914" s="27">
        <v>0</v>
      </c>
      <c r="J914" s="28">
        <f t="shared" si="29"/>
        <v>0</v>
      </c>
      <c r="K914" s="29" t="s">
        <v>50</v>
      </c>
      <c r="L914" s="29" t="s">
        <v>45</v>
      </c>
      <c r="M914" s="29" t="s">
        <v>51</v>
      </c>
      <c r="N914" s="30" t="str">
        <f>VLOOKUP(M914,[9]OPERACIONAL!$A$1:$C$13,2,FALSE)</f>
        <v>SELECIONAR</v>
      </c>
    </row>
    <row r="915" spans="2:14">
      <c r="B915" s="23" t="str">
        <f t="shared" si="28"/>
        <v>U.</v>
      </c>
      <c r="C915" s="24" t="s">
        <v>4</v>
      </c>
      <c r="D915" s="25"/>
      <c r="E915" s="25"/>
      <c r="F915" s="24" t="s">
        <v>18</v>
      </c>
      <c r="G915" s="26">
        <v>1</v>
      </c>
      <c r="H915" s="31"/>
      <c r="I915" s="27">
        <v>0</v>
      </c>
      <c r="J915" s="28">
        <f t="shared" si="29"/>
        <v>0</v>
      </c>
      <c r="K915" s="29" t="s">
        <v>50</v>
      </c>
      <c r="L915" s="29" t="s">
        <v>45</v>
      </c>
      <c r="M915" s="29" t="s">
        <v>51</v>
      </c>
      <c r="N915" s="30" t="str">
        <f>VLOOKUP(M915,[9]OPERACIONAL!$A$1:$C$13,2,FALSE)</f>
        <v>SELECIONAR</v>
      </c>
    </row>
    <row r="916" spans="2:14">
      <c r="B916" s="23" t="str">
        <f t="shared" si="28"/>
        <v>U.</v>
      </c>
      <c r="C916" s="24" t="s">
        <v>4</v>
      </c>
      <c r="D916" s="25"/>
      <c r="E916" s="25"/>
      <c r="F916" s="24" t="s">
        <v>18</v>
      </c>
      <c r="G916" s="26">
        <v>1</v>
      </c>
      <c r="H916" s="31"/>
      <c r="I916" s="27">
        <v>0</v>
      </c>
      <c r="J916" s="28">
        <f t="shared" si="29"/>
        <v>0</v>
      </c>
      <c r="K916" s="29" t="s">
        <v>50</v>
      </c>
      <c r="L916" s="29" t="s">
        <v>45</v>
      </c>
      <c r="M916" s="29" t="s">
        <v>51</v>
      </c>
      <c r="N916" s="30" t="str">
        <f>VLOOKUP(M916,[9]OPERACIONAL!$A$1:$C$13,2,FALSE)</f>
        <v>SELECIONAR</v>
      </c>
    </row>
    <row r="917" spans="2:14">
      <c r="B917" s="23" t="str">
        <f t="shared" si="28"/>
        <v>U.</v>
      </c>
      <c r="C917" s="24" t="s">
        <v>4</v>
      </c>
      <c r="D917" s="25"/>
      <c r="E917" s="25"/>
      <c r="F917" s="24" t="s">
        <v>18</v>
      </c>
      <c r="G917" s="26">
        <v>1</v>
      </c>
      <c r="H917" s="31"/>
      <c r="I917" s="27">
        <v>0</v>
      </c>
      <c r="J917" s="28">
        <f t="shared" si="29"/>
        <v>0</v>
      </c>
      <c r="K917" s="29" t="s">
        <v>50</v>
      </c>
      <c r="L917" s="29" t="s">
        <v>45</v>
      </c>
      <c r="M917" s="29" t="s">
        <v>51</v>
      </c>
      <c r="N917" s="30" t="str">
        <f>VLOOKUP(M917,[9]OPERACIONAL!$A$1:$C$13,2,FALSE)</f>
        <v>SELECIONAR</v>
      </c>
    </row>
    <row r="918" spans="2:14">
      <c r="B918" s="23" t="str">
        <f t="shared" si="28"/>
        <v>U.</v>
      </c>
      <c r="C918" s="24" t="s">
        <v>4</v>
      </c>
      <c r="D918" s="25"/>
      <c r="E918" s="25"/>
      <c r="F918" s="24" t="s">
        <v>18</v>
      </c>
      <c r="G918" s="26">
        <v>1</v>
      </c>
      <c r="H918" s="31"/>
      <c r="I918" s="27">
        <v>0</v>
      </c>
      <c r="J918" s="28">
        <f t="shared" si="29"/>
        <v>0</v>
      </c>
      <c r="K918" s="29" t="s">
        <v>50</v>
      </c>
      <c r="L918" s="29" t="s">
        <v>45</v>
      </c>
      <c r="M918" s="29" t="s">
        <v>51</v>
      </c>
      <c r="N918" s="30" t="str">
        <f>VLOOKUP(M918,[9]OPERACIONAL!$A$1:$C$13,2,FALSE)</f>
        <v>SELECIONAR</v>
      </c>
    </row>
    <row r="919" spans="2:14">
      <c r="B919" s="23" t="str">
        <f t="shared" si="28"/>
        <v>U.</v>
      </c>
      <c r="C919" s="24" t="s">
        <v>4</v>
      </c>
      <c r="D919" s="25"/>
      <c r="E919" s="25"/>
      <c r="F919" s="24" t="s">
        <v>18</v>
      </c>
      <c r="G919" s="26">
        <v>1</v>
      </c>
      <c r="H919" s="31"/>
      <c r="I919" s="27">
        <v>0</v>
      </c>
      <c r="J919" s="28">
        <f t="shared" si="29"/>
        <v>0</v>
      </c>
      <c r="K919" s="29" t="s">
        <v>50</v>
      </c>
      <c r="L919" s="29" t="s">
        <v>45</v>
      </c>
      <c r="M919" s="29" t="s">
        <v>51</v>
      </c>
      <c r="N919" s="30" t="str">
        <f>VLOOKUP(M919,[9]OPERACIONAL!$A$1:$C$13,2,FALSE)</f>
        <v>SELECIONAR</v>
      </c>
    </row>
    <row r="920" spans="2:14">
      <c r="B920" s="23" t="str">
        <f t="shared" si="28"/>
        <v>U.</v>
      </c>
      <c r="C920" s="24" t="s">
        <v>4</v>
      </c>
      <c r="D920" s="25"/>
      <c r="E920" s="25"/>
      <c r="F920" s="24" t="s">
        <v>18</v>
      </c>
      <c r="G920" s="26">
        <v>1</v>
      </c>
      <c r="H920" s="31"/>
      <c r="I920" s="27">
        <v>0</v>
      </c>
      <c r="J920" s="28">
        <f t="shared" si="29"/>
        <v>0</v>
      </c>
      <c r="K920" s="29" t="s">
        <v>50</v>
      </c>
      <c r="L920" s="29" t="s">
        <v>45</v>
      </c>
      <c r="M920" s="29" t="s">
        <v>51</v>
      </c>
      <c r="N920" s="30" t="str">
        <f>VLOOKUP(M920,[9]OPERACIONAL!$A$1:$C$13,2,FALSE)</f>
        <v>SELECIONAR</v>
      </c>
    </row>
    <row r="921" spans="2:14">
      <c r="B921" s="23" t="str">
        <f t="shared" si="28"/>
        <v>U.</v>
      </c>
      <c r="C921" s="24" t="s">
        <v>4</v>
      </c>
      <c r="D921" s="25"/>
      <c r="E921" s="25"/>
      <c r="F921" s="24" t="s">
        <v>18</v>
      </c>
      <c r="G921" s="26">
        <v>1</v>
      </c>
      <c r="H921" s="31"/>
      <c r="I921" s="27">
        <v>0</v>
      </c>
      <c r="J921" s="28">
        <f t="shared" si="29"/>
        <v>0</v>
      </c>
      <c r="K921" s="29" t="s">
        <v>50</v>
      </c>
      <c r="L921" s="29" t="s">
        <v>45</v>
      </c>
      <c r="M921" s="29" t="s">
        <v>51</v>
      </c>
      <c r="N921" s="30" t="str">
        <f>VLOOKUP(M921,[9]OPERACIONAL!$A$1:$C$13,2,FALSE)</f>
        <v>SELECIONAR</v>
      </c>
    </row>
    <row r="922" spans="2:14">
      <c r="B922" s="23" t="str">
        <f t="shared" si="28"/>
        <v>U.</v>
      </c>
      <c r="C922" s="24" t="s">
        <v>4</v>
      </c>
      <c r="D922" s="25"/>
      <c r="E922" s="25"/>
      <c r="F922" s="24" t="s">
        <v>18</v>
      </c>
      <c r="G922" s="26">
        <v>1</v>
      </c>
      <c r="H922" s="31"/>
      <c r="I922" s="27">
        <v>0</v>
      </c>
      <c r="J922" s="28">
        <f t="shared" si="29"/>
        <v>0</v>
      </c>
      <c r="K922" s="29" t="s">
        <v>50</v>
      </c>
      <c r="L922" s="29" t="s">
        <v>45</v>
      </c>
      <c r="M922" s="29" t="s">
        <v>51</v>
      </c>
      <c r="N922" s="30" t="str">
        <f>VLOOKUP(M922,[9]OPERACIONAL!$A$1:$C$13,2,FALSE)</f>
        <v>SELECIONAR</v>
      </c>
    </row>
    <row r="923" spans="2:14">
      <c r="B923" s="23" t="str">
        <f t="shared" si="28"/>
        <v>U.</v>
      </c>
      <c r="C923" s="24" t="s">
        <v>4</v>
      </c>
      <c r="D923" s="25"/>
      <c r="E923" s="25"/>
      <c r="F923" s="24" t="s">
        <v>18</v>
      </c>
      <c r="G923" s="26">
        <v>1</v>
      </c>
      <c r="H923" s="31"/>
      <c r="I923" s="27">
        <v>0</v>
      </c>
      <c r="J923" s="28">
        <f t="shared" si="29"/>
        <v>0</v>
      </c>
      <c r="K923" s="29" t="s">
        <v>50</v>
      </c>
      <c r="L923" s="29" t="s">
        <v>45</v>
      </c>
      <c r="M923" s="29" t="s">
        <v>51</v>
      </c>
      <c r="N923" s="30" t="str">
        <f>VLOOKUP(M923,[9]OPERACIONAL!$A$1:$C$13,2,FALSE)</f>
        <v>SELECIONAR</v>
      </c>
    </row>
    <row r="924" spans="2:14">
      <c r="B924" s="23" t="str">
        <f t="shared" si="28"/>
        <v>U.</v>
      </c>
      <c r="C924" s="24" t="s">
        <v>4</v>
      </c>
      <c r="D924" s="25"/>
      <c r="E924" s="25"/>
      <c r="F924" s="24" t="s">
        <v>18</v>
      </c>
      <c r="G924" s="26">
        <v>1</v>
      </c>
      <c r="H924" s="31"/>
      <c r="I924" s="27">
        <v>0</v>
      </c>
      <c r="J924" s="28">
        <f t="shared" si="29"/>
        <v>0</v>
      </c>
      <c r="K924" s="29" t="s">
        <v>50</v>
      </c>
      <c r="L924" s="29" t="s">
        <v>45</v>
      </c>
      <c r="M924" s="29" t="s">
        <v>51</v>
      </c>
      <c r="N924" s="30" t="str">
        <f>VLOOKUP(M924,[9]OPERACIONAL!$A$1:$C$13,2,FALSE)</f>
        <v>SELECIONAR</v>
      </c>
    </row>
    <row r="925" spans="2:14">
      <c r="B925" s="23" t="str">
        <f t="shared" si="28"/>
        <v>U.</v>
      </c>
      <c r="C925" s="24" t="s">
        <v>4</v>
      </c>
      <c r="D925" s="25"/>
      <c r="E925" s="25"/>
      <c r="F925" s="24" t="s">
        <v>18</v>
      </c>
      <c r="G925" s="26">
        <v>1</v>
      </c>
      <c r="H925" s="31"/>
      <c r="I925" s="27">
        <v>0</v>
      </c>
      <c r="J925" s="28">
        <f t="shared" si="29"/>
        <v>0</v>
      </c>
      <c r="K925" s="29" t="s">
        <v>50</v>
      </c>
      <c r="L925" s="29" t="s">
        <v>45</v>
      </c>
      <c r="M925" s="29" t="s">
        <v>51</v>
      </c>
      <c r="N925" s="30" t="str">
        <f>VLOOKUP(M925,[9]OPERACIONAL!$A$1:$C$13,2,FALSE)</f>
        <v>SELECIONAR</v>
      </c>
    </row>
    <row r="926" spans="2:14">
      <c r="B926" s="23" t="str">
        <f t="shared" si="28"/>
        <v>U.</v>
      </c>
      <c r="C926" s="24" t="s">
        <v>4</v>
      </c>
      <c r="D926" s="25"/>
      <c r="E926" s="25"/>
      <c r="F926" s="24" t="s">
        <v>18</v>
      </c>
      <c r="G926" s="26">
        <v>1</v>
      </c>
      <c r="H926" s="31"/>
      <c r="I926" s="27">
        <v>0</v>
      </c>
      <c r="J926" s="28">
        <f t="shared" si="29"/>
        <v>0</v>
      </c>
      <c r="K926" s="29" t="s">
        <v>50</v>
      </c>
      <c r="L926" s="29" t="s">
        <v>45</v>
      </c>
      <c r="M926" s="29" t="s">
        <v>51</v>
      </c>
      <c r="N926" s="30" t="str">
        <f>VLOOKUP(M926,[9]OPERACIONAL!$A$1:$C$13,2,FALSE)</f>
        <v>SELECIONAR</v>
      </c>
    </row>
    <row r="927" spans="2:14">
      <c r="B927" s="23" t="str">
        <f t="shared" si="28"/>
        <v>U.</v>
      </c>
      <c r="C927" s="24" t="s">
        <v>4</v>
      </c>
      <c r="D927" s="25"/>
      <c r="E927" s="25"/>
      <c r="F927" s="24" t="s">
        <v>18</v>
      </c>
      <c r="G927" s="26">
        <v>1</v>
      </c>
      <c r="H927" s="31"/>
      <c r="I927" s="27">
        <v>0</v>
      </c>
      <c r="J927" s="28">
        <f t="shared" si="29"/>
        <v>0</v>
      </c>
      <c r="K927" s="29" t="s">
        <v>50</v>
      </c>
      <c r="L927" s="29" t="s">
        <v>45</v>
      </c>
      <c r="M927" s="29" t="s">
        <v>51</v>
      </c>
      <c r="N927" s="30" t="str">
        <f>VLOOKUP(M927,[9]OPERACIONAL!$A$1:$C$13,2,FALSE)</f>
        <v>SELECIONAR</v>
      </c>
    </row>
    <row r="928" spans="2:14">
      <c r="B928" s="23" t="str">
        <f t="shared" si="28"/>
        <v>U.</v>
      </c>
      <c r="C928" s="24" t="s">
        <v>4</v>
      </c>
      <c r="D928" s="25"/>
      <c r="E928" s="25"/>
      <c r="F928" s="24" t="s">
        <v>18</v>
      </c>
      <c r="G928" s="26">
        <v>1</v>
      </c>
      <c r="H928" s="31"/>
      <c r="I928" s="27">
        <v>0</v>
      </c>
      <c r="J928" s="28">
        <f t="shared" si="29"/>
        <v>0</v>
      </c>
      <c r="K928" s="29" t="s">
        <v>50</v>
      </c>
      <c r="L928" s="29" t="s">
        <v>45</v>
      </c>
      <c r="M928" s="29" t="s">
        <v>51</v>
      </c>
      <c r="N928" s="30" t="str">
        <f>VLOOKUP(M928,[9]OPERACIONAL!$A$1:$C$13,2,FALSE)</f>
        <v>SELECIONAR</v>
      </c>
    </row>
    <row r="929" spans="2:14">
      <c r="B929" s="23" t="str">
        <f t="shared" si="28"/>
        <v>U.</v>
      </c>
      <c r="C929" s="24" t="s">
        <v>4</v>
      </c>
      <c r="D929" s="25"/>
      <c r="E929" s="25"/>
      <c r="F929" s="24" t="s">
        <v>18</v>
      </c>
      <c r="G929" s="26">
        <v>1</v>
      </c>
      <c r="H929" s="31"/>
      <c r="I929" s="27">
        <v>0</v>
      </c>
      <c r="J929" s="28">
        <f t="shared" si="29"/>
        <v>0</v>
      </c>
      <c r="K929" s="29" t="s">
        <v>50</v>
      </c>
      <c r="L929" s="29" t="s">
        <v>45</v>
      </c>
      <c r="M929" s="29" t="s">
        <v>51</v>
      </c>
      <c r="N929" s="30" t="str">
        <f>VLOOKUP(M929,[9]OPERACIONAL!$A$1:$C$13,2,FALSE)</f>
        <v>SELECIONAR</v>
      </c>
    </row>
    <row r="930" spans="2:14">
      <c r="B930" s="23" t="str">
        <f t="shared" si="28"/>
        <v>U.</v>
      </c>
      <c r="C930" s="24" t="s">
        <v>4</v>
      </c>
      <c r="D930" s="25"/>
      <c r="E930" s="25"/>
      <c r="F930" s="24" t="s">
        <v>18</v>
      </c>
      <c r="G930" s="26">
        <v>1</v>
      </c>
      <c r="H930" s="31"/>
      <c r="I930" s="27">
        <v>0</v>
      </c>
      <c r="J930" s="28">
        <f t="shared" si="29"/>
        <v>0</v>
      </c>
      <c r="K930" s="29" t="s">
        <v>50</v>
      </c>
      <c r="L930" s="29" t="s">
        <v>45</v>
      </c>
      <c r="M930" s="29" t="s">
        <v>51</v>
      </c>
      <c r="N930" s="30" t="str">
        <f>VLOOKUP(M930,[9]OPERACIONAL!$A$1:$C$13,2,FALSE)</f>
        <v>SELECIONAR</v>
      </c>
    </row>
    <row r="931" spans="2:14">
      <c r="B931" s="23" t="str">
        <f t="shared" si="28"/>
        <v>U.</v>
      </c>
      <c r="C931" s="24" t="s">
        <v>4</v>
      </c>
      <c r="D931" s="25"/>
      <c r="E931" s="25"/>
      <c r="F931" s="24" t="s">
        <v>18</v>
      </c>
      <c r="G931" s="26">
        <v>1</v>
      </c>
      <c r="H931" s="31"/>
      <c r="I931" s="27">
        <v>0</v>
      </c>
      <c r="J931" s="28">
        <f t="shared" si="29"/>
        <v>0</v>
      </c>
      <c r="K931" s="29" t="s">
        <v>50</v>
      </c>
      <c r="L931" s="29" t="s">
        <v>45</v>
      </c>
      <c r="M931" s="29" t="s">
        <v>51</v>
      </c>
      <c r="N931" s="30" t="str">
        <f>VLOOKUP(M931,[9]OPERACIONAL!$A$1:$C$13,2,FALSE)</f>
        <v>SELECIONAR</v>
      </c>
    </row>
    <row r="932" spans="2:14">
      <c r="B932" s="23" t="str">
        <f t="shared" si="28"/>
        <v>U.</v>
      </c>
      <c r="C932" s="24" t="s">
        <v>4</v>
      </c>
      <c r="D932" s="25"/>
      <c r="E932" s="25"/>
      <c r="F932" s="24" t="s">
        <v>18</v>
      </c>
      <c r="G932" s="26">
        <v>1</v>
      </c>
      <c r="H932" s="31"/>
      <c r="I932" s="27">
        <v>0</v>
      </c>
      <c r="J932" s="28">
        <f t="shared" si="29"/>
        <v>0</v>
      </c>
      <c r="K932" s="29" t="s">
        <v>50</v>
      </c>
      <c r="L932" s="29" t="s">
        <v>45</v>
      </c>
      <c r="M932" s="29" t="s">
        <v>51</v>
      </c>
      <c r="N932" s="30" t="str">
        <f>VLOOKUP(M932,[9]OPERACIONAL!$A$1:$C$13,2,FALSE)</f>
        <v>SELECIONAR</v>
      </c>
    </row>
    <row r="933" spans="2:14">
      <c r="B933" s="23" t="str">
        <f t="shared" si="28"/>
        <v>U.</v>
      </c>
      <c r="C933" s="24" t="s">
        <v>4</v>
      </c>
      <c r="D933" s="25"/>
      <c r="E933" s="25"/>
      <c r="F933" s="24" t="s">
        <v>18</v>
      </c>
      <c r="G933" s="26">
        <v>1</v>
      </c>
      <c r="H933" s="31"/>
      <c r="I933" s="27">
        <v>0</v>
      </c>
      <c r="J933" s="28">
        <f t="shared" si="29"/>
        <v>0</v>
      </c>
      <c r="K933" s="29" t="s">
        <v>50</v>
      </c>
      <c r="L933" s="29" t="s">
        <v>45</v>
      </c>
      <c r="M933" s="29" t="s">
        <v>51</v>
      </c>
      <c r="N933" s="30" t="str">
        <f>VLOOKUP(M933,[9]OPERACIONAL!$A$1:$C$13,2,FALSE)</f>
        <v>SELECIONAR</v>
      </c>
    </row>
    <row r="934" spans="2:14">
      <c r="B934" s="23" t="str">
        <f t="shared" si="28"/>
        <v>U.</v>
      </c>
      <c r="C934" s="24" t="s">
        <v>4</v>
      </c>
      <c r="D934" s="25"/>
      <c r="E934" s="25"/>
      <c r="F934" s="24" t="s">
        <v>18</v>
      </c>
      <c r="G934" s="26">
        <v>1</v>
      </c>
      <c r="H934" s="31"/>
      <c r="I934" s="27">
        <v>0</v>
      </c>
      <c r="J934" s="28">
        <f t="shared" si="29"/>
        <v>0</v>
      </c>
      <c r="K934" s="29" t="s">
        <v>50</v>
      </c>
      <c r="L934" s="29" t="s">
        <v>45</v>
      </c>
      <c r="M934" s="29" t="s">
        <v>51</v>
      </c>
      <c r="N934" s="30" t="str">
        <f>VLOOKUP(M934,[9]OPERACIONAL!$A$1:$C$13,2,FALSE)</f>
        <v>SELECIONAR</v>
      </c>
    </row>
    <row r="935" spans="2:14">
      <c r="B935" s="23" t="str">
        <f t="shared" si="28"/>
        <v>U.</v>
      </c>
      <c r="C935" s="24" t="s">
        <v>4</v>
      </c>
      <c r="D935" s="25"/>
      <c r="E935" s="25"/>
      <c r="F935" s="24" t="s">
        <v>18</v>
      </c>
      <c r="G935" s="26">
        <v>1</v>
      </c>
      <c r="H935" s="31"/>
      <c r="I935" s="27">
        <v>0</v>
      </c>
      <c r="J935" s="28">
        <f t="shared" si="29"/>
        <v>0</v>
      </c>
      <c r="K935" s="29" t="s">
        <v>50</v>
      </c>
      <c r="L935" s="29" t="s">
        <v>45</v>
      </c>
      <c r="M935" s="29" t="s">
        <v>51</v>
      </c>
      <c r="N935" s="30" t="str">
        <f>VLOOKUP(M935,[9]OPERACIONAL!$A$1:$C$13,2,FALSE)</f>
        <v>SELECIONAR</v>
      </c>
    </row>
    <row r="936" spans="2:14">
      <c r="B936" s="23" t="str">
        <f t="shared" si="28"/>
        <v>U.</v>
      </c>
      <c r="C936" s="24" t="s">
        <v>4</v>
      </c>
      <c r="D936" s="25"/>
      <c r="E936" s="25"/>
      <c r="F936" s="24" t="s">
        <v>18</v>
      </c>
      <c r="G936" s="26">
        <v>1</v>
      </c>
      <c r="H936" s="31"/>
      <c r="I936" s="27">
        <v>0</v>
      </c>
      <c r="J936" s="28">
        <f t="shared" si="29"/>
        <v>0</v>
      </c>
      <c r="K936" s="29" t="s">
        <v>50</v>
      </c>
      <c r="L936" s="29" t="s">
        <v>45</v>
      </c>
      <c r="M936" s="29" t="s">
        <v>51</v>
      </c>
      <c r="N936" s="30" t="str">
        <f>VLOOKUP(M936,[9]OPERACIONAL!$A$1:$C$13,2,FALSE)</f>
        <v>SELECIONAR</v>
      </c>
    </row>
    <row r="937" spans="2:14">
      <c r="B937" s="23" t="str">
        <f t="shared" si="28"/>
        <v>U.</v>
      </c>
      <c r="C937" s="24" t="s">
        <v>4</v>
      </c>
      <c r="D937" s="25"/>
      <c r="E937" s="25"/>
      <c r="F937" s="24" t="s">
        <v>18</v>
      </c>
      <c r="G937" s="26">
        <v>1</v>
      </c>
      <c r="H937" s="31"/>
      <c r="I937" s="27">
        <v>0</v>
      </c>
      <c r="J937" s="28">
        <f t="shared" si="29"/>
        <v>0</v>
      </c>
      <c r="K937" s="29" t="s">
        <v>50</v>
      </c>
      <c r="L937" s="29" t="s">
        <v>45</v>
      </c>
      <c r="M937" s="29" t="s">
        <v>51</v>
      </c>
      <c r="N937" s="30" t="str">
        <f>VLOOKUP(M937,[9]OPERACIONAL!$A$1:$C$13,2,FALSE)</f>
        <v>SELECIONAR</v>
      </c>
    </row>
    <row r="938" spans="2:14">
      <c r="B938" s="23" t="str">
        <f t="shared" si="28"/>
        <v>U.</v>
      </c>
      <c r="C938" s="24" t="s">
        <v>4</v>
      </c>
      <c r="D938" s="25"/>
      <c r="E938" s="25"/>
      <c r="F938" s="24" t="s">
        <v>18</v>
      </c>
      <c r="G938" s="26">
        <v>1</v>
      </c>
      <c r="H938" s="31"/>
      <c r="I938" s="27">
        <v>0</v>
      </c>
      <c r="J938" s="28">
        <f t="shared" si="29"/>
        <v>0</v>
      </c>
      <c r="K938" s="29" t="s">
        <v>50</v>
      </c>
      <c r="L938" s="29" t="s">
        <v>45</v>
      </c>
      <c r="M938" s="29" t="s">
        <v>51</v>
      </c>
      <c r="N938" s="30" t="str">
        <f>VLOOKUP(M938,[9]OPERACIONAL!$A$1:$C$13,2,FALSE)</f>
        <v>SELECIONAR</v>
      </c>
    </row>
    <row r="939" spans="2:14">
      <c r="B939" s="23" t="str">
        <f t="shared" si="28"/>
        <v>U.</v>
      </c>
      <c r="C939" s="24" t="s">
        <v>4</v>
      </c>
      <c r="D939" s="25"/>
      <c r="E939" s="25"/>
      <c r="F939" s="24" t="s">
        <v>18</v>
      </c>
      <c r="G939" s="26">
        <v>1</v>
      </c>
      <c r="H939" s="31"/>
      <c r="I939" s="27">
        <v>0</v>
      </c>
      <c r="J939" s="28">
        <f t="shared" si="29"/>
        <v>0</v>
      </c>
      <c r="K939" s="29" t="s">
        <v>50</v>
      </c>
      <c r="L939" s="29" t="s">
        <v>45</v>
      </c>
      <c r="M939" s="29" t="s">
        <v>51</v>
      </c>
      <c r="N939" s="30" t="str">
        <f>VLOOKUP(M939,[9]OPERACIONAL!$A$1:$C$13,2,FALSE)</f>
        <v>SELECIONAR</v>
      </c>
    </row>
    <row r="940" spans="2:14">
      <c r="B940" s="23" t="str">
        <f t="shared" si="28"/>
        <v>U.</v>
      </c>
      <c r="C940" s="24" t="s">
        <v>4</v>
      </c>
      <c r="D940" s="25"/>
      <c r="E940" s="25"/>
      <c r="F940" s="24" t="s">
        <v>18</v>
      </c>
      <c r="G940" s="26">
        <v>1</v>
      </c>
      <c r="H940" s="31"/>
      <c r="I940" s="27">
        <v>0</v>
      </c>
      <c r="J940" s="28">
        <f t="shared" si="29"/>
        <v>0</v>
      </c>
      <c r="K940" s="29" t="s">
        <v>50</v>
      </c>
      <c r="L940" s="29" t="s">
        <v>45</v>
      </c>
      <c r="M940" s="29" t="s">
        <v>51</v>
      </c>
      <c r="N940" s="30" t="str">
        <f>VLOOKUP(M940,[9]OPERACIONAL!$A$1:$C$13,2,FALSE)</f>
        <v>SELECIONAR</v>
      </c>
    </row>
    <row r="941" spans="2:14">
      <c r="B941" s="23" t="str">
        <f t="shared" si="28"/>
        <v>U.</v>
      </c>
      <c r="C941" s="24" t="s">
        <v>4</v>
      </c>
      <c r="D941" s="25"/>
      <c r="E941" s="25"/>
      <c r="F941" s="24" t="s">
        <v>18</v>
      </c>
      <c r="G941" s="26">
        <v>1</v>
      </c>
      <c r="H941" s="31"/>
      <c r="I941" s="27">
        <v>0</v>
      </c>
      <c r="J941" s="28">
        <f t="shared" si="29"/>
        <v>0</v>
      </c>
      <c r="K941" s="29" t="s">
        <v>50</v>
      </c>
      <c r="L941" s="29" t="s">
        <v>45</v>
      </c>
      <c r="M941" s="29" t="s">
        <v>51</v>
      </c>
      <c r="N941" s="30" t="str">
        <f>VLOOKUP(M941,[9]OPERACIONAL!$A$1:$C$13,2,FALSE)</f>
        <v>SELECIONAR</v>
      </c>
    </row>
    <row r="942" spans="2:14">
      <c r="B942" s="23" t="str">
        <f t="shared" si="28"/>
        <v>U.</v>
      </c>
      <c r="C942" s="24" t="s">
        <v>4</v>
      </c>
      <c r="D942" s="25"/>
      <c r="E942" s="25"/>
      <c r="F942" s="24" t="s">
        <v>18</v>
      </c>
      <c r="G942" s="26">
        <v>1</v>
      </c>
      <c r="H942" s="31"/>
      <c r="I942" s="27">
        <v>0</v>
      </c>
      <c r="J942" s="28">
        <f t="shared" si="29"/>
        <v>0</v>
      </c>
      <c r="K942" s="29" t="s">
        <v>50</v>
      </c>
      <c r="L942" s="29" t="s">
        <v>45</v>
      </c>
      <c r="M942" s="29" t="s">
        <v>51</v>
      </c>
      <c r="N942" s="30" t="str">
        <f>VLOOKUP(M942,[9]OPERACIONAL!$A$1:$C$13,2,FALSE)</f>
        <v>SELECIONAR</v>
      </c>
    </row>
    <row r="943" spans="2:14">
      <c r="B943" s="23" t="str">
        <f t="shared" si="28"/>
        <v>U.</v>
      </c>
      <c r="C943" s="24" t="s">
        <v>4</v>
      </c>
      <c r="D943" s="25"/>
      <c r="E943" s="25"/>
      <c r="F943" s="24" t="s">
        <v>18</v>
      </c>
      <c r="G943" s="26">
        <v>1</v>
      </c>
      <c r="H943" s="31"/>
      <c r="I943" s="27">
        <v>0</v>
      </c>
      <c r="J943" s="28">
        <f t="shared" si="29"/>
        <v>0</v>
      </c>
      <c r="K943" s="29" t="s">
        <v>50</v>
      </c>
      <c r="L943" s="29" t="s">
        <v>45</v>
      </c>
      <c r="M943" s="29" t="s">
        <v>51</v>
      </c>
      <c r="N943" s="30" t="str">
        <f>VLOOKUP(M943,[9]OPERACIONAL!$A$1:$C$13,2,FALSE)</f>
        <v>SELECIONAR</v>
      </c>
    </row>
    <row r="944" spans="2:14">
      <c r="B944" s="23" t="str">
        <f t="shared" si="28"/>
        <v>U.</v>
      </c>
      <c r="C944" s="24" t="s">
        <v>4</v>
      </c>
      <c r="D944" s="25"/>
      <c r="E944" s="25"/>
      <c r="F944" s="24" t="s">
        <v>18</v>
      </c>
      <c r="G944" s="26">
        <v>1</v>
      </c>
      <c r="H944" s="31"/>
      <c r="I944" s="27">
        <v>0</v>
      </c>
      <c r="J944" s="28">
        <f t="shared" si="29"/>
        <v>0</v>
      </c>
      <c r="K944" s="29" t="s">
        <v>50</v>
      </c>
      <c r="L944" s="29" t="s">
        <v>45</v>
      </c>
      <c r="M944" s="29" t="s">
        <v>51</v>
      </c>
      <c r="N944" s="30" t="str">
        <f>VLOOKUP(M944,[9]OPERACIONAL!$A$1:$C$13,2,FALSE)</f>
        <v>SELECIONAR</v>
      </c>
    </row>
    <row r="945" spans="2:14">
      <c r="B945" s="23" t="str">
        <f t="shared" si="28"/>
        <v>U.</v>
      </c>
      <c r="C945" s="24" t="s">
        <v>4</v>
      </c>
      <c r="D945" s="25"/>
      <c r="E945" s="25"/>
      <c r="F945" s="24" t="s">
        <v>18</v>
      </c>
      <c r="G945" s="26">
        <v>1</v>
      </c>
      <c r="H945" s="31"/>
      <c r="I945" s="27">
        <v>0</v>
      </c>
      <c r="J945" s="28">
        <f t="shared" si="29"/>
        <v>0</v>
      </c>
      <c r="K945" s="29" t="s">
        <v>50</v>
      </c>
      <c r="L945" s="29" t="s">
        <v>45</v>
      </c>
      <c r="M945" s="29" t="s">
        <v>51</v>
      </c>
      <c r="N945" s="30" t="str">
        <f>VLOOKUP(M945,[9]OPERACIONAL!$A$1:$C$13,2,FALSE)</f>
        <v>SELECIONAR</v>
      </c>
    </row>
    <row r="946" spans="2:14">
      <c r="B946" s="23" t="str">
        <f t="shared" si="28"/>
        <v>U.</v>
      </c>
      <c r="C946" s="24" t="s">
        <v>4</v>
      </c>
      <c r="D946" s="25"/>
      <c r="E946" s="25"/>
      <c r="F946" s="24" t="s">
        <v>18</v>
      </c>
      <c r="G946" s="26">
        <v>1</v>
      </c>
      <c r="H946" s="31"/>
      <c r="I946" s="27">
        <v>0</v>
      </c>
      <c r="J946" s="28">
        <f t="shared" si="29"/>
        <v>0</v>
      </c>
      <c r="K946" s="29" t="s">
        <v>50</v>
      </c>
      <c r="L946" s="29" t="s">
        <v>45</v>
      </c>
      <c r="M946" s="29" t="s">
        <v>51</v>
      </c>
      <c r="N946" s="30" t="str">
        <f>VLOOKUP(M946,[9]OPERACIONAL!$A$1:$C$13,2,FALSE)</f>
        <v>SELECIONAR</v>
      </c>
    </row>
    <row r="947" spans="2:14">
      <c r="B947" s="23" t="str">
        <f t="shared" si="28"/>
        <v>U.</v>
      </c>
      <c r="C947" s="24" t="s">
        <v>4</v>
      </c>
      <c r="D947" s="25"/>
      <c r="E947" s="25"/>
      <c r="F947" s="24" t="s">
        <v>18</v>
      </c>
      <c r="G947" s="26">
        <v>1</v>
      </c>
      <c r="H947" s="31"/>
      <c r="I947" s="27">
        <v>0</v>
      </c>
      <c r="J947" s="28">
        <f t="shared" si="29"/>
        <v>0</v>
      </c>
      <c r="K947" s="29" t="s">
        <v>50</v>
      </c>
      <c r="L947" s="29" t="s">
        <v>45</v>
      </c>
      <c r="M947" s="29" t="s">
        <v>51</v>
      </c>
      <c r="N947" s="30" t="str">
        <f>VLOOKUP(M947,[9]OPERACIONAL!$A$1:$C$13,2,FALSE)</f>
        <v>SELECIONAR</v>
      </c>
    </row>
    <row r="948" spans="2:14">
      <c r="B948" s="23" t="str">
        <f t="shared" si="28"/>
        <v>U.</v>
      </c>
      <c r="C948" s="24" t="s">
        <v>4</v>
      </c>
      <c r="D948" s="25"/>
      <c r="E948" s="25"/>
      <c r="F948" s="24" t="s">
        <v>18</v>
      </c>
      <c r="G948" s="26">
        <v>1</v>
      </c>
      <c r="H948" s="31"/>
      <c r="I948" s="27">
        <v>0</v>
      </c>
      <c r="J948" s="28">
        <f t="shared" si="29"/>
        <v>0</v>
      </c>
      <c r="K948" s="29" t="s">
        <v>50</v>
      </c>
      <c r="L948" s="29" t="s">
        <v>45</v>
      </c>
      <c r="M948" s="29" t="s">
        <v>51</v>
      </c>
      <c r="N948" s="30" t="str">
        <f>VLOOKUP(M948,[9]OPERACIONAL!$A$1:$C$13,2,FALSE)</f>
        <v>SELECIONAR</v>
      </c>
    </row>
    <row r="949" spans="2:14">
      <c r="B949" s="23" t="str">
        <f t="shared" si="28"/>
        <v>U.</v>
      </c>
      <c r="C949" s="24" t="s">
        <v>4</v>
      </c>
      <c r="D949" s="25"/>
      <c r="E949" s="25"/>
      <c r="F949" s="24" t="s">
        <v>18</v>
      </c>
      <c r="G949" s="26">
        <v>1</v>
      </c>
      <c r="H949" s="31"/>
      <c r="I949" s="27">
        <v>0</v>
      </c>
      <c r="J949" s="28">
        <f t="shared" si="29"/>
        <v>0</v>
      </c>
      <c r="K949" s="29" t="s">
        <v>50</v>
      </c>
      <c r="L949" s="29" t="s">
        <v>45</v>
      </c>
      <c r="M949" s="29" t="s">
        <v>51</v>
      </c>
      <c r="N949" s="30" t="str">
        <f>VLOOKUP(M949,[9]OPERACIONAL!$A$1:$C$13,2,FALSE)</f>
        <v>SELECIONAR</v>
      </c>
    </row>
    <row r="950" spans="2:14">
      <c r="B950" s="23" t="str">
        <f t="shared" si="28"/>
        <v>U.</v>
      </c>
      <c r="C950" s="24" t="s">
        <v>4</v>
      </c>
      <c r="D950" s="25"/>
      <c r="E950" s="25"/>
      <c r="F950" s="24" t="s">
        <v>18</v>
      </c>
      <c r="G950" s="26">
        <v>1</v>
      </c>
      <c r="H950" s="31"/>
      <c r="I950" s="27">
        <v>0</v>
      </c>
      <c r="J950" s="28">
        <f t="shared" si="29"/>
        <v>0</v>
      </c>
      <c r="K950" s="29" t="s">
        <v>50</v>
      </c>
      <c r="L950" s="29" t="s">
        <v>45</v>
      </c>
      <c r="M950" s="29" t="s">
        <v>51</v>
      </c>
      <c r="N950" s="30" t="str">
        <f>VLOOKUP(M950,[9]OPERACIONAL!$A$1:$C$13,2,FALSE)</f>
        <v>SELECIONAR</v>
      </c>
    </row>
    <row r="951" spans="2:14">
      <c r="B951" s="23" t="str">
        <f t="shared" si="28"/>
        <v>U.</v>
      </c>
      <c r="C951" s="24" t="s">
        <v>4</v>
      </c>
      <c r="D951" s="25"/>
      <c r="E951" s="25"/>
      <c r="F951" s="24" t="s">
        <v>18</v>
      </c>
      <c r="G951" s="26">
        <v>1</v>
      </c>
      <c r="H951" s="31"/>
      <c r="I951" s="27">
        <v>0</v>
      </c>
      <c r="J951" s="28">
        <f t="shared" si="29"/>
        <v>0</v>
      </c>
      <c r="K951" s="29" t="s">
        <v>50</v>
      </c>
      <c r="L951" s="29" t="s">
        <v>45</v>
      </c>
      <c r="M951" s="29" t="s">
        <v>51</v>
      </c>
      <c r="N951" s="30" t="str">
        <f>VLOOKUP(M951,[9]OPERACIONAL!$A$1:$C$13,2,FALSE)</f>
        <v>SELECIONAR</v>
      </c>
    </row>
    <row r="952" spans="2:14">
      <c r="B952" s="23" t="str">
        <f t="shared" si="28"/>
        <v>U.</v>
      </c>
      <c r="C952" s="24" t="s">
        <v>4</v>
      </c>
      <c r="D952" s="25"/>
      <c r="E952" s="25"/>
      <c r="F952" s="24" t="s">
        <v>18</v>
      </c>
      <c r="G952" s="26">
        <v>1</v>
      </c>
      <c r="H952" s="31"/>
      <c r="I952" s="27">
        <v>0</v>
      </c>
      <c r="J952" s="28">
        <f t="shared" si="29"/>
        <v>0</v>
      </c>
      <c r="K952" s="29" t="s">
        <v>50</v>
      </c>
      <c r="L952" s="29" t="s">
        <v>45</v>
      </c>
      <c r="M952" s="29" t="s">
        <v>51</v>
      </c>
      <c r="N952" s="30" t="str">
        <f>VLOOKUP(M952,[9]OPERACIONAL!$A$1:$C$13,2,FALSE)</f>
        <v>SELECIONAR</v>
      </c>
    </row>
    <row r="953" spans="2:14">
      <c r="B953" s="23" t="str">
        <f t="shared" si="28"/>
        <v>U.</v>
      </c>
      <c r="C953" s="24" t="s">
        <v>4</v>
      </c>
      <c r="D953" s="25"/>
      <c r="E953" s="25"/>
      <c r="F953" s="24" t="s">
        <v>18</v>
      </c>
      <c r="G953" s="26">
        <v>1</v>
      </c>
      <c r="H953" s="31"/>
      <c r="I953" s="27">
        <v>0</v>
      </c>
      <c r="J953" s="28">
        <f t="shared" si="29"/>
        <v>0</v>
      </c>
      <c r="K953" s="29" t="s">
        <v>50</v>
      </c>
      <c r="L953" s="29" t="s">
        <v>45</v>
      </c>
      <c r="M953" s="29" t="s">
        <v>51</v>
      </c>
      <c r="N953" s="30" t="str">
        <f>VLOOKUP(M953,[9]OPERACIONAL!$A$1:$C$13,2,FALSE)</f>
        <v>SELECIONAR</v>
      </c>
    </row>
    <row r="954" spans="2:14">
      <c r="B954" s="23" t="str">
        <f t="shared" si="28"/>
        <v>U.</v>
      </c>
      <c r="C954" s="24" t="s">
        <v>4</v>
      </c>
      <c r="D954" s="25"/>
      <c r="E954" s="25"/>
      <c r="F954" s="24" t="s">
        <v>18</v>
      </c>
      <c r="G954" s="26">
        <v>1</v>
      </c>
      <c r="H954" s="31"/>
      <c r="I954" s="27">
        <v>0</v>
      </c>
      <c r="J954" s="28">
        <f t="shared" si="29"/>
        <v>0</v>
      </c>
      <c r="K954" s="29" t="s">
        <v>50</v>
      </c>
      <c r="L954" s="29" t="s">
        <v>45</v>
      </c>
      <c r="M954" s="29" t="s">
        <v>51</v>
      </c>
      <c r="N954" s="30" t="str">
        <f>VLOOKUP(M954,[9]OPERACIONAL!$A$1:$C$13,2,FALSE)</f>
        <v>SELECIONAR</v>
      </c>
    </row>
    <row r="955" spans="2:14">
      <c r="B955" s="23" t="str">
        <f t="shared" si="28"/>
        <v>U.</v>
      </c>
      <c r="C955" s="24" t="s">
        <v>4</v>
      </c>
      <c r="D955" s="25"/>
      <c r="E955" s="25"/>
      <c r="F955" s="24" t="s">
        <v>18</v>
      </c>
      <c r="G955" s="26">
        <v>1</v>
      </c>
      <c r="H955" s="31"/>
      <c r="I955" s="27">
        <v>0</v>
      </c>
      <c r="J955" s="28">
        <f t="shared" si="29"/>
        <v>0</v>
      </c>
      <c r="K955" s="29" t="s">
        <v>50</v>
      </c>
      <c r="L955" s="29" t="s">
        <v>45</v>
      </c>
      <c r="M955" s="29" t="s">
        <v>51</v>
      </c>
      <c r="N955" s="30" t="str">
        <f>VLOOKUP(M955,[9]OPERACIONAL!$A$1:$C$13,2,FALSE)</f>
        <v>SELECIONAR</v>
      </c>
    </row>
    <row r="956" spans="2:14">
      <c r="B956" s="23" t="str">
        <f t="shared" si="28"/>
        <v>U.</v>
      </c>
      <c r="C956" s="24" t="s">
        <v>4</v>
      </c>
      <c r="D956" s="25"/>
      <c r="E956" s="25"/>
      <c r="F956" s="24" t="s">
        <v>18</v>
      </c>
      <c r="G956" s="26">
        <v>1</v>
      </c>
      <c r="H956" s="31"/>
      <c r="I956" s="27">
        <v>0</v>
      </c>
      <c r="J956" s="28">
        <f t="shared" si="29"/>
        <v>0</v>
      </c>
      <c r="K956" s="29" t="s">
        <v>50</v>
      </c>
      <c r="L956" s="29" t="s">
        <v>45</v>
      </c>
      <c r="M956" s="29" t="s">
        <v>51</v>
      </c>
      <c r="N956" s="30" t="str">
        <f>VLOOKUP(M956,[9]OPERACIONAL!$A$1:$C$13,2,FALSE)</f>
        <v>SELECIONAR</v>
      </c>
    </row>
    <row r="957" spans="2:14">
      <c r="B957" s="23" t="str">
        <f t="shared" si="28"/>
        <v>U.</v>
      </c>
      <c r="C957" s="24" t="s">
        <v>4</v>
      </c>
      <c r="D957" s="25"/>
      <c r="E957" s="25"/>
      <c r="F957" s="24" t="s">
        <v>18</v>
      </c>
      <c r="G957" s="26">
        <v>1</v>
      </c>
      <c r="H957" s="31"/>
      <c r="I957" s="27">
        <v>0</v>
      </c>
      <c r="J957" s="28">
        <f t="shared" si="29"/>
        <v>0</v>
      </c>
      <c r="K957" s="29" t="s">
        <v>50</v>
      </c>
      <c r="L957" s="29" t="s">
        <v>45</v>
      </c>
      <c r="M957" s="29" t="s">
        <v>51</v>
      </c>
      <c r="N957" s="30" t="str">
        <f>VLOOKUP(M957,[9]OPERACIONAL!$A$1:$C$13,2,FALSE)</f>
        <v>SELECIONAR</v>
      </c>
    </row>
    <row r="958" spans="2:14">
      <c r="B958" s="23" t="str">
        <f t="shared" si="28"/>
        <v>U.</v>
      </c>
      <c r="C958" s="24" t="s">
        <v>4</v>
      </c>
      <c r="D958" s="25"/>
      <c r="E958" s="25"/>
      <c r="F958" s="24" t="s">
        <v>18</v>
      </c>
      <c r="G958" s="26">
        <v>1</v>
      </c>
      <c r="H958" s="31"/>
      <c r="I958" s="27">
        <v>0</v>
      </c>
      <c r="J958" s="28">
        <f t="shared" si="29"/>
        <v>0</v>
      </c>
      <c r="K958" s="29" t="s">
        <v>50</v>
      </c>
      <c r="L958" s="29" t="s">
        <v>45</v>
      </c>
      <c r="M958" s="29" t="s">
        <v>51</v>
      </c>
      <c r="N958" s="30" t="str">
        <f>VLOOKUP(M958,[9]OPERACIONAL!$A$1:$C$13,2,FALSE)</f>
        <v>SELECIONAR</v>
      </c>
    </row>
    <row r="959" spans="2:14">
      <c r="B959" s="23" t="str">
        <f t="shared" si="28"/>
        <v>U.</v>
      </c>
      <c r="C959" s="24" t="s">
        <v>4</v>
      </c>
      <c r="D959" s="25"/>
      <c r="E959" s="25"/>
      <c r="F959" s="24" t="s">
        <v>18</v>
      </c>
      <c r="G959" s="26">
        <v>1</v>
      </c>
      <c r="H959" s="31"/>
      <c r="I959" s="27">
        <v>0</v>
      </c>
      <c r="J959" s="28">
        <f t="shared" si="29"/>
        <v>0</v>
      </c>
      <c r="K959" s="29" t="s">
        <v>50</v>
      </c>
      <c r="L959" s="29" t="s">
        <v>45</v>
      </c>
      <c r="M959" s="29" t="s">
        <v>51</v>
      </c>
      <c r="N959" s="30" t="str">
        <f>VLOOKUP(M959,[9]OPERACIONAL!$A$1:$C$13,2,FALSE)</f>
        <v>SELECIONAR</v>
      </c>
    </row>
    <row r="960" spans="2:14">
      <c r="B960" s="23" t="str">
        <f t="shared" si="28"/>
        <v>U.</v>
      </c>
      <c r="C960" s="24" t="s">
        <v>4</v>
      </c>
      <c r="D960" s="25"/>
      <c r="E960" s="25"/>
      <c r="F960" s="24" t="s">
        <v>18</v>
      </c>
      <c r="G960" s="26">
        <v>1</v>
      </c>
      <c r="H960" s="31"/>
      <c r="I960" s="27">
        <v>0</v>
      </c>
      <c r="J960" s="28">
        <f t="shared" si="29"/>
        <v>0</v>
      </c>
      <c r="K960" s="29" t="s">
        <v>50</v>
      </c>
      <c r="L960" s="29" t="s">
        <v>45</v>
      </c>
      <c r="M960" s="29" t="s">
        <v>51</v>
      </c>
      <c r="N960" s="30" t="str">
        <f>VLOOKUP(M960,[9]OPERACIONAL!$A$1:$C$13,2,FALSE)</f>
        <v>SELECIONAR</v>
      </c>
    </row>
    <row r="961" spans="2:14">
      <c r="B961" s="23" t="str">
        <f t="shared" si="28"/>
        <v>U.</v>
      </c>
      <c r="C961" s="24" t="s">
        <v>4</v>
      </c>
      <c r="D961" s="25"/>
      <c r="E961" s="25"/>
      <c r="F961" s="24" t="s">
        <v>18</v>
      </c>
      <c r="G961" s="26">
        <v>1</v>
      </c>
      <c r="H961" s="31"/>
      <c r="I961" s="27">
        <v>0</v>
      </c>
      <c r="J961" s="28">
        <f t="shared" si="29"/>
        <v>0</v>
      </c>
      <c r="K961" s="29" t="s">
        <v>50</v>
      </c>
      <c r="L961" s="29" t="s">
        <v>45</v>
      </c>
      <c r="M961" s="29" t="s">
        <v>51</v>
      </c>
      <c r="N961" s="30" t="str">
        <f>VLOOKUP(M961,[9]OPERACIONAL!$A$1:$C$13,2,FALSE)</f>
        <v>SELECIONAR</v>
      </c>
    </row>
    <row r="962" spans="2:14">
      <c r="B962" s="23" t="str">
        <f t="shared" si="28"/>
        <v>U.</v>
      </c>
      <c r="C962" s="24" t="s">
        <v>4</v>
      </c>
      <c r="D962" s="25"/>
      <c r="E962" s="25"/>
      <c r="F962" s="24" t="s">
        <v>18</v>
      </c>
      <c r="G962" s="26">
        <v>1</v>
      </c>
      <c r="H962" s="31"/>
      <c r="I962" s="27">
        <v>0</v>
      </c>
      <c r="J962" s="28">
        <f t="shared" si="29"/>
        <v>0</v>
      </c>
      <c r="K962" s="29" t="s">
        <v>50</v>
      </c>
      <c r="L962" s="29" t="s">
        <v>45</v>
      </c>
      <c r="M962" s="29" t="s">
        <v>51</v>
      </c>
      <c r="N962" s="30" t="str">
        <f>VLOOKUP(M962,[9]OPERACIONAL!$A$1:$C$13,2,FALSE)</f>
        <v>SELECIONAR</v>
      </c>
    </row>
    <row r="963" spans="2:14">
      <c r="B963" s="23" t="str">
        <f t="shared" si="28"/>
        <v>U.</v>
      </c>
      <c r="C963" s="24" t="s">
        <v>4</v>
      </c>
      <c r="D963" s="25"/>
      <c r="E963" s="25"/>
      <c r="F963" s="24" t="s">
        <v>18</v>
      </c>
      <c r="G963" s="26">
        <v>1</v>
      </c>
      <c r="H963" s="31"/>
      <c r="I963" s="27">
        <v>0</v>
      </c>
      <c r="J963" s="28">
        <f t="shared" si="29"/>
        <v>0</v>
      </c>
      <c r="K963" s="29" t="s">
        <v>50</v>
      </c>
      <c r="L963" s="29" t="s">
        <v>45</v>
      </c>
      <c r="M963" s="29" t="s">
        <v>51</v>
      </c>
      <c r="N963" s="30" t="str">
        <f>VLOOKUP(M963,[9]OPERACIONAL!$A$1:$C$13,2,FALSE)</f>
        <v>SELECIONAR</v>
      </c>
    </row>
    <row r="964" spans="2:14">
      <c r="B964" s="23" t="str">
        <f t="shared" si="28"/>
        <v>U.</v>
      </c>
      <c r="C964" s="24" t="s">
        <v>4</v>
      </c>
      <c r="D964" s="25"/>
      <c r="E964" s="25"/>
      <c r="F964" s="24" t="s">
        <v>18</v>
      </c>
      <c r="G964" s="26">
        <v>1</v>
      </c>
      <c r="H964" s="31"/>
      <c r="I964" s="27">
        <v>0</v>
      </c>
      <c r="J964" s="28">
        <f t="shared" si="29"/>
        <v>0</v>
      </c>
      <c r="K964" s="29" t="s">
        <v>50</v>
      </c>
      <c r="L964" s="29" t="s">
        <v>45</v>
      </c>
      <c r="M964" s="29" t="s">
        <v>51</v>
      </c>
      <c r="N964" s="30" t="str">
        <f>VLOOKUP(M964,[9]OPERACIONAL!$A$1:$C$13,2,FALSE)</f>
        <v>SELECIONAR</v>
      </c>
    </row>
    <row r="965" spans="2:14">
      <c r="B965" s="23" t="str">
        <f t="shared" ref="B965:B1028" si="30">MID(C965,1,2)</f>
        <v>U.</v>
      </c>
      <c r="C965" s="24" t="s">
        <v>4</v>
      </c>
      <c r="D965" s="25"/>
      <c r="E965" s="25"/>
      <c r="F965" s="24" t="s">
        <v>18</v>
      </c>
      <c r="G965" s="26">
        <v>1</v>
      </c>
      <c r="H965" s="31"/>
      <c r="I965" s="27">
        <v>0</v>
      </c>
      <c r="J965" s="28">
        <f t="shared" ref="J965:J1028" si="31">G965*I965</f>
        <v>0</v>
      </c>
      <c r="K965" s="29" t="s">
        <v>50</v>
      </c>
      <c r="L965" s="29" t="s">
        <v>45</v>
      </c>
      <c r="M965" s="29" t="s">
        <v>51</v>
      </c>
      <c r="N965" s="30" t="str">
        <f>VLOOKUP(M965,[9]OPERACIONAL!$A$1:$C$13,2,FALSE)</f>
        <v>SELECIONAR</v>
      </c>
    </row>
    <row r="966" spans="2:14">
      <c r="B966" s="23" t="str">
        <f t="shared" si="30"/>
        <v>U.</v>
      </c>
      <c r="C966" s="24" t="s">
        <v>4</v>
      </c>
      <c r="D966" s="25"/>
      <c r="E966" s="25"/>
      <c r="F966" s="24" t="s">
        <v>18</v>
      </c>
      <c r="G966" s="26">
        <v>1</v>
      </c>
      <c r="H966" s="31"/>
      <c r="I966" s="27">
        <v>0</v>
      </c>
      <c r="J966" s="28">
        <f t="shared" si="31"/>
        <v>0</v>
      </c>
      <c r="K966" s="29" t="s">
        <v>50</v>
      </c>
      <c r="L966" s="29" t="s">
        <v>45</v>
      </c>
      <c r="M966" s="29" t="s">
        <v>51</v>
      </c>
      <c r="N966" s="30" t="str">
        <f>VLOOKUP(M966,[9]OPERACIONAL!$A$1:$C$13,2,FALSE)</f>
        <v>SELECIONAR</v>
      </c>
    </row>
    <row r="967" spans="2:14">
      <c r="B967" s="23" t="str">
        <f t="shared" si="30"/>
        <v>U.</v>
      </c>
      <c r="C967" s="24" t="s">
        <v>4</v>
      </c>
      <c r="D967" s="25"/>
      <c r="E967" s="25"/>
      <c r="F967" s="24" t="s">
        <v>18</v>
      </c>
      <c r="G967" s="26">
        <v>1</v>
      </c>
      <c r="H967" s="31"/>
      <c r="I967" s="27">
        <v>0</v>
      </c>
      <c r="J967" s="28">
        <f t="shared" si="31"/>
        <v>0</v>
      </c>
      <c r="K967" s="29" t="s">
        <v>50</v>
      </c>
      <c r="L967" s="29" t="s">
        <v>45</v>
      </c>
      <c r="M967" s="29" t="s">
        <v>51</v>
      </c>
      <c r="N967" s="30" t="str">
        <f>VLOOKUP(M967,[9]OPERACIONAL!$A$1:$C$13,2,FALSE)</f>
        <v>SELECIONAR</v>
      </c>
    </row>
    <row r="968" spans="2:14">
      <c r="B968" s="23" t="str">
        <f t="shared" si="30"/>
        <v>U.</v>
      </c>
      <c r="C968" s="24" t="s">
        <v>4</v>
      </c>
      <c r="D968" s="25"/>
      <c r="E968" s="25"/>
      <c r="F968" s="24" t="s">
        <v>18</v>
      </c>
      <c r="G968" s="26">
        <v>1</v>
      </c>
      <c r="H968" s="31"/>
      <c r="I968" s="27">
        <v>0</v>
      </c>
      <c r="J968" s="28">
        <f t="shared" si="31"/>
        <v>0</v>
      </c>
      <c r="K968" s="29" t="s">
        <v>50</v>
      </c>
      <c r="L968" s="29" t="s">
        <v>45</v>
      </c>
      <c r="M968" s="29" t="s">
        <v>51</v>
      </c>
      <c r="N968" s="30" t="str">
        <f>VLOOKUP(M968,[9]OPERACIONAL!$A$1:$C$13,2,FALSE)</f>
        <v>SELECIONAR</v>
      </c>
    </row>
    <row r="969" spans="2:14">
      <c r="B969" s="23" t="str">
        <f t="shared" si="30"/>
        <v>U.</v>
      </c>
      <c r="C969" s="24" t="s">
        <v>4</v>
      </c>
      <c r="D969" s="25"/>
      <c r="E969" s="25"/>
      <c r="F969" s="24" t="s">
        <v>18</v>
      </c>
      <c r="G969" s="26">
        <v>1</v>
      </c>
      <c r="H969" s="31"/>
      <c r="I969" s="27">
        <v>0</v>
      </c>
      <c r="J969" s="28">
        <f t="shared" si="31"/>
        <v>0</v>
      </c>
      <c r="K969" s="29" t="s">
        <v>50</v>
      </c>
      <c r="L969" s="29" t="s">
        <v>45</v>
      </c>
      <c r="M969" s="29" t="s">
        <v>51</v>
      </c>
      <c r="N969" s="30" t="str">
        <f>VLOOKUP(M969,[9]OPERACIONAL!$A$1:$C$13,2,FALSE)</f>
        <v>SELECIONAR</v>
      </c>
    </row>
    <row r="970" spans="2:14">
      <c r="B970" s="23" t="str">
        <f t="shared" si="30"/>
        <v>U.</v>
      </c>
      <c r="C970" s="24" t="s">
        <v>4</v>
      </c>
      <c r="D970" s="25"/>
      <c r="E970" s="25"/>
      <c r="F970" s="24" t="s">
        <v>18</v>
      </c>
      <c r="G970" s="26">
        <v>1</v>
      </c>
      <c r="H970" s="31"/>
      <c r="I970" s="27">
        <v>0</v>
      </c>
      <c r="J970" s="28">
        <f t="shared" si="31"/>
        <v>0</v>
      </c>
      <c r="K970" s="29" t="s">
        <v>50</v>
      </c>
      <c r="L970" s="29" t="s">
        <v>45</v>
      </c>
      <c r="M970" s="29" t="s">
        <v>51</v>
      </c>
      <c r="N970" s="30" t="str">
        <f>VLOOKUP(M970,[9]OPERACIONAL!$A$1:$C$13,2,FALSE)</f>
        <v>SELECIONAR</v>
      </c>
    </row>
    <row r="971" spans="2:14">
      <c r="B971" s="23" t="str">
        <f t="shared" si="30"/>
        <v>U.</v>
      </c>
      <c r="C971" s="24" t="s">
        <v>4</v>
      </c>
      <c r="D971" s="25"/>
      <c r="E971" s="25"/>
      <c r="F971" s="24" t="s">
        <v>18</v>
      </c>
      <c r="G971" s="26">
        <v>1</v>
      </c>
      <c r="H971" s="31"/>
      <c r="I971" s="27">
        <v>0</v>
      </c>
      <c r="J971" s="28">
        <f t="shared" si="31"/>
        <v>0</v>
      </c>
      <c r="K971" s="29" t="s">
        <v>50</v>
      </c>
      <c r="L971" s="29" t="s">
        <v>45</v>
      </c>
      <c r="M971" s="29" t="s">
        <v>51</v>
      </c>
      <c r="N971" s="30" t="str">
        <f>VLOOKUP(M971,[9]OPERACIONAL!$A$1:$C$13,2,FALSE)</f>
        <v>SELECIONAR</v>
      </c>
    </row>
    <row r="972" spans="2:14">
      <c r="B972" s="23" t="str">
        <f t="shared" si="30"/>
        <v>U.</v>
      </c>
      <c r="C972" s="24" t="s">
        <v>4</v>
      </c>
      <c r="D972" s="25"/>
      <c r="E972" s="25"/>
      <c r="F972" s="24" t="s">
        <v>18</v>
      </c>
      <c r="G972" s="26">
        <v>1</v>
      </c>
      <c r="H972" s="31"/>
      <c r="I972" s="27">
        <v>0</v>
      </c>
      <c r="J972" s="28">
        <f t="shared" si="31"/>
        <v>0</v>
      </c>
      <c r="K972" s="29" t="s">
        <v>50</v>
      </c>
      <c r="L972" s="29" t="s">
        <v>45</v>
      </c>
      <c r="M972" s="29" t="s">
        <v>51</v>
      </c>
      <c r="N972" s="30" t="str">
        <f>VLOOKUP(M972,[9]OPERACIONAL!$A$1:$C$13,2,FALSE)</f>
        <v>SELECIONAR</v>
      </c>
    </row>
    <row r="973" spans="2:14">
      <c r="B973" s="23" t="str">
        <f t="shared" si="30"/>
        <v>U.</v>
      </c>
      <c r="C973" s="24" t="s">
        <v>4</v>
      </c>
      <c r="D973" s="25"/>
      <c r="E973" s="25"/>
      <c r="F973" s="24" t="s">
        <v>18</v>
      </c>
      <c r="G973" s="26">
        <v>1</v>
      </c>
      <c r="H973" s="31"/>
      <c r="I973" s="27">
        <v>0</v>
      </c>
      <c r="J973" s="28">
        <f t="shared" si="31"/>
        <v>0</v>
      </c>
      <c r="K973" s="29" t="s">
        <v>50</v>
      </c>
      <c r="L973" s="29" t="s">
        <v>45</v>
      </c>
      <c r="M973" s="29" t="s">
        <v>51</v>
      </c>
      <c r="N973" s="30" t="str">
        <f>VLOOKUP(M973,[9]OPERACIONAL!$A$1:$C$13,2,FALSE)</f>
        <v>SELECIONAR</v>
      </c>
    </row>
    <row r="974" spans="2:14">
      <c r="B974" s="23" t="str">
        <f t="shared" si="30"/>
        <v>U.</v>
      </c>
      <c r="C974" s="24" t="s">
        <v>4</v>
      </c>
      <c r="D974" s="25"/>
      <c r="E974" s="25"/>
      <c r="F974" s="24" t="s">
        <v>18</v>
      </c>
      <c r="G974" s="26">
        <v>1</v>
      </c>
      <c r="H974" s="31"/>
      <c r="I974" s="27">
        <v>0</v>
      </c>
      <c r="J974" s="28">
        <f t="shared" si="31"/>
        <v>0</v>
      </c>
      <c r="K974" s="29" t="s">
        <v>50</v>
      </c>
      <c r="L974" s="29" t="s">
        <v>45</v>
      </c>
      <c r="M974" s="29" t="s">
        <v>51</v>
      </c>
      <c r="N974" s="30" t="str">
        <f>VLOOKUP(M974,[9]OPERACIONAL!$A$1:$C$13,2,FALSE)</f>
        <v>SELECIONAR</v>
      </c>
    </row>
    <row r="975" spans="2:14">
      <c r="B975" s="23" t="str">
        <f t="shared" si="30"/>
        <v>U.</v>
      </c>
      <c r="C975" s="24" t="s">
        <v>4</v>
      </c>
      <c r="D975" s="25"/>
      <c r="E975" s="25"/>
      <c r="F975" s="24" t="s">
        <v>18</v>
      </c>
      <c r="G975" s="26">
        <v>1</v>
      </c>
      <c r="H975" s="31"/>
      <c r="I975" s="27">
        <v>0</v>
      </c>
      <c r="J975" s="28">
        <f t="shared" si="31"/>
        <v>0</v>
      </c>
      <c r="K975" s="29" t="s">
        <v>50</v>
      </c>
      <c r="L975" s="29" t="s">
        <v>45</v>
      </c>
      <c r="M975" s="29" t="s">
        <v>51</v>
      </c>
      <c r="N975" s="30" t="str">
        <f>VLOOKUP(M975,[9]OPERACIONAL!$A$1:$C$13,2,FALSE)</f>
        <v>SELECIONAR</v>
      </c>
    </row>
    <row r="976" spans="2:14">
      <c r="B976" s="23" t="str">
        <f t="shared" si="30"/>
        <v>U.</v>
      </c>
      <c r="C976" s="24" t="s">
        <v>4</v>
      </c>
      <c r="D976" s="25"/>
      <c r="E976" s="25"/>
      <c r="F976" s="24" t="s">
        <v>18</v>
      </c>
      <c r="G976" s="26">
        <v>1</v>
      </c>
      <c r="H976" s="31"/>
      <c r="I976" s="27">
        <v>0</v>
      </c>
      <c r="J976" s="28">
        <f t="shared" si="31"/>
        <v>0</v>
      </c>
      <c r="K976" s="29" t="s">
        <v>50</v>
      </c>
      <c r="L976" s="29" t="s">
        <v>45</v>
      </c>
      <c r="M976" s="29" t="s">
        <v>51</v>
      </c>
      <c r="N976" s="30" t="str">
        <f>VLOOKUP(M976,[9]OPERACIONAL!$A$1:$C$13,2,FALSE)</f>
        <v>SELECIONAR</v>
      </c>
    </row>
    <row r="977" spans="2:14">
      <c r="B977" s="23" t="str">
        <f t="shared" si="30"/>
        <v>U.</v>
      </c>
      <c r="C977" s="24" t="s">
        <v>4</v>
      </c>
      <c r="D977" s="25"/>
      <c r="E977" s="25"/>
      <c r="F977" s="24" t="s">
        <v>18</v>
      </c>
      <c r="G977" s="26">
        <v>1</v>
      </c>
      <c r="H977" s="31"/>
      <c r="I977" s="27">
        <v>0</v>
      </c>
      <c r="J977" s="28">
        <f t="shared" si="31"/>
        <v>0</v>
      </c>
      <c r="K977" s="29" t="s">
        <v>50</v>
      </c>
      <c r="L977" s="29" t="s">
        <v>45</v>
      </c>
      <c r="M977" s="29" t="s">
        <v>51</v>
      </c>
      <c r="N977" s="30" t="str">
        <f>VLOOKUP(M977,[9]OPERACIONAL!$A$1:$C$13,2,FALSE)</f>
        <v>SELECIONAR</v>
      </c>
    </row>
    <row r="978" spans="2:14">
      <c r="B978" s="23" t="str">
        <f t="shared" si="30"/>
        <v>U.</v>
      </c>
      <c r="C978" s="24" t="s">
        <v>4</v>
      </c>
      <c r="D978" s="25"/>
      <c r="E978" s="25"/>
      <c r="F978" s="24" t="s">
        <v>18</v>
      </c>
      <c r="G978" s="26">
        <v>1</v>
      </c>
      <c r="H978" s="31"/>
      <c r="I978" s="27">
        <v>0</v>
      </c>
      <c r="J978" s="28">
        <f t="shared" si="31"/>
        <v>0</v>
      </c>
      <c r="K978" s="29" t="s">
        <v>50</v>
      </c>
      <c r="L978" s="29" t="s">
        <v>45</v>
      </c>
      <c r="M978" s="29" t="s">
        <v>51</v>
      </c>
      <c r="N978" s="30" t="str">
        <f>VLOOKUP(M978,[9]OPERACIONAL!$A$1:$C$13,2,FALSE)</f>
        <v>SELECIONAR</v>
      </c>
    </row>
    <row r="979" spans="2:14">
      <c r="B979" s="23" t="str">
        <f t="shared" si="30"/>
        <v>U.</v>
      </c>
      <c r="C979" s="24" t="s">
        <v>4</v>
      </c>
      <c r="D979" s="25"/>
      <c r="E979" s="25"/>
      <c r="F979" s="24" t="s">
        <v>18</v>
      </c>
      <c r="G979" s="26">
        <v>1</v>
      </c>
      <c r="H979" s="31"/>
      <c r="I979" s="27">
        <v>0</v>
      </c>
      <c r="J979" s="28">
        <f t="shared" si="31"/>
        <v>0</v>
      </c>
      <c r="K979" s="29" t="s">
        <v>50</v>
      </c>
      <c r="L979" s="29" t="s">
        <v>45</v>
      </c>
      <c r="M979" s="29" t="s">
        <v>51</v>
      </c>
      <c r="N979" s="30" t="str">
        <f>VLOOKUP(M979,[9]OPERACIONAL!$A$1:$C$13,2,FALSE)</f>
        <v>SELECIONAR</v>
      </c>
    </row>
    <row r="980" spans="2:14">
      <c r="B980" s="23" t="str">
        <f t="shared" si="30"/>
        <v>U.</v>
      </c>
      <c r="C980" s="24" t="s">
        <v>4</v>
      </c>
      <c r="D980" s="25"/>
      <c r="E980" s="25"/>
      <c r="F980" s="24" t="s">
        <v>18</v>
      </c>
      <c r="G980" s="26">
        <v>1</v>
      </c>
      <c r="H980" s="31"/>
      <c r="I980" s="27">
        <v>0</v>
      </c>
      <c r="J980" s="28">
        <f t="shared" si="31"/>
        <v>0</v>
      </c>
      <c r="K980" s="29" t="s">
        <v>50</v>
      </c>
      <c r="L980" s="29" t="s">
        <v>45</v>
      </c>
      <c r="M980" s="29" t="s">
        <v>51</v>
      </c>
      <c r="N980" s="30" t="str">
        <f>VLOOKUP(M980,[9]OPERACIONAL!$A$1:$C$13,2,FALSE)</f>
        <v>SELECIONAR</v>
      </c>
    </row>
    <row r="981" spans="2:14">
      <c r="B981" s="23" t="str">
        <f t="shared" si="30"/>
        <v>U.</v>
      </c>
      <c r="C981" s="24" t="s">
        <v>4</v>
      </c>
      <c r="D981" s="25"/>
      <c r="E981" s="25"/>
      <c r="F981" s="24" t="s">
        <v>18</v>
      </c>
      <c r="G981" s="26">
        <v>1</v>
      </c>
      <c r="H981" s="31"/>
      <c r="I981" s="27">
        <v>0</v>
      </c>
      <c r="J981" s="28">
        <f t="shared" si="31"/>
        <v>0</v>
      </c>
      <c r="K981" s="29" t="s">
        <v>50</v>
      </c>
      <c r="L981" s="29" t="s">
        <v>45</v>
      </c>
      <c r="M981" s="29" t="s">
        <v>51</v>
      </c>
      <c r="N981" s="30" t="str">
        <f>VLOOKUP(M981,[9]OPERACIONAL!$A$1:$C$13,2,FALSE)</f>
        <v>SELECIONAR</v>
      </c>
    </row>
    <row r="982" spans="2:14">
      <c r="B982" s="23" t="str">
        <f t="shared" si="30"/>
        <v>U.</v>
      </c>
      <c r="C982" s="24" t="s">
        <v>4</v>
      </c>
      <c r="D982" s="25"/>
      <c r="E982" s="25"/>
      <c r="F982" s="24" t="s">
        <v>18</v>
      </c>
      <c r="G982" s="26">
        <v>1</v>
      </c>
      <c r="H982" s="31"/>
      <c r="I982" s="27">
        <v>0</v>
      </c>
      <c r="J982" s="28">
        <f t="shared" si="31"/>
        <v>0</v>
      </c>
      <c r="K982" s="29" t="s">
        <v>50</v>
      </c>
      <c r="L982" s="29" t="s">
        <v>45</v>
      </c>
      <c r="M982" s="29" t="s">
        <v>51</v>
      </c>
      <c r="N982" s="30" t="str">
        <f>VLOOKUP(M982,[9]OPERACIONAL!$A$1:$C$13,2,FALSE)</f>
        <v>SELECIONAR</v>
      </c>
    </row>
    <row r="983" spans="2:14">
      <c r="B983" s="23" t="str">
        <f t="shared" si="30"/>
        <v>U.</v>
      </c>
      <c r="C983" s="24" t="s">
        <v>4</v>
      </c>
      <c r="D983" s="25"/>
      <c r="E983" s="25"/>
      <c r="F983" s="24" t="s">
        <v>18</v>
      </c>
      <c r="G983" s="26">
        <v>1</v>
      </c>
      <c r="H983" s="31"/>
      <c r="I983" s="27">
        <v>0</v>
      </c>
      <c r="J983" s="28">
        <f t="shared" si="31"/>
        <v>0</v>
      </c>
      <c r="K983" s="29" t="s">
        <v>50</v>
      </c>
      <c r="L983" s="29" t="s">
        <v>45</v>
      </c>
      <c r="M983" s="29" t="s">
        <v>51</v>
      </c>
      <c r="N983" s="30" t="str">
        <f>VLOOKUP(M983,[9]OPERACIONAL!$A$1:$C$13,2,FALSE)</f>
        <v>SELECIONAR</v>
      </c>
    </row>
    <row r="984" spans="2:14">
      <c r="B984" s="23" t="str">
        <f t="shared" si="30"/>
        <v>U.</v>
      </c>
      <c r="C984" s="24" t="s">
        <v>4</v>
      </c>
      <c r="D984" s="25"/>
      <c r="E984" s="25"/>
      <c r="F984" s="24" t="s">
        <v>18</v>
      </c>
      <c r="G984" s="26">
        <v>1</v>
      </c>
      <c r="H984" s="31"/>
      <c r="I984" s="27">
        <v>0</v>
      </c>
      <c r="J984" s="28">
        <f t="shared" si="31"/>
        <v>0</v>
      </c>
      <c r="K984" s="29" t="s">
        <v>50</v>
      </c>
      <c r="L984" s="29" t="s">
        <v>45</v>
      </c>
      <c r="M984" s="29" t="s">
        <v>51</v>
      </c>
      <c r="N984" s="30" t="str">
        <f>VLOOKUP(M984,[9]OPERACIONAL!$A$1:$C$13,2,FALSE)</f>
        <v>SELECIONAR</v>
      </c>
    </row>
    <row r="985" spans="2:14">
      <c r="B985" s="23" t="str">
        <f t="shared" si="30"/>
        <v>U.</v>
      </c>
      <c r="C985" s="24" t="s">
        <v>4</v>
      </c>
      <c r="D985" s="25"/>
      <c r="E985" s="25"/>
      <c r="F985" s="24" t="s">
        <v>18</v>
      </c>
      <c r="G985" s="26">
        <v>1</v>
      </c>
      <c r="H985" s="31"/>
      <c r="I985" s="27">
        <v>0</v>
      </c>
      <c r="J985" s="28">
        <f t="shared" si="31"/>
        <v>0</v>
      </c>
      <c r="K985" s="29" t="s">
        <v>50</v>
      </c>
      <c r="L985" s="29" t="s">
        <v>45</v>
      </c>
      <c r="M985" s="29" t="s">
        <v>51</v>
      </c>
      <c r="N985" s="30" t="str">
        <f>VLOOKUP(M985,[9]OPERACIONAL!$A$1:$C$13,2,FALSE)</f>
        <v>SELECIONAR</v>
      </c>
    </row>
    <row r="986" spans="2:14">
      <c r="B986" s="23" t="str">
        <f t="shared" si="30"/>
        <v>U.</v>
      </c>
      <c r="C986" s="24" t="s">
        <v>4</v>
      </c>
      <c r="D986" s="25"/>
      <c r="E986" s="25"/>
      <c r="F986" s="24" t="s">
        <v>18</v>
      </c>
      <c r="G986" s="26">
        <v>1</v>
      </c>
      <c r="H986" s="31"/>
      <c r="I986" s="27">
        <v>0</v>
      </c>
      <c r="J986" s="28">
        <f t="shared" si="31"/>
        <v>0</v>
      </c>
      <c r="K986" s="29" t="s">
        <v>50</v>
      </c>
      <c r="L986" s="29" t="s">
        <v>45</v>
      </c>
      <c r="M986" s="29" t="s">
        <v>51</v>
      </c>
      <c r="N986" s="30" t="str">
        <f>VLOOKUP(M986,[9]OPERACIONAL!$A$1:$C$13,2,FALSE)</f>
        <v>SELECIONAR</v>
      </c>
    </row>
    <row r="987" spans="2:14">
      <c r="B987" s="23" t="str">
        <f t="shared" si="30"/>
        <v>U.</v>
      </c>
      <c r="C987" s="24" t="s">
        <v>4</v>
      </c>
      <c r="D987" s="25"/>
      <c r="E987" s="25"/>
      <c r="F987" s="24" t="s">
        <v>18</v>
      </c>
      <c r="G987" s="26">
        <v>1</v>
      </c>
      <c r="H987" s="31"/>
      <c r="I987" s="27">
        <v>0</v>
      </c>
      <c r="J987" s="28">
        <f t="shared" si="31"/>
        <v>0</v>
      </c>
      <c r="K987" s="29" t="s">
        <v>50</v>
      </c>
      <c r="L987" s="29" t="s">
        <v>45</v>
      </c>
      <c r="M987" s="29" t="s">
        <v>51</v>
      </c>
      <c r="N987" s="30" t="str">
        <f>VLOOKUP(M987,[9]OPERACIONAL!$A$1:$C$13,2,FALSE)</f>
        <v>SELECIONAR</v>
      </c>
    </row>
    <row r="988" spans="2:14">
      <c r="B988" s="23" t="str">
        <f t="shared" si="30"/>
        <v>U.</v>
      </c>
      <c r="C988" s="24" t="s">
        <v>4</v>
      </c>
      <c r="D988" s="25"/>
      <c r="E988" s="25"/>
      <c r="F988" s="24" t="s">
        <v>18</v>
      </c>
      <c r="G988" s="26">
        <v>1</v>
      </c>
      <c r="H988" s="31"/>
      <c r="I988" s="27">
        <v>0</v>
      </c>
      <c r="J988" s="28">
        <f t="shared" si="31"/>
        <v>0</v>
      </c>
      <c r="K988" s="29" t="s">
        <v>50</v>
      </c>
      <c r="L988" s="29" t="s">
        <v>45</v>
      </c>
      <c r="M988" s="29" t="s">
        <v>51</v>
      </c>
      <c r="N988" s="30" t="str">
        <f>VLOOKUP(M988,[9]OPERACIONAL!$A$1:$C$13,2,FALSE)</f>
        <v>SELECIONAR</v>
      </c>
    </row>
    <row r="989" spans="2:14">
      <c r="B989" s="23" t="str">
        <f t="shared" si="30"/>
        <v>U.</v>
      </c>
      <c r="C989" s="24" t="s">
        <v>4</v>
      </c>
      <c r="D989" s="25"/>
      <c r="E989" s="25"/>
      <c r="F989" s="24" t="s">
        <v>18</v>
      </c>
      <c r="G989" s="26">
        <v>1</v>
      </c>
      <c r="H989" s="31"/>
      <c r="I989" s="27">
        <v>0</v>
      </c>
      <c r="J989" s="28">
        <f t="shared" si="31"/>
        <v>0</v>
      </c>
      <c r="K989" s="29" t="s">
        <v>50</v>
      </c>
      <c r="L989" s="29" t="s">
        <v>45</v>
      </c>
      <c r="M989" s="29" t="s">
        <v>51</v>
      </c>
      <c r="N989" s="30" t="str">
        <f>VLOOKUP(M989,[9]OPERACIONAL!$A$1:$C$13,2,FALSE)</f>
        <v>SELECIONAR</v>
      </c>
    </row>
    <row r="990" spans="2:14">
      <c r="B990" s="23" t="str">
        <f t="shared" si="30"/>
        <v>U.</v>
      </c>
      <c r="C990" s="24" t="s">
        <v>4</v>
      </c>
      <c r="D990" s="25"/>
      <c r="E990" s="25"/>
      <c r="F990" s="24" t="s">
        <v>18</v>
      </c>
      <c r="G990" s="26">
        <v>1</v>
      </c>
      <c r="H990" s="31"/>
      <c r="I990" s="27">
        <v>0</v>
      </c>
      <c r="J990" s="28">
        <f t="shared" si="31"/>
        <v>0</v>
      </c>
      <c r="K990" s="29" t="s">
        <v>50</v>
      </c>
      <c r="L990" s="29" t="s">
        <v>45</v>
      </c>
      <c r="M990" s="29" t="s">
        <v>51</v>
      </c>
      <c r="N990" s="30" t="str">
        <f>VLOOKUP(M990,[9]OPERACIONAL!$A$1:$C$13,2,FALSE)</f>
        <v>SELECIONAR</v>
      </c>
    </row>
    <row r="991" spans="2:14">
      <c r="B991" s="23" t="str">
        <f t="shared" si="30"/>
        <v>U.</v>
      </c>
      <c r="C991" s="24" t="s">
        <v>4</v>
      </c>
      <c r="D991" s="25"/>
      <c r="E991" s="25"/>
      <c r="F991" s="24" t="s">
        <v>18</v>
      </c>
      <c r="G991" s="26">
        <v>1</v>
      </c>
      <c r="H991" s="31"/>
      <c r="I991" s="27">
        <v>0</v>
      </c>
      <c r="J991" s="28">
        <f t="shared" si="31"/>
        <v>0</v>
      </c>
      <c r="K991" s="29" t="s">
        <v>50</v>
      </c>
      <c r="L991" s="29" t="s">
        <v>45</v>
      </c>
      <c r="M991" s="29" t="s">
        <v>51</v>
      </c>
      <c r="N991" s="30" t="str">
        <f>VLOOKUP(M991,[9]OPERACIONAL!$A$1:$C$13,2,FALSE)</f>
        <v>SELECIONAR</v>
      </c>
    </row>
    <row r="992" spans="2:14">
      <c r="B992" s="23" t="str">
        <f t="shared" si="30"/>
        <v>U.</v>
      </c>
      <c r="C992" s="24" t="s">
        <v>4</v>
      </c>
      <c r="D992" s="25"/>
      <c r="E992" s="25"/>
      <c r="F992" s="24" t="s">
        <v>18</v>
      </c>
      <c r="G992" s="26">
        <v>1</v>
      </c>
      <c r="H992" s="31"/>
      <c r="I992" s="27">
        <v>0</v>
      </c>
      <c r="J992" s="28">
        <f t="shared" si="31"/>
        <v>0</v>
      </c>
      <c r="K992" s="29" t="s">
        <v>50</v>
      </c>
      <c r="L992" s="29" t="s">
        <v>45</v>
      </c>
      <c r="M992" s="29" t="s">
        <v>51</v>
      </c>
      <c r="N992" s="30" t="str">
        <f>VLOOKUP(M992,[9]OPERACIONAL!$A$1:$C$13,2,FALSE)</f>
        <v>SELECIONAR</v>
      </c>
    </row>
    <row r="993" spans="2:14">
      <c r="B993" s="23" t="str">
        <f t="shared" si="30"/>
        <v>U.</v>
      </c>
      <c r="C993" s="24" t="s">
        <v>4</v>
      </c>
      <c r="D993" s="25"/>
      <c r="E993" s="25"/>
      <c r="F993" s="24" t="s">
        <v>18</v>
      </c>
      <c r="G993" s="26">
        <v>1</v>
      </c>
      <c r="H993" s="31"/>
      <c r="I993" s="27">
        <v>0</v>
      </c>
      <c r="J993" s="28">
        <f t="shared" si="31"/>
        <v>0</v>
      </c>
      <c r="K993" s="29" t="s">
        <v>50</v>
      </c>
      <c r="L993" s="29" t="s">
        <v>45</v>
      </c>
      <c r="M993" s="29" t="s">
        <v>51</v>
      </c>
      <c r="N993" s="30" t="str">
        <f>VLOOKUP(M993,[9]OPERACIONAL!$A$1:$C$13,2,FALSE)</f>
        <v>SELECIONAR</v>
      </c>
    </row>
    <row r="994" spans="2:14">
      <c r="B994" s="23" t="str">
        <f t="shared" si="30"/>
        <v>U.</v>
      </c>
      <c r="C994" s="24" t="s">
        <v>4</v>
      </c>
      <c r="D994" s="25"/>
      <c r="E994" s="25"/>
      <c r="F994" s="24" t="s">
        <v>18</v>
      </c>
      <c r="G994" s="26">
        <v>1</v>
      </c>
      <c r="H994" s="31"/>
      <c r="I994" s="27">
        <v>0</v>
      </c>
      <c r="J994" s="28">
        <f t="shared" si="31"/>
        <v>0</v>
      </c>
      <c r="K994" s="29" t="s">
        <v>50</v>
      </c>
      <c r="L994" s="29" t="s">
        <v>45</v>
      </c>
      <c r="M994" s="29" t="s">
        <v>51</v>
      </c>
      <c r="N994" s="30" t="str">
        <f>VLOOKUP(M994,[9]OPERACIONAL!$A$1:$C$13,2,FALSE)</f>
        <v>SELECIONAR</v>
      </c>
    </row>
    <row r="995" spans="2:14">
      <c r="B995" s="23" t="str">
        <f t="shared" si="30"/>
        <v>U.</v>
      </c>
      <c r="C995" s="24" t="s">
        <v>4</v>
      </c>
      <c r="D995" s="25"/>
      <c r="E995" s="25"/>
      <c r="F995" s="24" t="s">
        <v>18</v>
      </c>
      <c r="G995" s="26">
        <v>1</v>
      </c>
      <c r="H995" s="31"/>
      <c r="I995" s="27">
        <v>0</v>
      </c>
      <c r="J995" s="28">
        <f t="shared" si="31"/>
        <v>0</v>
      </c>
      <c r="K995" s="29" t="s">
        <v>50</v>
      </c>
      <c r="L995" s="29" t="s">
        <v>45</v>
      </c>
      <c r="M995" s="29" t="s">
        <v>51</v>
      </c>
      <c r="N995" s="30" t="str">
        <f>VLOOKUP(M995,[9]OPERACIONAL!$A$1:$C$13,2,FALSE)</f>
        <v>SELECIONAR</v>
      </c>
    </row>
    <row r="996" spans="2:14">
      <c r="B996" s="23" t="str">
        <f t="shared" si="30"/>
        <v>U.</v>
      </c>
      <c r="C996" s="24" t="s">
        <v>4</v>
      </c>
      <c r="D996" s="25"/>
      <c r="E996" s="25"/>
      <c r="F996" s="24" t="s">
        <v>18</v>
      </c>
      <c r="G996" s="26">
        <v>1</v>
      </c>
      <c r="H996" s="31"/>
      <c r="I996" s="27">
        <v>0</v>
      </c>
      <c r="J996" s="28">
        <f t="shared" si="31"/>
        <v>0</v>
      </c>
      <c r="K996" s="29" t="s">
        <v>50</v>
      </c>
      <c r="L996" s="29" t="s">
        <v>45</v>
      </c>
      <c r="M996" s="29" t="s">
        <v>51</v>
      </c>
      <c r="N996" s="30" t="str">
        <f>VLOOKUP(M996,[9]OPERACIONAL!$A$1:$C$13,2,FALSE)</f>
        <v>SELECIONAR</v>
      </c>
    </row>
    <row r="997" spans="2:14">
      <c r="B997" s="23" t="str">
        <f t="shared" si="30"/>
        <v>U.</v>
      </c>
      <c r="C997" s="24" t="s">
        <v>4</v>
      </c>
      <c r="D997" s="25"/>
      <c r="E997" s="25"/>
      <c r="F997" s="24" t="s">
        <v>18</v>
      </c>
      <c r="G997" s="26">
        <v>1</v>
      </c>
      <c r="H997" s="31"/>
      <c r="I997" s="27">
        <v>0</v>
      </c>
      <c r="J997" s="28">
        <f t="shared" si="31"/>
        <v>0</v>
      </c>
      <c r="K997" s="29" t="s">
        <v>50</v>
      </c>
      <c r="L997" s="29" t="s">
        <v>45</v>
      </c>
      <c r="M997" s="29" t="s">
        <v>51</v>
      </c>
      <c r="N997" s="30" t="str">
        <f>VLOOKUP(M997,[9]OPERACIONAL!$A$1:$C$13,2,FALSE)</f>
        <v>SELECIONAR</v>
      </c>
    </row>
    <row r="998" spans="2:14">
      <c r="B998" s="23" t="str">
        <f t="shared" si="30"/>
        <v>U.</v>
      </c>
      <c r="C998" s="24" t="s">
        <v>4</v>
      </c>
      <c r="D998" s="25"/>
      <c r="E998" s="25"/>
      <c r="F998" s="24" t="s">
        <v>18</v>
      </c>
      <c r="G998" s="26">
        <v>1</v>
      </c>
      <c r="H998" s="31"/>
      <c r="I998" s="27">
        <v>0</v>
      </c>
      <c r="J998" s="28">
        <f t="shared" si="31"/>
        <v>0</v>
      </c>
      <c r="K998" s="29" t="s">
        <v>50</v>
      </c>
      <c r="L998" s="29" t="s">
        <v>45</v>
      </c>
      <c r="M998" s="29" t="s">
        <v>51</v>
      </c>
      <c r="N998" s="30" t="str">
        <f>VLOOKUP(M998,[9]OPERACIONAL!$A$1:$C$13,2,FALSE)</f>
        <v>SELECIONAR</v>
      </c>
    </row>
    <row r="999" spans="2:14">
      <c r="B999" s="23" t="str">
        <f t="shared" si="30"/>
        <v>U.</v>
      </c>
      <c r="C999" s="24" t="s">
        <v>4</v>
      </c>
      <c r="D999" s="25"/>
      <c r="E999" s="25"/>
      <c r="F999" s="24" t="s">
        <v>18</v>
      </c>
      <c r="G999" s="26">
        <v>1</v>
      </c>
      <c r="H999" s="31"/>
      <c r="I999" s="27">
        <v>0</v>
      </c>
      <c r="J999" s="28">
        <f t="shared" si="31"/>
        <v>0</v>
      </c>
      <c r="K999" s="29" t="s">
        <v>50</v>
      </c>
      <c r="L999" s="29" t="s">
        <v>45</v>
      </c>
      <c r="M999" s="29" t="s">
        <v>51</v>
      </c>
      <c r="N999" s="30" t="str">
        <f>VLOOKUP(M999,[9]OPERACIONAL!$A$1:$C$13,2,FALSE)</f>
        <v>SELECIONAR</v>
      </c>
    </row>
    <row r="1000" spans="2:14">
      <c r="B1000" s="23" t="str">
        <f t="shared" si="30"/>
        <v>U.</v>
      </c>
      <c r="C1000" s="24" t="s">
        <v>4</v>
      </c>
      <c r="D1000" s="25"/>
      <c r="E1000" s="25"/>
      <c r="F1000" s="24" t="s">
        <v>18</v>
      </c>
      <c r="G1000" s="26">
        <v>1</v>
      </c>
      <c r="H1000" s="31"/>
      <c r="I1000" s="27">
        <v>0</v>
      </c>
      <c r="J1000" s="28">
        <f t="shared" si="31"/>
        <v>0</v>
      </c>
      <c r="K1000" s="29" t="s">
        <v>50</v>
      </c>
      <c r="L1000" s="29" t="s">
        <v>45</v>
      </c>
      <c r="M1000" s="29" t="s">
        <v>51</v>
      </c>
      <c r="N1000" s="30" t="str">
        <f>VLOOKUP(M1000,[9]OPERACIONAL!$A$1:$C$13,2,FALSE)</f>
        <v>SELECIONAR</v>
      </c>
    </row>
    <row r="1001" spans="2:14">
      <c r="B1001" s="23" t="str">
        <f t="shared" si="30"/>
        <v>U.</v>
      </c>
      <c r="C1001" s="24" t="s">
        <v>4</v>
      </c>
      <c r="D1001" s="25"/>
      <c r="E1001" s="25"/>
      <c r="F1001" s="24" t="s">
        <v>18</v>
      </c>
      <c r="G1001" s="26">
        <v>1</v>
      </c>
      <c r="H1001" s="31"/>
      <c r="I1001" s="27">
        <v>0</v>
      </c>
      <c r="J1001" s="28">
        <f t="shared" si="31"/>
        <v>0</v>
      </c>
      <c r="K1001" s="29" t="s">
        <v>50</v>
      </c>
      <c r="L1001" s="29" t="s">
        <v>45</v>
      </c>
      <c r="M1001" s="29" t="s">
        <v>51</v>
      </c>
      <c r="N1001" s="30" t="str">
        <f>VLOOKUP(M1001,[9]OPERACIONAL!$A$1:$C$13,2,FALSE)</f>
        <v>SELECIONAR</v>
      </c>
    </row>
    <row r="1002" spans="2:14">
      <c r="B1002" s="23" t="str">
        <f t="shared" si="30"/>
        <v>U.</v>
      </c>
      <c r="C1002" s="24" t="s">
        <v>4</v>
      </c>
      <c r="D1002" s="25"/>
      <c r="E1002" s="25"/>
      <c r="F1002" s="24" t="s">
        <v>18</v>
      </c>
      <c r="G1002" s="26">
        <v>1</v>
      </c>
      <c r="H1002" s="31"/>
      <c r="I1002" s="27">
        <v>0</v>
      </c>
      <c r="J1002" s="28">
        <f t="shared" si="31"/>
        <v>0</v>
      </c>
      <c r="K1002" s="29" t="s">
        <v>50</v>
      </c>
      <c r="L1002" s="29" t="s">
        <v>45</v>
      </c>
      <c r="M1002" s="29" t="s">
        <v>51</v>
      </c>
      <c r="N1002" s="30" t="str">
        <f>VLOOKUP(M1002,[9]OPERACIONAL!$A$1:$C$13,2,FALSE)</f>
        <v>SELECIONAR</v>
      </c>
    </row>
    <row r="1003" spans="2:14">
      <c r="B1003" s="23" t="str">
        <f t="shared" si="30"/>
        <v>U.</v>
      </c>
      <c r="C1003" s="24" t="s">
        <v>4</v>
      </c>
      <c r="D1003" s="25"/>
      <c r="E1003" s="25"/>
      <c r="F1003" s="24" t="s">
        <v>18</v>
      </c>
      <c r="G1003" s="26">
        <v>1</v>
      </c>
      <c r="H1003" s="31"/>
      <c r="I1003" s="27">
        <v>0</v>
      </c>
      <c r="J1003" s="28">
        <f t="shared" si="31"/>
        <v>0</v>
      </c>
      <c r="K1003" s="29" t="s">
        <v>50</v>
      </c>
      <c r="L1003" s="29" t="s">
        <v>45</v>
      </c>
      <c r="M1003" s="29" t="s">
        <v>51</v>
      </c>
      <c r="N1003" s="30" t="str">
        <f>VLOOKUP(M1003,[9]OPERACIONAL!$A$1:$C$13,2,FALSE)</f>
        <v>SELECIONAR</v>
      </c>
    </row>
    <row r="1004" spans="2:14">
      <c r="B1004" s="23" t="str">
        <f t="shared" si="30"/>
        <v>U.</v>
      </c>
      <c r="C1004" s="24" t="s">
        <v>4</v>
      </c>
      <c r="D1004" s="25"/>
      <c r="E1004" s="25"/>
      <c r="F1004" s="24" t="s">
        <v>18</v>
      </c>
      <c r="G1004" s="26">
        <v>1</v>
      </c>
      <c r="H1004" s="31"/>
      <c r="I1004" s="27">
        <v>0</v>
      </c>
      <c r="J1004" s="28">
        <f t="shared" si="31"/>
        <v>0</v>
      </c>
      <c r="K1004" s="29" t="s">
        <v>50</v>
      </c>
      <c r="L1004" s="29" t="s">
        <v>45</v>
      </c>
      <c r="M1004" s="29" t="s">
        <v>51</v>
      </c>
      <c r="N1004" s="30" t="str">
        <f>VLOOKUP(M1004,[9]OPERACIONAL!$A$1:$C$13,2,FALSE)</f>
        <v>SELECIONAR</v>
      </c>
    </row>
    <row r="1005" spans="2:14">
      <c r="B1005" s="23" t="str">
        <f t="shared" si="30"/>
        <v>U.</v>
      </c>
      <c r="C1005" s="24" t="s">
        <v>4</v>
      </c>
      <c r="D1005" s="25"/>
      <c r="E1005" s="25"/>
      <c r="F1005" s="24" t="s">
        <v>18</v>
      </c>
      <c r="G1005" s="26">
        <v>1</v>
      </c>
      <c r="H1005" s="31"/>
      <c r="I1005" s="27">
        <v>0</v>
      </c>
      <c r="J1005" s="28">
        <f t="shared" si="31"/>
        <v>0</v>
      </c>
      <c r="K1005" s="29" t="s">
        <v>50</v>
      </c>
      <c r="L1005" s="29" t="s">
        <v>45</v>
      </c>
      <c r="M1005" s="29" t="s">
        <v>51</v>
      </c>
      <c r="N1005" s="30" t="str">
        <f>VLOOKUP(M1005,[9]OPERACIONAL!$A$1:$C$13,2,FALSE)</f>
        <v>SELECIONAR</v>
      </c>
    </row>
    <row r="1006" spans="2:14">
      <c r="B1006" s="23" t="str">
        <f t="shared" si="30"/>
        <v>U.</v>
      </c>
      <c r="C1006" s="24" t="s">
        <v>4</v>
      </c>
      <c r="D1006" s="25"/>
      <c r="E1006" s="25"/>
      <c r="F1006" s="24" t="s">
        <v>18</v>
      </c>
      <c r="G1006" s="26">
        <v>1</v>
      </c>
      <c r="H1006" s="31"/>
      <c r="I1006" s="27">
        <v>0</v>
      </c>
      <c r="J1006" s="28">
        <f t="shared" si="31"/>
        <v>0</v>
      </c>
      <c r="K1006" s="29" t="s">
        <v>50</v>
      </c>
      <c r="L1006" s="29" t="s">
        <v>45</v>
      </c>
      <c r="M1006" s="29" t="s">
        <v>51</v>
      </c>
      <c r="N1006" s="30" t="str">
        <f>VLOOKUP(M1006,[9]OPERACIONAL!$A$1:$C$13,2,FALSE)</f>
        <v>SELECIONAR</v>
      </c>
    </row>
    <row r="1007" spans="2:14">
      <c r="B1007" s="23" t="str">
        <f t="shared" si="30"/>
        <v>U.</v>
      </c>
      <c r="C1007" s="24" t="s">
        <v>4</v>
      </c>
      <c r="D1007" s="25"/>
      <c r="E1007" s="25"/>
      <c r="F1007" s="24" t="s">
        <v>18</v>
      </c>
      <c r="G1007" s="26">
        <v>1</v>
      </c>
      <c r="H1007" s="31"/>
      <c r="I1007" s="27">
        <v>0</v>
      </c>
      <c r="J1007" s="28">
        <f t="shared" si="31"/>
        <v>0</v>
      </c>
      <c r="K1007" s="29" t="s">
        <v>50</v>
      </c>
      <c r="L1007" s="29" t="s">
        <v>45</v>
      </c>
      <c r="M1007" s="29" t="s">
        <v>51</v>
      </c>
      <c r="N1007" s="30" t="str">
        <f>VLOOKUP(M1007,[9]OPERACIONAL!$A$1:$C$13,2,FALSE)</f>
        <v>SELECIONAR</v>
      </c>
    </row>
    <row r="1008" spans="2:14">
      <c r="B1008" s="23" t="str">
        <f t="shared" si="30"/>
        <v>U.</v>
      </c>
      <c r="C1008" s="24" t="s">
        <v>4</v>
      </c>
      <c r="D1008" s="25"/>
      <c r="E1008" s="25"/>
      <c r="F1008" s="24" t="s">
        <v>18</v>
      </c>
      <c r="G1008" s="26">
        <v>1</v>
      </c>
      <c r="H1008" s="31"/>
      <c r="I1008" s="27">
        <v>0</v>
      </c>
      <c r="J1008" s="28">
        <f t="shared" si="31"/>
        <v>0</v>
      </c>
      <c r="K1008" s="29" t="s">
        <v>50</v>
      </c>
      <c r="L1008" s="29" t="s">
        <v>45</v>
      </c>
      <c r="M1008" s="29" t="s">
        <v>51</v>
      </c>
      <c r="N1008" s="30" t="str">
        <f>VLOOKUP(M1008,[9]OPERACIONAL!$A$1:$C$13,2,FALSE)</f>
        <v>SELECIONAR</v>
      </c>
    </row>
    <row r="1009" spans="2:14">
      <c r="B1009" s="23" t="str">
        <f t="shared" si="30"/>
        <v>U.</v>
      </c>
      <c r="C1009" s="24" t="s">
        <v>4</v>
      </c>
      <c r="D1009" s="25"/>
      <c r="E1009" s="25"/>
      <c r="F1009" s="24" t="s">
        <v>18</v>
      </c>
      <c r="G1009" s="26">
        <v>1</v>
      </c>
      <c r="H1009" s="31"/>
      <c r="I1009" s="27">
        <v>0</v>
      </c>
      <c r="J1009" s="28">
        <f t="shared" si="31"/>
        <v>0</v>
      </c>
      <c r="K1009" s="29" t="s">
        <v>50</v>
      </c>
      <c r="L1009" s="29" t="s">
        <v>45</v>
      </c>
      <c r="M1009" s="29" t="s">
        <v>51</v>
      </c>
      <c r="N1009" s="30" t="str">
        <f>VLOOKUP(M1009,[9]OPERACIONAL!$A$1:$C$13,2,FALSE)</f>
        <v>SELECIONAR</v>
      </c>
    </row>
    <row r="1010" spans="2:14">
      <c r="B1010" s="23" t="str">
        <f t="shared" si="30"/>
        <v>U.</v>
      </c>
      <c r="C1010" s="24" t="s">
        <v>4</v>
      </c>
      <c r="D1010" s="25"/>
      <c r="E1010" s="25"/>
      <c r="F1010" s="24" t="s">
        <v>18</v>
      </c>
      <c r="G1010" s="26">
        <v>1</v>
      </c>
      <c r="H1010" s="31"/>
      <c r="I1010" s="27">
        <v>0</v>
      </c>
      <c r="J1010" s="28">
        <f t="shared" si="31"/>
        <v>0</v>
      </c>
      <c r="K1010" s="29" t="s">
        <v>50</v>
      </c>
      <c r="L1010" s="29" t="s">
        <v>45</v>
      </c>
      <c r="M1010" s="29" t="s">
        <v>51</v>
      </c>
      <c r="N1010" s="30" t="str">
        <f>VLOOKUP(M1010,[9]OPERACIONAL!$A$1:$C$13,2,FALSE)</f>
        <v>SELECIONAR</v>
      </c>
    </row>
    <row r="1011" spans="2:14">
      <c r="B1011" s="23" t="str">
        <f t="shared" si="30"/>
        <v>U.</v>
      </c>
      <c r="C1011" s="24" t="s">
        <v>4</v>
      </c>
      <c r="D1011" s="25"/>
      <c r="E1011" s="25"/>
      <c r="F1011" s="24" t="s">
        <v>18</v>
      </c>
      <c r="G1011" s="26">
        <v>1</v>
      </c>
      <c r="H1011" s="31"/>
      <c r="I1011" s="27">
        <v>0</v>
      </c>
      <c r="J1011" s="28">
        <f t="shared" si="31"/>
        <v>0</v>
      </c>
      <c r="K1011" s="29" t="s">
        <v>50</v>
      </c>
      <c r="L1011" s="29" t="s">
        <v>45</v>
      </c>
      <c r="M1011" s="29" t="s">
        <v>51</v>
      </c>
      <c r="N1011" s="30" t="str">
        <f>VLOOKUP(M1011,[9]OPERACIONAL!$A$1:$C$13,2,FALSE)</f>
        <v>SELECIONAR</v>
      </c>
    </row>
    <row r="1012" spans="2:14">
      <c r="B1012" s="23" t="str">
        <f t="shared" si="30"/>
        <v>U.</v>
      </c>
      <c r="C1012" s="24" t="s">
        <v>4</v>
      </c>
      <c r="D1012" s="25"/>
      <c r="E1012" s="25"/>
      <c r="F1012" s="24" t="s">
        <v>18</v>
      </c>
      <c r="G1012" s="26">
        <v>1</v>
      </c>
      <c r="H1012" s="31"/>
      <c r="I1012" s="27">
        <v>0</v>
      </c>
      <c r="J1012" s="28">
        <f t="shared" si="31"/>
        <v>0</v>
      </c>
      <c r="K1012" s="29" t="s">
        <v>50</v>
      </c>
      <c r="L1012" s="29" t="s">
        <v>45</v>
      </c>
      <c r="M1012" s="29" t="s">
        <v>51</v>
      </c>
      <c r="N1012" s="30" t="str">
        <f>VLOOKUP(M1012,[9]OPERACIONAL!$A$1:$C$13,2,FALSE)</f>
        <v>SELECIONAR</v>
      </c>
    </row>
    <row r="1013" spans="2:14">
      <c r="B1013" s="23" t="str">
        <f t="shared" si="30"/>
        <v>U.</v>
      </c>
      <c r="C1013" s="24" t="s">
        <v>4</v>
      </c>
      <c r="D1013" s="25"/>
      <c r="E1013" s="25"/>
      <c r="F1013" s="24" t="s">
        <v>18</v>
      </c>
      <c r="G1013" s="26">
        <v>1</v>
      </c>
      <c r="H1013" s="31"/>
      <c r="I1013" s="27">
        <v>0</v>
      </c>
      <c r="J1013" s="28">
        <f t="shared" si="31"/>
        <v>0</v>
      </c>
      <c r="K1013" s="29" t="s">
        <v>50</v>
      </c>
      <c r="L1013" s="29" t="s">
        <v>45</v>
      </c>
      <c r="M1013" s="29" t="s">
        <v>51</v>
      </c>
      <c r="N1013" s="30" t="str">
        <f>VLOOKUP(M1013,[9]OPERACIONAL!$A$1:$C$13,2,FALSE)</f>
        <v>SELECIONAR</v>
      </c>
    </row>
    <row r="1014" spans="2:14">
      <c r="B1014" s="23" t="str">
        <f t="shared" si="30"/>
        <v>U.</v>
      </c>
      <c r="C1014" s="24" t="s">
        <v>4</v>
      </c>
      <c r="D1014" s="25"/>
      <c r="E1014" s="25"/>
      <c r="F1014" s="24" t="s">
        <v>18</v>
      </c>
      <c r="G1014" s="26">
        <v>1</v>
      </c>
      <c r="H1014" s="31"/>
      <c r="I1014" s="27">
        <v>0</v>
      </c>
      <c r="J1014" s="28">
        <f t="shared" si="31"/>
        <v>0</v>
      </c>
      <c r="K1014" s="29" t="s">
        <v>50</v>
      </c>
      <c r="L1014" s="29" t="s">
        <v>45</v>
      </c>
      <c r="M1014" s="29" t="s">
        <v>51</v>
      </c>
      <c r="N1014" s="30" t="str">
        <f>VLOOKUP(M1014,[9]OPERACIONAL!$A$1:$C$13,2,FALSE)</f>
        <v>SELECIONAR</v>
      </c>
    </row>
    <row r="1015" spans="2:14">
      <c r="B1015" s="23" t="str">
        <f t="shared" si="30"/>
        <v>U.</v>
      </c>
      <c r="C1015" s="24" t="s">
        <v>4</v>
      </c>
      <c r="D1015" s="25"/>
      <c r="E1015" s="25"/>
      <c r="F1015" s="24" t="s">
        <v>18</v>
      </c>
      <c r="G1015" s="26">
        <v>1</v>
      </c>
      <c r="H1015" s="31"/>
      <c r="I1015" s="27">
        <v>0</v>
      </c>
      <c r="J1015" s="28">
        <f t="shared" si="31"/>
        <v>0</v>
      </c>
      <c r="K1015" s="29" t="s">
        <v>50</v>
      </c>
      <c r="L1015" s="29" t="s">
        <v>45</v>
      </c>
      <c r="M1015" s="29" t="s">
        <v>51</v>
      </c>
      <c r="N1015" s="30" t="str">
        <f>VLOOKUP(M1015,[9]OPERACIONAL!$A$1:$C$13,2,FALSE)</f>
        <v>SELECIONAR</v>
      </c>
    </row>
    <row r="1016" spans="2:14">
      <c r="B1016" s="23" t="str">
        <f t="shared" si="30"/>
        <v>U.</v>
      </c>
      <c r="C1016" s="24" t="s">
        <v>4</v>
      </c>
      <c r="D1016" s="25"/>
      <c r="E1016" s="25"/>
      <c r="F1016" s="24" t="s">
        <v>18</v>
      </c>
      <c r="G1016" s="26">
        <v>1</v>
      </c>
      <c r="H1016" s="31"/>
      <c r="I1016" s="27">
        <v>0</v>
      </c>
      <c r="J1016" s="28">
        <f t="shared" si="31"/>
        <v>0</v>
      </c>
      <c r="K1016" s="29" t="s">
        <v>50</v>
      </c>
      <c r="L1016" s="29" t="s">
        <v>45</v>
      </c>
      <c r="M1016" s="29" t="s">
        <v>51</v>
      </c>
      <c r="N1016" s="30" t="str">
        <f>VLOOKUP(M1016,[9]OPERACIONAL!$A$1:$C$13,2,FALSE)</f>
        <v>SELECIONAR</v>
      </c>
    </row>
    <row r="1017" spans="2:14">
      <c r="B1017" s="23" t="str">
        <f t="shared" si="30"/>
        <v>U.</v>
      </c>
      <c r="C1017" s="24" t="s">
        <v>4</v>
      </c>
      <c r="D1017" s="25"/>
      <c r="E1017" s="25"/>
      <c r="F1017" s="24" t="s">
        <v>18</v>
      </c>
      <c r="G1017" s="26">
        <v>1</v>
      </c>
      <c r="H1017" s="31"/>
      <c r="I1017" s="27">
        <v>0</v>
      </c>
      <c r="J1017" s="28">
        <f t="shared" si="31"/>
        <v>0</v>
      </c>
      <c r="K1017" s="29" t="s">
        <v>50</v>
      </c>
      <c r="L1017" s="29" t="s">
        <v>45</v>
      </c>
      <c r="M1017" s="29" t="s">
        <v>51</v>
      </c>
      <c r="N1017" s="30" t="str">
        <f>VLOOKUP(M1017,[9]OPERACIONAL!$A$1:$C$13,2,FALSE)</f>
        <v>SELECIONAR</v>
      </c>
    </row>
    <row r="1018" spans="2:14">
      <c r="B1018" s="23" t="str">
        <f t="shared" si="30"/>
        <v>U.</v>
      </c>
      <c r="C1018" s="24" t="s">
        <v>4</v>
      </c>
      <c r="D1018" s="25"/>
      <c r="E1018" s="25"/>
      <c r="F1018" s="24" t="s">
        <v>18</v>
      </c>
      <c r="G1018" s="26">
        <v>1</v>
      </c>
      <c r="H1018" s="31"/>
      <c r="I1018" s="27">
        <v>0</v>
      </c>
      <c r="J1018" s="28">
        <f t="shared" si="31"/>
        <v>0</v>
      </c>
      <c r="K1018" s="29" t="s">
        <v>50</v>
      </c>
      <c r="L1018" s="29" t="s">
        <v>45</v>
      </c>
      <c r="M1018" s="29" t="s">
        <v>51</v>
      </c>
      <c r="N1018" s="30" t="str">
        <f>VLOOKUP(M1018,[9]OPERACIONAL!$A$1:$C$13,2,FALSE)</f>
        <v>SELECIONAR</v>
      </c>
    </row>
    <row r="1019" spans="2:14">
      <c r="B1019" s="23" t="str">
        <f t="shared" si="30"/>
        <v>U.</v>
      </c>
      <c r="C1019" s="24" t="s">
        <v>4</v>
      </c>
      <c r="D1019" s="25"/>
      <c r="E1019" s="25"/>
      <c r="F1019" s="24" t="s">
        <v>18</v>
      </c>
      <c r="G1019" s="26">
        <v>1</v>
      </c>
      <c r="H1019" s="31"/>
      <c r="I1019" s="27">
        <v>0</v>
      </c>
      <c r="J1019" s="28">
        <f t="shared" si="31"/>
        <v>0</v>
      </c>
      <c r="K1019" s="29" t="s">
        <v>50</v>
      </c>
      <c r="L1019" s="29" t="s">
        <v>45</v>
      </c>
      <c r="M1019" s="29" t="s">
        <v>51</v>
      </c>
      <c r="N1019" s="30" t="str">
        <f>VLOOKUP(M1019,[9]OPERACIONAL!$A$1:$C$13,2,FALSE)</f>
        <v>SELECIONAR</v>
      </c>
    </row>
    <row r="1020" spans="2:14">
      <c r="B1020" s="23" t="str">
        <f t="shared" si="30"/>
        <v>U.</v>
      </c>
      <c r="C1020" s="24" t="s">
        <v>4</v>
      </c>
      <c r="D1020" s="25"/>
      <c r="E1020" s="25"/>
      <c r="F1020" s="24" t="s">
        <v>18</v>
      </c>
      <c r="G1020" s="26">
        <v>1</v>
      </c>
      <c r="H1020" s="31"/>
      <c r="I1020" s="27">
        <v>0</v>
      </c>
      <c r="J1020" s="28">
        <f t="shared" si="31"/>
        <v>0</v>
      </c>
      <c r="K1020" s="29" t="s">
        <v>50</v>
      </c>
      <c r="L1020" s="29" t="s">
        <v>45</v>
      </c>
      <c r="M1020" s="29" t="s">
        <v>51</v>
      </c>
      <c r="N1020" s="30" t="str">
        <f>VLOOKUP(M1020,[9]OPERACIONAL!$A$1:$C$13,2,FALSE)</f>
        <v>SELECIONAR</v>
      </c>
    </row>
    <row r="1021" spans="2:14">
      <c r="B1021" s="23" t="str">
        <f t="shared" si="30"/>
        <v>U.</v>
      </c>
      <c r="C1021" s="24" t="s">
        <v>4</v>
      </c>
      <c r="D1021" s="25"/>
      <c r="E1021" s="25"/>
      <c r="F1021" s="24" t="s">
        <v>18</v>
      </c>
      <c r="G1021" s="26">
        <v>1</v>
      </c>
      <c r="H1021" s="31"/>
      <c r="I1021" s="27">
        <v>0</v>
      </c>
      <c r="J1021" s="28">
        <f t="shared" si="31"/>
        <v>0</v>
      </c>
      <c r="K1021" s="29" t="s">
        <v>50</v>
      </c>
      <c r="L1021" s="29" t="s">
        <v>45</v>
      </c>
      <c r="M1021" s="29" t="s">
        <v>51</v>
      </c>
      <c r="N1021" s="30" t="str">
        <f>VLOOKUP(M1021,[9]OPERACIONAL!$A$1:$C$13,2,FALSE)</f>
        <v>SELECIONAR</v>
      </c>
    </row>
    <row r="1022" spans="2:14">
      <c r="B1022" s="23" t="str">
        <f t="shared" si="30"/>
        <v>U.</v>
      </c>
      <c r="C1022" s="24" t="s">
        <v>4</v>
      </c>
      <c r="D1022" s="25"/>
      <c r="E1022" s="25"/>
      <c r="F1022" s="24" t="s">
        <v>18</v>
      </c>
      <c r="G1022" s="26">
        <v>1</v>
      </c>
      <c r="H1022" s="31"/>
      <c r="I1022" s="27">
        <v>0</v>
      </c>
      <c r="J1022" s="28">
        <f t="shared" si="31"/>
        <v>0</v>
      </c>
      <c r="K1022" s="29" t="s">
        <v>50</v>
      </c>
      <c r="L1022" s="29" t="s">
        <v>45</v>
      </c>
      <c r="M1022" s="29" t="s">
        <v>51</v>
      </c>
      <c r="N1022" s="30" t="str">
        <f>VLOOKUP(M1022,[9]OPERACIONAL!$A$1:$C$13,2,FALSE)</f>
        <v>SELECIONAR</v>
      </c>
    </row>
    <row r="1023" spans="2:14">
      <c r="B1023" s="23" t="str">
        <f t="shared" si="30"/>
        <v>U.</v>
      </c>
      <c r="C1023" s="24" t="s">
        <v>4</v>
      </c>
      <c r="D1023" s="25"/>
      <c r="E1023" s="25"/>
      <c r="F1023" s="24" t="s">
        <v>18</v>
      </c>
      <c r="G1023" s="26">
        <v>1</v>
      </c>
      <c r="H1023" s="31"/>
      <c r="I1023" s="27">
        <v>0</v>
      </c>
      <c r="J1023" s="28">
        <f t="shared" si="31"/>
        <v>0</v>
      </c>
      <c r="K1023" s="29" t="s">
        <v>50</v>
      </c>
      <c r="L1023" s="29" t="s">
        <v>45</v>
      </c>
      <c r="M1023" s="29" t="s">
        <v>51</v>
      </c>
      <c r="N1023" s="30" t="str">
        <f>VLOOKUP(M1023,[9]OPERACIONAL!$A$1:$C$13,2,FALSE)</f>
        <v>SELECIONAR</v>
      </c>
    </row>
    <row r="1024" spans="2:14">
      <c r="B1024" s="23" t="str">
        <f t="shared" si="30"/>
        <v>U.</v>
      </c>
      <c r="C1024" s="24" t="s">
        <v>4</v>
      </c>
      <c r="D1024" s="25"/>
      <c r="E1024" s="25"/>
      <c r="F1024" s="24" t="s">
        <v>18</v>
      </c>
      <c r="G1024" s="26">
        <v>1</v>
      </c>
      <c r="H1024" s="31"/>
      <c r="I1024" s="27">
        <v>0</v>
      </c>
      <c r="J1024" s="28">
        <f t="shared" si="31"/>
        <v>0</v>
      </c>
      <c r="K1024" s="29" t="s">
        <v>50</v>
      </c>
      <c r="L1024" s="29" t="s">
        <v>45</v>
      </c>
      <c r="M1024" s="29" t="s">
        <v>51</v>
      </c>
      <c r="N1024" s="30" t="str">
        <f>VLOOKUP(M1024,[9]OPERACIONAL!$A$1:$C$13,2,FALSE)</f>
        <v>SELECIONAR</v>
      </c>
    </row>
    <row r="1025" spans="2:14">
      <c r="B1025" s="23" t="str">
        <f t="shared" si="30"/>
        <v>U.</v>
      </c>
      <c r="C1025" s="24" t="s">
        <v>4</v>
      </c>
      <c r="D1025" s="25"/>
      <c r="E1025" s="25"/>
      <c r="F1025" s="24" t="s">
        <v>18</v>
      </c>
      <c r="G1025" s="26">
        <v>1</v>
      </c>
      <c r="H1025" s="31"/>
      <c r="I1025" s="27">
        <v>0</v>
      </c>
      <c r="J1025" s="28">
        <f t="shared" si="31"/>
        <v>0</v>
      </c>
      <c r="K1025" s="29" t="s">
        <v>50</v>
      </c>
      <c r="L1025" s="29" t="s">
        <v>45</v>
      </c>
      <c r="M1025" s="29" t="s">
        <v>51</v>
      </c>
      <c r="N1025" s="30" t="str">
        <f>VLOOKUP(M1025,[9]OPERACIONAL!$A$1:$C$13,2,FALSE)</f>
        <v>SELECIONAR</v>
      </c>
    </row>
    <row r="1026" spans="2:14">
      <c r="B1026" s="23" t="str">
        <f t="shared" si="30"/>
        <v>U.</v>
      </c>
      <c r="C1026" s="24" t="s">
        <v>4</v>
      </c>
      <c r="D1026" s="25"/>
      <c r="E1026" s="25"/>
      <c r="F1026" s="24" t="s">
        <v>18</v>
      </c>
      <c r="G1026" s="26">
        <v>1</v>
      </c>
      <c r="H1026" s="31"/>
      <c r="I1026" s="27">
        <v>0</v>
      </c>
      <c r="J1026" s="28">
        <f t="shared" si="31"/>
        <v>0</v>
      </c>
      <c r="K1026" s="29" t="s">
        <v>50</v>
      </c>
      <c r="L1026" s="29" t="s">
        <v>45</v>
      </c>
      <c r="M1026" s="29" t="s">
        <v>51</v>
      </c>
      <c r="N1026" s="30" t="str">
        <f>VLOOKUP(M1026,[9]OPERACIONAL!$A$1:$C$13,2,FALSE)</f>
        <v>SELECIONAR</v>
      </c>
    </row>
    <row r="1027" spans="2:14">
      <c r="B1027" s="23" t="str">
        <f t="shared" si="30"/>
        <v>U.</v>
      </c>
      <c r="C1027" s="24" t="s">
        <v>4</v>
      </c>
      <c r="D1027" s="25"/>
      <c r="E1027" s="25"/>
      <c r="F1027" s="24" t="s">
        <v>18</v>
      </c>
      <c r="G1027" s="26">
        <v>1</v>
      </c>
      <c r="H1027" s="31"/>
      <c r="I1027" s="27">
        <v>0</v>
      </c>
      <c r="J1027" s="28">
        <f t="shared" si="31"/>
        <v>0</v>
      </c>
      <c r="K1027" s="29" t="s">
        <v>50</v>
      </c>
      <c r="L1027" s="29" t="s">
        <v>45</v>
      </c>
      <c r="M1027" s="29" t="s">
        <v>51</v>
      </c>
      <c r="N1027" s="30" t="str">
        <f>VLOOKUP(M1027,[9]OPERACIONAL!$A$1:$C$13,2,FALSE)</f>
        <v>SELECIONAR</v>
      </c>
    </row>
    <row r="1028" spans="2:14">
      <c r="B1028" s="23" t="str">
        <f t="shared" si="30"/>
        <v>U.</v>
      </c>
      <c r="C1028" s="24" t="s">
        <v>4</v>
      </c>
      <c r="D1028" s="25"/>
      <c r="E1028" s="25"/>
      <c r="F1028" s="24" t="s">
        <v>18</v>
      </c>
      <c r="G1028" s="26">
        <v>1</v>
      </c>
      <c r="H1028" s="31"/>
      <c r="I1028" s="27">
        <v>0</v>
      </c>
      <c r="J1028" s="28">
        <f t="shared" si="31"/>
        <v>0</v>
      </c>
      <c r="K1028" s="29" t="s">
        <v>50</v>
      </c>
      <c r="L1028" s="29" t="s">
        <v>45</v>
      </c>
      <c r="M1028" s="29" t="s">
        <v>51</v>
      </c>
      <c r="N1028" s="30" t="str">
        <f>VLOOKUP(M1028,[9]OPERACIONAL!$A$1:$C$13,2,FALSE)</f>
        <v>SELECIONAR</v>
      </c>
    </row>
    <row r="1029" spans="2:14">
      <c r="B1029" s="23" t="str">
        <f t="shared" ref="B1029:B1049" si="32">MID(C1029,1,2)</f>
        <v>U.</v>
      </c>
      <c r="C1029" s="24" t="s">
        <v>4</v>
      </c>
      <c r="D1029" s="25"/>
      <c r="E1029" s="25"/>
      <c r="F1029" s="24" t="s">
        <v>18</v>
      </c>
      <c r="G1029" s="26">
        <v>1</v>
      </c>
      <c r="H1029" s="31"/>
      <c r="I1029" s="27">
        <v>0</v>
      </c>
      <c r="J1029" s="28">
        <f t="shared" ref="J1029:J1049" si="33">G1029*I1029</f>
        <v>0</v>
      </c>
      <c r="K1029" s="29" t="s">
        <v>50</v>
      </c>
      <c r="L1029" s="29" t="s">
        <v>45</v>
      </c>
      <c r="M1029" s="29" t="s">
        <v>51</v>
      </c>
      <c r="N1029" s="30" t="str">
        <f>VLOOKUP(M1029,[9]OPERACIONAL!$A$1:$C$13,2,FALSE)</f>
        <v>SELECIONAR</v>
      </c>
    </row>
    <row r="1030" spans="2:14">
      <c r="B1030" s="23" t="str">
        <f t="shared" si="32"/>
        <v>U.</v>
      </c>
      <c r="C1030" s="24" t="s">
        <v>4</v>
      </c>
      <c r="D1030" s="25"/>
      <c r="E1030" s="25"/>
      <c r="F1030" s="24" t="s">
        <v>18</v>
      </c>
      <c r="G1030" s="26">
        <v>1</v>
      </c>
      <c r="H1030" s="31"/>
      <c r="I1030" s="27">
        <v>0</v>
      </c>
      <c r="J1030" s="28">
        <f t="shared" si="33"/>
        <v>0</v>
      </c>
      <c r="K1030" s="29" t="s">
        <v>50</v>
      </c>
      <c r="L1030" s="29" t="s">
        <v>45</v>
      </c>
      <c r="M1030" s="29" t="s">
        <v>51</v>
      </c>
      <c r="N1030" s="30" t="str">
        <f>VLOOKUP(M1030,[9]OPERACIONAL!$A$1:$C$13,2,FALSE)</f>
        <v>SELECIONAR</v>
      </c>
    </row>
    <row r="1031" spans="2:14">
      <c r="B1031" s="23" t="str">
        <f t="shared" si="32"/>
        <v>U.</v>
      </c>
      <c r="C1031" s="24" t="s">
        <v>4</v>
      </c>
      <c r="D1031" s="25"/>
      <c r="E1031" s="25"/>
      <c r="F1031" s="24" t="s">
        <v>18</v>
      </c>
      <c r="G1031" s="26">
        <v>1</v>
      </c>
      <c r="H1031" s="31"/>
      <c r="I1031" s="27">
        <v>0</v>
      </c>
      <c r="J1031" s="28">
        <f t="shared" si="33"/>
        <v>0</v>
      </c>
      <c r="K1031" s="29" t="s">
        <v>50</v>
      </c>
      <c r="L1031" s="29" t="s">
        <v>45</v>
      </c>
      <c r="M1031" s="29" t="s">
        <v>51</v>
      </c>
      <c r="N1031" s="30" t="str">
        <f>VLOOKUP(M1031,[9]OPERACIONAL!$A$1:$C$13,2,FALSE)</f>
        <v>SELECIONAR</v>
      </c>
    </row>
    <row r="1032" spans="2:14">
      <c r="B1032" s="23" t="str">
        <f t="shared" si="32"/>
        <v>U.</v>
      </c>
      <c r="C1032" s="24" t="s">
        <v>4</v>
      </c>
      <c r="D1032" s="25"/>
      <c r="E1032" s="25"/>
      <c r="F1032" s="24" t="s">
        <v>18</v>
      </c>
      <c r="G1032" s="26">
        <v>1</v>
      </c>
      <c r="H1032" s="31"/>
      <c r="I1032" s="27">
        <v>0</v>
      </c>
      <c r="J1032" s="28">
        <f t="shared" si="33"/>
        <v>0</v>
      </c>
      <c r="K1032" s="29" t="s">
        <v>50</v>
      </c>
      <c r="L1032" s="29" t="s">
        <v>45</v>
      </c>
      <c r="M1032" s="29" t="s">
        <v>51</v>
      </c>
      <c r="N1032" s="30" t="str">
        <f>VLOOKUP(M1032,[9]OPERACIONAL!$A$1:$C$13,2,FALSE)</f>
        <v>SELECIONAR</v>
      </c>
    </row>
    <row r="1033" spans="2:14">
      <c r="B1033" s="23" t="str">
        <f t="shared" si="32"/>
        <v>U.</v>
      </c>
      <c r="C1033" s="24" t="s">
        <v>4</v>
      </c>
      <c r="D1033" s="25"/>
      <c r="E1033" s="25"/>
      <c r="F1033" s="24" t="s">
        <v>18</v>
      </c>
      <c r="G1033" s="26">
        <v>1</v>
      </c>
      <c r="H1033" s="31"/>
      <c r="I1033" s="27">
        <v>0</v>
      </c>
      <c r="J1033" s="28">
        <f t="shared" si="33"/>
        <v>0</v>
      </c>
      <c r="K1033" s="29" t="s">
        <v>50</v>
      </c>
      <c r="L1033" s="29" t="s">
        <v>45</v>
      </c>
      <c r="M1033" s="29" t="s">
        <v>51</v>
      </c>
      <c r="N1033" s="30" t="str">
        <f>VLOOKUP(M1033,[9]OPERACIONAL!$A$1:$C$13,2,FALSE)</f>
        <v>SELECIONAR</v>
      </c>
    </row>
    <row r="1034" spans="2:14">
      <c r="B1034" s="23" t="str">
        <f t="shared" si="32"/>
        <v>U.</v>
      </c>
      <c r="C1034" s="24" t="s">
        <v>4</v>
      </c>
      <c r="D1034" s="25"/>
      <c r="E1034" s="25"/>
      <c r="F1034" s="24" t="s">
        <v>18</v>
      </c>
      <c r="G1034" s="26">
        <v>1</v>
      </c>
      <c r="H1034" s="31"/>
      <c r="I1034" s="27">
        <v>0</v>
      </c>
      <c r="J1034" s="28">
        <f t="shared" si="33"/>
        <v>0</v>
      </c>
      <c r="K1034" s="29" t="s">
        <v>50</v>
      </c>
      <c r="L1034" s="29" t="s">
        <v>45</v>
      </c>
      <c r="M1034" s="29" t="s">
        <v>51</v>
      </c>
      <c r="N1034" s="30" t="str">
        <f>VLOOKUP(M1034,[9]OPERACIONAL!$A$1:$C$13,2,FALSE)</f>
        <v>SELECIONAR</v>
      </c>
    </row>
    <row r="1035" spans="2:14">
      <c r="B1035" s="23" t="str">
        <f t="shared" si="32"/>
        <v>U.</v>
      </c>
      <c r="C1035" s="24" t="s">
        <v>4</v>
      </c>
      <c r="D1035" s="25"/>
      <c r="E1035" s="25"/>
      <c r="F1035" s="24" t="s">
        <v>18</v>
      </c>
      <c r="G1035" s="26">
        <v>1</v>
      </c>
      <c r="H1035" s="31"/>
      <c r="I1035" s="27">
        <v>0</v>
      </c>
      <c r="J1035" s="28">
        <f t="shared" si="33"/>
        <v>0</v>
      </c>
      <c r="K1035" s="29" t="s">
        <v>50</v>
      </c>
      <c r="L1035" s="29" t="s">
        <v>45</v>
      </c>
      <c r="M1035" s="29" t="s">
        <v>51</v>
      </c>
      <c r="N1035" s="30" t="str">
        <f>VLOOKUP(M1035,[9]OPERACIONAL!$A$1:$C$13,2,FALSE)</f>
        <v>SELECIONAR</v>
      </c>
    </row>
    <row r="1036" spans="2:14">
      <c r="B1036" s="23" t="str">
        <f t="shared" si="32"/>
        <v>U.</v>
      </c>
      <c r="C1036" s="24" t="s">
        <v>4</v>
      </c>
      <c r="D1036" s="25"/>
      <c r="E1036" s="25"/>
      <c r="F1036" s="24" t="s">
        <v>18</v>
      </c>
      <c r="G1036" s="26">
        <v>1</v>
      </c>
      <c r="H1036" s="31"/>
      <c r="I1036" s="27">
        <v>0</v>
      </c>
      <c r="J1036" s="28">
        <f t="shared" si="33"/>
        <v>0</v>
      </c>
      <c r="K1036" s="29" t="s">
        <v>50</v>
      </c>
      <c r="L1036" s="29" t="s">
        <v>45</v>
      </c>
      <c r="M1036" s="29" t="s">
        <v>51</v>
      </c>
      <c r="N1036" s="30" t="str">
        <f>VLOOKUP(M1036,[9]OPERACIONAL!$A$1:$C$13,2,FALSE)</f>
        <v>SELECIONAR</v>
      </c>
    </row>
    <row r="1037" spans="2:14">
      <c r="B1037" s="23" t="str">
        <f t="shared" si="32"/>
        <v>U.</v>
      </c>
      <c r="C1037" s="24" t="s">
        <v>4</v>
      </c>
      <c r="D1037" s="25"/>
      <c r="E1037" s="25"/>
      <c r="F1037" s="24" t="s">
        <v>18</v>
      </c>
      <c r="G1037" s="26">
        <v>1</v>
      </c>
      <c r="H1037" s="31"/>
      <c r="I1037" s="27">
        <v>0</v>
      </c>
      <c r="J1037" s="28">
        <f t="shared" si="33"/>
        <v>0</v>
      </c>
      <c r="K1037" s="29" t="s">
        <v>50</v>
      </c>
      <c r="L1037" s="29" t="s">
        <v>45</v>
      </c>
      <c r="M1037" s="29" t="s">
        <v>51</v>
      </c>
      <c r="N1037" s="30" t="str">
        <f>VLOOKUP(M1037,[9]OPERACIONAL!$A$1:$C$13,2,FALSE)</f>
        <v>SELECIONAR</v>
      </c>
    </row>
    <row r="1038" spans="2:14">
      <c r="B1038" s="23" t="str">
        <f t="shared" si="32"/>
        <v>U.</v>
      </c>
      <c r="C1038" s="24" t="s">
        <v>4</v>
      </c>
      <c r="D1038" s="25"/>
      <c r="E1038" s="25"/>
      <c r="F1038" s="24" t="s">
        <v>18</v>
      </c>
      <c r="G1038" s="26">
        <v>1</v>
      </c>
      <c r="H1038" s="31"/>
      <c r="I1038" s="27">
        <v>0</v>
      </c>
      <c r="J1038" s="28">
        <f t="shared" si="33"/>
        <v>0</v>
      </c>
      <c r="K1038" s="29" t="s">
        <v>50</v>
      </c>
      <c r="L1038" s="29" t="s">
        <v>45</v>
      </c>
      <c r="M1038" s="29" t="s">
        <v>51</v>
      </c>
      <c r="N1038" s="30" t="str">
        <f>VLOOKUP(M1038,[9]OPERACIONAL!$A$1:$C$13,2,FALSE)</f>
        <v>SELECIONAR</v>
      </c>
    </row>
    <row r="1039" spans="2:14">
      <c r="B1039" s="23" t="str">
        <f t="shared" si="32"/>
        <v>U.</v>
      </c>
      <c r="C1039" s="24" t="s">
        <v>4</v>
      </c>
      <c r="D1039" s="25"/>
      <c r="E1039" s="25"/>
      <c r="F1039" s="24" t="s">
        <v>18</v>
      </c>
      <c r="G1039" s="26">
        <v>1</v>
      </c>
      <c r="H1039" s="31"/>
      <c r="I1039" s="27">
        <v>0</v>
      </c>
      <c r="J1039" s="28">
        <f t="shared" si="33"/>
        <v>0</v>
      </c>
      <c r="K1039" s="29" t="s">
        <v>50</v>
      </c>
      <c r="L1039" s="29" t="s">
        <v>45</v>
      </c>
      <c r="M1039" s="29" t="s">
        <v>51</v>
      </c>
      <c r="N1039" s="30" t="str">
        <f>VLOOKUP(M1039,[9]OPERACIONAL!$A$1:$C$13,2,FALSE)</f>
        <v>SELECIONAR</v>
      </c>
    </row>
    <row r="1040" spans="2:14">
      <c r="B1040" s="23" t="str">
        <f t="shared" si="32"/>
        <v>U.</v>
      </c>
      <c r="C1040" s="24" t="s">
        <v>4</v>
      </c>
      <c r="D1040" s="25"/>
      <c r="E1040" s="25"/>
      <c r="F1040" s="24" t="s">
        <v>18</v>
      </c>
      <c r="G1040" s="26">
        <v>1</v>
      </c>
      <c r="H1040" s="31"/>
      <c r="I1040" s="27">
        <v>0</v>
      </c>
      <c r="J1040" s="28">
        <f t="shared" si="33"/>
        <v>0</v>
      </c>
      <c r="K1040" s="29" t="s">
        <v>50</v>
      </c>
      <c r="L1040" s="29" t="s">
        <v>45</v>
      </c>
      <c r="M1040" s="29" t="s">
        <v>51</v>
      </c>
      <c r="N1040" s="30" t="str">
        <f>VLOOKUP(M1040,[9]OPERACIONAL!$A$1:$C$13,2,FALSE)</f>
        <v>SELECIONAR</v>
      </c>
    </row>
    <row r="1041" spans="2:14">
      <c r="B1041" s="23" t="str">
        <f t="shared" si="32"/>
        <v>U.</v>
      </c>
      <c r="C1041" s="24" t="s">
        <v>4</v>
      </c>
      <c r="D1041" s="25"/>
      <c r="E1041" s="25"/>
      <c r="F1041" s="24" t="s">
        <v>18</v>
      </c>
      <c r="G1041" s="26">
        <v>1</v>
      </c>
      <c r="H1041" s="31"/>
      <c r="I1041" s="27">
        <v>0</v>
      </c>
      <c r="J1041" s="28">
        <f t="shared" si="33"/>
        <v>0</v>
      </c>
      <c r="K1041" s="29" t="s">
        <v>50</v>
      </c>
      <c r="L1041" s="29" t="s">
        <v>45</v>
      </c>
      <c r="M1041" s="29" t="s">
        <v>51</v>
      </c>
      <c r="N1041" s="30" t="str">
        <f>VLOOKUP(M1041,[9]OPERACIONAL!$A$1:$C$13,2,FALSE)</f>
        <v>SELECIONAR</v>
      </c>
    </row>
    <row r="1042" spans="2:14">
      <c r="B1042" s="23" t="str">
        <f t="shared" si="32"/>
        <v>U.</v>
      </c>
      <c r="C1042" s="24" t="s">
        <v>4</v>
      </c>
      <c r="D1042" s="25"/>
      <c r="E1042" s="25"/>
      <c r="F1042" s="24" t="s">
        <v>18</v>
      </c>
      <c r="G1042" s="26">
        <v>1</v>
      </c>
      <c r="H1042" s="31"/>
      <c r="I1042" s="27">
        <v>0</v>
      </c>
      <c r="J1042" s="28">
        <f t="shared" si="33"/>
        <v>0</v>
      </c>
      <c r="K1042" s="29" t="s">
        <v>50</v>
      </c>
      <c r="L1042" s="29" t="s">
        <v>45</v>
      </c>
      <c r="M1042" s="29" t="s">
        <v>51</v>
      </c>
      <c r="N1042" s="30" t="str">
        <f>VLOOKUP(M1042,[9]OPERACIONAL!$A$1:$C$13,2,FALSE)</f>
        <v>SELECIONAR</v>
      </c>
    </row>
    <row r="1043" spans="2:14">
      <c r="B1043" s="23" t="str">
        <f t="shared" si="32"/>
        <v>U.</v>
      </c>
      <c r="C1043" s="24" t="s">
        <v>4</v>
      </c>
      <c r="D1043" s="25"/>
      <c r="E1043" s="25"/>
      <c r="F1043" s="24" t="s">
        <v>18</v>
      </c>
      <c r="G1043" s="26">
        <v>1</v>
      </c>
      <c r="H1043" s="31"/>
      <c r="I1043" s="27">
        <v>0</v>
      </c>
      <c r="J1043" s="28">
        <f t="shared" si="33"/>
        <v>0</v>
      </c>
      <c r="K1043" s="29" t="s">
        <v>50</v>
      </c>
      <c r="L1043" s="29" t="s">
        <v>45</v>
      </c>
      <c r="M1043" s="29" t="s">
        <v>51</v>
      </c>
      <c r="N1043" s="30" t="str">
        <f>VLOOKUP(M1043,[9]OPERACIONAL!$A$1:$C$13,2,FALSE)</f>
        <v>SELECIONAR</v>
      </c>
    </row>
    <row r="1044" spans="2:14">
      <c r="B1044" s="23" t="str">
        <f t="shared" si="32"/>
        <v>U.</v>
      </c>
      <c r="C1044" s="24" t="s">
        <v>4</v>
      </c>
      <c r="D1044" s="25"/>
      <c r="E1044" s="25"/>
      <c r="F1044" s="24" t="s">
        <v>18</v>
      </c>
      <c r="G1044" s="26">
        <v>1</v>
      </c>
      <c r="H1044" s="31"/>
      <c r="I1044" s="27">
        <v>0</v>
      </c>
      <c r="J1044" s="28">
        <f t="shared" si="33"/>
        <v>0</v>
      </c>
      <c r="K1044" s="29" t="s">
        <v>50</v>
      </c>
      <c r="L1044" s="29" t="s">
        <v>45</v>
      </c>
      <c r="M1044" s="29" t="s">
        <v>51</v>
      </c>
      <c r="N1044" s="30" t="str">
        <f>VLOOKUP(M1044,[9]OPERACIONAL!$A$1:$C$13,2,FALSE)</f>
        <v>SELECIONAR</v>
      </c>
    </row>
    <row r="1045" spans="2:14">
      <c r="B1045" s="23" t="str">
        <f t="shared" si="32"/>
        <v>U.</v>
      </c>
      <c r="C1045" s="24" t="s">
        <v>4</v>
      </c>
      <c r="D1045" s="25"/>
      <c r="E1045" s="25"/>
      <c r="F1045" s="24" t="s">
        <v>18</v>
      </c>
      <c r="G1045" s="26">
        <v>1</v>
      </c>
      <c r="H1045" s="31"/>
      <c r="I1045" s="27">
        <v>0</v>
      </c>
      <c r="J1045" s="28">
        <f t="shared" si="33"/>
        <v>0</v>
      </c>
      <c r="K1045" s="29" t="s">
        <v>50</v>
      </c>
      <c r="L1045" s="29" t="s">
        <v>45</v>
      </c>
      <c r="M1045" s="29" t="s">
        <v>51</v>
      </c>
      <c r="N1045" s="30" t="str">
        <f>VLOOKUP(M1045,[9]OPERACIONAL!$A$1:$C$13,2,FALSE)</f>
        <v>SELECIONAR</v>
      </c>
    </row>
    <row r="1046" spans="2:14">
      <c r="B1046" s="23" t="str">
        <f t="shared" si="32"/>
        <v>U.</v>
      </c>
      <c r="C1046" s="24" t="s">
        <v>4</v>
      </c>
      <c r="D1046" s="25"/>
      <c r="E1046" s="25"/>
      <c r="F1046" s="24" t="s">
        <v>18</v>
      </c>
      <c r="G1046" s="26">
        <v>1</v>
      </c>
      <c r="H1046" s="31"/>
      <c r="I1046" s="27">
        <v>0</v>
      </c>
      <c r="J1046" s="28">
        <f t="shared" si="33"/>
        <v>0</v>
      </c>
      <c r="K1046" s="29" t="s">
        <v>50</v>
      </c>
      <c r="L1046" s="29" t="s">
        <v>45</v>
      </c>
      <c r="M1046" s="29" t="s">
        <v>51</v>
      </c>
      <c r="N1046" s="30" t="str">
        <f>VLOOKUP(M1046,[9]OPERACIONAL!$A$1:$C$13,2,FALSE)</f>
        <v>SELECIONAR</v>
      </c>
    </row>
    <row r="1047" spans="2:14">
      <c r="B1047" s="23" t="str">
        <f t="shared" si="32"/>
        <v>U.</v>
      </c>
      <c r="C1047" s="24" t="s">
        <v>4</v>
      </c>
      <c r="D1047" s="25"/>
      <c r="E1047" s="25"/>
      <c r="F1047" s="24" t="s">
        <v>18</v>
      </c>
      <c r="G1047" s="26">
        <v>1</v>
      </c>
      <c r="H1047" s="31"/>
      <c r="I1047" s="27">
        <v>0</v>
      </c>
      <c r="J1047" s="28">
        <f t="shared" si="33"/>
        <v>0</v>
      </c>
      <c r="K1047" s="29" t="s">
        <v>50</v>
      </c>
      <c r="L1047" s="29" t="s">
        <v>45</v>
      </c>
      <c r="M1047" s="29" t="s">
        <v>51</v>
      </c>
      <c r="N1047" s="30" t="str">
        <f>VLOOKUP(M1047,[9]OPERACIONAL!$A$1:$C$13,2,FALSE)</f>
        <v>SELECIONAR</v>
      </c>
    </row>
    <row r="1048" spans="2:14">
      <c r="B1048" s="23" t="str">
        <f t="shared" si="32"/>
        <v>U.</v>
      </c>
      <c r="C1048" s="24" t="s">
        <v>4</v>
      </c>
      <c r="D1048" s="25"/>
      <c r="E1048" s="25"/>
      <c r="F1048" s="24" t="s">
        <v>18</v>
      </c>
      <c r="G1048" s="26">
        <v>1</v>
      </c>
      <c r="H1048" s="31"/>
      <c r="I1048" s="27">
        <v>0</v>
      </c>
      <c r="J1048" s="28">
        <f t="shared" si="33"/>
        <v>0</v>
      </c>
      <c r="K1048" s="29" t="s">
        <v>50</v>
      </c>
      <c r="L1048" s="29" t="s">
        <v>45</v>
      </c>
      <c r="M1048" s="29" t="s">
        <v>51</v>
      </c>
      <c r="N1048" s="30" t="str">
        <f>VLOOKUP(M1048,[9]OPERACIONAL!$A$1:$C$13,2,FALSE)</f>
        <v>SELECIONAR</v>
      </c>
    </row>
    <row r="1049" spans="2:14" ht="12.75" thickBot="1">
      <c r="B1049" s="32" t="str">
        <f t="shared" si="32"/>
        <v>U.</v>
      </c>
      <c r="C1049" s="33" t="s">
        <v>4</v>
      </c>
      <c r="D1049" s="34"/>
      <c r="E1049" s="34"/>
      <c r="F1049" s="33" t="s">
        <v>18</v>
      </c>
      <c r="G1049" s="35">
        <v>1</v>
      </c>
      <c r="H1049" s="36"/>
      <c r="I1049" s="37">
        <v>0</v>
      </c>
      <c r="J1049" s="38">
        <f t="shared" si="33"/>
        <v>0</v>
      </c>
      <c r="K1049" s="39" t="s">
        <v>50</v>
      </c>
      <c r="L1049" s="39" t="s">
        <v>45</v>
      </c>
      <c r="M1049" s="39" t="s">
        <v>51</v>
      </c>
      <c r="N1049" s="40" t="str">
        <f>VLOOKUP(M1049,[9]OPERACIONAL!$A$1:$C$13,2,FALSE)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2CB11-345A-4CEA-929E-5C9913997563}">
  <dimension ref="B1:N1049"/>
  <sheetViews>
    <sheetView zoomScale="85" zoomScaleNormal="85" workbookViewId="0">
      <selection activeCell="K21" sqref="K4:M21"/>
    </sheetView>
  </sheetViews>
  <sheetFormatPr defaultRowHeight="12"/>
  <cols>
    <col min="1" max="1" width="9.140625" style="1"/>
    <col min="2" max="2" width="9" style="1" bestFit="1" customWidth="1"/>
    <col min="3" max="3" width="10.7109375" style="1" bestFit="1" customWidth="1"/>
    <col min="4" max="4" width="20.140625" style="2" bestFit="1" customWidth="1"/>
    <col min="5" max="5" width="31.7109375" style="2" bestFit="1" customWidth="1"/>
    <col min="6" max="6" width="17" style="1" bestFit="1" customWidth="1"/>
    <col min="7" max="7" width="17.85546875" style="1" bestFit="1" customWidth="1"/>
    <col min="8" max="8" width="25.28515625" style="1" bestFit="1" customWidth="1"/>
    <col min="9" max="9" width="20.28515625" style="1" bestFit="1" customWidth="1"/>
    <col min="10" max="10" width="24.5703125" style="1" bestFit="1" customWidth="1"/>
    <col min="11" max="11" width="16.28515625" style="2" bestFit="1" customWidth="1"/>
    <col min="12" max="12" width="20.7109375" style="2" bestFit="1" customWidth="1"/>
    <col min="13" max="13" width="18.42578125" style="2" bestFit="1" customWidth="1"/>
    <col min="14" max="14" width="70.42578125" style="1" bestFit="1" customWidth="1"/>
    <col min="15" max="16384" width="9.140625" style="1"/>
  </cols>
  <sheetData>
    <row r="1" spans="2:14" ht="12.75" thickBot="1">
      <c r="I1" s="3" t="s">
        <v>0</v>
      </c>
      <c r="J1" s="4">
        <f>SUBTOTAL(9,J4:J1049)</f>
        <v>1502420</v>
      </c>
    </row>
    <row r="2" spans="2:14" ht="12.75" thickBot="1">
      <c r="B2" s="5" t="s">
        <v>1</v>
      </c>
      <c r="C2" s="6" t="s">
        <v>1</v>
      </c>
      <c r="D2" s="7" t="s">
        <v>2</v>
      </c>
      <c r="E2" s="7" t="s">
        <v>2</v>
      </c>
      <c r="F2" s="6" t="s">
        <v>1</v>
      </c>
      <c r="G2" s="6" t="s">
        <v>1</v>
      </c>
      <c r="H2" s="8" t="s">
        <v>2</v>
      </c>
      <c r="I2" s="6" t="s">
        <v>1</v>
      </c>
      <c r="J2" s="8" t="s">
        <v>2</v>
      </c>
      <c r="K2" s="7" t="s">
        <v>2</v>
      </c>
      <c r="L2" s="7" t="s">
        <v>2</v>
      </c>
      <c r="M2" s="7" t="s">
        <v>2</v>
      </c>
      <c r="N2" s="9" t="s">
        <v>1</v>
      </c>
    </row>
    <row r="3" spans="2:14" ht="24.75" thickBot="1">
      <c r="B3" s="10" t="s">
        <v>3</v>
      </c>
      <c r="C3" s="11" t="s">
        <v>4</v>
      </c>
      <c r="D3" s="12" t="s">
        <v>5</v>
      </c>
      <c r="E3" s="12" t="s">
        <v>6</v>
      </c>
      <c r="F3" s="12" t="s">
        <v>7</v>
      </c>
      <c r="G3" s="12" t="s">
        <v>8</v>
      </c>
      <c r="H3" s="12" t="s">
        <v>9</v>
      </c>
      <c r="I3" s="12" t="s">
        <v>10</v>
      </c>
      <c r="J3" s="12" t="s">
        <v>11</v>
      </c>
      <c r="K3" s="12" t="s">
        <v>12</v>
      </c>
      <c r="L3" s="12" t="s">
        <v>13</v>
      </c>
      <c r="M3" s="12" t="s">
        <v>14</v>
      </c>
      <c r="N3" s="13" t="s">
        <v>15</v>
      </c>
    </row>
    <row r="4" spans="2:14" ht="60.75" thickBot="1">
      <c r="B4" s="14" t="str">
        <f>MID(C4,1,2)</f>
        <v>21</v>
      </c>
      <c r="C4" s="15" t="s">
        <v>872</v>
      </c>
      <c r="D4" s="16" t="s">
        <v>873</v>
      </c>
      <c r="E4" s="16" t="s">
        <v>874</v>
      </c>
      <c r="F4" s="15" t="s">
        <v>18</v>
      </c>
      <c r="G4" s="17">
        <v>5</v>
      </c>
      <c r="H4" s="18">
        <v>45323</v>
      </c>
      <c r="I4" s="19">
        <v>15000</v>
      </c>
      <c r="J4" s="20">
        <f>G4*I4</f>
        <v>75000</v>
      </c>
      <c r="K4" s="21" t="s">
        <v>43</v>
      </c>
      <c r="L4" s="21" t="s">
        <v>21</v>
      </c>
      <c r="M4" s="21" t="s">
        <v>22</v>
      </c>
      <c r="N4" s="22" t="str">
        <f>VLOOKUP(M4,[10]OPERACIONAL!$A$1:$C$12,2,FALSE)</f>
        <v>EQUIPAMENTOS E MATERIAL PERMANENTE</v>
      </c>
    </row>
    <row r="5" spans="2:14" ht="48.75" thickBot="1">
      <c r="B5" s="23" t="str">
        <f t="shared" ref="B5:B68" si="0">MID(C5,1,2)</f>
        <v>21</v>
      </c>
      <c r="C5" s="15" t="s">
        <v>872</v>
      </c>
      <c r="D5" s="25" t="s">
        <v>875</v>
      </c>
      <c r="E5" s="25" t="s">
        <v>876</v>
      </c>
      <c r="F5" s="24" t="s">
        <v>18</v>
      </c>
      <c r="G5" s="26">
        <v>15</v>
      </c>
      <c r="H5" s="45">
        <v>45323</v>
      </c>
      <c r="I5" s="27">
        <v>6000</v>
      </c>
      <c r="J5" s="28">
        <f t="shared" ref="J5:J68" si="1">G5*I5</f>
        <v>90000</v>
      </c>
      <c r="K5" s="29" t="s">
        <v>20</v>
      </c>
      <c r="L5" s="21" t="s">
        <v>21</v>
      </c>
      <c r="M5" s="21" t="s">
        <v>22</v>
      </c>
      <c r="N5" s="30" t="str">
        <f>VLOOKUP(M5,[10]OPERACIONAL!$A$1:$C$12,2,FALSE)</f>
        <v>EQUIPAMENTOS E MATERIAL PERMANENTE</v>
      </c>
    </row>
    <row r="6" spans="2:14" ht="48.75" thickBot="1">
      <c r="B6" s="23" t="str">
        <f t="shared" si="0"/>
        <v>21</v>
      </c>
      <c r="C6" s="15" t="s">
        <v>872</v>
      </c>
      <c r="D6" s="25" t="s">
        <v>877</v>
      </c>
      <c r="E6" s="25" t="s">
        <v>878</v>
      </c>
      <c r="F6" s="24" t="s">
        <v>18</v>
      </c>
      <c r="G6" s="26">
        <v>3</v>
      </c>
      <c r="H6" s="45">
        <v>45323</v>
      </c>
      <c r="I6" s="27">
        <v>500</v>
      </c>
      <c r="J6" s="28">
        <f t="shared" si="1"/>
        <v>1500</v>
      </c>
      <c r="K6" s="29" t="s">
        <v>20</v>
      </c>
      <c r="L6" s="21" t="s">
        <v>21</v>
      </c>
      <c r="M6" s="21" t="s">
        <v>22</v>
      </c>
      <c r="N6" s="30" t="str">
        <f>VLOOKUP(M6,[10]OPERACIONAL!$A$1:$C$12,2,FALSE)</f>
        <v>EQUIPAMENTOS E MATERIAL PERMANENTE</v>
      </c>
    </row>
    <row r="7" spans="2:14" ht="36.75" thickBot="1">
      <c r="B7" s="23" t="str">
        <f t="shared" si="0"/>
        <v>21</v>
      </c>
      <c r="C7" s="15" t="s">
        <v>872</v>
      </c>
      <c r="D7" s="25" t="s">
        <v>879</v>
      </c>
      <c r="E7" s="25" t="s">
        <v>880</v>
      </c>
      <c r="F7" s="24" t="s">
        <v>18</v>
      </c>
      <c r="G7" s="26">
        <v>1</v>
      </c>
      <c r="H7" s="45">
        <v>45352</v>
      </c>
      <c r="I7" s="27">
        <v>3000</v>
      </c>
      <c r="J7" s="28">
        <f t="shared" si="1"/>
        <v>3000</v>
      </c>
      <c r="K7" s="29" t="s">
        <v>189</v>
      </c>
      <c r="L7" s="21" t="s">
        <v>21</v>
      </c>
      <c r="M7" s="21" t="s">
        <v>22</v>
      </c>
      <c r="N7" s="30" t="str">
        <f>VLOOKUP(M7,[10]OPERACIONAL!$A$1:$C$12,2,FALSE)</f>
        <v>EQUIPAMENTOS E MATERIAL PERMANENTE</v>
      </c>
    </row>
    <row r="8" spans="2:14" ht="24.75" thickBot="1">
      <c r="B8" s="23" t="str">
        <f t="shared" si="0"/>
        <v>21</v>
      </c>
      <c r="C8" s="15" t="s">
        <v>872</v>
      </c>
      <c r="D8" s="25" t="s">
        <v>881</v>
      </c>
      <c r="E8" s="25" t="s">
        <v>882</v>
      </c>
      <c r="F8" s="24" t="s">
        <v>18</v>
      </c>
      <c r="G8" s="26">
        <v>2</v>
      </c>
      <c r="H8" s="45">
        <v>45352</v>
      </c>
      <c r="I8" s="27">
        <v>3000</v>
      </c>
      <c r="J8" s="28">
        <f t="shared" si="1"/>
        <v>6000</v>
      </c>
      <c r="K8" s="29" t="s">
        <v>43</v>
      </c>
      <c r="L8" s="21" t="s">
        <v>21</v>
      </c>
      <c r="M8" s="21" t="s">
        <v>22</v>
      </c>
      <c r="N8" s="30" t="str">
        <f>VLOOKUP(M8,[10]OPERACIONAL!$A$1:$C$12,2,FALSE)</f>
        <v>EQUIPAMENTOS E MATERIAL PERMANENTE</v>
      </c>
    </row>
    <row r="9" spans="2:14" ht="48.75" thickBot="1">
      <c r="B9" s="23" t="str">
        <f t="shared" si="0"/>
        <v>21</v>
      </c>
      <c r="C9" s="15" t="s">
        <v>872</v>
      </c>
      <c r="D9" s="25" t="s">
        <v>883</v>
      </c>
      <c r="E9" s="25" t="s">
        <v>884</v>
      </c>
      <c r="F9" s="24" t="s">
        <v>18</v>
      </c>
      <c r="G9" s="26">
        <v>1</v>
      </c>
      <c r="H9" s="45">
        <v>45323</v>
      </c>
      <c r="I9" s="27">
        <v>20000</v>
      </c>
      <c r="J9" s="28">
        <f t="shared" si="1"/>
        <v>20000</v>
      </c>
      <c r="K9" s="29" t="s">
        <v>20</v>
      </c>
      <c r="L9" s="21" t="s">
        <v>21</v>
      </c>
      <c r="M9" s="29" t="s">
        <v>34</v>
      </c>
      <c r="N9" s="30" t="str">
        <f>VLOOKUP(M9,[10]OPERACIONAL!$A$1:$C$12,2,FALSE)</f>
        <v>OUTROS SERVIÇOS DE TERCEIROS - PESSOA JURÍDICA</v>
      </c>
    </row>
    <row r="10" spans="2:14" ht="48.75" thickBot="1">
      <c r="B10" s="23" t="str">
        <f t="shared" si="0"/>
        <v>21</v>
      </c>
      <c r="C10" s="15" t="s">
        <v>872</v>
      </c>
      <c r="D10" s="25" t="s">
        <v>885</v>
      </c>
      <c r="E10" s="25" t="s">
        <v>886</v>
      </c>
      <c r="F10" s="24" t="s">
        <v>18</v>
      </c>
      <c r="G10" s="26">
        <v>1</v>
      </c>
      <c r="H10" s="45">
        <v>45323</v>
      </c>
      <c r="I10" s="27">
        <v>8000</v>
      </c>
      <c r="J10" s="28">
        <f t="shared" si="1"/>
        <v>8000</v>
      </c>
      <c r="K10" s="29" t="s">
        <v>43</v>
      </c>
      <c r="L10" s="21" t="s">
        <v>21</v>
      </c>
      <c r="M10" s="29" t="s">
        <v>34</v>
      </c>
      <c r="N10" s="30" t="str">
        <f>VLOOKUP(M10,[10]OPERACIONAL!$A$1:$C$12,2,FALSE)</f>
        <v>OUTROS SERVIÇOS DE TERCEIROS - PESSOA JURÍDICA</v>
      </c>
    </row>
    <row r="11" spans="2:14" ht="36.75" thickBot="1">
      <c r="B11" s="23" t="str">
        <f t="shared" si="0"/>
        <v>21</v>
      </c>
      <c r="C11" s="15" t="s">
        <v>872</v>
      </c>
      <c r="D11" s="25" t="s">
        <v>887</v>
      </c>
      <c r="E11" s="25" t="s">
        <v>888</v>
      </c>
      <c r="F11" s="24" t="s">
        <v>18</v>
      </c>
      <c r="G11" s="26">
        <v>1</v>
      </c>
      <c r="H11" s="45">
        <v>45323</v>
      </c>
      <c r="I11" s="27">
        <v>10000</v>
      </c>
      <c r="J11" s="28">
        <f t="shared" si="1"/>
        <v>10000</v>
      </c>
      <c r="K11" s="29" t="s">
        <v>43</v>
      </c>
      <c r="L11" s="21" t="s">
        <v>21</v>
      </c>
      <c r="M11" s="29" t="s">
        <v>31</v>
      </c>
      <c r="N11" s="30" t="str">
        <f>VLOOKUP(M11,[10]OPERACIONAL!$A$1:$C$12,2,FALSE)</f>
        <v>MATERIAL DE CONSUMO</v>
      </c>
    </row>
    <row r="12" spans="2:14" ht="24.75" thickBot="1">
      <c r="B12" s="23" t="str">
        <f t="shared" si="0"/>
        <v>21</v>
      </c>
      <c r="C12" s="15" t="s">
        <v>872</v>
      </c>
      <c r="D12" s="25" t="s">
        <v>889</v>
      </c>
      <c r="E12" s="25" t="s">
        <v>890</v>
      </c>
      <c r="F12" s="24" t="s">
        <v>18</v>
      </c>
      <c r="G12" s="26">
        <v>1</v>
      </c>
      <c r="H12" s="45">
        <v>45323</v>
      </c>
      <c r="I12" s="27">
        <v>5000</v>
      </c>
      <c r="J12" s="28">
        <f t="shared" si="1"/>
        <v>5000</v>
      </c>
      <c r="K12" s="29" t="s">
        <v>43</v>
      </c>
      <c r="L12" s="21" t="s">
        <v>21</v>
      </c>
      <c r="M12" s="29" t="s">
        <v>31</v>
      </c>
      <c r="N12" s="30" t="str">
        <f>VLOOKUP(M12,[10]OPERACIONAL!$A$1:$C$12,2,FALSE)</f>
        <v>MATERIAL DE CONSUMO</v>
      </c>
    </row>
    <row r="13" spans="2:14" ht="36.75" thickBot="1">
      <c r="B13" s="23" t="str">
        <f t="shared" si="0"/>
        <v>21</v>
      </c>
      <c r="C13" s="15" t="s">
        <v>872</v>
      </c>
      <c r="D13" s="25" t="s">
        <v>891</v>
      </c>
      <c r="E13" s="25" t="s">
        <v>892</v>
      </c>
      <c r="F13" s="24" t="s">
        <v>18</v>
      </c>
      <c r="G13" s="26">
        <v>1</v>
      </c>
      <c r="H13" s="45">
        <v>45323</v>
      </c>
      <c r="I13" s="27">
        <v>6000</v>
      </c>
      <c r="J13" s="28">
        <f t="shared" si="1"/>
        <v>6000</v>
      </c>
      <c r="K13" s="29" t="s">
        <v>43</v>
      </c>
      <c r="L13" s="21" t="s">
        <v>21</v>
      </c>
      <c r="M13" s="29" t="s">
        <v>31</v>
      </c>
      <c r="N13" s="30" t="str">
        <f>VLOOKUP(M13,[10]OPERACIONAL!$A$1:$C$12,2,FALSE)</f>
        <v>MATERIAL DE CONSUMO</v>
      </c>
    </row>
    <row r="14" spans="2:14" ht="24.75" thickBot="1">
      <c r="B14" s="23" t="str">
        <f t="shared" si="0"/>
        <v>21</v>
      </c>
      <c r="C14" s="15" t="s">
        <v>872</v>
      </c>
      <c r="D14" s="25" t="s">
        <v>893</v>
      </c>
      <c r="E14" s="25" t="s">
        <v>894</v>
      </c>
      <c r="F14" s="24" t="s">
        <v>18</v>
      </c>
      <c r="G14" s="26">
        <v>6</v>
      </c>
      <c r="H14" s="45">
        <v>45293</v>
      </c>
      <c r="I14" s="27">
        <v>1900</v>
      </c>
      <c r="J14" s="28">
        <f t="shared" si="1"/>
        <v>11400</v>
      </c>
      <c r="K14" s="29" t="s">
        <v>20</v>
      </c>
      <c r="L14" s="21" t="s">
        <v>21</v>
      </c>
      <c r="M14" s="29" t="s">
        <v>28</v>
      </c>
      <c r="N14" s="30" t="str">
        <f>VLOOKUP(M14,[10]OPERACIONAL!$A$1:$C$12,2,FALSE)</f>
        <v>SERVIÇOS DE TECNOLOGIA DA INFORMAÇÃO E COMUNICAÇÃO - PESSOA JURÍDICA</v>
      </c>
    </row>
    <row r="15" spans="2:14" ht="36.75" thickBot="1">
      <c r="B15" s="23" t="str">
        <f t="shared" si="0"/>
        <v>21</v>
      </c>
      <c r="C15" s="15" t="s">
        <v>872</v>
      </c>
      <c r="D15" s="25" t="s">
        <v>895</v>
      </c>
      <c r="E15" s="25" t="s">
        <v>896</v>
      </c>
      <c r="F15" s="24" t="s">
        <v>18</v>
      </c>
      <c r="G15" s="26">
        <v>10</v>
      </c>
      <c r="H15" s="45">
        <v>45293</v>
      </c>
      <c r="I15" s="27">
        <v>1900</v>
      </c>
      <c r="J15" s="28">
        <f t="shared" si="1"/>
        <v>19000</v>
      </c>
      <c r="K15" s="29" t="s">
        <v>43</v>
      </c>
      <c r="L15" s="21" t="s">
        <v>21</v>
      </c>
      <c r="M15" s="29" t="s">
        <v>28</v>
      </c>
      <c r="N15" s="30" t="str">
        <f>VLOOKUP(M15,[10]OPERACIONAL!$A$1:$C$12,2,FALSE)</f>
        <v>SERVIÇOS DE TECNOLOGIA DA INFORMAÇÃO E COMUNICAÇÃO - PESSOA JURÍDICA</v>
      </c>
    </row>
    <row r="16" spans="2:14" ht="36.75" thickBot="1">
      <c r="B16" s="23" t="str">
        <f t="shared" si="0"/>
        <v>21</v>
      </c>
      <c r="C16" s="15" t="s">
        <v>872</v>
      </c>
      <c r="D16" s="25" t="s">
        <v>897</v>
      </c>
      <c r="E16" s="25" t="s">
        <v>898</v>
      </c>
      <c r="F16" s="24" t="s">
        <v>18</v>
      </c>
      <c r="G16" s="26">
        <v>1</v>
      </c>
      <c r="H16" s="45">
        <v>45293</v>
      </c>
      <c r="I16" s="27">
        <v>10000</v>
      </c>
      <c r="J16" s="28">
        <f t="shared" si="1"/>
        <v>10000</v>
      </c>
      <c r="K16" s="29" t="s">
        <v>43</v>
      </c>
      <c r="L16" s="21" t="s">
        <v>21</v>
      </c>
      <c r="M16" s="29" t="s">
        <v>28</v>
      </c>
      <c r="N16" s="30" t="str">
        <f>VLOOKUP(M16,[10]OPERACIONAL!$A$1:$C$12,2,FALSE)</f>
        <v>SERVIÇOS DE TECNOLOGIA DA INFORMAÇÃO E COMUNICAÇÃO - PESSOA JURÍDICA</v>
      </c>
    </row>
    <row r="17" spans="2:14" ht="48.75" thickBot="1">
      <c r="B17" s="23" t="str">
        <f t="shared" si="0"/>
        <v>21</v>
      </c>
      <c r="C17" s="15" t="s">
        <v>872</v>
      </c>
      <c r="D17" s="25" t="s">
        <v>899</v>
      </c>
      <c r="E17" s="25" t="s">
        <v>900</v>
      </c>
      <c r="F17" s="24" t="s">
        <v>18</v>
      </c>
      <c r="G17" s="26">
        <v>3</v>
      </c>
      <c r="H17" s="45">
        <v>45293</v>
      </c>
      <c r="I17" s="27">
        <v>4200</v>
      </c>
      <c r="J17" s="28">
        <f t="shared" si="1"/>
        <v>12600</v>
      </c>
      <c r="K17" s="29" t="s">
        <v>43</v>
      </c>
      <c r="L17" s="21" t="s">
        <v>21</v>
      </c>
      <c r="M17" s="29" t="s">
        <v>28</v>
      </c>
      <c r="N17" s="30" t="str">
        <f>VLOOKUP(M17,[10]OPERACIONAL!$A$1:$C$12,2,FALSE)</f>
        <v>SERVIÇOS DE TECNOLOGIA DA INFORMAÇÃO E COMUNICAÇÃO - PESSOA JURÍDICA</v>
      </c>
    </row>
    <row r="18" spans="2:14" ht="36.75" thickBot="1">
      <c r="B18" s="23" t="str">
        <f t="shared" si="0"/>
        <v>21</v>
      </c>
      <c r="C18" s="15" t="s">
        <v>872</v>
      </c>
      <c r="D18" s="25" t="s">
        <v>901</v>
      </c>
      <c r="E18" s="25" t="s">
        <v>902</v>
      </c>
      <c r="F18" s="24" t="s">
        <v>18</v>
      </c>
      <c r="G18" s="26">
        <v>1</v>
      </c>
      <c r="H18" s="18">
        <v>45293</v>
      </c>
      <c r="I18" s="27">
        <v>1100000</v>
      </c>
      <c r="J18" s="28">
        <f t="shared" si="1"/>
        <v>1100000</v>
      </c>
      <c r="K18" s="29" t="s">
        <v>20</v>
      </c>
      <c r="L18" s="21" t="s">
        <v>21</v>
      </c>
      <c r="M18" s="29" t="s">
        <v>51</v>
      </c>
      <c r="N18" s="30" t="str">
        <f>VLOOKUP(M18,[10]OPERACIONAL!$A$1:$C$12,2,FALSE)</f>
        <v>SELECIONAR</v>
      </c>
    </row>
    <row r="19" spans="2:14" ht="48.75" thickBot="1">
      <c r="B19" s="23" t="str">
        <f t="shared" si="0"/>
        <v>21</v>
      </c>
      <c r="C19" s="15" t="s">
        <v>872</v>
      </c>
      <c r="D19" s="25" t="s">
        <v>903</v>
      </c>
      <c r="E19" s="25" t="s">
        <v>904</v>
      </c>
      <c r="F19" s="24" t="s">
        <v>18</v>
      </c>
      <c r="G19" s="26">
        <v>1</v>
      </c>
      <c r="H19" s="45">
        <v>45293</v>
      </c>
      <c r="I19" s="27">
        <v>17000</v>
      </c>
      <c r="J19" s="28">
        <f t="shared" si="1"/>
        <v>17000</v>
      </c>
      <c r="K19" s="29" t="s">
        <v>20</v>
      </c>
      <c r="L19" s="21" t="s">
        <v>21</v>
      </c>
      <c r="M19" s="29" t="s">
        <v>28</v>
      </c>
      <c r="N19" s="30" t="str">
        <f>VLOOKUP(M19,[10]OPERACIONAL!$A$1:$C$12,2,FALSE)</f>
        <v>SERVIÇOS DE TECNOLOGIA DA INFORMAÇÃO E COMUNICAÇÃO - PESSOA JURÍDICA</v>
      </c>
    </row>
    <row r="20" spans="2:14" ht="36.75" thickBot="1">
      <c r="B20" s="23" t="str">
        <f t="shared" si="0"/>
        <v>21</v>
      </c>
      <c r="C20" s="15" t="s">
        <v>872</v>
      </c>
      <c r="D20" s="25" t="s">
        <v>905</v>
      </c>
      <c r="E20" s="25" t="s">
        <v>906</v>
      </c>
      <c r="F20" s="24" t="s">
        <v>18</v>
      </c>
      <c r="G20" s="26">
        <v>1</v>
      </c>
      <c r="H20" s="45">
        <v>45293</v>
      </c>
      <c r="I20" s="27">
        <v>100000</v>
      </c>
      <c r="J20" s="28">
        <f t="shared" si="1"/>
        <v>100000</v>
      </c>
      <c r="K20" s="29" t="s">
        <v>20</v>
      </c>
      <c r="L20" s="21" t="s">
        <v>21</v>
      </c>
      <c r="M20" s="29" t="s">
        <v>34</v>
      </c>
      <c r="N20" s="30" t="str">
        <f>VLOOKUP(M20,[10]OPERACIONAL!$A$1:$C$12,2,FALSE)</f>
        <v>OUTROS SERVIÇOS DE TERCEIROS - PESSOA JURÍDICA</v>
      </c>
    </row>
    <row r="21" spans="2:14" ht="36.75" thickBot="1">
      <c r="B21" s="23" t="str">
        <f t="shared" si="0"/>
        <v>21</v>
      </c>
      <c r="C21" s="15" t="s">
        <v>872</v>
      </c>
      <c r="D21" s="25" t="s">
        <v>907</v>
      </c>
      <c r="E21" s="25" t="s">
        <v>908</v>
      </c>
      <c r="F21" s="24" t="s">
        <v>18</v>
      </c>
      <c r="G21" s="26">
        <v>2</v>
      </c>
      <c r="H21" s="45">
        <v>45293</v>
      </c>
      <c r="I21" s="27">
        <v>3960</v>
      </c>
      <c r="J21" s="28">
        <f t="shared" si="1"/>
        <v>7920</v>
      </c>
      <c r="K21" s="29" t="s">
        <v>20</v>
      </c>
      <c r="L21" s="21" t="s">
        <v>21</v>
      </c>
      <c r="M21" s="29" t="s">
        <v>28</v>
      </c>
      <c r="N21" s="30" t="str">
        <f>VLOOKUP(M21,[10]OPERACIONAL!$A$1:$C$12,2,FALSE)</f>
        <v>SERVIÇOS DE TECNOLOGIA DA INFORMAÇÃO E COMUNICAÇÃO - PESSOA JURÍDICA</v>
      </c>
    </row>
    <row r="22" spans="2:14" ht="12.75" thickBot="1">
      <c r="B22" s="23" t="str">
        <f t="shared" si="0"/>
        <v/>
      </c>
      <c r="C22" s="15"/>
      <c r="D22" s="25"/>
      <c r="E22" s="25"/>
      <c r="F22" s="24" t="s">
        <v>18</v>
      </c>
      <c r="G22" s="26">
        <v>1</v>
      </c>
      <c r="H22" s="31"/>
      <c r="I22" s="27">
        <v>0</v>
      </c>
      <c r="J22" s="28">
        <f t="shared" si="1"/>
        <v>0</v>
      </c>
      <c r="K22" s="29" t="s">
        <v>50</v>
      </c>
      <c r="L22" s="21" t="s">
        <v>21</v>
      </c>
      <c r="M22" s="29" t="s">
        <v>51</v>
      </c>
      <c r="N22" s="30" t="str">
        <f>VLOOKUP(M22,[10]OPERACIONAL!$A$1:$C$12,2,FALSE)</f>
        <v>SELECIONAR</v>
      </c>
    </row>
    <row r="23" spans="2:14" ht="12.75" thickBot="1">
      <c r="B23" s="23" t="str">
        <f t="shared" si="0"/>
        <v/>
      </c>
      <c r="C23" s="15"/>
      <c r="D23" s="25"/>
      <c r="E23" s="25"/>
      <c r="F23" s="24" t="s">
        <v>18</v>
      </c>
      <c r="G23" s="26">
        <v>1</v>
      </c>
      <c r="H23" s="31"/>
      <c r="I23" s="27">
        <v>0</v>
      </c>
      <c r="J23" s="28">
        <f t="shared" si="1"/>
        <v>0</v>
      </c>
      <c r="K23" s="29" t="s">
        <v>50</v>
      </c>
      <c r="L23" s="21" t="s">
        <v>21</v>
      </c>
      <c r="M23" s="29" t="s">
        <v>51</v>
      </c>
      <c r="N23" s="30" t="str">
        <f>VLOOKUP(M23,[10]OPERACIONAL!$A$1:$C$12,2,FALSE)</f>
        <v>SELECIONAR</v>
      </c>
    </row>
    <row r="24" spans="2:14" ht="12.75" thickBot="1">
      <c r="B24" s="23" t="str">
        <f t="shared" si="0"/>
        <v/>
      </c>
      <c r="C24" s="15"/>
      <c r="D24" s="25"/>
      <c r="E24" s="25"/>
      <c r="F24" s="24" t="s">
        <v>18</v>
      </c>
      <c r="G24" s="26">
        <v>1</v>
      </c>
      <c r="H24" s="31"/>
      <c r="I24" s="27">
        <v>0</v>
      </c>
      <c r="J24" s="28">
        <f t="shared" si="1"/>
        <v>0</v>
      </c>
      <c r="K24" s="29" t="s">
        <v>50</v>
      </c>
      <c r="L24" s="21" t="s">
        <v>21</v>
      </c>
      <c r="M24" s="29" t="s">
        <v>51</v>
      </c>
      <c r="N24" s="30" t="str">
        <f>VLOOKUP(M24,[10]OPERACIONAL!$A$1:$C$12,2,FALSE)</f>
        <v>SELECIONAR</v>
      </c>
    </row>
    <row r="25" spans="2:14" ht="12.75" thickBot="1">
      <c r="B25" s="23" t="str">
        <f t="shared" si="0"/>
        <v/>
      </c>
      <c r="C25" s="15"/>
      <c r="D25" s="25"/>
      <c r="E25" s="25"/>
      <c r="F25" s="24" t="s">
        <v>18</v>
      </c>
      <c r="G25" s="26">
        <v>1</v>
      </c>
      <c r="H25" s="31"/>
      <c r="I25" s="27">
        <v>0</v>
      </c>
      <c r="J25" s="28">
        <f t="shared" si="1"/>
        <v>0</v>
      </c>
      <c r="K25" s="29" t="s">
        <v>50</v>
      </c>
      <c r="L25" s="21" t="s">
        <v>21</v>
      </c>
      <c r="M25" s="29" t="s">
        <v>51</v>
      </c>
      <c r="N25" s="30" t="str">
        <f>VLOOKUP(M25,[10]OPERACIONAL!$A$1:$C$12,2,FALSE)</f>
        <v>SELECIONAR</v>
      </c>
    </row>
    <row r="26" spans="2:14" ht="12.75" thickBot="1">
      <c r="B26" s="23" t="str">
        <f t="shared" si="0"/>
        <v/>
      </c>
      <c r="C26" s="15"/>
      <c r="D26" s="25"/>
      <c r="E26" s="25"/>
      <c r="F26" s="24" t="s">
        <v>18</v>
      </c>
      <c r="G26" s="26">
        <v>1</v>
      </c>
      <c r="H26" s="31"/>
      <c r="I26" s="27">
        <v>0</v>
      </c>
      <c r="J26" s="28">
        <f t="shared" si="1"/>
        <v>0</v>
      </c>
      <c r="K26" s="29" t="s">
        <v>50</v>
      </c>
      <c r="L26" s="21" t="s">
        <v>21</v>
      </c>
      <c r="M26" s="29" t="s">
        <v>51</v>
      </c>
      <c r="N26" s="30" t="str">
        <f>VLOOKUP(M26,[10]OPERACIONAL!$A$1:$C$12,2,FALSE)</f>
        <v>SELECIONAR</v>
      </c>
    </row>
    <row r="27" spans="2:14" ht="12.75" thickBot="1">
      <c r="B27" s="23" t="str">
        <f t="shared" si="0"/>
        <v/>
      </c>
      <c r="C27" s="15"/>
      <c r="D27" s="25"/>
      <c r="E27" s="25"/>
      <c r="F27" s="24" t="s">
        <v>18</v>
      </c>
      <c r="G27" s="26">
        <v>1</v>
      </c>
      <c r="H27" s="31"/>
      <c r="I27" s="27">
        <v>0</v>
      </c>
      <c r="J27" s="28">
        <f t="shared" si="1"/>
        <v>0</v>
      </c>
      <c r="K27" s="29" t="s">
        <v>50</v>
      </c>
      <c r="L27" s="21" t="s">
        <v>21</v>
      </c>
      <c r="M27" s="29" t="s">
        <v>51</v>
      </c>
      <c r="N27" s="30" t="str">
        <f>VLOOKUP(M27,[10]OPERACIONAL!$A$1:$C$12,2,FALSE)</f>
        <v>SELECIONAR</v>
      </c>
    </row>
    <row r="28" spans="2:14" ht="12.75" thickBot="1">
      <c r="B28" s="23" t="str">
        <f t="shared" si="0"/>
        <v/>
      </c>
      <c r="C28" s="15"/>
      <c r="D28" s="25"/>
      <c r="E28" s="25"/>
      <c r="F28" s="24" t="s">
        <v>18</v>
      </c>
      <c r="G28" s="26">
        <v>1</v>
      </c>
      <c r="H28" s="31"/>
      <c r="I28" s="27">
        <v>0</v>
      </c>
      <c r="J28" s="28">
        <f t="shared" si="1"/>
        <v>0</v>
      </c>
      <c r="K28" s="29" t="s">
        <v>50</v>
      </c>
      <c r="L28" s="21" t="s">
        <v>21</v>
      </c>
      <c r="M28" s="29" t="s">
        <v>51</v>
      </c>
      <c r="N28" s="30" t="str">
        <f>VLOOKUP(M28,[10]OPERACIONAL!$A$1:$C$12,2,FALSE)</f>
        <v>SELECIONAR</v>
      </c>
    </row>
    <row r="29" spans="2:14" ht="12.75" thickBot="1">
      <c r="B29" s="23" t="str">
        <f t="shared" si="0"/>
        <v/>
      </c>
      <c r="C29" s="15"/>
      <c r="D29" s="25"/>
      <c r="E29" s="25"/>
      <c r="F29" s="24" t="s">
        <v>18</v>
      </c>
      <c r="G29" s="26">
        <v>1</v>
      </c>
      <c r="H29" s="31"/>
      <c r="I29" s="27">
        <v>0</v>
      </c>
      <c r="J29" s="28">
        <f t="shared" si="1"/>
        <v>0</v>
      </c>
      <c r="K29" s="29" t="s">
        <v>50</v>
      </c>
      <c r="L29" s="21" t="s">
        <v>21</v>
      </c>
      <c r="M29" s="29" t="s">
        <v>51</v>
      </c>
      <c r="N29" s="30" t="str">
        <f>VLOOKUP(M29,[10]OPERACIONAL!$A$1:$C$12,2,FALSE)</f>
        <v>SELECIONAR</v>
      </c>
    </row>
    <row r="30" spans="2:14" ht="12.75" thickBot="1">
      <c r="B30" s="23" t="str">
        <f t="shared" si="0"/>
        <v/>
      </c>
      <c r="C30" s="15"/>
      <c r="D30" s="25"/>
      <c r="E30" s="25"/>
      <c r="F30" s="24" t="s">
        <v>18</v>
      </c>
      <c r="G30" s="26">
        <v>1</v>
      </c>
      <c r="H30" s="31"/>
      <c r="I30" s="27">
        <v>0</v>
      </c>
      <c r="J30" s="28">
        <f t="shared" si="1"/>
        <v>0</v>
      </c>
      <c r="K30" s="29" t="s">
        <v>50</v>
      </c>
      <c r="L30" s="21" t="s">
        <v>21</v>
      </c>
      <c r="M30" s="29" t="s">
        <v>51</v>
      </c>
      <c r="N30" s="30" t="str">
        <f>VLOOKUP(M30,[10]OPERACIONAL!$A$1:$C$12,2,FALSE)</f>
        <v>SELECIONAR</v>
      </c>
    </row>
    <row r="31" spans="2:14" ht="12.75" thickBot="1">
      <c r="B31" s="23" t="str">
        <f t="shared" si="0"/>
        <v/>
      </c>
      <c r="C31" s="15"/>
      <c r="D31" s="25"/>
      <c r="E31" s="25"/>
      <c r="F31" s="24" t="s">
        <v>18</v>
      </c>
      <c r="G31" s="26">
        <v>1</v>
      </c>
      <c r="H31" s="31"/>
      <c r="I31" s="27">
        <v>0</v>
      </c>
      <c r="J31" s="28">
        <f t="shared" si="1"/>
        <v>0</v>
      </c>
      <c r="K31" s="29" t="s">
        <v>50</v>
      </c>
      <c r="L31" s="21" t="s">
        <v>21</v>
      </c>
      <c r="M31" s="29" t="s">
        <v>51</v>
      </c>
      <c r="N31" s="30" t="str">
        <f>VLOOKUP(M31,[10]OPERACIONAL!$A$1:$C$12,2,FALSE)</f>
        <v>SELECIONAR</v>
      </c>
    </row>
    <row r="32" spans="2:14" ht="12.75" thickBot="1">
      <c r="B32" s="23" t="str">
        <f t="shared" si="0"/>
        <v/>
      </c>
      <c r="C32" s="15"/>
      <c r="D32" s="25"/>
      <c r="E32" s="25"/>
      <c r="F32" s="24" t="s">
        <v>18</v>
      </c>
      <c r="G32" s="26">
        <v>1</v>
      </c>
      <c r="H32" s="31"/>
      <c r="I32" s="27">
        <v>0</v>
      </c>
      <c r="J32" s="28">
        <f t="shared" si="1"/>
        <v>0</v>
      </c>
      <c r="K32" s="29" t="s">
        <v>50</v>
      </c>
      <c r="L32" s="21" t="s">
        <v>21</v>
      </c>
      <c r="M32" s="29" t="s">
        <v>51</v>
      </c>
      <c r="N32" s="30" t="str">
        <f>VLOOKUP(M32,[10]OPERACIONAL!$A$1:$C$12,2,FALSE)</f>
        <v>SELECIONAR</v>
      </c>
    </row>
    <row r="33" spans="2:14" ht="12.75" thickBot="1">
      <c r="B33" s="23" t="str">
        <f t="shared" si="0"/>
        <v/>
      </c>
      <c r="C33" s="15"/>
      <c r="D33" s="25"/>
      <c r="E33" s="25"/>
      <c r="F33" s="24" t="s">
        <v>18</v>
      </c>
      <c r="G33" s="26">
        <v>1</v>
      </c>
      <c r="H33" s="31"/>
      <c r="I33" s="27">
        <v>0</v>
      </c>
      <c r="J33" s="28">
        <f t="shared" si="1"/>
        <v>0</v>
      </c>
      <c r="K33" s="29" t="s">
        <v>50</v>
      </c>
      <c r="L33" s="21" t="s">
        <v>21</v>
      </c>
      <c r="M33" s="29" t="s">
        <v>51</v>
      </c>
      <c r="N33" s="30" t="str">
        <f>VLOOKUP(M33,[10]OPERACIONAL!$A$1:$C$12,2,FALSE)</f>
        <v>SELECIONAR</v>
      </c>
    </row>
    <row r="34" spans="2:14" ht="12.75" thickBot="1">
      <c r="B34" s="23" t="str">
        <f t="shared" si="0"/>
        <v/>
      </c>
      <c r="C34" s="15"/>
      <c r="D34" s="25"/>
      <c r="E34" s="25"/>
      <c r="F34" s="24" t="s">
        <v>18</v>
      </c>
      <c r="G34" s="26">
        <v>1</v>
      </c>
      <c r="H34" s="31"/>
      <c r="I34" s="27">
        <v>0</v>
      </c>
      <c r="J34" s="28">
        <f t="shared" si="1"/>
        <v>0</v>
      </c>
      <c r="K34" s="29" t="s">
        <v>50</v>
      </c>
      <c r="L34" s="21" t="s">
        <v>21</v>
      </c>
      <c r="M34" s="29" t="s">
        <v>51</v>
      </c>
      <c r="N34" s="30" t="str">
        <f>VLOOKUP(M34,[10]OPERACIONAL!$A$1:$C$12,2,FALSE)</f>
        <v>SELECIONAR</v>
      </c>
    </row>
    <row r="35" spans="2:14" ht="12.75" thickBot="1">
      <c r="B35" s="23" t="str">
        <f t="shared" si="0"/>
        <v/>
      </c>
      <c r="C35" s="15"/>
      <c r="D35" s="25"/>
      <c r="E35" s="25"/>
      <c r="F35" s="24" t="s">
        <v>18</v>
      </c>
      <c r="G35" s="26">
        <v>1</v>
      </c>
      <c r="H35" s="31"/>
      <c r="I35" s="27">
        <v>0</v>
      </c>
      <c r="J35" s="28">
        <f t="shared" si="1"/>
        <v>0</v>
      </c>
      <c r="K35" s="29" t="s">
        <v>50</v>
      </c>
      <c r="L35" s="21" t="s">
        <v>21</v>
      </c>
      <c r="M35" s="29" t="s">
        <v>51</v>
      </c>
      <c r="N35" s="30" t="str">
        <f>VLOOKUP(M35,[10]OPERACIONAL!$A$1:$C$12,2,FALSE)</f>
        <v>SELECIONAR</v>
      </c>
    </row>
    <row r="36" spans="2:14" ht="12.75" thickBot="1">
      <c r="B36" s="23" t="str">
        <f t="shared" si="0"/>
        <v/>
      </c>
      <c r="C36" s="15"/>
      <c r="D36" s="25"/>
      <c r="E36" s="25"/>
      <c r="F36" s="24" t="s">
        <v>18</v>
      </c>
      <c r="G36" s="26">
        <v>1</v>
      </c>
      <c r="H36" s="31"/>
      <c r="I36" s="27">
        <v>0</v>
      </c>
      <c r="J36" s="28">
        <f t="shared" si="1"/>
        <v>0</v>
      </c>
      <c r="K36" s="29" t="s">
        <v>50</v>
      </c>
      <c r="L36" s="21" t="s">
        <v>21</v>
      </c>
      <c r="M36" s="29" t="s">
        <v>51</v>
      </c>
      <c r="N36" s="30" t="str">
        <f>VLOOKUP(M36,[10]OPERACIONAL!$A$1:$C$12,2,FALSE)</f>
        <v>SELECIONAR</v>
      </c>
    </row>
    <row r="37" spans="2:14" ht="12.75" thickBot="1">
      <c r="B37" s="23" t="str">
        <f t="shared" si="0"/>
        <v/>
      </c>
      <c r="C37" s="15"/>
      <c r="D37" s="25"/>
      <c r="E37" s="25"/>
      <c r="F37" s="24" t="s">
        <v>18</v>
      </c>
      <c r="G37" s="26">
        <v>1</v>
      </c>
      <c r="H37" s="31"/>
      <c r="I37" s="27">
        <v>0</v>
      </c>
      <c r="J37" s="28">
        <f t="shared" si="1"/>
        <v>0</v>
      </c>
      <c r="K37" s="29" t="s">
        <v>50</v>
      </c>
      <c r="L37" s="21" t="s">
        <v>21</v>
      </c>
      <c r="M37" s="29" t="s">
        <v>51</v>
      </c>
      <c r="N37" s="30" t="str">
        <f>VLOOKUP(M37,[10]OPERACIONAL!$A$1:$C$12,2,FALSE)</f>
        <v>SELECIONAR</v>
      </c>
    </row>
    <row r="38" spans="2:14" ht="12.75" thickBot="1">
      <c r="B38" s="23" t="str">
        <f t="shared" si="0"/>
        <v/>
      </c>
      <c r="C38" s="15"/>
      <c r="D38" s="25"/>
      <c r="E38" s="25"/>
      <c r="F38" s="24" t="s">
        <v>18</v>
      </c>
      <c r="G38" s="26">
        <v>1</v>
      </c>
      <c r="H38" s="31"/>
      <c r="I38" s="27">
        <v>0</v>
      </c>
      <c r="J38" s="28">
        <f t="shared" si="1"/>
        <v>0</v>
      </c>
      <c r="K38" s="29" t="s">
        <v>50</v>
      </c>
      <c r="L38" s="21" t="s">
        <v>21</v>
      </c>
      <c r="M38" s="29" t="s">
        <v>51</v>
      </c>
      <c r="N38" s="30" t="str">
        <f>VLOOKUP(M38,[10]OPERACIONAL!$A$1:$C$12,2,FALSE)</f>
        <v>SELECIONAR</v>
      </c>
    </row>
    <row r="39" spans="2:14" ht="12.75" thickBot="1">
      <c r="B39" s="23" t="str">
        <f t="shared" si="0"/>
        <v/>
      </c>
      <c r="C39" s="15"/>
      <c r="D39" s="25"/>
      <c r="E39" s="25"/>
      <c r="F39" s="24" t="s">
        <v>18</v>
      </c>
      <c r="G39" s="26">
        <v>1</v>
      </c>
      <c r="H39" s="31"/>
      <c r="I39" s="27">
        <v>0</v>
      </c>
      <c r="J39" s="28">
        <f t="shared" si="1"/>
        <v>0</v>
      </c>
      <c r="K39" s="29" t="s">
        <v>50</v>
      </c>
      <c r="L39" s="21" t="s">
        <v>21</v>
      </c>
      <c r="M39" s="29" t="s">
        <v>51</v>
      </c>
      <c r="N39" s="30" t="str">
        <f>VLOOKUP(M39,[10]OPERACIONAL!$A$1:$C$12,2,FALSE)</f>
        <v>SELECIONAR</v>
      </c>
    </row>
    <row r="40" spans="2:14" ht="12.75" thickBot="1">
      <c r="B40" s="23" t="str">
        <f t="shared" si="0"/>
        <v/>
      </c>
      <c r="C40" s="15"/>
      <c r="D40" s="25"/>
      <c r="E40" s="25"/>
      <c r="F40" s="24" t="s">
        <v>18</v>
      </c>
      <c r="G40" s="26">
        <v>1</v>
      </c>
      <c r="H40" s="31"/>
      <c r="I40" s="27">
        <v>0</v>
      </c>
      <c r="J40" s="28">
        <f t="shared" si="1"/>
        <v>0</v>
      </c>
      <c r="K40" s="29" t="s">
        <v>50</v>
      </c>
      <c r="L40" s="21" t="s">
        <v>21</v>
      </c>
      <c r="M40" s="29" t="s">
        <v>51</v>
      </c>
      <c r="N40" s="30" t="str">
        <f>VLOOKUP(M40,[10]OPERACIONAL!$A$1:$C$12,2,FALSE)</f>
        <v>SELECIONAR</v>
      </c>
    </row>
    <row r="41" spans="2:14" ht="12.75" thickBot="1">
      <c r="B41" s="23" t="str">
        <f t="shared" si="0"/>
        <v/>
      </c>
      <c r="C41" s="15"/>
      <c r="D41" s="25"/>
      <c r="E41" s="25"/>
      <c r="F41" s="24" t="s">
        <v>18</v>
      </c>
      <c r="G41" s="26">
        <v>1</v>
      </c>
      <c r="H41" s="31"/>
      <c r="I41" s="27">
        <v>0</v>
      </c>
      <c r="J41" s="28">
        <f t="shared" si="1"/>
        <v>0</v>
      </c>
      <c r="K41" s="29" t="s">
        <v>50</v>
      </c>
      <c r="L41" s="21" t="s">
        <v>21</v>
      </c>
      <c r="M41" s="29" t="s">
        <v>51</v>
      </c>
      <c r="N41" s="30" t="str">
        <f>VLOOKUP(M41,[10]OPERACIONAL!$A$1:$C$12,2,FALSE)</f>
        <v>SELECIONAR</v>
      </c>
    </row>
    <row r="42" spans="2:14" ht="12.75" thickBot="1">
      <c r="B42" s="23" t="str">
        <f t="shared" si="0"/>
        <v/>
      </c>
      <c r="C42" s="15"/>
      <c r="D42" s="25"/>
      <c r="E42" s="25"/>
      <c r="F42" s="24" t="s">
        <v>18</v>
      </c>
      <c r="G42" s="26">
        <v>1</v>
      </c>
      <c r="H42" s="31"/>
      <c r="I42" s="27">
        <v>0</v>
      </c>
      <c r="J42" s="28">
        <f t="shared" si="1"/>
        <v>0</v>
      </c>
      <c r="K42" s="29" t="s">
        <v>50</v>
      </c>
      <c r="L42" s="21" t="s">
        <v>21</v>
      </c>
      <c r="M42" s="29" t="s">
        <v>51</v>
      </c>
      <c r="N42" s="30" t="str">
        <f>VLOOKUP(M42,[10]OPERACIONAL!$A$1:$C$12,2,FALSE)</f>
        <v>SELECIONAR</v>
      </c>
    </row>
    <row r="43" spans="2:14" ht="12.75" thickBot="1">
      <c r="B43" s="23" t="str">
        <f t="shared" si="0"/>
        <v/>
      </c>
      <c r="C43" s="15"/>
      <c r="D43" s="25"/>
      <c r="E43" s="25"/>
      <c r="F43" s="24" t="s">
        <v>18</v>
      </c>
      <c r="G43" s="26">
        <v>1</v>
      </c>
      <c r="H43" s="31"/>
      <c r="I43" s="27">
        <v>0</v>
      </c>
      <c r="J43" s="28">
        <f t="shared" si="1"/>
        <v>0</v>
      </c>
      <c r="K43" s="29" t="s">
        <v>50</v>
      </c>
      <c r="L43" s="21" t="s">
        <v>21</v>
      </c>
      <c r="M43" s="29" t="s">
        <v>51</v>
      </c>
      <c r="N43" s="30" t="str">
        <f>VLOOKUP(M43,[10]OPERACIONAL!$A$1:$C$12,2,FALSE)</f>
        <v>SELECIONAR</v>
      </c>
    </row>
    <row r="44" spans="2:14" ht="12.75" thickBot="1">
      <c r="B44" s="23" t="str">
        <f t="shared" si="0"/>
        <v/>
      </c>
      <c r="C44" s="15"/>
      <c r="D44" s="25"/>
      <c r="E44" s="25"/>
      <c r="F44" s="24" t="s">
        <v>18</v>
      </c>
      <c r="G44" s="26">
        <v>1</v>
      </c>
      <c r="H44" s="31"/>
      <c r="I44" s="27">
        <v>0</v>
      </c>
      <c r="J44" s="28">
        <f t="shared" si="1"/>
        <v>0</v>
      </c>
      <c r="K44" s="29" t="s">
        <v>50</v>
      </c>
      <c r="L44" s="21" t="s">
        <v>21</v>
      </c>
      <c r="M44" s="29" t="s">
        <v>51</v>
      </c>
      <c r="N44" s="30" t="str">
        <f>VLOOKUP(M44,[10]OPERACIONAL!$A$1:$C$12,2,FALSE)</f>
        <v>SELECIONAR</v>
      </c>
    </row>
    <row r="45" spans="2:14" ht="12.75" thickBot="1">
      <c r="B45" s="23" t="str">
        <f t="shared" si="0"/>
        <v/>
      </c>
      <c r="C45" s="15"/>
      <c r="D45" s="25"/>
      <c r="E45" s="25"/>
      <c r="F45" s="24" t="s">
        <v>18</v>
      </c>
      <c r="G45" s="26">
        <v>1</v>
      </c>
      <c r="H45" s="31"/>
      <c r="I45" s="27">
        <v>0</v>
      </c>
      <c r="J45" s="28">
        <f t="shared" si="1"/>
        <v>0</v>
      </c>
      <c r="K45" s="29" t="s">
        <v>50</v>
      </c>
      <c r="L45" s="21" t="s">
        <v>21</v>
      </c>
      <c r="M45" s="29" t="s">
        <v>51</v>
      </c>
      <c r="N45" s="30" t="str">
        <f>VLOOKUP(M45,[10]OPERACIONAL!$A$1:$C$12,2,FALSE)</f>
        <v>SELECIONAR</v>
      </c>
    </row>
    <row r="46" spans="2:14" ht="12.75" thickBot="1">
      <c r="B46" s="23" t="str">
        <f t="shared" si="0"/>
        <v/>
      </c>
      <c r="C46" s="15"/>
      <c r="D46" s="25"/>
      <c r="E46" s="25"/>
      <c r="F46" s="24" t="s">
        <v>18</v>
      </c>
      <c r="G46" s="26">
        <v>1</v>
      </c>
      <c r="H46" s="31"/>
      <c r="I46" s="27">
        <v>0</v>
      </c>
      <c r="J46" s="28">
        <f t="shared" si="1"/>
        <v>0</v>
      </c>
      <c r="K46" s="29" t="s">
        <v>50</v>
      </c>
      <c r="L46" s="21" t="s">
        <v>21</v>
      </c>
      <c r="M46" s="29" t="s">
        <v>51</v>
      </c>
      <c r="N46" s="30" t="str">
        <f>VLOOKUP(M46,[10]OPERACIONAL!$A$1:$C$12,2,FALSE)</f>
        <v>SELECIONAR</v>
      </c>
    </row>
    <row r="47" spans="2:14" ht="12.75" thickBot="1">
      <c r="B47" s="23" t="str">
        <f t="shared" si="0"/>
        <v/>
      </c>
      <c r="C47" s="15"/>
      <c r="D47" s="25"/>
      <c r="E47" s="25"/>
      <c r="F47" s="24" t="s">
        <v>18</v>
      </c>
      <c r="G47" s="26">
        <v>1</v>
      </c>
      <c r="H47" s="31"/>
      <c r="I47" s="27">
        <v>0</v>
      </c>
      <c r="J47" s="28">
        <f t="shared" si="1"/>
        <v>0</v>
      </c>
      <c r="K47" s="29" t="s">
        <v>50</v>
      </c>
      <c r="L47" s="21" t="s">
        <v>21</v>
      </c>
      <c r="M47" s="29" t="s">
        <v>51</v>
      </c>
      <c r="N47" s="30" t="str">
        <f>VLOOKUP(M47,[10]OPERACIONAL!$A$1:$C$12,2,FALSE)</f>
        <v>SELECIONAR</v>
      </c>
    </row>
    <row r="48" spans="2:14" ht="12.75" thickBot="1">
      <c r="B48" s="23" t="str">
        <f t="shared" si="0"/>
        <v/>
      </c>
      <c r="C48" s="15"/>
      <c r="D48" s="25"/>
      <c r="E48" s="25"/>
      <c r="F48" s="24" t="s">
        <v>18</v>
      </c>
      <c r="G48" s="26">
        <v>1</v>
      </c>
      <c r="H48" s="31"/>
      <c r="I48" s="27">
        <v>0</v>
      </c>
      <c r="J48" s="28">
        <f t="shared" si="1"/>
        <v>0</v>
      </c>
      <c r="K48" s="29" t="s">
        <v>50</v>
      </c>
      <c r="L48" s="21" t="s">
        <v>21</v>
      </c>
      <c r="M48" s="29" t="s">
        <v>51</v>
      </c>
      <c r="N48" s="30" t="str">
        <f>VLOOKUP(M48,[10]OPERACIONAL!$A$1:$C$12,2,FALSE)</f>
        <v>SELECIONAR</v>
      </c>
    </row>
    <row r="49" spans="2:14" ht="12.75" thickBot="1">
      <c r="B49" s="23" t="str">
        <f t="shared" si="0"/>
        <v/>
      </c>
      <c r="C49" s="15"/>
      <c r="D49" s="25"/>
      <c r="E49" s="25"/>
      <c r="F49" s="24" t="s">
        <v>18</v>
      </c>
      <c r="G49" s="26">
        <v>1</v>
      </c>
      <c r="H49" s="31"/>
      <c r="I49" s="27">
        <v>0</v>
      </c>
      <c r="J49" s="28">
        <f t="shared" si="1"/>
        <v>0</v>
      </c>
      <c r="K49" s="29" t="s">
        <v>50</v>
      </c>
      <c r="L49" s="21" t="s">
        <v>21</v>
      </c>
      <c r="M49" s="29" t="s">
        <v>51</v>
      </c>
      <c r="N49" s="30" t="str">
        <f>VLOOKUP(M49,[10]OPERACIONAL!$A$1:$C$12,2,FALSE)</f>
        <v>SELECIONAR</v>
      </c>
    </row>
    <row r="50" spans="2:14" ht="12.75" thickBot="1">
      <c r="B50" s="23" t="str">
        <f t="shared" si="0"/>
        <v/>
      </c>
      <c r="C50" s="15"/>
      <c r="D50" s="25"/>
      <c r="E50" s="25"/>
      <c r="F50" s="24" t="s">
        <v>18</v>
      </c>
      <c r="G50" s="26">
        <v>1</v>
      </c>
      <c r="H50" s="31"/>
      <c r="I50" s="27">
        <v>0</v>
      </c>
      <c r="J50" s="28">
        <f t="shared" si="1"/>
        <v>0</v>
      </c>
      <c r="K50" s="29" t="s">
        <v>50</v>
      </c>
      <c r="L50" s="21" t="s">
        <v>21</v>
      </c>
      <c r="M50" s="29" t="s">
        <v>51</v>
      </c>
      <c r="N50" s="30" t="str">
        <f>VLOOKUP(M50,[10]OPERACIONAL!$A$1:$C$12,2,FALSE)</f>
        <v>SELECIONAR</v>
      </c>
    </row>
    <row r="51" spans="2:14" ht="12.75" thickBot="1">
      <c r="B51" s="23" t="str">
        <f t="shared" si="0"/>
        <v/>
      </c>
      <c r="C51" s="15"/>
      <c r="D51" s="25"/>
      <c r="E51" s="25"/>
      <c r="F51" s="24" t="s">
        <v>18</v>
      </c>
      <c r="G51" s="26">
        <v>1</v>
      </c>
      <c r="H51" s="31"/>
      <c r="I51" s="27">
        <v>0</v>
      </c>
      <c r="J51" s="28">
        <f t="shared" si="1"/>
        <v>0</v>
      </c>
      <c r="K51" s="29" t="s">
        <v>50</v>
      </c>
      <c r="L51" s="21" t="s">
        <v>21</v>
      </c>
      <c r="M51" s="29" t="s">
        <v>51</v>
      </c>
      <c r="N51" s="30" t="str">
        <f>VLOOKUP(M51,[10]OPERACIONAL!$A$1:$C$12,2,FALSE)</f>
        <v>SELECIONAR</v>
      </c>
    </row>
    <row r="52" spans="2:14" ht="12.75" thickBot="1">
      <c r="B52" s="23" t="str">
        <f t="shared" si="0"/>
        <v/>
      </c>
      <c r="C52" s="15"/>
      <c r="D52" s="25"/>
      <c r="E52" s="25"/>
      <c r="F52" s="24" t="s">
        <v>18</v>
      </c>
      <c r="G52" s="26">
        <v>1</v>
      </c>
      <c r="H52" s="31"/>
      <c r="I52" s="27">
        <v>0</v>
      </c>
      <c r="J52" s="28">
        <f t="shared" si="1"/>
        <v>0</v>
      </c>
      <c r="K52" s="29" t="s">
        <v>50</v>
      </c>
      <c r="L52" s="21" t="s">
        <v>21</v>
      </c>
      <c r="M52" s="29" t="s">
        <v>51</v>
      </c>
      <c r="N52" s="30" t="str">
        <f>VLOOKUP(M52,[10]OPERACIONAL!$A$1:$C$12,2,FALSE)</f>
        <v>SELECIONAR</v>
      </c>
    </row>
    <row r="53" spans="2:14" ht="12.75" thickBot="1">
      <c r="B53" s="23" t="str">
        <f t="shared" si="0"/>
        <v/>
      </c>
      <c r="C53" s="15"/>
      <c r="D53" s="25"/>
      <c r="E53" s="25"/>
      <c r="F53" s="24" t="s">
        <v>18</v>
      </c>
      <c r="G53" s="26">
        <v>1</v>
      </c>
      <c r="H53" s="31"/>
      <c r="I53" s="27">
        <v>0</v>
      </c>
      <c r="J53" s="28">
        <f t="shared" si="1"/>
        <v>0</v>
      </c>
      <c r="K53" s="29" t="s">
        <v>50</v>
      </c>
      <c r="L53" s="21" t="s">
        <v>21</v>
      </c>
      <c r="M53" s="29" t="s">
        <v>51</v>
      </c>
      <c r="N53" s="30" t="str">
        <f>VLOOKUP(M53,[10]OPERACIONAL!$A$1:$C$12,2,FALSE)</f>
        <v>SELECIONAR</v>
      </c>
    </row>
    <row r="54" spans="2:14" ht="12.75" thickBot="1">
      <c r="B54" s="23" t="str">
        <f t="shared" si="0"/>
        <v/>
      </c>
      <c r="C54" s="15"/>
      <c r="D54" s="25"/>
      <c r="E54" s="25"/>
      <c r="F54" s="24" t="s">
        <v>18</v>
      </c>
      <c r="G54" s="26">
        <v>1</v>
      </c>
      <c r="H54" s="31"/>
      <c r="I54" s="27">
        <v>0</v>
      </c>
      <c r="J54" s="28">
        <f t="shared" si="1"/>
        <v>0</v>
      </c>
      <c r="K54" s="29" t="s">
        <v>50</v>
      </c>
      <c r="L54" s="21" t="s">
        <v>21</v>
      </c>
      <c r="M54" s="29" t="s">
        <v>51</v>
      </c>
      <c r="N54" s="30" t="str">
        <f>VLOOKUP(M54,[10]OPERACIONAL!$A$1:$C$12,2,FALSE)</f>
        <v>SELECIONAR</v>
      </c>
    </row>
    <row r="55" spans="2:14" ht="12.75" thickBot="1">
      <c r="B55" s="23" t="str">
        <f t="shared" si="0"/>
        <v/>
      </c>
      <c r="C55" s="15"/>
      <c r="D55" s="25"/>
      <c r="E55" s="25"/>
      <c r="F55" s="24" t="s">
        <v>18</v>
      </c>
      <c r="G55" s="26">
        <v>1</v>
      </c>
      <c r="H55" s="31"/>
      <c r="I55" s="27">
        <v>0</v>
      </c>
      <c r="J55" s="28">
        <f t="shared" si="1"/>
        <v>0</v>
      </c>
      <c r="K55" s="29" t="s">
        <v>50</v>
      </c>
      <c r="L55" s="21" t="s">
        <v>21</v>
      </c>
      <c r="M55" s="29" t="s">
        <v>51</v>
      </c>
      <c r="N55" s="30" t="str">
        <f>VLOOKUP(M55,[10]OPERACIONAL!$A$1:$C$12,2,FALSE)</f>
        <v>SELECIONAR</v>
      </c>
    </row>
    <row r="56" spans="2:14" ht="12.75" thickBot="1">
      <c r="B56" s="23" t="str">
        <f t="shared" si="0"/>
        <v/>
      </c>
      <c r="C56" s="15"/>
      <c r="D56" s="25"/>
      <c r="E56" s="25"/>
      <c r="F56" s="24" t="s">
        <v>18</v>
      </c>
      <c r="G56" s="26">
        <v>1</v>
      </c>
      <c r="H56" s="31"/>
      <c r="I56" s="27">
        <v>0</v>
      </c>
      <c r="J56" s="28">
        <f t="shared" si="1"/>
        <v>0</v>
      </c>
      <c r="K56" s="29" t="s">
        <v>50</v>
      </c>
      <c r="L56" s="21" t="s">
        <v>21</v>
      </c>
      <c r="M56" s="29" t="s">
        <v>51</v>
      </c>
      <c r="N56" s="30" t="str">
        <f>VLOOKUP(M56,[10]OPERACIONAL!$A$1:$C$12,2,FALSE)</f>
        <v>SELECIONAR</v>
      </c>
    </row>
    <row r="57" spans="2:14" ht="12.75" thickBot="1">
      <c r="B57" s="23" t="str">
        <f t="shared" si="0"/>
        <v/>
      </c>
      <c r="C57" s="15"/>
      <c r="D57" s="25"/>
      <c r="E57" s="25"/>
      <c r="F57" s="24" t="s">
        <v>18</v>
      </c>
      <c r="G57" s="26">
        <v>1</v>
      </c>
      <c r="H57" s="31"/>
      <c r="I57" s="27">
        <v>0</v>
      </c>
      <c r="J57" s="28">
        <f t="shared" si="1"/>
        <v>0</v>
      </c>
      <c r="K57" s="29" t="s">
        <v>50</v>
      </c>
      <c r="L57" s="21" t="s">
        <v>21</v>
      </c>
      <c r="M57" s="29" t="s">
        <v>51</v>
      </c>
      <c r="N57" s="30" t="str">
        <f>VLOOKUP(M57,[10]OPERACIONAL!$A$1:$C$12,2,FALSE)</f>
        <v>SELECIONAR</v>
      </c>
    </row>
    <row r="58" spans="2:14" ht="12.75" thickBot="1">
      <c r="B58" s="23" t="str">
        <f t="shared" si="0"/>
        <v/>
      </c>
      <c r="C58" s="15"/>
      <c r="D58" s="25"/>
      <c r="E58" s="25"/>
      <c r="F58" s="24" t="s">
        <v>18</v>
      </c>
      <c r="G58" s="26">
        <v>1</v>
      </c>
      <c r="H58" s="31"/>
      <c r="I58" s="27">
        <v>0</v>
      </c>
      <c r="J58" s="28">
        <f t="shared" si="1"/>
        <v>0</v>
      </c>
      <c r="K58" s="29" t="s">
        <v>50</v>
      </c>
      <c r="L58" s="21" t="s">
        <v>21</v>
      </c>
      <c r="M58" s="29" t="s">
        <v>51</v>
      </c>
      <c r="N58" s="30" t="str">
        <f>VLOOKUP(M58,[10]OPERACIONAL!$A$1:$C$12,2,FALSE)</f>
        <v>SELECIONAR</v>
      </c>
    </row>
    <row r="59" spans="2:14" ht="12.75" thickBot="1">
      <c r="B59" s="23" t="str">
        <f t="shared" si="0"/>
        <v/>
      </c>
      <c r="C59" s="15"/>
      <c r="D59" s="25"/>
      <c r="E59" s="25"/>
      <c r="F59" s="24" t="s">
        <v>18</v>
      </c>
      <c r="G59" s="26">
        <v>1</v>
      </c>
      <c r="H59" s="31"/>
      <c r="I59" s="27">
        <v>0</v>
      </c>
      <c r="J59" s="28">
        <f t="shared" si="1"/>
        <v>0</v>
      </c>
      <c r="K59" s="29" t="s">
        <v>50</v>
      </c>
      <c r="L59" s="21" t="s">
        <v>21</v>
      </c>
      <c r="M59" s="29" t="s">
        <v>51</v>
      </c>
      <c r="N59" s="30" t="str">
        <f>VLOOKUP(M59,[10]OPERACIONAL!$A$1:$C$12,2,FALSE)</f>
        <v>SELECIONAR</v>
      </c>
    </row>
    <row r="60" spans="2:14" ht="12.75" thickBot="1">
      <c r="B60" s="23" t="str">
        <f t="shared" si="0"/>
        <v/>
      </c>
      <c r="C60" s="15"/>
      <c r="D60" s="25"/>
      <c r="E60" s="25"/>
      <c r="F60" s="24" t="s">
        <v>18</v>
      </c>
      <c r="G60" s="26">
        <v>1</v>
      </c>
      <c r="H60" s="31"/>
      <c r="I60" s="27">
        <v>0</v>
      </c>
      <c r="J60" s="28">
        <f t="shared" si="1"/>
        <v>0</v>
      </c>
      <c r="K60" s="29" t="s">
        <v>50</v>
      </c>
      <c r="L60" s="21" t="s">
        <v>21</v>
      </c>
      <c r="M60" s="29" t="s">
        <v>51</v>
      </c>
      <c r="N60" s="30" t="str">
        <f>VLOOKUP(M60,[10]OPERACIONAL!$A$1:$C$12,2,FALSE)</f>
        <v>SELECIONAR</v>
      </c>
    </row>
    <row r="61" spans="2:14" ht="12.75" thickBot="1">
      <c r="B61" s="23" t="str">
        <f t="shared" si="0"/>
        <v/>
      </c>
      <c r="C61" s="15"/>
      <c r="D61" s="25"/>
      <c r="E61" s="25"/>
      <c r="F61" s="24" t="s">
        <v>18</v>
      </c>
      <c r="G61" s="26">
        <v>1</v>
      </c>
      <c r="H61" s="31"/>
      <c r="I61" s="27">
        <v>0</v>
      </c>
      <c r="J61" s="28">
        <f t="shared" si="1"/>
        <v>0</v>
      </c>
      <c r="K61" s="29" t="s">
        <v>50</v>
      </c>
      <c r="L61" s="21" t="s">
        <v>21</v>
      </c>
      <c r="M61" s="29" t="s">
        <v>51</v>
      </c>
      <c r="N61" s="30" t="str">
        <f>VLOOKUP(M61,[10]OPERACIONAL!$A$1:$C$12,2,FALSE)</f>
        <v>SELECIONAR</v>
      </c>
    </row>
    <row r="62" spans="2:14" ht="12.75" thickBot="1">
      <c r="B62" s="23" t="str">
        <f t="shared" si="0"/>
        <v/>
      </c>
      <c r="C62" s="15"/>
      <c r="D62" s="25"/>
      <c r="E62" s="25"/>
      <c r="F62" s="24" t="s">
        <v>18</v>
      </c>
      <c r="G62" s="26">
        <v>1</v>
      </c>
      <c r="H62" s="31"/>
      <c r="I62" s="27">
        <v>0</v>
      </c>
      <c r="J62" s="28">
        <f t="shared" si="1"/>
        <v>0</v>
      </c>
      <c r="K62" s="29" t="s">
        <v>50</v>
      </c>
      <c r="L62" s="21" t="s">
        <v>21</v>
      </c>
      <c r="M62" s="29" t="s">
        <v>51</v>
      </c>
      <c r="N62" s="30" t="str">
        <f>VLOOKUP(M62,[10]OPERACIONAL!$A$1:$C$12,2,FALSE)</f>
        <v>SELECIONAR</v>
      </c>
    </row>
    <row r="63" spans="2:14" ht="12.75" thickBot="1">
      <c r="B63" s="23" t="str">
        <f t="shared" si="0"/>
        <v/>
      </c>
      <c r="C63" s="15"/>
      <c r="D63" s="25"/>
      <c r="E63" s="25"/>
      <c r="F63" s="24" t="s">
        <v>18</v>
      </c>
      <c r="G63" s="26">
        <v>1</v>
      </c>
      <c r="H63" s="31"/>
      <c r="I63" s="27">
        <v>0</v>
      </c>
      <c r="J63" s="28">
        <f t="shared" si="1"/>
        <v>0</v>
      </c>
      <c r="K63" s="29" t="s">
        <v>50</v>
      </c>
      <c r="L63" s="21" t="s">
        <v>21</v>
      </c>
      <c r="M63" s="29" t="s">
        <v>51</v>
      </c>
      <c r="N63" s="30" t="str">
        <f>VLOOKUP(M63,[10]OPERACIONAL!$A$1:$C$12,2,FALSE)</f>
        <v>SELECIONAR</v>
      </c>
    </row>
    <row r="64" spans="2:14" ht="12.75" thickBot="1">
      <c r="B64" s="23" t="str">
        <f t="shared" si="0"/>
        <v/>
      </c>
      <c r="C64" s="15"/>
      <c r="D64" s="25"/>
      <c r="E64" s="25"/>
      <c r="F64" s="24" t="s">
        <v>18</v>
      </c>
      <c r="G64" s="26">
        <v>1</v>
      </c>
      <c r="H64" s="31"/>
      <c r="I64" s="27">
        <v>0</v>
      </c>
      <c r="J64" s="28">
        <f t="shared" si="1"/>
        <v>0</v>
      </c>
      <c r="K64" s="29" t="s">
        <v>50</v>
      </c>
      <c r="L64" s="21" t="s">
        <v>21</v>
      </c>
      <c r="M64" s="29" t="s">
        <v>51</v>
      </c>
      <c r="N64" s="30" t="str">
        <f>VLOOKUP(M64,[10]OPERACIONAL!$A$1:$C$12,2,FALSE)</f>
        <v>SELECIONAR</v>
      </c>
    </row>
    <row r="65" spans="2:14" ht="12.75" thickBot="1">
      <c r="B65" s="23" t="str">
        <f t="shared" si="0"/>
        <v/>
      </c>
      <c r="C65" s="15"/>
      <c r="D65" s="25"/>
      <c r="E65" s="25"/>
      <c r="F65" s="24" t="s">
        <v>18</v>
      </c>
      <c r="G65" s="26">
        <v>1</v>
      </c>
      <c r="H65" s="31"/>
      <c r="I65" s="27">
        <v>0</v>
      </c>
      <c r="J65" s="28">
        <f t="shared" si="1"/>
        <v>0</v>
      </c>
      <c r="K65" s="29" t="s">
        <v>50</v>
      </c>
      <c r="L65" s="21" t="s">
        <v>21</v>
      </c>
      <c r="M65" s="29" t="s">
        <v>51</v>
      </c>
      <c r="N65" s="30" t="str">
        <f>VLOOKUP(M65,[10]OPERACIONAL!$A$1:$C$12,2,FALSE)</f>
        <v>SELECIONAR</v>
      </c>
    </row>
    <row r="66" spans="2:14" ht="12.75" thickBot="1">
      <c r="B66" s="23" t="str">
        <f t="shared" si="0"/>
        <v/>
      </c>
      <c r="C66" s="15"/>
      <c r="D66" s="25"/>
      <c r="E66" s="25"/>
      <c r="F66" s="24" t="s">
        <v>18</v>
      </c>
      <c r="G66" s="26">
        <v>1</v>
      </c>
      <c r="H66" s="31"/>
      <c r="I66" s="27">
        <v>0</v>
      </c>
      <c r="J66" s="28">
        <f t="shared" si="1"/>
        <v>0</v>
      </c>
      <c r="K66" s="29" t="s">
        <v>50</v>
      </c>
      <c r="L66" s="21" t="s">
        <v>21</v>
      </c>
      <c r="M66" s="29" t="s">
        <v>51</v>
      </c>
      <c r="N66" s="30" t="str">
        <f>VLOOKUP(M66,[10]OPERACIONAL!$A$1:$C$12,2,FALSE)</f>
        <v>SELECIONAR</v>
      </c>
    </row>
    <row r="67" spans="2:14" ht="12.75" thickBot="1">
      <c r="B67" s="23" t="str">
        <f t="shared" si="0"/>
        <v/>
      </c>
      <c r="C67" s="15"/>
      <c r="D67" s="25"/>
      <c r="E67" s="25"/>
      <c r="F67" s="24" t="s">
        <v>18</v>
      </c>
      <c r="G67" s="26">
        <v>1</v>
      </c>
      <c r="H67" s="31"/>
      <c r="I67" s="27">
        <v>0</v>
      </c>
      <c r="J67" s="28">
        <f t="shared" si="1"/>
        <v>0</v>
      </c>
      <c r="K67" s="29" t="s">
        <v>50</v>
      </c>
      <c r="L67" s="21" t="s">
        <v>21</v>
      </c>
      <c r="M67" s="29" t="s">
        <v>51</v>
      </c>
      <c r="N67" s="30" t="str">
        <f>VLOOKUP(M67,[10]OPERACIONAL!$A$1:$C$12,2,FALSE)</f>
        <v>SELECIONAR</v>
      </c>
    </row>
    <row r="68" spans="2:14" ht="12.75" thickBot="1">
      <c r="B68" s="23" t="str">
        <f t="shared" si="0"/>
        <v/>
      </c>
      <c r="C68" s="15"/>
      <c r="D68" s="25"/>
      <c r="E68" s="25"/>
      <c r="F68" s="24" t="s">
        <v>18</v>
      </c>
      <c r="G68" s="26">
        <v>1</v>
      </c>
      <c r="H68" s="31"/>
      <c r="I68" s="27">
        <v>0</v>
      </c>
      <c r="J68" s="28">
        <f t="shared" si="1"/>
        <v>0</v>
      </c>
      <c r="K68" s="29" t="s">
        <v>50</v>
      </c>
      <c r="L68" s="21" t="s">
        <v>21</v>
      </c>
      <c r="M68" s="29" t="s">
        <v>51</v>
      </c>
      <c r="N68" s="30" t="str">
        <f>VLOOKUP(M68,[10]OPERACIONAL!$A$1:$C$12,2,FALSE)</f>
        <v>SELECIONAR</v>
      </c>
    </row>
    <row r="69" spans="2:14" ht="12.75" thickBot="1">
      <c r="B69" s="23" t="str">
        <f t="shared" ref="B69:B132" si="2">MID(C69,1,2)</f>
        <v/>
      </c>
      <c r="C69" s="15"/>
      <c r="D69" s="25"/>
      <c r="E69" s="25"/>
      <c r="F69" s="24" t="s">
        <v>18</v>
      </c>
      <c r="G69" s="26">
        <v>1</v>
      </c>
      <c r="H69" s="31"/>
      <c r="I69" s="27">
        <v>0</v>
      </c>
      <c r="J69" s="28">
        <f t="shared" ref="J69:J132" si="3">G69*I69</f>
        <v>0</v>
      </c>
      <c r="K69" s="29" t="s">
        <v>50</v>
      </c>
      <c r="L69" s="21" t="s">
        <v>21</v>
      </c>
      <c r="M69" s="29" t="s">
        <v>51</v>
      </c>
      <c r="N69" s="30" t="str">
        <f>VLOOKUP(M69,[10]OPERACIONAL!$A$1:$C$12,2,FALSE)</f>
        <v>SELECIONAR</v>
      </c>
    </row>
    <row r="70" spans="2:14" ht="12.75" thickBot="1">
      <c r="B70" s="23" t="str">
        <f t="shared" si="2"/>
        <v/>
      </c>
      <c r="C70" s="15"/>
      <c r="D70" s="25"/>
      <c r="E70" s="25"/>
      <c r="F70" s="24" t="s">
        <v>18</v>
      </c>
      <c r="G70" s="26">
        <v>1</v>
      </c>
      <c r="H70" s="31"/>
      <c r="I70" s="27">
        <v>0</v>
      </c>
      <c r="J70" s="28">
        <f t="shared" si="3"/>
        <v>0</v>
      </c>
      <c r="K70" s="29" t="s">
        <v>50</v>
      </c>
      <c r="L70" s="21" t="s">
        <v>21</v>
      </c>
      <c r="M70" s="29" t="s">
        <v>51</v>
      </c>
      <c r="N70" s="30" t="str">
        <f>VLOOKUP(M70,[10]OPERACIONAL!$A$1:$C$12,2,FALSE)</f>
        <v>SELECIONAR</v>
      </c>
    </row>
    <row r="71" spans="2:14" ht="12.75" thickBot="1">
      <c r="B71" s="23" t="str">
        <f t="shared" si="2"/>
        <v/>
      </c>
      <c r="C71" s="15"/>
      <c r="D71" s="25"/>
      <c r="E71" s="25"/>
      <c r="F71" s="24" t="s">
        <v>18</v>
      </c>
      <c r="G71" s="26">
        <v>1</v>
      </c>
      <c r="H71" s="31"/>
      <c r="I71" s="27">
        <v>0</v>
      </c>
      <c r="J71" s="28">
        <f t="shared" si="3"/>
        <v>0</v>
      </c>
      <c r="K71" s="29" t="s">
        <v>50</v>
      </c>
      <c r="L71" s="21" t="s">
        <v>21</v>
      </c>
      <c r="M71" s="29" t="s">
        <v>51</v>
      </c>
      <c r="N71" s="30" t="str">
        <f>VLOOKUP(M71,[10]OPERACIONAL!$A$1:$C$12,2,FALSE)</f>
        <v>SELECIONAR</v>
      </c>
    </row>
    <row r="72" spans="2:14" ht="12.75" thickBot="1">
      <c r="B72" s="23" t="str">
        <f t="shared" si="2"/>
        <v/>
      </c>
      <c r="C72" s="15"/>
      <c r="D72" s="25"/>
      <c r="E72" s="25"/>
      <c r="F72" s="24" t="s">
        <v>18</v>
      </c>
      <c r="G72" s="26">
        <v>1</v>
      </c>
      <c r="H72" s="31"/>
      <c r="I72" s="27">
        <v>0</v>
      </c>
      <c r="J72" s="28">
        <f t="shared" si="3"/>
        <v>0</v>
      </c>
      <c r="K72" s="29" t="s">
        <v>50</v>
      </c>
      <c r="L72" s="21" t="s">
        <v>21</v>
      </c>
      <c r="M72" s="29" t="s">
        <v>51</v>
      </c>
      <c r="N72" s="30" t="str">
        <f>VLOOKUP(M72,[10]OPERACIONAL!$A$1:$C$12,2,FALSE)</f>
        <v>SELECIONAR</v>
      </c>
    </row>
    <row r="73" spans="2:14" ht="12.75" thickBot="1">
      <c r="B73" s="23" t="str">
        <f t="shared" si="2"/>
        <v/>
      </c>
      <c r="C73" s="15"/>
      <c r="D73" s="25"/>
      <c r="E73" s="25"/>
      <c r="F73" s="24" t="s">
        <v>18</v>
      </c>
      <c r="G73" s="26">
        <v>1</v>
      </c>
      <c r="H73" s="31"/>
      <c r="I73" s="27">
        <v>0</v>
      </c>
      <c r="J73" s="28">
        <f t="shared" si="3"/>
        <v>0</v>
      </c>
      <c r="K73" s="29" t="s">
        <v>50</v>
      </c>
      <c r="L73" s="21" t="s">
        <v>21</v>
      </c>
      <c r="M73" s="29" t="s">
        <v>51</v>
      </c>
      <c r="N73" s="30" t="str">
        <f>VLOOKUP(M73,[10]OPERACIONAL!$A$1:$C$12,2,FALSE)</f>
        <v>SELECIONAR</v>
      </c>
    </row>
    <row r="74" spans="2:14" ht="12.75" thickBot="1">
      <c r="B74" s="23" t="str">
        <f t="shared" si="2"/>
        <v/>
      </c>
      <c r="C74" s="15"/>
      <c r="D74" s="25"/>
      <c r="E74" s="25"/>
      <c r="F74" s="24" t="s">
        <v>18</v>
      </c>
      <c r="G74" s="26">
        <v>1</v>
      </c>
      <c r="H74" s="31"/>
      <c r="I74" s="27">
        <v>0</v>
      </c>
      <c r="J74" s="28">
        <f t="shared" si="3"/>
        <v>0</v>
      </c>
      <c r="K74" s="29" t="s">
        <v>50</v>
      </c>
      <c r="L74" s="21" t="s">
        <v>21</v>
      </c>
      <c r="M74" s="29" t="s">
        <v>51</v>
      </c>
      <c r="N74" s="30" t="str">
        <f>VLOOKUP(M74,[10]OPERACIONAL!$A$1:$C$12,2,FALSE)</f>
        <v>SELECIONAR</v>
      </c>
    </row>
    <row r="75" spans="2:14" ht="12.75" thickBot="1">
      <c r="B75" s="23" t="str">
        <f t="shared" si="2"/>
        <v/>
      </c>
      <c r="C75" s="15"/>
      <c r="D75" s="25"/>
      <c r="E75" s="25"/>
      <c r="F75" s="24" t="s">
        <v>18</v>
      </c>
      <c r="G75" s="26">
        <v>1</v>
      </c>
      <c r="H75" s="31"/>
      <c r="I75" s="27">
        <v>0</v>
      </c>
      <c r="J75" s="28">
        <f t="shared" si="3"/>
        <v>0</v>
      </c>
      <c r="K75" s="29" t="s">
        <v>50</v>
      </c>
      <c r="L75" s="21" t="s">
        <v>21</v>
      </c>
      <c r="M75" s="29" t="s">
        <v>51</v>
      </c>
      <c r="N75" s="30" t="str">
        <f>VLOOKUP(M75,[10]OPERACIONAL!$A$1:$C$12,2,FALSE)</f>
        <v>SELECIONAR</v>
      </c>
    </row>
    <row r="76" spans="2:14" ht="12.75" thickBot="1">
      <c r="B76" s="23" t="str">
        <f t="shared" si="2"/>
        <v/>
      </c>
      <c r="C76" s="15"/>
      <c r="D76" s="25"/>
      <c r="E76" s="25"/>
      <c r="F76" s="24" t="s">
        <v>18</v>
      </c>
      <c r="G76" s="26">
        <v>1</v>
      </c>
      <c r="H76" s="31"/>
      <c r="I76" s="27">
        <v>0</v>
      </c>
      <c r="J76" s="28">
        <f t="shared" si="3"/>
        <v>0</v>
      </c>
      <c r="K76" s="29" t="s">
        <v>50</v>
      </c>
      <c r="L76" s="21" t="s">
        <v>21</v>
      </c>
      <c r="M76" s="29" t="s">
        <v>51</v>
      </c>
      <c r="N76" s="30" t="str">
        <f>VLOOKUP(M76,[10]OPERACIONAL!$A$1:$C$12,2,FALSE)</f>
        <v>SELECIONAR</v>
      </c>
    </row>
    <row r="77" spans="2:14" ht="12.75" thickBot="1">
      <c r="B77" s="23" t="str">
        <f t="shared" si="2"/>
        <v/>
      </c>
      <c r="C77" s="15"/>
      <c r="D77" s="25"/>
      <c r="E77" s="25"/>
      <c r="F77" s="24" t="s">
        <v>18</v>
      </c>
      <c r="G77" s="26">
        <v>1</v>
      </c>
      <c r="H77" s="31"/>
      <c r="I77" s="27">
        <v>0</v>
      </c>
      <c r="J77" s="28">
        <f t="shared" si="3"/>
        <v>0</v>
      </c>
      <c r="K77" s="29" t="s">
        <v>50</v>
      </c>
      <c r="L77" s="21" t="s">
        <v>21</v>
      </c>
      <c r="M77" s="29" t="s">
        <v>51</v>
      </c>
      <c r="N77" s="30" t="str">
        <f>VLOOKUP(M77,[10]OPERACIONAL!$A$1:$C$12,2,FALSE)</f>
        <v>SELECIONAR</v>
      </c>
    </row>
    <row r="78" spans="2:14" ht="12.75" thickBot="1">
      <c r="B78" s="23" t="str">
        <f t="shared" si="2"/>
        <v/>
      </c>
      <c r="C78" s="15"/>
      <c r="D78" s="25"/>
      <c r="E78" s="25"/>
      <c r="F78" s="24" t="s">
        <v>18</v>
      </c>
      <c r="G78" s="26">
        <v>1</v>
      </c>
      <c r="H78" s="31"/>
      <c r="I78" s="27">
        <v>0</v>
      </c>
      <c r="J78" s="28">
        <f t="shared" si="3"/>
        <v>0</v>
      </c>
      <c r="K78" s="29" t="s">
        <v>50</v>
      </c>
      <c r="L78" s="21" t="s">
        <v>21</v>
      </c>
      <c r="M78" s="29" t="s">
        <v>51</v>
      </c>
      <c r="N78" s="30" t="str">
        <f>VLOOKUP(M78,[10]OPERACIONAL!$A$1:$C$12,2,FALSE)</f>
        <v>SELECIONAR</v>
      </c>
    </row>
    <row r="79" spans="2:14" ht="12.75" thickBot="1">
      <c r="B79" s="23" t="str">
        <f t="shared" si="2"/>
        <v/>
      </c>
      <c r="C79" s="15"/>
      <c r="D79" s="25"/>
      <c r="E79" s="25"/>
      <c r="F79" s="24" t="s">
        <v>18</v>
      </c>
      <c r="G79" s="26">
        <v>1</v>
      </c>
      <c r="H79" s="31"/>
      <c r="I79" s="27">
        <v>0</v>
      </c>
      <c r="J79" s="28">
        <f t="shared" si="3"/>
        <v>0</v>
      </c>
      <c r="K79" s="29" t="s">
        <v>50</v>
      </c>
      <c r="L79" s="21" t="s">
        <v>21</v>
      </c>
      <c r="M79" s="29" t="s">
        <v>51</v>
      </c>
      <c r="N79" s="30" t="str">
        <f>VLOOKUP(M79,[10]OPERACIONAL!$A$1:$C$12,2,FALSE)</f>
        <v>SELECIONAR</v>
      </c>
    </row>
    <row r="80" spans="2:14" ht="12.75" thickBot="1">
      <c r="B80" s="23" t="str">
        <f t="shared" si="2"/>
        <v/>
      </c>
      <c r="C80" s="15"/>
      <c r="D80" s="25"/>
      <c r="E80" s="25"/>
      <c r="F80" s="24" t="s">
        <v>18</v>
      </c>
      <c r="G80" s="26">
        <v>1</v>
      </c>
      <c r="H80" s="31"/>
      <c r="I80" s="27">
        <v>0</v>
      </c>
      <c r="J80" s="28">
        <f t="shared" si="3"/>
        <v>0</v>
      </c>
      <c r="K80" s="29" t="s">
        <v>50</v>
      </c>
      <c r="L80" s="21" t="s">
        <v>21</v>
      </c>
      <c r="M80" s="29" t="s">
        <v>51</v>
      </c>
      <c r="N80" s="30" t="str">
        <f>VLOOKUP(M80,[10]OPERACIONAL!$A$1:$C$12,2,FALSE)</f>
        <v>SELECIONAR</v>
      </c>
    </row>
    <row r="81" spans="2:14" ht="12.75" thickBot="1">
      <c r="B81" s="23" t="str">
        <f t="shared" si="2"/>
        <v/>
      </c>
      <c r="C81" s="15"/>
      <c r="D81" s="25"/>
      <c r="E81" s="25"/>
      <c r="F81" s="24" t="s">
        <v>18</v>
      </c>
      <c r="G81" s="26">
        <v>1</v>
      </c>
      <c r="H81" s="31"/>
      <c r="I81" s="27">
        <v>0</v>
      </c>
      <c r="J81" s="28">
        <f t="shared" si="3"/>
        <v>0</v>
      </c>
      <c r="K81" s="29" t="s">
        <v>50</v>
      </c>
      <c r="L81" s="21" t="s">
        <v>21</v>
      </c>
      <c r="M81" s="29" t="s">
        <v>51</v>
      </c>
      <c r="N81" s="30" t="str">
        <f>VLOOKUP(M81,[10]OPERACIONAL!$A$1:$C$12,2,FALSE)</f>
        <v>SELECIONAR</v>
      </c>
    </row>
    <row r="82" spans="2:14" ht="12.75" thickBot="1">
      <c r="B82" s="23" t="str">
        <f t="shared" si="2"/>
        <v/>
      </c>
      <c r="C82" s="15"/>
      <c r="D82" s="25"/>
      <c r="E82" s="25"/>
      <c r="F82" s="24" t="s">
        <v>18</v>
      </c>
      <c r="G82" s="26">
        <v>1</v>
      </c>
      <c r="H82" s="31"/>
      <c r="I82" s="27">
        <v>0</v>
      </c>
      <c r="J82" s="28">
        <f t="shared" si="3"/>
        <v>0</v>
      </c>
      <c r="K82" s="29" t="s">
        <v>50</v>
      </c>
      <c r="L82" s="21" t="s">
        <v>21</v>
      </c>
      <c r="M82" s="29" t="s">
        <v>51</v>
      </c>
      <c r="N82" s="30" t="str">
        <f>VLOOKUP(M82,[10]OPERACIONAL!$A$1:$C$12,2,FALSE)</f>
        <v>SELECIONAR</v>
      </c>
    </row>
    <row r="83" spans="2:14" ht="12.75" thickBot="1">
      <c r="B83" s="23" t="str">
        <f t="shared" si="2"/>
        <v/>
      </c>
      <c r="C83" s="15"/>
      <c r="D83" s="25"/>
      <c r="E83" s="25"/>
      <c r="F83" s="24" t="s">
        <v>18</v>
      </c>
      <c r="G83" s="26">
        <v>1</v>
      </c>
      <c r="H83" s="31"/>
      <c r="I83" s="27">
        <v>0</v>
      </c>
      <c r="J83" s="28">
        <f t="shared" si="3"/>
        <v>0</v>
      </c>
      <c r="K83" s="29" t="s">
        <v>50</v>
      </c>
      <c r="L83" s="21" t="s">
        <v>21</v>
      </c>
      <c r="M83" s="29" t="s">
        <v>51</v>
      </c>
      <c r="N83" s="30" t="str">
        <f>VLOOKUP(M83,[10]OPERACIONAL!$A$1:$C$12,2,FALSE)</f>
        <v>SELECIONAR</v>
      </c>
    </row>
    <row r="84" spans="2:14" ht="12.75" thickBot="1">
      <c r="B84" s="23" t="str">
        <f t="shared" si="2"/>
        <v/>
      </c>
      <c r="C84" s="15"/>
      <c r="D84" s="25"/>
      <c r="E84" s="25"/>
      <c r="F84" s="24" t="s">
        <v>18</v>
      </c>
      <c r="G84" s="26">
        <v>1</v>
      </c>
      <c r="H84" s="31"/>
      <c r="I84" s="27">
        <v>0</v>
      </c>
      <c r="J84" s="28">
        <f t="shared" si="3"/>
        <v>0</v>
      </c>
      <c r="K84" s="29" t="s">
        <v>50</v>
      </c>
      <c r="L84" s="21" t="s">
        <v>21</v>
      </c>
      <c r="M84" s="29" t="s">
        <v>51</v>
      </c>
      <c r="N84" s="30" t="str">
        <f>VLOOKUP(M84,[10]OPERACIONAL!$A$1:$C$12,2,FALSE)</f>
        <v>SELECIONAR</v>
      </c>
    </row>
    <row r="85" spans="2:14" ht="12.75" thickBot="1">
      <c r="B85" s="23" t="str">
        <f t="shared" si="2"/>
        <v/>
      </c>
      <c r="C85" s="15"/>
      <c r="D85" s="25"/>
      <c r="E85" s="25"/>
      <c r="F85" s="24" t="s">
        <v>18</v>
      </c>
      <c r="G85" s="26">
        <v>1</v>
      </c>
      <c r="H85" s="31"/>
      <c r="I85" s="27">
        <v>0</v>
      </c>
      <c r="J85" s="28">
        <f t="shared" si="3"/>
        <v>0</v>
      </c>
      <c r="K85" s="29" t="s">
        <v>50</v>
      </c>
      <c r="L85" s="21" t="s">
        <v>21</v>
      </c>
      <c r="M85" s="29" t="s">
        <v>51</v>
      </c>
      <c r="N85" s="30" t="str">
        <f>VLOOKUP(M85,[10]OPERACIONAL!$A$1:$C$12,2,FALSE)</f>
        <v>SELECIONAR</v>
      </c>
    </row>
    <row r="86" spans="2:14" ht="12.75" thickBot="1">
      <c r="B86" s="23" t="str">
        <f t="shared" si="2"/>
        <v/>
      </c>
      <c r="C86" s="15"/>
      <c r="D86" s="25"/>
      <c r="E86" s="25"/>
      <c r="F86" s="24" t="s">
        <v>18</v>
      </c>
      <c r="G86" s="26">
        <v>1</v>
      </c>
      <c r="H86" s="31"/>
      <c r="I86" s="27">
        <v>0</v>
      </c>
      <c r="J86" s="28">
        <f t="shared" si="3"/>
        <v>0</v>
      </c>
      <c r="K86" s="29" t="s">
        <v>50</v>
      </c>
      <c r="L86" s="21" t="s">
        <v>21</v>
      </c>
      <c r="M86" s="29" t="s">
        <v>51</v>
      </c>
      <c r="N86" s="30" t="str">
        <f>VLOOKUP(M86,[10]OPERACIONAL!$A$1:$C$12,2,FALSE)</f>
        <v>SELECIONAR</v>
      </c>
    </row>
    <row r="87" spans="2:14" ht="12.75" thickBot="1">
      <c r="B87" s="23" t="str">
        <f t="shared" si="2"/>
        <v/>
      </c>
      <c r="C87" s="15"/>
      <c r="D87" s="25"/>
      <c r="E87" s="25"/>
      <c r="F87" s="24" t="s">
        <v>18</v>
      </c>
      <c r="G87" s="26">
        <v>1</v>
      </c>
      <c r="H87" s="31"/>
      <c r="I87" s="27">
        <v>0</v>
      </c>
      <c r="J87" s="28">
        <f t="shared" si="3"/>
        <v>0</v>
      </c>
      <c r="K87" s="29" t="s">
        <v>50</v>
      </c>
      <c r="L87" s="21" t="s">
        <v>21</v>
      </c>
      <c r="M87" s="29" t="s">
        <v>51</v>
      </c>
      <c r="N87" s="30" t="str">
        <f>VLOOKUP(M87,[10]OPERACIONAL!$A$1:$C$12,2,FALSE)</f>
        <v>SELECIONAR</v>
      </c>
    </row>
    <row r="88" spans="2:14" ht="12.75" thickBot="1">
      <c r="B88" s="23" t="str">
        <f t="shared" si="2"/>
        <v/>
      </c>
      <c r="C88" s="15"/>
      <c r="D88" s="25"/>
      <c r="E88" s="25"/>
      <c r="F88" s="24" t="s">
        <v>18</v>
      </c>
      <c r="G88" s="26">
        <v>1</v>
      </c>
      <c r="H88" s="31"/>
      <c r="I88" s="27">
        <v>0</v>
      </c>
      <c r="J88" s="28">
        <f t="shared" si="3"/>
        <v>0</v>
      </c>
      <c r="K88" s="29" t="s">
        <v>50</v>
      </c>
      <c r="L88" s="21" t="s">
        <v>21</v>
      </c>
      <c r="M88" s="29" t="s">
        <v>51</v>
      </c>
      <c r="N88" s="30" t="str">
        <f>VLOOKUP(M88,[10]OPERACIONAL!$A$1:$C$12,2,FALSE)</f>
        <v>SELECIONAR</v>
      </c>
    </row>
    <row r="89" spans="2:14" ht="12.75" thickBot="1">
      <c r="B89" s="23" t="str">
        <f t="shared" si="2"/>
        <v/>
      </c>
      <c r="C89" s="15"/>
      <c r="D89" s="25"/>
      <c r="E89" s="25"/>
      <c r="F89" s="24" t="s">
        <v>18</v>
      </c>
      <c r="G89" s="26">
        <v>1</v>
      </c>
      <c r="H89" s="31"/>
      <c r="I89" s="27">
        <v>0</v>
      </c>
      <c r="J89" s="28">
        <f t="shared" si="3"/>
        <v>0</v>
      </c>
      <c r="K89" s="29" t="s">
        <v>50</v>
      </c>
      <c r="L89" s="21" t="s">
        <v>21</v>
      </c>
      <c r="M89" s="29" t="s">
        <v>51</v>
      </c>
      <c r="N89" s="30" t="str">
        <f>VLOOKUP(M89,[10]OPERACIONAL!$A$1:$C$12,2,FALSE)</f>
        <v>SELECIONAR</v>
      </c>
    </row>
    <row r="90" spans="2:14" ht="12.75" thickBot="1">
      <c r="B90" s="23" t="str">
        <f t="shared" si="2"/>
        <v/>
      </c>
      <c r="C90" s="15"/>
      <c r="D90" s="25"/>
      <c r="E90" s="25"/>
      <c r="F90" s="24" t="s">
        <v>18</v>
      </c>
      <c r="G90" s="26">
        <v>1</v>
      </c>
      <c r="H90" s="31"/>
      <c r="I90" s="27">
        <v>0</v>
      </c>
      <c r="J90" s="28">
        <f t="shared" si="3"/>
        <v>0</v>
      </c>
      <c r="K90" s="29" t="s">
        <v>50</v>
      </c>
      <c r="L90" s="21" t="s">
        <v>21</v>
      </c>
      <c r="M90" s="29" t="s">
        <v>51</v>
      </c>
      <c r="N90" s="30" t="str">
        <f>VLOOKUP(M90,[10]OPERACIONAL!$A$1:$C$12,2,FALSE)</f>
        <v>SELECIONAR</v>
      </c>
    </row>
    <row r="91" spans="2:14" ht="12.75" thickBot="1">
      <c r="B91" s="23" t="str">
        <f t="shared" si="2"/>
        <v/>
      </c>
      <c r="C91" s="15"/>
      <c r="D91" s="25"/>
      <c r="E91" s="25"/>
      <c r="F91" s="24" t="s">
        <v>18</v>
      </c>
      <c r="G91" s="26">
        <v>1</v>
      </c>
      <c r="H91" s="31"/>
      <c r="I91" s="27">
        <v>0</v>
      </c>
      <c r="J91" s="28">
        <f t="shared" si="3"/>
        <v>0</v>
      </c>
      <c r="K91" s="29" t="s">
        <v>50</v>
      </c>
      <c r="L91" s="21" t="s">
        <v>21</v>
      </c>
      <c r="M91" s="29" t="s">
        <v>51</v>
      </c>
      <c r="N91" s="30" t="str">
        <f>VLOOKUP(M91,[10]OPERACIONAL!$A$1:$C$12,2,FALSE)</f>
        <v>SELECIONAR</v>
      </c>
    </row>
    <row r="92" spans="2:14" ht="12.75" thickBot="1">
      <c r="B92" s="23" t="str">
        <f t="shared" si="2"/>
        <v/>
      </c>
      <c r="C92" s="15"/>
      <c r="D92" s="25"/>
      <c r="E92" s="25"/>
      <c r="F92" s="24" t="s">
        <v>18</v>
      </c>
      <c r="G92" s="26">
        <v>1</v>
      </c>
      <c r="H92" s="31"/>
      <c r="I92" s="27">
        <v>0</v>
      </c>
      <c r="J92" s="28">
        <f t="shared" si="3"/>
        <v>0</v>
      </c>
      <c r="K92" s="29" t="s">
        <v>50</v>
      </c>
      <c r="L92" s="21" t="s">
        <v>21</v>
      </c>
      <c r="M92" s="29" t="s">
        <v>51</v>
      </c>
      <c r="N92" s="30" t="str">
        <f>VLOOKUP(M92,[10]OPERACIONAL!$A$1:$C$12,2,FALSE)</f>
        <v>SELECIONAR</v>
      </c>
    </row>
    <row r="93" spans="2:14" ht="12.75" thickBot="1">
      <c r="B93" s="23" t="str">
        <f t="shared" si="2"/>
        <v/>
      </c>
      <c r="C93" s="15"/>
      <c r="D93" s="25"/>
      <c r="E93" s="25"/>
      <c r="F93" s="24" t="s">
        <v>18</v>
      </c>
      <c r="G93" s="26">
        <v>1</v>
      </c>
      <c r="H93" s="31"/>
      <c r="I93" s="27">
        <v>0</v>
      </c>
      <c r="J93" s="28">
        <f t="shared" si="3"/>
        <v>0</v>
      </c>
      <c r="K93" s="29" t="s">
        <v>50</v>
      </c>
      <c r="L93" s="21" t="s">
        <v>21</v>
      </c>
      <c r="M93" s="29" t="s">
        <v>51</v>
      </c>
      <c r="N93" s="30" t="str">
        <f>VLOOKUP(M93,[10]OPERACIONAL!$A$1:$C$12,2,FALSE)</f>
        <v>SELECIONAR</v>
      </c>
    </row>
    <row r="94" spans="2:14" ht="12.75" thickBot="1">
      <c r="B94" s="23" t="str">
        <f t="shared" si="2"/>
        <v/>
      </c>
      <c r="C94" s="15"/>
      <c r="D94" s="25"/>
      <c r="E94" s="25"/>
      <c r="F94" s="24" t="s">
        <v>18</v>
      </c>
      <c r="G94" s="26">
        <v>1</v>
      </c>
      <c r="H94" s="31"/>
      <c r="I94" s="27">
        <v>0</v>
      </c>
      <c r="J94" s="28">
        <f t="shared" si="3"/>
        <v>0</v>
      </c>
      <c r="K94" s="29" t="s">
        <v>50</v>
      </c>
      <c r="L94" s="21" t="s">
        <v>21</v>
      </c>
      <c r="M94" s="29" t="s">
        <v>51</v>
      </c>
      <c r="N94" s="30" t="str">
        <f>VLOOKUP(M94,[10]OPERACIONAL!$A$1:$C$12,2,FALSE)</f>
        <v>SELECIONAR</v>
      </c>
    </row>
    <row r="95" spans="2:14" ht="12.75" thickBot="1">
      <c r="B95" s="23" t="str">
        <f t="shared" si="2"/>
        <v/>
      </c>
      <c r="C95" s="15"/>
      <c r="D95" s="25"/>
      <c r="E95" s="25"/>
      <c r="F95" s="24" t="s">
        <v>18</v>
      </c>
      <c r="G95" s="26">
        <v>1</v>
      </c>
      <c r="H95" s="31"/>
      <c r="I95" s="27">
        <v>0</v>
      </c>
      <c r="J95" s="28">
        <f t="shared" si="3"/>
        <v>0</v>
      </c>
      <c r="K95" s="29" t="s">
        <v>50</v>
      </c>
      <c r="L95" s="21" t="s">
        <v>21</v>
      </c>
      <c r="M95" s="29" t="s">
        <v>51</v>
      </c>
      <c r="N95" s="30" t="str">
        <f>VLOOKUP(M95,[10]OPERACIONAL!$A$1:$C$12,2,FALSE)</f>
        <v>SELECIONAR</v>
      </c>
    </row>
    <row r="96" spans="2:14" ht="12.75" thickBot="1">
      <c r="B96" s="23" t="str">
        <f t="shared" si="2"/>
        <v/>
      </c>
      <c r="C96" s="15"/>
      <c r="D96" s="25"/>
      <c r="E96" s="25"/>
      <c r="F96" s="24" t="s">
        <v>18</v>
      </c>
      <c r="G96" s="26">
        <v>1</v>
      </c>
      <c r="H96" s="31"/>
      <c r="I96" s="27">
        <v>0</v>
      </c>
      <c r="J96" s="28">
        <f t="shared" si="3"/>
        <v>0</v>
      </c>
      <c r="K96" s="29" t="s">
        <v>50</v>
      </c>
      <c r="L96" s="21" t="s">
        <v>21</v>
      </c>
      <c r="M96" s="29" t="s">
        <v>51</v>
      </c>
      <c r="N96" s="30" t="str">
        <f>VLOOKUP(M96,[10]OPERACIONAL!$A$1:$C$12,2,FALSE)</f>
        <v>SELECIONAR</v>
      </c>
    </row>
    <row r="97" spans="2:14" ht="12.75" thickBot="1">
      <c r="B97" s="23" t="str">
        <f t="shared" si="2"/>
        <v/>
      </c>
      <c r="C97" s="15"/>
      <c r="D97" s="25"/>
      <c r="E97" s="25"/>
      <c r="F97" s="24" t="s">
        <v>18</v>
      </c>
      <c r="G97" s="26">
        <v>1</v>
      </c>
      <c r="H97" s="31"/>
      <c r="I97" s="27">
        <v>0</v>
      </c>
      <c r="J97" s="28">
        <f t="shared" si="3"/>
        <v>0</v>
      </c>
      <c r="K97" s="29" t="s">
        <v>50</v>
      </c>
      <c r="L97" s="21" t="s">
        <v>21</v>
      </c>
      <c r="M97" s="29" t="s">
        <v>51</v>
      </c>
      <c r="N97" s="30" t="str">
        <f>VLOOKUP(M97,[10]OPERACIONAL!$A$1:$C$12,2,FALSE)</f>
        <v>SELECIONAR</v>
      </c>
    </row>
    <row r="98" spans="2:14" ht="12.75" thickBot="1">
      <c r="B98" s="23" t="str">
        <f t="shared" si="2"/>
        <v/>
      </c>
      <c r="C98" s="15"/>
      <c r="D98" s="25"/>
      <c r="E98" s="25"/>
      <c r="F98" s="24" t="s">
        <v>18</v>
      </c>
      <c r="G98" s="26">
        <v>1</v>
      </c>
      <c r="H98" s="31"/>
      <c r="I98" s="27">
        <v>0</v>
      </c>
      <c r="J98" s="28">
        <f t="shared" si="3"/>
        <v>0</v>
      </c>
      <c r="K98" s="29" t="s">
        <v>50</v>
      </c>
      <c r="L98" s="21" t="s">
        <v>21</v>
      </c>
      <c r="M98" s="29" t="s">
        <v>51</v>
      </c>
      <c r="N98" s="30" t="str">
        <f>VLOOKUP(M98,[10]OPERACIONAL!$A$1:$C$12,2,FALSE)</f>
        <v>SELECIONAR</v>
      </c>
    </row>
    <row r="99" spans="2:14" ht="12.75" thickBot="1">
      <c r="B99" s="23" t="str">
        <f t="shared" si="2"/>
        <v/>
      </c>
      <c r="C99" s="15"/>
      <c r="D99" s="25"/>
      <c r="E99" s="25"/>
      <c r="F99" s="24" t="s">
        <v>18</v>
      </c>
      <c r="G99" s="26">
        <v>1</v>
      </c>
      <c r="H99" s="31"/>
      <c r="I99" s="27">
        <v>0</v>
      </c>
      <c r="J99" s="28">
        <f t="shared" si="3"/>
        <v>0</v>
      </c>
      <c r="K99" s="29" t="s">
        <v>50</v>
      </c>
      <c r="L99" s="21" t="s">
        <v>21</v>
      </c>
      <c r="M99" s="29" t="s">
        <v>51</v>
      </c>
      <c r="N99" s="30" t="str">
        <f>VLOOKUP(M99,[10]OPERACIONAL!$A$1:$C$12,2,FALSE)</f>
        <v>SELECIONAR</v>
      </c>
    </row>
    <row r="100" spans="2:14" ht="12.75" thickBot="1">
      <c r="B100" s="23" t="str">
        <f t="shared" si="2"/>
        <v/>
      </c>
      <c r="C100" s="15"/>
      <c r="D100" s="25"/>
      <c r="E100" s="25"/>
      <c r="F100" s="24" t="s">
        <v>18</v>
      </c>
      <c r="G100" s="26">
        <v>1</v>
      </c>
      <c r="H100" s="31"/>
      <c r="I100" s="27">
        <v>0</v>
      </c>
      <c r="J100" s="28">
        <f t="shared" si="3"/>
        <v>0</v>
      </c>
      <c r="K100" s="29" t="s">
        <v>50</v>
      </c>
      <c r="L100" s="21" t="s">
        <v>21</v>
      </c>
      <c r="M100" s="29" t="s">
        <v>51</v>
      </c>
      <c r="N100" s="30" t="str">
        <f>VLOOKUP(M100,[10]OPERACIONAL!$A$1:$C$12,2,FALSE)</f>
        <v>SELECIONAR</v>
      </c>
    </row>
    <row r="101" spans="2:14" ht="12.75" thickBot="1">
      <c r="B101" s="23" t="str">
        <f t="shared" si="2"/>
        <v/>
      </c>
      <c r="C101" s="15"/>
      <c r="D101" s="25"/>
      <c r="E101" s="25"/>
      <c r="F101" s="24" t="s">
        <v>18</v>
      </c>
      <c r="G101" s="26">
        <v>1</v>
      </c>
      <c r="H101" s="31"/>
      <c r="I101" s="27">
        <v>0</v>
      </c>
      <c r="J101" s="28">
        <f t="shared" si="3"/>
        <v>0</v>
      </c>
      <c r="K101" s="29" t="s">
        <v>50</v>
      </c>
      <c r="L101" s="21" t="s">
        <v>21</v>
      </c>
      <c r="M101" s="29" t="s">
        <v>51</v>
      </c>
      <c r="N101" s="30" t="str">
        <f>VLOOKUP(M101,[10]OPERACIONAL!$A$1:$C$12,2,FALSE)</f>
        <v>SELECIONAR</v>
      </c>
    </row>
    <row r="102" spans="2:14" ht="12.75" thickBot="1">
      <c r="B102" s="23" t="str">
        <f t="shared" si="2"/>
        <v/>
      </c>
      <c r="C102" s="15"/>
      <c r="D102" s="25"/>
      <c r="E102" s="25"/>
      <c r="F102" s="24" t="s">
        <v>18</v>
      </c>
      <c r="G102" s="26">
        <v>1</v>
      </c>
      <c r="H102" s="31"/>
      <c r="I102" s="27">
        <v>0</v>
      </c>
      <c r="J102" s="28">
        <f t="shared" si="3"/>
        <v>0</v>
      </c>
      <c r="K102" s="29" t="s">
        <v>50</v>
      </c>
      <c r="L102" s="21" t="s">
        <v>21</v>
      </c>
      <c r="M102" s="29" t="s">
        <v>51</v>
      </c>
      <c r="N102" s="30" t="str">
        <f>VLOOKUP(M102,[10]OPERACIONAL!$A$1:$C$12,2,FALSE)</f>
        <v>SELECIONAR</v>
      </c>
    </row>
    <row r="103" spans="2:14" ht="12.75" thickBot="1">
      <c r="B103" s="23" t="str">
        <f t="shared" si="2"/>
        <v/>
      </c>
      <c r="C103" s="15"/>
      <c r="D103" s="25"/>
      <c r="E103" s="25"/>
      <c r="F103" s="24" t="s">
        <v>18</v>
      </c>
      <c r="G103" s="26">
        <v>1</v>
      </c>
      <c r="H103" s="31"/>
      <c r="I103" s="27">
        <v>0</v>
      </c>
      <c r="J103" s="28">
        <f t="shared" si="3"/>
        <v>0</v>
      </c>
      <c r="K103" s="29" t="s">
        <v>50</v>
      </c>
      <c r="L103" s="21" t="s">
        <v>21</v>
      </c>
      <c r="M103" s="29" t="s">
        <v>51</v>
      </c>
      <c r="N103" s="30" t="str">
        <f>VLOOKUP(M103,[10]OPERACIONAL!$A$1:$C$12,2,FALSE)</f>
        <v>SELECIONAR</v>
      </c>
    </row>
    <row r="104" spans="2:14" ht="12.75" thickBot="1">
      <c r="B104" s="23" t="str">
        <f t="shared" si="2"/>
        <v/>
      </c>
      <c r="C104" s="15"/>
      <c r="D104" s="25"/>
      <c r="E104" s="25"/>
      <c r="F104" s="24" t="s">
        <v>18</v>
      </c>
      <c r="G104" s="26">
        <v>1</v>
      </c>
      <c r="H104" s="31"/>
      <c r="I104" s="27">
        <v>0</v>
      </c>
      <c r="J104" s="28">
        <f t="shared" si="3"/>
        <v>0</v>
      </c>
      <c r="K104" s="29" t="s">
        <v>50</v>
      </c>
      <c r="L104" s="21" t="s">
        <v>21</v>
      </c>
      <c r="M104" s="29" t="s">
        <v>51</v>
      </c>
      <c r="N104" s="30" t="str">
        <f>VLOOKUP(M104,[10]OPERACIONAL!$A$1:$C$12,2,FALSE)</f>
        <v>SELECIONAR</v>
      </c>
    </row>
    <row r="105" spans="2:14" ht="12.75" thickBot="1">
      <c r="B105" s="23" t="str">
        <f t="shared" si="2"/>
        <v/>
      </c>
      <c r="C105" s="15"/>
      <c r="D105" s="25"/>
      <c r="E105" s="25"/>
      <c r="F105" s="24" t="s">
        <v>18</v>
      </c>
      <c r="G105" s="26">
        <v>1</v>
      </c>
      <c r="H105" s="31"/>
      <c r="I105" s="27">
        <v>0</v>
      </c>
      <c r="J105" s="28">
        <f t="shared" si="3"/>
        <v>0</v>
      </c>
      <c r="K105" s="29" t="s">
        <v>50</v>
      </c>
      <c r="L105" s="21" t="s">
        <v>21</v>
      </c>
      <c r="M105" s="29" t="s">
        <v>51</v>
      </c>
      <c r="N105" s="30" t="str">
        <f>VLOOKUP(M105,[10]OPERACIONAL!$A$1:$C$12,2,FALSE)</f>
        <v>SELECIONAR</v>
      </c>
    </row>
    <row r="106" spans="2:14" ht="12.75" thickBot="1">
      <c r="B106" s="23" t="str">
        <f t="shared" si="2"/>
        <v/>
      </c>
      <c r="C106" s="15"/>
      <c r="D106" s="25"/>
      <c r="E106" s="25"/>
      <c r="F106" s="24" t="s">
        <v>18</v>
      </c>
      <c r="G106" s="26">
        <v>1</v>
      </c>
      <c r="H106" s="31"/>
      <c r="I106" s="27">
        <v>0</v>
      </c>
      <c r="J106" s="28">
        <f t="shared" si="3"/>
        <v>0</v>
      </c>
      <c r="K106" s="29" t="s">
        <v>50</v>
      </c>
      <c r="L106" s="21" t="s">
        <v>21</v>
      </c>
      <c r="M106" s="29" t="s">
        <v>51</v>
      </c>
      <c r="N106" s="30" t="str">
        <f>VLOOKUP(M106,[10]OPERACIONAL!$A$1:$C$12,2,FALSE)</f>
        <v>SELECIONAR</v>
      </c>
    </row>
    <row r="107" spans="2:14" ht="12.75" thickBot="1">
      <c r="B107" s="23" t="str">
        <f t="shared" si="2"/>
        <v/>
      </c>
      <c r="C107" s="15"/>
      <c r="D107" s="25"/>
      <c r="E107" s="25"/>
      <c r="F107" s="24" t="s">
        <v>18</v>
      </c>
      <c r="G107" s="26">
        <v>1</v>
      </c>
      <c r="H107" s="31"/>
      <c r="I107" s="27">
        <v>0</v>
      </c>
      <c r="J107" s="28">
        <f t="shared" si="3"/>
        <v>0</v>
      </c>
      <c r="K107" s="29" t="s">
        <v>50</v>
      </c>
      <c r="L107" s="21" t="s">
        <v>21</v>
      </c>
      <c r="M107" s="29" t="s">
        <v>51</v>
      </c>
      <c r="N107" s="30" t="str">
        <f>VLOOKUP(M107,[10]OPERACIONAL!$A$1:$C$12,2,FALSE)</f>
        <v>SELECIONAR</v>
      </c>
    </row>
    <row r="108" spans="2:14" ht="12.75" thickBot="1">
      <c r="B108" s="23" t="str">
        <f t="shared" si="2"/>
        <v/>
      </c>
      <c r="C108" s="15"/>
      <c r="D108" s="25"/>
      <c r="E108" s="25"/>
      <c r="F108" s="24" t="s">
        <v>18</v>
      </c>
      <c r="G108" s="26">
        <v>1</v>
      </c>
      <c r="H108" s="31"/>
      <c r="I108" s="27">
        <v>0</v>
      </c>
      <c r="J108" s="28">
        <f t="shared" si="3"/>
        <v>0</v>
      </c>
      <c r="K108" s="29" t="s">
        <v>50</v>
      </c>
      <c r="L108" s="21" t="s">
        <v>21</v>
      </c>
      <c r="M108" s="29" t="s">
        <v>51</v>
      </c>
      <c r="N108" s="30" t="str">
        <f>VLOOKUP(M108,[10]OPERACIONAL!$A$1:$C$12,2,FALSE)</f>
        <v>SELECIONAR</v>
      </c>
    </row>
    <row r="109" spans="2:14" ht="12.75" thickBot="1">
      <c r="B109" s="23" t="str">
        <f t="shared" si="2"/>
        <v/>
      </c>
      <c r="C109" s="15"/>
      <c r="D109" s="25"/>
      <c r="E109" s="25"/>
      <c r="F109" s="24" t="s">
        <v>18</v>
      </c>
      <c r="G109" s="26">
        <v>1</v>
      </c>
      <c r="H109" s="31"/>
      <c r="I109" s="27">
        <v>0</v>
      </c>
      <c r="J109" s="28">
        <f t="shared" si="3"/>
        <v>0</v>
      </c>
      <c r="K109" s="29" t="s">
        <v>50</v>
      </c>
      <c r="L109" s="21" t="s">
        <v>21</v>
      </c>
      <c r="M109" s="29" t="s">
        <v>51</v>
      </c>
      <c r="N109" s="30" t="str">
        <f>VLOOKUP(M109,[10]OPERACIONAL!$A$1:$C$12,2,FALSE)</f>
        <v>SELECIONAR</v>
      </c>
    </row>
    <row r="110" spans="2:14" ht="12.75" thickBot="1">
      <c r="B110" s="23" t="str">
        <f t="shared" si="2"/>
        <v/>
      </c>
      <c r="C110" s="15"/>
      <c r="D110" s="25"/>
      <c r="E110" s="25"/>
      <c r="F110" s="24" t="s">
        <v>18</v>
      </c>
      <c r="G110" s="26">
        <v>1</v>
      </c>
      <c r="H110" s="31"/>
      <c r="I110" s="27">
        <v>0</v>
      </c>
      <c r="J110" s="28">
        <f t="shared" si="3"/>
        <v>0</v>
      </c>
      <c r="K110" s="29" t="s">
        <v>50</v>
      </c>
      <c r="L110" s="21" t="s">
        <v>21</v>
      </c>
      <c r="M110" s="29" t="s">
        <v>51</v>
      </c>
      <c r="N110" s="30" t="str">
        <f>VLOOKUP(M110,[10]OPERACIONAL!$A$1:$C$12,2,FALSE)</f>
        <v>SELECIONAR</v>
      </c>
    </row>
    <row r="111" spans="2:14" ht="12.75" thickBot="1">
      <c r="B111" s="23" t="str">
        <f t="shared" si="2"/>
        <v/>
      </c>
      <c r="C111" s="15"/>
      <c r="D111" s="25"/>
      <c r="E111" s="25"/>
      <c r="F111" s="24" t="s">
        <v>18</v>
      </c>
      <c r="G111" s="26">
        <v>1</v>
      </c>
      <c r="H111" s="31"/>
      <c r="I111" s="27">
        <v>0</v>
      </c>
      <c r="J111" s="28">
        <f t="shared" si="3"/>
        <v>0</v>
      </c>
      <c r="K111" s="29" t="s">
        <v>50</v>
      </c>
      <c r="L111" s="21" t="s">
        <v>21</v>
      </c>
      <c r="M111" s="29" t="s">
        <v>51</v>
      </c>
      <c r="N111" s="30" t="str">
        <f>VLOOKUP(M111,[10]OPERACIONAL!$A$1:$C$12,2,FALSE)</f>
        <v>SELECIONAR</v>
      </c>
    </row>
    <row r="112" spans="2:14" ht="12.75" thickBot="1">
      <c r="B112" s="23" t="str">
        <f t="shared" si="2"/>
        <v/>
      </c>
      <c r="C112" s="15"/>
      <c r="D112" s="25"/>
      <c r="E112" s="25"/>
      <c r="F112" s="24" t="s">
        <v>18</v>
      </c>
      <c r="G112" s="26">
        <v>1</v>
      </c>
      <c r="H112" s="31"/>
      <c r="I112" s="27">
        <v>0</v>
      </c>
      <c r="J112" s="28">
        <f t="shared" si="3"/>
        <v>0</v>
      </c>
      <c r="K112" s="29" t="s">
        <v>50</v>
      </c>
      <c r="L112" s="21" t="s">
        <v>21</v>
      </c>
      <c r="M112" s="29" t="s">
        <v>51</v>
      </c>
      <c r="N112" s="30" t="str">
        <f>VLOOKUP(M112,[10]OPERACIONAL!$A$1:$C$12,2,FALSE)</f>
        <v>SELECIONAR</v>
      </c>
    </row>
    <row r="113" spans="2:14" ht="12.75" thickBot="1">
      <c r="B113" s="23" t="str">
        <f t="shared" si="2"/>
        <v/>
      </c>
      <c r="C113" s="15"/>
      <c r="D113" s="25"/>
      <c r="E113" s="25"/>
      <c r="F113" s="24" t="s">
        <v>18</v>
      </c>
      <c r="G113" s="26">
        <v>1</v>
      </c>
      <c r="H113" s="31"/>
      <c r="I113" s="27">
        <v>0</v>
      </c>
      <c r="J113" s="28">
        <f t="shared" si="3"/>
        <v>0</v>
      </c>
      <c r="K113" s="29" t="s">
        <v>50</v>
      </c>
      <c r="L113" s="21" t="s">
        <v>21</v>
      </c>
      <c r="M113" s="29" t="s">
        <v>51</v>
      </c>
      <c r="N113" s="30" t="str">
        <f>VLOOKUP(M113,[10]OPERACIONAL!$A$1:$C$12,2,FALSE)</f>
        <v>SELECIONAR</v>
      </c>
    </row>
    <row r="114" spans="2:14" ht="12.75" thickBot="1">
      <c r="B114" s="23" t="str">
        <f t="shared" si="2"/>
        <v/>
      </c>
      <c r="C114" s="15"/>
      <c r="D114" s="25"/>
      <c r="E114" s="25"/>
      <c r="F114" s="24" t="s">
        <v>18</v>
      </c>
      <c r="G114" s="26">
        <v>1</v>
      </c>
      <c r="H114" s="31"/>
      <c r="I114" s="27">
        <v>0</v>
      </c>
      <c r="J114" s="28">
        <f t="shared" si="3"/>
        <v>0</v>
      </c>
      <c r="K114" s="29" t="s">
        <v>50</v>
      </c>
      <c r="L114" s="21" t="s">
        <v>21</v>
      </c>
      <c r="M114" s="29" t="s">
        <v>51</v>
      </c>
      <c r="N114" s="30" t="str">
        <f>VLOOKUP(M114,[10]OPERACIONAL!$A$1:$C$12,2,FALSE)</f>
        <v>SELECIONAR</v>
      </c>
    </row>
    <row r="115" spans="2:14" ht="12.75" thickBot="1">
      <c r="B115" s="23" t="str">
        <f t="shared" si="2"/>
        <v/>
      </c>
      <c r="C115" s="15"/>
      <c r="D115" s="25"/>
      <c r="E115" s="25"/>
      <c r="F115" s="24" t="s">
        <v>18</v>
      </c>
      <c r="G115" s="26">
        <v>1</v>
      </c>
      <c r="H115" s="31"/>
      <c r="I115" s="27">
        <v>0</v>
      </c>
      <c r="J115" s="28">
        <f t="shared" si="3"/>
        <v>0</v>
      </c>
      <c r="K115" s="29" t="s">
        <v>50</v>
      </c>
      <c r="L115" s="21" t="s">
        <v>21</v>
      </c>
      <c r="M115" s="29" t="s">
        <v>51</v>
      </c>
      <c r="N115" s="30" t="str">
        <f>VLOOKUP(M115,[10]OPERACIONAL!$A$1:$C$12,2,FALSE)</f>
        <v>SELECIONAR</v>
      </c>
    </row>
    <row r="116" spans="2:14" ht="12.75" thickBot="1">
      <c r="B116" s="23" t="str">
        <f t="shared" si="2"/>
        <v/>
      </c>
      <c r="C116" s="15"/>
      <c r="D116" s="25"/>
      <c r="E116" s="25"/>
      <c r="F116" s="24" t="s">
        <v>18</v>
      </c>
      <c r="G116" s="26">
        <v>1</v>
      </c>
      <c r="H116" s="31"/>
      <c r="I116" s="27">
        <v>0</v>
      </c>
      <c r="J116" s="28">
        <f t="shared" si="3"/>
        <v>0</v>
      </c>
      <c r="K116" s="29" t="s">
        <v>50</v>
      </c>
      <c r="L116" s="21" t="s">
        <v>21</v>
      </c>
      <c r="M116" s="29" t="s">
        <v>51</v>
      </c>
      <c r="N116" s="30" t="str">
        <f>VLOOKUP(M116,[10]OPERACIONAL!$A$1:$C$12,2,FALSE)</f>
        <v>SELECIONAR</v>
      </c>
    </row>
    <row r="117" spans="2:14" ht="12.75" thickBot="1">
      <c r="B117" s="23" t="str">
        <f t="shared" si="2"/>
        <v/>
      </c>
      <c r="C117" s="15"/>
      <c r="D117" s="25"/>
      <c r="E117" s="25"/>
      <c r="F117" s="24" t="s">
        <v>18</v>
      </c>
      <c r="G117" s="26">
        <v>1</v>
      </c>
      <c r="H117" s="31"/>
      <c r="I117" s="27">
        <v>0</v>
      </c>
      <c r="J117" s="28">
        <f t="shared" si="3"/>
        <v>0</v>
      </c>
      <c r="K117" s="29" t="s">
        <v>50</v>
      </c>
      <c r="L117" s="21" t="s">
        <v>21</v>
      </c>
      <c r="M117" s="29" t="s">
        <v>51</v>
      </c>
      <c r="N117" s="30" t="str">
        <f>VLOOKUP(M117,[10]OPERACIONAL!$A$1:$C$12,2,FALSE)</f>
        <v>SELECIONAR</v>
      </c>
    </row>
    <row r="118" spans="2:14" ht="12.75" thickBot="1">
      <c r="B118" s="23" t="str">
        <f t="shared" si="2"/>
        <v/>
      </c>
      <c r="C118" s="15"/>
      <c r="D118" s="25"/>
      <c r="E118" s="25"/>
      <c r="F118" s="24" t="s">
        <v>18</v>
      </c>
      <c r="G118" s="26">
        <v>1</v>
      </c>
      <c r="H118" s="31"/>
      <c r="I118" s="27">
        <v>0</v>
      </c>
      <c r="J118" s="28">
        <f t="shared" si="3"/>
        <v>0</v>
      </c>
      <c r="K118" s="29" t="s">
        <v>50</v>
      </c>
      <c r="L118" s="21" t="s">
        <v>21</v>
      </c>
      <c r="M118" s="29" t="s">
        <v>51</v>
      </c>
      <c r="N118" s="30" t="str">
        <f>VLOOKUP(M118,[10]OPERACIONAL!$A$1:$C$12,2,FALSE)</f>
        <v>SELECIONAR</v>
      </c>
    </row>
    <row r="119" spans="2:14" ht="12.75" thickBot="1">
      <c r="B119" s="23" t="str">
        <f t="shared" si="2"/>
        <v/>
      </c>
      <c r="C119" s="15"/>
      <c r="D119" s="25"/>
      <c r="E119" s="25"/>
      <c r="F119" s="24" t="s">
        <v>18</v>
      </c>
      <c r="G119" s="26">
        <v>1</v>
      </c>
      <c r="H119" s="31"/>
      <c r="I119" s="27">
        <v>0</v>
      </c>
      <c r="J119" s="28">
        <f t="shared" si="3"/>
        <v>0</v>
      </c>
      <c r="K119" s="29" t="s">
        <v>50</v>
      </c>
      <c r="L119" s="21" t="s">
        <v>21</v>
      </c>
      <c r="M119" s="29" t="s">
        <v>51</v>
      </c>
      <c r="N119" s="30" t="str">
        <f>VLOOKUP(M119,[10]OPERACIONAL!$A$1:$C$12,2,FALSE)</f>
        <v>SELECIONAR</v>
      </c>
    </row>
    <row r="120" spans="2:14" ht="12.75" thickBot="1">
      <c r="B120" s="23" t="str">
        <f t="shared" si="2"/>
        <v/>
      </c>
      <c r="C120" s="15"/>
      <c r="D120" s="25"/>
      <c r="E120" s="25"/>
      <c r="F120" s="24" t="s">
        <v>18</v>
      </c>
      <c r="G120" s="26">
        <v>1</v>
      </c>
      <c r="H120" s="31"/>
      <c r="I120" s="27">
        <v>0</v>
      </c>
      <c r="J120" s="28">
        <f t="shared" si="3"/>
        <v>0</v>
      </c>
      <c r="K120" s="29" t="s">
        <v>50</v>
      </c>
      <c r="L120" s="21" t="s">
        <v>21</v>
      </c>
      <c r="M120" s="29" t="s">
        <v>51</v>
      </c>
      <c r="N120" s="30" t="str">
        <f>VLOOKUP(M120,[10]OPERACIONAL!$A$1:$C$12,2,FALSE)</f>
        <v>SELECIONAR</v>
      </c>
    </row>
    <row r="121" spans="2:14" ht="12.75" thickBot="1">
      <c r="B121" s="23" t="str">
        <f t="shared" si="2"/>
        <v/>
      </c>
      <c r="C121" s="15"/>
      <c r="D121" s="25"/>
      <c r="E121" s="25"/>
      <c r="F121" s="24" t="s">
        <v>18</v>
      </c>
      <c r="G121" s="26">
        <v>1</v>
      </c>
      <c r="H121" s="31"/>
      <c r="I121" s="27">
        <v>0</v>
      </c>
      <c r="J121" s="28">
        <f t="shared" si="3"/>
        <v>0</v>
      </c>
      <c r="K121" s="29" t="s">
        <v>50</v>
      </c>
      <c r="L121" s="21" t="s">
        <v>21</v>
      </c>
      <c r="M121" s="29" t="s">
        <v>51</v>
      </c>
      <c r="N121" s="30" t="str">
        <f>VLOOKUP(M121,[10]OPERACIONAL!$A$1:$C$12,2,FALSE)</f>
        <v>SELECIONAR</v>
      </c>
    </row>
    <row r="122" spans="2:14" ht="12.75" thickBot="1">
      <c r="B122" s="23" t="str">
        <f t="shared" si="2"/>
        <v/>
      </c>
      <c r="C122" s="15"/>
      <c r="D122" s="25"/>
      <c r="E122" s="25"/>
      <c r="F122" s="24" t="s">
        <v>18</v>
      </c>
      <c r="G122" s="26">
        <v>1</v>
      </c>
      <c r="H122" s="31"/>
      <c r="I122" s="27">
        <v>0</v>
      </c>
      <c r="J122" s="28">
        <f t="shared" si="3"/>
        <v>0</v>
      </c>
      <c r="K122" s="29" t="s">
        <v>50</v>
      </c>
      <c r="L122" s="21" t="s">
        <v>21</v>
      </c>
      <c r="M122" s="29" t="s">
        <v>51</v>
      </c>
      <c r="N122" s="30" t="str">
        <f>VLOOKUP(M122,[10]OPERACIONAL!$A$1:$C$12,2,FALSE)</f>
        <v>SELECIONAR</v>
      </c>
    </row>
    <row r="123" spans="2:14" ht="12.75" thickBot="1">
      <c r="B123" s="23" t="str">
        <f t="shared" si="2"/>
        <v/>
      </c>
      <c r="C123" s="15"/>
      <c r="D123" s="25"/>
      <c r="E123" s="25"/>
      <c r="F123" s="24" t="s">
        <v>18</v>
      </c>
      <c r="G123" s="26">
        <v>1</v>
      </c>
      <c r="H123" s="31"/>
      <c r="I123" s="27">
        <v>0</v>
      </c>
      <c r="J123" s="28">
        <f t="shared" si="3"/>
        <v>0</v>
      </c>
      <c r="K123" s="29" t="s">
        <v>50</v>
      </c>
      <c r="L123" s="21" t="s">
        <v>21</v>
      </c>
      <c r="M123" s="29" t="s">
        <v>51</v>
      </c>
      <c r="N123" s="30" t="str">
        <f>VLOOKUP(M123,[10]OPERACIONAL!$A$1:$C$12,2,FALSE)</f>
        <v>SELECIONAR</v>
      </c>
    </row>
    <row r="124" spans="2:14" ht="12.75" thickBot="1">
      <c r="B124" s="23" t="str">
        <f t="shared" si="2"/>
        <v/>
      </c>
      <c r="C124" s="15"/>
      <c r="D124" s="25"/>
      <c r="E124" s="25"/>
      <c r="F124" s="24" t="s">
        <v>18</v>
      </c>
      <c r="G124" s="26">
        <v>1</v>
      </c>
      <c r="H124" s="31"/>
      <c r="I124" s="27">
        <v>0</v>
      </c>
      <c r="J124" s="28">
        <f t="shared" si="3"/>
        <v>0</v>
      </c>
      <c r="K124" s="29" t="s">
        <v>50</v>
      </c>
      <c r="L124" s="21" t="s">
        <v>21</v>
      </c>
      <c r="M124" s="29" t="s">
        <v>51</v>
      </c>
      <c r="N124" s="30" t="str">
        <f>VLOOKUP(M124,[10]OPERACIONAL!$A$1:$C$12,2,FALSE)</f>
        <v>SELECIONAR</v>
      </c>
    </row>
    <row r="125" spans="2:14" ht="12.75" thickBot="1">
      <c r="B125" s="23" t="str">
        <f t="shared" si="2"/>
        <v/>
      </c>
      <c r="C125" s="15"/>
      <c r="D125" s="25"/>
      <c r="E125" s="25"/>
      <c r="F125" s="24" t="s">
        <v>18</v>
      </c>
      <c r="G125" s="26">
        <v>1</v>
      </c>
      <c r="H125" s="31"/>
      <c r="I125" s="27">
        <v>0</v>
      </c>
      <c r="J125" s="28">
        <f t="shared" si="3"/>
        <v>0</v>
      </c>
      <c r="K125" s="29" t="s">
        <v>50</v>
      </c>
      <c r="L125" s="21" t="s">
        <v>21</v>
      </c>
      <c r="M125" s="29" t="s">
        <v>51</v>
      </c>
      <c r="N125" s="30" t="str">
        <f>VLOOKUP(M125,[10]OPERACIONAL!$A$1:$C$12,2,FALSE)</f>
        <v>SELECIONAR</v>
      </c>
    </row>
    <row r="126" spans="2:14" ht="12.75" thickBot="1">
      <c r="B126" s="23" t="str">
        <f t="shared" si="2"/>
        <v/>
      </c>
      <c r="C126" s="15"/>
      <c r="D126" s="25"/>
      <c r="E126" s="25"/>
      <c r="F126" s="24" t="s">
        <v>18</v>
      </c>
      <c r="G126" s="26">
        <v>1</v>
      </c>
      <c r="H126" s="31"/>
      <c r="I126" s="27">
        <v>0</v>
      </c>
      <c r="J126" s="28">
        <f t="shared" si="3"/>
        <v>0</v>
      </c>
      <c r="K126" s="29" t="s">
        <v>50</v>
      </c>
      <c r="L126" s="21" t="s">
        <v>21</v>
      </c>
      <c r="M126" s="29" t="s">
        <v>51</v>
      </c>
      <c r="N126" s="30" t="str">
        <f>VLOOKUP(M126,[10]OPERACIONAL!$A$1:$C$12,2,FALSE)</f>
        <v>SELECIONAR</v>
      </c>
    </row>
    <row r="127" spans="2:14" ht="12.75" thickBot="1">
      <c r="B127" s="23" t="str">
        <f t="shared" si="2"/>
        <v/>
      </c>
      <c r="C127" s="15"/>
      <c r="D127" s="25"/>
      <c r="E127" s="25"/>
      <c r="F127" s="24" t="s">
        <v>18</v>
      </c>
      <c r="G127" s="26">
        <v>1</v>
      </c>
      <c r="H127" s="31"/>
      <c r="I127" s="27">
        <v>0</v>
      </c>
      <c r="J127" s="28">
        <f t="shared" si="3"/>
        <v>0</v>
      </c>
      <c r="K127" s="29" t="s">
        <v>50</v>
      </c>
      <c r="L127" s="21" t="s">
        <v>21</v>
      </c>
      <c r="M127" s="29" t="s">
        <v>51</v>
      </c>
      <c r="N127" s="30" t="str">
        <f>VLOOKUP(M127,[10]OPERACIONAL!$A$1:$C$12,2,FALSE)</f>
        <v>SELECIONAR</v>
      </c>
    </row>
    <row r="128" spans="2:14" ht="12.75" thickBot="1">
      <c r="B128" s="23" t="str">
        <f t="shared" si="2"/>
        <v/>
      </c>
      <c r="C128" s="15"/>
      <c r="D128" s="25"/>
      <c r="E128" s="25"/>
      <c r="F128" s="24" t="s">
        <v>18</v>
      </c>
      <c r="G128" s="26">
        <v>1</v>
      </c>
      <c r="H128" s="31"/>
      <c r="I128" s="27">
        <v>0</v>
      </c>
      <c r="J128" s="28">
        <f t="shared" si="3"/>
        <v>0</v>
      </c>
      <c r="K128" s="29" t="s">
        <v>50</v>
      </c>
      <c r="L128" s="21" t="s">
        <v>21</v>
      </c>
      <c r="M128" s="29" t="s">
        <v>51</v>
      </c>
      <c r="N128" s="30" t="str">
        <f>VLOOKUP(M128,[10]OPERACIONAL!$A$1:$C$12,2,FALSE)</f>
        <v>SELECIONAR</v>
      </c>
    </row>
    <row r="129" spans="2:14" ht="12.75" thickBot="1">
      <c r="B129" s="23" t="str">
        <f t="shared" si="2"/>
        <v/>
      </c>
      <c r="C129" s="15"/>
      <c r="D129" s="25"/>
      <c r="E129" s="25"/>
      <c r="F129" s="24" t="s">
        <v>18</v>
      </c>
      <c r="G129" s="26">
        <v>1</v>
      </c>
      <c r="H129" s="31"/>
      <c r="I129" s="27">
        <v>0</v>
      </c>
      <c r="J129" s="28">
        <f t="shared" si="3"/>
        <v>0</v>
      </c>
      <c r="K129" s="29" t="s">
        <v>50</v>
      </c>
      <c r="L129" s="21" t="s">
        <v>21</v>
      </c>
      <c r="M129" s="29" t="s">
        <v>51</v>
      </c>
      <c r="N129" s="30" t="str">
        <f>VLOOKUP(M129,[10]OPERACIONAL!$A$1:$C$12,2,FALSE)</f>
        <v>SELECIONAR</v>
      </c>
    </row>
    <row r="130" spans="2:14" ht="12.75" thickBot="1">
      <c r="B130" s="23" t="str">
        <f t="shared" si="2"/>
        <v/>
      </c>
      <c r="C130" s="15"/>
      <c r="D130" s="25"/>
      <c r="E130" s="25"/>
      <c r="F130" s="24" t="s">
        <v>18</v>
      </c>
      <c r="G130" s="26">
        <v>1</v>
      </c>
      <c r="H130" s="31"/>
      <c r="I130" s="27">
        <v>0</v>
      </c>
      <c r="J130" s="28">
        <f t="shared" si="3"/>
        <v>0</v>
      </c>
      <c r="K130" s="29" t="s">
        <v>50</v>
      </c>
      <c r="L130" s="21" t="s">
        <v>21</v>
      </c>
      <c r="M130" s="29" t="s">
        <v>51</v>
      </c>
      <c r="N130" s="30" t="str">
        <f>VLOOKUP(M130,[10]OPERACIONAL!$A$1:$C$12,2,FALSE)</f>
        <v>SELECIONAR</v>
      </c>
    </row>
    <row r="131" spans="2:14" ht="12.75" thickBot="1">
      <c r="B131" s="23" t="str">
        <f t="shared" si="2"/>
        <v/>
      </c>
      <c r="C131" s="15"/>
      <c r="D131" s="25"/>
      <c r="E131" s="25"/>
      <c r="F131" s="24" t="s">
        <v>18</v>
      </c>
      <c r="G131" s="26">
        <v>1</v>
      </c>
      <c r="H131" s="31"/>
      <c r="I131" s="27">
        <v>0</v>
      </c>
      <c r="J131" s="28">
        <f t="shared" si="3"/>
        <v>0</v>
      </c>
      <c r="K131" s="29" t="s">
        <v>50</v>
      </c>
      <c r="L131" s="21" t="s">
        <v>21</v>
      </c>
      <c r="M131" s="29" t="s">
        <v>51</v>
      </c>
      <c r="N131" s="30" t="str">
        <f>VLOOKUP(M131,[10]OPERACIONAL!$A$1:$C$12,2,FALSE)</f>
        <v>SELECIONAR</v>
      </c>
    </row>
    <row r="132" spans="2:14" ht="12.75" thickBot="1">
      <c r="B132" s="23" t="str">
        <f t="shared" si="2"/>
        <v/>
      </c>
      <c r="C132" s="15"/>
      <c r="D132" s="25"/>
      <c r="E132" s="25"/>
      <c r="F132" s="24" t="s">
        <v>18</v>
      </c>
      <c r="G132" s="26">
        <v>1</v>
      </c>
      <c r="H132" s="31"/>
      <c r="I132" s="27">
        <v>0</v>
      </c>
      <c r="J132" s="28">
        <f t="shared" si="3"/>
        <v>0</v>
      </c>
      <c r="K132" s="29" t="s">
        <v>50</v>
      </c>
      <c r="L132" s="21" t="s">
        <v>21</v>
      </c>
      <c r="M132" s="29" t="s">
        <v>51</v>
      </c>
      <c r="N132" s="30" t="str">
        <f>VLOOKUP(M132,[10]OPERACIONAL!$A$1:$C$12,2,FALSE)</f>
        <v>SELECIONAR</v>
      </c>
    </row>
    <row r="133" spans="2:14" ht="12.75" thickBot="1">
      <c r="B133" s="23" t="str">
        <f t="shared" ref="B133:B196" si="4">MID(C133,1,2)</f>
        <v/>
      </c>
      <c r="C133" s="15"/>
      <c r="D133" s="25"/>
      <c r="E133" s="25"/>
      <c r="F133" s="24" t="s">
        <v>18</v>
      </c>
      <c r="G133" s="26">
        <v>1</v>
      </c>
      <c r="H133" s="31"/>
      <c r="I133" s="27">
        <v>0</v>
      </c>
      <c r="J133" s="28">
        <f t="shared" ref="J133:J196" si="5">G133*I133</f>
        <v>0</v>
      </c>
      <c r="K133" s="29" t="s">
        <v>50</v>
      </c>
      <c r="L133" s="21" t="s">
        <v>21</v>
      </c>
      <c r="M133" s="29" t="s">
        <v>51</v>
      </c>
      <c r="N133" s="30" t="str">
        <f>VLOOKUP(M133,[10]OPERACIONAL!$A$1:$C$12,2,FALSE)</f>
        <v>SELECIONAR</v>
      </c>
    </row>
    <row r="134" spans="2:14" ht="12.75" thickBot="1">
      <c r="B134" s="23" t="str">
        <f t="shared" si="4"/>
        <v/>
      </c>
      <c r="C134" s="15"/>
      <c r="D134" s="25"/>
      <c r="E134" s="25"/>
      <c r="F134" s="24" t="s">
        <v>18</v>
      </c>
      <c r="G134" s="26">
        <v>1</v>
      </c>
      <c r="H134" s="31"/>
      <c r="I134" s="27">
        <v>0</v>
      </c>
      <c r="J134" s="28">
        <f t="shared" si="5"/>
        <v>0</v>
      </c>
      <c r="K134" s="29" t="s">
        <v>50</v>
      </c>
      <c r="L134" s="21" t="s">
        <v>21</v>
      </c>
      <c r="M134" s="29" t="s">
        <v>51</v>
      </c>
      <c r="N134" s="30" t="str">
        <f>VLOOKUP(M134,[10]OPERACIONAL!$A$1:$C$12,2,FALSE)</f>
        <v>SELECIONAR</v>
      </c>
    </row>
    <row r="135" spans="2:14" ht="12.75" thickBot="1">
      <c r="B135" s="23" t="str">
        <f t="shared" si="4"/>
        <v/>
      </c>
      <c r="C135" s="15"/>
      <c r="D135" s="25"/>
      <c r="E135" s="25"/>
      <c r="F135" s="24" t="s">
        <v>18</v>
      </c>
      <c r="G135" s="26">
        <v>1</v>
      </c>
      <c r="H135" s="31"/>
      <c r="I135" s="27">
        <v>0</v>
      </c>
      <c r="J135" s="28">
        <f t="shared" si="5"/>
        <v>0</v>
      </c>
      <c r="K135" s="29" t="s">
        <v>50</v>
      </c>
      <c r="L135" s="21" t="s">
        <v>21</v>
      </c>
      <c r="M135" s="29" t="s">
        <v>51</v>
      </c>
      <c r="N135" s="30" t="str">
        <f>VLOOKUP(M135,[10]OPERACIONAL!$A$1:$C$12,2,FALSE)</f>
        <v>SELECIONAR</v>
      </c>
    </row>
    <row r="136" spans="2:14" ht="12.75" thickBot="1">
      <c r="B136" s="23" t="str">
        <f t="shared" si="4"/>
        <v/>
      </c>
      <c r="C136" s="15"/>
      <c r="D136" s="25"/>
      <c r="E136" s="25"/>
      <c r="F136" s="24" t="s">
        <v>18</v>
      </c>
      <c r="G136" s="26">
        <v>1</v>
      </c>
      <c r="H136" s="31"/>
      <c r="I136" s="27">
        <v>0</v>
      </c>
      <c r="J136" s="28">
        <f t="shared" si="5"/>
        <v>0</v>
      </c>
      <c r="K136" s="29" t="s">
        <v>50</v>
      </c>
      <c r="L136" s="21" t="s">
        <v>21</v>
      </c>
      <c r="M136" s="29" t="s">
        <v>51</v>
      </c>
      <c r="N136" s="30" t="str">
        <f>VLOOKUP(M136,[10]OPERACIONAL!$A$1:$C$12,2,FALSE)</f>
        <v>SELECIONAR</v>
      </c>
    </row>
    <row r="137" spans="2:14" ht="12.75" thickBot="1">
      <c r="B137" s="23" t="str">
        <f t="shared" si="4"/>
        <v/>
      </c>
      <c r="C137" s="15"/>
      <c r="D137" s="25"/>
      <c r="E137" s="25"/>
      <c r="F137" s="24" t="s">
        <v>18</v>
      </c>
      <c r="G137" s="26">
        <v>1</v>
      </c>
      <c r="H137" s="31"/>
      <c r="I137" s="27">
        <v>0</v>
      </c>
      <c r="J137" s="28">
        <f t="shared" si="5"/>
        <v>0</v>
      </c>
      <c r="K137" s="29" t="s">
        <v>50</v>
      </c>
      <c r="L137" s="21" t="s">
        <v>21</v>
      </c>
      <c r="M137" s="29" t="s">
        <v>51</v>
      </c>
      <c r="N137" s="30" t="str">
        <f>VLOOKUP(M137,[10]OPERACIONAL!$A$1:$C$12,2,FALSE)</f>
        <v>SELECIONAR</v>
      </c>
    </row>
    <row r="138" spans="2:14" ht="12.75" thickBot="1">
      <c r="B138" s="23" t="str">
        <f t="shared" si="4"/>
        <v/>
      </c>
      <c r="C138" s="15"/>
      <c r="D138" s="25"/>
      <c r="E138" s="25"/>
      <c r="F138" s="24" t="s">
        <v>18</v>
      </c>
      <c r="G138" s="26">
        <v>1</v>
      </c>
      <c r="H138" s="31"/>
      <c r="I138" s="27">
        <v>0</v>
      </c>
      <c r="J138" s="28">
        <f t="shared" si="5"/>
        <v>0</v>
      </c>
      <c r="K138" s="29" t="s">
        <v>50</v>
      </c>
      <c r="L138" s="21" t="s">
        <v>21</v>
      </c>
      <c r="M138" s="29" t="s">
        <v>51</v>
      </c>
      <c r="N138" s="30" t="str">
        <f>VLOOKUP(M138,[10]OPERACIONAL!$A$1:$C$12,2,FALSE)</f>
        <v>SELECIONAR</v>
      </c>
    </row>
    <row r="139" spans="2:14" ht="12.75" thickBot="1">
      <c r="B139" s="23" t="str">
        <f t="shared" si="4"/>
        <v/>
      </c>
      <c r="C139" s="15"/>
      <c r="D139" s="25"/>
      <c r="E139" s="25"/>
      <c r="F139" s="24" t="s">
        <v>18</v>
      </c>
      <c r="G139" s="26">
        <v>1</v>
      </c>
      <c r="H139" s="31"/>
      <c r="I139" s="27">
        <v>0</v>
      </c>
      <c r="J139" s="28">
        <f t="shared" si="5"/>
        <v>0</v>
      </c>
      <c r="K139" s="29" t="s">
        <v>50</v>
      </c>
      <c r="L139" s="21" t="s">
        <v>21</v>
      </c>
      <c r="M139" s="29" t="s">
        <v>51</v>
      </c>
      <c r="N139" s="30" t="str">
        <f>VLOOKUP(M139,[10]OPERACIONAL!$A$1:$C$12,2,FALSE)</f>
        <v>SELECIONAR</v>
      </c>
    </row>
    <row r="140" spans="2:14" ht="12.75" thickBot="1">
      <c r="B140" s="23" t="str">
        <f t="shared" si="4"/>
        <v/>
      </c>
      <c r="C140" s="15"/>
      <c r="D140" s="25"/>
      <c r="E140" s="25"/>
      <c r="F140" s="24" t="s">
        <v>18</v>
      </c>
      <c r="G140" s="26">
        <v>1</v>
      </c>
      <c r="H140" s="31"/>
      <c r="I140" s="27">
        <v>0</v>
      </c>
      <c r="J140" s="28">
        <f t="shared" si="5"/>
        <v>0</v>
      </c>
      <c r="K140" s="29" t="s">
        <v>50</v>
      </c>
      <c r="L140" s="21" t="s">
        <v>21</v>
      </c>
      <c r="M140" s="29" t="s">
        <v>51</v>
      </c>
      <c r="N140" s="30" t="str">
        <f>VLOOKUP(M140,[10]OPERACIONAL!$A$1:$C$12,2,FALSE)</f>
        <v>SELECIONAR</v>
      </c>
    </row>
    <row r="141" spans="2:14" ht="12.75" thickBot="1">
      <c r="B141" s="23" t="str">
        <f t="shared" si="4"/>
        <v/>
      </c>
      <c r="C141" s="15"/>
      <c r="D141" s="25"/>
      <c r="E141" s="25"/>
      <c r="F141" s="24" t="s">
        <v>18</v>
      </c>
      <c r="G141" s="26">
        <v>1</v>
      </c>
      <c r="H141" s="31"/>
      <c r="I141" s="27">
        <v>0</v>
      </c>
      <c r="J141" s="28">
        <f t="shared" si="5"/>
        <v>0</v>
      </c>
      <c r="K141" s="29" t="s">
        <v>50</v>
      </c>
      <c r="L141" s="21" t="s">
        <v>21</v>
      </c>
      <c r="M141" s="29" t="s">
        <v>51</v>
      </c>
      <c r="N141" s="30" t="str">
        <f>VLOOKUP(M141,[10]OPERACIONAL!$A$1:$C$12,2,FALSE)</f>
        <v>SELECIONAR</v>
      </c>
    </row>
    <row r="142" spans="2:14" ht="12.75" thickBot="1">
      <c r="B142" s="23" t="str">
        <f t="shared" si="4"/>
        <v/>
      </c>
      <c r="C142" s="15"/>
      <c r="D142" s="25"/>
      <c r="E142" s="25"/>
      <c r="F142" s="24" t="s">
        <v>18</v>
      </c>
      <c r="G142" s="26">
        <v>1</v>
      </c>
      <c r="H142" s="31"/>
      <c r="I142" s="27">
        <v>0</v>
      </c>
      <c r="J142" s="28">
        <f t="shared" si="5"/>
        <v>0</v>
      </c>
      <c r="K142" s="29" t="s">
        <v>50</v>
      </c>
      <c r="L142" s="21" t="s">
        <v>21</v>
      </c>
      <c r="M142" s="29" t="s">
        <v>51</v>
      </c>
      <c r="N142" s="30" t="str">
        <f>VLOOKUP(M142,[10]OPERACIONAL!$A$1:$C$12,2,FALSE)</f>
        <v>SELECIONAR</v>
      </c>
    </row>
    <row r="143" spans="2:14" ht="12.75" thickBot="1">
      <c r="B143" s="23" t="str">
        <f t="shared" si="4"/>
        <v/>
      </c>
      <c r="C143" s="15"/>
      <c r="D143" s="25"/>
      <c r="E143" s="25"/>
      <c r="F143" s="24" t="s">
        <v>18</v>
      </c>
      <c r="G143" s="26">
        <v>1</v>
      </c>
      <c r="H143" s="31"/>
      <c r="I143" s="27">
        <v>0</v>
      </c>
      <c r="J143" s="28">
        <f t="shared" si="5"/>
        <v>0</v>
      </c>
      <c r="K143" s="29" t="s">
        <v>50</v>
      </c>
      <c r="L143" s="21" t="s">
        <v>21</v>
      </c>
      <c r="M143" s="29" t="s">
        <v>51</v>
      </c>
      <c r="N143" s="30" t="str">
        <f>VLOOKUP(M143,[10]OPERACIONAL!$A$1:$C$12,2,FALSE)</f>
        <v>SELECIONAR</v>
      </c>
    </row>
    <row r="144" spans="2:14" ht="12.75" thickBot="1">
      <c r="B144" s="23" t="str">
        <f t="shared" si="4"/>
        <v/>
      </c>
      <c r="C144" s="15"/>
      <c r="D144" s="25"/>
      <c r="E144" s="25"/>
      <c r="F144" s="24" t="s">
        <v>18</v>
      </c>
      <c r="G144" s="26">
        <v>1</v>
      </c>
      <c r="H144" s="31"/>
      <c r="I144" s="27">
        <v>0</v>
      </c>
      <c r="J144" s="28">
        <f t="shared" si="5"/>
        <v>0</v>
      </c>
      <c r="K144" s="29" t="s">
        <v>50</v>
      </c>
      <c r="L144" s="21" t="s">
        <v>21</v>
      </c>
      <c r="M144" s="29" t="s">
        <v>51</v>
      </c>
      <c r="N144" s="30" t="str">
        <f>VLOOKUP(M144,[10]OPERACIONAL!$A$1:$C$12,2,FALSE)</f>
        <v>SELECIONAR</v>
      </c>
    </row>
    <row r="145" spans="2:14" ht="12.75" thickBot="1">
      <c r="B145" s="23" t="str">
        <f t="shared" si="4"/>
        <v/>
      </c>
      <c r="C145" s="15"/>
      <c r="D145" s="25"/>
      <c r="E145" s="25"/>
      <c r="F145" s="24" t="s">
        <v>18</v>
      </c>
      <c r="G145" s="26">
        <v>1</v>
      </c>
      <c r="H145" s="31"/>
      <c r="I145" s="27">
        <v>0</v>
      </c>
      <c r="J145" s="28">
        <f t="shared" si="5"/>
        <v>0</v>
      </c>
      <c r="K145" s="29" t="s">
        <v>50</v>
      </c>
      <c r="L145" s="21" t="s">
        <v>21</v>
      </c>
      <c r="M145" s="29" t="s">
        <v>51</v>
      </c>
      <c r="N145" s="30" t="str">
        <f>VLOOKUP(M145,[10]OPERACIONAL!$A$1:$C$12,2,FALSE)</f>
        <v>SELECIONAR</v>
      </c>
    </row>
    <row r="146" spans="2:14" ht="12.75" thickBot="1">
      <c r="B146" s="23" t="str">
        <f t="shared" si="4"/>
        <v/>
      </c>
      <c r="C146" s="15"/>
      <c r="D146" s="25"/>
      <c r="E146" s="25"/>
      <c r="F146" s="24" t="s">
        <v>18</v>
      </c>
      <c r="G146" s="26">
        <v>1</v>
      </c>
      <c r="H146" s="31"/>
      <c r="I146" s="27">
        <v>0</v>
      </c>
      <c r="J146" s="28">
        <f t="shared" si="5"/>
        <v>0</v>
      </c>
      <c r="K146" s="29" t="s">
        <v>50</v>
      </c>
      <c r="L146" s="21" t="s">
        <v>21</v>
      </c>
      <c r="M146" s="29" t="s">
        <v>51</v>
      </c>
      <c r="N146" s="30" t="str">
        <f>VLOOKUP(M146,[10]OPERACIONAL!$A$1:$C$12,2,FALSE)</f>
        <v>SELECIONAR</v>
      </c>
    </row>
    <row r="147" spans="2:14" ht="12.75" thickBot="1">
      <c r="B147" s="23" t="str">
        <f t="shared" si="4"/>
        <v/>
      </c>
      <c r="C147" s="15"/>
      <c r="D147" s="25"/>
      <c r="E147" s="25"/>
      <c r="F147" s="24" t="s">
        <v>18</v>
      </c>
      <c r="G147" s="26">
        <v>1</v>
      </c>
      <c r="H147" s="31"/>
      <c r="I147" s="27">
        <v>0</v>
      </c>
      <c r="J147" s="28">
        <f t="shared" si="5"/>
        <v>0</v>
      </c>
      <c r="K147" s="29" t="s">
        <v>50</v>
      </c>
      <c r="L147" s="21" t="s">
        <v>21</v>
      </c>
      <c r="M147" s="29" t="s">
        <v>51</v>
      </c>
      <c r="N147" s="30" t="str">
        <f>VLOOKUP(M147,[10]OPERACIONAL!$A$1:$C$12,2,FALSE)</f>
        <v>SELECIONAR</v>
      </c>
    </row>
    <row r="148" spans="2:14" ht="12.75" thickBot="1">
      <c r="B148" s="23" t="str">
        <f t="shared" si="4"/>
        <v/>
      </c>
      <c r="C148" s="15"/>
      <c r="D148" s="25"/>
      <c r="E148" s="25"/>
      <c r="F148" s="24" t="s">
        <v>18</v>
      </c>
      <c r="G148" s="26">
        <v>1</v>
      </c>
      <c r="H148" s="31"/>
      <c r="I148" s="27">
        <v>0</v>
      </c>
      <c r="J148" s="28">
        <f t="shared" si="5"/>
        <v>0</v>
      </c>
      <c r="K148" s="29" t="s">
        <v>50</v>
      </c>
      <c r="L148" s="21" t="s">
        <v>21</v>
      </c>
      <c r="M148" s="29" t="s">
        <v>51</v>
      </c>
      <c r="N148" s="30" t="str">
        <f>VLOOKUP(M148,[10]OPERACIONAL!$A$1:$C$12,2,FALSE)</f>
        <v>SELECIONAR</v>
      </c>
    </row>
    <row r="149" spans="2:14" ht="12.75" thickBot="1">
      <c r="B149" s="23" t="str">
        <f t="shared" si="4"/>
        <v/>
      </c>
      <c r="C149" s="15"/>
      <c r="D149" s="25"/>
      <c r="E149" s="25"/>
      <c r="F149" s="24" t="s">
        <v>18</v>
      </c>
      <c r="G149" s="26">
        <v>1</v>
      </c>
      <c r="H149" s="31"/>
      <c r="I149" s="27">
        <v>0</v>
      </c>
      <c r="J149" s="28">
        <f t="shared" si="5"/>
        <v>0</v>
      </c>
      <c r="K149" s="29" t="s">
        <v>50</v>
      </c>
      <c r="L149" s="21" t="s">
        <v>21</v>
      </c>
      <c r="M149" s="29" t="s">
        <v>51</v>
      </c>
      <c r="N149" s="30" t="str">
        <f>VLOOKUP(M149,[10]OPERACIONAL!$A$1:$C$12,2,FALSE)</f>
        <v>SELECIONAR</v>
      </c>
    </row>
    <row r="150" spans="2:14" ht="12.75" thickBot="1">
      <c r="B150" s="23" t="str">
        <f t="shared" si="4"/>
        <v/>
      </c>
      <c r="C150" s="15"/>
      <c r="D150" s="25"/>
      <c r="E150" s="25"/>
      <c r="F150" s="24" t="s">
        <v>18</v>
      </c>
      <c r="G150" s="26">
        <v>1</v>
      </c>
      <c r="H150" s="31"/>
      <c r="I150" s="27">
        <v>0</v>
      </c>
      <c r="J150" s="28">
        <f t="shared" si="5"/>
        <v>0</v>
      </c>
      <c r="K150" s="29" t="s">
        <v>50</v>
      </c>
      <c r="L150" s="21" t="s">
        <v>21</v>
      </c>
      <c r="M150" s="29" t="s">
        <v>51</v>
      </c>
      <c r="N150" s="30" t="str">
        <f>VLOOKUP(M150,[10]OPERACIONAL!$A$1:$C$12,2,FALSE)</f>
        <v>SELECIONAR</v>
      </c>
    </row>
    <row r="151" spans="2:14" ht="12.75" thickBot="1">
      <c r="B151" s="23" t="str">
        <f t="shared" si="4"/>
        <v/>
      </c>
      <c r="C151" s="15"/>
      <c r="D151" s="25"/>
      <c r="E151" s="25"/>
      <c r="F151" s="24" t="s">
        <v>18</v>
      </c>
      <c r="G151" s="26">
        <v>1</v>
      </c>
      <c r="H151" s="31"/>
      <c r="I151" s="27">
        <v>0</v>
      </c>
      <c r="J151" s="28">
        <f t="shared" si="5"/>
        <v>0</v>
      </c>
      <c r="K151" s="29" t="s">
        <v>50</v>
      </c>
      <c r="L151" s="21" t="s">
        <v>21</v>
      </c>
      <c r="M151" s="29" t="s">
        <v>51</v>
      </c>
      <c r="N151" s="30" t="str">
        <f>VLOOKUP(M151,[10]OPERACIONAL!$A$1:$C$12,2,FALSE)</f>
        <v>SELECIONAR</v>
      </c>
    </row>
    <row r="152" spans="2:14" ht="12.75" thickBot="1">
      <c r="B152" s="23" t="str">
        <f t="shared" si="4"/>
        <v/>
      </c>
      <c r="C152" s="15"/>
      <c r="D152" s="25"/>
      <c r="E152" s="25"/>
      <c r="F152" s="24" t="s">
        <v>18</v>
      </c>
      <c r="G152" s="26">
        <v>1</v>
      </c>
      <c r="H152" s="31"/>
      <c r="I152" s="27">
        <v>0</v>
      </c>
      <c r="J152" s="28">
        <f t="shared" si="5"/>
        <v>0</v>
      </c>
      <c r="K152" s="29" t="s">
        <v>50</v>
      </c>
      <c r="L152" s="21" t="s">
        <v>21</v>
      </c>
      <c r="M152" s="29" t="s">
        <v>51</v>
      </c>
      <c r="N152" s="30" t="str">
        <f>VLOOKUP(M152,[10]OPERACIONAL!$A$1:$C$12,2,FALSE)</f>
        <v>SELECIONAR</v>
      </c>
    </row>
    <row r="153" spans="2:14" ht="12.75" thickBot="1">
      <c r="B153" s="23" t="str">
        <f t="shared" si="4"/>
        <v/>
      </c>
      <c r="C153" s="15"/>
      <c r="D153" s="25"/>
      <c r="E153" s="25"/>
      <c r="F153" s="24" t="s">
        <v>18</v>
      </c>
      <c r="G153" s="26">
        <v>1</v>
      </c>
      <c r="H153" s="31"/>
      <c r="I153" s="27">
        <v>0</v>
      </c>
      <c r="J153" s="28">
        <f t="shared" si="5"/>
        <v>0</v>
      </c>
      <c r="K153" s="29" t="s">
        <v>50</v>
      </c>
      <c r="L153" s="21" t="s">
        <v>21</v>
      </c>
      <c r="M153" s="29" t="s">
        <v>51</v>
      </c>
      <c r="N153" s="30" t="str">
        <f>VLOOKUP(M153,[10]OPERACIONAL!$A$1:$C$12,2,FALSE)</f>
        <v>SELECIONAR</v>
      </c>
    </row>
    <row r="154" spans="2:14" ht="12.75" thickBot="1">
      <c r="B154" s="23" t="str">
        <f t="shared" si="4"/>
        <v/>
      </c>
      <c r="C154" s="15"/>
      <c r="D154" s="25"/>
      <c r="E154" s="25"/>
      <c r="F154" s="24" t="s">
        <v>18</v>
      </c>
      <c r="G154" s="26">
        <v>1</v>
      </c>
      <c r="H154" s="31"/>
      <c r="I154" s="27">
        <v>0</v>
      </c>
      <c r="J154" s="28">
        <f t="shared" si="5"/>
        <v>0</v>
      </c>
      <c r="K154" s="29" t="s">
        <v>50</v>
      </c>
      <c r="L154" s="21" t="s">
        <v>21</v>
      </c>
      <c r="M154" s="29" t="s">
        <v>51</v>
      </c>
      <c r="N154" s="30" t="str">
        <f>VLOOKUP(M154,[10]OPERACIONAL!$A$1:$C$12,2,FALSE)</f>
        <v>SELECIONAR</v>
      </c>
    </row>
    <row r="155" spans="2:14" ht="12.75" thickBot="1">
      <c r="B155" s="23" t="str">
        <f t="shared" si="4"/>
        <v/>
      </c>
      <c r="C155" s="15"/>
      <c r="D155" s="25"/>
      <c r="E155" s="25"/>
      <c r="F155" s="24" t="s">
        <v>18</v>
      </c>
      <c r="G155" s="26">
        <v>1</v>
      </c>
      <c r="H155" s="31"/>
      <c r="I155" s="27">
        <v>0</v>
      </c>
      <c r="J155" s="28">
        <f t="shared" si="5"/>
        <v>0</v>
      </c>
      <c r="K155" s="29" t="s">
        <v>50</v>
      </c>
      <c r="L155" s="21" t="s">
        <v>21</v>
      </c>
      <c r="M155" s="29" t="s">
        <v>51</v>
      </c>
      <c r="N155" s="30" t="str">
        <f>VLOOKUP(M155,[10]OPERACIONAL!$A$1:$C$12,2,FALSE)</f>
        <v>SELECIONAR</v>
      </c>
    </row>
    <row r="156" spans="2:14" ht="12.75" thickBot="1">
      <c r="B156" s="23" t="str">
        <f t="shared" si="4"/>
        <v/>
      </c>
      <c r="C156" s="15"/>
      <c r="D156" s="25"/>
      <c r="E156" s="25"/>
      <c r="F156" s="24" t="s">
        <v>18</v>
      </c>
      <c r="G156" s="26">
        <v>1</v>
      </c>
      <c r="H156" s="31"/>
      <c r="I156" s="27">
        <v>0</v>
      </c>
      <c r="J156" s="28">
        <f t="shared" si="5"/>
        <v>0</v>
      </c>
      <c r="K156" s="29" t="s">
        <v>50</v>
      </c>
      <c r="L156" s="21" t="s">
        <v>21</v>
      </c>
      <c r="M156" s="29" t="s">
        <v>51</v>
      </c>
      <c r="N156" s="30" t="str">
        <f>VLOOKUP(M156,[10]OPERACIONAL!$A$1:$C$12,2,FALSE)</f>
        <v>SELECIONAR</v>
      </c>
    </row>
    <row r="157" spans="2:14" ht="12.75" thickBot="1">
      <c r="B157" s="23" t="str">
        <f t="shared" si="4"/>
        <v/>
      </c>
      <c r="C157" s="15"/>
      <c r="D157" s="25"/>
      <c r="E157" s="25"/>
      <c r="F157" s="24" t="s">
        <v>18</v>
      </c>
      <c r="G157" s="26">
        <v>1</v>
      </c>
      <c r="H157" s="31"/>
      <c r="I157" s="27">
        <v>0</v>
      </c>
      <c r="J157" s="28">
        <f t="shared" si="5"/>
        <v>0</v>
      </c>
      <c r="K157" s="29" t="s">
        <v>50</v>
      </c>
      <c r="L157" s="21" t="s">
        <v>21</v>
      </c>
      <c r="M157" s="29" t="s">
        <v>51</v>
      </c>
      <c r="N157" s="30" t="str">
        <f>VLOOKUP(M157,[10]OPERACIONAL!$A$1:$C$12,2,FALSE)</f>
        <v>SELECIONAR</v>
      </c>
    </row>
    <row r="158" spans="2:14" ht="12.75" thickBot="1">
      <c r="B158" s="23" t="str">
        <f t="shared" si="4"/>
        <v/>
      </c>
      <c r="C158" s="15"/>
      <c r="D158" s="25"/>
      <c r="E158" s="25"/>
      <c r="F158" s="24" t="s">
        <v>18</v>
      </c>
      <c r="G158" s="26">
        <v>1</v>
      </c>
      <c r="H158" s="31"/>
      <c r="I158" s="27">
        <v>0</v>
      </c>
      <c r="J158" s="28">
        <f t="shared" si="5"/>
        <v>0</v>
      </c>
      <c r="K158" s="29" t="s">
        <v>50</v>
      </c>
      <c r="L158" s="21" t="s">
        <v>21</v>
      </c>
      <c r="M158" s="29" t="s">
        <v>51</v>
      </c>
      <c r="N158" s="30" t="str">
        <f>VLOOKUP(M158,[10]OPERACIONAL!$A$1:$C$12,2,FALSE)</f>
        <v>SELECIONAR</v>
      </c>
    </row>
    <row r="159" spans="2:14" ht="12.75" thickBot="1">
      <c r="B159" s="23" t="str">
        <f t="shared" si="4"/>
        <v/>
      </c>
      <c r="C159" s="15"/>
      <c r="D159" s="25"/>
      <c r="E159" s="25"/>
      <c r="F159" s="24" t="s">
        <v>18</v>
      </c>
      <c r="G159" s="26">
        <v>1</v>
      </c>
      <c r="H159" s="31"/>
      <c r="I159" s="27">
        <v>0</v>
      </c>
      <c r="J159" s="28">
        <f t="shared" si="5"/>
        <v>0</v>
      </c>
      <c r="K159" s="29" t="s">
        <v>50</v>
      </c>
      <c r="L159" s="21" t="s">
        <v>21</v>
      </c>
      <c r="M159" s="29" t="s">
        <v>51</v>
      </c>
      <c r="N159" s="30" t="str">
        <f>VLOOKUP(M159,[10]OPERACIONAL!$A$1:$C$12,2,FALSE)</f>
        <v>SELECIONAR</v>
      </c>
    </row>
    <row r="160" spans="2:14" ht="12.75" thickBot="1">
      <c r="B160" s="23" t="str">
        <f t="shared" si="4"/>
        <v/>
      </c>
      <c r="C160" s="15"/>
      <c r="D160" s="25"/>
      <c r="E160" s="25"/>
      <c r="F160" s="24" t="s">
        <v>18</v>
      </c>
      <c r="G160" s="26">
        <v>1</v>
      </c>
      <c r="H160" s="31"/>
      <c r="I160" s="27">
        <v>0</v>
      </c>
      <c r="J160" s="28">
        <f t="shared" si="5"/>
        <v>0</v>
      </c>
      <c r="K160" s="29" t="s">
        <v>50</v>
      </c>
      <c r="L160" s="21" t="s">
        <v>21</v>
      </c>
      <c r="M160" s="29" t="s">
        <v>51</v>
      </c>
      <c r="N160" s="30" t="str">
        <f>VLOOKUP(M160,[10]OPERACIONAL!$A$1:$C$12,2,FALSE)</f>
        <v>SELECIONAR</v>
      </c>
    </row>
    <row r="161" spans="2:14" ht="12.75" thickBot="1">
      <c r="B161" s="23" t="str">
        <f t="shared" si="4"/>
        <v/>
      </c>
      <c r="C161" s="15"/>
      <c r="D161" s="25"/>
      <c r="E161" s="25"/>
      <c r="F161" s="24" t="s">
        <v>18</v>
      </c>
      <c r="G161" s="26">
        <v>1</v>
      </c>
      <c r="H161" s="31"/>
      <c r="I161" s="27">
        <v>0</v>
      </c>
      <c r="J161" s="28">
        <f t="shared" si="5"/>
        <v>0</v>
      </c>
      <c r="K161" s="29" t="s">
        <v>50</v>
      </c>
      <c r="L161" s="21" t="s">
        <v>21</v>
      </c>
      <c r="M161" s="29" t="s">
        <v>51</v>
      </c>
      <c r="N161" s="30" t="str">
        <f>VLOOKUP(M161,[10]OPERACIONAL!$A$1:$C$12,2,FALSE)</f>
        <v>SELECIONAR</v>
      </c>
    </row>
    <row r="162" spans="2:14" ht="12.75" thickBot="1">
      <c r="B162" s="23" t="str">
        <f t="shared" si="4"/>
        <v/>
      </c>
      <c r="C162" s="15"/>
      <c r="D162" s="25"/>
      <c r="E162" s="25"/>
      <c r="F162" s="24" t="s">
        <v>18</v>
      </c>
      <c r="G162" s="26">
        <v>1</v>
      </c>
      <c r="H162" s="31"/>
      <c r="I162" s="27">
        <v>0</v>
      </c>
      <c r="J162" s="28">
        <f t="shared" si="5"/>
        <v>0</v>
      </c>
      <c r="K162" s="29" t="s">
        <v>50</v>
      </c>
      <c r="L162" s="21" t="s">
        <v>21</v>
      </c>
      <c r="M162" s="29" t="s">
        <v>51</v>
      </c>
      <c r="N162" s="30" t="str">
        <f>VLOOKUP(M162,[10]OPERACIONAL!$A$1:$C$12,2,FALSE)</f>
        <v>SELECIONAR</v>
      </c>
    </row>
    <row r="163" spans="2:14" ht="12.75" thickBot="1">
      <c r="B163" s="23" t="str">
        <f t="shared" si="4"/>
        <v/>
      </c>
      <c r="C163" s="15"/>
      <c r="D163" s="25"/>
      <c r="E163" s="25"/>
      <c r="F163" s="24" t="s">
        <v>18</v>
      </c>
      <c r="G163" s="26">
        <v>1</v>
      </c>
      <c r="H163" s="31"/>
      <c r="I163" s="27">
        <v>0</v>
      </c>
      <c r="J163" s="28">
        <f t="shared" si="5"/>
        <v>0</v>
      </c>
      <c r="K163" s="29" t="s">
        <v>50</v>
      </c>
      <c r="L163" s="21" t="s">
        <v>21</v>
      </c>
      <c r="M163" s="29" t="s">
        <v>51</v>
      </c>
      <c r="N163" s="30" t="str">
        <f>VLOOKUP(M163,[10]OPERACIONAL!$A$1:$C$12,2,FALSE)</f>
        <v>SELECIONAR</v>
      </c>
    </row>
    <row r="164" spans="2:14" ht="12.75" thickBot="1">
      <c r="B164" s="23" t="str">
        <f t="shared" si="4"/>
        <v/>
      </c>
      <c r="C164" s="15"/>
      <c r="D164" s="25"/>
      <c r="E164" s="25"/>
      <c r="F164" s="24" t="s">
        <v>18</v>
      </c>
      <c r="G164" s="26">
        <v>1</v>
      </c>
      <c r="H164" s="31"/>
      <c r="I164" s="27">
        <v>0</v>
      </c>
      <c r="J164" s="28">
        <f t="shared" si="5"/>
        <v>0</v>
      </c>
      <c r="K164" s="29" t="s">
        <v>50</v>
      </c>
      <c r="L164" s="21" t="s">
        <v>21</v>
      </c>
      <c r="M164" s="29" t="s">
        <v>51</v>
      </c>
      <c r="N164" s="30" t="str">
        <f>VLOOKUP(M164,[10]OPERACIONAL!$A$1:$C$12,2,FALSE)</f>
        <v>SELECIONAR</v>
      </c>
    </row>
    <row r="165" spans="2:14" ht="12.75" thickBot="1">
      <c r="B165" s="23" t="str">
        <f t="shared" si="4"/>
        <v/>
      </c>
      <c r="C165" s="15"/>
      <c r="D165" s="25"/>
      <c r="E165" s="25"/>
      <c r="F165" s="24" t="s">
        <v>18</v>
      </c>
      <c r="G165" s="26">
        <v>1</v>
      </c>
      <c r="H165" s="31"/>
      <c r="I165" s="27">
        <v>0</v>
      </c>
      <c r="J165" s="28">
        <f t="shared" si="5"/>
        <v>0</v>
      </c>
      <c r="K165" s="29" t="s">
        <v>50</v>
      </c>
      <c r="L165" s="21" t="s">
        <v>21</v>
      </c>
      <c r="M165" s="29" t="s">
        <v>51</v>
      </c>
      <c r="N165" s="30" t="str">
        <f>VLOOKUP(M165,[10]OPERACIONAL!$A$1:$C$12,2,FALSE)</f>
        <v>SELECIONAR</v>
      </c>
    </row>
    <row r="166" spans="2:14" ht="12.75" thickBot="1">
      <c r="B166" s="23" t="str">
        <f t="shared" si="4"/>
        <v/>
      </c>
      <c r="C166" s="15"/>
      <c r="D166" s="25"/>
      <c r="E166" s="25"/>
      <c r="F166" s="24" t="s">
        <v>18</v>
      </c>
      <c r="G166" s="26">
        <v>1</v>
      </c>
      <c r="H166" s="31"/>
      <c r="I166" s="27">
        <v>0</v>
      </c>
      <c r="J166" s="28">
        <f t="shared" si="5"/>
        <v>0</v>
      </c>
      <c r="K166" s="29" t="s">
        <v>50</v>
      </c>
      <c r="L166" s="21" t="s">
        <v>21</v>
      </c>
      <c r="M166" s="29" t="s">
        <v>51</v>
      </c>
      <c r="N166" s="30" t="str">
        <f>VLOOKUP(M166,[10]OPERACIONAL!$A$1:$C$12,2,FALSE)</f>
        <v>SELECIONAR</v>
      </c>
    </row>
    <row r="167" spans="2:14" ht="12.75" thickBot="1">
      <c r="B167" s="23" t="str">
        <f t="shared" si="4"/>
        <v/>
      </c>
      <c r="C167" s="15"/>
      <c r="D167" s="25"/>
      <c r="E167" s="25"/>
      <c r="F167" s="24" t="s">
        <v>18</v>
      </c>
      <c r="G167" s="26">
        <v>1</v>
      </c>
      <c r="H167" s="31"/>
      <c r="I167" s="27">
        <v>0</v>
      </c>
      <c r="J167" s="28">
        <f t="shared" si="5"/>
        <v>0</v>
      </c>
      <c r="K167" s="29" t="s">
        <v>50</v>
      </c>
      <c r="L167" s="21" t="s">
        <v>21</v>
      </c>
      <c r="M167" s="29" t="s">
        <v>51</v>
      </c>
      <c r="N167" s="30" t="str">
        <f>VLOOKUP(M167,[10]OPERACIONAL!$A$1:$C$12,2,FALSE)</f>
        <v>SELECIONAR</v>
      </c>
    </row>
    <row r="168" spans="2:14" ht="12.75" thickBot="1">
      <c r="B168" s="23" t="str">
        <f t="shared" si="4"/>
        <v/>
      </c>
      <c r="C168" s="15"/>
      <c r="D168" s="25"/>
      <c r="E168" s="25"/>
      <c r="F168" s="24" t="s">
        <v>18</v>
      </c>
      <c r="G168" s="26">
        <v>1</v>
      </c>
      <c r="H168" s="31"/>
      <c r="I168" s="27">
        <v>0</v>
      </c>
      <c r="J168" s="28">
        <f t="shared" si="5"/>
        <v>0</v>
      </c>
      <c r="K168" s="29" t="s">
        <v>50</v>
      </c>
      <c r="L168" s="21" t="s">
        <v>21</v>
      </c>
      <c r="M168" s="29" t="s">
        <v>51</v>
      </c>
      <c r="N168" s="30" t="str">
        <f>VLOOKUP(M168,[10]OPERACIONAL!$A$1:$C$12,2,FALSE)</f>
        <v>SELECIONAR</v>
      </c>
    </row>
    <row r="169" spans="2:14" ht="12.75" thickBot="1">
      <c r="B169" s="23" t="str">
        <f t="shared" si="4"/>
        <v/>
      </c>
      <c r="C169" s="15"/>
      <c r="D169" s="25"/>
      <c r="E169" s="25"/>
      <c r="F169" s="24" t="s">
        <v>18</v>
      </c>
      <c r="G169" s="26">
        <v>1</v>
      </c>
      <c r="H169" s="31"/>
      <c r="I169" s="27">
        <v>0</v>
      </c>
      <c r="J169" s="28">
        <f t="shared" si="5"/>
        <v>0</v>
      </c>
      <c r="K169" s="29" t="s">
        <v>50</v>
      </c>
      <c r="L169" s="21" t="s">
        <v>21</v>
      </c>
      <c r="M169" s="29" t="s">
        <v>51</v>
      </c>
      <c r="N169" s="30" t="str">
        <f>VLOOKUP(M169,[10]OPERACIONAL!$A$1:$C$12,2,FALSE)</f>
        <v>SELECIONAR</v>
      </c>
    </row>
    <row r="170" spans="2:14" ht="12.75" thickBot="1">
      <c r="B170" s="23" t="str">
        <f t="shared" si="4"/>
        <v/>
      </c>
      <c r="C170" s="15"/>
      <c r="D170" s="25"/>
      <c r="E170" s="25"/>
      <c r="F170" s="24" t="s">
        <v>18</v>
      </c>
      <c r="G170" s="26">
        <v>1</v>
      </c>
      <c r="H170" s="31"/>
      <c r="I170" s="27">
        <v>0</v>
      </c>
      <c r="J170" s="28">
        <f t="shared" si="5"/>
        <v>0</v>
      </c>
      <c r="K170" s="29" t="s">
        <v>50</v>
      </c>
      <c r="L170" s="21" t="s">
        <v>21</v>
      </c>
      <c r="M170" s="29" t="s">
        <v>51</v>
      </c>
      <c r="N170" s="30" t="str">
        <f>VLOOKUP(M170,[10]OPERACIONAL!$A$1:$C$12,2,FALSE)</f>
        <v>SELECIONAR</v>
      </c>
    </row>
    <row r="171" spans="2:14" ht="12.75" thickBot="1">
      <c r="B171" s="23" t="str">
        <f t="shared" si="4"/>
        <v/>
      </c>
      <c r="C171" s="15"/>
      <c r="D171" s="25"/>
      <c r="E171" s="25"/>
      <c r="F171" s="24" t="s">
        <v>18</v>
      </c>
      <c r="G171" s="26">
        <v>1</v>
      </c>
      <c r="H171" s="31"/>
      <c r="I171" s="27">
        <v>0</v>
      </c>
      <c r="J171" s="28">
        <f t="shared" si="5"/>
        <v>0</v>
      </c>
      <c r="K171" s="29" t="s">
        <v>50</v>
      </c>
      <c r="L171" s="21" t="s">
        <v>21</v>
      </c>
      <c r="M171" s="29" t="s">
        <v>51</v>
      </c>
      <c r="N171" s="30" t="str">
        <f>VLOOKUP(M171,[10]OPERACIONAL!$A$1:$C$12,2,FALSE)</f>
        <v>SELECIONAR</v>
      </c>
    </row>
    <row r="172" spans="2:14" ht="12.75" thickBot="1">
      <c r="B172" s="23" t="str">
        <f t="shared" si="4"/>
        <v/>
      </c>
      <c r="C172" s="15"/>
      <c r="D172" s="25"/>
      <c r="E172" s="25"/>
      <c r="F172" s="24" t="s">
        <v>18</v>
      </c>
      <c r="G172" s="26">
        <v>1</v>
      </c>
      <c r="H172" s="31"/>
      <c r="I172" s="27">
        <v>0</v>
      </c>
      <c r="J172" s="28">
        <f t="shared" si="5"/>
        <v>0</v>
      </c>
      <c r="K172" s="29" t="s">
        <v>50</v>
      </c>
      <c r="L172" s="21" t="s">
        <v>21</v>
      </c>
      <c r="M172" s="29" t="s">
        <v>51</v>
      </c>
      <c r="N172" s="30" t="str">
        <f>VLOOKUP(M172,[10]OPERACIONAL!$A$1:$C$12,2,FALSE)</f>
        <v>SELECIONAR</v>
      </c>
    </row>
    <row r="173" spans="2:14" ht="12.75" thickBot="1">
      <c r="B173" s="23" t="str">
        <f t="shared" si="4"/>
        <v/>
      </c>
      <c r="C173" s="15"/>
      <c r="D173" s="25"/>
      <c r="E173" s="25"/>
      <c r="F173" s="24" t="s">
        <v>18</v>
      </c>
      <c r="G173" s="26">
        <v>1</v>
      </c>
      <c r="H173" s="31"/>
      <c r="I173" s="27">
        <v>0</v>
      </c>
      <c r="J173" s="28">
        <f t="shared" si="5"/>
        <v>0</v>
      </c>
      <c r="K173" s="29" t="s">
        <v>50</v>
      </c>
      <c r="L173" s="21" t="s">
        <v>21</v>
      </c>
      <c r="M173" s="29" t="s">
        <v>51</v>
      </c>
      <c r="N173" s="30" t="str">
        <f>VLOOKUP(M173,[10]OPERACIONAL!$A$1:$C$12,2,FALSE)</f>
        <v>SELECIONAR</v>
      </c>
    </row>
    <row r="174" spans="2:14" ht="12.75" thickBot="1">
      <c r="B174" s="23" t="str">
        <f t="shared" si="4"/>
        <v/>
      </c>
      <c r="C174" s="15"/>
      <c r="D174" s="25"/>
      <c r="E174" s="25"/>
      <c r="F174" s="24" t="s">
        <v>18</v>
      </c>
      <c r="G174" s="26">
        <v>1</v>
      </c>
      <c r="H174" s="31"/>
      <c r="I174" s="27">
        <v>0</v>
      </c>
      <c r="J174" s="28">
        <f t="shared" si="5"/>
        <v>0</v>
      </c>
      <c r="K174" s="29" t="s">
        <v>50</v>
      </c>
      <c r="L174" s="21" t="s">
        <v>21</v>
      </c>
      <c r="M174" s="29" t="s">
        <v>51</v>
      </c>
      <c r="N174" s="30" t="str">
        <f>VLOOKUP(M174,[10]OPERACIONAL!$A$1:$C$12,2,FALSE)</f>
        <v>SELECIONAR</v>
      </c>
    </row>
    <row r="175" spans="2:14" ht="12.75" thickBot="1">
      <c r="B175" s="23" t="str">
        <f t="shared" si="4"/>
        <v/>
      </c>
      <c r="C175" s="15"/>
      <c r="D175" s="25"/>
      <c r="E175" s="25"/>
      <c r="F175" s="24" t="s">
        <v>18</v>
      </c>
      <c r="G175" s="26">
        <v>1</v>
      </c>
      <c r="H175" s="31"/>
      <c r="I175" s="27">
        <v>0</v>
      </c>
      <c r="J175" s="28">
        <f t="shared" si="5"/>
        <v>0</v>
      </c>
      <c r="K175" s="29" t="s">
        <v>50</v>
      </c>
      <c r="L175" s="21" t="s">
        <v>21</v>
      </c>
      <c r="M175" s="29" t="s">
        <v>51</v>
      </c>
      <c r="N175" s="30" t="str">
        <f>VLOOKUP(M175,[10]OPERACIONAL!$A$1:$C$12,2,FALSE)</f>
        <v>SELECIONAR</v>
      </c>
    </row>
    <row r="176" spans="2:14" ht="12.75" thickBot="1">
      <c r="B176" s="23" t="str">
        <f t="shared" si="4"/>
        <v/>
      </c>
      <c r="C176" s="15"/>
      <c r="D176" s="25"/>
      <c r="E176" s="25"/>
      <c r="F176" s="24" t="s">
        <v>18</v>
      </c>
      <c r="G176" s="26">
        <v>1</v>
      </c>
      <c r="H176" s="31"/>
      <c r="I176" s="27">
        <v>0</v>
      </c>
      <c r="J176" s="28">
        <f t="shared" si="5"/>
        <v>0</v>
      </c>
      <c r="K176" s="29" t="s">
        <v>50</v>
      </c>
      <c r="L176" s="21" t="s">
        <v>21</v>
      </c>
      <c r="M176" s="29" t="s">
        <v>51</v>
      </c>
      <c r="N176" s="30" t="str">
        <f>VLOOKUP(M176,[10]OPERACIONAL!$A$1:$C$12,2,FALSE)</f>
        <v>SELECIONAR</v>
      </c>
    </row>
    <row r="177" spans="2:14" ht="12.75" thickBot="1">
      <c r="B177" s="23" t="str">
        <f t="shared" si="4"/>
        <v/>
      </c>
      <c r="C177" s="15"/>
      <c r="D177" s="25"/>
      <c r="E177" s="25"/>
      <c r="F177" s="24" t="s">
        <v>18</v>
      </c>
      <c r="G177" s="26">
        <v>1</v>
      </c>
      <c r="H177" s="31"/>
      <c r="I177" s="27">
        <v>0</v>
      </c>
      <c r="J177" s="28">
        <f t="shared" si="5"/>
        <v>0</v>
      </c>
      <c r="K177" s="29" t="s">
        <v>50</v>
      </c>
      <c r="L177" s="21" t="s">
        <v>21</v>
      </c>
      <c r="M177" s="29" t="s">
        <v>51</v>
      </c>
      <c r="N177" s="30" t="str">
        <f>VLOOKUP(M177,[10]OPERACIONAL!$A$1:$C$12,2,FALSE)</f>
        <v>SELECIONAR</v>
      </c>
    </row>
    <row r="178" spans="2:14" ht="12.75" thickBot="1">
      <c r="B178" s="23" t="str">
        <f t="shared" si="4"/>
        <v/>
      </c>
      <c r="C178" s="15"/>
      <c r="D178" s="25"/>
      <c r="E178" s="25"/>
      <c r="F178" s="24" t="s">
        <v>18</v>
      </c>
      <c r="G178" s="26">
        <v>1</v>
      </c>
      <c r="H178" s="31"/>
      <c r="I178" s="27">
        <v>0</v>
      </c>
      <c r="J178" s="28">
        <f t="shared" si="5"/>
        <v>0</v>
      </c>
      <c r="K178" s="29" t="s">
        <v>50</v>
      </c>
      <c r="L178" s="21" t="s">
        <v>21</v>
      </c>
      <c r="M178" s="29" t="s">
        <v>51</v>
      </c>
      <c r="N178" s="30" t="str">
        <f>VLOOKUP(M178,[10]OPERACIONAL!$A$1:$C$12,2,FALSE)</f>
        <v>SELECIONAR</v>
      </c>
    </row>
    <row r="179" spans="2:14" ht="12.75" thickBot="1">
      <c r="B179" s="23" t="str">
        <f t="shared" si="4"/>
        <v/>
      </c>
      <c r="C179" s="15"/>
      <c r="D179" s="25"/>
      <c r="E179" s="25"/>
      <c r="F179" s="24" t="s">
        <v>18</v>
      </c>
      <c r="G179" s="26">
        <v>1</v>
      </c>
      <c r="H179" s="31"/>
      <c r="I179" s="27">
        <v>0</v>
      </c>
      <c r="J179" s="28">
        <f t="shared" si="5"/>
        <v>0</v>
      </c>
      <c r="K179" s="29" t="s">
        <v>50</v>
      </c>
      <c r="L179" s="21" t="s">
        <v>21</v>
      </c>
      <c r="M179" s="29" t="s">
        <v>51</v>
      </c>
      <c r="N179" s="30" t="str">
        <f>VLOOKUP(M179,[10]OPERACIONAL!$A$1:$C$12,2,FALSE)</f>
        <v>SELECIONAR</v>
      </c>
    </row>
    <row r="180" spans="2:14" ht="12.75" thickBot="1">
      <c r="B180" s="23" t="str">
        <f t="shared" si="4"/>
        <v/>
      </c>
      <c r="C180" s="15"/>
      <c r="D180" s="25"/>
      <c r="E180" s="25"/>
      <c r="F180" s="24" t="s">
        <v>18</v>
      </c>
      <c r="G180" s="26">
        <v>1</v>
      </c>
      <c r="H180" s="31"/>
      <c r="I180" s="27">
        <v>0</v>
      </c>
      <c r="J180" s="28">
        <f t="shared" si="5"/>
        <v>0</v>
      </c>
      <c r="K180" s="29" t="s">
        <v>50</v>
      </c>
      <c r="L180" s="21" t="s">
        <v>21</v>
      </c>
      <c r="M180" s="29" t="s">
        <v>51</v>
      </c>
      <c r="N180" s="30" t="str">
        <f>VLOOKUP(M180,[10]OPERACIONAL!$A$1:$C$12,2,FALSE)</f>
        <v>SELECIONAR</v>
      </c>
    </row>
    <row r="181" spans="2:14" ht="12.75" thickBot="1">
      <c r="B181" s="23" t="str">
        <f t="shared" si="4"/>
        <v/>
      </c>
      <c r="C181" s="15"/>
      <c r="D181" s="25"/>
      <c r="E181" s="25"/>
      <c r="F181" s="24" t="s">
        <v>18</v>
      </c>
      <c r="G181" s="26">
        <v>1</v>
      </c>
      <c r="H181" s="31"/>
      <c r="I181" s="27">
        <v>0</v>
      </c>
      <c r="J181" s="28">
        <f t="shared" si="5"/>
        <v>0</v>
      </c>
      <c r="K181" s="29" t="s">
        <v>50</v>
      </c>
      <c r="L181" s="21" t="s">
        <v>21</v>
      </c>
      <c r="M181" s="29" t="s">
        <v>51</v>
      </c>
      <c r="N181" s="30" t="str">
        <f>VLOOKUP(M181,[10]OPERACIONAL!$A$1:$C$12,2,FALSE)</f>
        <v>SELECIONAR</v>
      </c>
    </row>
    <row r="182" spans="2:14" ht="12.75" thickBot="1">
      <c r="B182" s="23" t="str">
        <f t="shared" si="4"/>
        <v/>
      </c>
      <c r="C182" s="15"/>
      <c r="D182" s="25"/>
      <c r="E182" s="25"/>
      <c r="F182" s="24" t="s">
        <v>18</v>
      </c>
      <c r="G182" s="26">
        <v>1</v>
      </c>
      <c r="H182" s="31"/>
      <c r="I182" s="27">
        <v>0</v>
      </c>
      <c r="J182" s="28">
        <f t="shared" si="5"/>
        <v>0</v>
      </c>
      <c r="K182" s="29" t="s">
        <v>50</v>
      </c>
      <c r="L182" s="21" t="s">
        <v>21</v>
      </c>
      <c r="M182" s="29" t="s">
        <v>51</v>
      </c>
      <c r="N182" s="30" t="str">
        <f>VLOOKUP(M182,[10]OPERACIONAL!$A$1:$C$12,2,FALSE)</f>
        <v>SELECIONAR</v>
      </c>
    </row>
    <row r="183" spans="2:14" ht="12.75" thickBot="1">
      <c r="B183" s="23" t="str">
        <f t="shared" si="4"/>
        <v/>
      </c>
      <c r="C183" s="15"/>
      <c r="D183" s="25"/>
      <c r="E183" s="25"/>
      <c r="F183" s="24" t="s">
        <v>18</v>
      </c>
      <c r="G183" s="26">
        <v>1</v>
      </c>
      <c r="H183" s="31"/>
      <c r="I183" s="27">
        <v>0</v>
      </c>
      <c r="J183" s="28">
        <f t="shared" si="5"/>
        <v>0</v>
      </c>
      <c r="K183" s="29" t="s">
        <v>50</v>
      </c>
      <c r="L183" s="21" t="s">
        <v>21</v>
      </c>
      <c r="M183" s="29" t="s">
        <v>51</v>
      </c>
      <c r="N183" s="30" t="str">
        <f>VLOOKUP(M183,[10]OPERACIONAL!$A$1:$C$12,2,FALSE)</f>
        <v>SELECIONAR</v>
      </c>
    </row>
    <row r="184" spans="2:14" ht="12.75" thickBot="1">
      <c r="B184" s="23" t="str">
        <f t="shared" si="4"/>
        <v/>
      </c>
      <c r="C184" s="15"/>
      <c r="D184" s="25"/>
      <c r="E184" s="25"/>
      <c r="F184" s="24" t="s">
        <v>18</v>
      </c>
      <c r="G184" s="26">
        <v>1</v>
      </c>
      <c r="H184" s="31"/>
      <c r="I184" s="27">
        <v>0</v>
      </c>
      <c r="J184" s="28">
        <f t="shared" si="5"/>
        <v>0</v>
      </c>
      <c r="K184" s="29" t="s">
        <v>50</v>
      </c>
      <c r="L184" s="21" t="s">
        <v>21</v>
      </c>
      <c r="M184" s="29" t="s">
        <v>51</v>
      </c>
      <c r="N184" s="30" t="str">
        <f>VLOOKUP(M184,[10]OPERACIONAL!$A$1:$C$12,2,FALSE)</f>
        <v>SELECIONAR</v>
      </c>
    </row>
    <row r="185" spans="2:14" ht="12.75" thickBot="1">
      <c r="B185" s="23" t="str">
        <f t="shared" si="4"/>
        <v/>
      </c>
      <c r="C185" s="15"/>
      <c r="D185" s="25"/>
      <c r="E185" s="25"/>
      <c r="F185" s="24" t="s">
        <v>18</v>
      </c>
      <c r="G185" s="26">
        <v>1</v>
      </c>
      <c r="H185" s="31"/>
      <c r="I185" s="27">
        <v>0</v>
      </c>
      <c r="J185" s="28">
        <f t="shared" si="5"/>
        <v>0</v>
      </c>
      <c r="K185" s="29" t="s">
        <v>50</v>
      </c>
      <c r="L185" s="21" t="s">
        <v>21</v>
      </c>
      <c r="M185" s="29" t="s">
        <v>51</v>
      </c>
      <c r="N185" s="30" t="str">
        <f>VLOOKUP(M185,[10]OPERACIONAL!$A$1:$C$12,2,FALSE)</f>
        <v>SELECIONAR</v>
      </c>
    </row>
    <row r="186" spans="2:14" ht="12.75" thickBot="1">
      <c r="B186" s="23" t="str">
        <f t="shared" si="4"/>
        <v/>
      </c>
      <c r="C186" s="15"/>
      <c r="D186" s="25"/>
      <c r="E186" s="25"/>
      <c r="F186" s="24" t="s">
        <v>18</v>
      </c>
      <c r="G186" s="26">
        <v>1</v>
      </c>
      <c r="H186" s="31"/>
      <c r="I186" s="27">
        <v>0</v>
      </c>
      <c r="J186" s="28">
        <f t="shared" si="5"/>
        <v>0</v>
      </c>
      <c r="K186" s="29" t="s">
        <v>50</v>
      </c>
      <c r="L186" s="21" t="s">
        <v>21</v>
      </c>
      <c r="M186" s="29" t="s">
        <v>51</v>
      </c>
      <c r="N186" s="30" t="str">
        <f>VLOOKUP(M186,[10]OPERACIONAL!$A$1:$C$12,2,FALSE)</f>
        <v>SELECIONAR</v>
      </c>
    </row>
    <row r="187" spans="2:14" ht="12.75" thickBot="1">
      <c r="B187" s="23" t="str">
        <f t="shared" si="4"/>
        <v/>
      </c>
      <c r="C187" s="15"/>
      <c r="D187" s="25"/>
      <c r="E187" s="25"/>
      <c r="F187" s="24" t="s">
        <v>18</v>
      </c>
      <c r="G187" s="26">
        <v>1</v>
      </c>
      <c r="H187" s="31"/>
      <c r="I187" s="27">
        <v>0</v>
      </c>
      <c r="J187" s="28">
        <f t="shared" si="5"/>
        <v>0</v>
      </c>
      <c r="K187" s="29" t="s">
        <v>50</v>
      </c>
      <c r="L187" s="21" t="s">
        <v>21</v>
      </c>
      <c r="M187" s="29" t="s">
        <v>51</v>
      </c>
      <c r="N187" s="30" t="str">
        <f>VLOOKUP(M187,[10]OPERACIONAL!$A$1:$C$12,2,FALSE)</f>
        <v>SELECIONAR</v>
      </c>
    </row>
    <row r="188" spans="2:14" ht="12.75" thickBot="1">
      <c r="B188" s="23" t="str">
        <f t="shared" si="4"/>
        <v/>
      </c>
      <c r="C188" s="15"/>
      <c r="D188" s="25"/>
      <c r="E188" s="25"/>
      <c r="F188" s="24" t="s">
        <v>18</v>
      </c>
      <c r="G188" s="26">
        <v>1</v>
      </c>
      <c r="H188" s="31"/>
      <c r="I188" s="27">
        <v>0</v>
      </c>
      <c r="J188" s="28">
        <f t="shared" si="5"/>
        <v>0</v>
      </c>
      <c r="K188" s="29" t="s">
        <v>50</v>
      </c>
      <c r="L188" s="21" t="s">
        <v>21</v>
      </c>
      <c r="M188" s="29" t="s">
        <v>51</v>
      </c>
      <c r="N188" s="30" t="str">
        <f>VLOOKUP(M188,[10]OPERACIONAL!$A$1:$C$12,2,FALSE)</f>
        <v>SELECIONAR</v>
      </c>
    </row>
    <row r="189" spans="2:14" ht="12.75" thickBot="1">
      <c r="B189" s="23" t="str">
        <f t="shared" si="4"/>
        <v/>
      </c>
      <c r="C189" s="15"/>
      <c r="D189" s="25"/>
      <c r="E189" s="25"/>
      <c r="F189" s="24" t="s">
        <v>18</v>
      </c>
      <c r="G189" s="26">
        <v>1</v>
      </c>
      <c r="H189" s="31"/>
      <c r="I189" s="27">
        <v>0</v>
      </c>
      <c r="J189" s="28">
        <f t="shared" si="5"/>
        <v>0</v>
      </c>
      <c r="K189" s="29" t="s">
        <v>50</v>
      </c>
      <c r="L189" s="21" t="s">
        <v>21</v>
      </c>
      <c r="M189" s="29" t="s">
        <v>51</v>
      </c>
      <c r="N189" s="30" t="str">
        <f>VLOOKUP(M189,[10]OPERACIONAL!$A$1:$C$12,2,FALSE)</f>
        <v>SELECIONAR</v>
      </c>
    </row>
    <row r="190" spans="2:14" ht="12.75" thickBot="1">
      <c r="B190" s="23" t="str">
        <f t="shared" si="4"/>
        <v/>
      </c>
      <c r="C190" s="15"/>
      <c r="D190" s="25"/>
      <c r="E190" s="25"/>
      <c r="F190" s="24" t="s">
        <v>18</v>
      </c>
      <c r="G190" s="26">
        <v>1</v>
      </c>
      <c r="H190" s="31"/>
      <c r="I190" s="27">
        <v>0</v>
      </c>
      <c r="J190" s="28">
        <f t="shared" si="5"/>
        <v>0</v>
      </c>
      <c r="K190" s="29" t="s">
        <v>50</v>
      </c>
      <c r="L190" s="21" t="s">
        <v>21</v>
      </c>
      <c r="M190" s="29" t="s">
        <v>51</v>
      </c>
      <c r="N190" s="30" t="str">
        <f>VLOOKUP(M190,[10]OPERACIONAL!$A$1:$C$12,2,FALSE)</f>
        <v>SELECIONAR</v>
      </c>
    </row>
    <row r="191" spans="2:14" ht="12.75" thickBot="1">
      <c r="B191" s="23" t="str">
        <f t="shared" si="4"/>
        <v/>
      </c>
      <c r="C191" s="15"/>
      <c r="D191" s="25"/>
      <c r="E191" s="25"/>
      <c r="F191" s="24" t="s">
        <v>18</v>
      </c>
      <c r="G191" s="26">
        <v>1</v>
      </c>
      <c r="H191" s="31"/>
      <c r="I191" s="27">
        <v>0</v>
      </c>
      <c r="J191" s="28">
        <f t="shared" si="5"/>
        <v>0</v>
      </c>
      <c r="K191" s="29" t="s">
        <v>50</v>
      </c>
      <c r="L191" s="21" t="s">
        <v>21</v>
      </c>
      <c r="M191" s="29" t="s">
        <v>51</v>
      </c>
      <c r="N191" s="30" t="str">
        <f>VLOOKUP(M191,[10]OPERACIONAL!$A$1:$C$12,2,FALSE)</f>
        <v>SELECIONAR</v>
      </c>
    </row>
    <row r="192" spans="2:14" ht="12.75" thickBot="1">
      <c r="B192" s="23" t="str">
        <f t="shared" si="4"/>
        <v/>
      </c>
      <c r="C192" s="15"/>
      <c r="D192" s="25"/>
      <c r="E192" s="25"/>
      <c r="F192" s="24" t="s">
        <v>18</v>
      </c>
      <c r="G192" s="26">
        <v>1</v>
      </c>
      <c r="H192" s="31"/>
      <c r="I192" s="27">
        <v>0</v>
      </c>
      <c r="J192" s="28">
        <f t="shared" si="5"/>
        <v>0</v>
      </c>
      <c r="K192" s="29" t="s">
        <v>50</v>
      </c>
      <c r="L192" s="21" t="s">
        <v>21</v>
      </c>
      <c r="M192" s="29" t="s">
        <v>51</v>
      </c>
      <c r="N192" s="30" t="str">
        <f>VLOOKUP(M192,[10]OPERACIONAL!$A$1:$C$12,2,FALSE)</f>
        <v>SELECIONAR</v>
      </c>
    </row>
    <row r="193" spans="2:14" ht="12.75" thickBot="1">
      <c r="B193" s="23" t="str">
        <f t="shared" si="4"/>
        <v/>
      </c>
      <c r="C193" s="15"/>
      <c r="D193" s="25"/>
      <c r="E193" s="25"/>
      <c r="F193" s="24" t="s">
        <v>18</v>
      </c>
      <c r="G193" s="26">
        <v>1</v>
      </c>
      <c r="H193" s="31"/>
      <c r="I193" s="27">
        <v>0</v>
      </c>
      <c r="J193" s="28">
        <f t="shared" si="5"/>
        <v>0</v>
      </c>
      <c r="K193" s="29" t="s">
        <v>50</v>
      </c>
      <c r="L193" s="21" t="s">
        <v>21</v>
      </c>
      <c r="M193" s="29" t="s">
        <v>51</v>
      </c>
      <c r="N193" s="30" t="str">
        <f>VLOOKUP(M193,[10]OPERACIONAL!$A$1:$C$12,2,FALSE)</f>
        <v>SELECIONAR</v>
      </c>
    </row>
    <row r="194" spans="2:14" ht="12.75" thickBot="1">
      <c r="B194" s="23" t="str">
        <f t="shared" si="4"/>
        <v/>
      </c>
      <c r="C194" s="15"/>
      <c r="D194" s="25"/>
      <c r="E194" s="25"/>
      <c r="F194" s="24" t="s">
        <v>18</v>
      </c>
      <c r="G194" s="26">
        <v>1</v>
      </c>
      <c r="H194" s="31"/>
      <c r="I194" s="27">
        <v>0</v>
      </c>
      <c r="J194" s="28">
        <f t="shared" si="5"/>
        <v>0</v>
      </c>
      <c r="K194" s="29" t="s">
        <v>50</v>
      </c>
      <c r="L194" s="21" t="s">
        <v>21</v>
      </c>
      <c r="M194" s="29" t="s">
        <v>51</v>
      </c>
      <c r="N194" s="30" t="str">
        <f>VLOOKUP(M194,[10]OPERACIONAL!$A$1:$C$12,2,FALSE)</f>
        <v>SELECIONAR</v>
      </c>
    </row>
    <row r="195" spans="2:14" ht="12.75" thickBot="1">
      <c r="B195" s="23" t="str">
        <f t="shared" si="4"/>
        <v/>
      </c>
      <c r="C195" s="15"/>
      <c r="D195" s="25"/>
      <c r="E195" s="25"/>
      <c r="F195" s="24" t="s">
        <v>18</v>
      </c>
      <c r="G195" s="26">
        <v>1</v>
      </c>
      <c r="H195" s="31"/>
      <c r="I195" s="27">
        <v>0</v>
      </c>
      <c r="J195" s="28">
        <f t="shared" si="5"/>
        <v>0</v>
      </c>
      <c r="K195" s="29" t="s">
        <v>50</v>
      </c>
      <c r="L195" s="21" t="s">
        <v>21</v>
      </c>
      <c r="M195" s="29" t="s">
        <v>51</v>
      </c>
      <c r="N195" s="30" t="str">
        <f>VLOOKUP(M195,[10]OPERACIONAL!$A$1:$C$12,2,FALSE)</f>
        <v>SELECIONAR</v>
      </c>
    </row>
    <row r="196" spans="2:14" ht="12.75" thickBot="1">
      <c r="B196" s="23" t="str">
        <f t="shared" si="4"/>
        <v/>
      </c>
      <c r="C196" s="15"/>
      <c r="D196" s="25"/>
      <c r="E196" s="25"/>
      <c r="F196" s="24" t="s">
        <v>18</v>
      </c>
      <c r="G196" s="26">
        <v>1</v>
      </c>
      <c r="H196" s="31"/>
      <c r="I196" s="27">
        <v>0</v>
      </c>
      <c r="J196" s="28">
        <f t="shared" si="5"/>
        <v>0</v>
      </c>
      <c r="K196" s="29" t="s">
        <v>50</v>
      </c>
      <c r="L196" s="21" t="s">
        <v>21</v>
      </c>
      <c r="M196" s="29" t="s">
        <v>51</v>
      </c>
      <c r="N196" s="30" t="str">
        <f>VLOOKUP(M196,[10]OPERACIONAL!$A$1:$C$12,2,FALSE)</f>
        <v>SELECIONAR</v>
      </c>
    </row>
    <row r="197" spans="2:14" ht="12.75" thickBot="1">
      <c r="B197" s="23" t="str">
        <f t="shared" ref="B197:B260" si="6">MID(C197,1,2)</f>
        <v/>
      </c>
      <c r="C197" s="15"/>
      <c r="D197" s="25"/>
      <c r="E197" s="25"/>
      <c r="F197" s="24" t="s">
        <v>18</v>
      </c>
      <c r="G197" s="26">
        <v>1</v>
      </c>
      <c r="H197" s="31"/>
      <c r="I197" s="27">
        <v>0</v>
      </c>
      <c r="J197" s="28">
        <f t="shared" ref="J197:J260" si="7">G197*I197</f>
        <v>0</v>
      </c>
      <c r="K197" s="29" t="s">
        <v>50</v>
      </c>
      <c r="L197" s="21" t="s">
        <v>21</v>
      </c>
      <c r="M197" s="29" t="s">
        <v>51</v>
      </c>
      <c r="N197" s="30" t="str">
        <f>VLOOKUP(M197,[10]OPERACIONAL!$A$1:$C$12,2,FALSE)</f>
        <v>SELECIONAR</v>
      </c>
    </row>
    <row r="198" spans="2:14" ht="12.75" thickBot="1">
      <c r="B198" s="23" t="str">
        <f t="shared" si="6"/>
        <v/>
      </c>
      <c r="C198" s="15"/>
      <c r="D198" s="25"/>
      <c r="E198" s="25"/>
      <c r="F198" s="24" t="s">
        <v>18</v>
      </c>
      <c r="G198" s="26">
        <v>1</v>
      </c>
      <c r="H198" s="31"/>
      <c r="I198" s="27">
        <v>0</v>
      </c>
      <c r="J198" s="28">
        <f t="shared" si="7"/>
        <v>0</v>
      </c>
      <c r="K198" s="29" t="s">
        <v>50</v>
      </c>
      <c r="L198" s="21" t="s">
        <v>21</v>
      </c>
      <c r="M198" s="29" t="s">
        <v>51</v>
      </c>
      <c r="N198" s="30" t="str">
        <f>VLOOKUP(M198,[10]OPERACIONAL!$A$1:$C$12,2,FALSE)</f>
        <v>SELECIONAR</v>
      </c>
    </row>
    <row r="199" spans="2:14" ht="12.75" thickBot="1">
      <c r="B199" s="23" t="str">
        <f t="shared" si="6"/>
        <v/>
      </c>
      <c r="C199" s="15"/>
      <c r="D199" s="25"/>
      <c r="E199" s="25"/>
      <c r="F199" s="24" t="s">
        <v>18</v>
      </c>
      <c r="G199" s="26">
        <v>1</v>
      </c>
      <c r="H199" s="31"/>
      <c r="I199" s="27">
        <v>0</v>
      </c>
      <c r="J199" s="28">
        <f t="shared" si="7"/>
        <v>0</v>
      </c>
      <c r="K199" s="29" t="s">
        <v>50</v>
      </c>
      <c r="L199" s="21" t="s">
        <v>21</v>
      </c>
      <c r="M199" s="29" t="s">
        <v>51</v>
      </c>
      <c r="N199" s="30" t="str">
        <f>VLOOKUP(M199,[10]OPERACIONAL!$A$1:$C$12,2,FALSE)</f>
        <v>SELECIONAR</v>
      </c>
    </row>
    <row r="200" spans="2:14" ht="12.75" thickBot="1">
      <c r="B200" s="23" t="str">
        <f t="shared" si="6"/>
        <v/>
      </c>
      <c r="C200" s="15"/>
      <c r="D200" s="25"/>
      <c r="E200" s="25"/>
      <c r="F200" s="24" t="s">
        <v>18</v>
      </c>
      <c r="G200" s="26">
        <v>1</v>
      </c>
      <c r="H200" s="31"/>
      <c r="I200" s="27">
        <v>0</v>
      </c>
      <c r="J200" s="28">
        <f t="shared" si="7"/>
        <v>0</v>
      </c>
      <c r="K200" s="29" t="s">
        <v>50</v>
      </c>
      <c r="L200" s="21" t="s">
        <v>21</v>
      </c>
      <c r="M200" s="29" t="s">
        <v>51</v>
      </c>
      <c r="N200" s="30" t="str">
        <f>VLOOKUP(M200,[10]OPERACIONAL!$A$1:$C$12,2,FALSE)</f>
        <v>SELECIONAR</v>
      </c>
    </row>
    <row r="201" spans="2:14" ht="12.75" thickBot="1">
      <c r="B201" s="23" t="str">
        <f t="shared" si="6"/>
        <v/>
      </c>
      <c r="C201" s="15"/>
      <c r="D201" s="25"/>
      <c r="E201" s="25"/>
      <c r="F201" s="24" t="s">
        <v>18</v>
      </c>
      <c r="G201" s="26">
        <v>1</v>
      </c>
      <c r="H201" s="31"/>
      <c r="I201" s="27">
        <v>0</v>
      </c>
      <c r="J201" s="28">
        <f t="shared" si="7"/>
        <v>0</v>
      </c>
      <c r="K201" s="29" t="s">
        <v>50</v>
      </c>
      <c r="L201" s="21" t="s">
        <v>21</v>
      </c>
      <c r="M201" s="29" t="s">
        <v>51</v>
      </c>
      <c r="N201" s="30" t="str">
        <f>VLOOKUP(M201,[10]OPERACIONAL!$A$1:$C$12,2,FALSE)</f>
        <v>SELECIONAR</v>
      </c>
    </row>
    <row r="202" spans="2:14" ht="12.75" thickBot="1">
      <c r="B202" s="23" t="str">
        <f t="shared" si="6"/>
        <v/>
      </c>
      <c r="C202" s="15"/>
      <c r="D202" s="25"/>
      <c r="E202" s="25"/>
      <c r="F202" s="24" t="s">
        <v>18</v>
      </c>
      <c r="G202" s="26">
        <v>1</v>
      </c>
      <c r="H202" s="31"/>
      <c r="I202" s="27">
        <v>0</v>
      </c>
      <c r="J202" s="28">
        <f t="shared" si="7"/>
        <v>0</v>
      </c>
      <c r="K202" s="29" t="s">
        <v>50</v>
      </c>
      <c r="L202" s="21" t="s">
        <v>21</v>
      </c>
      <c r="M202" s="29" t="s">
        <v>51</v>
      </c>
      <c r="N202" s="30" t="str">
        <f>VLOOKUP(M202,[10]OPERACIONAL!$A$1:$C$12,2,FALSE)</f>
        <v>SELECIONAR</v>
      </c>
    </row>
    <row r="203" spans="2:14" ht="12.75" thickBot="1">
      <c r="B203" s="23" t="str">
        <f t="shared" si="6"/>
        <v/>
      </c>
      <c r="C203" s="15"/>
      <c r="D203" s="25"/>
      <c r="E203" s="25"/>
      <c r="F203" s="24" t="s">
        <v>18</v>
      </c>
      <c r="G203" s="26">
        <v>1</v>
      </c>
      <c r="H203" s="31"/>
      <c r="I203" s="27">
        <v>0</v>
      </c>
      <c r="J203" s="28">
        <f t="shared" si="7"/>
        <v>0</v>
      </c>
      <c r="K203" s="29" t="s">
        <v>50</v>
      </c>
      <c r="L203" s="21" t="s">
        <v>21</v>
      </c>
      <c r="M203" s="29" t="s">
        <v>51</v>
      </c>
      <c r="N203" s="30" t="str">
        <f>VLOOKUP(M203,[10]OPERACIONAL!$A$1:$C$12,2,FALSE)</f>
        <v>SELECIONAR</v>
      </c>
    </row>
    <row r="204" spans="2:14" ht="12.75" thickBot="1">
      <c r="B204" s="23" t="str">
        <f t="shared" si="6"/>
        <v/>
      </c>
      <c r="C204" s="15"/>
      <c r="D204" s="25"/>
      <c r="E204" s="25"/>
      <c r="F204" s="24" t="s">
        <v>18</v>
      </c>
      <c r="G204" s="26">
        <v>1</v>
      </c>
      <c r="H204" s="31"/>
      <c r="I204" s="27">
        <v>0</v>
      </c>
      <c r="J204" s="28">
        <f t="shared" si="7"/>
        <v>0</v>
      </c>
      <c r="K204" s="29" t="s">
        <v>50</v>
      </c>
      <c r="L204" s="21" t="s">
        <v>21</v>
      </c>
      <c r="M204" s="29" t="s">
        <v>51</v>
      </c>
      <c r="N204" s="30" t="str">
        <f>VLOOKUP(M204,[10]OPERACIONAL!$A$1:$C$12,2,FALSE)</f>
        <v>SELECIONAR</v>
      </c>
    </row>
    <row r="205" spans="2:14" ht="12.75" thickBot="1">
      <c r="B205" s="23" t="str">
        <f t="shared" si="6"/>
        <v/>
      </c>
      <c r="C205" s="15"/>
      <c r="D205" s="25"/>
      <c r="E205" s="25"/>
      <c r="F205" s="24" t="s">
        <v>18</v>
      </c>
      <c r="G205" s="26">
        <v>1</v>
      </c>
      <c r="H205" s="31"/>
      <c r="I205" s="27">
        <v>0</v>
      </c>
      <c r="J205" s="28">
        <f t="shared" si="7"/>
        <v>0</v>
      </c>
      <c r="K205" s="29" t="s">
        <v>50</v>
      </c>
      <c r="L205" s="21" t="s">
        <v>21</v>
      </c>
      <c r="M205" s="29" t="s">
        <v>51</v>
      </c>
      <c r="N205" s="30" t="str">
        <f>VLOOKUP(M205,[10]OPERACIONAL!$A$1:$C$12,2,FALSE)</f>
        <v>SELECIONAR</v>
      </c>
    </row>
    <row r="206" spans="2:14" ht="12.75" thickBot="1">
      <c r="B206" s="23" t="str">
        <f t="shared" si="6"/>
        <v/>
      </c>
      <c r="C206" s="15"/>
      <c r="D206" s="25"/>
      <c r="E206" s="25"/>
      <c r="F206" s="24" t="s">
        <v>18</v>
      </c>
      <c r="G206" s="26">
        <v>1</v>
      </c>
      <c r="H206" s="31"/>
      <c r="I206" s="27">
        <v>0</v>
      </c>
      <c r="J206" s="28">
        <f t="shared" si="7"/>
        <v>0</v>
      </c>
      <c r="K206" s="29" t="s">
        <v>50</v>
      </c>
      <c r="L206" s="21" t="s">
        <v>21</v>
      </c>
      <c r="M206" s="29" t="s">
        <v>51</v>
      </c>
      <c r="N206" s="30" t="str">
        <f>VLOOKUP(M206,[10]OPERACIONAL!$A$1:$C$12,2,FALSE)</f>
        <v>SELECIONAR</v>
      </c>
    </row>
    <row r="207" spans="2:14" ht="12.75" thickBot="1">
      <c r="B207" s="23" t="str">
        <f t="shared" si="6"/>
        <v/>
      </c>
      <c r="C207" s="15"/>
      <c r="D207" s="25"/>
      <c r="E207" s="25"/>
      <c r="F207" s="24" t="s">
        <v>18</v>
      </c>
      <c r="G207" s="26">
        <v>1</v>
      </c>
      <c r="H207" s="31"/>
      <c r="I207" s="27">
        <v>0</v>
      </c>
      <c r="J207" s="28">
        <f t="shared" si="7"/>
        <v>0</v>
      </c>
      <c r="K207" s="29" t="s">
        <v>50</v>
      </c>
      <c r="L207" s="21" t="s">
        <v>21</v>
      </c>
      <c r="M207" s="29" t="s">
        <v>51</v>
      </c>
      <c r="N207" s="30" t="str">
        <f>VLOOKUP(M207,[10]OPERACIONAL!$A$1:$C$12,2,FALSE)</f>
        <v>SELECIONAR</v>
      </c>
    </row>
    <row r="208" spans="2:14" ht="12.75" thickBot="1">
      <c r="B208" s="23" t="str">
        <f t="shared" si="6"/>
        <v/>
      </c>
      <c r="C208" s="15"/>
      <c r="D208" s="25"/>
      <c r="E208" s="25"/>
      <c r="F208" s="24" t="s">
        <v>18</v>
      </c>
      <c r="G208" s="26">
        <v>1</v>
      </c>
      <c r="H208" s="31"/>
      <c r="I208" s="27">
        <v>0</v>
      </c>
      <c r="J208" s="28">
        <f t="shared" si="7"/>
        <v>0</v>
      </c>
      <c r="K208" s="29" t="s">
        <v>50</v>
      </c>
      <c r="L208" s="21" t="s">
        <v>21</v>
      </c>
      <c r="M208" s="29" t="s">
        <v>51</v>
      </c>
      <c r="N208" s="30" t="str">
        <f>VLOOKUP(M208,[10]OPERACIONAL!$A$1:$C$12,2,FALSE)</f>
        <v>SELECIONAR</v>
      </c>
    </row>
    <row r="209" spans="2:14" ht="12.75" thickBot="1">
      <c r="B209" s="23" t="str">
        <f t="shared" si="6"/>
        <v/>
      </c>
      <c r="C209" s="15"/>
      <c r="D209" s="25"/>
      <c r="E209" s="25"/>
      <c r="F209" s="24" t="s">
        <v>18</v>
      </c>
      <c r="G209" s="26">
        <v>1</v>
      </c>
      <c r="H209" s="31"/>
      <c r="I209" s="27">
        <v>0</v>
      </c>
      <c r="J209" s="28">
        <f t="shared" si="7"/>
        <v>0</v>
      </c>
      <c r="K209" s="29" t="s">
        <v>50</v>
      </c>
      <c r="L209" s="21" t="s">
        <v>21</v>
      </c>
      <c r="M209" s="29" t="s">
        <v>51</v>
      </c>
      <c r="N209" s="30" t="str">
        <f>VLOOKUP(M209,[10]OPERACIONAL!$A$1:$C$12,2,FALSE)</f>
        <v>SELECIONAR</v>
      </c>
    </row>
    <row r="210" spans="2:14" ht="12.75" thickBot="1">
      <c r="B210" s="23" t="str">
        <f t="shared" si="6"/>
        <v/>
      </c>
      <c r="C210" s="15"/>
      <c r="D210" s="25"/>
      <c r="E210" s="25"/>
      <c r="F210" s="24" t="s">
        <v>18</v>
      </c>
      <c r="G210" s="26">
        <v>1</v>
      </c>
      <c r="H210" s="31"/>
      <c r="I210" s="27">
        <v>0</v>
      </c>
      <c r="J210" s="28">
        <f t="shared" si="7"/>
        <v>0</v>
      </c>
      <c r="K210" s="29" t="s">
        <v>50</v>
      </c>
      <c r="L210" s="21" t="s">
        <v>21</v>
      </c>
      <c r="M210" s="29" t="s">
        <v>51</v>
      </c>
      <c r="N210" s="30" t="str">
        <f>VLOOKUP(M210,[10]OPERACIONAL!$A$1:$C$12,2,FALSE)</f>
        <v>SELECIONAR</v>
      </c>
    </row>
    <row r="211" spans="2:14" ht="12.75" thickBot="1">
      <c r="B211" s="23" t="str">
        <f t="shared" si="6"/>
        <v/>
      </c>
      <c r="C211" s="15"/>
      <c r="D211" s="25"/>
      <c r="E211" s="25"/>
      <c r="F211" s="24" t="s">
        <v>18</v>
      </c>
      <c r="G211" s="26">
        <v>1</v>
      </c>
      <c r="H211" s="31"/>
      <c r="I211" s="27">
        <v>0</v>
      </c>
      <c r="J211" s="28">
        <f t="shared" si="7"/>
        <v>0</v>
      </c>
      <c r="K211" s="29" t="s">
        <v>50</v>
      </c>
      <c r="L211" s="21" t="s">
        <v>21</v>
      </c>
      <c r="M211" s="29" t="s">
        <v>51</v>
      </c>
      <c r="N211" s="30" t="str">
        <f>VLOOKUP(M211,[10]OPERACIONAL!$A$1:$C$12,2,FALSE)</f>
        <v>SELECIONAR</v>
      </c>
    </row>
    <row r="212" spans="2:14" ht="12.75" thickBot="1">
      <c r="B212" s="23" t="str">
        <f t="shared" si="6"/>
        <v/>
      </c>
      <c r="C212" s="15"/>
      <c r="D212" s="25"/>
      <c r="E212" s="25"/>
      <c r="F212" s="24" t="s">
        <v>18</v>
      </c>
      <c r="G212" s="26">
        <v>1</v>
      </c>
      <c r="H212" s="31"/>
      <c r="I212" s="27">
        <v>0</v>
      </c>
      <c r="J212" s="28">
        <f t="shared" si="7"/>
        <v>0</v>
      </c>
      <c r="K212" s="29" t="s">
        <v>50</v>
      </c>
      <c r="L212" s="21" t="s">
        <v>21</v>
      </c>
      <c r="M212" s="29" t="s">
        <v>51</v>
      </c>
      <c r="N212" s="30" t="str">
        <f>VLOOKUP(M212,[10]OPERACIONAL!$A$1:$C$12,2,FALSE)</f>
        <v>SELECIONAR</v>
      </c>
    </row>
    <row r="213" spans="2:14" ht="12.75" thickBot="1">
      <c r="B213" s="23" t="str">
        <f t="shared" si="6"/>
        <v/>
      </c>
      <c r="C213" s="15"/>
      <c r="D213" s="25"/>
      <c r="E213" s="25"/>
      <c r="F213" s="24" t="s">
        <v>18</v>
      </c>
      <c r="G213" s="26">
        <v>1</v>
      </c>
      <c r="H213" s="31"/>
      <c r="I213" s="27">
        <v>0</v>
      </c>
      <c r="J213" s="28">
        <f t="shared" si="7"/>
        <v>0</v>
      </c>
      <c r="K213" s="29" t="s">
        <v>50</v>
      </c>
      <c r="L213" s="21" t="s">
        <v>21</v>
      </c>
      <c r="M213" s="29" t="s">
        <v>51</v>
      </c>
      <c r="N213" s="30" t="str">
        <f>VLOOKUP(M213,[10]OPERACIONAL!$A$1:$C$12,2,FALSE)</f>
        <v>SELECIONAR</v>
      </c>
    </row>
    <row r="214" spans="2:14" ht="12.75" thickBot="1">
      <c r="B214" s="23" t="str">
        <f t="shared" si="6"/>
        <v/>
      </c>
      <c r="C214" s="15"/>
      <c r="D214" s="25"/>
      <c r="E214" s="25"/>
      <c r="F214" s="24" t="s">
        <v>18</v>
      </c>
      <c r="G214" s="26">
        <v>1</v>
      </c>
      <c r="H214" s="31"/>
      <c r="I214" s="27">
        <v>0</v>
      </c>
      <c r="J214" s="28">
        <f t="shared" si="7"/>
        <v>0</v>
      </c>
      <c r="K214" s="29" t="s">
        <v>50</v>
      </c>
      <c r="L214" s="21" t="s">
        <v>21</v>
      </c>
      <c r="M214" s="29" t="s">
        <v>51</v>
      </c>
      <c r="N214" s="30" t="str">
        <f>VLOOKUP(M214,[10]OPERACIONAL!$A$1:$C$12,2,FALSE)</f>
        <v>SELECIONAR</v>
      </c>
    </row>
    <row r="215" spans="2:14" ht="12.75" thickBot="1">
      <c r="B215" s="23" t="str">
        <f t="shared" si="6"/>
        <v/>
      </c>
      <c r="C215" s="15"/>
      <c r="D215" s="25"/>
      <c r="E215" s="25"/>
      <c r="F215" s="24" t="s">
        <v>18</v>
      </c>
      <c r="G215" s="26">
        <v>1</v>
      </c>
      <c r="H215" s="31"/>
      <c r="I215" s="27">
        <v>0</v>
      </c>
      <c r="J215" s="28">
        <f t="shared" si="7"/>
        <v>0</v>
      </c>
      <c r="K215" s="29" t="s">
        <v>50</v>
      </c>
      <c r="L215" s="21" t="s">
        <v>21</v>
      </c>
      <c r="M215" s="29" t="s">
        <v>51</v>
      </c>
      <c r="N215" s="30" t="str">
        <f>VLOOKUP(M215,[10]OPERACIONAL!$A$1:$C$12,2,FALSE)</f>
        <v>SELECIONAR</v>
      </c>
    </row>
    <row r="216" spans="2:14" ht="12.75" thickBot="1">
      <c r="B216" s="23" t="str">
        <f t="shared" si="6"/>
        <v/>
      </c>
      <c r="C216" s="15"/>
      <c r="D216" s="25"/>
      <c r="E216" s="25"/>
      <c r="F216" s="24" t="s">
        <v>18</v>
      </c>
      <c r="G216" s="26">
        <v>1</v>
      </c>
      <c r="H216" s="31"/>
      <c r="I216" s="27">
        <v>0</v>
      </c>
      <c r="J216" s="28">
        <f t="shared" si="7"/>
        <v>0</v>
      </c>
      <c r="K216" s="29" t="s">
        <v>50</v>
      </c>
      <c r="L216" s="21" t="s">
        <v>21</v>
      </c>
      <c r="M216" s="29" t="s">
        <v>51</v>
      </c>
      <c r="N216" s="30" t="str">
        <f>VLOOKUP(M216,[10]OPERACIONAL!$A$1:$C$12,2,FALSE)</f>
        <v>SELECIONAR</v>
      </c>
    </row>
    <row r="217" spans="2:14" ht="12.75" thickBot="1">
      <c r="B217" s="23" t="str">
        <f t="shared" si="6"/>
        <v/>
      </c>
      <c r="C217" s="15"/>
      <c r="D217" s="25"/>
      <c r="E217" s="25"/>
      <c r="F217" s="24" t="s">
        <v>18</v>
      </c>
      <c r="G217" s="26">
        <v>1</v>
      </c>
      <c r="H217" s="31"/>
      <c r="I217" s="27">
        <v>0</v>
      </c>
      <c r="J217" s="28">
        <f t="shared" si="7"/>
        <v>0</v>
      </c>
      <c r="K217" s="29" t="s">
        <v>50</v>
      </c>
      <c r="L217" s="21" t="s">
        <v>21</v>
      </c>
      <c r="M217" s="29" t="s">
        <v>51</v>
      </c>
      <c r="N217" s="30" t="str">
        <f>VLOOKUP(M217,[10]OPERACIONAL!$A$1:$C$12,2,FALSE)</f>
        <v>SELECIONAR</v>
      </c>
    </row>
    <row r="218" spans="2:14" ht="12.75" thickBot="1">
      <c r="B218" s="23" t="str">
        <f t="shared" si="6"/>
        <v/>
      </c>
      <c r="C218" s="15"/>
      <c r="D218" s="25"/>
      <c r="E218" s="25"/>
      <c r="F218" s="24" t="s">
        <v>18</v>
      </c>
      <c r="G218" s="26">
        <v>1</v>
      </c>
      <c r="H218" s="31"/>
      <c r="I218" s="27">
        <v>0</v>
      </c>
      <c r="J218" s="28">
        <f t="shared" si="7"/>
        <v>0</v>
      </c>
      <c r="K218" s="29" t="s">
        <v>50</v>
      </c>
      <c r="L218" s="21" t="s">
        <v>21</v>
      </c>
      <c r="M218" s="29" t="s">
        <v>51</v>
      </c>
      <c r="N218" s="30" t="str">
        <f>VLOOKUP(M218,[10]OPERACIONAL!$A$1:$C$12,2,FALSE)</f>
        <v>SELECIONAR</v>
      </c>
    </row>
    <row r="219" spans="2:14" ht="12.75" thickBot="1">
      <c r="B219" s="23" t="str">
        <f t="shared" si="6"/>
        <v/>
      </c>
      <c r="C219" s="15"/>
      <c r="D219" s="25"/>
      <c r="E219" s="25"/>
      <c r="F219" s="24" t="s">
        <v>18</v>
      </c>
      <c r="G219" s="26">
        <v>1</v>
      </c>
      <c r="H219" s="31"/>
      <c r="I219" s="27">
        <v>0</v>
      </c>
      <c r="J219" s="28">
        <f t="shared" si="7"/>
        <v>0</v>
      </c>
      <c r="K219" s="29" t="s">
        <v>50</v>
      </c>
      <c r="L219" s="21" t="s">
        <v>21</v>
      </c>
      <c r="M219" s="29" t="s">
        <v>51</v>
      </c>
      <c r="N219" s="30" t="str">
        <f>VLOOKUP(M219,[10]OPERACIONAL!$A$1:$C$12,2,FALSE)</f>
        <v>SELECIONAR</v>
      </c>
    </row>
    <row r="220" spans="2:14" ht="12.75" thickBot="1">
      <c r="B220" s="23" t="str">
        <f t="shared" si="6"/>
        <v/>
      </c>
      <c r="C220" s="15"/>
      <c r="D220" s="25"/>
      <c r="E220" s="25"/>
      <c r="F220" s="24" t="s">
        <v>18</v>
      </c>
      <c r="G220" s="26">
        <v>1</v>
      </c>
      <c r="H220" s="31"/>
      <c r="I220" s="27">
        <v>0</v>
      </c>
      <c r="J220" s="28">
        <f t="shared" si="7"/>
        <v>0</v>
      </c>
      <c r="K220" s="29" t="s">
        <v>50</v>
      </c>
      <c r="L220" s="21" t="s">
        <v>21</v>
      </c>
      <c r="M220" s="29" t="s">
        <v>51</v>
      </c>
      <c r="N220" s="30" t="str">
        <f>VLOOKUP(M220,[10]OPERACIONAL!$A$1:$C$12,2,FALSE)</f>
        <v>SELECIONAR</v>
      </c>
    </row>
    <row r="221" spans="2:14" ht="12.75" thickBot="1">
      <c r="B221" s="23" t="str">
        <f t="shared" si="6"/>
        <v/>
      </c>
      <c r="C221" s="15"/>
      <c r="D221" s="25"/>
      <c r="E221" s="25"/>
      <c r="F221" s="24" t="s">
        <v>18</v>
      </c>
      <c r="G221" s="26">
        <v>1</v>
      </c>
      <c r="H221" s="31"/>
      <c r="I221" s="27">
        <v>0</v>
      </c>
      <c r="J221" s="28">
        <f t="shared" si="7"/>
        <v>0</v>
      </c>
      <c r="K221" s="29" t="s">
        <v>50</v>
      </c>
      <c r="L221" s="21" t="s">
        <v>21</v>
      </c>
      <c r="M221" s="29" t="s">
        <v>51</v>
      </c>
      <c r="N221" s="30" t="str">
        <f>VLOOKUP(M221,[10]OPERACIONAL!$A$1:$C$12,2,FALSE)</f>
        <v>SELECIONAR</v>
      </c>
    </row>
    <row r="222" spans="2:14" ht="12.75" thickBot="1">
      <c r="B222" s="23" t="str">
        <f t="shared" si="6"/>
        <v/>
      </c>
      <c r="C222" s="15"/>
      <c r="D222" s="25"/>
      <c r="E222" s="25"/>
      <c r="F222" s="24" t="s">
        <v>18</v>
      </c>
      <c r="G222" s="26">
        <v>1</v>
      </c>
      <c r="H222" s="31"/>
      <c r="I222" s="27">
        <v>0</v>
      </c>
      <c r="J222" s="28">
        <f t="shared" si="7"/>
        <v>0</v>
      </c>
      <c r="K222" s="29" t="s">
        <v>50</v>
      </c>
      <c r="L222" s="21" t="s">
        <v>21</v>
      </c>
      <c r="M222" s="29" t="s">
        <v>51</v>
      </c>
      <c r="N222" s="30" t="str">
        <f>VLOOKUP(M222,[10]OPERACIONAL!$A$1:$C$12,2,FALSE)</f>
        <v>SELECIONAR</v>
      </c>
    </row>
    <row r="223" spans="2:14" ht="12.75" thickBot="1">
      <c r="B223" s="23" t="str">
        <f t="shared" si="6"/>
        <v/>
      </c>
      <c r="C223" s="15"/>
      <c r="D223" s="25"/>
      <c r="E223" s="25"/>
      <c r="F223" s="24" t="s">
        <v>18</v>
      </c>
      <c r="G223" s="26">
        <v>1</v>
      </c>
      <c r="H223" s="31"/>
      <c r="I223" s="27">
        <v>0</v>
      </c>
      <c r="J223" s="28">
        <f t="shared" si="7"/>
        <v>0</v>
      </c>
      <c r="K223" s="29" t="s">
        <v>50</v>
      </c>
      <c r="L223" s="21" t="s">
        <v>21</v>
      </c>
      <c r="M223" s="29" t="s">
        <v>51</v>
      </c>
      <c r="N223" s="30" t="str">
        <f>VLOOKUP(M223,[10]OPERACIONAL!$A$1:$C$12,2,FALSE)</f>
        <v>SELECIONAR</v>
      </c>
    </row>
    <row r="224" spans="2:14" ht="12.75" thickBot="1">
      <c r="B224" s="23" t="str">
        <f t="shared" si="6"/>
        <v/>
      </c>
      <c r="C224" s="15"/>
      <c r="D224" s="25"/>
      <c r="E224" s="25"/>
      <c r="F224" s="24" t="s">
        <v>18</v>
      </c>
      <c r="G224" s="26">
        <v>1</v>
      </c>
      <c r="H224" s="31"/>
      <c r="I224" s="27">
        <v>0</v>
      </c>
      <c r="J224" s="28">
        <f t="shared" si="7"/>
        <v>0</v>
      </c>
      <c r="K224" s="29" t="s">
        <v>50</v>
      </c>
      <c r="L224" s="21" t="s">
        <v>21</v>
      </c>
      <c r="M224" s="29" t="s">
        <v>51</v>
      </c>
      <c r="N224" s="30" t="str">
        <f>VLOOKUP(M224,[10]OPERACIONAL!$A$1:$C$12,2,FALSE)</f>
        <v>SELECIONAR</v>
      </c>
    </row>
    <row r="225" spans="2:14" ht="12.75" thickBot="1">
      <c r="B225" s="23" t="str">
        <f t="shared" si="6"/>
        <v/>
      </c>
      <c r="C225" s="15"/>
      <c r="D225" s="25"/>
      <c r="E225" s="25"/>
      <c r="F225" s="24" t="s">
        <v>18</v>
      </c>
      <c r="G225" s="26">
        <v>1</v>
      </c>
      <c r="H225" s="31"/>
      <c r="I225" s="27">
        <v>0</v>
      </c>
      <c r="J225" s="28">
        <f t="shared" si="7"/>
        <v>0</v>
      </c>
      <c r="K225" s="29" t="s">
        <v>50</v>
      </c>
      <c r="L225" s="21" t="s">
        <v>21</v>
      </c>
      <c r="M225" s="29" t="s">
        <v>51</v>
      </c>
      <c r="N225" s="30" t="str">
        <f>VLOOKUP(M225,[10]OPERACIONAL!$A$1:$C$12,2,FALSE)</f>
        <v>SELECIONAR</v>
      </c>
    </row>
    <row r="226" spans="2:14" ht="12.75" thickBot="1">
      <c r="B226" s="23" t="str">
        <f t="shared" si="6"/>
        <v/>
      </c>
      <c r="C226" s="15"/>
      <c r="D226" s="25"/>
      <c r="E226" s="25"/>
      <c r="F226" s="24" t="s">
        <v>18</v>
      </c>
      <c r="G226" s="26">
        <v>1</v>
      </c>
      <c r="H226" s="31"/>
      <c r="I226" s="27">
        <v>0</v>
      </c>
      <c r="J226" s="28">
        <f t="shared" si="7"/>
        <v>0</v>
      </c>
      <c r="K226" s="29" t="s">
        <v>50</v>
      </c>
      <c r="L226" s="21" t="s">
        <v>21</v>
      </c>
      <c r="M226" s="29" t="s">
        <v>51</v>
      </c>
      <c r="N226" s="30" t="str">
        <f>VLOOKUP(M226,[10]OPERACIONAL!$A$1:$C$12,2,FALSE)</f>
        <v>SELECIONAR</v>
      </c>
    </row>
    <row r="227" spans="2:14" ht="12.75" thickBot="1">
      <c r="B227" s="23" t="str">
        <f t="shared" si="6"/>
        <v/>
      </c>
      <c r="C227" s="15"/>
      <c r="D227" s="25"/>
      <c r="E227" s="25"/>
      <c r="F227" s="24" t="s">
        <v>18</v>
      </c>
      <c r="G227" s="26">
        <v>1</v>
      </c>
      <c r="H227" s="31"/>
      <c r="I227" s="27">
        <v>0</v>
      </c>
      <c r="J227" s="28">
        <f t="shared" si="7"/>
        <v>0</v>
      </c>
      <c r="K227" s="29" t="s">
        <v>50</v>
      </c>
      <c r="L227" s="21" t="s">
        <v>21</v>
      </c>
      <c r="M227" s="29" t="s">
        <v>51</v>
      </c>
      <c r="N227" s="30" t="str">
        <f>VLOOKUP(M227,[10]OPERACIONAL!$A$1:$C$12,2,FALSE)</f>
        <v>SELECIONAR</v>
      </c>
    </row>
    <row r="228" spans="2:14" ht="12.75" thickBot="1">
      <c r="B228" s="23" t="str">
        <f t="shared" si="6"/>
        <v/>
      </c>
      <c r="C228" s="15"/>
      <c r="D228" s="25"/>
      <c r="E228" s="25"/>
      <c r="F228" s="24" t="s">
        <v>18</v>
      </c>
      <c r="G228" s="26">
        <v>1</v>
      </c>
      <c r="H228" s="31"/>
      <c r="I228" s="27">
        <v>0</v>
      </c>
      <c r="J228" s="28">
        <f t="shared" si="7"/>
        <v>0</v>
      </c>
      <c r="K228" s="29" t="s">
        <v>50</v>
      </c>
      <c r="L228" s="21" t="s">
        <v>21</v>
      </c>
      <c r="M228" s="29" t="s">
        <v>51</v>
      </c>
      <c r="N228" s="30" t="str">
        <f>VLOOKUP(M228,[10]OPERACIONAL!$A$1:$C$12,2,FALSE)</f>
        <v>SELECIONAR</v>
      </c>
    </row>
    <row r="229" spans="2:14" ht="12.75" thickBot="1">
      <c r="B229" s="23" t="str">
        <f t="shared" si="6"/>
        <v/>
      </c>
      <c r="C229" s="15"/>
      <c r="D229" s="25"/>
      <c r="E229" s="25"/>
      <c r="F229" s="24" t="s">
        <v>18</v>
      </c>
      <c r="G229" s="26">
        <v>1</v>
      </c>
      <c r="H229" s="31"/>
      <c r="I229" s="27">
        <v>0</v>
      </c>
      <c r="J229" s="28">
        <f t="shared" si="7"/>
        <v>0</v>
      </c>
      <c r="K229" s="29" t="s">
        <v>50</v>
      </c>
      <c r="L229" s="21" t="s">
        <v>21</v>
      </c>
      <c r="M229" s="29" t="s">
        <v>51</v>
      </c>
      <c r="N229" s="30" t="str">
        <f>VLOOKUP(M229,[10]OPERACIONAL!$A$1:$C$12,2,FALSE)</f>
        <v>SELECIONAR</v>
      </c>
    </row>
    <row r="230" spans="2:14" ht="12.75" thickBot="1">
      <c r="B230" s="23" t="str">
        <f t="shared" si="6"/>
        <v/>
      </c>
      <c r="C230" s="15"/>
      <c r="D230" s="25"/>
      <c r="E230" s="25"/>
      <c r="F230" s="24" t="s">
        <v>18</v>
      </c>
      <c r="G230" s="26">
        <v>1</v>
      </c>
      <c r="H230" s="31"/>
      <c r="I230" s="27">
        <v>0</v>
      </c>
      <c r="J230" s="28">
        <f t="shared" si="7"/>
        <v>0</v>
      </c>
      <c r="K230" s="29" t="s">
        <v>50</v>
      </c>
      <c r="L230" s="21" t="s">
        <v>21</v>
      </c>
      <c r="M230" s="29" t="s">
        <v>51</v>
      </c>
      <c r="N230" s="30" t="str">
        <f>VLOOKUP(M230,[10]OPERACIONAL!$A$1:$C$12,2,FALSE)</f>
        <v>SELECIONAR</v>
      </c>
    </row>
    <row r="231" spans="2:14" ht="12.75" thickBot="1">
      <c r="B231" s="23" t="str">
        <f t="shared" si="6"/>
        <v/>
      </c>
      <c r="C231" s="15"/>
      <c r="D231" s="25"/>
      <c r="E231" s="25"/>
      <c r="F231" s="24" t="s">
        <v>18</v>
      </c>
      <c r="G231" s="26">
        <v>1</v>
      </c>
      <c r="H231" s="31"/>
      <c r="I231" s="27">
        <v>0</v>
      </c>
      <c r="J231" s="28">
        <f t="shared" si="7"/>
        <v>0</v>
      </c>
      <c r="K231" s="29" t="s">
        <v>50</v>
      </c>
      <c r="L231" s="21" t="s">
        <v>21</v>
      </c>
      <c r="M231" s="29" t="s">
        <v>51</v>
      </c>
      <c r="N231" s="30" t="str">
        <f>VLOOKUP(M231,[10]OPERACIONAL!$A$1:$C$12,2,FALSE)</f>
        <v>SELECIONAR</v>
      </c>
    </row>
    <row r="232" spans="2:14" ht="12.75" thickBot="1">
      <c r="B232" s="23" t="str">
        <f t="shared" si="6"/>
        <v/>
      </c>
      <c r="C232" s="15"/>
      <c r="D232" s="25"/>
      <c r="E232" s="25"/>
      <c r="F232" s="24" t="s">
        <v>18</v>
      </c>
      <c r="G232" s="26">
        <v>1</v>
      </c>
      <c r="H232" s="31"/>
      <c r="I232" s="27">
        <v>0</v>
      </c>
      <c r="J232" s="28">
        <f t="shared" si="7"/>
        <v>0</v>
      </c>
      <c r="K232" s="29" t="s">
        <v>50</v>
      </c>
      <c r="L232" s="21" t="s">
        <v>21</v>
      </c>
      <c r="M232" s="29" t="s">
        <v>51</v>
      </c>
      <c r="N232" s="30" t="str">
        <f>VLOOKUP(M232,[10]OPERACIONAL!$A$1:$C$12,2,FALSE)</f>
        <v>SELECIONAR</v>
      </c>
    </row>
    <row r="233" spans="2:14" ht="12.75" thickBot="1">
      <c r="B233" s="23" t="str">
        <f t="shared" si="6"/>
        <v/>
      </c>
      <c r="C233" s="15"/>
      <c r="D233" s="25"/>
      <c r="E233" s="25"/>
      <c r="F233" s="24" t="s">
        <v>18</v>
      </c>
      <c r="G233" s="26">
        <v>1</v>
      </c>
      <c r="H233" s="31"/>
      <c r="I233" s="27">
        <v>0</v>
      </c>
      <c r="J233" s="28">
        <f t="shared" si="7"/>
        <v>0</v>
      </c>
      <c r="K233" s="29" t="s">
        <v>50</v>
      </c>
      <c r="L233" s="21" t="s">
        <v>21</v>
      </c>
      <c r="M233" s="29" t="s">
        <v>51</v>
      </c>
      <c r="N233" s="30" t="str">
        <f>VLOOKUP(M233,[10]OPERACIONAL!$A$1:$C$12,2,FALSE)</f>
        <v>SELECIONAR</v>
      </c>
    </row>
    <row r="234" spans="2:14" ht="12.75" thickBot="1">
      <c r="B234" s="23" t="str">
        <f t="shared" si="6"/>
        <v/>
      </c>
      <c r="C234" s="15"/>
      <c r="D234" s="25"/>
      <c r="E234" s="25"/>
      <c r="F234" s="24" t="s">
        <v>18</v>
      </c>
      <c r="G234" s="26">
        <v>1</v>
      </c>
      <c r="H234" s="31"/>
      <c r="I234" s="27">
        <v>0</v>
      </c>
      <c r="J234" s="28">
        <f t="shared" si="7"/>
        <v>0</v>
      </c>
      <c r="K234" s="29" t="s">
        <v>50</v>
      </c>
      <c r="L234" s="21" t="s">
        <v>21</v>
      </c>
      <c r="M234" s="29" t="s">
        <v>51</v>
      </c>
      <c r="N234" s="30" t="str">
        <f>VLOOKUP(M234,[10]OPERACIONAL!$A$1:$C$12,2,FALSE)</f>
        <v>SELECIONAR</v>
      </c>
    </row>
    <row r="235" spans="2:14" ht="12.75" thickBot="1">
      <c r="B235" s="23" t="str">
        <f t="shared" si="6"/>
        <v/>
      </c>
      <c r="C235" s="15"/>
      <c r="D235" s="25"/>
      <c r="E235" s="25"/>
      <c r="F235" s="24" t="s">
        <v>18</v>
      </c>
      <c r="G235" s="26">
        <v>1</v>
      </c>
      <c r="H235" s="31"/>
      <c r="I235" s="27">
        <v>0</v>
      </c>
      <c r="J235" s="28">
        <f t="shared" si="7"/>
        <v>0</v>
      </c>
      <c r="K235" s="29" t="s">
        <v>50</v>
      </c>
      <c r="L235" s="21" t="s">
        <v>21</v>
      </c>
      <c r="M235" s="29" t="s">
        <v>51</v>
      </c>
      <c r="N235" s="30" t="str">
        <f>VLOOKUP(M235,[10]OPERACIONAL!$A$1:$C$12,2,FALSE)</f>
        <v>SELECIONAR</v>
      </c>
    </row>
    <row r="236" spans="2:14" ht="12.75" thickBot="1">
      <c r="B236" s="23" t="str">
        <f t="shared" si="6"/>
        <v/>
      </c>
      <c r="C236" s="15"/>
      <c r="D236" s="25"/>
      <c r="E236" s="25"/>
      <c r="F236" s="24" t="s">
        <v>18</v>
      </c>
      <c r="G236" s="26">
        <v>1</v>
      </c>
      <c r="H236" s="31"/>
      <c r="I236" s="27">
        <v>0</v>
      </c>
      <c r="J236" s="28">
        <f t="shared" si="7"/>
        <v>0</v>
      </c>
      <c r="K236" s="29" t="s">
        <v>50</v>
      </c>
      <c r="L236" s="21" t="s">
        <v>21</v>
      </c>
      <c r="M236" s="29" t="s">
        <v>51</v>
      </c>
      <c r="N236" s="30" t="str">
        <f>VLOOKUP(M236,[10]OPERACIONAL!$A$1:$C$12,2,FALSE)</f>
        <v>SELECIONAR</v>
      </c>
    </row>
    <row r="237" spans="2:14" ht="12.75" thickBot="1">
      <c r="B237" s="23" t="str">
        <f t="shared" si="6"/>
        <v/>
      </c>
      <c r="C237" s="15"/>
      <c r="D237" s="25"/>
      <c r="E237" s="25"/>
      <c r="F237" s="24" t="s">
        <v>18</v>
      </c>
      <c r="G237" s="26">
        <v>1</v>
      </c>
      <c r="H237" s="31"/>
      <c r="I237" s="27">
        <v>0</v>
      </c>
      <c r="J237" s="28">
        <f t="shared" si="7"/>
        <v>0</v>
      </c>
      <c r="K237" s="29" t="s">
        <v>50</v>
      </c>
      <c r="L237" s="21" t="s">
        <v>21</v>
      </c>
      <c r="M237" s="29" t="s">
        <v>51</v>
      </c>
      <c r="N237" s="30" t="str">
        <f>VLOOKUP(M237,[10]OPERACIONAL!$A$1:$C$12,2,FALSE)</f>
        <v>SELECIONAR</v>
      </c>
    </row>
    <row r="238" spans="2:14" ht="12.75" thickBot="1">
      <c r="B238" s="23" t="str">
        <f t="shared" si="6"/>
        <v/>
      </c>
      <c r="C238" s="15"/>
      <c r="D238" s="25"/>
      <c r="E238" s="25"/>
      <c r="F238" s="24" t="s">
        <v>18</v>
      </c>
      <c r="G238" s="26">
        <v>1</v>
      </c>
      <c r="H238" s="31"/>
      <c r="I238" s="27">
        <v>0</v>
      </c>
      <c r="J238" s="28">
        <f t="shared" si="7"/>
        <v>0</v>
      </c>
      <c r="K238" s="29" t="s">
        <v>50</v>
      </c>
      <c r="L238" s="21" t="s">
        <v>21</v>
      </c>
      <c r="M238" s="29" t="s">
        <v>51</v>
      </c>
      <c r="N238" s="30" t="str">
        <f>VLOOKUP(M238,[10]OPERACIONAL!$A$1:$C$12,2,FALSE)</f>
        <v>SELECIONAR</v>
      </c>
    </row>
    <row r="239" spans="2:14" ht="12.75" thickBot="1">
      <c r="B239" s="23" t="str">
        <f t="shared" si="6"/>
        <v/>
      </c>
      <c r="C239" s="15"/>
      <c r="D239" s="25"/>
      <c r="E239" s="25"/>
      <c r="F239" s="24" t="s">
        <v>18</v>
      </c>
      <c r="G239" s="26">
        <v>1</v>
      </c>
      <c r="H239" s="31"/>
      <c r="I239" s="27">
        <v>0</v>
      </c>
      <c r="J239" s="28">
        <f t="shared" si="7"/>
        <v>0</v>
      </c>
      <c r="K239" s="29" t="s">
        <v>50</v>
      </c>
      <c r="L239" s="21" t="s">
        <v>21</v>
      </c>
      <c r="M239" s="29" t="s">
        <v>51</v>
      </c>
      <c r="N239" s="30" t="str">
        <f>VLOOKUP(M239,[10]OPERACIONAL!$A$1:$C$12,2,FALSE)</f>
        <v>SELECIONAR</v>
      </c>
    </row>
    <row r="240" spans="2:14" ht="12.75" thickBot="1">
      <c r="B240" s="23" t="str">
        <f t="shared" si="6"/>
        <v/>
      </c>
      <c r="C240" s="15"/>
      <c r="D240" s="25"/>
      <c r="E240" s="25"/>
      <c r="F240" s="24" t="s">
        <v>18</v>
      </c>
      <c r="G240" s="26">
        <v>1</v>
      </c>
      <c r="H240" s="31"/>
      <c r="I240" s="27">
        <v>0</v>
      </c>
      <c r="J240" s="28">
        <f t="shared" si="7"/>
        <v>0</v>
      </c>
      <c r="K240" s="29" t="s">
        <v>50</v>
      </c>
      <c r="L240" s="21" t="s">
        <v>21</v>
      </c>
      <c r="M240" s="29" t="s">
        <v>51</v>
      </c>
      <c r="N240" s="30" t="str">
        <f>VLOOKUP(M240,[10]OPERACIONAL!$A$1:$C$12,2,FALSE)</f>
        <v>SELECIONAR</v>
      </c>
    </row>
    <row r="241" spans="2:14" ht="12.75" thickBot="1">
      <c r="B241" s="23" t="str">
        <f t="shared" si="6"/>
        <v/>
      </c>
      <c r="C241" s="15"/>
      <c r="D241" s="25"/>
      <c r="E241" s="25"/>
      <c r="F241" s="24" t="s">
        <v>18</v>
      </c>
      <c r="G241" s="26">
        <v>1</v>
      </c>
      <c r="H241" s="31"/>
      <c r="I241" s="27">
        <v>0</v>
      </c>
      <c r="J241" s="28">
        <f t="shared" si="7"/>
        <v>0</v>
      </c>
      <c r="K241" s="29" t="s">
        <v>50</v>
      </c>
      <c r="L241" s="21" t="s">
        <v>21</v>
      </c>
      <c r="M241" s="29" t="s">
        <v>51</v>
      </c>
      <c r="N241" s="30" t="str">
        <f>VLOOKUP(M241,[10]OPERACIONAL!$A$1:$C$12,2,FALSE)</f>
        <v>SELECIONAR</v>
      </c>
    </row>
    <row r="242" spans="2:14" ht="12.75" thickBot="1">
      <c r="B242" s="23" t="str">
        <f t="shared" si="6"/>
        <v/>
      </c>
      <c r="C242" s="15"/>
      <c r="D242" s="25"/>
      <c r="E242" s="25"/>
      <c r="F242" s="24" t="s">
        <v>18</v>
      </c>
      <c r="G242" s="26">
        <v>1</v>
      </c>
      <c r="H242" s="31"/>
      <c r="I242" s="27">
        <v>0</v>
      </c>
      <c r="J242" s="28">
        <f t="shared" si="7"/>
        <v>0</v>
      </c>
      <c r="K242" s="29" t="s">
        <v>50</v>
      </c>
      <c r="L242" s="21" t="s">
        <v>21</v>
      </c>
      <c r="M242" s="29" t="s">
        <v>51</v>
      </c>
      <c r="N242" s="30" t="str">
        <f>VLOOKUP(M242,[10]OPERACIONAL!$A$1:$C$12,2,FALSE)</f>
        <v>SELECIONAR</v>
      </c>
    </row>
    <row r="243" spans="2:14" ht="12.75" thickBot="1">
      <c r="B243" s="23" t="str">
        <f t="shared" si="6"/>
        <v/>
      </c>
      <c r="C243" s="15"/>
      <c r="D243" s="25"/>
      <c r="E243" s="25"/>
      <c r="F243" s="24" t="s">
        <v>18</v>
      </c>
      <c r="G243" s="26">
        <v>1</v>
      </c>
      <c r="H243" s="31"/>
      <c r="I243" s="27">
        <v>0</v>
      </c>
      <c r="J243" s="28">
        <f t="shared" si="7"/>
        <v>0</v>
      </c>
      <c r="K243" s="29" t="s">
        <v>50</v>
      </c>
      <c r="L243" s="21" t="s">
        <v>21</v>
      </c>
      <c r="M243" s="29" t="s">
        <v>51</v>
      </c>
      <c r="N243" s="30" t="str">
        <f>VLOOKUP(M243,[10]OPERACIONAL!$A$1:$C$12,2,FALSE)</f>
        <v>SELECIONAR</v>
      </c>
    </row>
    <row r="244" spans="2:14" ht="12.75" thickBot="1">
      <c r="B244" s="23" t="str">
        <f t="shared" si="6"/>
        <v/>
      </c>
      <c r="C244" s="15"/>
      <c r="D244" s="25"/>
      <c r="E244" s="25"/>
      <c r="F244" s="24" t="s">
        <v>18</v>
      </c>
      <c r="G244" s="26">
        <v>1</v>
      </c>
      <c r="H244" s="31"/>
      <c r="I244" s="27">
        <v>0</v>
      </c>
      <c r="J244" s="28">
        <f t="shared" si="7"/>
        <v>0</v>
      </c>
      <c r="K244" s="29" t="s">
        <v>50</v>
      </c>
      <c r="L244" s="21" t="s">
        <v>21</v>
      </c>
      <c r="M244" s="29" t="s">
        <v>51</v>
      </c>
      <c r="N244" s="30" t="str">
        <f>VLOOKUP(M244,[10]OPERACIONAL!$A$1:$C$12,2,FALSE)</f>
        <v>SELECIONAR</v>
      </c>
    </row>
    <row r="245" spans="2:14" ht="12.75" thickBot="1">
      <c r="B245" s="23" t="str">
        <f t="shared" si="6"/>
        <v/>
      </c>
      <c r="C245" s="15"/>
      <c r="D245" s="25"/>
      <c r="E245" s="25"/>
      <c r="F245" s="24" t="s">
        <v>18</v>
      </c>
      <c r="G245" s="26">
        <v>1</v>
      </c>
      <c r="H245" s="31"/>
      <c r="I245" s="27">
        <v>0</v>
      </c>
      <c r="J245" s="28">
        <f t="shared" si="7"/>
        <v>0</v>
      </c>
      <c r="K245" s="29" t="s">
        <v>50</v>
      </c>
      <c r="L245" s="21" t="s">
        <v>21</v>
      </c>
      <c r="M245" s="29" t="s">
        <v>51</v>
      </c>
      <c r="N245" s="30" t="str">
        <f>VLOOKUP(M245,[10]OPERACIONAL!$A$1:$C$12,2,FALSE)</f>
        <v>SELECIONAR</v>
      </c>
    </row>
    <row r="246" spans="2:14" ht="12.75" thickBot="1">
      <c r="B246" s="23" t="str">
        <f t="shared" si="6"/>
        <v/>
      </c>
      <c r="C246" s="15"/>
      <c r="D246" s="25"/>
      <c r="E246" s="25"/>
      <c r="F246" s="24" t="s">
        <v>18</v>
      </c>
      <c r="G246" s="26">
        <v>1</v>
      </c>
      <c r="H246" s="31"/>
      <c r="I246" s="27">
        <v>0</v>
      </c>
      <c r="J246" s="28">
        <f t="shared" si="7"/>
        <v>0</v>
      </c>
      <c r="K246" s="29" t="s">
        <v>50</v>
      </c>
      <c r="L246" s="21" t="s">
        <v>21</v>
      </c>
      <c r="M246" s="29" t="s">
        <v>51</v>
      </c>
      <c r="N246" s="30" t="str">
        <f>VLOOKUP(M246,[10]OPERACIONAL!$A$1:$C$12,2,FALSE)</f>
        <v>SELECIONAR</v>
      </c>
    </row>
    <row r="247" spans="2:14" ht="12.75" thickBot="1">
      <c r="B247" s="23" t="str">
        <f t="shared" si="6"/>
        <v/>
      </c>
      <c r="C247" s="15"/>
      <c r="D247" s="25"/>
      <c r="E247" s="25"/>
      <c r="F247" s="24" t="s">
        <v>18</v>
      </c>
      <c r="G247" s="26">
        <v>1</v>
      </c>
      <c r="H247" s="31"/>
      <c r="I247" s="27">
        <v>0</v>
      </c>
      <c r="J247" s="28">
        <f t="shared" si="7"/>
        <v>0</v>
      </c>
      <c r="K247" s="29" t="s">
        <v>50</v>
      </c>
      <c r="L247" s="21" t="s">
        <v>21</v>
      </c>
      <c r="M247" s="29" t="s">
        <v>51</v>
      </c>
      <c r="N247" s="30" t="str">
        <f>VLOOKUP(M247,[10]OPERACIONAL!$A$1:$C$12,2,FALSE)</f>
        <v>SELECIONAR</v>
      </c>
    </row>
    <row r="248" spans="2:14" ht="12.75" thickBot="1">
      <c r="B248" s="23" t="str">
        <f t="shared" si="6"/>
        <v/>
      </c>
      <c r="C248" s="15"/>
      <c r="D248" s="25"/>
      <c r="E248" s="25"/>
      <c r="F248" s="24" t="s">
        <v>18</v>
      </c>
      <c r="G248" s="26">
        <v>1</v>
      </c>
      <c r="H248" s="31"/>
      <c r="I248" s="27">
        <v>0</v>
      </c>
      <c r="J248" s="28">
        <f t="shared" si="7"/>
        <v>0</v>
      </c>
      <c r="K248" s="29" t="s">
        <v>50</v>
      </c>
      <c r="L248" s="21" t="s">
        <v>21</v>
      </c>
      <c r="M248" s="29" t="s">
        <v>51</v>
      </c>
      <c r="N248" s="30" t="str">
        <f>VLOOKUP(M248,[10]OPERACIONAL!$A$1:$C$12,2,FALSE)</f>
        <v>SELECIONAR</v>
      </c>
    </row>
    <row r="249" spans="2:14" ht="12.75" thickBot="1">
      <c r="B249" s="23" t="str">
        <f t="shared" si="6"/>
        <v/>
      </c>
      <c r="C249" s="15"/>
      <c r="D249" s="25"/>
      <c r="E249" s="25"/>
      <c r="F249" s="24" t="s">
        <v>18</v>
      </c>
      <c r="G249" s="26">
        <v>1</v>
      </c>
      <c r="H249" s="31"/>
      <c r="I249" s="27">
        <v>0</v>
      </c>
      <c r="J249" s="28">
        <f t="shared" si="7"/>
        <v>0</v>
      </c>
      <c r="K249" s="29" t="s">
        <v>50</v>
      </c>
      <c r="L249" s="21" t="s">
        <v>21</v>
      </c>
      <c r="M249" s="29" t="s">
        <v>51</v>
      </c>
      <c r="N249" s="30" t="str">
        <f>VLOOKUP(M249,[10]OPERACIONAL!$A$1:$C$12,2,FALSE)</f>
        <v>SELECIONAR</v>
      </c>
    </row>
    <row r="250" spans="2:14" ht="12.75" thickBot="1">
      <c r="B250" s="23" t="str">
        <f t="shared" si="6"/>
        <v/>
      </c>
      <c r="C250" s="15"/>
      <c r="D250" s="25"/>
      <c r="E250" s="25"/>
      <c r="F250" s="24" t="s">
        <v>18</v>
      </c>
      <c r="G250" s="26">
        <v>1</v>
      </c>
      <c r="H250" s="31"/>
      <c r="I250" s="27">
        <v>0</v>
      </c>
      <c r="J250" s="28">
        <f t="shared" si="7"/>
        <v>0</v>
      </c>
      <c r="K250" s="29" t="s">
        <v>50</v>
      </c>
      <c r="L250" s="21" t="s">
        <v>21</v>
      </c>
      <c r="M250" s="29" t="s">
        <v>51</v>
      </c>
      <c r="N250" s="30" t="str">
        <f>VLOOKUP(M250,[10]OPERACIONAL!$A$1:$C$12,2,FALSE)</f>
        <v>SELECIONAR</v>
      </c>
    </row>
    <row r="251" spans="2:14" ht="12.75" thickBot="1">
      <c r="B251" s="23" t="str">
        <f t="shared" si="6"/>
        <v/>
      </c>
      <c r="C251" s="15"/>
      <c r="D251" s="25"/>
      <c r="E251" s="25"/>
      <c r="F251" s="24" t="s">
        <v>18</v>
      </c>
      <c r="G251" s="26">
        <v>1</v>
      </c>
      <c r="H251" s="31"/>
      <c r="I251" s="27">
        <v>0</v>
      </c>
      <c r="J251" s="28">
        <f t="shared" si="7"/>
        <v>0</v>
      </c>
      <c r="K251" s="29" t="s">
        <v>50</v>
      </c>
      <c r="L251" s="21" t="s">
        <v>21</v>
      </c>
      <c r="M251" s="29" t="s">
        <v>51</v>
      </c>
      <c r="N251" s="30" t="str">
        <f>VLOOKUP(M251,[10]OPERACIONAL!$A$1:$C$12,2,FALSE)</f>
        <v>SELECIONAR</v>
      </c>
    </row>
    <row r="252" spans="2:14" ht="12.75" thickBot="1">
      <c r="B252" s="23" t="str">
        <f t="shared" si="6"/>
        <v/>
      </c>
      <c r="C252" s="15"/>
      <c r="D252" s="25"/>
      <c r="E252" s="25"/>
      <c r="F252" s="24" t="s">
        <v>18</v>
      </c>
      <c r="G252" s="26">
        <v>1</v>
      </c>
      <c r="H252" s="31"/>
      <c r="I252" s="27">
        <v>0</v>
      </c>
      <c r="J252" s="28">
        <f t="shared" si="7"/>
        <v>0</v>
      </c>
      <c r="K252" s="29" t="s">
        <v>50</v>
      </c>
      <c r="L252" s="21" t="s">
        <v>21</v>
      </c>
      <c r="M252" s="29" t="s">
        <v>51</v>
      </c>
      <c r="N252" s="30" t="str">
        <f>VLOOKUP(M252,[10]OPERACIONAL!$A$1:$C$12,2,FALSE)</f>
        <v>SELECIONAR</v>
      </c>
    </row>
    <row r="253" spans="2:14" ht="12.75" thickBot="1">
      <c r="B253" s="23" t="str">
        <f t="shared" si="6"/>
        <v/>
      </c>
      <c r="C253" s="15"/>
      <c r="D253" s="25"/>
      <c r="E253" s="25"/>
      <c r="F253" s="24" t="s">
        <v>18</v>
      </c>
      <c r="G253" s="26">
        <v>1</v>
      </c>
      <c r="H253" s="31"/>
      <c r="I253" s="27">
        <v>0</v>
      </c>
      <c r="J253" s="28">
        <f t="shared" si="7"/>
        <v>0</v>
      </c>
      <c r="K253" s="29" t="s">
        <v>50</v>
      </c>
      <c r="L253" s="21" t="s">
        <v>21</v>
      </c>
      <c r="M253" s="29" t="s">
        <v>51</v>
      </c>
      <c r="N253" s="30" t="str">
        <f>VLOOKUP(M253,[10]OPERACIONAL!$A$1:$C$12,2,FALSE)</f>
        <v>SELECIONAR</v>
      </c>
    </row>
    <row r="254" spans="2:14" ht="12.75" thickBot="1">
      <c r="B254" s="23" t="str">
        <f t="shared" si="6"/>
        <v/>
      </c>
      <c r="C254" s="15"/>
      <c r="D254" s="25"/>
      <c r="E254" s="25"/>
      <c r="F254" s="24" t="s">
        <v>18</v>
      </c>
      <c r="G254" s="26">
        <v>1</v>
      </c>
      <c r="H254" s="31"/>
      <c r="I254" s="27">
        <v>0</v>
      </c>
      <c r="J254" s="28">
        <f t="shared" si="7"/>
        <v>0</v>
      </c>
      <c r="K254" s="29" t="s">
        <v>50</v>
      </c>
      <c r="L254" s="21" t="s">
        <v>21</v>
      </c>
      <c r="M254" s="29" t="s">
        <v>51</v>
      </c>
      <c r="N254" s="30" t="str">
        <f>VLOOKUP(M254,[10]OPERACIONAL!$A$1:$C$12,2,FALSE)</f>
        <v>SELECIONAR</v>
      </c>
    </row>
    <row r="255" spans="2:14" ht="12.75" thickBot="1">
      <c r="B255" s="23" t="str">
        <f t="shared" si="6"/>
        <v/>
      </c>
      <c r="C255" s="15"/>
      <c r="D255" s="25"/>
      <c r="E255" s="25"/>
      <c r="F255" s="24" t="s">
        <v>18</v>
      </c>
      <c r="G255" s="26">
        <v>1</v>
      </c>
      <c r="H255" s="31"/>
      <c r="I255" s="27">
        <v>0</v>
      </c>
      <c r="J255" s="28">
        <f t="shared" si="7"/>
        <v>0</v>
      </c>
      <c r="K255" s="29" t="s">
        <v>50</v>
      </c>
      <c r="L255" s="21" t="s">
        <v>21</v>
      </c>
      <c r="M255" s="29" t="s">
        <v>51</v>
      </c>
      <c r="N255" s="30" t="str">
        <f>VLOOKUP(M255,[10]OPERACIONAL!$A$1:$C$12,2,FALSE)</f>
        <v>SELECIONAR</v>
      </c>
    </row>
    <row r="256" spans="2:14" ht="12.75" thickBot="1">
      <c r="B256" s="23" t="str">
        <f t="shared" si="6"/>
        <v/>
      </c>
      <c r="C256" s="15"/>
      <c r="D256" s="25"/>
      <c r="E256" s="25"/>
      <c r="F256" s="24" t="s">
        <v>18</v>
      </c>
      <c r="G256" s="26">
        <v>1</v>
      </c>
      <c r="H256" s="31"/>
      <c r="I256" s="27">
        <v>0</v>
      </c>
      <c r="J256" s="28">
        <f t="shared" si="7"/>
        <v>0</v>
      </c>
      <c r="K256" s="29" t="s">
        <v>50</v>
      </c>
      <c r="L256" s="21" t="s">
        <v>21</v>
      </c>
      <c r="M256" s="29" t="s">
        <v>51</v>
      </c>
      <c r="N256" s="30" t="str">
        <f>VLOOKUP(M256,[10]OPERACIONAL!$A$1:$C$12,2,FALSE)</f>
        <v>SELECIONAR</v>
      </c>
    </row>
    <row r="257" spans="2:14" ht="12.75" thickBot="1">
      <c r="B257" s="23" t="str">
        <f t="shared" si="6"/>
        <v/>
      </c>
      <c r="C257" s="15"/>
      <c r="D257" s="25"/>
      <c r="E257" s="25"/>
      <c r="F257" s="24" t="s">
        <v>18</v>
      </c>
      <c r="G257" s="26">
        <v>1</v>
      </c>
      <c r="H257" s="31"/>
      <c r="I257" s="27">
        <v>0</v>
      </c>
      <c r="J257" s="28">
        <f t="shared" si="7"/>
        <v>0</v>
      </c>
      <c r="K257" s="29" t="s">
        <v>50</v>
      </c>
      <c r="L257" s="21" t="s">
        <v>21</v>
      </c>
      <c r="M257" s="29" t="s">
        <v>51</v>
      </c>
      <c r="N257" s="30" t="str">
        <f>VLOOKUP(M257,[10]OPERACIONAL!$A$1:$C$12,2,FALSE)</f>
        <v>SELECIONAR</v>
      </c>
    </row>
    <row r="258" spans="2:14" ht="12.75" thickBot="1">
      <c r="B258" s="23" t="str">
        <f t="shared" si="6"/>
        <v/>
      </c>
      <c r="C258" s="15"/>
      <c r="D258" s="25"/>
      <c r="E258" s="25"/>
      <c r="F258" s="24" t="s">
        <v>18</v>
      </c>
      <c r="G258" s="26">
        <v>1</v>
      </c>
      <c r="H258" s="31"/>
      <c r="I258" s="27">
        <v>0</v>
      </c>
      <c r="J258" s="28">
        <f t="shared" si="7"/>
        <v>0</v>
      </c>
      <c r="K258" s="29" t="s">
        <v>50</v>
      </c>
      <c r="L258" s="21" t="s">
        <v>21</v>
      </c>
      <c r="M258" s="29" t="s">
        <v>51</v>
      </c>
      <c r="N258" s="30" t="str">
        <f>VLOOKUP(M258,[10]OPERACIONAL!$A$1:$C$12,2,FALSE)</f>
        <v>SELECIONAR</v>
      </c>
    </row>
    <row r="259" spans="2:14" ht="12.75" thickBot="1">
      <c r="B259" s="23" t="str">
        <f t="shared" si="6"/>
        <v/>
      </c>
      <c r="C259" s="15"/>
      <c r="D259" s="25"/>
      <c r="E259" s="25"/>
      <c r="F259" s="24" t="s">
        <v>18</v>
      </c>
      <c r="G259" s="26">
        <v>1</v>
      </c>
      <c r="H259" s="31"/>
      <c r="I259" s="27">
        <v>0</v>
      </c>
      <c r="J259" s="28">
        <f t="shared" si="7"/>
        <v>0</v>
      </c>
      <c r="K259" s="29" t="s">
        <v>50</v>
      </c>
      <c r="L259" s="21" t="s">
        <v>21</v>
      </c>
      <c r="M259" s="29" t="s">
        <v>51</v>
      </c>
      <c r="N259" s="30" t="str">
        <f>VLOOKUP(M259,[10]OPERACIONAL!$A$1:$C$12,2,FALSE)</f>
        <v>SELECIONAR</v>
      </c>
    </row>
    <row r="260" spans="2:14" ht="12.75" thickBot="1">
      <c r="B260" s="23" t="str">
        <f t="shared" si="6"/>
        <v/>
      </c>
      <c r="C260" s="15"/>
      <c r="D260" s="25"/>
      <c r="E260" s="25"/>
      <c r="F260" s="24" t="s">
        <v>18</v>
      </c>
      <c r="G260" s="26">
        <v>1</v>
      </c>
      <c r="H260" s="31"/>
      <c r="I260" s="27">
        <v>0</v>
      </c>
      <c r="J260" s="28">
        <f t="shared" si="7"/>
        <v>0</v>
      </c>
      <c r="K260" s="29" t="s">
        <v>50</v>
      </c>
      <c r="L260" s="21" t="s">
        <v>21</v>
      </c>
      <c r="M260" s="29" t="s">
        <v>51</v>
      </c>
      <c r="N260" s="30" t="str">
        <f>VLOOKUP(M260,[10]OPERACIONAL!$A$1:$C$12,2,FALSE)</f>
        <v>SELECIONAR</v>
      </c>
    </row>
    <row r="261" spans="2:14" ht="12.75" thickBot="1">
      <c r="B261" s="23" t="str">
        <f t="shared" ref="B261:B324" si="8">MID(C261,1,2)</f>
        <v/>
      </c>
      <c r="C261" s="15"/>
      <c r="D261" s="25"/>
      <c r="E261" s="25"/>
      <c r="F261" s="24" t="s">
        <v>18</v>
      </c>
      <c r="G261" s="26">
        <v>1</v>
      </c>
      <c r="H261" s="31"/>
      <c r="I261" s="27">
        <v>0</v>
      </c>
      <c r="J261" s="28">
        <f t="shared" ref="J261:J324" si="9">G261*I261</f>
        <v>0</v>
      </c>
      <c r="K261" s="29" t="s">
        <v>50</v>
      </c>
      <c r="L261" s="21" t="s">
        <v>21</v>
      </c>
      <c r="M261" s="29" t="s">
        <v>51</v>
      </c>
      <c r="N261" s="30" t="str">
        <f>VLOOKUP(M261,[10]OPERACIONAL!$A$1:$C$12,2,FALSE)</f>
        <v>SELECIONAR</v>
      </c>
    </row>
    <row r="262" spans="2:14" ht="12.75" thickBot="1">
      <c r="B262" s="23" t="str">
        <f t="shared" si="8"/>
        <v/>
      </c>
      <c r="C262" s="15"/>
      <c r="D262" s="25"/>
      <c r="E262" s="25"/>
      <c r="F262" s="24" t="s">
        <v>18</v>
      </c>
      <c r="G262" s="26">
        <v>1</v>
      </c>
      <c r="H262" s="31"/>
      <c r="I262" s="27">
        <v>0</v>
      </c>
      <c r="J262" s="28">
        <f t="shared" si="9"/>
        <v>0</v>
      </c>
      <c r="K262" s="29" t="s">
        <v>50</v>
      </c>
      <c r="L262" s="21" t="s">
        <v>21</v>
      </c>
      <c r="M262" s="29" t="s">
        <v>51</v>
      </c>
      <c r="N262" s="30" t="str">
        <f>VLOOKUP(M262,[10]OPERACIONAL!$A$1:$C$12,2,FALSE)</f>
        <v>SELECIONAR</v>
      </c>
    </row>
    <row r="263" spans="2:14" ht="12.75" thickBot="1">
      <c r="B263" s="23" t="str">
        <f t="shared" si="8"/>
        <v/>
      </c>
      <c r="C263" s="15"/>
      <c r="D263" s="25"/>
      <c r="E263" s="25"/>
      <c r="F263" s="24" t="s">
        <v>18</v>
      </c>
      <c r="G263" s="26">
        <v>1</v>
      </c>
      <c r="H263" s="31"/>
      <c r="I263" s="27">
        <v>0</v>
      </c>
      <c r="J263" s="28">
        <f t="shared" si="9"/>
        <v>0</v>
      </c>
      <c r="K263" s="29" t="s">
        <v>50</v>
      </c>
      <c r="L263" s="21" t="s">
        <v>21</v>
      </c>
      <c r="M263" s="29" t="s">
        <v>51</v>
      </c>
      <c r="N263" s="30" t="str">
        <f>VLOOKUP(M263,[10]OPERACIONAL!$A$1:$C$12,2,FALSE)</f>
        <v>SELECIONAR</v>
      </c>
    </row>
    <row r="264" spans="2:14" ht="12.75" thickBot="1">
      <c r="B264" s="23" t="str">
        <f t="shared" si="8"/>
        <v/>
      </c>
      <c r="C264" s="15"/>
      <c r="D264" s="25"/>
      <c r="E264" s="25"/>
      <c r="F264" s="24" t="s">
        <v>18</v>
      </c>
      <c r="G264" s="26">
        <v>1</v>
      </c>
      <c r="H264" s="31"/>
      <c r="I264" s="27">
        <v>0</v>
      </c>
      <c r="J264" s="28">
        <f t="shared" si="9"/>
        <v>0</v>
      </c>
      <c r="K264" s="29" t="s">
        <v>50</v>
      </c>
      <c r="L264" s="21" t="s">
        <v>21</v>
      </c>
      <c r="M264" s="29" t="s">
        <v>51</v>
      </c>
      <c r="N264" s="30" t="str">
        <f>VLOOKUP(M264,[10]OPERACIONAL!$A$1:$C$12,2,FALSE)</f>
        <v>SELECIONAR</v>
      </c>
    </row>
    <row r="265" spans="2:14" ht="12.75" thickBot="1">
      <c r="B265" s="23" t="str">
        <f t="shared" si="8"/>
        <v/>
      </c>
      <c r="C265" s="15"/>
      <c r="D265" s="25"/>
      <c r="E265" s="25"/>
      <c r="F265" s="24" t="s">
        <v>18</v>
      </c>
      <c r="G265" s="26">
        <v>1</v>
      </c>
      <c r="H265" s="31"/>
      <c r="I265" s="27">
        <v>0</v>
      </c>
      <c r="J265" s="28">
        <f t="shared" si="9"/>
        <v>0</v>
      </c>
      <c r="K265" s="29" t="s">
        <v>50</v>
      </c>
      <c r="L265" s="21" t="s">
        <v>21</v>
      </c>
      <c r="M265" s="29" t="s">
        <v>51</v>
      </c>
      <c r="N265" s="30" t="str">
        <f>VLOOKUP(M265,[10]OPERACIONAL!$A$1:$C$12,2,FALSE)</f>
        <v>SELECIONAR</v>
      </c>
    </row>
    <row r="266" spans="2:14" ht="12.75" thickBot="1">
      <c r="B266" s="23" t="str">
        <f t="shared" si="8"/>
        <v/>
      </c>
      <c r="C266" s="15"/>
      <c r="D266" s="25"/>
      <c r="E266" s="25"/>
      <c r="F266" s="24" t="s">
        <v>18</v>
      </c>
      <c r="G266" s="26">
        <v>1</v>
      </c>
      <c r="H266" s="31"/>
      <c r="I266" s="27">
        <v>0</v>
      </c>
      <c r="J266" s="28">
        <f t="shared" si="9"/>
        <v>0</v>
      </c>
      <c r="K266" s="29" t="s">
        <v>50</v>
      </c>
      <c r="L266" s="21" t="s">
        <v>21</v>
      </c>
      <c r="M266" s="29" t="s">
        <v>51</v>
      </c>
      <c r="N266" s="30" t="str">
        <f>VLOOKUP(M266,[10]OPERACIONAL!$A$1:$C$12,2,FALSE)</f>
        <v>SELECIONAR</v>
      </c>
    </row>
    <row r="267" spans="2:14" ht="12.75" thickBot="1">
      <c r="B267" s="23" t="str">
        <f t="shared" si="8"/>
        <v/>
      </c>
      <c r="C267" s="15"/>
      <c r="D267" s="25"/>
      <c r="E267" s="25"/>
      <c r="F267" s="24" t="s">
        <v>18</v>
      </c>
      <c r="G267" s="26">
        <v>1</v>
      </c>
      <c r="H267" s="31"/>
      <c r="I267" s="27">
        <v>0</v>
      </c>
      <c r="J267" s="28">
        <f t="shared" si="9"/>
        <v>0</v>
      </c>
      <c r="K267" s="29" t="s">
        <v>50</v>
      </c>
      <c r="L267" s="21" t="s">
        <v>21</v>
      </c>
      <c r="M267" s="29" t="s">
        <v>51</v>
      </c>
      <c r="N267" s="30" t="str">
        <f>VLOOKUP(M267,[10]OPERACIONAL!$A$1:$C$12,2,FALSE)</f>
        <v>SELECIONAR</v>
      </c>
    </row>
    <row r="268" spans="2:14" ht="12.75" thickBot="1">
      <c r="B268" s="23" t="str">
        <f t="shared" si="8"/>
        <v/>
      </c>
      <c r="C268" s="15"/>
      <c r="D268" s="25"/>
      <c r="E268" s="25"/>
      <c r="F268" s="24" t="s">
        <v>18</v>
      </c>
      <c r="G268" s="26">
        <v>1</v>
      </c>
      <c r="H268" s="31"/>
      <c r="I268" s="27">
        <v>0</v>
      </c>
      <c r="J268" s="28">
        <f t="shared" si="9"/>
        <v>0</v>
      </c>
      <c r="K268" s="29" t="s">
        <v>50</v>
      </c>
      <c r="L268" s="21" t="s">
        <v>21</v>
      </c>
      <c r="M268" s="29" t="s">
        <v>51</v>
      </c>
      <c r="N268" s="30" t="str">
        <f>VLOOKUP(M268,[10]OPERACIONAL!$A$1:$C$12,2,FALSE)</f>
        <v>SELECIONAR</v>
      </c>
    </row>
    <row r="269" spans="2:14" ht="12.75" thickBot="1">
      <c r="B269" s="23" t="str">
        <f t="shared" si="8"/>
        <v/>
      </c>
      <c r="C269" s="15"/>
      <c r="D269" s="25"/>
      <c r="E269" s="25"/>
      <c r="F269" s="24" t="s">
        <v>18</v>
      </c>
      <c r="G269" s="26">
        <v>1</v>
      </c>
      <c r="H269" s="31"/>
      <c r="I269" s="27">
        <v>0</v>
      </c>
      <c r="J269" s="28">
        <f t="shared" si="9"/>
        <v>0</v>
      </c>
      <c r="K269" s="29" t="s">
        <v>50</v>
      </c>
      <c r="L269" s="21" t="s">
        <v>21</v>
      </c>
      <c r="M269" s="29" t="s">
        <v>51</v>
      </c>
      <c r="N269" s="30" t="str">
        <f>VLOOKUP(M269,[10]OPERACIONAL!$A$1:$C$12,2,FALSE)</f>
        <v>SELECIONAR</v>
      </c>
    </row>
    <row r="270" spans="2:14" ht="12.75" thickBot="1">
      <c r="B270" s="23" t="str">
        <f t="shared" si="8"/>
        <v/>
      </c>
      <c r="C270" s="15"/>
      <c r="D270" s="25"/>
      <c r="E270" s="25"/>
      <c r="F270" s="24" t="s">
        <v>18</v>
      </c>
      <c r="G270" s="26">
        <v>1</v>
      </c>
      <c r="H270" s="31"/>
      <c r="I270" s="27">
        <v>0</v>
      </c>
      <c r="J270" s="28">
        <f t="shared" si="9"/>
        <v>0</v>
      </c>
      <c r="K270" s="29" t="s">
        <v>50</v>
      </c>
      <c r="L270" s="21" t="s">
        <v>21</v>
      </c>
      <c r="M270" s="29" t="s">
        <v>51</v>
      </c>
      <c r="N270" s="30" t="str">
        <f>VLOOKUP(M270,[10]OPERACIONAL!$A$1:$C$12,2,FALSE)</f>
        <v>SELECIONAR</v>
      </c>
    </row>
    <row r="271" spans="2:14" ht="12.75" thickBot="1">
      <c r="B271" s="23" t="str">
        <f t="shared" si="8"/>
        <v/>
      </c>
      <c r="C271" s="15"/>
      <c r="D271" s="25"/>
      <c r="E271" s="25"/>
      <c r="F271" s="24" t="s">
        <v>18</v>
      </c>
      <c r="G271" s="26">
        <v>1</v>
      </c>
      <c r="H271" s="31"/>
      <c r="I271" s="27">
        <v>0</v>
      </c>
      <c r="J271" s="28">
        <f t="shared" si="9"/>
        <v>0</v>
      </c>
      <c r="K271" s="29" t="s">
        <v>50</v>
      </c>
      <c r="L271" s="21" t="s">
        <v>21</v>
      </c>
      <c r="M271" s="29" t="s">
        <v>51</v>
      </c>
      <c r="N271" s="30" t="str">
        <f>VLOOKUP(M271,[10]OPERACIONAL!$A$1:$C$12,2,FALSE)</f>
        <v>SELECIONAR</v>
      </c>
    </row>
    <row r="272" spans="2:14" ht="12.75" thickBot="1">
      <c r="B272" s="23" t="str">
        <f t="shared" si="8"/>
        <v/>
      </c>
      <c r="C272" s="15"/>
      <c r="D272" s="25"/>
      <c r="E272" s="25"/>
      <c r="F272" s="24" t="s">
        <v>18</v>
      </c>
      <c r="G272" s="26">
        <v>1</v>
      </c>
      <c r="H272" s="31"/>
      <c r="I272" s="27">
        <v>0</v>
      </c>
      <c r="J272" s="28">
        <f t="shared" si="9"/>
        <v>0</v>
      </c>
      <c r="K272" s="29" t="s">
        <v>50</v>
      </c>
      <c r="L272" s="21" t="s">
        <v>21</v>
      </c>
      <c r="M272" s="29" t="s">
        <v>51</v>
      </c>
      <c r="N272" s="30" t="str">
        <f>VLOOKUP(M272,[10]OPERACIONAL!$A$1:$C$12,2,FALSE)</f>
        <v>SELECIONAR</v>
      </c>
    </row>
    <row r="273" spans="2:14" ht="12.75" thickBot="1">
      <c r="B273" s="23" t="str">
        <f t="shared" si="8"/>
        <v/>
      </c>
      <c r="C273" s="15"/>
      <c r="D273" s="25"/>
      <c r="E273" s="25"/>
      <c r="F273" s="24" t="s">
        <v>18</v>
      </c>
      <c r="G273" s="26">
        <v>1</v>
      </c>
      <c r="H273" s="31"/>
      <c r="I273" s="27">
        <v>0</v>
      </c>
      <c r="J273" s="28">
        <f t="shared" si="9"/>
        <v>0</v>
      </c>
      <c r="K273" s="29" t="s">
        <v>50</v>
      </c>
      <c r="L273" s="21" t="s">
        <v>21</v>
      </c>
      <c r="M273" s="29" t="s">
        <v>51</v>
      </c>
      <c r="N273" s="30" t="str">
        <f>VLOOKUP(M273,[10]OPERACIONAL!$A$1:$C$12,2,FALSE)</f>
        <v>SELECIONAR</v>
      </c>
    </row>
    <row r="274" spans="2:14" ht="12.75" thickBot="1">
      <c r="B274" s="23" t="str">
        <f t="shared" si="8"/>
        <v/>
      </c>
      <c r="C274" s="15"/>
      <c r="D274" s="25"/>
      <c r="E274" s="25"/>
      <c r="F274" s="24" t="s">
        <v>18</v>
      </c>
      <c r="G274" s="26">
        <v>1</v>
      </c>
      <c r="H274" s="31"/>
      <c r="I274" s="27">
        <v>0</v>
      </c>
      <c r="J274" s="28">
        <f t="shared" si="9"/>
        <v>0</v>
      </c>
      <c r="K274" s="29" t="s">
        <v>50</v>
      </c>
      <c r="L274" s="21" t="s">
        <v>21</v>
      </c>
      <c r="M274" s="29" t="s">
        <v>51</v>
      </c>
      <c r="N274" s="30" t="str">
        <f>VLOOKUP(M274,[10]OPERACIONAL!$A$1:$C$12,2,FALSE)</f>
        <v>SELECIONAR</v>
      </c>
    </row>
    <row r="275" spans="2:14" ht="12.75" thickBot="1">
      <c r="B275" s="23" t="str">
        <f t="shared" si="8"/>
        <v/>
      </c>
      <c r="C275" s="15"/>
      <c r="D275" s="25"/>
      <c r="E275" s="25"/>
      <c r="F275" s="24" t="s">
        <v>18</v>
      </c>
      <c r="G275" s="26">
        <v>1</v>
      </c>
      <c r="H275" s="31"/>
      <c r="I275" s="27">
        <v>0</v>
      </c>
      <c r="J275" s="28">
        <f t="shared" si="9"/>
        <v>0</v>
      </c>
      <c r="K275" s="29" t="s">
        <v>50</v>
      </c>
      <c r="L275" s="21" t="s">
        <v>21</v>
      </c>
      <c r="M275" s="29" t="s">
        <v>51</v>
      </c>
      <c r="N275" s="30" t="str">
        <f>VLOOKUP(M275,[10]OPERACIONAL!$A$1:$C$12,2,FALSE)</f>
        <v>SELECIONAR</v>
      </c>
    </row>
    <row r="276" spans="2:14" ht="12.75" thickBot="1">
      <c r="B276" s="23" t="str">
        <f t="shared" si="8"/>
        <v/>
      </c>
      <c r="C276" s="15"/>
      <c r="D276" s="25"/>
      <c r="E276" s="25"/>
      <c r="F276" s="24" t="s">
        <v>18</v>
      </c>
      <c r="G276" s="26">
        <v>1</v>
      </c>
      <c r="H276" s="31"/>
      <c r="I276" s="27">
        <v>0</v>
      </c>
      <c r="J276" s="28">
        <f t="shared" si="9"/>
        <v>0</v>
      </c>
      <c r="K276" s="29" t="s">
        <v>50</v>
      </c>
      <c r="L276" s="21" t="s">
        <v>21</v>
      </c>
      <c r="M276" s="29" t="s">
        <v>51</v>
      </c>
      <c r="N276" s="30" t="str">
        <f>VLOOKUP(M276,[10]OPERACIONAL!$A$1:$C$12,2,FALSE)</f>
        <v>SELECIONAR</v>
      </c>
    </row>
    <row r="277" spans="2:14" ht="12.75" thickBot="1">
      <c r="B277" s="23" t="str">
        <f t="shared" si="8"/>
        <v/>
      </c>
      <c r="C277" s="15"/>
      <c r="D277" s="25"/>
      <c r="E277" s="25"/>
      <c r="F277" s="24" t="s">
        <v>18</v>
      </c>
      <c r="G277" s="26">
        <v>1</v>
      </c>
      <c r="H277" s="31"/>
      <c r="I277" s="27">
        <v>0</v>
      </c>
      <c r="J277" s="28">
        <f t="shared" si="9"/>
        <v>0</v>
      </c>
      <c r="K277" s="29" t="s">
        <v>50</v>
      </c>
      <c r="L277" s="21" t="s">
        <v>21</v>
      </c>
      <c r="M277" s="29" t="s">
        <v>51</v>
      </c>
      <c r="N277" s="30" t="str">
        <f>VLOOKUP(M277,[10]OPERACIONAL!$A$1:$C$12,2,FALSE)</f>
        <v>SELECIONAR</v>
      </c>
    </row>
    <row r="278" spans="2:14" ht="12.75" thickBot="1">
      <c r="B278" s="23" t="str">
        <f t="shared" si="8"/>
        <v/>
      </c>
      <c r="C278" s="15"/>
      <c r="D278" s="25"/>
      <c r="E278" s="25"/>
      <c r="F278" s="24" t="s">
        <v>18</v>
      </c>
      <c r="G278" s="26">
        <v>1</v>
      </c>
      <c r="H278" s="31"/>
      <c r="I278" s="27">
        <v>0</v>
      </c>
      <c r="J278" s="28">
        <f t="shared" si="9"/>
        <v>0</v>
      </c>
      <c r="K278" s="29" t="s">
        <v>50</v>
      </c>
      <c r="L278" s="21" t="s">
        <v>21</v>
      </c>
      <c r="M278" s="29" t="s">
        <v>51</v>
      </c>
      <c r="N278" s="30" t="str">
        <f>VLOOKUP(M278,[10]OPERACIONAL!$A$1:$C$12,2,FALSE)</f>
        <v>SELECIONAR</v>
      </c>
    </row>
    <row r="279" spans="2:14" ht="12.75" thickBot="1">
      <c r="B279" s="23" t="str">
        <f t="shared" si="8"/>
        <v/>
      </c>
      <c r="C279" s="15"/>
      <c r="D279" s="25"/>
      <c r="E279" s="25"/>
      <c r="F279" s="24" t="s">
        <v>18</v>
      </c>
      <c r="G279" s="26">
        <v>1</v>
      </c>
      <c r="H279" s="31"/>
      <c r="I279" s="27">
        <v>0</v>
      </c>
      <c r="J279" s="28">
        <f t="shared" si="9"/>
        <v>0</v>
      </c>
      <c r="K279" s="29" t="s">
        <v>50</v>
      </c>
      <c r="L279" s="21" t="s">
        <v>21</v>
      </c>
      <c r="M279" s="29" t="s">
        <v>51</v>
      </c>
      <c r="N279" s="30" t="str">
        <f>VLOOKUP(M279,[10]OPERACIONAL!$A$1:$C$12,2,FALSE)</f>
        <v>SELECIONAR</v>
      </c>
    </row>
    <row r="280" spans="2:14" ht="12.75" thickBot="1">
      <c r="B280" s="23" t="str">
        <f t="shared" si="8"/>
        <v/>
      </c>
      <c r="C280" s="15"/>
      <c r="D280" s="25"/>
      <c r="E280" s="25"/>
      <c r="F280" s="24" t="s">
        <v>18</v>
      </c>
      <c r="G280" s="26">
        <v>1</v>
      </c>
      <c r="H280" s="31"/>
      <c r="I280" s="27">
        <v>0</v>
      </c>
      <c r="J280" s="28">
        <f t="shared" si="9"/>
        <v>0</v>
      </c>
      <c r="K280" s="29" t="s">
        <v>50</v>
      </c>
      <c r="L280" s="21" t="s">
        <v>21</v>
      </c>
      <c r="M280" s="29" t="s">
        <v>51</v>
      </c>
      <c r="N280" s="30" t="str">
        <f>VLOOKUP(M280,[10]OPERACIONAL!$A$1:$C$12,2,FALSE)</f>
        <v>SELECIONAR</v>
      </c>
    </row>
    <row r="281" spans="2:14" ht="12.75" thickBot="1">
      <c r="B281" s="23" t="str">
        <f t="shared" si="8"/>
        <v/>
      </c>
      <c r="C281" s="15"/>
      <c r="D281" s="25"/>
      <c r="E281" s="25"/>
      <c r="F281" s="24" t="s">
        <v>18</v>
      </c>
      <c r="G281" s="26">
        <v>1</v>
      </c>
      <c r="H281" s="31"/>
      <c r="I281" s="27">
        <v>0</v>
      </c>
      <c r="J281" s="28">
        <f t="shared" si="9"/>
        <v>0</v>
      </c>
      <c r="K281" s="29" t="s">
        <v>50</v>
      </c>
      <c r="L281" s="21" t="s">
        <v>21</v>
      </c>
      <c r="M281" s="29" t="s">
        <v>51</v>
      </c>
      <c r="N281" s="30" t="str">
        <f>VLOOKUP(M281,[10]OPERACIONAL!$A$1:$C$12,2,FALSE)</f>
        <v>SELECIONAR</v>
      </c>
    </row>
    <row r="282" spans="2:14" ht="12.75" thickBot="1">
      <c r="B282" s="23" t="str">
        <f t="shared" si="8"/>
        <v/>
      </c>
      <c r="C282" s="15"/>
      <c r="D282" s="25"/>
      <c r="E282" s="25"/>
      <c r="F282" s="24" t="s">
        <v>18</v>
      </c>
      <c r="G282" s="26">
        <v>1</v>
      </c>
      <c r="H282" s="31"/>
      <c r="I282" s="27">
        <v>0</v>
      </c>
      <c r="J282" s="28">
        <f t="shared" si="9"/>
        <v>0</v>
      </c>
      <c r="K282" s="29" t="s">
        <v>50</v>
      </c>
      <c r="L282" s="21" t="s">
        <v>21</v>
      </c>
      <c r="M282" s="29" t="s">
        <v>51</v>
      </c>
      <c r="N282" s="30" t="str">
        <f>VLOOKUP(M282,[10]OPERACIONAL!$A$1:$C$12,2,FALSE)</f>
        <v>SELECIONAR</v>
      </c>
    </row>
    <row r="283" spans="2:14" ht="12.75" thickBot="1">
      <c r="B283" s="23" t="str">
        <f t="shared" si="8"/>
        <v/>
      </c>
      <c r="C283" s="15"/>
      <c r="D283" s="25"/>
      <c r="E283" s="25"/>
      <c r="F283" s="24" t="s">
        <v>18</v>
      </c>
      <c r="G283" s="26">
        <v>1</v>
      </c>
      <c r="H283" s="31"/>
      <c r="I283" s="27">
        <v>0</v>
      </c>
      <c r="J283" s="28">
        <f t="shared" si="9"/>
        <v>0</v>
      </c>
      <c r="K283" s="29" t="s">
        <v>50</v>
      </c>
      <c r="L283" s="21" t="s">
        <v>21</v>
      </c>
      <c r="M283" s="29" t="s">
        <v>51</v>
      </c>
      <c r="N283" s="30" t="str">
        <f>VLOOKUP(M283,[10]OPERACIONAL!$A$1:$C$12,2,FALSE)</f>
        <v>SELECIONAR</v>
      </c>
    </row>
    <row r="284" spans="2:14" ht="12.75" thickBot="1">
      <c r="B284" s="23" t="str">
        <f t="shared" si="8"/>
        <v/>
      </c>
      <c r="C284" s="15"/>
      <c r="D284" s="25"/>
      <c r="E284" s="25"/>
      <c r="F284" s="24" t="s">
        <v>18</v>
      </c>
      <c r="G284" s="26">
        <v>1</v>
      </c>
      <c r="H284" s="31"/>
      <c r="I284" s="27">
        <v>0</v>
      </c>
      <c r="J284" s="28">
        <f t="shared" si="9"/>
        <v>0</v>
      </c>
      <c r="K284" s="29" t="s">
        <v>50</v>
      </c>
      <c r="L284" s="21" t="s">
        <v>21</v>
      </c>
      <c r="M284" s="29" t="s">
        <v>51</v>
      </c>
      <c r="N284" s="30" t="str">
        <f>VLOOKUP(M284,[10]OPERACIONAL!$A$1:$C$12,2,FALSE)</f>
        <v>SELECIONAR</v>
      </c>
    </row>
    <row r="285" spans="2:14" ht="12.75" thickBot="1">
      <c r="B285" s="23" t="str">
        <f t="shared" si="8"/>
        <v/>
      </c>
      <c r="C285" s="15"/>
      <c r="D285" s="25"/>
      <c r="E285" s="25"/>
      <c r="F285" s="24" t="s">
        <v>18</v>
      </c>
      <c r="G285" s="26">
        <v>1</v>
      </c>
      <c r="H285" s="31"/>
      <c r="I285" s="27">
        <v>0</v>
      </c>
      <c r="J285" s="28">
        <f t="shared" si="9"/>
        <v>0</v>
      </c>
      <c r="K285" s="29" t="s">
        <v>50</v>
      </c>
      <c r="L285" s="21" t="s">
        <v>21</v>
      </c>
      <c r="M285" s="29" t="s">
        <v>51</v>
      </c>
      <c r="N285" s="30" t="str">
        <f>VLOOKUP(M285,[10]OPERACIONAL!$A$1:$C$12,2,FALSE)</f>
        <v>SELECIONAR</v>
      </c>
    </row>
    <row r="286" spans="2:14" ht="12.75" thickBot="1">
      <c r="B286" s="23" t="str">
        <f t="shared" si="8"/>
        <v/>
      </c>
      <c r="C286" s="15"/>
      <c r="D286" s="25"/>
      <c r="E286" s="25"/>
      <c r="F286" s="24" t="s">
        <v>18</v>
      </c>
      <c r="G286" s="26">
        <v>1</v>
      </c>
      <c r="H286" s="31"/>
      <c r="I286" s="27">
        <v>0</v>
      </c>
      <c r="J286" s="28">
        <f t="shared" si="9"/>
        <v>0</v>
      </c>
      <c r="K286" s="29" t="s">
        <v>50</v>
      </c>
      <c r="L286" s="21" t="s">
        <v>21</v>
      </c>
      <c r="M286" s="29" t="s">
        <v>51</v>
      </c>
      <c r="N286" s="30" t="str">
        <f>VLOOKUP(M286,[10]OPERACIONAL!$A$1:$C$12,2,FALSE)</f>
        <v>SELECIONAR</v>
      </c>
    </row>
    <row r="287" spans="2:14" ht="12.75" thickBot="1">
      <c r="B287" s="23" t="str">
        <f t="shared" si="8"/>
        <v/>
      </c>
      <c r="C287" s="15"/>
      <c r="D287" s="25"/>
      <c r="E287" s="25"/>
      <c r="F287" s="24" t="s">
        <v>18</v>
      </c>
      <c r="G287" s="26">
        <v>1</v>
      </c>
      <c r="H287" s="31"/>
      <c r="I287" s="27">
        <v>0</v>
      </c>
      <c r="J287" s="28">
        <f t="shared" si="9"/>
        <v>0</v>
      </c>
      <c r="K287" s="29" t="s">
        <v>50</v>
      </c>
      <c r="L287" s="21" t="s">
        <v>21</v>
      </c>
      <c r="M287" s="29" t="s">
        <v>51</v>
      </c>
      <c r="N287" s="30" t="str">
        <f>VLOOKUP(M287,[10]OPERACIONAL!$A$1:$C$12,2,FALSE)</f>
        <v>SELECIONAR</v>
      </c>
    </row>
    <row r="288" spans="2:14" ht="12.75" thickBot="1">
      <c r="B288" s="23" t="str">
        <f t="shared" si="8"/>
        <v/>
      </c>
      <c r="C288" s="15"/>
      <c r="D288" s="25"/>
      <c r="E288" s="25"/>
      <c r="F288" s="24" t="s">
        <v>18</v>
      </c>
      <c r="G288" s="26">
        <v>1</v>
      </c>
      <c r="H288" s="31"/>
      <c r="I288" s="27">
        <v>0</v>
      </c>
      <c r="J288" s="28">
        <f t="shared" si="9"/>
        <v>0</v>
      </c>
      <c r="K288" s="29" t="s">
        <v>50</v>
      </c>
      <c r="L288" s="21" t="s">
        <v>21</v>
      </c>
      <c r="M288" s="29" t="s">
        <v>51</v>
      </c>
      <c r="N288" s="30" t="str">
        <f>VLOOKUP(M288,[10]OPERACIONAL!$A$1:$C$12,2,FALSE)</f>
        <v>SELECIONAR</v>
      </c>
    </row>
    <row r="289" spans="2:14" ht="12.75" thickBot="1">
      <c r="B289" s="23" t="str">
        <f t="shared" si="8"/>
        <v/>
      </c>
      <c r="C289" s="15"/>
      <c r="D289" s="25"/>
      <c r="E289" s="25"/>
      <c r="F289" s="24" t="s">
        <v>18</v>
      </c>
      <c r="G289" s="26">
        <v>1</v>
      </c>
      <c r="H289" s="31"/>
      <c r="I289" s="27">
        <v>0</v>
      </c>
      <c r="J289" s="28">
        <f t="shared" si="9"/>
        <v>0</v>
      </c>
      <c r="K289" s="29" t="s">
        <v>50</v>
      </c>
      <c r="L289" s="21" t="s">
        <v>21</v>
      </c>
      <c r="M289" s="29" t="s">
        <v>51</v>
      </c>
      <c r="N289" s="30" t="str">
        <f>VLOOKUP(M289,[10]OPERACIONAL!$A$1:$C$12,2,FALSE)</f>
        <v>SELECIONAR</v>
      </c>
    </row>
    <row r="290" spans="2:14" ht="12.75" thickBot="1">
      <c r="B290" s="23" t="str">
        <f t="shared" si="8"/>
        <v/>
      </c>
      <c r="C290" s="15"/>
      <c r="D290" s="25"/>
      <c r="E290" s="25"/>
      <c r="F290" s="24" t="s">
        <v>18</v>
      </c>
      <c r="G290" s="26">
        <v>1</v>
      </c>
      <c r="H290" s="31"/>
      <c r="I290" s="27">
        <v>0</v>
      </c>
      <c r="J290" s="28">
        <f t="shared" si="9"/>
        <v>0</v>
      </c>
      <c r="K290" s="29" t="s">
        <v>50</v>
      </c>
      <c r="L290" s="21" t="s">
        <v>21</v>
      </c>
      <c r="M290" s="29" t="s">
        <v>51</v>
      </c>
      <c r="N290" s="30" t="str">
        <f>VLOOKUP(M290,[10]OPERACIONAL!$A$1:$C$12,2,FALSE)</f>
        <v>SELECIONAR</v>
      </c>
    </row>
    <row r="291" spans="2:14" ht="12.75" thickBot="1">
      <c r="B291" s="23" t="str">
        <f t="shared" si="8"/>
        <v/>
      </c>
      <c r="C291" s="15"/>
      <c r="D291" s="25"/>
      <c r="E291" s="25"/>
      <c r="F291" s="24" t="s">
        <v>18</v>
      </c>
      <c r="G291" s="26">
        <v>1</v>
      </c>
      <c r="H291" s="31"/>
      <c r="I291" s="27">
        <v>0</v>
      </c>
      <c r="J291" s="28">
        <f t="shared" si="9"/>
        <v>0</v>
      </c>
      <c r="K291" s="29" t="s">
        <v>50</v>
      </c>
      <c r="L291" s="21" t="s">
        <v>21</v>
      </c>
      <c r="M291" s="29" t="s">
        <v>51</v>
      </c>
      <c r="N291" s="30" t="str">
        <f>VLOOKUP(M291,[10]OPERACIONAL!$A$1:$C$12,2,FALSE)</f>
        <v>SELECIONAR</v>
      </c>
    </row>
    <row r="292" spans="2:14" ht="12.75" thickBot="1">
      <c r="B292" s="23" t="str">
        <f t="shared" si="8"/>
        <v/>
      </c>
      <c r="C292" s="15"/>
      <c r="D292" s="25"/>
      <c r="E292" s="25"/>
      <c r="F292" s="24" t="s">
        <v>18</v>
      </c>
      <c r="G292" s="26">
        <v>1</v>
      </c>
      <c r="H292" s="31"/>
      <c r="I292" s="27">
        <v>0</v>
      </c>
      <c r="J292" s="28">
        <f t="shared" si="9"/>
        <v>0</v>
      </c>
      <c r="K292" s="29" t="s">
        <v>50</v>
      </c>
      <c r="L292" s="21" t="s">
        <v>21</v>
      </c>
      <c r="M292" s="29" t="s">
        <v>51</v>
      </c>
      <c r="N292" s="30" t="str">
        <f>VLOOKUP(M292,[10]OPERACIONAL!$A$1:$C$12,2,FALSE)</f>
        <v>SELECIONAR</v>
      </c>
    </row>
    <row r="293" spans="2:14" ht="12.75" thickBot="1">
      <c r="B293" s="23" t="str">
        <f t="shared" si="8"/>
        <v/>
      </c>
      <c r="C293" s="15"/>
      <c r="D293" s="25"/>
      <c r="E293" s="25"/>
      <c r="F293" s="24" t="s">
        <v>18</v>
      </c>
      <c r="G293" s="26">
        <v>1</v>
      </c>
      <c r="H293" s="31"/>
      <c r="I293" s="27">
        <v>0</v>
      </c>
      <c r="J293" s="28">
        <f t="shared" si="9"/>
        <v>0</v>
      </c>
      <c r="K293" s="29" t="s">
        <v>50</v>
      </c>
      <c r="L293" s="21" t="s">
        <v>21</v>
      </c>
      <c r="M293" s="29" t="s">
        <v>51</v>
      </c>
      <c r="N293" s="30" t="str">
        <f>VLOOKUP(M293,[10]OPERACIONAL!$A$1:$C$12,2,FALSE)</f>
        <v>SELECIONAR</v>
      </c>
    </row>
    <row r="294" spans="2:14" ht="12.75" thickBot="1">
      <c r="B294" s="23" t="str">
        <f t="shared" si="8"/>
        <v/>
      </c>
      <c r="C294" s="15"/>
      <c r="D294" s="25"/>
      <c r="E294" s="25"/>
      <c r="F294" s="24" t="s">
        <v>18</v>
      </c>
      <c r="G294" s="26">
        <v>1</v>
      </c>
      <c r="H294" s="31"/>
      <c r="I294" s="27">
        <v>0</v>
      </c>
      <c r="J294" s="28">
        <f t="shared" si="9"/>
        <v>0</v>
      </c>
      <c r="K294" s="29" t="s">
        <v>50</v>
      </c>
      <c r="L294" s="21" t="s">
        <v>21</v>
      </c>
      <c r="M294" s="29" t="s">
        <v>51</v>
      </c>
      <c r="N294" s="30" t="str">
        <f>VLOOKUP(M294,[10]OPERACIONAL!$A$1:$C$12,2,FALSE)</f>
        <v>SELECIONAR</v>
      </c>
    </row>
    <row r="295" spans="2:14" ht="12.75" thickBot="1">
      <c r="B295" s="23" t="str">
        <f t="shared" si="8"/>
        <v/>
      </c>
      <c r="C295" s="15"/>
      <c r="D295" s="25"/>
      <c r="E295" s="25"/>
      <c r="F295" s="24" t="s">
        <v>18</v>
      </c>
      <c r="G295" s="26">
        <v>1</v>
      </c>
      <c r="H295" s="31"/>
      <c r="I295" s="27">
        <v>0</v>
      </c>
      <c r="J295" s="28">
        <f t="shared" si="9"/>
        <v>0</v>
      </c>
      <c r="K295" s="29" t="s">
        <v>50</v>
      </c>
      <c r="L295" s="21" t="s">
        <v>21</v>
      </c>
      <c r="M295" s="29" t="s">
        <v>51</v>
      </c>
      <c r="N295" s="30" t="str">
        <f>VLOOKUP(M295,[10]OPERACIONAL!$A$1:$C$12,2,FALSE)</f>
        <v>SELECIONAR</v>
      </c>
    </row>
    <row r="296" spans="2:14" ht="12.75" thickBot="1">
      <c r="B296" s="23" t="str">
        <f t="shared" si="8"/>
        <v/>
      </c>
      <c r="C296" s="15"/>
      <c r="D296" s="25"/>
      <c r="E296" s="25"/>
      <c r="F296" s="24" t="s">
        <v>18</v>
      </c>
      <c r="G296" s="26">
        <v>1</v>
      </c>
      <c r="H296" s="31"/>
      <c r="I296" s="27">
        <v>0</v>
      </c>
      <c r="J296" s="28">
        <f t="shared" si="9"/>
        <v>0</v>
      </c>
      <c r="K296" s="29" t="s">
        <v>50</v>
      </c>
      <c r="L296" s="21" t="s">
        <v>21</v>
      </c>
      <c r="M296" s="29" t="s">
        <v>51</v>
      </c>
      <c r="N296" s="30" t="str">
        <f>VLOOKUP(M296,[10]OPERACIONAL!$A$1:$C$12,2,FALSE)</f>
        <v>SELECIONAR</v>
      </c>
    </row>
    <row r="297" spans="2:14" ht="12.75" thickBot="1">
      <c r="B297" s="23" t="str">
        <f t="shared" si="8"/>
        <v/>
      </c>
      <c r="C297" s="15"/>
      <c r="D297" s="25"/>
      <c r="E297" s="25"/>
      <c r="F297" s="24" t="s">
        <v>18</v>
      </c>
      <c r="G297" s="26">
        <v>1</v>
      </c>
      <c r="H297" s="31"/>
      <c r="I297" s="27">
        <v>0</v>
      </c>
      <c r="J297" s="28">
        <f t="shared" si="9"/>
        <v>0</v>
      </c>
      <c r="K297" s="29" t="s">
        <v>50</v>
      </c>
      <c r="L297" s="21" t="s">
        <v>21</v>
      </c>
      <c r="M297" s="29" t="s">
        <v>51</v>
      </c>
      <c r="N297" s="30" t="str">
        <f>VLOOKUP(M297,[10]OPERACIONAL!$A$1:$C$12,2,FALSE)</f>
        <v>SELECIONAR</v>
      </c>
    </row>
    <row r="298" spans="2:14" ht="12.75" thickBot="1">
      <c r="B298" s="23" t="str">
        <f t="shared" si="8"/>
        <v/>
      </c>
      <c r="C298" s="15"/>
      <c r="D298" s="25"/>
      <c r="E298" s="25"/>
      <c r="F298" s="24" t="s">
        <v>18</v>
      </c>
      <c r="G298" s="26">
        <v>1</v>
      </c>
      <c r="H298" s="31"/>
      <c r="I298" s="27">
        <v>0</v>
      </c>
      <c r="J298" s="28">
        <f t="shared" si="9"/>
        <v>0</v>
      </c>
      <c r="K298" s="29" t="s">
        <v>50</v>
      </c>
      <c r="L298" s="21" t="s">
        <v>21</v>
      </c>
      <c r="M298" s="29" t="s">
        <v>51</v>
      </c>
      <c r="N298" s="30" t="str">
        <f>VLOOKUP(M298,[10]OPERACIONAL!$A$1:$C$12,2,FALSE)</f>
        <v>SELECIONAR</v>
      </c>
    </row>
    <row r="299" spans="2:14" ht="12.75" thickBot="1">
      <c r="B299" s="23" t="str">
        <f t="shared" si="8"/>
        <v/>
      </c>
      <c r="C299" s="15"/>
      <c r="D299" s="25"/>
      <c r="E299" s="25"/>
      <c r="F299" s="24" t="s">
        <v>18</v>
      </c>
      <c r="G299" s="26">
        <v>1</v>
      </c>
      <c r="H299" s="31"/>
      <c r="I299" s="27">
        <v>0</v>
      </c>
      <c r="J299" s="28">
        <f t="shared" si="9"/>
        <v>0</v>
      </c>
      <c r="K299" s="29" t="s">
        <v>50</v>
      </c>
      <c r="L299" s="21" t="s">
        <v>21</v>
      </c>
      <c r="M299" s="29" t="s">
        <v>51</v>
      </c>
      <c r="N299" s="30" t="str">
        <f>VLOOKUP(M299,[10]OPERACIONAL!$A$1:$C$12,2,FALSE)</f>
        <v>SELECIONAR</v>
      </c>
    </row>
    <row r="300" spans="2:14" ht="12.75" thickBot="1">
      <c r="B300" s="23" t="str">
        <f t="shared" si="8"/>
        <v/>
      </c>
      <c r="C300" s="15"/>
      <c r="D300" s="25"/>
      <c r="E300" s="25"/>
      <c r="F300" s="24" t="s">
        <v>18</v>
      </c>
      <c r="G300" s="26">
        <v>1</v>
      </c>
      <c r="H300" s="31"/>
      <c r="I300" s="27">
        <v>0</v>
      </c>
      <c r="J300" s="28">
        <f t="shared" si="9"/>
        <v>0</v>
      </c>
      <c r="K300" s="29" t="s">
        <v>50</v>
      </c>
      <c r="L300" s="21" t="s">
        <v>21</v>
      </c>
      <c r="M300" s="29" t="s">
        <v>51</v>
      </c>
      <c r="N300" s="30" t="str">
        <f>VLOOKUP(M300,[10]OPERACIONAL!$A$1:$C$12,2,FALSE)</f>
        <v>SELECIONAR</v>
      </c>
    </row>
    <row r="301" spans="2:14" ht="12.75" thickBot="1">
      <c r="B301" s="23" t="str">
        <f t="shared" si="8"/>
        <v/>
      </c>
      <c r="C301" s="15"/>
      <c r="D301" s="25"/>
      <c r="E301" s="25"/>
      <c r="F301" s="24" t="s">
        <v>18</v>
      </c>
      <c r="G301" s="26">
        <v>1</v>
      </c>
      <c r="H301" s="31"/>
      <c r="I301" s="27">
        <v>0</v>
      </c>
      <c r="J301" s="28">
        <f t="shared" si="9"/>
        <v>0</v>
      </c>
      <c r="K301" s="29" t="s">
        <v>50</v>
      </c>
      <c r="L301" s="21" t="s">
        <v>21</v>
      </c>
      <c r="M301" s="29" t="s">
        <v>51</v>
      </c>
      <c r="N301" s="30" t="str">
        <f>VLOOKUP(M301,[10]OPERACIONAL!$A$1:$C$12,2,FALSE)</f>
        <v>SELECIONAR</v>
      </c>
    </row>
    <row r="302" spans="2:14" ht="12.75" thickBot="1">
      <c r="B302" s="23" t="str">
        <f t="shared" si="8"/>
        <v/>
      </c>
      <c r="C302" s="15"/>
      <c r="D302" s="25"/>
      <c r="E302" s="25"/>
      <c r="F302" s="24" t="s">
        <v>18</v>
      </c>
      <c r="G302" s="26">
        <v>1</v>
      </c>
      <c r="H302" s="31"/>
      <c r="I302" s="27">
        <v>0</v>
      </c>
      <c r="J302" s="28">
        <f t="shared" si="9"/>
        <v>0</v>
      </c>
      <c r="K302" s="29" t="s">
        <v>50</v>
      </c>
      <c r="L302" s="21" t="s">
        <v>21</v>
      </c>
      <c r="M302" s="29" t="s">
        <v>51</v>
      </c>
      <c r="N302" s="30" t="str">
        <f>VLOOKUP(M302,[10]OPERACIONAL!$A$1:$C$12,2,FALSE)</f>
        <v>SELECIONAR</v>
      </c>
    </row>
    <row r="303" spans="2:14" ht="12.75" thickBot="1">
      <c r="B303" s="23" t="str">
        <f t="shared" si="8"/>
        <v/>
      </c>
      <c r="C303" s="15"/>
      <c r="D303" s="25"/>
      <c r="E303" s="25"/>
      <c r="F303" s="24" t="s">
        <v>18</v>
      </c>
      <c r="G303" s="26">
        <v>1</v>
      </c>
      <c r="H303" s="31"/>
      <c r="I303" s="27">
        <v>0</v>
      </c>
      <c r="J303" s="28">
        <f t="shared" si="9"/>
        <v>0</v>
      </c>
      <c r="K303" s="29" t="s">
        <v>50</v>
      </c>
      <c r="L303" s="21" t="s">
        <v>21</v>
      </c>
      <c r="M303" s="29" t="s">
        <v>51</v>
      </c>
      <c r="N303" s="30" t="str">
        <f>VLOOKUP(M303,[10]OPERACIONAL!$A$1:$C$12,2,FALSE)</f>
        <v>SELECIONAR</v>
      </c>
    </row>
    <row r="304" spans="2:14" ht="12.75" thickBot="1">
      <c r="B304" s="23" t="str">
        <f t="shared" si="8"/>
        <v/>
      </c>
      <c r="C304" s="15"/>
      <c r="D304" s="25"/>
      <c r="E304" s="25"/>
      <c r="F304" s="24" t="s">
        <v>18</v>
      </c>
      <c r="G304" s="26">
        <v>1</v>
      </c>
      <c r="H304" s="31"/>
      <c r="I304" s="27">
        <v>0</v>
      </c>
      <c r="J304" s="28">
        <f t="shared" si="9"/>
        <v>0</v>
      </c>
      <c r="K304" s="29" t="s">
        <v>50</v>
      </c>
      <c r="L304" s="21" t="s">
        <v>21</v>
      </c>
      <c r="M304" s="29" t="s">
        <v>51</v>
      </c>
      <c r="N304" s="30" t="str">
        <f>VLOOKUP(M304,[10]OPERACIONAL!$A$1:$C$12,2,FALSE)</f>
        <v>SELECIONAR</v>
      </c>
    </row>
    <row r="305" spans="2:14" ht="12.75" thickBot="1">
      <c r="B305" s="23" t="str">
        <f t="shared" si="8"/>
        <v/>
      </c>
      <c r="C305" s="15"/>
      <c r="D305" s="25"/>
      <c r="E305" s="25"/>
      <c r="F305" s="24" t="s">
        <v>18</v>
      </c>
      <c r="G305" s="26">
        <v>1</v>
      </c>
      <c r="H305" s="31"/>
      <c r="I305" s="27">
        <v>0</v>
      </c>
      <c r="J305" s="28">
        <f t="shared" si="9"/>
        <v>0</v>
      </c>
      <c r="K305" s="29" t="s">
        <v>50</v>
      </c>
      <c r="L305" s="21" t="s">
        <v>21</v>
      </c>
      <c r="M305" s="29" t="s">
        <v>51</v>
      </c>
      <c r="N305" s="30" t="str">
        <f>VLOOKUP(M305,[10]OPERACIONAL!$A$1:$C$12,2,FALSE)</f>
        <v>SELECIONAR</v>
      </c>
    </row>
    <row r="306" spans="2:14" ht="12.75" thickBot="1">
      <c r="B306" s="23" t="str">
        <f t="shared" si="8"/>
        <v/>
      </c>
      <c r="C306" s="15"/>
      <c r="D306" s="25"/>
      <c r="E306" s="25"/>
      <c r="F306" s="24" t="s">
        <v>18</v>
      </c>
      <c r="G306" s="26">
        <v>1</v>
      </c>
      <c r="H306" s="31"/>
      <c r="I306" s="27">
        <v>0</v>
      </c>
      <c r="J306" s="28">
        <f t="shared" si="9"/>
        <v>0</v>
      </c>
      <c r="K306" s="29" t="s">
        <v>50</v>
      </c>
      <c r="L306" s="21" t="s">
        <v>21</v>
      </c>
      <c r="M306" s="29" t="s">
        <v>51</v>
      </c>
      <c r="N306" s="30" t="str">
        <f>VLOOKUP(M306,[10]OPERACIONAL!$A$1:$C$12,2,FALSE)</f>
        <v>SELECIONAR</v>
      </c>
    </row>
    <row r="307" spans="2:14" ht="12.75" thickBot="1">
      <c r="B307" s="23" t="str">
        <f t="shared" si="8"/>
        <v/>
      </c>
      <c r="C307" s="15"/>
      <c r="D307" s="25"/>
      <c r="E307" s="25"/>
      <c r="F307" s="24" t="s">
        <v>18</v>
      </c>
      <c r="G307" s="26">
        <v>1</v>
      </c>
      <c r="H307" s="31"/>
      <c r="I307" s="27">
        <v>0</v>
      </c>
      <c r="J307" s="28">
        <f t="shared" si="9"/>
        <v>0</v>
      </c>
      <c r="K307" s="29" t="s">
        <v>50</v>
      </c>
      <c r="L307" s="21" t="s">
        <v>21</v>
      </c>
      <c r="M307" s="29" t="s">
        <v>51</v>
      </c>
      <c r="N307" s="30" t="str">
        <f>VLOOKUP(M307,[10]OPERACIONAL!$A$1:$C$12,2,FALSE)</f>
        <v>SELECIONAR</v>
      </c>
    </row>
    <row r="308" spans="2:14" ht="12.75" thickBot="1">
      <c r="B308" s="23" t="str">
        <f t="shared" si="8"/>
        <v/>
      </c>
      <c r="C308" s="15"/>
      <c r="D308" s="25"/>
      <c r="E308" s="25"/>
      <c r="F308" s="24" t="s">
        <v>18</v>
      </c>
      <c r="G308" s="26">
        <v>1</v>
      </c>
      <c r="H308" s="31"/>
      <c r="I308" s="27">
        <v>0</v>
      </c>
      <c r="J308" s="28">
        <f t="shared" si="9"/>
        <v>0</v>
      </c>
      <c r="K308" s="29" t="s">
        <v>50</v>
      </c>
      <c r="L308" s="21" t="s">
        <v>21</v>
      </c>
      <c r="M308" s="29" t="s">
        <v>51</v>
      </c>
      <c r="N308" s="30" t="str">
        <f>VLOOKUP(M308,[10]OPERACIONAL!$A$1:$C$12,2,FALSE)</f>
        <v>SELECIONAR</v>
      </c>
    </row>
    <row r="309" spans="2:14" ht="12.75" thickBot="1">
      <c r="B309" s="23" t="str">
        <f t="shared" si="8"/>
        <v/>
      </c>
      <c r="C309" s="15"/>
      <c r="D309" s="25"/>
      <c r="E309" s="25"/>
      <c r="F309" s="24" t="s">
        <v>18</v>
      </c>
      <c r="G309" s="26">
        <v>1</v>
      </c>
      <c r="H309" s="31"/>
      <c r="I309" s="27">
        <v>0</v>
      </c>
      <c r="J309" s="28">
        <f t="shared" si="9"/>
        <v>0</v>
      </c>
      <c r="K309" s="29" t="s">
        <v>50</v>
      </c>
      <c r="L309" s="21" t="s">
        <v>21</v>
      </c>
      <c r="M309" s="29" t="s">
        <v>51</v>
      </c>
      <c r="N309" s="30" t="str">
        <f>VLOOKUP(M309,[10]OPERACIONAL!$A$1:$C$12,2,FALSE)</f>
        <v>SELECIONAR</v>
      </c>
    </row>
    <row r="310" spans="2:14" ht="12.75" thickBot="1">
      <c r="B310" s="23" t="str">
        <f t="shared" si="8"/>
        <v/>
      </c>
      <c r="C310" s="15"/>
      <c r="D310" s="25"/>
      <c r="E310" s="25"/>
      <c r="F310" s="24" t="s">
        <v>18</v>
      </c>
      <c r="G310" s="26">
        <v>1</v>
      </c>
      <c r="H310" s="31"/>
      <c r="I310" s="27">
        <v>0</v>
      </c>
      <c r="J310" s="28">
        <f t="shared" si="9"/>
        <v>0</v>
      </c>
      <c r="K310" s="29" t="s">
        <v>50</v>
      </c>
      <c r="L310" s="21" t="s">
        <v>21</v>
      </c>
      <c r="M310" s="29" t="s">
        <v>51</v>
      </c>
      <c r="N310" s="30" t="str">
        <f>VLOOKUP(M310,[10]OPERACIONAL!$A$1:$C$12,2,FALSE)</f>
        <v>SELECIONAR</v>
      </c>
    </row>
    <row r="311" spans="2:14" ht="12.75" thickBot="1">
      <c r="B311" s="23" t="str">
        <f t="shared" si="8"/>
        <v/>
      </c>
      <c r="C311" s="15"/>
      <c r="D311" s="25"/>
      <c r="E311" s="25"/>
      <c r="F311" s="24" t="s">
        <v>18</v>
      </c>
      <c r="G311" s="26">
        <v>1</v>
      </c>
      <c r="H311" s="31"/>
      <c r="I311" s="27">
        <v>0</v>
      </c>
      <c r="J311" s="28">
        <f t="shared" si="9"/>
        <v>0</v>
      </c>
      <c r="K311" s="29" t="s">
        <v>50</v>
      </c>
      <c r="L311" s="21" t="s">
        <v>21</v>
      </c>
      <c r="M311" s="29" t="s">
        <v>51</v>
      </c>
      <c r="N311" s="30" t="str">
        <f>VLOOKUP(M311,[10]OPERACIONAL!$A$1:$C$12,2,FALSE)</f>
        <v>SELECIONAR</v>
      </c>
    </row>
    <row r="312" spans="2:14" ht="12.75" thickBot="1">
      <c r="B312" s="23" t="str">
        <f t="shared" si="8"/>
        <v/>
      </c>
      <c r="C312" s="15"/>
      <c r="D312" s="25"/>
      <c r="E312" s="25"/>
      <c r="F312" s="24" t="s">
        <v>18</v>
      </c>
      <c r="G312" s="26">
        <v>1</v>
      </c>
      <c r="H312" s="31"/>
      <c r="I312" s="27">
        <v>0</v>
      </c>
      <c r="J312" s="28">
        <f t="shared" si="9"/>
        <v>0</v>
      </c>
      <c r="K312" s="29" t="s">
        <v>50</v>
      </c>
      <c r="L312" s="21" t="s">
        <v>21</v>
      </c>
      <c r="M312" s="29" t="s">
        <v>51</v>
      </c>
      <c r="N312" s="30" t="str">
        <f>VLOOKUP(M312,[10]OPERACIONAL!$A$1:$C$12,2,FALSE)</f>
        <v>SELECIONAR</v>
      </c>
    </row>
    <row r="313" spans="2:14" ht="12.75" thickBot="1">
      <c r="B313" s="23" t="str">
        <f t="shared" si="8"/>
        <v/>
      </c>
      <c r="C313" s="15"/>
      <c r="D313" s="25"/>
      <c r="E313" s="25"/>
      <c r="F313" s="24" t="s">
        <v>18</v>
      </c>
      <c r="G313" s="26">
        <v>1</v>
      </c>
      <c r="H313" s="31"/>
      <c r="I313" s="27">
        <v>0</v>
      </c>
      <c r="J313" s="28">
        <f t="shared" si="9"/>
        <v>0</v>
      </c>
      <c r="K313" s="29" t="s">
        <v>50</v>
      </c>
      <c r="L313" s="21" t="s">
        <v>21</v>
      </c>
      <c r="M313" s="29" t="s">
        <v>51</v>
      </c>
      <c r="N313" s="30" t="str">
        <f>VLOOKUP(M313,[10]OPERACIONAL!$A$1:$C$12,2,FALSE)</f>
        <v>SELECIONAR</v>
      </c>
    </row>
    <row r="314" spans="2:14" ht="12.75" thickBot="1">
      <c r="B314" s="23" t="str">
        <f t="shared" si="8"/>
        <v/>
      </c>
      <c r="C314" s="15"/>
      <c r="D314" s="25"/>
      <c r="E314" s="25"/>
      <c r="F314" s="24" t="s">
        <v>18</v>
      </c>
      <c r="G314" s="26">
        <v>1</v>
      </c>
      <c r="H314" s="31"/>
      <c r="I314" s="27">
        <v>0</v>
      </c>
      <c r="J314" s="28">
        <f t="shared" si="9"/>
        <v>0</v>
      </c>
      <c r="K314" s="29" t="s">
        <v>50</v>
      </c>
      <c r="L314" s="21" t="s">
        <v>21</v>
      </c>
      <c r="M314" s="29" t="s">
        <v>51</v>
      </c>
      <c r="N314" s="30" t="str">
        <f>VLOOKUP(M314,[10]OPERACIONAL!$A$1:$C$12,2,FALSE)</f>
        <v>SELECIONAR</v>
      </c>
    </row>
    <row r="315" spans="2:14" ht="12.75" thickBot="1">
      <c r="B315" s="23" t="str">
        <f t="shared" si="8"/>
        <v/>
      </c>
      <c r="C315" s="15"/>
      <c r="D315" s="25"/>
      <c r="E315" s="25"/>
      <c r="F315" s="24" t="s">
        <v>18</v>
      </c>
      <c r="G315" s="26">
        <v>1</v>
      </c>
      <c r="H315" s="31"/>
      <c r="I315" s="27">
        <v>0</v>
      </c>
      <c r="J315" s="28">
        <f t="shared" si="9"/>
        <v>0</v>
      </c>
      <c r="K315" s="29" t="s">
        <v>50</v>
      </c>
      <c r="L315" s="21" t="s">
        <v>21</v>
      </c>
      <c r="M315" s="29" t="s">
        <v>51</v>
      </c>
      <c r="N315" s="30" t="str">
        <f>VLOOKUP(M315,[10]OPERACIONAL!$A$1:$C$12,2,FALSE)</f>
        <v>SELECIONAR</v>
      </c>
    </row>
    <row r="316" spans="2:14" ht="12.75" thickBot="1">
      <c r="B316" s="23" t="str">
        <f t="shared" si="8"/>
        <v/>
      </c>
      <c r="C316" s="15"/>
      <c r="D316" s="25"/>
      <c r="E316" s="25"/>
      <c r="F316" s="24" t="s">
        <v>18</v>
      </c>
      <c r="G316" s="26">
        <v>1</v>
      </c>
      <c r="H316" s="31"/>
      <c r="I316" s="27">
        <v>0</v>
      </c>
      <c r="J316" s="28">
        <f t="shared" si="9"/>
        <v>0</v>
      </c>
      <c r="K316" s="29" t="s">
        <v>50</v>
      </c>
      <c r="L316" s="21" t="s">
        <v>21</v>
      </c>
      <c r="M316" s="29" t="s">
        <v>51</v>
      </c>
      <c r="N316" s="30" t="str">
        <f>VLOOKUP(M316,[10]OPERACIONAL!$A$1:$C$12,2,FALSE)</f>
        <v>SELECIONAR</v>
      </c>
    </row>
    <row r="317" spans="2:14" ht="12.75" thickBot="1">
      <c r="B317" s="23" t="str">
        <f t="shared" si="8"/>
        <v/>
      </c>
      <c r="C317" s="15"/>
      <c r="D317" s="25"/>
      <c r="E317" s="25"/>
      <c r="F317" s="24" t="s">
        <v>18</v>
      </c>
      <c r="G317" s="26">
        <v>1</v>
      </c>
      <c r="H317" s="31"/>
      <c r="I317" s="27">
        <v>0</v>
      </c>
      <c r="J317" s="28">
        <f t="shared" si="9"/>
        <v>0</v>
      </c>
      <c r="K317" s="29" t="s">
        <v>50</v>
      </c>
      <c r="L317" s="21" t="s">
        <v>21</v>
      </c>
      <c r="M317" s="29" t="s">
        <v>51</v>
      </c>
      <c r="N317" s="30" t="str">
        <f>VLOOKUP(M317,[10]OPERACIONAL!$A$1:$C$12,2,FALSE)</f>
        <v>SELECIONAR</v>
      </c>
    </row>
    <row r="318" spans="2:14" ht="12.75" thickBot="1">
      <c r="B318" s="23" t="str">
        <f t="shared" si="8"/>
        <v/>
      </c>
      <c r="C318" s="15"/>
      <c r="D318" s="25"/>
      <c r="E318" s="25"/>
      <c r="F318" s="24" t="s">
        <v>18</v>
      </c>
      <c r="G318" s="26">
        <v>1</v>
      </c>
      <c r="H318" s="31"/>
      <c r="I318" s="27">
        <v>0</v>
      </c>
      <c r="J318" s="28">
        <f t="shared" si="9"/>
        <v>0</v>
      </c>
      <c r="K318" s="29" t="s">
        <v>50</v>
      </c>
      <c r="L318" s="21" t="s">
        <v>21</v>
      </c>
      <c r="M318" s="29" t="s">
        <v>51</v>
      </c>
      <c r="N318" s="30" t="str">
        <f>VLOOKUP(M318,[10]OPERACIONAL!$A$1:$C$12,2,FALSE)</f>
        <v>SELECIONAR</v>
      </c>
    </row>
    <row r="319" spans="2:14" ht="12.75" thickBot="1">
      <c r="B319" s="23" t="str">
        <f t="shared" si="8"/>
        <v/>
      </c>
      <c r="C319" s="15"/>
      <c r="D319" s="25"/>
      <c r="E319" s="25"/>
      <c r="F319" s="24" t="s">
        <v>18</v>
      </c>
      <c r="G319" s="26">
        <v>1</v>
      </c>
      <c r="H319" s="31"/>
      <c r="I319" s="27">
        <v>0</v>
      </c>
      <c r="J319" s="28">
        <f t="shared" si="9"/>
        <v>0</v>
      </c>
      <c r="K319" s="29" t="s">
        <v>50</v>
      </c>
      <c r="L319" s="21" t="s">
        <v>21</v>
      </c>
      <c r="M319" s="29" t="s">
        <v>51</v>
      </c>
      <c r="N319" s="30" t="str">
        <f>VLOOKUP(M319,[10]OPERACIONAL!$A$1:$C$12,2,FALSE)</f>
        <v>SELECIONAR</v>
      </c>
    </row>
    <row r="320" spans="2:14" ht="12.75" thickBot="1">
      <c r="B320" s="23" t="str">
        <f t="shared" si="8"/>
        <v/>
      </c>
      <c r="C320" s="15"/>
      <c r="D320" s="25"/>
      <c r="E320" s="25"/>
      <c r="F320" s="24" t="s">
        <v>18</v>
      </c>
      <c r="G320" s="26">
        <v>1</v>
      </c>
      <c r="H320" s="31"/>
      <c r="I320" s="27">
        <v>0</v>
      </c>
      <c r="J320" s="28">
        <f t="shared" si="9"/>
        <v>0</v>
      </c>
      <c r="K320" s="29" t="s">
        <v>50</v>
      </c>
      <c r="L320" s="21" t="s">
        <v>21</v>
      </c>
      <c r="M320" s="29" t="s">
        <v>51</v>
      </c>
      <c r="N320" s="30" t="str">
        <f>VLOOKUP(M320,[10]OPERACIONAL!$A$1:$C$12,2,FALSE)</f>
        <v>SELECIONAR</v>
      </c>
    </row>
    <row r="321" spans="2:14" ht="12.75" thickBot="1">
      <c r="B321" s="23" t="str">
        <f t="shared" si="8"/>
        <v/>
      </c>
      <c r="C321" s="15"/>
      <c r="D321" s="25"/>
      <c r="E321" s="25"/>
      <c r="F321" s="24" t="s">
        <v>18</v>
      </c>
      <c r="G321" s="26">
        <v>1</v>
      </c>
      <c r="H321" s="31"/>
      <c r="I321" s="27">
        <v>0</v>
      </c>
      <c r="J321" s="28">
        <f t="shared" si="9"/>
        <v>0</v>
      </c>
      <c r="K321" s="29" t="s">
        <v>50</v>
      </c>
      <c r="L321" s="21" t="s">
        <v>21</v>
      </c>
      <c r="M321" s="29" t="s">
        <v>51</v>
      </c>
      <c r="N321" s="30" t="str">
        <f>VLOOKUP(M321,[10]OPERACIONAL!$A$1:$C$12,2,FALSE)</f>
        <v>SELECIONAR</v>
      </c>
    </row>
    <row r="322" spans="2:14" ht="12.75" thickBot="1">
      <c r="B322" s="23" t="str">
        <f t="shared" si="8"/>
        <v/>
      </c>
      <c r="C322" s="15"/>
      <c r="D322" s="25"/>
      <c r="E322" s="25"/>
      <c r="F322" s="24" t="s">
        <v>18</v>
      </c>
      <c r="G322" s="26">
        <v>1</v>
      </c>
      <c r="H322" s="31"/>
      <c r="I322" s="27">
        <v>0</v>
      </c>
      <c r="J322" s="28">
        <f t="shared" si="9"/>
        <v>0</v>
      </c>
      <c r="K322" s="29" t="s">
        <v>50</v>
      </c>
      <c r="L322" s="21" t="s">
        <v>21</v>
      </c>
      <c r="M322" s="29" t="s">
        <v>51</v>
      </c>
      <c r="N322" s="30" t="str">
        <f>VLOOKUP(M322,[10]OPERACIONAL!$A$1:$C$12,2,FALSE)</f>
        <v>SELECIONAR</v>
      </c>
    </row>
    <row r="323" spans="2:14" ht="12.75" thickBot="1">
      <c r="B323" s="23" t="str">
        <f t="shared" si="8"/>
        <v/>
      </c>
      <c r="C323" s="15"/>
      <c r="D323" s="25"/>
      <c r="E323" s="25"/>
      <c r="F323" s="24" t="s">
        <v>18</v>
      </c>
      <c r="G323" s="26">
        <v>1</v>
      </c>
      <c r="H323" s="31"/>
      <c r="I323" s="27">
        <v>0</v>
      </c>
      <c r="J323" s="28">
        <f t="shared" si="9"/>
        <v>0</v>
      </c>
      <c r="K323" s="29" t="s">
        <v>50</v>
      </c>
      <c r="L323" s="21" t="s">
        <v>21</v>
      </c>
      <c r="M323" s="29" t="s">
        <v>51</v>
      </c>
      <c r="N323" s="30" t="str">
        <f>VLOOKUP(M323,[10]OPERACIONAL!$A$1:$C$12,2,FALSE)</f>
        <v>SELECIONAR</v>
      </c>
    </row>
    <row r="324" spans="2:14" ht="12.75" thickBot="1">
      <c r="B324" s="23" t="str">
        <f t="shared" si="8"/>
        <v/>
      </c>
      <c r="C324" s="15"/>
      <c r="D324" s="25"/>
      <c r="E324" s="25"/>
      <c r="F324" s="24" t="s">
        <v>18</v>
      </c>
      <c r="G324" s="26">
        <v>1</v>
      </c>
      <c r="H324" s="31"/>
      <c r="I324" s="27">
        <v>0</v>
      </c>
      <c r="J324" s="28">
        <f t="shared" si="9"/>
        <v>0</v>
      </c>
      <c r="K324" s="29" t="s">
        <v>50</v>
      </c>
      <c r="L324" s="21" t="s">
        <v>21</v>
      </c>
      <c r="M324" s="29" t="s">
        <v>51</v>
      </c>
      <c r="N324" s="30" t="str">
        <f>VLOOKUP(M324,[10]OPERACIONAL!$A$1:$C$12,2,FALSE)</f>
        <v>SELECIONAR</v>
      </c>
    </row>
    <row r="325" spans="2:14" ht="12.75" thickBot="1">
      <c r="B325" s="23" t="str">
        <f t="shared" ref="B325:B388" si="10">MID(C325,1,2)</f>
        <v/>
      </c>
      <c r="C325" s="15"/>
      <c r="D325" s="25"/>
      <c r="E325" s="25"/>
      <c r="F325" s="24" t="s">
        <v>18</v>
      </c>
      <c r="G325" s="26">
        <v>1</v>
      </c>
      <c r="H325" s="31"/>
      <c r="I325" s="27">
        <v>0</v>
      </c>
      <c r="J325" s="28">
        <f t="shared" ref="J325:J388" si="11">G325*I325</f>
        <v>0</v>
      </c>
      <c r="K325" s="29" t="s">
        <v>50</v>
      </c>
      <c r="L325" s="21" t="s">
        <v>21</v>
      </c>
      <c r="M325" s="29" t="s">
        <v>51</v>
      </c>
      <c r="N325" s="30" t="str">
        <f>VLOOKUP(M325,[10]OPERACIONAL!$A$1:$C$12,2,FALSE)</f>
        <v>SELECIONAR</v>
      </c>
    </row>
    <row r="326" spans="2:14" ht="12.75" thickBot="1">
      <c r="B326" s="23" t="str">
        <f t="shared" si="10"/>
        <v/>
      </c>
      <c r="C326" s="15"/>
      <c r="D326" s="25"/>
      <c r="E326" s="25"/>
      <c r="F326" s="24" t="s">
        <v>18</v>
      </c>
      <c r="G326" s="26">
        <v>1</v>
      </c>
      <c r="H326" s="31"/>
      <c r="I326" s="27">
        <v>0</v>
      </c>
      <c r="J326" s="28">
        <f t="shared" si="11"/>
        <v>0</v>
      </c>
      <c r="K326" s="29" t="s">
        <v>50</v>
      </c>
      <c r="L326" s="21" t="s">
        <v>21</v>
      </c>
      <c r="M326" s="29" t="s">
        <v>51</v>
      </c>
      <c r="N326" s="30" t="str">
        <f>VLOOKUP(M326,[10]OPERACIONAL!$A$1:$C$12,2,FALSE)</f>
        <v>SELECIONAR</v>
      </c>
    </row>
    <row r="327" spans="2:14" ht="12.75" thickBot="1">
      <c r="B327" s="23" t="str">
        <f t="shared" si="10"/>
        <v/>
      </c>
      <c r="C327" s="15"/>
      <c r="D327" s="25"/>
      <c r="E327" s="25"/>
      <c r="F327" s="24" t="s">
        <v>18</v>
      </c>
      <c r="G327" s="26">
        <v>1</v>
      </c>
      <c r="H327" s="31"/>
      <c r="I327" s="27">
        <v>0</v>
      </c>
      <c r="J327" s="28">
        <f t="shared" si="11"/>
        <v>0</v>
      </c>
      <c r="K327" s="29" t="s">
        <v>50</v>
      </c>
      <c r="L327" s="21" t="s">
        <v>21</v>
      </c>
      <c r="M327" s="29" t="s">
        <v>51</v>
      </c>
      <c r="N327" s="30" t="str">
        <f>VLOOKUP(M327,[10]OPERACIONAL!$A$1:$C$12,2,FALSE)</f>
        <v>SELECIONAR</v>
      </c>
    </row>
    <row r="328" spans="2:14" ht="12.75" thickBot="1">
      <c r="B328" s="23" t="str">
        <f t="shared" si="10"/>
        <v/>
      </c>
      <c r="C328" s="15"/>
      <c r="D328" s="25"/>
      <c r="E328" s="25"/>
      <c r="F328" s="24" t="s">
        <v>18</v>
      </c>
      <c r="G328" s="26">
        <v>1</v>
      </c>
      <c r="H328" s="31"/>
      <c r="I328" s="27">
        <v>0</v>
      </c>
      <c r="J328" s="28">
        <f t="shared" si="11"/>
        <v>0</v>
      </c>
      <c r="K328" s="29" t="s">
        <v>50</v>
      </c>
      <c r="L328" s="21" t="s">
        <v>21</v>
      </c>
      <c r="M328" s="29" t="s">
        <v>51</v>
      </c>
      <c r="N328" s="30" t="str">
        <f>VLOOKUP(M328,[10]OPERACIONAL!$A$1:$C$12,2,FALSE)</f>
        <v>SELECIONAR</v>
      </c>
    </row>
    <row r="329" spans="2:14" ht="12.75" thickBot="1">
      <c r="B329" s="23" t="str">
        <f t="shared" si="10"/>
        <v/>
      </c>
      <c r="C329" s="15"/>
      <c r="D329" s="25"/>
      <c r="E329" s="25"/>
      <c r="F329" s="24" t="s">
        <v>18</v>
      </c>
      <c r="G329" s="26">
        <v>1</v>
      </c>
      <c r="H329" s="31"/>
      <c r="I329" s="27">
        <v>0</v>
      </c>
      <c r="J329" s="28">
        <f t="shared" si="11"/>
        <v>0</v>
      </c>
      <c r="K329" s="29" t="s">
        <v>50</v>
      </c>
      <c r="L329" s="21" t="s">
        <v>21</v>
      </c>
      <c r="M329" s="29" t="s">
        <v>51</v>
      </c>
      <c r="N329" s="30" t="str">
        <f>VLOOKUP(M329,[10]OPERACIONAL!$A$1:$C$12,2,FALSE)</f>
        <v>SELECIONAR</v>
      </c>
    </row>
    <row r="330" spans="2:14" ht="12.75" thickBot="1">
      <c r="B330" s="23" t="str">
        <f t="shared" si="10"/>
        <v/>
      </c>
      <c r="C330" s="15"/>
      <c r="D330" s="25"/>
      <c r="E330" s="25"/>
      <c r="F330" s="24" t="s">
        <v>18</v>
      </c>
      <c r="G330" s="26">
        <v>1</v>
      </c>
      <c r="H330" s="31"/>
      <c r="I330" s="27">
        <v>0</v>
      </c>
      <c r="J330" s="28">
        <f t="shared" si="11"/>
        <v>0</v>
      </c>
      <c r="K330" s="29" t="s">
        <v>50</v>
      </c>
      <c r="L330" s="21" t="s">
        <v>21</v>
      </c>
      <c r="M330" s="29" t="s">
        <v>51</v>
      </c>
      <c r="N330" s="30" t="str">
        <f>VLOOKUP(M330,[10]OPERACIONAL!$A$1:$C$12,2,FALSE)</f>
        <v>SELECIONAR</v>
      </c>
    </row>
    <row r="331" spans="2:14" ht="12.75" thickBot="1">
      <c r="B331" s="23" t="str">
        <f t="shared" si="10"/>
        <v/>
      </c>
      <c r="C331" s="15"/>
      <c r="D331" s="25"/>
      <c r="E331" s="25"/>
      <c r="F331" s="24" t="s">
        <v>18</v>
      </c>
      <c r="G331" s="26">
        <v>1</v>
      </c>
      <c r="H331" s="31"/>
      <c r="I331" s="27">
        <v>0</v>
      </c>
      <c r="J331" s="28">
        <f t="shared" si="11"/>
        <v>0</v>
      </c>
      <c r="K331" s="29" t="s">
        <v>50</v>
      </c>
      <c r="L331" s="21" t="s">
        <v>21</v>
      </c>
      <c r="M331" s="29" t="s">
        <v>51</v>
      </c>
      <c r="N331" s="30" t="str">
        <f>VLOOKUP(M331,[10]OPERACIONAL!$A$1:$C$12,2,FALSE)</f>
        <v>SELECIONAR</v>
      </c>
    </row>
    <row r="332" spans="2:14" ht="12.75" thickBot="1">
      <c r="B332" s="23" t="str">
        <f t="shared" si="10"/>
        <v/>
      </c>
      <c r="C332" s="15"/>
      <c r="D332" s="25"/>
      <c r="E332" s="25"/>
      <c r="F332" s="24" t="s">
        <v>18</v>
      </c>
      <c r="G332" s="26">
        <v>1</v>
      </c>
      <c r="H332" s="31"/>
      <c r="I332" s="27">
        <v>0</v>
      </c>
      <c r="J332" s="28">
        <f t="shared" si="11"/>
        <v>0</v>
      </c>
      <c r="K332" s="29" t="s">
        <v>50</v>
      </c>
      <c r="L332" s="21" t="s">
        <v>21</v>
      </c>
      <c r="M332" s="29" t="s">
        <v>51</v>
      </c>
      <c r="N332" s="30" t="str">
        <f>VLOOKUP(M332,[10]OPERACIONAL!$A$1:$C$12,2,FALSE)</f>
        <v>SELECIONAR</v>
      </c>
    </row>
    <row r="333" spans="2:14" ht="12.75" thickBot="1">
      <c r="B333" s="23" t="str">
        <f t="shared" si="10"/>
        <v/>
      </c>
      <c r="C333" s="15"/>
      <c r="D333" s="25"/>
      <c r="E333" s="25"/>
      <c r="F333" s="24" t="s">
        <v>18</v>
      </c>
      <c r="G333" s="26">
        <v>1</v>
      </c>
      <c r="H333" s="31"/>
      <c r="I333" s="27">
        <v>0</v>
      </c>
      <c r="J333" s="28">
        <f t="shared" si="11"/>
        <v>0</v>
      </c>
      <c r="K333" s="29" t="s">
        <v>50</v>
      </c>
      <c r="L333" s="21" t="s">
        <v>21</v>
      </c>
      <c r="M333" s="29" t="s">
        <v>51</v>
      </c>
      <c r="N333" s="30" t="str">
        <f>VLOOKUP(M333,[10]OPERACIONAL!$A$1:$C$12,2,FALSE)</f>
        <v>SELECIONAR</v>
      </c>
    </row>
    <row r="334" spans="2:14" ht="12.75" thickBot="1">
      <c r="B334" s="23" t="str">
        <f t="shared" si="10"/>
        <v/>
      </c>
      <c r="C334" s="15"/>
      <c r="D334" s="25"/>
      <c r="E334" s="25"/>
      <c r="F334" s="24" t="s">
        <v>18</v>
      </c>
      <c r="G334" s="26">
        <v>1</v>
      </c>
      <c r="H334" s="31"/>
      <c r="I334" s="27">
        <v>0</v>
      </c>
      <c r="J334" s="28">
        <f t="shared" si="11"/>
        <v>0</v>
      </c>
      <c r="K334" s="29" t="s">
        <v>50</v>
      </c>
      <c r="L334" s="21" t="s">
        <v>21</v>
      </c>
      <c r="M334" s="29" t="s">
        <v>51</v>
      </c>
      <c r="N334" s="30" t="str">
        <f>VLOOKUP(M334,[10]OPERACIONAL!$A$1:$C$12,2,FALSE)</f>
        <v>SELECIONAR</v>
      </c>
    </row>
    <row r="335" spans="2:14" ht="12.75" thickBot="1">
      <c r="B335" s="23" t="str">
        <f t="shared" si="10"/>
        <v/>
      </c>
      <c r="C335" s="15"/>
      <c r="D335" s="25"/>
      <c r="E335" s="25"/>
      <c r="F335" s="24" t="s">
        <v>18</v>
      </c>
      <c r="G335" s="26">
        <v>1</v>
      </c>
      <c r="H335" s="31"/>
      <c r="I335" s="27">
        <v>0</v>
      </c>
      <c r="J335" s="28">
        <f t="shared" si="11"/>
        <v>0</v>
      </c>
      <c r="K335" s="29" t="s">
        <v>50</v>
      </c>
      <c r="L335" s="21" t="s">
        <v>21</v>
      </c>
      <c r="M335" s="29" t="s">
        <v>51</v>
      </c>
      <c r="N335" s="30" t="str">
        <f>VLOOKUP(M335,[10]OPERACIONAL!$A$1:$C$12,2,FALSE)</f>
        <v>SELECIONAR</v>
      </c>
    </row>
    <row r="336" spans="2:14" ht="12.75" thickBot="1">
      <c r="B336" s="23" t="str">
        <f t="shared" si="10"/>
        <v/>
      </c>
      <c r="C336" s="15"/>
      <c r="D336" s="25"/>
      <c r="E336" s="25"/>
      <c r="F336" s="24" t="s">
        <v>18</v>
      </c>
      <c r="G336" s="26">
        <v>1</v>
      </c>
      <c r="H336" s="31"/>
      <c r="I336" s="27">
        <v>0</v>
      </c>
      <c r="J336" s="28">
        <f t="shared" si="11"/>
        <v>0</v>
      </c>
      <c r="K336" s="29" t="s">
        <v>50</v>
      </c>
      <c r="L336" s="21" t="s">
        <v>21</v>
      </c>
      <c r="M336" s="29" t="s">
        <v>51</v>
      </c>
      <c r="N336" s="30" t="str">
        <f>VLOOKUP(M336,[10]OPERACIONAL!$A$1:$C$12,2,FALSE)</f>
        <v>SELECIONAR</v>
      </c>
    </row>
    <row r="337" spans="2:14" ht="12.75" thickBot="1">
      <c r="B337" s="23" t="str">
        <f t="shared" si="10"/>
        <v/>
      </c>
      <c r="C337" s="15"/>
      <c r="D337" s="25"/>
      <c r="E337" s="25"/>
      <c r="F337" s="24" t="s">
        <v>18</v>
      </c>
      <c r="G337" s="26">
        <v>1</v>
      </c>
      <c r="H337" s="31"/>
      <c r="I337" s="27">
        <v>0</v>
      </c>
      <c r="J337" s="28">
        <f t="shared" si="11"/>
        <v>0</v>
      </c>
      <c r="K337" s="29" t="s">
        <v>50</v>
      </c>
      <c r="L337" s="21" t="s">
        <v>21</v>
      </c>
      <c r="M337" s="29" t="s">
        <v>51</v>
      </c>
      <c r="N337" s="30" t="str">
        <f>VLOOKUP(M337,[10]OPERACIONAL!$A$1:$C$12,2,FALSE)</f>
        <v>SELECIONAR</v>
      </c>
    </row>
    <row r="338" spans="2:14" ht="12.75" thickBot="1">
      <c r="B338" s="23" t="str">
        <f t="shared" si="10"/>
        <v/>
      </c>
      <c r="C338" s="15"/>
      <c r="D338" s="25"/>
      <c r="E338" s="25"/>
      <c r="F338" s="24" t="s">
        <v>18</v>
      </c>
      <c r="G338" s="26">
        <v>1</v>
      </c>
      <c r="H338" s="31"/>
      <c r="I338" s="27">
        <v>0</v>
      </c>
      <c r="J338" s="28">
        <f t="shared" si="11"/>
        <v>0</v>
      </c>
      <c r="K338" s="29" t="s">
        <v>50</v>
      </c>
      <c r="L338" s="21" t="s">
        <v>21</v>
      </c>
      <c r="M338" s="29" t="s">
        <v>51</v>
      </c>
      <c r="N338" s="30" t="str">
        <f>VLOOKUP(M338,[10]OPERACIONAL!$A$1:$C$12,2,FALSE)</f>
        <v>SELECIONAR</v>
      </c>
    </row>
    <row r="339" spans="2:14" ht="12.75" thickBot="1">
      <c r="B339" s="23" t="str">
        <f t="shared" si="10"/>
        <v/>
      </c>
      <c r="C339" s="15"/>
      <c r="D339" s="25"/>
      <c r="E339" s="25"/>
      <c r="F339" s="24" t="s">
        <v>18</v>
      </c>
      <c r="G339" s="26">
        <v>1</v>
      </c>
      <c r="H339" s="31"/>
      <c r="I339" s="27">
        <v>0</v>
      </c>
      <c r="J339" s="28">
        <f t="shared" si="11"/>
        <v>0</v>
      </c>
      <c r="K339" s="29" t="s">
        <v>50</v>
      </c>
      <c r="L339" s="21" t="s">
        <v>21</v>
      </c>
      <c r="M339" s="29" t="s">
        <v>51</v>
      </c>
      <c r="N339" s="30" t="str">
        <f>VLOOKUP(M339,[10]OPERACIONAL!$A$1:$C$12,2,FALSE)</f>
        <v>SELECIONAR</v>
      </c>
    </row>
    <row r="340" spans="2:14" ht="12.75" thickBot="1">
      <c r="B340" s="23" t="str">
        <f t="shared" si="10"/>
        <v/>
      </c>
      <c r="C340" s="15"/>
      <c r="D340" s="25"/>
      <c r="E340" s="25"/>
      <c r="F340" s="24" t="s">
        <v>18</v>
      </c>
      <c r="G340" s="26">
        <v>1</v>
      </c>
      <c r="H340" s="31"/>
      <c r="I340" s="27">
        <v>0</v>
      </c>
      <c r="J340" s="28">
        <f t="shared" si="11"/>
        <v>0</v>
      </c>
      <c r="K340" s="29" t="s">
        <v>50</v>
      </c>
      <c r="L340" s="21" t="s">
        <v>21</v>
      </c>
      <c r="M340" s="29" t="s">
        <v>51</v>
      </c>
      <c r="N340" s="30" t="str">
        <f>VLOOKUP(M340,[10]OPERACIONAL!$A$1:$C$12,2,FALSE)</f>
        <v>SELECIONAR</v>
      </c>
    </row>
    <row r="341" spans="2:14" ht="12.75" thickBot="1">
      <c r="B341" s="23" t="str">
        <f t="shared" si="10"/>
        <v/>
      </c>
      <c r="C341" s="15"/>
      <c r="D341" s="25"/>
      <c r="E341" s="25"/>
      <c r="F341" s="24" t="s">
        <v>18</v>
      </c>
      <c r="G341" s="26">
        <v>1</v>
      </c>
      <c r="H341" s="31"/>
      <c r="I341" s="27">
        <v>0</v>
      </c>
      <c r="J341" s="28">
        <f t="shared" si="11"/>
        <v>0</v>
      </c>
      <c r="K341" s="29" t="s">
        <v>50</v>
      </c>
      <c r="L341" s="21" t="s">
        <v>21</v>
      </c>
      <c r="M341" s="29" t="s">
        <v>51</v>
      </c>
      <c r="N341" s="30" t="str">
        <f>VLOOKUP(M341,[10]OPERACIONAL!$A$1:$C$12,2,FALSE)</f>
        <v>SELECIONAR</v>
      </c>
    </row>
    <row r="342" spans="2:14" ht="12.75" thickBot="1">
      <c r="B342" s="23" t="str">
        <f t="shared" si="10"/>
        <v/>
      </c>
      <c r="C342" s="15"/>
      <c r="D342" s="25"/>
      <c r="E342" s="25"/>
      <c r="F342" s="24" t="s">
        <v>18</v>
      </c>
      <c r="G342" s="26">
        <v>1</v>
      </c>
      <c r="H342" s="31"/>
      <c r="I342" s="27">
        <v>0</v>
      </c>
      <c r="J342" s="28">
        <f t="shared" si="11"/>
        <v>0</v>
      </c>
      <c r="K342" s="29" t="s">
        <v>50</v>
      </c>
      <c r="L342" s="21" t="s">
        <v>21</v>
      </c>
      <c r="M342" s="29" t="s">
        <v>51</v>
      </c>
      <c r="N342" s="30" t="str">
        <f>VLOOKUP(M342,[10]OPERACIONAL!$A$1:$C$12,2,FALSE)</f>
        <v>SELECIONAR</v>
      </c>
    </row>
    <row r="343" spans="2:14" ht="12.75" thickBot="1">
      <c r="B343" s="23" t="str">
        <f t="shared" si="10"/>
        <v/>
      </c>
      <c r="C343" s="15"/>
      <c r="D343" s="25"/>
      <c r="E343" s="25"/>
      <c r="F343" s="24" t="s">
        <v>18</v>
      </c>
      <c r="G343" s="26">
        <v>1</v>
      </c>
      <c r="H343" s="31"/>
      <c r="I343" s="27">
        <v>0</v>
      </c>
      <c r="J343" s="28">
        <f t="shared" si="11"/>
        <v>0</v>
      </c>
      <c r="K343" s="29" t="s">
        <v>50</v>
      </c>
      <c r="L343" s="21" t="s">
        <v>21</v>
      </c>
      <c r="M343" s="29" t="s">
        <v>51</v>
      </c>
      <c r="N343" s="30" t="str">
        <f>VLOOKUP(M343,[10]OPERACIONAL!$A$1:$C$12,2,FALSE)</f>
        <v>SELECIONAR</v>
      </c>
    </row>
    <row r="344" spans="2:14" ht="12.75" thickBot="1">
      <c r="B344" s="23" t="str">
        <f t="shared" si="10"/>
        <v/>
      </c>
      <c r="C344" s="15"/>
      <c r="D344" s="25"/>
      <c r="E344" s="25"/>
      <c r="F344" s="24" t="s">
        <v>18</v>
      </c>
      <c r="G344" s="26">
        <v>1</v>
      </c>
      <c r="H344" s="31"/>
      <c r="I344" s="27">
        <v>0</v>
      </c>
      <c r="J344" s="28">
        <f t="shared" si="11"/>
        <v>0</v>
      </c>
      <c r="K344" s="29" t="s">
        <v>50</v>
      </c>
      <c r="L344" s="21" t="s">
        <v>21</v>
      </c>
      <c r="M344" s="29" t="s">
        <v>51</v>
      </c>
      <c r="N344" s="30" t="str">
        <f>VLOOKUP(M344,[10]OPERACIONAL!$A$1:$C$12,2,FALSE)</f>
        <v>SELECIONAR</v>
      </c>
    </row>
    <row r="345" spans="2:14" ht="12.75" thickBot="1">
      <c r="B345" s="23" t="str">
        <f t="shared" si="10"/>
        <v/>
      </c>
      <c r="C345" s="15"/>
      <c r="D345" s="25"/>
      <c r="E345" s="25"/>
      <c r="F345" s="24" t="s">
        <v>18</v>
      </c>
      <c r="G345" s="26">
        <v>1</v>
      </c>
      <c r="H345" s="31"/>
      <c r="I345" s="27">
        <v>0</v>
      </c>
      <c r="J345" s="28">
        <f t="shared" si="11"/>
        <v>0</v>
      </c>
      <c r="K345" s="29" t="s">
        <v>50</v>
      </c>
      <c r="L345" s="21" t="s">
        <v>21</v>
      </c>
      <c r="M345" s="29" t="s">
        <v>51</v>
      </c>
      <c r="N345" s="30" t="str">
        <f>VLOOKUP(M345,[10]OPERACIONAL!$A$1:$C$12,2,FALSE)</f>
        <v>SELECIONAR</v>
      </c>
    </row>
    <row r="346" spans="2:14" ht="12.75" thickBot="1">
      <c r="B346" s="23" t="str">
        <f t="shared" si="10"/>
        <v/>
      </c>
      <c r="C346" s="15"/>
      <c r="D346" s="25"/>
      <c r="E346" s="25"/>
      <c r="F346" s="24" t="s">
        <v>18</v>
      </c>
      <c r="G346" s="26">
        <v>1</v>
      </c>
      <c r="H346" s="31"/>
      <c r="I346" s="27">
        <v>0</v>
      </c>
      <c r="J346" s="28">
        <f t="shared" si="11"/>
        <v>0</v>
      </c>
      <c r="K346" s="29" t="s">
        <v>50</v>
      </c>
      <c r="L346" s="21" t="s">
        <v>21</v>
      </c>
      <c r="M346" s="29" t="s">
        <v>51</v>
      </c>
      <c r="N346" s="30" t="str">
        <f>VLOOKUP(M346,[10]OPERACIONAL!$A$1:$C$12,2,FALSE)</f>
        <v>SELECIONAR</v>
      </c>
    </row>
    <row r="347" spans="2:14" ht="12.75" thickBot="1">
      <c r="B347" s="23" t="str">
        <f t="shared" si="10"/>
        <v/>
      </c>
      <c r="C347" s="15"/>
      <c r="D347" s="25"/>
      <c r="E347" s="25"/>
      <c r="F347" s="24" t="s">
        <v>18</v>
      </c>
      <c r="G347" s="26">
        <v>1</v>
      </c>
      <c r="H347" s="31"/>
      <c r="I347" s="27">
        <v>0</v>
      </c>
      <c r="J347" s="28">
        <f t="shared" si="11"/>
        <v>0</v>
      </c>
      <c r="K347" s="29" t="s">
        <v>50</v>
      </c>
      <c r="L347" s="21" t="s">
        <v>21</v>
      </c>
      <c r="M347" s="29" t="s">
        <v>51</v>
      </c>
      <c r="N347" s="30" t="str">
        <f>VLOOKUP(M347,[10]OPERACIONAL!$A$1:$C$12,2,FALSE)</f>
        <v>SELECIONAR</v>
      </c>
    </row>
    <row r="348" spans="2:14" ht="12.75" thickBot="1">
      <c r="B348" s="23" t="str">
        <f t="shared" si="10"/>
        <v/>
      </c>
      <c r="C348" s="15"/>
      <c r="D348" s="25"/>
      <c r="E348" s="25"/>
      <c r="F348" s="24" t="s">
        <v>18</v>
      </c>
      <c r="G348" s="26">
        <v>1</v>
      </c>
      <c r="H348" s="31"/>
      <c r="I348" s="27">
        <v>0</v>
      </c>
      <c r="J348" s="28">
        <f t="shared" si="11"/>
        <v>0</v>
      </c>
      <c r="K348" s="29" t="s">
        <v>50</v>
      </c>
      <c r="L348" s="21" t="s">
        <v>21</v>
      </c>
      <c r="M348" s="29" t="s">
        <v>51</v>
      </c>
      <c r="N348" s="30" t="str">
        <f>VLOOKUP(M348,[10]OPERACIONAL!$A$1:$C$12,2,FALSE)</f>
        <v>SELECIONAR</v>
      </c>
    </row>
    <row r="349" spans="2:14" ht="12.75" thickBot="1">
      <c r="B349" s="23" t="str">
        <f t="shared" si="10"/>
        <v/>
      </c>
      <c r="C349" s="15"/>
      <c r="D349" s="25"/>
      <c r="E349" s="25"/>
      <c r="F349" s="24" t="s">
        <v>18</v>
      </c>
      <c r="G349" s="26">
        <v>1</v>
      </c>
      <c r="H349" s="31"/>
      <c r="I349" s="27">
        <v>0</v>
      </c>
      <c r="J349" s="28">
        <f t="shared" si="11"/>
        <v>0</v>
      </c>
      <c r="K349" s="29" t="s">
        <v>50</v>
      </c>
      <c r="L349" s="21" t="s">
        <v>21</v>
      </c>
      <c r="M349" s="29" t="s">
        <v>51</v>
      </c>
      <c r="N349" s="30" t="str">
        <f>VLOOKUP(M349,[10]OPERACIONAL!$A$1:$C$12,2,FALSE)</f>
        <v>SELECIONAR</v>
      </c>
    </row>
    <row r="350" spans="2:14" ht="12.75" thickBot="1">
      <c r="B350" s="23" t="str">
        <f t="shared" si="10"/>
        <v/>
      </c>
      <c r="C350" s="15"/>
      <c r="D350" s="25"/>
      <c r="E350" s="25"/>
      <c r="F350" s="24" t="s">
        <v>18</v>
      </c>
      <c r="G350" s="26">
        <v>1</v>
      </c>
      <c r="H350" s="31"/>
      <c r="I350" s="27">
        <v>0</v>
      </c>
      <c r="J350" s="28">
        <f t="shared" si="11"/>
        <v>0</v>
      </c>
      <c r="K350" s="29" t="s">
        <v>50</v>
      </c>
      <c r="L350" s="21" t="s">
        <v>21</v>
      </c>
      <c r="M350" s="29" t="s">
        <v>51</v>
      </c>
      <c r="N350" s="30" t="str">
        <f>VLOOKUP(M350,[10]OPERACIONAL!$A$1:$C$12,2,FALSE)</f>
        <v>SELECIONAR</v>
      </c>
    </row>
    <row r="351" spans="2:14" ht="12.75" thickBot="1">
      <c r="B351" s="23" t="str">
        <f t="shared" si="10"/>
        <v/>
      </c>
      <c r="C351" s="15"/>
      <c r="D351" s="25"/>
      <c r="E351" s="25"/>
      <c r="F351" s="24" t="s">
        <v>18</v>
      </c>
      <c r="G351" s="26">
        <v>1</v>
      </c>
      <c r="H351" s="31"/>
      <c r="I351" s="27">
        <v>0</v>
      </c>
      <c r="J351" s="28">
        <f t="shared" si="11"/>
        <v>0</v>
      </c>
      <c r="K351" s="29" t="s">
        <v>50</v>
      </c>
      <c r="L351" s="21" t="s">
        <v>21</v>
      </c>
      <c r="M351" s="29" t="s">
        <v>51</v>
      </c>
      <c r="N351" s="30" t="str">
        <f>VLOOKUP(M351,[10]OPERACIONAL!$A$1:$C$12,2,FALSE)</f>
        <v>SELECIONAR</v>
      </c>
    </row>
    <row r="352" spans="2:14" ht="12.75" thickBot="1">
      <c r="B352" s="23" t="str">
        <f t="shared" si="10"/>
        <v/>
      </c>
      <c r="C352" s="15"/>
      <c r="D352" s="25"/>
      <c r="E352" s="25"/>
      <c r="F352" s="24" t="s">
        <v>18</v>
      </c>
      <c r="G352" s="26">
        <v>1</v>
      </c>
      <c r="H352" s="31"/>
      <c r="I352" s="27">
        <v>0</v>
      </c>
      <c r="J352" s="28">
        <f t="shared" si="11"/>
        <v>0</v>
      </c>
      <c r="K352" s="29" t="s">
        <v>50</v>
      </c>
      <c r="L352" s="21" t="s">
        <v>21</v>
      </c>
      <c r="M352" s="29" t="s">
        <v>51</v>
      </c>
      <c r="N352" s="30" t="str">
        <f>VLOOKUP(M352,[10]OPERACIONAL!$A$1:$C$12,2,FALSE)</f>
        <v>SELECIONAR</v>
      </c>
    </row>
    <row r="353" spans="2:14" ht="12.75" thickBot="1">
      <c r="B353" s="23" t="str">
        <f t="shared" si="10"/>
        <v/>
      </c>
      <c r="C353" s="15"/>
      <c r="D353" s="25"/>
      <c r="E353" s="25"/>
      <c r="F353" s="24" t="s">
        <v>18</v>
      </c>
      <c r="G353" s="26">
        <v>1</v>
      </c>
      <c r="H353" s="31"/>
      <c r="I353" s="27">
        <v>0</v>
      </c>
      <c r="J353" s="28">
        <f t="shared" si="11"/>
        <v>0</v>
      </c>
      <c r="K353" s="29" t="s">
        <v>50</v>
      </c>
      <c r="L353" s="21" t="s">
        <v>21</v>
      </c>
      <c r="M353" s="29" t="s">
        <v>51</v>
      </c>
      <c r="N353" s="30" t="str">
        <f>VLOOKUP(M353,[10]OPERACIONAL!$A$1:$C$12,2,FALSE)</f>
        <v>SELECIONAR</v>
      </c>
    </row>
    <row r="354" spans="2:14" ht="12.75" thickBot="1">
      <c r="B354" s="23" t="str">
        <f t="shared" si="10"/>
        <v/>
      </c>
      <c r="C354" s="15"/>
      <c r="D354" s="25"/>
      <c r="E354" s="25"/>
      <c r="F354" s="24" t="s">
        <v>18</v>
      </c>
      <c r="G354" s="26">
        <v>1</v>
      </c>
      <c r="H354" s="31"/>
      <c r="I354" s="27">
        <v>0</v>
      </c>
      <c r="J354" s="28">
        <f t="shared" si="11"/>
        <v>0</v>
      </c>
      <c r="K354" s="29" t="s">
        <v>50</v>
      </c>
      <c r="L354" s="21" t="s">
        <v>21</v>
      </c>
      <c r="M354" s="29" t="s">
        <v>51</v>
      </c>
      <c r="N354" s="30" t="str">
        <f>VLOOKUP(M354,[10]OPERACIONAL!$A$1:$C$12,2,FALSE)</f>
        <v>SELECIONAR</v>
      </c>
    </row>
    <row r="355" spans="2:14" ht="12.75" thickBot="1">
      <c r="B355" s="23" t="str">
        <f t="shared" si="10"/>
        <v/>
      </c>
      <c r="C355" s="15"/>
      <c r="D355" s="25"/>
      <c r="E355" s="25"/>
      <c r="F355" s="24" t="s">
        <v>18</v>
      </c>
      <c r="G355" s="26">
        <v>1</v>
      </c>
      <c r="H355" s="31"/>
      <c r="I355" s="27">
        <v>0</v>
      </c>
      <c r="J355" s="28">
        <f t="shared" si="11"/>
        <v>0</v>
      </c>
      <c r="K355" s="29" t="s">
        <v>50</v>
      </c>
      <c r="L355" s="21" t="s">
        <v>21</v>
      </c>
      <c r="M355" s="29" t="s">
        <v>51</v>
      </c>
      <c r="N355" s="30" t="str">
        <f>VLOOKUP(M355,[10]OPERACIONAL!$A$1:$C$12,2,FALSE)</f>
        <v>SELECIONAR</v>
      </c>
    </row>
    <row r="356" spans="2:14" ht="12.75" thickBot="1">
      <c r="B356" s="23" t="str">
        <f t="shared" si="10"/>
        <v/>
      </c>
      <c r="C356" s="15"/>
      <c r="D356" s="25"/>
      <c r="E356" s="25"/>
      <c r="F356" s="24" t="s">
        <v>18</v>
      </c>
      <c r="G356" s="26">
        <v>1</v>
      </c>
      <c r="H356" s="31"/>
      <c r="I356" s="27">
        <v>0</v>
      </c>
      <c r="J356" s="28">
        <f t="shared" si="11"/>
        <v>0</v>
      </c>
      <c r="K356" s="29" t="s">
        <v>50</v>
      </c>
      <c r="L356" s="21" t="s">
        <v>21</v>
      </c>
      <c r="M356" s="29" t="s">
        <v>51</v>
      </c>
      <c r="N356" s="30" t="str">
        <f>VLOOKUP(M356,[10]OPERACIONAL!$A$1:$C$12,2,FALSE)</f>
        <v>SELECIONAR</v>
      </c>
    </row>
    <row r="357" spans="2:14" ht="12.75" thickBot="1">
      <c r="B357" s="23" t="str">
        <f t="shared" si="10"/>
        <v/>
      </c>
      <c r="C357" s="15"/>
      <c r="D357" s="25"/>
      <c r="E357" s="25"/>
      <c r="F357" s="24" t="s">
        <v>18</v>
      </c>
      <c r="G357" s="26">
        <v>1</v>
      </c>
      <c r="H357" s="31"/>
      <c r="I357" s="27">
        <v>0</v>
      </c>
      <c r="J357" s="28">
        <f t="shared" si="11"/>
        <v>0</v>
      </c>
      <c r="K357" s="29" t="s">
        <v>50</v>
      </c>
      <c r="L357" s="21" t="s">
        <v>21</v>
      </c>
      <c r="M357" s="29" t="s">
        <v>51</v>
      </c>
      <c r="N357" s="30" t="str">
        <f>VLOOKUP(M357,[10]OPERACIONAL!$A$1:$C$12,2,FALSE)</f>
        <v>SELECIONAR</v>
      </c>
    </row>
    <row r="358" spans="2:14" ht="12.75" thickBot="1">
      <c r="B358" s="23" t="str">
        <f t="shared" si="10"/>
        <v/>
      </c>
      <c r="C358" s="15"/>
      <c r="D358" s="25"/>
      <c r="E358" s="25"/>
      <c r="F358" s="24" t="s">
        <v>18</v>
      </c>
      <c r="G358" s="26">
        <v>1</v>
      </c>
      <c r="H358" s="31"/>
      <c r="I358" s="27">
        <v>0</v>
      </c>
      <c r="J358" s="28">
        <f t="shared" si="11"/>
        <v>0</v>
      </c>
      <c r="K358" s="29" t="s">
        <v>50</v>
      </c>
      <c r="L358" s="21" t="s">
        <v>21</v>
      </c>
      <c r="M358" s="29" t="s">
        <v>51</v>
      </c>
      <c r="N358" s="30" t="str">
        <f>VLOOKUP(M358,[10]OPERACIONAL!$A$1:$C$12,2,FALSE)</f>
        <v>SELECIONAR</v>
      </c>
    </row>
    <row r="359" spans="2:14" ht="12.75" thickBot="1">
      <c r="B359" s="23" t="str">
        <f t="shared" si="10"/>
        <v/>
      </c>
      <c r="C359" s="15"/>
      <c r="D359" s="25"/>
      <c r="E359" s="25"/>
      <c r="F359" s="24" t="s">
        <v>18</v>
      </c>
      <c r="G359" s="26">
        <v>1</v>
      </c>
      <c r="H359" s="31"/>
      <c r="I359" s="27">
        <v>0</v>
      </c>
      <c r="J359" s="28">
        <f t="shared" si="11"/>
        <v>0</v>
      </c>
      <c r="K359" s="29" t="s">
        <v>50</v>
      </c>
      <c r="L359" s="21" t="s">
        <v>21</v>
      </c>
      <c r="M359" s="29" t="s">
        <v>51</v>
      </c>
      <c r="N359" s="30" t="str">
        <f>VLOOKUP(M359,[10]OPERACIONAL!$A$1:$C$12,2,FALSE)</f>
        <v>SELECIONAR</v>
      </c>
    </row>
    <row r="360" spans="2:14" ht="12.75" thickBot="1">
      <c r="B360" s="23" t="str">
        <f t="shared" si="10"/>
        <v/>
      </c>
      <c r="C360" s="15"/>
      <c r="D360" s="25"/>
      <c r="E360" s="25"/>
      <c r="F360" s="24" t="s">
        <v>18</v>
      </c>
      <c r="G360" s="26">
        <v>1</v>
      </c>
      <c r="H360" s="31"/>
      <c r="I360" s="27">
        <v>0</v>
      </c>
      <c r="J360" s="28">
        <f t="shared" si="11"/>
        <v>0</v>
      </c>
      <c r="K360" s="29" t="s">
        <v>50</v>
      </c>
      <c r="L360" s="21" t="s">
        <v>21</v>
      </c>
      <c r="M360" s="29" t="s">
        <v>51</v>
      </c>
      <c r="N360" s="30" t="str">
        <f>VLOOKUP(M360,[10]OPERACIONAL!$A$1:$C$12,2,FALSE)</f>
        <v>SELECIONAR</v>
      </c>
    </row>
    <row r="361" spans="2:14" ht="12.75" thickBot="1">
      <c r="B361" s="23" t="str">
        <f t="shared" si="10"/>
        <v/>
      </c>
      <c r="C361" s="15"/>
      <c r="D361" s="25"/>
      <c r="E361" s="25"/>
      <c r="F361" s="24" t="s">
        <v>18</v>
      </c>
      <c r="G361" s="26">
        <v>1</v>
      </c>
      <c r="H361" s="31"/>
      <c r="I361" s="27">
        <v>0</v>
      </c>
      <c r="J361" s="28">
        <f t="shared" si="11"/>
        <v>0</v>
      </c>
      <c r="K361" s="29" t="s">
        <v>50</v>
      </c>
      <c r="L361" s="21" t="s">
        <v>21</v>
      </c>
      <c r="M361" s="29" t="s">
        <v>51</v>
      </c>
      <c r="N361" s="30" t="str">
        <f>VLOOKUP(M361,[10]OPERACIONAL!$A$1:$C$12,2,FALSE)</f>
        <v>SELECIONAR</v>
      </c>
    </row>
    <row r="362" spans="2:14" ht="12.75" thickBot="1">
      <c r="B362" s="23" t="str">
        <f t="shared" si="10"/>
        <v/>
      </c>
      <c r="C362" s="15"/>
      <c r="D362" s="25"/>
      <c r="E362" s="25"/>
      <c r="F362" s="24" t="s">
        <v>18</v>
      </c>
      <c r="G362" s="26">
        <v>1</v>
      </c>
      <c r="H362" s="31"/>
      <c r="I362" s="27">
        <v>0</v>
      </c>
      <c r="J362" s="28">
        <f t="shared" si="11"/>
        <v>0</v>
      </c>
      <c r="K362" s="29" t="s">
        <v>50</v>
      </c>
      <c r="L362" s="21" t="s">
        <v>21</v>
      </c>
      <c r="M362" s="29" t="s">
        <v>51</v>
      </c>
      <c r="N362" s="30" t="str">
        <f>VLOOKUP(M362,[10]OPERACIONAL!$A$1:$C$12,2,FALSE)</f>
        <v>SELECIONAR</v>
      </c>
    </row>
    <row r="363" spans="2:14" ht="12.75" thickBot="1">
      <c r="B363" s="23" t="str">
        <f t="shared" si="10"/>
        <v/>
      </c>
      <c r="C363" s="15"/>
      <c r="D363" s="25"/>
      <c r="E363" s="25"/>
      <c r="F363" s="24" t="s">
        <v>18</v>
      </c>
      <c r="G363" s="26">
        <v>1</v>
      </c>
      <c r="H363" s="31"/>
      <c r="I363" s="27">
        <v>0</v>
      </c>
      <c r="J363" s="28">
        <f t="shared" si="11"/>
        <v>0</v>
      </c>
      <c r="K363" s="29" t="s">
        <v>50</v>
      </c>
      <c r="L363" s="21" t="s">
        <v>21</v>
      </c>
      <c r="M363" s="29" t="s">
        <v>51</v>
      </c>
      <c r="N363" s="30" t="str">
        <f>VLOOKUP(M363,[10]OPERACIONAL!$A$1:$C$12,2,FALSE)</f>
        <v>SELECIONAR</v>
      </c>
    </row>
    <row r="364" spans="2:14" ht="12.75" thickBot="1">
      <c r="B364" s="23" t="str">
        <f t="shared" si="10"/>
        <v/>
      </c>
      <c r="C364" s="15"/>
      <c r="D364" s="25"/>
      <c r="E364" s="25"/>
      <c r="F364" s="24" t="s">
        <v>18</v>
      </c>
      <c r="G364" s="26">
        <v>1</v>
      </c>
      <c r="H364" s="31"/>
      <c r="I364" s="27">
        <v>0</v>
      </c>
      <c r="J364" s="28">
        <f t="shared" si="11"/>
        <v>0</v>
      </c>
      <c r="K364" s="29" t="s">
        <v>50</v>
      </c>
      <c r="L364" s="21" t="s">
        <v>21</v>
      </c>
      <c r="M364" s="29" t="s">
        <v>51</v>
      </c>
      <c r="N364" s="30" t="str">
        <f>VLOOKUP(M364,[10]OPERACIONAL!$A$1:$C$12,2,FALSE)</f>
        <v>SELECIONAR</v>
      </c>
    </row>
    <row r="365" spans="2:14" ht="12.75" thickBot="1">
      <c r="B365" s="23" t="str">
        <f t="shared" si="10"/>
        <v/>
      </c>
      <c r="C365" s="15"/>
      <c r="D365" s="25"/>
      <c r="E365" s="25"/>
      <c r="F365" s="24" t="s">
        <v>18</v>
      </c>
      <c r="G365" s="26">
        <v>1</v>
      </c>
      <c r="H365" s="31"/>
      <c r="I365" s="27">
        <v>0</v>
      </c>
      <c r="J365" s="28">
        <f t="shared" si="11"/>
        <v>0</v>
      </c>
      <c r="K365" s="29" t="s">
        <v>50</v>
      </c>
      <c r="L365" s="21" t="s">
        <v>21</v>
      </c>
      <c r="M365" s="29" t="s">
        <v>51</v>
      </c>
      <c r="N365" s="30" t="str">
        <f>VLOOKUP(M365,[10]OPERACIONAL!$A$1:$C$12,2,FALSE)</f>
        <v>SELECIONAR</v>
      </c>
    </row>
    <row r="366" spans="2:14" ht="12.75" thickBot="1">
      <c r="B366" s="23" t="str">
        <f t="shared" si="10"/>
        <v/>
      </c>
      <c r="C366" s="15"/>
      <c r="D366" s="25"/>
      <c r="E366" s="25"/>
      <c r="F366" s="24" t="s">
        <v>18</v>
      </c>
      <c r="G366" s="26">
        <v>1</v>
      </c>
      <c r="H366" s="31"/>
      <c r="I366" s="27">
        <v>0</v>
      </c>
      <c r="J366" s="28">
        <f t="shared" si="11"/>
        <v>0</v>
      </c>
      <c r="K366" s="29" t="s">
        <v>50</v>
      </c>
      <c r="L366" s="21" t="s">
        <v>21</v>
      </c>
      <c r="M366" s="29" t="s">
        <v>51</v>
      </c>
      <c r="N366" s="30" t="str">
        <f>VLOOKUP(M366,[10]OPERACIONAL!$A$1:$C$12,2,FALSE)</f>
        <v>SELECIONAR</v>
      </c>
    </row>
    <row r="367" spans="2:14" ht="12.75" thickBot="1">
      <c r="B367" s="23" t="str">
        <f t="shared" si="10"/>
        <v/>
      </c>
      <c r="C367" s="15"/>
      <c r="D367" s="25"/>
      <c r="E367" s="25"/>
      <c r="F367" s="24" t="s">
        <v>18</v>
      </c>
      <c r="G367" s="26">
        <v>1</v>
      </c>
      <c r="H367" s="31"/>
      <c r="I367" s="27">
        <v>0</v>
      </c>
      <c r="J367" s="28">
        <f t="shared" si="11"/>
        <v>0</v>
      </c>
      <c r="K367" s="29" t="s">
        <v>50</v>
      </c>
      <c r="L367" s="21" t="s">
        <v>21</v>
      </c>
      <c r="M367" s="29" t="s">
        <v>51</v>
      </c>
      <c r="N367" s="30" t="str">
        <f>VLOOKUP(M367,[10]OPERACIONAL!$A$1:$C$12,2,FALSE)</f>
        <v>SELECIONAR</v>
      </c>
    </row>
    <row r="368" spans="2:14" ht="12.75" thickBot="1">
      <c r="B368" s="23" t="str">
        <f t="shared" si="10"/>
        <v/>
      </c>
      <c r="C368" s="15"/>
      <c r="D368" s="25"/>
      <c r="E368" s="25"/>
      <c r="F368" s="24" t="s">
        <v>18</v>
      </c>
      <c r="G368" s="26">
        <v>1</v>
      </c>
      <c r="H368" s="31"/>
      <c r="I368" s="27">
        <v>0</v>
      </c>
      <c r="J368" s="28">
        <f t="shared" si="11"/>
        <v>0</v>
      </c>
      <c r="K368" s="29" t="s">
        <v>50</v>
      </c>
      <c r="L368" s="21" t="s">
        <v>21</v>
      </c>
      <c r="M368" s="29" t="s">
        <v>51</v>
      </c>
      <c r="N368" s="30" t="str">
        <f>VLOOKUP(M368,[10]OPERACIONAL!$A$1:$C$12,2,FALSE)</f>
        <v>SELECIONAR</v>
      </c>
    </row>
    <row r="369" spans="2:14" ht="12.75" thickBot="1">
      <c r="B369" s="23" t="str">
        <f t="shared" si="10"/>
        <v/>
      </c>
      <c r="C369" s="15"/>
      <c r="D369" s="25"/>
      <c r="E369" s="25"/>
      <c r="F369" s="24" t="s">
        <v>18</v>
      </c>
      <c r="G369" s="26">
        <v>1</v>
      </c>
      <c r="H369" s="31"/>
      <c r="I369" s="27">
        <v>0</v>
      </c>
      <c r="J369" s="28">
        <f t="shared" si="11"/>
        <v>0</v>
      </c>
      <c r="K369" s="29" t="s">
        <v>50</v>
      </c>
      <c r="L369" s="21" t="s">
        <v>21</v>
      </c>
      <c r="M369" s="29" t="s">
        <v>51</v>
      </c>
      <c r="N369" s="30" t="str">
        <f>VLOOKUP(M369,[10]OPERACIONAL!$A$1:$C$12,2,FALSE)</f>
        <v>SELECIONAR</v>
      </c>
    </row>
    <row r="370" spans="2:14" ht="12.75" thickBot="1">
      <c r="B370" s="23" t="str">
        <f t="shared" si="10"/>
        <v/>
      </c>
      <c r="C370" s="15"/>
      <c r="D370" s="25"/>
      <c r="E370" s="25"/>
      <c r="F370" s="24" t="s">
        <v>18</v>
      </c>
      <c r="G370" s="26">
        <v>1</v>
      </c>
      <c r="H370" s="31"/>
      <c r="I370" s="27">
        <v>0</v>
      </c>
      <c r="J370" s="28">
        <f t="shared" si="11"/>
        <v>0</v>
      </c>
      <c r="K370" s="29" t="s">
        <v>50</v>
      </c>
      <c r="L370" s="21" t="s">
        <v>21</v>
      </c>
      <c r="M370" s="29" t="s">
        <v>51</v>
      </c>
      <c r="N370" s="30" t="str">
        <f>VLOOKUP(M370,[10]OPERACIONAL!$A$1:$C$12,2,FALSE)</f>
        <v>SELECIONAR</v>
      </c>
    </row>
    <row r="371" spans="2:14" ht="12.75" thickBot="1">
      <c r="B371" s="23" t="str">
        <f t="shared" si="10"/>
        <v/>
      </c>
      <c r="C371" s="15"/>
      <c r="D371" s="25"/>
      <c r="E371" s="25"/>
      <c r="F371" s="24" t="s">
        <v>18</v>
      </c>
      <c r="G371" s="26">
        <v>1</v>
      </c>
      <c r="H371" s="31"/>
      <c r="I371" s="27">
        <v>0</v>
      </c>
      <c r="J371" s="28">
        <f t="shared" si="11"/>
        <v>0</v>
      </c>
      <c r="K371" s="29" t="s">
        <v>50</v>
      </c>
      <c r="L371" s="21" t="s">
        <v>21</v>
      </c>
      <c r="M371" s="29" t="s">
        <v>51</v>
      </c>
      <c r="N371" s="30" t="str">
        <f>VLOOKUP(M371,[10]OPERACIONAL!$A$1:$C$12,2,FALSE)</f>
        <v>SELECIONAR</v>
      </c>
    </row>
    <row r="372" spans="2:14" ht="12.75" thickBot="1">
      <c r="B372" s="23" t="str">
        <f t="shared" si="10"/>
        <v/>
      </c>
      <c r="C372" s="15"/>
      <c r="D372" s="25"/>
      <c r="E372" s="25"/>
      <c r="F372" s="24" t="s">
        <v>18</v>
      </c>
      <c r="G372" s="26">
        <v>1</v>
      </c>
      <c r="H372" s="31"/>
      <c r="I372" s="27">
        <v>0</v>
      </c>
      <c r="J372" s="28">
        <f t="shared" si="11"/>
        <v>0</v>
      </c>
      <c r="K372" s="29" t="s">
        <v>50</v>
      </c>
      <c r="L372" s="21" t="s">
        <v>21</v>
      </c>
      <c r="M372" s="29" t="s">
        <v>51</v>
      </c>
      <c r="N372" s="30" t="str">
        <f>VLOOKUP(M372,[10]OPERACIONAL!$A$1:$C$12,2,FALSE)</f>
        <v>SELECIONAR</v>
      </c>
    </row>
    <row r="373" spans="2:14" ht="12.75" thickBot="1">
      <c r="B373" s="23" t="str">
        <f t="shared" si="10"/>
        <v/>
      </c>
      <c r="C373" s="15"/>
      <c r="D373" s="25"/>
      <c r="E373" s="25"/>
      <c r="F373" s="24" t="s">
        <v>18</v>
      </c>
      <c r="G373" s="26">
        <v>1</v>
      </c>
      <c r="H373" s="31"/>
      <c r="I373" s="27">
        <v>0</v>
      </c>
      <c r="J373" s="28">
        <f t="shared" si="11"/>
        <v>0</v>
      </c>
      <c r="K373" s="29" t="s">
        <v>50</v>
      </c>
      <c r="L373" s="21" t="s">
        <v>21</v>
      </c>
      <c r="M373" s="29" t="s">
        <v>51</v>
      </c>
      <c r="N373" s="30" t="str">
        <f>VLOOKUP(M373,[10]OPERACIONAL!$A$1:$C$12,2,FALSE)</f>
        <v>SELECIONAR</v>
      </c>
    </row>
    <row r="374" spans="2:14" ht="12.75" thickBot="1">
      <c r="B374" s="23" t="str">
        <f t="shared" si="10"/>
        <v/>
      </c>
      <c r="C374" s="15"/>
      <c r="D374" s="25"/>
      <c r="E374" s="25"/>
      <c r="F374" s="24" t="s">
        <v>18</v>
      </c>
      <c r="G374" s="26">
        <v>1</v>
      </c>
      <c r="H374" s="31"/>
      <c r="I374" s="27">
        <v>0</v>
      </c>
      <c r="J374" s="28">
        <f t="shared" si="11"/>
        <v>0</v>
      </c>
      <c r="K374" s="29" t="s">
        <v>50</v>
      </c>
      <c r="L374" s="21" t="s">
        <v>21</v>
      </c>
      <c r="M374" s="29" t="s">
        <v>51</v>
      </c>
      <c r="N374" s="30" t="str">
        <f>VLOOKUP(M374,[10]OPERACIONAL!$A$1:$C$12,2,FALSE)</f>
        <v>SELECIONAR</v>
      </c>
    </row>
    <row r="375" spans="2:14" ht="12.75" thickBot="1">
      <c r="B375" s="23" t="str">
        <f t="shared" si="10"/>
        <v/>
      </c>
      <c r="C375" s="15"/>
      <c r="D375" s="25"/>
      <c r="E375" s="25"/>
      <c r="F375" s="24" t="s">
        <v>18</v>
      </c>
      <c r="G375" s="26">
        <v>1</v>
      </c>
      <c r="H375" s="31"/>
      <c r="I375" s="27">
        <v>0</v>
      </c>
      <c r="J375" s="28">
        <f t="shared" si="11"/>
        <v>0</v>
      </c>
      <c r="K375" s="29" t="s">
        <v>50</v>
      </c>
      <c r="L375" s="21" t="s">
        <v>21</v>
      </c>
      <c r="M375" s="29" t="s">
        <v>51</v>
      </c>
      <c r="N375" s="30" t="str">
        <f>VLOOKUP(M375,[10]OPERACIONAL!$A$1:$C$12,2,FALSE)</f>
        <v>SELECIONAR</v>
      </c>
    </row>
    <row r="376" spans="2:14" ht="12.75" thickBot="1">
      <c r="B376" s="23" t="str">
        <f t="shared" si="10"/>
        <v/>
      </c>
      <c r="C376" s="15"/>
      <c r="D376" s="25"/>
      <c r="E376" s="25"/>
      <c r="F376" s="24" t="s">
        <v>18</v>
      </c>
      <c r="G376" s="26">
        <v>1</v>
      </c>
      <c r="H376" s="31"/>
      <c r="I376" s="27">
        <v>0</v>
      </c>
      <c r="J376" s="28">
        <f t="shared" si="11"/>
        <v>0</v>
      </c>
      <c r="K376" s="29" t="s">
        <v>50</v>
      </c>
      <c r="L376" s="21" t="s">
        <v>21</v>
      </c>
      <c r="M376" s="29" t="s">
        <v>51</v>
      </c>
      <c r="N376" s="30" t="str">
        <f>VLOOKUP(M376,[10]OPERACIONAL!$A$1:$C$12,2,FALSE)</f>
        <v>SELECIONAR</v>
      </c>
    </row>
    <row r="377" spans="2:14" ht="12.75" thickBot="1">
      <c r="B377" s="23" t="str">
        <f t="shared" si="10"/>
        <v/>
      </c>
      <c r="C377" s="15"/>
      <c r="D377" s="25"/>
      <c r="E377" s="25"/>
      <c r="F377" s="24" t="s">
        <v>18</v>
      </c>
      <c r="G377" s="26">
        <v>1</v>
      </c>
      <c r="H377" s="31"/>
      <c r="I377" s="27">
        <v>0</v>
      </c>
      <c r="J377" s="28">
        <f t="shared" si="11"/>
        <v>0</v>
      </c>
      <c r="K377" s="29" t="s">
        <v>50</v>
      </c>
      <c r="L377" s="21" t="s">
        <v>21</v>
      </c>
      <c r="M377" s="29" t="s">
        <v>51</v>
      </c>
      <c r="N377" s="30" t="str">
        <f>VLOOKUP(M377,[10]OPERACIONAL!$A$1:$C$12,2,FALSE)</f>
        <v>SELECIONAR</v>
      </c>
    </row>
    <row r="378" spans="2:14" ht="12.75" thickBot="1">
      <c r="B378" s="23" t="str">
        <f t="shared" si="10"/>
        <v/>
      </c>
      <c r="C378" s="15"/>
      <c r="D378" s="25"/>
      <c r="E378" s="25"/>
      <c r="F378" s="24" t="s">
        <v>18</v>
      </c>
      <c r="G378" s="26">
        <v>1</v>
      </c>
      <c r="H378" s="31"/>
      <c r="I378" s="27">
        <v>0</v>
      </c>
      <c r="J378" s="28">
        <f t="shared" si="11"/>
        <v>0</v>
      </c>
      <c r="K378" s="29" t="s">
        <v>50</v>
      </c>
      <c r="L378" s="21" t="s">
        <v>21</v>
      </c>
      <c r="M378" s="29" t="s">
        <v>51</v>
      </c>
      <c r="N378" s="30" t="str">
        <f>VLOOKUP(M378,[10]OPERACIONAL!$A$1:$C$12,2,FALSE)</f>
        <v>SELECIONAR</v>
      </c>
    </row>
    <row r="379" spans="2:14" ht="12.75" thickBot="1">
      <c r="B379" s="23" t="str">
        <f t="shared" si="10"/>
        <v/>
      </c>
      <c r="C379" s="15"/>
      <c r="D379" s="25"/>
      <c r="E379" s="25"/>
      <c r="F379" s="24" t="s">
        <v>18</v>
      </c>
      <c r="G379" s="26">
        <v>1</v>
      </c>
      <c r="H379" s="31"/>
      <c r="I379" s="27">
        <v>0</v>
      </c>
      <c r="J379" s="28">
        <f t="shared" si="11"/>
        <v>0</v>
      </c>
      <c r="K379" s="29" t="s">
        <v>50</v>
      </c>
      <c r="L379" s="21" t="s">
        <v>21</v>
      </c>
      <c r="M379" s="29" t="s">
        <v>51</v>
      </c>
      <c r="N379" s="30" t="str">
        <f>VLOOKUP(M379,[10]OPERACIONAL!$A$1:$C$12,2,FALSE)</f>
        <v>SELECIONAR</v>
      </c>
    </row>
    <row r="380" spans="2:14" ht="12.75" thickBot="1">
      <c r="B380" s="23" t="str">
        <f t="shared" si="10"/>
        <v/>
      </c>
      <c r="C380" s="15"/>
      <c r="D380" s="25"/>
      <c r="E380" s="25"/>
      <c r="F380" s="24" t="s">
        <v>18</v>
      </c>
      <c r="G380" s="26">
        <v>1</v>
      </c>
      <c r="H380" s="31"/>
      <c r="I380" s="27">
        <v>0</v>
      </c>
      <c r="J380" s="28">
        <f t="shared" si="11"/>
        <v>0</v>
      </c>
      <c r="K380" s="29" t="s">
        <v>50</v>
      </c>
      <c r="L380" s="21" t="s">
        <v>21</v>
      </c>
      <c r="M380" s="29" t="s">
        <v>51</v>
      </c>
      <c r="N380" s="30" t="str">
        <f>VLOOKUP(M380,[10]OPERACIONAL!$A$1:$C$12,2,FALSE)</f>
        <v>SELECIONAR</v>
      </c>
    </row>
    <row r="381" spans="2:14" ht="12.75" thickBot="1">
      <c r="B381" s="23" t="str">
        <f t="shared" si="10"/>
        <v/>
      </c>
      <c r="C381" s="15"/>
      <c r="D381" s="25"/>
      <c r="E381" s="25"/>
      <c r="F381" s="24" t="s">
        <v>18</v>
      </c>
      <c r="G381" s="26">
        <v>1</v>
      </c>
      <c r="H381" s="31"/>
      <c r="I381" s="27">
        <v>0</v>
      </c>
      <c r="J381" s="28">
        <f t="shared" si="11"/>
        <v>0</v>
      </c>
      <c r="K381" s="29" t="s">
        <v>50</v>
      </c>
      <c r="L381" s="21" t="s">
        <v>21</v>
      </c>
      <c r="M381" s="29" t="s">
        <v>51</v>
      </c>
      <c r="N381" s="30" t="str">
        <f>VLOOKUP(M381,[10]OPERACIONAL!$A$1:$C$12,2,FALSE)</f>
        <v>SELECIONAR</v>
      </c>
    </row>
    <row r="382" spans="2:14" ht="12.75" thickBot="1">
      <c r="B382" s="23" t="str">
        <f t="shared" si="10"/>
        <v/>
      </c>
      <c r="C382" s="15"/>
      <c r="D382" s="25"/>
      <c r="E382" s="25"/>
      <c r="F382" s="24" t="s">
        <v>18</v>
      </c>
      <c r="G382" s="26">
        <v>1</v>
      </c>
      <c r="H382" s="31"/>
      <c r="I382" s="27">
        <v>0</v>
      </c>
      <c r="J382" s="28">
        <f t="shared" si="11"/>
        <v>0</v>
      </c>
      <c r="K382" s="29" t="s">
        <v>50</v>
      </c>
      <c r="L382" s="21" t="s">
        <v>21</v>
      </c>
      <c r="M382" s="29" t="s">
        <v>51</v>
      </c>
      <c r="N382" s="30" t="str">
        <f>VLOOKUP(M382,[10]OPERACIONAL!$A$1:$C$12,2,FALSE)</f>
        <v>SELECIONAR</v>
      </c>
    </row>
    <row r="383" spans="2:14" ht="12.75" thickBot="1">
      <c r="B383" s="23" t="str">
        <f t="shared" si="10"/>
        <v/>
      </c>
      <c r="C383" s="15"/>
      <c r="D383" s="25"/>
      <c r="E383" s="25"/>
      <c r="F383" s="24" t="s">
        <v>18</v>
      </c>
      <c r="G383" s="26">
        <v>1</v>
      </c>
      <c r="H383" s="31"/>
      <c r="I383" s="27">
        <v>0</v>
      </c>
      <c r="J383" s="28">
        <f t="shared" si="11"/>
        <v>0</v>
      </c>
      <c r="K383" s="29" t="s">
        <v>50</v>
      </c>
      <c r="L383" s="21" t="s">
        <v>21</v>
      </c>
      <c r="M383" s="29" t="s">
        <v>51</v>
      </c>
      <c r="N383" s="30" t="str">
        <f>VLOOKUP(M383,[10]OPERACIONAL!$A$1:$C$12,2,FALSE)</f>
        <v>SELECIONAR</v>
      </c>
    </row>
    <row r="384" spans="2:14" ht="12.75" thickBot="1">
      <c r="B384" s="23" t="str">
        <f t="shared" si="10"/>
        <v/>
      </c>
      <c r="C384" s="15"/>
      <c r="D384" s="25"/>
      <c r="E384" s="25"/>
      <c r="F384" s="24" t="s">
        <v>18</v>
      </c>
      <c r="G384" s="26">
        <v>1</v>
      </c>
      <c r="H384" s="31"/>
      <c r="I384" s="27">
        <v>0</v>
      </c>
      <c r="J384" s="28">
        <f t="shared" si="11"/>
        <v>0</v>
      </c>
      <c r="K384" s="29" t="s">
        <v>50</v>
      </c>
      <c r="L384" s="21" t="s">
        <v>21</v>
      </c>
      <c r="M384" s="29" t="s">
        <v>51</v>
      </c>
      <c r="N384" s="30" t="str">
        <f>VLOOKUP(M384,[10]OPERACIONAL!$A$1:$C$12,2,FALSE)</f>
        <v>SELECIONAR</v>
      </c>
    </row>
    <row r="385" spans="2:14" ht="12.75" thickBot="1">
      <c r="B385" s="23" t="str">
        <f t="shared" si="10"/>
        <v/>
      </c>
      <c r="C385" s="15"/>
      <c r="D385" s="25"/>
      <c r="E385" s="25"/>
      <c r="F385" s="24" t="s">
        <v>18</v>
      </c>
      <c r="G385" s="26">
        <v>1</v>
      </c>
      <c r="H385" s="31"/>
      <c r="I385" s="27">
        <v>0</v>
      </c>
      <c r="J385" s="28">
        <f t="shared" si="11"/>
        <v>0</v>
      </c>
      <c r="K385" s="29" t="s">
        <v>50</v>
      </c>
      <c r="L385" s="21" t="s">
        <v>21</v>
      </c>
      <c r="M385" s="29" t="s">
        <v>51</v>
      </c>
      <c r="N385" s="30" t="str">
        <f>VLOOKUP(M385,[10]OPERACIONAL!$A$1:$C$12,2,FALSE)</f>
        <v>SELECIONAR</v>
      </c>
    </row>
    <row r="386" spans="2:14" ht="12.75" thickBot="1">
      <c r="B386" s="23" t="str">
        <f t="shared" si="10"/>
        <v/>
      </c>
      <c r="C386" s="15"/>
      <c r="D386" s="25"/>
      <c r="E386" s="25"/>
      <c r="F386" s="24" t="s">
        <v>18</v>
      </c>
      <c r="G386" s="26">
        <v>1</v>
      </c>
      <c r="H386" s="31"/>
      <c r="I386" s="27">
        <v>0</v>
      </c>
      <c r="J386" s="28">
        <f t="shared" si="11"/>
        <v>0</v>
      </c>
      <c r="K386" s="29" t="s">
        <v>50</v>
      </c>
      <c r="L386" s="21" t="s">
        <v>21</v>
      </c>
      <c r="M386" s="29" t="s">
        <v>51</v>
      </c>
      <c r="N386" s="30" t="str">
        <f>VLOOKUP(M386,[10]OPERACIONAL!$A$1:$C$12,2,FALSE)</f>
        <v>SELECIONAR</v>
      </c>
    </row>
    <row r="387" spans="2:14" ht="12.75" thickBot="1">
      <c r="B387" s="23" t="str">
        <f t="shared" si="10"/>
        <v/>
      </c>
      <c r="C387" s="15"/>
      <c r="D387" s="25"/>
      <c r="E387" s="25"/>
      <c r="F387" s="24" t="s">
        <v>18</v>
      </c>
      <c r="G387" s="26">
        <v>1</v>
      </c>
      <c r="H387" s="31"/>
      <c r="I387" s="27">
        <v>0</v>
      </c>
      <c r="J387" s="28">
        <f t="shared" si="11"/>
        <v>0</v>
      </c>
      <c r="K387" s="29" t="s">
        <v>50</v>
      </c>
      <c r="L387" s="21" t="s">
        <v>21</v>
      </c>
      <c r="M387" s="29" t="s">
        <v>51</v>
      </c>
      <c r="N387" s="30" t="str">
        <f>VLOOKUP(M387,[10]OPERACIONAL!$A$1:$C$12,2,FALSE)</f>
        <v>SELECIONAR</v>
      </c>
    </row>
    <row r="388" spans="2:14" ht="12.75" thickBot="1">
      <c r="B388" s="23" t="str">
        <f t="shared" si="10"/>
        <v/>
      </c>
      <c r="C388" s="15"/>
      <c r="D388" s="25"/>
      <c r="E388" s="25"/>
      <c r="F388" s="24" t="s">
        <v>18</v>
      </c>
      <c r="G388" s="26">
        <v>1</v>
      </c>
      <c r="H388" s="31"/>
      <c r="I388" s="27">
        <v>0</v>
      </c>
      <c r="J388" s="28">
        <f t="shared" si="11"/>
        <v>0</v>
      </c>
      <c r="K388" s="29" t="s">
        <v>50</v>
      </c>
      <c r="L388" s="21" t="s">
        <v>21</v>
      </c>
      <c r="M388" s="29" t="s">
        <v>51</v>
      </c>
      <c r="N388" s="30" t="str">
        <f>VLOOKUP(M388,[10]OPERACIONAL!$A$1:$C$12,2,FALSE)</f>
        <v>SELECIONAR</v>
      </c>
    </row>
    <row r="389" spans="2:14" ht="12.75" thickBot="1">
      <c r="B389" s="23" t="str">
        <f t="shared" ref="B389:B452" si="12">MID(C389,1,2)</f>
        <v/>
      </c>
      <c r="C389" s="15"/>
      <c r="D389" s="25"/>
      <c r="E389" s="25"/>
      <c r="F389" s="24" t="s">
        <v>18</v>
      </c>
      <c r="G389" s="26">
        <v>1</v>
      </c>
      <c r="H389" s="31"/>
      <c r="I389" s="27">
        <v>0</v>
      </c>
      <c r="J389" s="28">
        <f t="shared" ref="J389:J452" si="13">G389*I389</f>
        <v>0</v>
      </c>
      <c r="K389" s="29" t="s">
        <v>50</v>
      </c>
      <c r="L389" s="21" t="s">
        <v>21</v>
      </c>
      <c r="M389" s="29" t="s">
        <v>51</v>
      </c>
      <c r="N389" s="30" t="str">
        <f>VLOOKUP(M389,[10]OPERACIONAL!$A$1:$C$12,2,FALSE)</f>
        <v>SELECIONAR</v>
      </c>
    </row>
    <row r="390" spans="2:14" ht="12.75" thickBot="1">
      <c r="B390" s="23" t="str">
        <f t="shared" si="12"/>
        <v/>
      </c>
      <c r="C390" s="15"/>
      <c r="D390" s="25"/>
      <c r="E390" s="25"/>
      <c r="F390" s="24" t="s">
        <v>18</v>
      </c>
      <c r="G390" s="26">
        <v>1</v>
      </c>
      <c r="H390" s="31"/>
      <c r="I390" s="27">
        <v>0</v>
      </c>
      <c r="J390" s="28">
        <f t="shared" si="13"/>
        <v>0</v>
      </c>
      <c r="K390" s="29" t="s">
        <v>50</v>
      </c>
      <c r="L390" s="21" t="s">
        <v>21</v>
      </c>
      <c r="M390" s="29" t="s">
        <v>51</v>
      </c>
      <c r="N390" s="30" t="str">
        <f>VLOOKUP(M390,[10]OPERACIONAL!$A$1:$C$12,2,FALSE)</f>
        <v>SELECIONAR</v>
      </c>
    </row>
    <row r="391" spans="2:14" ht="12.75" thickBot="1">
      <c r="B391" s="23" t="str">
        <f t="shared" si="12"/>
        <v/>
      </c>
      <c r="C391" s="15"/>
      <c r="D391" s="25"/>
      <c r="E391" s="25"/>
      <c r="F391" s="24" t="s">
        <v>18</v>
      </c>
      <c r="G391" s="26">
        <v>1</v>
      </c>
      <c r="H391" s="31"/>
      <c r="I391" s="27">
        <v>0</v>
      </c>
      <c r="J391" s="28">
        <f t="shared" si="13"/>
        <v>0</v>
      </c>
      <c r="K391" s="29" t="s">
        <v>50</v>
      </c>
      <c r="L391" s="21" t="s">
        <v>21</v>
      </c>
      <c r="M391" s="29" t="s">
        <v>51</v>
      </c>
      <c r="N391" s="30" t="str">
        <f>VLOOKUP(M391,[10]OPERACIONAL!$A$1:$C$12,2,FALSE)</f>
        <v>SELECIONAR</v>
      </c>
    </row>
    <row r="392" spans="2:14" ht="12.75" thickBot="1">
      <c r="B392" s="23" t="str">
        <f t="shared" si="12"/>
        <v/>
      </c>
      <c r="C392" s="15"/>
      <c r="D392" s="25"/>
      <c r="E392" s="25"/>
      <c r="F392" s="24" t="s">
        <v>18</v>
      </c>
      <c r="G392" s="26">
        <v>1</v>
      </c>
      <c r="H392" s="31"/>
      <c r="I392" s="27">
        <v>0</v>
      </c>
      <c r="J392" s="28">
        <f t="shared" si="13"/>
        <v>0</v>
      </c>
      <c r="K392" s="29" t="s">
        <v>50</v>
      </c>
      <c r="L392" s="21" t="s">
        <v>21</v>
      </c>
      <c r="M392" s="29" t="s">
        <v>51</v>
      </c>
      <c r="N392" s="30" t="str">
        <f>VLOOKUP(M392,[10]OPERACIONAL!$A$1:$C$12,2,FALSE)</f>
        <v>SELECIONAR</v>
      </c>
    </row>
    <row r="393" spans="2:14" ht="12.75" thickBot="1">
      <c r="B393" s="23" t="str">
        <f t="shared" si="12"/>
        <v/>
      </c>
      <c r="C393" s="15"/>
      <c r="D393" s="25"/>
      <c r="E393" s="25"/>
      <c r="F393" s="24" t="s">
        <v>18</v>
      </c>
      <c r="G393" s="26">
        <v>1</v>
      </c>
      <c r="H393" s="31"/>
      <c r="I393" s="27">
        <v>0</v>
      </c>
      <c r="J393" s="28">
        <f t="shared" si="13"/>
        <v>0</v>
      </c>
      <c r="K393" s="29" t="s">
        <v>50</v>
      </c>
      <c r="L393" s="21" t="s">
        <v>21</v>
      </c>
      <c r="M393" s="29" t="s">
        <v>51</v>
      </c>
      <c r="N393" s="30" t="str">
        <f>VLOOKUP(M393,[10]OPERACIONAL!$A$1:$C$12,2,FALSE)</f>
        <v>SELECIONAR</v>
      </c>
    </row>
    <row r="394" spans="2:14" ht="12.75" thickBot="1">
      <c r="B394" s="23" t="str">
        <f t="shared" si="12"/>
        <v/>
      </c>
      <c r="C394" s="15"/>
      <c r="D394" s="25"/>
      <c r="E394" s="25"/>
      <c r="F394" s="24" t="s">
        <v>18</v>
      </c>
      <c r="G394" s="26">
        <v>1</v>
      </c>
      <c r="H394" s="31"/>
      <c r="I394" s="27">
        <v>0</v>
      </c>
      <c r="J394" s="28">
        <f t="shared" si="13"/>
        <v>0</v>
      </c>
      <c r="K394" s="29" t="s">
        <v>50</v>
      </c>
      <c r="L394" s="21" t="s">
        <v>21</v>
      </c>
      <c r="M394" s="29" t="s">
        <v>51</v>
      </c>
      <c r="N394" s="30" t="str">
        <f>VLOOKUP(M394,[10]OPERACIONAL!$A$1:$C$12,2,FALSE)</f>
        <v>SELECIONAR</v>
      </c>
    </row>
    <row r="395" spans="2:14" ht="12.75" thickBot="1">
      <c r="B395" s="23" t="str">
        <f t="shared" si="12"/>
        <v/>
      </c>
      <c r="C395" s="15"/>
      <c r="D395" s="25"/>
      <c r="E395" s="25"/>
      <c r="F395" s="24" t="s">
        <v>18</v>
      </c>
      <c r="G395" s="26">
        <v>1</v>
      </c>
      <c r="H395" s="31"/>
      <c r="I395" s="27">
        <v>0</v>
      </c>
      <c r="J395" s="28">
        <f t="shared" si="13"/>
        <v>0</v>
      </c>
      <c r="K395" s="29" t="s">
        <v>50</v>
      </c>
      <c r="L395" s="21" t="s">
        <v>21</v>
      </c>
      <c r="M395" s="29" t="s">
        <v>51</v>
      </c>
      <c r="N395" s="30" t="str">
        <f>VLOOKUP(M395,[10]OPERACIONAL!$A$1:$C$12,2,FALSE)</f>
        <v>SELECIONAR</v>
      </c>
    </row>
    <row r="396" spans="2:14" ht="12.75" thickBot="1">
      <c r="B396" s="23" t="str">
        <f t="shared" si="12"/>
        <v/>
      </c>
      <c r="C396" s="15"/>
      <c r="D396" s="25"/>
      <c r="E396" s="25"/>
      <c r="F396" s="24" t="s">
        <v>18</v>
      </c>
      <c r="G396" s="26">
        <v>1</v>
      </c>
      <c r="H396" s="31"/>
      <c r="I396" s="27">
        <v>0</v>
      </c>
      <c r="J396" s="28">
        <f t="shared" si="13"/>
        <v>0</v>
      </c>
      <c r="K396" s="29" t="s">
        <v>50</v>
      </c>
      <c r="L396" s="21" t="s">
        <v>21</v>
      </c>
      <c r="M396" s="29" t="s">
        <v>51</v>
      </c>
      <c r="N396" s="30" t="str">
        <f>VLOOKUP(M396,[10]OPERACIONAL!$A$1:$C$12,2,FALSE)</f>
        <v>SELECIONAR</v>
      </c>
    </row>
    <row r="397" spans="2:14" ht="12.75" thickBot="1">
      <c r="B397" s="23" t="str">
        <f t="shared" si="12"/>
        <v/>
      </c>
      <c r="C397" s="15"/>
      <c r="D397" s="25"/>
      <c r="E397" s="25"/>
      <c r="F397" s="24" t="s">
        <v>18</v>
      </c>
      <c r="G397" s="26">
        <v>1</v>
      </c>
      <c r="H397" s="31"/>
      <c r="I397" s="27">
        <v>0</v>
      </c>
      <c r="J397" s="28">
        <f t="shared" si="13"/>
        <v>0</v>
      </c>
      <c r="K397" s="29" t="s">
        <v>50</v>
      </c>
      <c r="L397" s="21" t="s">
        <v>21</v>
      </c>
      <c r="M397" s="29" t="s">
        <v>51</v>
      </c>
      <c r="N397" s="30" t="str">
        <f>VLOOKUP(M397,[10]OPERACIONAL!$A$1:$C$12,2,FALSE)</f>
        <v>SELECIONAR</v>
      </c>
    </row>
    <row r="398" spans="2:14" ht="12.75" thickBot="1">
      <c r="B398" s="23" t="str">
        <f t="shared" si="12"/>
        <v/>
      </c>
      <c r="C398" s="15"/>
      <c r="D398" s="25"/>
      <c r="E398" s="25"/>
      <c r="F398" s="24" t="s">
        <v>18</v>
      </c>
      <c r="G398" s="26">
        <v>1</v>
      </c>
      <c r="H398" s="31"/>
      <c r="I398" s="27">
        <v>0</v>
      </c>
      <c r="J398" s="28">
        <f t="shared" si="13"/>
        <v>0</v>
      </c>
      <c r="K398" s="29" t="s">
        <v>50</v>
      </c>
      <c r="L398" s="21" t="s">
        <v>21</v>
      </c>
      <c r="M398" s="29" t="s">
        <v>51</v>
      </c>
      <c r="N398" s="30" t="str">
        <f>VLOOKUP(M398,[10]OPERACIONAL!$A$1:$C$12,2,FALSE)</f>
        <v>SELECIONAR</v>
      </c>
    </row>
    <row r="399" spans="2:14" ht="12.75" thickBot="1">
      <c r="B399" s="23" t="str">
        <f t="shared" si="12"/>
        <v/>
      </c>
      <c r="C399" s="15"/>
      <c r="D399" s="25"/>
      <c r="E399" s="25"/>
      <c r="F399" s="24" t="s">
        <v>18</v>
      </c>
      <c r="G399" s="26">
        <v>1</v>
      </c>
      <c r="H399" s="31"/>
      <c r="I399" s="27">
        <v>0</v>
      </c>
      <c r="J399" s="28">
        <f t="shared" si="13"/>
        <v>0</v>
      </c>
      <c r="K399" s="29" t="s">
        <v>50</v>
      </c>
      <c r="L399" s="21" t="s">
        <v>21</v>
      </c>
      <c r="M399" s="29" t="s">
        <v>51</v>
      </c>
      <c r="N399" s="30" t="str">
        <f>VLOOKUP(M399,[10]OPERACIONAL!$A$1:$C$12,2,FALSE)</f>
        <v>SELECIONAR</v>
      </c>
    </row>
    <row r="400" spans="2:14" ht="12.75" thickBot="1">
      <c r="B400" s="23" t="str">
        <f t="shared" si="12"/>
        <v/>
      </c>
      <c r="C400" s="15"/>
      <c r="D400" s="25"/>
      <c r="E400" s="25"/>
      <c r="F400" s="24" t="s">
        <v>18</v>
      </c>
      <c r="G400" s="26">
        <v>1</v>
      </c>
      <c r="H400" s="31"/>
      <c r="I400" s="27">
        <v>0</v>
      </c>
      <c r="J400" s="28">
        <f t="shared" si="13"/>
        <v>0</v>
      </c>
      <c r="K400" s="29" t="s">
        <v>50</v>
      </c>
      <c r="L400" s="21" t="s">
        <v>21</v>
      </c>
      <c r="M400" s="29" t="s">
        <v>51</v>
      </c>
      <c r="N400" s="30" t="str">
        <f>VLOOKUP(M400,[10]OPERACIONAL!$A$1:$C$12,2,FALSE)</f>
        <v>SELECIONAR</v>
      </c>
    </row>
    <row r="401" spans="2:14" ht="12.75" thickBot="1">
      <c r="B401" s="23" t="str">
        <f t="shared" si="12"/>
        <v/>
      </c>
      <c r="C401" s="15"/>
      <c r="D401" s="25"/>
      <c r="E401" s="25"/>
      <c r="F401" s="24" t="s">
        <v>18</v>
      </c>
      <c r="G401" s="26">
        <v>1</v>
      </c>
      <c r="H401" s="31"/>
      <c r="I401" s="27">
        <v>0</v>
      </c>
      <c r="J401" s="28">
        <f t="shared" si="13"/>
        <v>0</v>
      </c>
      <c r="K401" s="29" t="s">
        <v>50</v>
      </c>
      <c r="L401" s="21" t="s">
        <v>21</v>
      </c>
      <c r="M401" s="29" t="s">
        <v>51</v>
      </c>
      <c r="N401" s="30" t="str">
        <f>VLOOKUP(M401,[10]OPERACIONAL!$A$1:$C$12,2,FALSE)</f>
        <v>SELECIONAR</v>
      </c>
    </row>
    <row r="402" spans="2:14" ht="12.75" thickBot="1">
      <c r="B402" s="23" t="str">
        <f t="shared" si="12"/>
        <v/>
      </c>
      <c r="C402" s="15"/>
      <c r="D402" s="25"/>
      <c r="E402" s="25"/>
      <c r="F402" s="24" t="s">
        <v>18</v>
      </c>
      <c r="G402" s="26">
        <v>1</v>
      </c>
      <c r="H402" s="31"/>
      <c r="I402" s="27">
        <v>0</v>
      </c>
      <c r="J402" s="28">
        <f t="shared" si="13"/>
        <v>0</v>
      </c>
      <c r="K402" s="29" t="s">
        <v>50</v>
      </c>
      <c r="L402" s="21" t="s">
        <v>21</v>
      </c>
      <c r="M402" s="29" t="s">
        <v>51</v>
      </c>
      <c r="N402" s="30" t="str">
        <f>VLOOKUP(M402,[10]OPERACIONAL!$A$1:$C$12,2,FALSE)</f>
        <v>SELECIONAR</v>
      </c>
    </row>
    <row r="403" spans="2:14" ht="12.75" thickBot="1">
      <c r="B403" s="23" t="str">
        <f t="shared" si="12"/>
        <v/>
      </c>
      <c r="C403" s="15"/>
      <c r="D403" s="25"/>
      <c r="E403" s="25"/>
      <c r="F403" s="24" t="s">
        <v>18</v>
      </c>
      <c r="G403" s="26">
        <v>1</v>
      </c>
      <c r="H403" s="31"/>
      <c r="I403" s="27">
        <v>0</v>
      </c>
      <c r="J403" s="28">
        <f t="shared" si="13"/>
        <v>0</v>
      </c>
      <c r="K403" s="29" t="s">
        <v>50</v>
      </c>
      <c r="L403" s="21" t="s">
        <v>21</v>
      </c>
      <c r="M403" s="29" t="s">
        <v>51</v>
      </c>
      <c r="N403" s="30" t="str">
        <f>VLOOKUP(M403,[10]OPERACIONAL!$A$1:$C$12,2,FALSE)</f>
        <v>SELECIONAR</v>
      </c>
    </row>
    <row r="404" spans="2:14" ht="12.75" thickBot="1">
      <c r="B404" s="23" t="str">
        <f t="shared" si="12"/>
        <v/>
      </c>
      <c r="C404" s="15"/>
      <c r="D404" s="25"/>
      <c r="E404" s="25"/>
      <c r="F404" s="24" t="s">
        <v>18</v>
      </c>
      <c r="G404" s="26">
        <v>1</v>
      </c>
      <c r="H404" s="31"/>
      <c r="I404" s="27">
        <v>0</v>
      </c>
      <c r="J404" s="28">
        <f t="shared" si="13"/>
        <v>0</v>
      </c>
      <c r="K404" s="29" t="s">
        <v>50</v>
      </c>
      <c r="L404" s="21" t="s">
        <v>21</v>
      </c>
      <c r="M404" s="29" t="s">
        <v>51</v>
      </c>
      <c r="N404" s="30" t="str">
        <f>VLOOKUP(M404,[10]OPERACIONAL!$A$1:$C$12,2,FALSE)</f>
        <v>SELECIONAR</v>
      </c>
    </row>
    <row r="405" spans="2:14" ht="12.75" thickBot="1">
      <c r="B405" s="23" t="str">
        <f t="shared" si="12"/>
        <v/>
      </c>
      <c r="C405" s="15"/>
      <c r="D405" s="25"/>
      <c r="E405" s="25"/>
      <c r="F405" s="24" t="s">
        <v>18</v>
      </c>
      <c r="G405" s="26">
        <v>1</v>
      </c>
      <c r="H405" s="31"/>
      <c r="I405" s="27">
        <v>0</v>
      </c>
      <c r="J405" s="28">
        <f t="shared" si="13"/>
        <v>0</v>
      </c>
      <c r="K405" s="29" t="s">
        <v>50</v>
      </c>
      <c r="L405" s="21" t="s">
        <v>21</v>
      </c>
      <c r="M405" s="29" t="s">
        <v>51</v>
      </c>
      <c r="N405" s="30" t="str">
        <f>VLOOKUP(M405,[10]OPERACIONAL!$A$1:$C$12,2,FALSE)</f>
        <v>SELECIONAR</v>
      </c>
    </row>
    <row r="406" spans="2:14" ht="12.75" thickBot="1">
      <c r="B406" s="23" t="str">
        <f t="shared" si="12"/>
        <v/>
      </c>
      <c r="C406" s="15"/>
      <c r="D406" s="25"/>
      <c r="E406" s="25"/>
      <c r="F406" s="24" t="s">
        <v>18</v>
      </c>
      <c r="G406" s="26">
        <v>1</v>
      </c>
      <c r="H406" s="31"/>
      <c r="I406" s="27">
        <v>0</v>
      </c>
      <c r="J406" s="28">
        <f t="shared" si="13"/>
        <v>0</v>
      </c>
      <c r="K406" s="29" t="s">
        <v>50</v>
      </c>
      <c r="L406" s="21" t="s">
        <v>21</v>
      </c>
      <c r="M406" s="29" t="s">
        <v>51</v>
      </c>
      <c r="N406" s="30" t="str">
        <f>VLOOKUP(M406,[10]OPERACIONAL!$A$1:$C$12,2,FALSE)</f>
        <v>SELECIONAR</v>
      </c>
    </row>
    <row r="407" spans="2:14" ht="12.75" thickBot="1">
      <c r="B407" s="23" t="str">
        <f t="shared" si="12"/>
        <v/>
      </c>
      <c r="C407" s="15"/>
      <c r="D407" s="25"/>
      <c r="E407" s="25"/>
      <c r="F407" s="24" t="s">
        <v>18</v>
      </c>
      <c r="G407" s="26">
        <v>1</v>
      </c>
      <c r="H407" s="31"/>
      <c r="I407" s="27">
        <v>0</v>
      </c>
      <c r="J407" s="28">
        <f t="shared" si="13"/>
        <v>0</v>
      </c>
      <c r="K407" s="29" t="s">
        <v>50</v>
      </c>
      <c r="L407" s="21" t="s">
        <v>21</v>
      </c>
      <c r="M407" s="29" t="s">
        <v>51</v>
      </c>
      <c r="N407" s="30" t="str">
        <f>VLOOKUP(M407,[10]OPERACIONAL!$A$1:$C$12,2,FALSE)</f>
        <v>SELECIONAR</v>
      </c>
    </row>
    <row r="408" spans="2:14" ht="12.75" thickBot="1">
      <c r="B408" s="23" t="str">
        <f t="shared" si="12"/>
        <v/>
      </c>
      <c r="C408" s="15"/>
      <c r="D408" s="25"/>
      <c r="E408" s="25"/>
      <c r="F408" s="24" t="s">
        <v>18</v>
      </c>
      <c r="G408" s="26">
        <v>1</v>
      </c>
      <c r="H408" s="31"/>
      <c r="I408" s="27">
        <v>0</v>
      </c>
      <c r="J408" s="28">
        <f t="shared" si="13"/>
        <v>0</v>
      </c>
      <c r="K408" s="29" t="s">
        <v>50</v>
      </c>
      <c r="L408" s="21" t="s">
        <v>21</v>
      </c>
      <c r="M408" s="29" t="s">
        <v>51</v>
      </c>
      <c r="N408" s="30" t="str">
        <f>VLOOKUP(M408,[10]OPERACIONAL!$A$1:$C$12,2,FALSE)</f>
        <v>SELECIONAR</v>
      </c>
    </row>
    <row r="409" spans="2:14" ht="12.75" thickBot="1">
      <c r="B409" s="23" t="str">
        <f t="shared" si="12"/>
        <v/>
      </c>
      <c r="C409" s="15"/>
      <c r="D409" s="25"/>
      <c r="E409" s="25"/>
      <c r="F409" s="24" t="s">
        <v>18</v>
      </c>
      <c r="G409" s="26">
        <v>1</v>
      </c>
      <c r="H409" s="31"/>
      <c r="I409" s="27">
        <v>0</v>
      </c>
      <c r="J409" s="28">
        <f t="shared" si="13"/>
        <v>0</v>
      </c>
      <c r="K409" s="29" t="s">
        <v>50</v>
      </c>
      <c r="L409" s="21" t="s">
        <v>21</v>
      </c>
      <c r="M409" s="29" t="s">
        <v>51</v>
      </c>
      <c r="N409" s="30" t="str">
        <f>VLOOKUP(M409,[10]OPERACIONAL!$A$1:$C$12,2,FALSE)</f>
        <v>SELECIONAR</v>
      </c>
    </row>
    <row r="410" spans="2:14" ht="12.75" thickBot="1">
      <c r="B410" s="23" t="str">
        <f t="shared" si="12"/>
        <v/>
      </c>
      <c r="C410" s="15"/>
      <c r="D410" s="25"/>
      <c r="E410" s="25"/>
      <c r="F410" s="24" t="s">
        <v>18</v>
      </c>
      <c r="G410" s="26">
        <v>1</v>
      </c>
      <c r="H410" s="31"/>
      <c r="I410" s="27">
        <v>0</v>
      </c>
      <c r="J410" s="28">
        <f t="shared" si="13"/>
        <v>0</v>
      </c>
      <c r="K410" s="29" t="s">
        <v>50</v>
      </c>
      <c r="L410" s="21" t="s">
        <v>21</v>
      </c>
      <c r="M410" s="29" t="s">
        <v>51</v>
      </c>
      <c r="N410" s="30" t="str">
        <f>VLOOKUP(M410,[10]OPERACIONAL!$A$1:$C$12,2,FALSE)</f>
        <v>SELECIONAR</v>
      </c>
    </row>
    <row r="411" spans="2:14" ht="12.75" thickBot="1">
      <c r="B411" s="23" t="str">
        <f t="shared" si="12"/>
        <v/>
      </c>
      <c r="C411" s="15"/>
      <c r="D411" s="25"/>
      <c r="E411" s="25"/>
      <c r="F411" s="24" t="s">
        <v>18</v>
      </c>
      <c r="G411" s="26">
        <v>1</v>
      </c>
      <c r="H411" s="31"/>
      <c r="I411" s="27">
        <v>0</v>
      </c>
      <c r="J411" s="28">
        <f t="shared" si="13"/>
        <v>0</v>
      </c>
      <c r="K411" s="29" t="s">
        <v>50</v>
      </c>
      <c r="L411" s="21" t="s">
        <v>21</v>
      </c>
      <c r="M411" s="29" t="s">
        <v>51</v>
      </c>
      <c r="N411" s="30" t="str">
        <f>VLOOKUP(M411,[10]OPERACIONAL!$A$1:$C$12,2,FALSE)</f>
        <v>SELECIONAR</v>
      </c>
    </row>
    <row r="412" spans="2:14" ht="12.75" thickBot="1">
      <c r="B412" s="23" t="str">
        <f t="shared" si="12"/>
        <v/>
      </c>
      <c r="C412" s="15"/>
      <c r="D412" s="25"/>
      <c r="E412" s="25"/>
      <c r="F412" s="24" t="s">
        <v>18</v>
      </c>
      <c r="G412" s="26">
        <v>1</v>
      </c>
      <c r="H412" s="31"/>
      <c r="I412" s="27">
        <v>0</v>
      </c>
      <c r="J412" s="28">
        <f t="shared" si="13"/>
        <v>0</v>
      </c>
      <c r="K412" s="29" t="s">
        <v>50</v>
      </c>
      <c r="L412" s="21" t="s">
        <v>21</v>
      </c>
      <c r="M412" s="29" t="s">
        <v>51</v>
      </c>
      <c r="N412" s="30" t="str">
        <f>VLOOKUP(M412,[10]OPERACIONAL!$A$1:$C$12,2,FALSE)</f>
        <v>SELECIONAR</v>
      </c>
    </row>
    <row r="413" spans="2:14" ht="12.75" thickBot="1">
      <c r="B413" s="23" t="str">
        <f t="shared" si="12"/>
        <v/>
      </c>
      <c r="C413" s="15"/>
      <c r="D413" s="25"/>
      <c r="E413" s="25"/>
      <c r="F413" s="24" t="s">
        <v>18</v>
      </c>
      <c r="G413" s="26">
        <v>1</v>
      </c>
      <c r="H413" s="31"/>
      <c r="I413" s="27">
        <v>0</v>
      </c>
      <c r="J413" s="28">
        <f t="shared" si="13"/>
        <v>0</v>
      </c>
      <c r="K413" s="29" t="s">
        <v>50</v>
      </c>
      <c r="L413" s="21" t="s">
        <v>21</v>
      </c>
      <c r="M413" s="29" t="s">
        <v>51</v>
      </c>
      <c r="N413" s="30" t="str">
        <f>VLOOKUP(M413,[10]OPERACIONAL!$A$1:$C$12,2,FALSE)</f>
        <v>SELECIONAR</v>
      </c>
    </row>
    <row r="414" spans="2:14" ht="12.75" thickBot="1">
      <c r="B414" s="23" t="str">
        <f t="shared" si="12"/>
        <v/>
      </c>
      <c r="C414" s="15"/>
      <c r="D414" s="25"/>
      <c r="E414" s="25"/>
      <c r="F414" s="24" t="s">
        <v>18</v>
      </c>
      <c r="G414" s="26">
        <v>1</v>
      </c>
      <c r="H414" s="31"/>
      <c r="I414" s="27">
        <v>0</v>
      </c>
      <c r="J414" s="28">
        <f t="shared" si="13"/>
        <v>0</v>
      </c>
      <c r="K414" s="29" t="s">
        <v>50</v>
      </c>
      <c r="L414" s="21" t="s">
        <v>21</v>
      </c>
      <c r="M414" s="29" t="s">
        <v>51</v>
      </c>
      <c r="N414" s="30" t="str">
        <f>VLOOKUP(M414,[10]OPERACIONAL!$A$1:$C$12,2,FALSE)</f>
        <v>SELECIONAR</v>
      </c>
    </row>
    <row r="415" spans="2:14" ht="12.75" thickBot="1">
      <c r="B415" s="23" t="str">
        <f t="shared" si="12"/>
        <v/>
      </c>
      <c r="C415" s="15"/>
      <c r="D415" s="25"/>
      <c r="E415" s="25"/>
      <c r="F415" s="24" t="s">
        <v>18</v>
      </c>
      <c r="G415" s="26">
        <v>1</v>
      </c>
      <c r="H415" s="31"/>
      <c r="I415" s="27">
        <v>0</v>
      </c>
      <c r="J415" s="28">
        <f t="shared" si="13"/>
        <v>0</v>
      </c>
      <c r="K415" s="29" t="s">
        <v>50</v>
      </c>
      <c r="L415" s="21" t="s">
        <v>21</v>
      </c>
      <c r="M415" s="29" t="s">
        <v>51</v>
      </c>
      <c r="N415" s="30" t="str">
        <f>VLOOKUP(M415,[10]OPERACIONAL!$A$1:$C$12,2,FALSE)</f>
        <v>SELECIONAR</v>
      </c>
    </row>
    <row r="416" spans="2:14" ht="12.75" thickBot="1">
      <c r="B416" s="23" t="str">
        <f t="shared" si="12"/>
        <v/>
      </c>
      <c r="C416" s="15"/>
      <c r="D416" s="25"/>
      <c r="E416" s="25"/>
      <c r="F416" s="24" t="s">
        <v>18</v>
      </c>
      <c r="G416" s="26">
        <v>1</v>
      </c>
      <c r="H416" s="31"/>
      <c r="I416" s="27">
        <v>0</v>
      </c>
      <c r="J416" s="28">
        <f t="shared" si="13"/>
        <v>0</v>
      </c>
      <c r="K416" s="29" t="s">
        <v>50</v>
      </c>
      <c r="L416" s="21" t="s">
        <v>21</v>
      </c>
      <c r="M416" s="29" t="s">
        <v>51</v>
      </c>
      <c r="N416" s="30" t="str">
        <f>VLOOKUP(M416,[10]OPERACIONAL!$A$1:$C$12,2,FALSE)</f>
        <v>SELECIONAR</v>
      </c>
    </row>
    <row r="417" spans="2:14" ht="12.75" thickBot="1">
      <c r="B417" s="23" t="str">
        <f t="shared" si="12"/>
        <v/>
      </c>
      <c r="C417" s="15"/>
      <c r="D417" s="25"/>
      <c r="E417" s="25"/>
      <c r="F417" s="24" t="s">
        <v>18</v>
      </c>
      <c r="G417" s="26">
        <v>1</v>
      </c>
      <c r="H417" s="31"/>
      <c r="I417" s="27">
        <v>0</v>
      </c>
      <c r="J417" s="28">
        <f t="shared" si="13"/>
        <v>0</v>
      </c>
      <c r="K417" s="29" t="s">
        <v>50</v>
      </c>
      <c r="L417" s="21" t="s">
        <v>21</v>
      </c>
      <c r="M417" s="29" t="s">
        <v>51</v>
      </c>
      <c r="N417" s="30" t="str">
        <f>VLOOKUP(M417,[10]OPERACIONAL!$A$1:$C$12,2,FALSE)</f>
        <v>SELECIONAR</v>
      </c>
    </row>
    <row r="418" spans="2:14" ht="12.75" thickBot="1">
      <c r="B418" s="23" t="str">
        <f t="shared" si="12"/>
        <v/>
      </c>
      <c r="C418" s="15"/>
      <c r="D418" s="25"/>
      <c r="E418" s="25"/>
      <c r="F418" s="24" t="s">
        <v>18</v>
      </c>
      <c r="G418" s="26">
        <v>1</v>
      </c>
      <c r="H418" s="31"/>
      <c r="I418" s="27">
        <v>0</v>
      </c>
      <c r="J418" s="28">
        <f t="shared" si="13"/>
        <v>0</v>
      </c>
      <c r="K418" s="29" t="s">
        <v>50</v>
      </c>
      <c r="L418" s="21" t="s">
        <v>21</v>
      </c>
      <c r="M418" s="29" t="s">
        <v>51</v>
      </c>
      <c r="N418" s="30" t="str">
        <f>VLOOKUP(M418,[10]OPERACIONAL!$A$1:$C$12,2,FALSE)</f>
        <v>SELECIONAR</v>
      </c>
    </row>
    <row r="419" spans="2:14" ht="12.75" thickBot="1">
      <c r="B419" s="23" t="str">
        <f t="shared" si="12"/>
        <v/>
      </c>
      <c r="C419" s="15"/>
      <c r="D419" s="25"/>
      <c r="E419" s="25"/>
      <c r="F419" s="24" t="s">
        <v>18</v>
      </c>
      <c r="G419" s="26">
        <v>1</v>
      </c>
      <c r="H419" s="31"/>
      <c r="I419" s="27">
        <v>0</v>
      </c>
      <c r="J419" s="28">
        <f t="shared" si="13"/>
        <v>0</v>
      </c>
      <c r="K419" s="29" t="s">
        <v>50</v>
      </c>
      <c r="L419" s="21" t="s">
        <v>21</v>
      </c>
      <c r="M419" s="29" t="s">
        <v>51</v>
      </c>
      <c r="N419" s="30" t="str">
        <f>VLOOKUP(M419,[10]OPERACIONAL!$A$1:$C$12,2,FALSE)</f>
        <v>SELECIONAR</v>
      </c>
    </row>
    <row r="420" spans="2:14" ht="12.75" thickBot="1">
      <c r="B420" s="23" t="str">
        <f t="shared" si="12"/>
        <v/>
      </c>
      <c r="C420" s="15"/>
      <c r="D420" s="25"/>
      <c r="E420" s="25"/>
      <c r="F420" s="24" t="s">
        <v>18</v>
      </c>
      <c r="G420" s="26">
        <v>1</v>
      </c>
      <c r="H420" s="31"/>
      <c r="I420" s="27">
        <v>0</v>
      </c>
      <c r="J420" s="28">
        <f t="shared" si="13"/>
        <v>0</v>
      </c>
      <c r="K420" s="29" t="s">
        <v>50</v>
      </c>
      <c r="L420" s="21" t="s">
        <v>21</v>
      </c>
      <c r="M420" s="29" t="s">
        <v>51</v>
      </c>
      <c r="N420" s="30" t="str">
        <f>VLOOKUP(M420,[10]OPERACIONAL!$A$1:$C$12,2,FALSE)</f>
        <v>SELECIONAR</v>
      </c>
    </row>
    <row r="421" spans="2:14" ht="12.75" thickBot="1">
      <c r="B421" s="23" t="str">
        <f t="shared" si="12"/>
        <v/>
      </c>
      <c r="C421" s="15"/>
      <c r="D421" s="25"/>
      <c r="E421" s="25"/>
      <c r="F421" s="24" t="s">
        <v>18</v>
      </c>
      <c r="G421" s="26">
        <v>1</v>
      </c>
      <c r="H421" s="31"/>
      <c r="I421" s="27">
        <v>0</v>
      </c>
      <c r="J421" s="28">
        <f t="shared" si="13"/>
        <v>0</v>
      </c>
      <c r="K421" s="29" t="s">
        <v>50</v>
      </c>
      <c r="L421" s="21" t="s">
        <v>21</v>
      </c>
      <c r="M421" s="29" t="s">
        <v>51</v>
      </c>
      <c r="N421" s="30" t="str">
        <f>VLOOKUP(M421,[10]OPERACIONAL!$A$1:$C$12,2,FALSE)</f>
        <v>SELECIONAR</v>
      </c>
    </row>
    <row r="422" spans="2:14" ht="12.75" thickBot="1">
      <c r="B422" s="23" t="str">
        <f t="shared" si="12"/>
        <v/>
      </c>
      <c r="C422" s="15"/>
      <c r="D422" s="25"/>
      <c r="E422" s="25"/>
      <c r="F422" s="24" t="s">
        <v>18</v>
      </c>
      <c r="G422" s="26">
        <v>1</v>
      </c>
      <c r="H422" s="31"/>
      <c r="I422" s="27">
        <v>0</v>
      </c>
      <c r="J422" s="28">
        <f t="shared" si="13"/>
        <v>0</v>
      </c>
      <c r="K422" s="29" t="s">
        <v>50</v>
      </c>
      <c r="L422" s="21" t="s">
        <v>21</v>
      </c>
      <c r="M422" s="29" t="s">
        <v>51</v>
      </c>
      <c r="N422" s="30" t="str">
        <f>VLOOKUP(M422,[10]OPERACIONAL!$A$1:$C$12,2,FALSE)</f>
        <v>SELECIONAR</v>
      </c>
    </row>
    <row r="423" spans="2:14" ht="12.75" thickBot="1">
      <c r="B423" s="23" t="str">
        <f t="shared" si="12"/>
        <v/>
      </c>
      <c r="C423" s="15"/>
      <c r="D423" s="25"/>
      <c r="E423" s="25"/>
      <c r="F423" s="24" t="s">
        <v>18</v>
      </c>
      <c r="G423" s="26">
        <v>1</v>
      </c>
      <c r="H423" s="31"/>
      <c r="I423" s="27">
        <v>0</v>
      </c>
      <c r="J423" s="28">
        <f t="shared" si="13"/>
        <v>0</v>
      </c>
      <c r="K423" s="29" t="s">
        <v>50</v>
      </c>
      <c r="L423" s="21" t="s">
        <v>21</v>
      </c>
      <c r="M423" s="29" t="s">
        <v>51</v>
      </c>
      <c r="N423" s="30" t="str">
        <f>VLOOKUP(M423,[10]OPERACIONAL!$A$1:$C$12,2,FALSE)</f>
        <v>SELECIONAR</v>
      </c>
    </row>
    <row r="424" spans="2:14" ht="12.75" thickBot="1">
      <c r="B424" s="23" t="str">
        <f t="shared" si="12"/>
        <v/>
      </c>
      <c r="C424" s="15"/>
      <c r="D424" s="25"/>
      <c r="E424" s="25"/>
      <c r="F424" s="24" t="s">
        <v>18</v>
      </c>
      <c r="G424" s="26">
        <v>1</v>
      </c>
      <c r="H424" s="31"/>
      <c r="I424" s="27">
        <v>0</v>
      </c>
      <c r="J424" s="28">
        <f t="shared" si="13"/>
        <v>0</v>
      </c>
      <c r="K424" s="29" t="s">
        <v>50</v>
      </c>
      <c r="L424" s="21" t="s">
        <v>21</v>
      </c>
      <c r="M424" s="29" t="s">
        <v>51</v>
      </c>
      <c r="N424" s="30" t="str">
        <f>VLOOKUP(M424,[10]OPERACIONAL!$A$1:$C$12,2,FALSE)</f>
        <v>SELECIONAR</v>
      </c>
    </row>
    <row r="425" spans="2:14" ht="12.75" thickBot="1">
      <c r="B425" s="23" t="str">
        <f t="shared" si="12"/>
        <v/>
      </c>
      <c r="C425" s="15"/>
      <c r="D425" s="25"/>
      <c r="E425" s="25"/>
      <c r="F425" s="24" t="s">
        <v>18</v>
      </c>
      <c r="G425" s="26">
        <v>1</v>
      </c>
      <c r="H425" s="31"/>
      <c r="I425" s="27">
        <v>0</v>
      </c>
      <c r="J425" s="28">
        <f t="shared" si="13"/>
        <v>0</v>
      </c>
      <c r="K425" s="29" t="s">
        <v>50</v>
      </c>
      <c r="L425" s="21" t="s">
        <v>21</v>
      </c>
      <c r="M425" s="29" t="s">
        <v>51</v>
      </c>
      <c r="N425" s="30" t="str">
        <f>VLOOKUP(M425,[10]OPERACIONAL!$A$1:$C$12,2,FALSE)</f>
        <v>SELECIONAR</v>
      </c>
    </row>
    <row r="426" spans="2:14" ht="12.75" thickBot="1">
      <c r="B426" s="23" t="str">
        <f t="shared" si="12"/>
        <v/>
      </c>
      <c r="C426" s="15"/>
      <c r="D426" s="25"/>
      <c r="E426" s="25"/>
      <c r="F426" s="24" t="s">
        <v>18</v>
      </c>
      <c r="G426" s="26">
        <v>1</v>
      </c>
      <c r="H426" s="31"/>
      <c r="I426" s="27">
        <v>0</v>
      </c>
      <c r="J426" s="28">
        <f t="shared" si="13"/>
        <v>0</v>
      </c>
      <c r="K426" s="29" t="s">
        <v>50</v>
      </c>
      <c r="L426" s="21" t="s">
        <v>21</v>
      </c>
      <c r="M426" s="29" t="s">
        <v>51</v>
      </c>
      <c r="N426" s="30" t="str">
        <f>VLOOKUP(M426,[10]OPERACIONAL!$A$1:$C$12,2,FALSE)</f>
        <v>SELECIONAR</v>
      </c>
    </row>
    <row r="427" spans="2:14" ht="12.75" thickBot="1">
      <c r="B427" s="23" t="str">
        <f t="shared" si="12"/>
        <v/>
      </c>
      <c r="C427" s="15"/>
      <c r="D427" s="25"/>
      <c r="E427" s="25"/>
      <c r="F427" s="24" t="s">
        <v>18</v>
      </c>
      <c r="G427" s="26">
        <v>1</v>
      </c>
      <c r="H427" s="31"/>
      <c r="I427" s="27">
        <v>0</v>
      </c>
      <c r="J427" s="28">
        <f t="shared" si="13"/>
        <v>0</v>
      </c>
      <c r="K427" s="29" t="s">
        <v>50</v>
      </c>
      <c r="L427" s="21" t="s">
        <v>21</v>
      </c>
      <c r="M427" s="29" t="s">
        <v>51</v>
      </c>
      <c r="N427" s="30" t="str">
        <f>VLOOKUP(M427,[10]OPERACIONAL!$A$1:$C$12,2,FALSE)</f>
        <v>SELECIONAR</v>
      </c>
    </row>
    <row r="428" spans="2:14" ht="12.75" thickBot="1">
      <c r="B428" s="23" t="str">
        <f t="shared" si="12"/>
        <v/>
      </c>
      <c r="C428" s="15"/>
      <c r="D428" s="25"/>
      <c r="E428" s="25"/>
      <c r="F428" s="24" t="s">
        <v>18</v>
      </c>
      <c r="G428" s="26">
        <v>1</v>
      </c>
      <c r="H428" s="31"/>
      <c r="I428" s="27">
        <v>0</v>
      </c>
      <c r="J428" s="28">
        <f t="shared" si="13"/>
        <v>0</v>
      </c>
      <c r="K428" s="29" t="s">
        <v>50</v>
      </c>
      <c r="L428" s="21" t="s">
        <v>21</v>
      </c>
      <c r="M428" s="29" t="s">
        <v>51</v>
      </c>
      <c r="N428" s="30" t="str">
        <f>VLOOKUP(M428,[10]OPERACIONAL!$A$1:$C$12,2,FALSE)</f>
        <v>SELECIONAR</v>
      </c>
    </row>
    <row r="429" spans="2:14" ht="12.75" thickBot="1">
      <c r="B429" s="23" t="str">
        <f t="shared" si="12"/>
        <v/>
      </c>
      <c r="C429" s="15"/>
      <c r="D429" s="25"/>
      <c r="E429" s="25"/>
      <c r="F429" s="24" t="s">
        <v>18</v>
      </c>
      <c r="G429" s="26">
        <v>1</v>
      </c>
      <c r="H429" s="31"/>
      <c r="I429" s="27">
        <v>0</v>
      </c>
      <c r="J429" s="28">
        <f t="shared" si="13"/>
        <v>0</v>
      </c>
      <c r="K429" s="29" t="s">
        <v>50</v>
      </c>
      <c r="L429" s="21" t="s">
        <v>21</v>
      </c>
      <c r="M429" s="29" t="s">
        <v>51</v>
      </c>
      <c r="N429" s="30" t="str">
        <f>VLOOKUP(M429,[10]OPERACIONAL!$A$1:$C$12,2,FALSE)</f>
        <v>SELECIONAR</v>
      </c>
    </row>
    <row r="430" spans="2:14" ht="12.75" thickBot="1">
      <c r="B430" s="23" t="str">
        <f t="shared" si="12"/>
        <v/>
      </c>
      <c r="C430" s="15"/>
      <c r="D430" s="25"/>
      <c r="E430" s="25"/>
      <c r="F430" s="24" t="s">
        <v>18</v>
      </c>
      <c r="G430" s="26">
        <v>1</v>
      </c>
      <c r="H430" s="31"/>
      <c r="I430" s="27">
        <v>0</v>
      </c>
      <c r="J430" s="28">
        <f t="shared" si="13"/>
        <v>0</v>
      </c>
      <c r="K430" s="29" t="s">
        <v>50</v>
      </c>
      <c r="L430" s="21" t="s">
        <v>21</v>
      </c>
      <c r="M430" s="29" t="s">
        <v>51</v>
      </c>
      <c r="N430" s="30" t="str">
        <f>VLOOKUP(M430,[10]OPERACIONAL!$A$1:$C$12,2,FALSE)</f>
        <v>SELECIONAR</v>
      </c>
    </row>
    <row r="431" spans="2:14" ht="12.75" thickBot="1">
      <c r="B431" s="23" t="str">
        <f t="shared" si="12"/>
        <v/>
      </c>
      <c r="C431" s="15"/>
      <c r="D431" s="25"/>
      <c r="E431" s="25"/>
      <c r="F431" s="24" t="s">
        <v>18</v>
      </c>
      <c r="G431" s="26">
        <v>1</v>
      </c>
      <c r="H431" s="31"/>
      <c r="I431" s="27">
        <v>0</v>
      </c>
      <c r="J431" s="28">
        <f t="shared" si="13"/>
        <v>0</v>
      </c>
      <c r="K431" s="29" t="s">
        <v>50</v>
      </c>
      <c r="L431" s="21" t="s">
        <v>21</v>
      </c>
      <c r="M431" s="29" t="s">
        <v>51</v>
      </c>
      <c r="N431" s="30" t="str">
        <f>VLOOKUP(M431,[10]OPERACIONAL!$A$1:$C$12,2,FALSE)</f>
        <v>SELECIONAR</v>
      </c>
    </row>
    <row r="432" spans="2:14" ht="12.75" thickBot="1">
      <c r="B432" s="23" t="str">
        <f t="shared" si="12"/>
        <v/>
      </c>
      <c r="C432" s="15"/>
      <c r="D432" s="25"/>
      <c r="E432" s="25"/>
      <c r="F432" s="24" t="s">
        <v>18</v>
      </c>
      <c r="G432" s="26">
        <v>1</v>
      </c>
      <c r="H432" s="31"/>
      <c r="I432" s="27">
        <v>0</v>
      </c>
      <c r="J432" s="28">
        <f t="shared" si="13"/>
        <v>0</v>
      </c>
      <c r="K432" s="29" t="s">
        <v>50</v>
      </c>
      <c r="L432" s="21" t="s">
        <v>21</v>
      </c>
      <c r="M432" s="29" t="s">
        <v>51</v>
      </c>
      <c r="N432" s="30" t="str">
        <f>VLOOKUP(M432,[10]OPERACIONAL!$A$1:$C$12,2,FALSE)</f>
        <v>SELECIONAR</v>
      </c>
    </row>
    <row r="433" spans="2:14" ht="12.75" thickBot="1">
      <c r="B433" s="23" t="str">
        <f t="shared" si="12"/>
        <v/>
      </c>
      <c r="C433" s="15"/>
      <c r="D433" s="25"/>
      <c r="E433" s="25"/>
      <c r="F433" s="24" t="s">
        <v>18</v>
      </c>
      <c r="G433" s="26">
        <v>1</v>
      </c>
      <c r="H433" s="31"/>
      <c r="I433" s="27">
        <v>0</v>
      </c>
      <c r="J433" s="28">
        <f t="shared" si="13"/>
        <v>0</v>
      </c>
      <c r="K433" s="29" t="s">
        <v>50</v>
      </c>
      <c r="L433" s="21" t="s">
        <v>21</v>
      </c>
      <c r="M433" s="29" t="s">
        <v>51</v>
      </c>
      <c r="N433" s="30" t="str">
        <f>VLOOKUP(M433,[10]OPERACIONAL!$A$1:$C$12,2,FALSE)</f>
        <v>SELECIONAR</v>
      </c>
    </row>
    <row r="434" spans="2:14" ht="12.75" thickBot="1">
      <c r="B434" s="23" t="str">
        <f t="shared" si="12"/>
        <v/>
      </c>
      <c r="C434" s="15"/>
      <c r="D434" s="25"/>
      <c r="E434" s="25"/>
      <c r="F434" s="24" t="s">
        <v>18</v>
      </c>
      <c r="G434" s="26">
        <v>1</v>
      </c>
      <c r="H434" s="31"/>
      <c r="I434" s="27">
        <v>0</v>
      </c>
      <c r="J434" s="28">
        <f t="shared" si="13"/>
        <v>0</v>
      </c>
      <c r="K434" s="29" t="s">
        <v>50</v>
      </c>
      <c r="L434" s="21" t="s">
        <v>21</v>
      </c>
      <c r="M434" s="29" t="s">
        <v>51</v>
      </c>
      <c r="N434" s="30" t="str">
        <f>VLOOKUP(M434,[10]OPERACIONAL!$A$1:$C$12,2,FALSE)</f>
        <v>SELECIONAR</v>
      </c>
    </row>
    <row r="435" spans="2:14" ht="12.75" thickBot="1">
      <c r="B435" s="23" t="str">
        <f t="shared" si="12"/>
        <v/>
      </c>
      <c r="C435" s="15"/>
      <c r="D435" s="25"/>
      <c r="E435" s="25"/>
      <c r="F435" s="24" t="s">
        <v>18</v>
      </c>
      <c r="G435" s="26">
        <v>1</v>
      </c>
      <c r="H435" s="31"/>
      <c r="I435" s="27">
        <v>0</v>
      </c>
      <c r="J435" s="28">
        <f t="shared" si="13"/>
        <v>0</v>
      </c>
      <c r="K435" s="29" t="s">
        <v>50</v>
      </c>
      <c r="L435" s="21" t="s">
        <v>21</v>
      </c>
      <c r="M435" s="29" t="s">
        <v>51</v>
      </c>
      <c r="N435" s="30" t="str">
        <f>VLOOKUP(M435,[10]OPERACIONAL!$A$1:$C$12,2,FALSE)</f>
        <v>SELECIONAR</v>
      </c>
    </row>
    <row r="436" spans="2:14" ht="12.75" thickBot="1">
      <c r="B436" s="23" t="str">
        <f t="shared" si="12"/>
        <v/>
      </c>
      <c r="C436" s="15"/>
      <c r="D436" s="25"/>
      <c r="E436" s="25"/>
      <c r="F436" s="24" t="s">
        <v>18</v>
      </c>
      <c r="G436" s="26">
        <v>1</v>
      </c>
      <c r="H436" s="31"/>
      <c r="I436" s="27">
        <v>0</v>
      </c>
      <c r="J436" s="28">
        <f t="shared" si="13"/>
        <v>0</v>
      </c>
      <c r="K436" s="29" t="s">
        <v>50</v>
      </c>
      <c r="L436" s="21" t="s">
        <v>21</v>
      </c>
      <c r="M436" s="29" t="s">
        <v>51</v>
      </c>
      <c r="N436" s="30" t="str">
        <f>VLOOKUP(M436,[10]OPERACIONAL!$A$1:$C$12,2,FALSE)</f>
        <v>SELECIONAR</v>
      </c>
    </row>
    <row r="437" spans="2:14" ht="12.75" thickBot="1">
      <c r="B437" s="23" t="str">
        <f t="shared" si="12"/>
        <v/>
      </c>
      <c r="C437" s="15"/>
      <c r="D437" s="25"/>
      <c r="E437" s="25"/>
      <c r="F437" s="24" t="s">
        <v>18</v>
      </c>
      <c r="G437" s="26">
        <v>1</v>
      </c>
      <c r="H437" s="31"/>
      <c r="I437" s="27">
        <v>0</v>
      </c>
      <c r="J437" s="28">
        <f t="shared" si="13"/>
        <v>0</v>
      </c>
      <c r="K437" s="29" t="s">
        <v>50</v>
      </c>
      <c r="L437" s="21" t="s">
        <v>21</v>
      </c>
      <c r="M437" s="29" t="s">
        <v>51</v>
      </c>
      <c r="N437" s="30" t="str">
        <f>VLOOKUP(M437,[10]OPERACIONAL!$A$1:$C$12,2,FALSE)</f>
        <v>SELECIONAR</v>
      </c>
    </row>
    <row r="438" spans="2:14" ht="12.75" thickBot="1">
      <c r="B438" s="23" t="str">
        <f t="shared" si="12"/>
        <v/>
      </c>
      <c r="C438" s="15"/>
      <c r="D438" s="25"/>
      <c r="E438" s="25"/>
      <c r="F438" s="24" t="s">
        <v>18</v>
      </c>
      <c r="G438" s="26">
        <v>1</v>
      </c>
      <c r="H438" s="31"/>
      <c r="I438" s="27">
        <v>0</v>
      </c>
      <c r="J438" s="28">
        <f t="shared" si="13"/>
        <v>0</v>
      </c>
      <c r="K438" s="29" t="s">
        <v>50</v>
      </c>
      <c r="L438" s="21" t="s">
        <v>21</v>
      </c>
      <c r="M438" s="29" t="s">
        <v>51</v>
      </c>
      <c r="N438" s="30" t="str">
        <f>VLOOKUP(M438,[10]OPERACIONAL!$A$1:$C$12,2,FALSE)</f>
        <v>SELECIONAR</v>
      </c>
    </row>
    <row r="439" spans="2:14" ht="12.75" thickBot="1">
      <c r="B439" s="23" t="str">
        <f t="shared" si="12"/>
        <v/>
      </c>
      <c r="C439" s="15"/>
      <c r="D439" s="25"/>
      <c r="E439" s="25"/>
      <c r="F439" s="24" t="s">
        <v>18</v>
      </c>
      <c r="G439" s="26">
        <v>1</v>
      </c>
      <c r="H439" s="31"/>
      <c r="I439" s="27">
        <v>0</v>
      </c>
      <c r="J439" s="28">
        <f t="shared" si="13"/>
        <v>0</v>
      </c>
      <c r="K439" s="29" t="s">
        <v>50</v>
      </c>
      <c r="L439" s="21" t="s">
        <v>21</v>
      </c>
      <c r="M439" s="29" t="s">
        <v>51</v>
      </c>
      <c r="N439" s="30" t="str">
        <f>VLOOKUP(M439,[10]OPERACIONAL!$A$1:$C$12,2,FALSE)</f>
        <v>SELECIONAR</v>
      </c>
    </row>
    <row r="440" spans="2:14" ht="12.75" thickBot="1">
      <c r="B440" s="23" t="str">
        <f t="shared" si="12"/>
        <v/>
      </c>
      <c r="C440" s="15"/>
      <c r="D440" s="25"/>
      <c r="E440" s="25"/>
      <c r="F440" s="24" t="s">
        <v>18</v>
      </c>
      <c r="G440" s="26">
        <v>1</v>
      </c>
      <c r="H440" s="31"/>
      <c r="I440" s="27">
        <v>0</v>
      </c>
      <c r="J440" s="28">
        <f t="shared" si="13"/>
        <v>0</v>
      </c>
      <c r="K440" s="29" t="s">
        <v>50</v>
      </c>
      <c r="L440" s="21" t="s">
        <v>21</v>
      </c>
      <c r="M440" s="29" t="s">
        <v>51</v>
      </c>
      <c r="N440" s="30" t="str">
        <f>VLOOKUP(M440,[10]OPERACIONAL!$A$1:$C$12,2,FALSE)</f>
        <v>SELECIONAR</v>
      </c>
    </row>
    <row r="441" spans="2:14" ht="12.75" thickBot="1">
      <c r="B441" s="23" t="str">
        <f t="shared" si="12"/>
        <v/>
      </c>
      <c r="C441" s="15"/>
      <c r="D441" s="25"/>
      <c r="E441" s="25"/>
      <c r="F441" s="24" t="s">
        <v>18</v>
      </c>
      <c r="G441" s="26">
        <v>1</v>
      </c>
      <c r="H441" s="31"/>
      <c r="I441" s="27">
        <v>0</v>
      </c>
      <c r="J441" s="28">
        <f t="shared" si="13"/>
        <v>0</v>
      </c>
      <c r="K441" s="29" t="s">
        <v>50</v>
      </c>
      <c r="L441" s="21" t="s">
        <v>21</v>
      </c>
      <c r="M441" s="29" t="s">
        <v>51</v>
      </c>
      <c r="N441" s="30" t="str">
        <f>VLOOKUP(M441,[10]OPERACIONAL!$A$1:$C$12,2,FALSE)</f>
        <v>SELECIONAR</v>
      </c>
    </row>
    <row r="442" spans="2:14" ht="12.75" thickBot="1">
      <c r="B442" s="23" t="str">
        <f t="shared" si="12"/>
        <v/>
      </c>
      <c r="C442" s="15"/>
      <c r="D442" s="25"/>
      <c r="E442" s="25"/>
      <c r="F442" s="24" t="s">
        <v>18</v>
      </c>
      <c r="G442" s="26">
        <v>1</v>
      </c>
      <c r="H442" s="31"/>
      <c r="I442" s="27">
        <v>0</v>
      </c>
      <c r="J442" s="28">
        <f t="shared" si="13"/>
        <v>0</v>
      </c>
      <c r="K442" s="29" t="s">
        <v>50</v>
      </c>
      <c r="L442" s="21" t="s">
        <v>21</v>
      </c>
      <c r="M442" s="29" t="s">
        <v>51</v>
      </c>
      <c r="N442" s="30" t="str">
        <f>VLOOKUP(M442,[10]OPERACIONAL!$A$1:$C$12,2,FALSE)</f>
        <v>SELECIONAR</v>
      </c>
    </row>
    <row r="443" spans="2:14" ht="12.75" thickBot="1">
      <c r="B443" s="23" t="str">
        <f t="shared" si="12"/>
        <v/>
      </c>
      <c r="C443" s="15"/>
      <c r="D443" s="25"/>
      <c r="E443" s="25"/>
      <c r="F443" s="24" t="s">
        <v>18</v>
      </c>
      <c r="G443" s="26">
        <v>1</v>
      </c>
      <c r="H443" s="31"/>
      <c r="I443" s="27">
        <v>0</v>
      </c>
      <c r="J443" s="28">
        <f t="shared" si="13"/>
        <v>0</v>
      </c>
      <c r="K443" s="29" t="s">
        <v>50</v>
      </c>
      <c r="L443" s="21" t="s">
        <v>21</v>
      </c>
      <c r="M443" s="29" t="s">
        <v>51</v>
      </c>
      <c r="N443" s="30" t="str">
        <f>VLOOKUP(M443,[10]OPERACIONAL!$A$1:$C$12,2,FALSE)</f>
        <v>SELECIONAR</v>
      </c>
    </row>
    <row r="444" spans="2:14" ht="12.75" thickBot="1">
      <c r="B444" s="23" t="str">
        <f t="shared" si="12"/>
        <v/>
      </c>
      <c r="C444" s="15"/>
      <c r="D444" s="25"/>
      <c r="E444" s="25"/>
      <c r="F444" s="24" t="s">
        <v>18</v>
      </c>
      <c r="G444" s="26">
        <v>1</v>
      </c>
      <c r="H444" s="31"/>
      <c r="I444" s="27">
        <v>0</v>
      </c>
      <c r="J444" s="28">
        <f t="shared" si="13"/>
        <v>0</v>
      </c>
      <c r="K444" s="29" t="s">
        <v>50</v>
      </c>
      <c r="L444" s="21" t="s">
        <v>21</v>
      </c>
      <c r="M444" s="29" t="s">
        <v>51</v>
      </c>
      <c r="N444" s="30" t="str">
        <f>VLOOKUP(M444,[10]OPERACIONAL!$A$1:$C$12,2,FALSE)</f>
        <v>SELECIONAR</v>
      </c>
    </row>
    <row r="445" spans="2:14" ht="12.75" thickBot="1">
      <c r="B445" s="23" t="str">
        <f t="shared" si="12"/>
        <v/>
      </c>
      <c r="C445" s="15"/>
      <c r="D445" s="25"/>
      <c r="E445" s="25"/>
      <c r="F445" s="24" t="s">
        <v>18</v>
      </c>
      <c r="G445" s="26">
        <v>1</v>
      </c>
      <c r="H445" s="31"/>
      <c r="I445" s="27">
        <v>0</v>
      </c>
      <c r="J445" s="28">
        <f t="shared" si="13"/>
        <v>0</v>
      </c>
      <c r="K445" s="29" t="s">
        <v>50</v>
      </c>
      <c r="L445" s="21" t="s">
        <v>21</v>
      </c>
      <c r="M445" s="29" t="s">
        <v>51</v>
      </c>
      <c r="N445" s="30" t="str">
        <f>VLOOKUP(M445,[10]OPERACIONAL!$A$1:$C$12,2,FALSE)</f>
        <v>SELECIONAR</v>
      </c>
    </row>
    <row r="446" spans="2:14" ht="12.75" thickBot="1">
      <c r="B446" s="23" t="str">
        <f t="shared" si="12"/>
        <v/>
      </c>
      <c r="C446" s="15"/>
      <c r="D446" s="25"/>
      <c r="E446" s="25"/>
      <c r="F446" s="24" t="s">
        <v>18</v>
      </c>
      <c r="G446" s="26">
        <v>1</v>
      </c>
      <c r="H446" s="31"/>
      <c r="I446" s="27">
        <v>0</v>
      </c>
      <c r="J446" s="28">
        <f t="shared" si="13"/>
        <v>0</v>
      </c>
      <c r="K446" s="29" t="s">
        <v>50</v>
      </c>
      <c r="L446" s="21" t="s">
        <v>21</v>
      </c>
      <c r="M446" s="29" t="s">
        <v>51</v>
      </c>
      <c r="N446" s="30" t="str">
        <f>VLOOKUP(M446,[10]OPERACIONAL!$A$1:$C$12,2,FALSE)</f>
        <v>SELECIONAR</v>
      </c>
    </row>
    <row r="447" spans="2:14" ht="12.75" thickBot="1">
      <c r="B447" s="23" t="str">
        <f t="shared" si="12"/>
        <v/>
      </c>
      <c r="C447" s="15"/>
      <c r="D447" s="25"/>
      <c r="E447" s="25"/>
      <c r="F447" s="24" t="s">
        <v>18</v>
      </c>
      <c r="G447" s="26">
        <v>1</v>
      </c>
      <c r="H447" s="31"/>
      <c r="I447" s="27">
        <v>0</v>
      </c>
      <c r="J447" s="28">
        <f t="shared" si="13"/>
        <v>0</v>
      </c>
      <c r="K447" s="29" t="s">
        <v>50</v>
      </c>
      <c r="L447" s="21" t="s">
        <v>21</v>
      </c>
      <c r="M447" s="29" t="s">
        <v>51</v>
      </c>
      <c r="N447" s="30" t="str">
        <f>VLOOKUP(M447,[10]OPERACIONAL!$A$1:$C$12,2,FALSE)</f>
        <v>SELECIONAR</v>
      </c>
    </row>
    <row r="448" spans="2:14" ht="12.75" thickBot="1">
      <c r="B448" s="23" t="str">
        <f t="shared" si="12"/>
        <v/>
      </c>
      <c r="C448" s="15"/>
      <c r="D448" s="25"/>
      <c r="E448" s="25"/>
      <c r="F448" s="24" t="s">
        <v>18</v>
      </c>
      <c r="G448" s="26">
        <v>1</v>
      </c>
      <c r="H448" s="31"/>
      <c r="I448" s="27">
        <v>0</v>
      </c>
      <c r="J448" s="28">
        <f t="shared" si="13"/>
        <v>0</v>
      </c>
      <c r="K448" s="29" t="s">
        <v>50</v>
      </c>
      <c r="L448" s="21" t="s">
        <v>21</v>
      </c>
      <c r="M448" s="29" t="s">
        <v>51</v>
      </c>
      <c r="N448" s="30" t="str">
        <f>VLOOKUP(M448,[10]OPERACIONAL!$A$1:$C$12,2,FALSE)</f>
        <v>SELECIONAR</v>
      </c>
    </row>
    <row r="449" spans="2:14" ht="12.75" thickBot="1">
      <c r="B449" s="23" t="str">
        <f t="shared" si="12"/>
        <v/>
      </c>
      <c r="C449" s="15"/>
      <c r="D449" s="25"/>
      <c r="E449" s="25"/>
      <c r="F449" s="24" t="s">
        <v>18</v>
      </c>
      <c r="G449" s="26">
        <v>1</v>
      </c>
      <c r="H449" s="31"/>
      <c r="I449" s="27">
        <v>0</v>
      </c>
      <c r="J449" s="28">
        <f t="shared" si="13"/>
        <v>0</v>
      </c>
      <c r="K449" s="29" t="s">
        <v>50</v>
      </c>
      <c r="L449" s="21" t="s">
        <v>21</v>
      </c>
      <c r="M449" s="29" t="s">
        <v>51</v>
      </c>
      <c r="N449" s="30" t="str">
        <f>VLOOKUP(M449,[10]OPERACIONAL!$A$1:$C$12,2,FALSE)</f>
        <v>SELECIONAR</v>
      </c>
    </row>
    <row r="450" spans="2:14" ht="12.75" thickBot="1">
      <c r="B450" s="23" t="str">
        <f t="shared" si="12"/>
        <v/>
      </c>
      <c r="C450" s="15"/>
      <c r="D450" s="25"/>
      <c r="E450" s="25"/>
      <c r="F450" s="24" t="s">
        <v>18</v>
      </c>
      <c r="G450" s="26">
        <v>1</v>
      </c>
      <c r="H450" s="31"/>
      <c r="I450" s="27">
        <v>0</v>
      </c>
      <c r="J450" s="28">
        <f t="shared" si="13"/>
        <v>0</v>
      </c>
      <c r="K450" s="29" t="s">
        <v>50</v>
      </c>
      <c r="L450" s="21" t="s">
        <v>21</v>
      </c>
      <c r="M450" s="29" t="s">
        <v>51</v>
      </c>
      <c r="N450" s="30" t="str">
        <f>VLOOKUP(M450,[10]OPERACIONAL!$A$1:$C$12,2,FALSE)</f>
        <v>SELECIONAR</v>
      </c>
    </row>
    <row r="451" spans="2:14" ht="12.75" thickBot="1">
      <c r="B451" s="23" t="str">
        <f t="shared" si="12"/>
        <v/>
      </c>
      <c r="C451" s="15"/>
      <c r="D451" s="25"/>
      <c r="E451" s="25"/>
      <c r="F451" s="24" t="s">
        <v>18</v>
      </c>
      <c r="G451" s="26">
        <v>1</v>
      </c>
      <c r="H451" s="31"/>
      <c r="I451" s="27">
        <v>0</v>
      </c>
      <c r="J451" s="28">
        <f t="shared" si="13"/>
        <v>0</v>
      </c>
      <c r="K451" s="29" t="s">
        <v>50</v>
      </c>
      <c r="L451" s="21" t="s">
        <v>21</v>
      </c>
      <c r="M451" s="29" t="s">
        <v>51</v>
      </c>
      <c r="N451" s="30" t="str">
        <f>VLOOKUP(M451,[10]OPERACIONAL!$A$1:$C$12,2,FALSE)</f>
        <v>SELECIONAR</v>
      </c>
    </row>
    <row r="452" spans="2:14" ht="12.75" thickBot="1">
      <c r="B452" s="23" t="str">
        <f t="shared" si="12"/>
        <v/>
      </c>
      <c r="C452" s="15"/>
      <c r="D452" s="25"/>
      <c r="E452" s="25"/>
      <c r="F452" s="24" t="s">
        <v>18</v>
      </c>
      <c r="G452" s="26">
        <v>1</v>
      </c>
      <c r="H452" s="31"/>
      <c r="I452" s="27">
        <v>0</v>
      </c>
      <c r="J452" s="28">
        <f t="shared" si="13"/>
        <v>0</v>
      </c>
      <c r="K452" s="29" t="s">
        <v>50</v>
      </c>
      <c r="L452" s="21" t="s">
        <v>21</v>
      </c>
      <c r="M452" s="29" t="s">
        <v>51</v>
      </c>
      <c r="N452" s="30" t="str">
        <f>VLOOKUP(M452,[10]OPERACIONAL!$A$1:$C$12,2,FALSE)</f>
        <v>SELECIONAR</v>
      </c>
    </row>
    <row r="453" spans="2:14" ht="12.75" thickBot="1">
      <c r="B453" s="23" t="str">
        <f t="shared" ref="B453:B516" si="14">MID(C453,1,2)</f>
        <v/>
      </c>
      <c r="C453" s="15"/>
      <c r="D453" s="25"/>
      <c r="E453" s="25"/>
      <c r="F453" s="24" t="s">
        <v>18</v>
      </c>
      <c r="G453" s="26">
        <v>1</v>
      </c>
      <c r="H453" s="31"/>
      <c r="I453" s="27">
        <v>0</v>
      </c>
      <c r="J453" s="28">
        <f t="shared" ref="J453:J516" si="15">G453*I453</f>
        <v>0</v>
      </c>
      <c r="K453" s="29" t="s">
        <v>50</v>
      </c>
      <c r="L453" s="21" t="s">
        <v>21</v>
      </c>
      <c r="M453" s="29" t="s">
        <v>51</v>
      </c>
      <c r="N453" s="30" t="str">
        <f>VLOOKUP(M453,[10]OPERACIONAL!$A$1:$C$12,2,FALSE)</f>
        <v>SELECIONAR</v>
      </c>
    </row>
    <row r="454" spans="2:14" ht="12.75" thickBot="1">
      <c r="B454" s="23" t="str">
        <f t="shared" si="14"/>
        <v/>
      </c>
      <c r="C454" s="15"/>
      <c r="D454" s="25"/>
      <c r="E454" s="25"/>
      <c r="F454" s="24" t="s">
        <v>18</v>
      </c>
      <c r="G454" s="26">
        <v>1</v>
      </c>
      <c r="H454" s="31"/>
      <c r="I454" s="27">
        <v>0</v>
      </c>
      <c r="J454" s="28">
        <f t="shared" si="15"/>
        <v>0</v>
      </c>
      <c r="K454" s="29" t="s">
        <v>50</v>
      </c>
      <c r="L454" s="21" t="s">
        <v>21</v>
      </c>
      <c r="M454" s="29" t="s">
        <v>51</v>
      </c>
      <c r="N454" s="30" t="str">
        <f>VLOOKUP(M454,[10]OPERACIONAL!$A$1:$C$12,2,FALSE)</f>
        <v>SELECIONAR</v>
      </c>
    </row>
    <row r="455" spans="2:14" ht="12.75" thickBot="1">
      <c r="B455" s="23" t="str">
        <f t="shared" si="14"/>
        <v/>
      </c>
      <c r="C455" s="15"/>
      <c r="D455" s="25"/>
      <c r="E455" s="25"/>
      <c r="F455" s="24" t="s">
        <v>18</v>
      </c>
      <c r="G455" s="26">
        <v>1</v>
      </c>
      <c r="H455" s="31"/>
      <c r="I455" s="27">
        <v>0</v>
      </c>
      <c r="J455" s="28">
        <f t="shared" si="15"/>
        <v>0</v>
      </c>
      <c r="K455" s="29" t="s">
        <v>50</v>
      </c>
      <c r="L455" s="21" t="s">
        <v>21</v>
      </c>
      <c r="M455" s="29" t="s">
        <v>51</v>
      </c>
      <c r="N455" s="30" t="str">
        <f>VLOOKUP(M455,[10]OPERACIONAL!$A$1:$C$12,2,FALSE)</f>
        <v>SELECIONAR</v>
      </c>
    </row>
    <row r="456" spans="2:14" ht="12.75" thickBot="1">
      <c r="B456" s="23" t="str">
        <f t="shared" si="14"/>
        <v/>
      </c>
      <c r="C456" s="15"/>
      <c r="D456" s="25"/>
      <c r="E456" s="25"/>
      <c r="F456" s="24" t="s">
        <v>18</v>
      </c>
      <c r="G456" s="26">
        <v>1</v>
      </c>
      <c r="H456" s="31"/>
      <c r="I456" s="27">
        <v>0</v>
      </c>
      <c r="J456" s="28">
        <f t="shared" si="15"/>
        <v>0</v>
      </c>
      <c r="K456" s="29" t="s">
        <v>50</v>
      </c>
      <c r="L456" s="21" t="s">
        <v>21</v>
      </c>
      <c r="M456" s="29" t="s">
        <v>51</v>
      </c>
      <c r="N456" s="30" t="str">
        <f>VLOOKUP(M456,[10]OPERACIONAL!$A$1:$C$12,2,FALSE)</f>
        <v>SELECIONAR</v>
      </c>
    </row>
    <row r="457" spans="2:14" ht="12.75" thickBot="1">
      <c r="B457" s="23" t="str">
        <f t="shared" si="14"/>
        <v/>
      </c>
      <c r="C457" s="15"/>
      <c r="D457" s="25"/>
      <c r="E457" s="25"/>
      <c r="F457" s="24" t="s">
        <v>18</v>
      </c>
      <c r="G457" s="26">
        <v>1</v>
      </c>
      <c r="H457" s="31"/>
      <c r="I457" s="27">
        <v>0</v>
      </c>
      <c r="J457" s="28">
        <f t="shared" si="15"/>
        <v>0</v>
      </c>
      <c r="K457" s="29" t="s">
        <v>50</v>
      </c>
      <c r="L457" s="21" t="s">
        <v>21</v>
      </c>
      <c r="M457" s="29" t="s">
        <v>51</v>
      </c>
      <c r="N457" s="30" t="str">
        <f>VLOOKUP(M457,[10]OPERACIONAL!$A$1:$C$12,2,FALSE)</f>
        <v>SELECIONAR</v>
      </c>
    </row>
    <row r="458" spans="2:14" ht="12.75" thickBot="1">
      <c r="B458" s="23" t="str">
        <f t="shared" si="14"/>
        <v/>
      </c>
      <c r="C458" s="15"/>
      <c r="D458" s="25"/>
      <c r="E458" s="25"/>
      <c r="F458" s="24" t="s">
        <v>18</v>
      </c>
      <c r="G458" s="26">
        <v>1</v>
      </c>
      <c r="H458" s="31"/>
      <c r="I458" s="27">
        <v>0</v>
      </c>
      <c r="J458" s="28">
        <f t="shared" si="15"/>
        <v>0</v>
      </c>
      <c r="K458" s="29" t="s">
        <v>50</v>
      </c>
      <c r="L458" s="21" t="s">
        <v>21</v>
      </c>
      <c r="M458" s="29" t="s">
        <v>51</v>
      </c>
      <c r="N458" s="30" t="str">
        <f>VLOOKUP(M458,[10]OPERACIONAL!$A$1:$C$12,2,FALSE)</f>
        <v>SELECIONAR</v>
      </c>
    </row>
    <row r="459" spans="2:14" ht="12.75" thickBot="1">
      <c r="B459" s="23" t="str">
        <f t="shared" si="14"/>
        <v/>
      </c>
      <c r="C459" s="15"/>
      <c r="D459" s="25"/>
      <c r="E459" s="25"/>
      <c r="F459" s="24" t="s">
        <v>18</v>
      </c>
      <c r="G459" s="26">
        <v>1</v>
      </c>
      <c r="H459" s="31"/>
      <c r="I459" s="27">
        <v>0</v>
      </c>
      <c r="J459" s="28">
        <f t="shared" si="15"/>
        <v>0</v>
      </c>
      <c r="K459" s="29" t="s">
        <v>50</v>
      </c>
      <c r="L459" s="21" t="s">
        <v>21</v>
      </c>
      <c r="M459" s="29" t="s">
        <v>51</v>
      </c>
      <c r="N459" s="30" t="str">
        <f>VLOOKUP(M459,[10]OPERACIONAL!$A$1:$C$12,2,FALSE)</f>
        <v>SELECIONAR</v>
      </c>
    </row>
    <row r="460" spans="2:14" ht="12.75" thickBot="1">
      <c r="B460" s="23" t="str">
        <f t="shared" si="14"/>
        <v/>
      </c>
      <c r="C460" s="15"/>
      <c r="D460" s="25"/>
      <c r="E460" s="25"/>
      <c r="F460" s="24" t="s">
        <v>18</v>
      </c>
      <c r="G460" s="26">
        <v>1</v>
      </c>
      <c r="H460" s="31"/>
      <c r="I460" s="27">
        <v>0</v>
      </c>
      <c r="J460" s="28">
        <f t="shared" si="15"/>
        <v>0</v>
      </c>
      <c r="K460" s="29" t="s">
        <v>50</v>
      </c>
      <c r="L460" s="21" t="s">
        <v>21</v>
      </c>
      <c r="M460" s="29" t="s">
        <v>51</v>
      </c>
      <c r="N460" s="30" t="str">
        <f>VLOOKUP(M460,[10]OPERACIONAL!$A$1:$C$12,2,FALSE)</f>
        <v>SELECIONAR</v>
      </c>
    </row>
    <row r="461" spans="2:14" ht="12.75" thickBot="1">
      <c r="B461" s="23" t="str">
        <f t="shared" si="14"/>
        <v/>
      </c>
      <c r="C461" s="15"/>
      <c r="D461" s="25"/>
      <c r="E461" s="25"/>
      <c r="F461" s="24" t="s">
        <v>18</v>
      </c>
      <c r="G461" s="26">
        <v>1</v>
      </c>
      <c r="H461" s="31"/>
      <c r="I461" s="27">
        <v>0</v>
      </c>
      <c r="J461" s="28">
        <f t="shared" si="15"/>
        <v>0</v>
      </c>
      <c r="K461" s="29" t="s">
        <v>50</v>
      </c>
      <c r="L461" s="21" t="s">
        <v>21</v>
      </c>
      <c r="M461" s="29" t="s">
        <v>51</v>
      </c>
      <c r="N461" s="30" t="str">
        <f>VLOOKUP(M461,[10]OPERACIONAL!$A$1:$C$12,2,FALSE)</f>
        <v>SELECIONAR</v>
      </c>
    </row>
    <row r="462" spans="2:14" ht="12.75" thickBot="1">
      <c r="B462" s="23" t="str">
        <f t="shared" si="14"/>
        <v/>
      </c>
      <c r="C462" s="15"/>
      <c r="D462" s="25"/>
      <c r="E462" s="25"/>
      <c r="F462" s="24" t="s">
        <v>18</v>
      </c>
      <c r="G462" s="26">
        <v>1</v>
      </c>
      <c r="H462" s="31"/>
      <c r="I462" s="27">
        <v>0</v>
      </c>
      <c r="J462" s="28">
        <f t="shared" si="15"/>
        <v>0</v>
      </c>
      <c r="K462" s="29" t="s">
        <v>50</v>
      </c>
      <c r="L462" s="21" t="s">
        <v>21</v>
      </c>
      <c r="M462" s="29" t="s">
        <v>51</v>
      </c>
      <c r="N462" s="30" t="str">
        <f>VLOOKUP(M462,[10]OPERACIONAL!$A$1:$C$12,2,FALSE)</f>
        <v>SELECIONAR</v>
      </c>
    </row>
    <row r="463" spans="2:14" ht="12.75" thickBot="1">
      <c r="B463" s="23" t="str">
        <f t="shared" si="14"/>
        <v/>
      </c>
      <c r="C463" s="15"/>
      <c r="D463" s="25"/>
      <c r="E463" s="25"/>
      <c r="F463" s="24" t="s">
        <v>18</v>
      </c>
      <c r="G463" s="26">
        <v>1</v>
      </c>
      <c r="H463" s="31"/>
      <c r="I463" s="27">
        <v>0</v>
      </c>
      <c r="J463" s="28">
        <f t="shared" si="15"/>
        <v>0</v>
      </c>
      <c r="K463" s="29" t="s">
        <v>50</v>
      </c>
      <c r="L463" s="21" t="s">
        <v>21</v>
      </c>
      <c r="M463" s="29" t="s">
        <v>51</v>
      </c>
      <c r="N463" s="30" t="str">
        <f>VLOOKUP(M463,[10]OPERACIONAL!$A$1:$C$12,2,FALSE)</f>
        <v>SELECIONAR</v>
      </c>
    </row>
    <row r="464" spans="2:14" ht="12.75" thickBot="1">
      <c r="B464" s="23" t="str">
        <f t="shared" si="14"/>
        <v/>
      </c>
      <c r="C464" s="15"/>
      <c r="D464" s="25"/>
      <c r="E464" s="25"/>
      <c r="F464" s="24" t="s">
        <v>18</v>
      </c>
      <c r="G464" s="26">
        <v>1</v>
      </c>
      <c r="H464" s="31"/>
      <c r="I464" s="27">
        <v>0</v>
      </c>
      <c r="J464" s="28">
        <f t="shared" si="15"/>
        <v>0</v>
      </c>
      <c r="K464" s="29" t="s">
        <v>50</v>
      </c>
      <c r="L464" s="21" t="s">
        <v>21</v>
      </c>
      <c r="M464" s="29" t="s">
        <v>51</v>
      </c>
      <c r="N464" s="30" t="str">
        <f>VLOOKUP(M464,[10]OPERACIONAL!$A$1:$C$12,2,FALSE)</f>
        <v>SELECIONAR</v>
      </c>
    </row>
    <row r="465" spans="2:14" ht="12.75" thickBot="1">
      <c r="B465" s="23" t="str">
        <f t="shared" si="14"/>
        <v/>
      </c>
      <c r="C465" s="15"/>
      <c r="D465" s="25"/>
      <c r="E465" s="25"/>
      <c r="F465" s="24" t="s">
        <v>18</v>
      </c>
      <c r="G465" s="26">
        <v>1</v>
      </c>
      <c r="H465" s="31"/>
      <c r="I465" s="27">
        <v>0</v>
      </c>
      <c r="J465" s="28">
        <f t="shared" si="15"/>
        <v>0</v>
      </c>
      <c r="K465" s="29" t="s">
        <v>50</v>
      </c>
      <c r="L465" s="21" t="s">
        <v>21</v>
      </c>
      <c r="M465" s="29" t="s">
        <v>51</v>
      </c>
      <c r="N465" s="30" t="str">
        <f>VLOOKUP(M465,[10]OPERACIONAL!$A$1:$C$12,2,FALSE)</f>
        <v>SELECIONAR</v>
      </c>
    </row>
    <row r="466" spans="2:14" ht="12.75" thickBot="1">
      <c r="B466" s="23" t="str">
        <f t="shared" si="14"/>
        <v/>
      </c>
      <c r="C466" s="15"/>
      <c r="D466" s="25"/>
      <c r="E466" s="25"/>
      <c r="F466" s="24" t="s">
        <v>18</v>
      </c>
      <c r="G466" s="26">
        <v>1</v>
      </c>
      <c r="H466" s="31"/>
      <c r="I466" s="27">
        <v>0</v>
      </c>
      <c r="J466" s="28">
        <f t="shared" si="15"/>
        <v>0</v>
      </c>
      <c r="K466" s="29" t="s">
        <v>50</v>
      </c>
      <c r="L466" s="21" t="s">
        <v>21</v>
      </c>
      <c r="M466" s="29" t="s">
        <v>51</v>
      </c>
      <c r="N466" s="30" t="str">
        <f>VLOOKUP(M466,[10]OPERACIONAL!$A$1:$C$12,2,FALSE)</f>
        <v>SELECIONAR</v>
      </c>
    </row>
    <row r="467" spans="2:14" ht="12.75" thickBot="1">
      <c r="B467" s="23" t="str">
        <f t="shared" si="14"/>
        <v/>
      </c>
      <c r="C467" s="15"/>
      <c r="D467" s="25"/>
      <c r="E467" s="25"/>
      <c r="F467" s="24" t="s">
        <v>18</v>
      </c>
      <c r="G467" s="26">
        <v>1</v>
      </c>
      <c r="H467" s="31"/>
      <c r="I467" s="27">
        <v>0</v>
      </c>
      <c r="J467" s="28">
        <f t="shared" si="15"/>
        <v>0</v>
      </c>
      <c r="K467" s="29" t="s">
        <v>50</v>
      </c>
      <c r="L467" s="21" t="s">
        <v>21</v>
      </c>
      <c r="M467" s="29" t="s">
        <v>51</v>
      </c>
      <c r="N467" s="30" t="str">
        <f>VLOOKUP(M467,[10]OPERACIONAL!$A$1:$C$12,2,FALSE)</f>
        <v>SELECIONAR</v>
      </c>
    </row>
    <row r="468" spans="2:14" ht="12.75" thickBot="1">
      <c r="B468" s="23" t="str">
        <f t="shared" si="14"/>
        <v/>
      </c>
      <c r="C468" s="15"/>
      <c r="D468" s="25"/>
      <c r="E468" s="25"/>
      <c r="F468" s="24" t="s">
        <v>18</v>
      </c>
      <c r="G468" s="26">
        <v>1</v>
      </c>
      <c r="H468" s="31"/>
      <c r="I468" s="27">
        <v>0</v>
      </c>
      <c r="J468" s="28">
        <f t="shared" si="15"/>
        <v>0</v>
      </c>
      <c r="K468" s="29" t="s">
        <v>50</v>
      </c>
      <c r="L468" s="21" t="s">
        <v>21</v>
      </c>
      <c r="M468" s="29" t="s">
        <v>51</v>
      </c>
      <c r="N468" s="30" t="str">
        <f>VLOOKUP(M468,[10]OPERACIONAL!$A$1:$C$12,2,FALSE)</f>
        <v>SELECIONAR</v>
      </c>
    </row>
    <row r="469" spans="2:14" ht="12.75" thickBot="1">
      <c r="B469" s="23" t="str">
        <f t="shared" si="14"/>
        <v/>
      </c>
      <c r="C469" s="15"/>
      <c r="D469" s="25"/>
      <c r="E469" s="25"/>
      <c r="F469" s="24" t="s">
        <v>18</v>
      </c>
      <c r="G469" s="26">
        <v>1</v>
      </c>
      <c r="H469" s="31"/>
      <c r="I469" s="27">
        <v>0</v>
      </c>
      <c r="J469" s="28">
        <f t="shared" si="15"/>
        <v>0</v>
      </c>
      <c r="K469" s="29" t="s">
        <v>50</v>
      </c>
      <c r="L469" s="21" t="s">
        <v>21</v>
      </c>
      <c r="M469" s="29" t="s">
        <v>51</v>
      </c>
      <c r="N469" s="30" t="str">
        <f>VLOOKUP(M469,[10]OPERACIONAL!$A$1:$C$12,2,FALSE)</f>
        <v>SELECIONAR</v>
      </c>
    </row>
    <row r="470" spans="2:14" ht="12.75" thickBot="1">
      <c r="B470" s="23" t="str">
        <f t="shared" si="14"/>
        <v/>
      </c>
      <c r="C470" s="15"/>
      <c r="D470" s="25"/>
      <c r="E470" s="25"/>
      <c r="F470" s="24" t="s">
        <v>18</v>
      </c>
      <c r="G470" s="26">
        <v>1</v>
      </c>
      <c r="H470" s="31"/>
      <c r="I470" s="27">
        <v>0</v>
      </c>
      <c r="J470" s="28">
        <f t="shared" si="15"/>
        <v>0</v>
      </c>
      <c r="K470" s="29" t="s">
        <v>50</v>
      </c>
      <c r="L470" s="21" t="s">
        <v>21</v>
      </c>
      <c r="M470" s="29" t="s">
        <v>51</v>
      </c>
      <c r="N470" s="30" t="str">
        <f>VLOOKUP(M470,[10]OPERACIONAL!$A$1:$C$12,2,FALSE)</f>
        <v>SELECIONAR</v>
      </c>
    </row>
    <row r="471" spans="2:14" ht="12.75" thickBot="1">
      <c r="B471" s="23" t="str">
        <f t="shared" si="14"/>
        <v/>
      </c>
      <c r="C471" s="15"/>
      <c r="D471" s="25"/>
      <c r="E471" s="25"/>
      <c r="F471" s="24" t="s">
        <v>18</v>
      </c>
      <c r="G471" s="26">
        <v>1</v>
      </c>
      <c r="H471" s="31"/>
      <c r="I471" s="27">
        <v>0</v>
      </c>
      <c r="J471" s="28">
        <f t="shared" si="15"/>
        <v>0</v>
      </c>
      <c r="K471" s="29" t="s">
        <v>50</v>
      </c>
      <c r="L471" s="21" t="s">
        <v>21</v>
      </c>
      <c r="M471" s="29" t="s">
        <v>51</v>
      </c>
      <c r="N471" s="30" t="str">
        <f>VLOOKUP(M471,[10]OPERACIONAL!$A$1:$C$12,2,FALSE)</f>
        <v>SELECIONAR</v>
      </c>
    </row>
    <row r="472" spans="2:14" ht="12.75" thickBot="1">
      <c r="B472" s="23" t="str">
        <f t="shared" si="14"/>
        <v/>
      </c>
      <c r="C472" s="15"/>
      <c r="D472" s="25"/>
      <c r="E472" s="25"/>
      <c r="F472" s="24" t="s">
        <v>18</v>
      </c>
      <c r="G472" s="26">
        <v>1</v>
      </c>
      <c r="H472" s="31"/>
      <c r="I472" s="27">
        <v>0</v>
      </c>
      <c r="J472" s="28">
        <f t="shared" si="15"/>
        <v>0</v>
      </c>
      <c r="K472" s="29" t="s">
        <v>50</v>
      </c>
      <c r="L472" s="21" t="s">
        <v>21</v>
      </c>
      <c r="M472" s="29" t="s">
        <v>51</v>
      </c>
      <c r="N472" s="30" t="str">
        <f>VLOOKUP(M472,[10]OPERACIONAL!$A$1:$C$12,2,FALSE)</f>
        <v>SELECIONAR</v>
      </c>
    </row>
    <row r="473" spans="2:14" ht="12.75" thickBot="1">
      <c r="B473" s="23" t="str">
        <f t="shared" si="14"/>
        <v/>
      </c>
      <c r="C473" s="15"/>
      <c r="D473" s="25"/>
      <c r="E473" s="25"/>
      <c r="F473" s="24" t="s">
        <v>18</v>
      </c>
      <c r="G473" s="26">
        <v>1</v>
      </c>
      <c r="H473" s="31"/>
      <c r="I473" s="27">
        <v>0</v>
      </c>
      <c r="J473" s="28">
        <f t="shared" si="15"/>
        <v>0</v>
      </c>
      <c r="K473" s="29" t="s">
        <v>50</v>
      </c>
      <c r="L473" s="21" t="s">
        <v>21</v>
      </c>
      <c r="M473" s="29" t="s">
        <v>51</v>
      </c>
      <c r="N473" s="30" t="str">
        <f>VLOOKUP(M473,[10]OPERACIONAL!$A$1:$C$12,2,FALSE)</f>
        <v>SELECIONAR</v>
      </c>
    </row>
    <row r="474" spans="2:14" ht="12.75" thickBot="1">
      <c r="B474" s="23" t="str">
        <f t="shared" si="14"/>
        <v/>
      </c>
      <c r="C474" s="15"/>
      <c r="D474" s="25"/>
      <c r="E474" s="25"/>
      <c r="F474" s="24" t="s">
        <v>18</v>
      </c>
      <c r="G474" s="26">
        <v>1</v>
      </c>
      <c r="H474" s="31"/>
      <c r="I474" s="27">
        <v>0</v>
      </c>
      <c r="J474" s="28">
        <f t="shared" si="15"/>
        <v>0</v>
      </c>
      <c r="K474" s="29" t="s">
        <v>50</v>
      </c>
      <c r="L474" s="21" t="s">
        <v>21</v>
      </c>
      <c r="M474" s="29" t="s">
        <v>51</v>
      </c>
      <c r="N474" s="30" t="str">
        <f>VLOOKUP(M474,[10]OPERACIONAL!$A$1:$C$12,2,FALSE)</f>
        <v>SELECIONAR</v>
      </c>
    </row>
    <row r="475" spans="2:14" ht="12.75" thickBot="1">
      <c r="B475" s="23" t="str">
        <f t="shared" si="14"/>
        <v/>
      </c>
      <c r="C475" s="15"/>
      <c r="D475" s="25"/>
      <c r="E475" s="25"/>
      <c r="F475" s="24" t="s">
        <v>18</v>
      </c>
      <c r="G475" s="26">
        <v>1</v>
      </c>
      <c r="H475" s="31"/>
      <c r="I475" s="27">
        <v>0</v>
      </c>
      <c r="J475" s="28">
        <f t="shared" si="15"/>
        <v>0</v>
      </c>
      <c r="K475" s="29" t="s">
        <v>50</v>
      </c>
      <c r="L475" s="21" t="s">
        <v>21</v>
      </c>
      <c r="M475" s="29" t="s">
        <v>51</v>
      </c>
      <c r="N475" s="30" t="str">
        <f>VLOOKUP(M475,[10]OPERACIONAL!$A$1:$C$12,2,FALSE)</f>
        <v>SELECIONAR</v>
      </c>
    </row>
    <row r="476" spans="2:14" ht="12.75" thickBot="1">
      <c r="B476" s="23" t="str">
        <f t="shared" si="14"/>
        <v/>
      </c>
      <c r="C476" s="15"/>
      <c r="D476" s="25"/>
      <c r="E476" s="25"/>
      <c r="F476" s="24" t="s">
        <v>18</v>
      </c>
      <c r="G476" s="26">
        <v>1</v>
      </c>
      <c r="H476" s="31"/>
      <c r="I476" s="27">
        <v>0</v>
      </c>
      <c r="J476" s="28">
        <f t="shared" si="15"/>
        <v>0</v>
      </c>
      <c r="K476" s="29" t="s">
        <v>50</v>
      </c>
      <c r="L476" s="21" t="s">
        <v>21</v>
      </c>
      <c r="M476" s="29" t="s">
        <v>51</v>
      </c>
      <c r="N476" s="30" t="str">
        <f>VLOOKUP(M476,[10]OPERACIONAL!$A$1:$C$12,2,FALSE)</f>
        <v>SELECIONAR</v>
      </c>
    </row>
    <row r="477" spans="2:14" ht="12.75" thickBot="1">
      <c r="B477" s="23" t="str">
        <f t="shared" si="14"/>
        <v/>
      </c>
      <c r="C477" s="15"/>
      <c r="D477" s="25"/>
      <c r="E477" s="25"/>
      <c r="F477" s="24" t="s">
        <v>18</v>
      </c>
      <c r="G477" s="26">
        <v>1</v>
      </c>
      <c r="H477" s="31"/>
      <c r="I477" s="27">
        <v>0</v>
      </c>
      <c r="J477" s="28">
        <f t="shared" si="15"/>
        <v>0</v>
      </c>
      <c r="K477" s="29" t="s">
        <v>50</v>
      </c>
      <c r="L477" s="21" t="s">
        <v>21</v>
      </c>
      <c r="M477" s="29" t="s">
        <v>51</v>
      </c>
      <c r="N477" s="30" t="str">
        <f>VLOOKUP(M477,[10]OPERACIONAL!$A$1:$C$12,2,FALSE)</f>
        <v>SELECIONAR</v>
      </c>
    </row>
    <row r="478" spans="2:14" ht="12.75" thickBot="1">
      <c r="B478" s="23" t="str">
        <f t="shared" si="14"/>
        <v/>
      </c>
      <c r="C478" s="15"/>
      <c r="D478" s="25"/>
      <c r="E478" s="25"/>
      <c r="F478" s="24" t="s">
        <v>18</v>
      </c>
      <c r="G478" s="26">
        <v>1</v>
      </c>
      <c r="H478" s="31"/>
      <c r="I478" s="27">
        <v>0</v>
      </c>
      <c r="J478" s="28">
        <f t="shared" si="15"/>
        <v>0</v>
      </c>
      <c r="K478" s="29" t="s">
        <v>50</v>
      </c>
      <c r="L478" s="21" t="s">
        <v>21</v>
      </c>
      <c r="M478" s="29" t="s">
        <v>51</v>
      </c>
      <c r="N478" s="30" t="str">
        <f>VLOOKUP(M478,[10]OPERACIONAL!$A$1:$C$12,2,FALSE)</f>
        <v>SELECIONAR</v>
      </c>
    </row>
    <row r="479" spans="2:14" ht="12.75" thickBot="1">
      <c r="B479" s="23" t="str">
        <f t="shared" si="14"/>
        <v/>
      </c>
      <c r="C479" s="15"/>
      <c r="D479" s="25"/>
      <c r="E479" s="25"/>
      <c r="F479" s="24" t="s">
        <v>18</v>
      </c>
      <c r="G479" s="26">
        <v>1</v>
      </c>
      <c r="H479" s="31"/>
      <c r="I479" s="27">
        <v>0</v>
      </c>
      <c r="J479" s="28">
        <f t="shared" si="15"/>
        <v>0</v>
      </c>
      <c r="K479" s="29" t="s">
        <v>50</v>
      </c>
      <c r="L479" s="21" t="s">
        <v>21</v>
      </c>
      <c r="M479" s="29" t="s">
        <v>51</v>
      </c>
      <c r="N479" s="30" t="str">
        <f>VLOOKUP(M479,[10]OPERACIONAL!$A$1:$C$12,2,FALSE)</f>
        <v>SELECIONAR</v>
      </c>
    </row>
    <row r="480" spans="2:14" ht="12.75" thickBot="1">
      <c r="B480" s="23" t="str">
        <f t="shared" si="14"/>
        <v/>
      </c>
      <c r="C480" s="15"/>
      <c r="D480" s="25"/>
      <c r="E480" s="25"/>
      <c r="F480" s="24" t="s">
        <v>18</v>
      </c>
      <c r="G480" s="26">
        <v>1</v>
      </c>
      <c r="H480" s="31"/>
      <c r="I480" s="27">
        <v>0</v>
      </c>
      <c r="J480" s="28">
        <f t="shared" si="15"/>
        <v>0</v>
      </c>
      <c r="K480" s="29" t="s">
        <v>50</v>
      </c>
      <c r="L480" s="21" t="s">
        <v>21</v>
      </c>
      <c r="M480" s="29" t="s">
        <v>51</v>
      </c>
      <c r="N480" s="30" t="str">
        <f>VLOOKUP(M480,[10]OPERACIONAL!$A$1:$C$12,2,FALSE)</f>
        <v>SELECIONAR</v>
      </c>
    </row>
    <row r="481" spans="2:14" ht="12.75" thickBot="1">
      <c r="B481" s="23" t="str">
        <f t="shared" si="14"/>
        <v/>
      </c>
      <c r="C481" s="15"/>
      <c r="D481" s="25"/>
      <c r="E481" s="25"/>
      <c r="F481" s="24" t="s">
        <v>18</v>
      </c>
      <c r="G481" s="26">
        <v>1</v>
      </c>
      <c r="H481" s="31"/>
      <c r="I481" s="27">
        <v>0</v>
      </c>
      <c r="J481" s="28">
        <f t="shared" si="15"/>
        <v>0</v>
      </c>
      <c r="K481" s="29" t="s">
        <v>50</v>
      </c>
      <c r="L481" s="21" t="s">
        <v>21</v>
      </c>
      <c r="M481" s="29" t="s">
        <v>51</v>
      </c>
      <c r="N481" s="30" t="str">
        <f>VLOOKUP(M481,[10]OPERACIONAL!$A$1:$C$12,2,FALSE)</f>
        <v>SELECIONAR</v>
      </c>
    </row>
    <row r="482" spans="2:14" ht="12.75" thickBot="1">
      <c r="B482" s="23" t="str">
        <f t="shared" si="14"/>
        <v/>
      </c>
      <c r="C482" s="15"/>
      <c r="D482" s="25"/>
      <c r="E482" s="25"/>
      <c r="F482" s="24" t="s">
        <v>18</v>
      </c>
      <c r="G482" s="26">
        <v>1</v>
      </c>
      <c r="H482" s="31"/>
      <c r="I482" s="27">
        <v>0</v>
      </c>
      <c r="J482" s="28">
        <f t="shared" si="15"/>
        <v>0</v>
      </c>
      <c r="K482" s="29" t="s">
        <v>50</v>
      </c>
      <c r="L482" s="21" t="s">
        <v>21</v>
      </c>
      <c r="M482" s="29" t="s">
        <v>51</v>
      </c>
      <c r="N482" s="30" t="str">
        <f>VLOOKUP(M482,[10]OPERACIONAL!$A$1:$C$12,2,FALSE)</f>
        <v>SELECIONAR</v>
      </c>
    </row>
    <row r="483" spans="2:14" ht="12.75" thickBot="1">
      <c r="B483" s="23" t="str">
        <f t="shared" si="14"/>
        <v/>
      </c>
      <c r="C483" s="15"/>
      <c r="D483" s="25"/>
      <c r="E483" s="25"/>
      <c r="F483" s="24" t="s">
        <v>18</v>
      </c>
      <c r="G483" s="26">
        <v>1</v>
      </c>
      <c r="H483" s="31"/>
      <c r="I483" s="27">
        <v>0</v>
      </c>
      <c r="J483" s="28">
        <f t="shared" si="15"/>
        <v>0</v>
      </c>
      <c r="K483" s="29" t="s">
        <v>50</v>
      </c>
      <c r="L483" s="21" t="s">
        <v>21</v>
      </c>
      <c r="M483" s="29" t="s">
        <v>51</v>
      </c>
      <c r="N483" s="30" t="str">
        <f>VLOOKUP(M483,[10]OPERACIONAL!$A$1:$C$12,2,FALSE)</f>
        <v>SELECIONAR</v>
      </c>
    </row>
    <row r="484" spans="2:14" ht="12.75" thickBot="1">
      <c r="B484" s="23" t="str">
        <f t="shared" si="14"/>
        <v/>
      </c>
      <c r="C484" s="15"/>
      <c r="D484" s="25"/>
      <c r="E484" s="25"/>
      <c r="F484" s="24" t="s">
        <v>18</v>
      </c>
      <c r="G484" s="26">
        <v>1</v>
      </c>
      <c r="H484" s="31"/>
      <c r="I484" s="27">
        <v>0</v>
      </c>
      <c r="J484" s="28">
        <f t="shared" si="15"/>
        <v>0</v>
      </c>
      <c r="K484" s="29" t="s">
        <v>50</v>
      </c>
      <c r="L484" s="21" t="s">
        <v>21</v>
      </c>
      <c r="M484" s="29" t="s">
        <v>51</v>
      </c>
      <c r="N484" s="30" t="str">
        <f>VLOOKUP(M484,[10]OPERACIONAL!$A$1:$C$12,2,FALSE)</f>
        <v>SELECIONAR</v>
      </c>
    </row>
    <row r="485" spans="2:14" ht="12.75" thickBot="1">
      <c r="B485" s="23" t="str">
        <f t="shared" si="14"/>
        <v/>
      </c>
      <c r="C485" s="15"/>
      <c r="D485" s="25"/>
      <c r="E485" s="25"/>
      <c r="F485" s="24" t="s">
        <v>18</v>
      </c>
      <c r="G485" s="26">
        <v>1</v>
      </c>
      <c r="H485" s="31"/>
      <c r="I485" s="27">
        <v>0</v>
      </c>
      <c r="J485" s="28">
        <f t="shared" si="15"/>
        <v>0</v>
      </c>
      <c r="K485" s="29" t="s">
        <v>50</v>
      </c>
      <c r="L485" s="21" t="s">
        <v>21</v>
      </c>
      <c r="M485" s="29" t="s">
        <v>51</v>
      </c>
      <c r="N485" s="30" t="str">
        <f>VLOOKUP(M485,[10]OPERACIONAL!$A$1:$C$12,2,FALSE)</f>
        <v>SELECIONAR</v>
      </c>
    </row>
    <row r="486" spans="2:14" ht="12.75" thickBot="1">
      <c r="B486" s="23" t="str">
        <f t="shared" si="14"/>
        <v/>
      </c>
      <c r="C486" s="15"/>
      <c r="D486" s="25"/>
      <c r="E486" s="25"/>
      <c r="F486" s="24" t="s">
        <v>18</v>
      </c>
      <c r="G486" s="26">
        <v>1</v>
      </c>
      <c r="H486" s="31"/>
      <c r="I486" s="27">
        <v>0</v>
      </c>
      <c r="J486" s="28">
        <f t="shared" si="15"/>
        <v>0</v>
      </c>
      <c r="K486" s="29" t="s">
        <v>50</v>
      </c>
      <c r="L486" s="21" t="s">
        <v>21</v>
      </c>
      <c r="M486" s="29" t="s">
        <v>51</v>
      </c>
      <c r="N486" s="30" t="str">
        <f>VLOOKUP(M486,[10]OPERACIONAL!$A$1:$C$12,2,FALSE)</f>
        <v>SELECIONAR</v>
      </c>
    </row>
    <row r="487" spans="2:14" ht="12.75" thickBot="1">
      <c r="B487" s="23" t="str">
        <f t="shared" si="14"/>
        <v/>
      </c>
      <c r="C487" s="15"/>
      <c r="D487" s="25"/>
      <c r="E487" s="25"/>
      <c r="F487" s="24" t="s">
        <v>18</v>
      </c>
      <c r="G487" s="26">
        <v>1</v>
      </c>
      <c r="H487" s="31"/>
      <c r="I487" s="27">
        <v>0</v>
      </c>
      <c r="J487" s="28">
        <f t="shared" si="15"/>
        <v>0</v>
      </c>
      <c r="K487" s="29" t="s">
        <v>50</v>
      </c>
      <c r="L487" s="21" t="s">
        <v>21</v>
      </c>
      <c r="M487" s="29" t="s">
        <v>51</v>
      </c>
      <c r="N487" s="30" t="str">
        <f>VLOOKUP(M487,[10]OPERACIONAL!$A$1:$C$12,2,FALSE)</f>
        <v>SELECIONAR</v>
      </c>
    </row>
    <row r="488" spans="2:14" ht="12.75" thickBot="1">
      <c r="B488" s="23" t="str">
        <f t="shared" si="14"/>
        <v/>
      </c>
      <c r="C488" s="15"/>
      <c r="D488" s="25"/>
      <c r="E488" s="25"/>
      <c r="F488" s="24" t="s">
        <v>18</v>
      </c>
      <c r="G488" s="26">
        <v>1</v>
      </c>
      <c r="H488" s="31"/>
      <c r="I488" s="27">
        <v>0</v>
      </c>
      <c r="J488" s="28">
        <f t="shared" si="15"/>
        <v>0</v>
      </c>
      <c r="K488" s="29" t="s">
        <v>50</v>
      </c>
      <c r="L488" s="21" t="s">
        <v>21</v>
      </c>
      <c r="M488" s="29" t="s">
        <v>51</v>
      </c>
      <c r="N488" s="30" t="str">
        <f>VLOOKUP(M488,[10]OPERACIONAL!$A$1:$C$12,2,FALSE)</f>
        <v>SELECIONAR</v>
      </c>
    </row>
    <row r="489" spans="2:14" ht="12.75" thickBot="1">
      <c r="B489" s="23" t="str">
        <f t="shared" si="14"/>
        <v/>
      </c>
      <c r="C489" s="15"/>
      <c r="D489" s="25"/>
      <c r="E489" s="25"/>
      <c r="F489" s="24" t="s">
        <v>18</v>
      </c>
      <c r="G489" s="26">
        <v>1</v>
      </c>
      <c r="H489" s="31"/>
      <c r="I489" s="27">
        <v>0</v>
      </c>
      <c r="J489" s="28">
        <f t="shared" si="15"/>
        <v>0</v>
      </c>
      <c r="K489" s="29" t="s">
        <v>50</v>
      </c>
      <c r="L489" s="21" t="s">
        <v>21</v>
      </c>
      <c r="M489" s="29" t="s">
        <v>51</v>
      </c>
      <c r="N489" s="30" t="str">
        <f>VLOOKUP(M489,[10]OPERACIONAL!$A$1:$C$12,2,FALSE)</f>
        <v>SELECIONAR</v>
      </c>
    </row>
    <row r="490" spans="2:14" ht="12.75" thickBot="1">
      <c r="B490" s="23" t="str">
        <f t="shared" si="14"/>
        <v/>
      </c>
      <c r="C490" s="15"/>
      <c r="D490" s="25"/>
      <c r="E490" s="25"/>
      <c r="F490" s="24" t="s">
        <v>18</v>
      </c>
      <c r="G490" s="26">
        <v>1</v>
      </c>
      <c r="H490" s="31"/>
      <c r="I490" s="27">
        <v>0</v>
      </c>
      <c r="J490" s="28">
        <f t="shared" si="15"/>
        <v>0</v>
      </c>
      <c r="K490" s="29" t="s">
        <v>50</v>
      </c>
      <c r="L490" s="21" t="s">
        <v>21</v>
      </c>
      <c r="M490" s="29" t="s">
        <v>51</v>
      </c>
      <c r="N490" s="30" t="str">
        <f>VLOOKUP(M490,[10]OPERACIONAL!$A$1:$C$12,2,FALSE)</f>
        <v>SELECIONAR</v>
      </c>
    </row>
    <row r="491" spans="2:14" ht="12.75" thickBot="1">
      <c r="B491" s="23" t="str">
        <f t="shared" si="14"/>
        <v/>
      </c>
      <c r="C491" s="15"/>
      <c r="D491" s="25"/>
      <c r="E491" s="25"/>
      <c r="F491" s="24" t="s">
        <v>18</v>
      </c>
      <c r="G491" s="26">
        <v>1</v>
      </c>
      <c r="H491" s="31"/>
      <c r="I491" s="27">
        <v>0</v>
      </c>
      <c r="J491" s="28">
        <f t="shared" si="15"/>
        <v>0</v>
      </c>
      <c r="K491" s="29" t="s">
        <v>50</v>
      </c>
      <c r="L491" s="21" t="s">
        <v>21</v>
      </c>
      <c r="M491" s="29" t="s">
        <v>51</v>
      </c>
      <c r="N491" s="30" t="str">
        <f>VLOOKUP(M491,[10]OPERACIONAL!$A$1:$C$12,2,FALSE)</f>
        <v>SELECIONAR</v>
      </c>
    </row>
    <row r="492" spans="2:14" ht="12.75" thickBot="1">
      <c r="B492" s="23" t="str">
        <f t="shared" si="14"/>
        <v/>
      </c>
      <c r="C492" s="15"/>
      <c r="D492" s="25"/>
      <c r="E492" s="25"/>
      <c r="F492" s="24" t="s">
        <v>18</v>
      </c>
      <c r="G492" s="26">
        <v>1</v>
      </c>
      <c r="H492" s="31"/>
      <c r="I492" s="27">
        <v>0</v>
      </c>
      <c r="J492" s="28">
        <f t="shared" si="15"/>
        <v>0</v>
      </c>
      <c r="K492" s="29" t="s">
        <v>50</v>
      </c>
      <c r="L492" s="21" t="s">
        <v>21</v>
      </c>
      <c r="M492" s="29" t="s">
        <v>51</v>
      </c>
      <c r="N492" s="30" t="str">
        <f>VLOOKUP(M492,[10]OPERACIONAL!$A$1:$C$12,2,FALSE)</f>
        <v>SELECIONAR</v>
      </c>
    </row>
    <row r="493" spans="2:14" ht="12.75" thickBot="1">
      <c r="B493" s="23" t="str">
        <f t="shared" si="14"/>
        <v/>
      </c>
      <c r="C493" s="15"/>
      <c r="D493" s="25"/>
      <c r="E493" s="25"/>
      <c r="F493" s="24" t="s">
        <v>18</v>
      </c>
      <c r="G493" s="26">
        <v>1</v>
      </c>
      <c r="H493" s="31"/>
      <c r="I493" s="27">
        <v>0</v>
      </c>
      <c r="J493" s="28">
        <f t="shared" si="15"/>
        <v>0</v>
      </c>
      <c r="K493" s="29" t="s">
        <v>50</v>
      </c>
      <c r="L493" s="21" t="s">
        <v>21</v>
      </c>
      <c r="M493" s="29" t="s">
        <v>51</v>
      </c>
      <c r="N493" s="30" t="str">
        <f>VLOOKUP(M493,[10]OPERACIONAL!$A$1:$C$12,2,FALSE)</f>
        <v>SELECIONAR</v>
      </c>
    </row>
    <row r="494" spans="2:14" ht="12.75" thickBot="1">
      <c r="B494" s="23" t="str">
        <f t="shared" si="14"/>
        <v/>
      </c>
      <c r="C494" s="15"/>
      <c r="D494" s="25"/>
      <c r="E494" s="25"/>
      <c r="F494" s="24" t="s">
        <v>18</v>
      </c>
      <c r="G494" s="26">
        <v>1</v>
      </c>
      <c r="H494" s="31"/>
      <c r="I494" s="27">
        <v>0</v>
      </c>
      <c r="J494" s="28">
        <f t="shared" si="15"/>
        <v>0</v>
      </c>
      <c r="K494" s="29" t="s">
        <v>50</v>
      </c>
      <c r="L494" s="21" t="s">
        <v>21</v>
      </c>
      <c r="M494" s="29" t="s">
        <v>51</v>
      </c>
      <c r="N494" s="30" t="str">
        <f>VLOOKUP(M494,[10]OPERACIONAL!$A$1:$C$12,2,FALSE)</f>
        <v>SELECIONAR</v>
      </c>
    </row>
    <row r="495" spans="2:14" ht="12.75" thickBot="1">
      <c r="B495" s="23" t="str">
        <f t="shared" si="14"/>
        <v/>
      </c>
      <c r="C495" s="15"/>
      <c r="D495" s="25"/>
      <c r="E495" s="25"/>
      <c r="F495" s="24" t="s">
        <v>18</v>
      </c>
      <c r="G495" s="26">
        <v>1</v>
      </c>
      <c r="H495" s="31"/>
      <c r="I495" s="27">
        <v>0</v>
      </c>
      <c r="J495" s="28">
        <f t="shared" si="15"/>
        <v>0</v>
      </c>
      <c r="K495" s="29" t="s">
        <v>50</v>
      </c>
      <c r="L495" s="21" t="s">
        <v>21</v>
      </c>
      <c r="M495" s="29" t="s">
        <v>51</v>
      </c>
      <c r="N495" s="30" t="str">
        <f>VLOOKUP(M495,[10]OPERACIONAL!$A$1:$C$12,2,FALSE)</f>
        <v>SELECIONAR</v>
      </c>
    </row>
    <row r="496" spans="2:14" ht="12.75" thickBot="1">
      <c r="B496" s="23" t="str">
        <f t="shared" si="14"/>
        <v/>
      </c>
      <c r="C496" s="15"/>
      <c r="D496" s="25"/>
      <c r="E496" s="25"/>
      <c r="F496" s="24" t="s">
        <v>18</v>
      </c>
      <c r="G496" s="26">
        <v>1</v>
      </c>
      <c r="H496" s="31"/>
      <c r="I496" s="27">
        <v>0</v>
      </c>
      <c r="J496" s="28">
        <f t="shared" si="15"/>
        <v>0</v>
      </c>
      <c r="K496" s="29" t="s">
        <v>50</v>
      </c>
      <c r="L496" s="21" t="s">
        <v>21</v>
      </c>
      <c r="M496" s="29" t="s">
        <v>51</v>
      </c>
      <c r="N496" s="30" t="str">
        <f>VLOOKUP(M496,[10]OPERACIONAL!$A$1:$C$12,2,FALSE)</f>
        <v>SELECIONAR</v>
      </c>
    </row>
    <row r="497" spans="2:14" ht="12.75" thickBot="1">
      <c r="B497" s="23" t="str">
        <f t="shared" si="14"/>
        <v/>
      </c>
      <c r="C497" s="15"/>
      <c r="D497" s="25"/>
      <c r="E497" s="25"/>
      <c r="F497" s="24" t="s">
        <v>18</v>
      </c>
      <c r="G497" s="26">
        <v>1</v>
      </c>
      <c r="H497" s="31"/>
      <c r="I497" s="27">
        <v>0</v>
      </c>
      <c r="J497" s="28">
        <f t="shared" si="15"/>
        <v>0</v>
      </c>
      <c r="K497" s="29" t="s">
        <v>50</v>
      </c>
      <c r="L497" s="21" t="s">
        <v>21</v>
      </c>
      <c r="M497" s="29" t="s">
        <v>51</v>
      </c>
      <c r="N497" s="30" t="str">
        <f>VLOOKUP(M497,[10]OPERACIONAL!$A$1:$C$12,2,FALSE)</f>
        <v>SELECIONAR</v>
      </c>
    </row>
    <row r="498" spans="2:14" ht="12.75" thickBot="1">
      <c r="B498" s="23" t="str">
        <f t="shared" si="14"/>
        <v/>
      </c>
      <c r="C498" s="15"/>
      <c r="D498" s="25"/>
      <c r="E498" s="25"/>
      <c r="F498" s="24" t="s">
        <v>18</v>
      </c>
      <c r="G498" s="26">
        <v>1</v>
      </c>
      <c r="H498" s="31"/>
      <c r="I498" s="27">
        <v>0</v>
      </c>
      <c r="J498" s="28">
        <f t="shared" si="15"/>
        <v>0</v>
      </c>
      <c r="K498" s="29" t="s">
        <v>50</v>
      </c>
      <c r="L498" s="21" t="s">
        <v>21</v>
      </c>
      <c r="M498" s="29" t="s">
        <v>51</v>
      </c>
      <c r="N498" s="30" t="str">
        <f>VLOOKUP(M498,[10]OPERACIONAL!$A$1:$C$12,2,FALSE)</f>
        <v>SELECIONAR</v>
      </c>
    </row>
    <row r="499" spans="2:14" ht="12.75" thickBot="1">
      <c r="B499" s="23" t="str">
        <f t="shared" si="14"/>
        <v/>
      </c>
      <c r="C499" s="15"/>
      <c r="D499" s="25"/>
      <c r="E499" s="25"/>
      <c r="F499" s="24" t="s">
        <v>18</v>
      </c>
      <c r="G499" s="26">
        <v>1</v>
      </c>
      <c r="H499" s="31"/>
      <c r="I499" s="27">
        <v>0</v>
      </c>
      <c r="J499" s="28">
        <f t="shared" si="15"/>
        <v>0</v>
      </c>
      <c r="K499" s="29" t="s">
        <v>50</v>
      </c>
      <c r="L499" s="21" t="s">
        <v>21</v>
      </c>
      <c r="M499" s="29" t="s">
        <v>51</v>
      </c>
      <c r="N499" s="30" t="str">
        <f>VLOOKUP(M499,[10]OPERACIONAL!$A$1:$C$12,2,FALSE)</f>
        <v>SELECIONAR</v>
      </c>
    </row>
    <row r="500" spans="2:14" ht="12.75" thickBot="1">
      <c r="B500" s="23" t="str">
        <f t="shared" si="14"/>
        <v/>
      </c>
      <c r="C500" s="15"/>
      <c r="D500" s="25"/>
      <c r="E500" s="25"/>
      <c r="F500" s="24" t="s">
        <v>18</v>
      </c>
      <c r="G500" s="26">
        <v>1</v>
      </c>
      <c r="H500" s="31"/>
      <c r="I500" s="27">
        <v>0</v>
      </c>
      <c r="J500" s="28">
        <f t="shared" si="15"/>
        <v>0</v>
      </c>
      <c r="K500" s="29" t="s">
        <v>50</v>
      </c>
      <c r="L500" s="21" t="s">
        <v>21</v>
      </c>
      <c r="M500" s="29" t="s">
        <v>51</v>
      </c>
      <c r="N500" s="30" t="str">
        <f>VLOOKUP(M500,[10]OPERACIONAL!$A$1:$C$12,2,FALSE)</f>
        <v>SELECIONAR</v>
      </c>
    </row>
    <row r="501" spans="2:14" ht="12.75" thickBot="1">
      <c r="B501" s="23" t="str">
        <f t="shared" si="14"/>
        <v/>
      </c>
      <c r="C501" s="15"/>
      <c r="D501" s="25"/>
      <c r="E501" s="25"/>
      <c r="F501" s="24" t="s">
        <v>18</v>
      </c>
      <c r="G501" s="26">
        <v>1</v>
      </c>
      <c r="H501" s="31"/>
      <c r="I501" s="27">
        <v>0</v>
      </c>
      <c r="J501" s="28">
        <f t="shared" si="15"/>
        <v>0</v>
      </c>
      <c r="K501" s="29" t="s">
        <v>50</v>
      </c>
      <c r="L501" s="21" t="s">
        <v>21</v>
      </c>
      <c r="M501" s="29" t="s">
        <v>51</v>
      </c>
      <c r="N501" s="30" t="str">
        <f>VLOOKUP(M501,[10]OPERACIONAL!$A$1:$C$12,2,FALSE)</f>
        <v>SELECIONAR</v>
      </c>
    </row>
    <row r="502" spans="2:14" ht="12.75" thickBot="1">
      <c r="B502" s="23" t="str">
        <f t="shared" si="14"/>
        <v/>
      </c>
      <c r="C502" s="15"/>
      <c r="D502" s="25"/>
      <c r="E502" s="25"/>
      <c r="F502" s="24" t="s">
        <v>18</v>
      </c>
      <c r="G502" s="26">
        <v>1</v>
      </c>
      <c r="H502" s="31"/>
      <c r="I502" s="27">
        <v>0</v>
      </c>
      <c r="J502" s="28">
        <f t="shared" si="15"/>
        <v>0</v>
      </c>
      <c r="K502" s="29" t="s">
        <v>50</v>
      </c>
      <c r="L502" s="21" t="s">
        <v>21</v>
      </c>
      <c r="M502" s="29" t="s">
        <v>51</v>
      </c>
      <c r="N502" s="30" t="str">
        <f>VLOOKUP(M502,[10]OPERACIONAL!$A$1:$C$12,2,FALSE)</f>
        <v>SELECIONAR</v>
      </c>
    </row>
    <row r="503" spans="2:14" ht="12.75" thickBot="1">
      <c r="B503" s="23" t="str">
        <f t="shared" si="14"/>
        <v/>
      </c>
      <c r="C503" s="15"/>
      <c r="D503" s="25"/>
      <c r="E503" s="25"/>
      <c r="F503" s="24" t="s">
        <v>18</v>
      </c>
      <c r="G503" s="26">
        <v>1</v>
      </c>
      <c r="H503" s="31"/>
      <c r="I503" s="27">
        <v>0</v>
      </c>
      <c r="J503" s="28">
        <f t="shared" si="15"/>
        <v>0</v>
      </c>
      <c r="K503" s="29" t="s">
        <v>50</v>
      </c>
      <c r="L503" s="21" t="s">
        <v>21</v>
      </c>
      <c r="M503" s="29" t="s">
        <v>51</v>
      </c>
      <c r="N503" s="30" t="str">
        <f>VLOOKUP(M503,[10]OPERACIONAL!$A$1:$C$12,2,FALSE)</f>
        <v>SELECIONAR</v>
      </c>
    </row>
    <row r="504" spans="2:14" ht="12.75" thickBot="1">
      <c r="B504" s="23" t="str">
        <f t="shared" si="14"/>
        <v/>
      </c>
      <c r="C504" s="15"/>
      <c r="D504" s="25"/>
      <c r="E504" s="25"/>
      <c r="F504" s="24" t="s">
        <v>18</v>
      </c>
      <c r="G504" s="26">
        <v>1</v>
      </c>
      <c r="H504" s="31"/>
      <c r="I504" s="27">
        <v>0</v>
      </c>
      <c r="J504" s="28">
        <f t="shared" si="15"/>
        <v>0</v>
      </c>
      <c r="K504" s="29" t="s">
        <v>50</v>
      </c>
      <c r="L504" s="21" t="s">
        <v>21</v>
      </c>
      <c r="M504" s="29" t="s">
        <v>51</v>
      </c>
      <c r="N504" s="30" t="str">
        <f>VLOOKUP(M504,[10]OPERACIONAL!$A$1:$C$12,2,FALSE)</f>
        <v>SELECIONAR</v>
      </c>
    </row>
    <row r="505" spans="2:14" ht="12.75" thickBot="1">
      <c r="B505" s="23" t="str">
        <f t="shared" si="14"/>
        <v/>
      </c>
      <c r="C505" s="15"/>
      <c r="D505" s="25"/>
      <c r="E505" s="25"/>
      <c r="F505" s="24" t="s">
        <v>18</v>
      </c>
      <c r="G505" s="26">
        <v>1</v>
      </c>
      <c r="H505" s="31"/>
      <c r="I505" s="27">
        <v>0</v>
      </c>
      <c r="J505" s="28">
        <f t="shared" si="15"/>
        <v>0</v>
      </c>
      <c r="K505" s="29" t="s">
        <v>50</v>
      </c>
      <c r="L505" s="21" t="s">
        <v>21</v>
      </c>
      <c r="M505" s="29" t="s">
        <v>51</v>
      </c>
      <c r="N505" s="30" t="str">
        <f>VLOOKUP(M505,[10]OPERACIONAL!$A$1:$C$12,2,FALSE)</f>
        <v>SELECIONAR</v>
      </c>
    </row>
    <row r="506" spans="2:14" ht="12.75" thickBot="1">
      <c r="B506" s="23" t="str">
        <f t="shared" si="14"/>
        <v/>
      </c>
      <c r="C506" s="15"/>
      <c r="D506" s="25"/>
      <c r="E506" s="25"/>
      <c r="F506" s="24" t="s">
        <v>18</v>
      </c>
      <c r="G506" s="26">
        <v>1</v>
      </c>
      <c r="H506" s="31"/>
      <c r="I506" s="27">
        <v>0</v>
      </c>
      <c r="J506" s="28">
        <f t="shared" si="15"/>
        <v>0</v>
      </c>
      <c r="K506" s="29" t="s">
        <v>50</v>
      </c>
      <c r="L506" s="21" t="s">
        <v>21</v>
      </c>
      <c r="M506" s="29" t="s">
        <v>51</v>
      </c>
      <c r="N506" s="30" t="str">
        <f>VLOOKUP(M506,[10]OPERACIONAL!$A$1:$C$12,2,FALSE)</f>
        <v>SELECIONAR</v>
      </c>
    </row>
    <row r="507" spans="2:14" ht="12.75" thickBot="1">
      <c r="B507" s="23" t="str">
        <f t="shared" si="14"/>
        <v/>
      </c>
      <c r="C507" s="15"/>
      <c r="D507" s="25"/>
      <c r="E507" s="25"/>
      <c r="F507" s="24" t="s">
        <v>18</v>
      </c>
      <c r="G507" s="26">
        <v>1</v>
      </c>
      <c r="H507" s="31"/>
      <c r="I507" s="27">
        <v>0</v>
      </c>
      <c r="J507" s="28">
        <f t="shared" si="15"/>
        <v>0</v>
      </c>
      <c r="K507" s="29" t="s">
        <v>50</v>
      </c>
      <c r="L507" s="21" t="s">
        <v>21</v>
      </c>
      <c r="M507" s="29" t="s">
        <v>51</v>
      </c>
      <c r="N507" s="30" t="str">
        <f>VLOOKUP(M507,[10]OPERACIONAL!$A$1:$C$12,2,FALSE)</f>
        <v>SELECIONAR</v>
      </c>
    </row>
    <row r="508" spans="2:14" ht="12.75" thickBot="1">
      <c r="B508" s="23" t="str">
        <f t="shared" si="14"/>
        <v/>
      </c>
      <c r="C508" s="15"/>
      <c r="D508" s="25"/>
      <c r="E508" s="25"/>
      <c r="F508" s="24" t="s">
        <v>18</v>
      </c>
      <c r="G508" s="26">
        <v>1</v>
      </c>
      <c r="H508" s="31"/>
      <c r="I508" s="27">
        <v>0</v>
      </c>
      <c r="J508" s="28">
        <f t="shared" si="15"/>
        <v>0</v>
      </c>
      <c r="K508" s="29" t="s">
        <v>50</v>
      </c>
      <c r="L508" s="21" t="s">
        <v>21</v>
      </c>
      <c r="M508" s="29" t="s">
        <v>51</v>
      </c>
      <c r="N508" s="30" t="str">
        <f>VLOOKUP(M508,[10]OPERACIONAL!$A$1:$C$12,2,FALSE)</f>
        <v>SELECIONAR</v>
      </c>
    </row>
    <row r="509" spans="2:14" ht="12.75" thickBot="1">
      <c r="B509" s="23" t="str">
        <f t="shared" si="14"/>
        <v/>
      </c>
      <c r="C509" s="15"/>
      <c r="D509" s="25"/>
      <c r="E509" s="25"/>
      <c r="F509" s="24" t="s">
        <v>18</v>
      </c>
      <c r="G509" s="26">
        <v>1</v>
      </c>
      <c r="H509" s="31"/>
      <c r="I509" s="27">
        <v>0</v>
      </c>
      <c r="J509" s="28">
        <f t="shared" si="15"/>
        <v>0</v>
      </c>
      <c r="K509" s="29" t="s">
        <v>50</v>
      </c>
      <c r="L509" s="21" t="s">
        <v>21</v>
      </c>
      <c r="M509" s="29" t="s">
        <v>51</v>
      </c>
      <c r="N509" s="30" t="str">
        <f>VLOOKUP(M509,[10]OPERACIONAL!$A$1:$C$12,2,FALSE)</f>
        <v>SELECIONAR</v>
      </c>
    </row>
    <row r="510" spans="2:14" ht="12.75" thickBot="1">
      <c r="B510" s="23" t="str">
        <f t="shared" si="14"/>
        <v/>
      </c>
      <c r="C510" s="15"/>
      <c r="D510" s="25"/>
      <c r="E510" s="25"/>
      <c r="F510" s="24" t="s">
        <v>18</v>
      </c>
      <c r="G510" s="26">
        <v>1</v>
      </c>
      <c r="H510" s="31"/>
      <c r="I510" s="27">
        <v>0</v>
      </c>
      <c r="J510" s="28">
        <f t="shared" si="15"/>
        <v>0</v>
      </c>
      <c r="K510" s="29" t="s">
        <v>50</v>
      </c>
      <c r="L510" s="21" t="s">
        <v>21</v>
      </c>
      <c r="M510" s="29" t="s">
        <v>51</v>
      </c>
      <c r="N510" s="30" t="str">
        <f>VLOOKUP(M510,[10]OPERACIONAL!$A$1:$C$12,2,FALSE)</f>
        <v>SELECIONAR</v>
      </c>
    </row>
    <row r="511" spans="2:14" ht="12.75" thickBot="1">
      <c r="B511" s="23" t="str">
        <f t="shared" si="14"/>
        <v/>
      </c>
      <c r="C511" s="15"/>
      <c r="D511" s="25"/>
      <c r="E511" s="25"/>
      <c r="F511" s="24" t="s">
        <v>18</v>
      </c>
      <c r="G511" s="26">
        <v>1</v>
      </c>
      <c r="H511" s="31"/>
      <c r="I511" s="27">
        <v>0</v>
      </c>
      <c r="J511" s="28">
        <f t="shared" si="15"/>
        <v>0</v>
      </c>
      <c r="K511" s="29" t="s">
        <v>50</v>
      </c>
      <c r="L511" s="21" t="s">
        <v>21</v>
      </c>
      <c r="M511" s="29" t="s">
        <v>51</v>
      </c>
      <c r="N511" s="30" t="str">
        <f>VLOOKUP(M511,[10]OPERACIONAL!$A$1:$C$12,2,FALSE)</f>
        <v>SELECIONAR</v>
      </c>
    </row>
    <row r="512" spans="2:14" ht="12.75" thickBot="1">
      <c r="B512" s="23" t="str">
        <f t="shared" si="14"/>
        <v/>
      </c>
      <c r="C512" s="15"/>
      <c r="D512" s="25"/>
      <c r="E512" s="25"/>
      <c r="F512" s="24" t="s">
        <v>18</v>
      </c>
      <c r="G512" s="26">
        <v>1</v>
      </c>
      <c r="H512" s="31"/>
      <c r="I512" s="27">
        <v>0</v>
      </c>
      <c r="J512" s="28">
        <f t="shared" si="15"/>
        <v>0</v>
      </c>
      <c r="K512" s="29" t="s">
        <v>50</v>
      </c>
      <c r="L512" s="21" t="s">
        <v>21</v>
      </c>
      <c r="M512" s="29" t="s">
        <v>51</v>
      </c>
      <c r="N512" s="30" t="str">
        <f>VLOOKUP(M512,[10]OPERACIONAL!$A$1:$C$12,2,FALSE)</f>
        <v>SELECIONAR</v>
      </c>
    </row>
    <row r="513" spans="2:14" ht="12.75" thickBot="1">
      <c r="B513" s="23" t="str">
        <f t="shared" si="14"/>
        <v/>
      </c>
      <c r="C513" s="15"/>
      <c r="D513" s="25"/>
      <c r="E513" s="25"/>
      <c r="F513" s="24" t="s">
        <v>18</v>
      </c>
      <c r="G513" s="26">
        <v>1</v>
      </c>
      <c r="H513" s="31"/>
      <c r="I513" s="27">
        <v>0</v>
      </c>
      <c r="J513" s="28">
        <f t="shared" si="15"/>
        <v>0</v>
      </c>
      <c r="K513" s="29" t="s">
        <v>50</v>
      </c>
      <c r="L513" s="21" t="s">
        <v>21</v>
      </c>
      <c r="M513" s="29" t="s">
        <v>51</v>
      </c>
      <c r="N513" s="30" t="str">
        <f>VLOOKUP(M513,[10]OPERACIONAL!$A$1:$C$12,2,FALSE)</f>
        <v>SELECIONAR</v>
      </c>
    </row>
    <row r="514" spans="2:14" ht="12.75" thickBot="1">
      <c r="B514" s="23" t="str">
        <f t="shared" si="14"/>
        <v/>
      </c>
      <c r="C514" s="15"/>
      <c r="D514" s="25"/>
      <c r="E514" s="25"/>
      <c r="F514" s="24" t="s">
        <v>18</v>
      </c>
      <c r="G514" s="26">
        <v>1</v>
      </c>
      <c r="H514" s="31"/>
      <c r="I514" s="27">
        <v>0</v>
      </c>
      <c r="J514" s="28">
        <f t="shared" si="15"/>
        <v>0</v>
      </c>
      <c r="K514" s="29" t="s">
        <v>50</v>
      </c>
      <c r="L514" s="21" t="s">
        <v>21</v>
      </c>
      <c r="M514" s="29" t="s">
        <v>51</v>
      </c>
      <c r="N514" s="30" t="str">
        <f>VLOOKUP(M514,[10]OPERACIONAL!$A$1:$C$12,2,FALSE)</f>
        <v>SELECIONAR</v>
      </c>
    </row>
    <row r="515" spans="2:14" ht="12.75" thickBot="1">
      <c r="B515" s="23" t="str">
        <f t="shared" si="14"/>
        <v/>
      </c>
      <c r="C515" s="15"/>
      <c r="D515" s="25"/>
      <c r="E515" s="25"/>
      <c r="F515" s="24" t="s">
        <v>18</v>
      </c>
      <c r="G515" s="26">
        <v>1</v>
      </c>
      <c r="H515" s="31"/>
      <c r="I515" s="27">
        <v>0</v>
      </c>
      <c r="J515" s="28">
        <f t="shared" si="15"/>
        <v>0</v>
      </c>
      <c r="K515" s="29" t="s">
        <v>50</v>
      </c>
      <c r="L515" s="21" t="s">
        <v>21</v>
      </c>
      <c r="M515" s="29" t="s">
        <v>51</v>
      </c>
      <c r="N515" s="30" t="str">
        <f>VLOOKUP(M515,[10]OPERACIONAL!$A$1:$C$12,2,FALSE)</f>
        <v>SELECIONAR</v>
      </c>
    </row>
    <row r="516" spans="2:14" ht="12.75" thickBot="1">
      <c r="B516" s="23" t="str">
        <f t="shared" si="14"/>
        <v/>
      </c>
      <c r="C516" s="15"/>
      <c r="D516" s="25"/>
      <c r="E516" s="25"/>
      <c r="F516" s="24" t="s">
        <v>18</v>
      </c>
      <c r="G516" s="26">
        <v>1</v>
      </c>
      <c r="H516" s="31"/>
      <c r="I516" s="27">
        <v>0</v>
      </c>
      <c r="J516" s="28">
        <f t="shared" si="15"/>
        <v>0</v>
      </c>
      <c r="K516" s="29" t="s">
        <v>50</v>
      </c>
      <c r="L516" s="21" t="s">
        <v>21</v>
      </c>
      <c r="M516" s="29" t="s">
        <v>51</v>
      </c>
      <c r="N516" s="30" t="str">
        <f>VLOOKUP(M516,[10]OPERACIONAL!$A$1:$C$12,2,FALSE)</f>
        <v>SELECIONAR</v>
      </c>
    </row>
    <row r="517" spans="2:14" ht="12.75" thickBot="1">
      <c r="B517" s="23" t="str">
        <f t="shared" ref="B517:B580" si="16">MID(C517,1,2)</f>
        <v/>
      </c>
      <c r="C517" s="15"/>
      <c r="D517" s="25"/>
      <c r="E517" s="25"/>
      <c r="F517" s="24" t="s">
        <v>18</v>
      </c>
      <c r="G517" s="26">
        <v>1</v>
      </c>
      <c r="H517" s="31"/>
      <c r="I517" s="27">
        <v>0</v>
      </c>
      <c r="J517" s="28">
        <f t="shared" ref="J517:J580" si="17">G517*I517</f>
        <v>0</v>
      </c>
      <c r="K517" s="29" t="s">
        <v>50</v>
      </c>
      <c r="L517" s="21" t="s">
        <v>21</v>
      </c>
      <c r="M517" s="29" t="s">
        <v>51</v>
      </c>
      <c r="N517" s="30" t="str">
        <f>VLOOKUP(M517,[10]OPERACIONAL!$A$1:$C$12,2,FALSE)</f>
        <v>SELECIONAR</v>
      </c>
    </row>
    <row r="518" spans="2:14" ht="12.75" thickBot="1">
      <c r="B518" s="23" t="str">
        <f t="shared" si="16"/>
        <v/>
      </c>
      <c r="C518" s="15"/>
      <c r="D518" s="25"/>
      <c r="E518" s="25"/>
      <c r="F518" s="24" t="s">
        <v>18</v>
      </c>
      <c r="G518" s="26">
        <v>1</v>
      </c>
      <c r="H518" s="31"/>
      <c r="I518" s="27">
        <v>0</v>
      </c>
      <c r="J518" s="28">
        <f t="shared" si="17"/>
        <v>0</v>
      </c>
      <c r="K518" s="29" t="s">
        <v>50</v>
      </c>
      <c r="L518" s="21" t="s">
        <v>21</v>
      </c>
      <c r="M518" s="29" t="s">
        <v>51</v>
      </c>
      <c r="N518" s="30" t="str">
        <f>VLOOKUP(M518,[10]OPERACIONAL!$A$1:$C$12,2,FALSE)</f>
        <v>SELECIONAR</v>
      </c>
    </row>
    <row r="519" spans="2:14" ht="12.75" thickBot="1">
      <c r="B519" s="23" t="str">
        <f t="shared" si="16"/>
        <v/>
      </c>
      <c r="C519" s="15"/>
      <c r="D519" s="25"/>
      <c r="E519" s="25"/>
      <c r="F519" s="24" t="s">
        <v>18</v>
      </c>
      <c r="G519" s="26">
        <v>1</v>
      </c>
      <c r="H519" s="31"/>
      <c r="I519" s="27">
        <v>0</v>
      </c>
      <c r="J519" s="28">
        <f t="shared" si="17"/>
        <v>0</v>
      </c>
      <c r="K519" s="29" t="s">
        <v>50</v>
      </c>
      <c r="L519" s="21" t="s">
        <v>21</v>
      </c>
      <c r="M519" s="29" t="s">
        <v>51</v>
      </c>
      <c r="N519" s="30" t="str">
        <f>VLOOKUP(M519,[10]OPERACIONAL!$A$1:$C$12,2,FALSE)</f>
        <v>SELECIONAR</v>
      </c>
    </row>
    <row r="520" spans="2:14" ht="12.75" thickBot="1">
      <c r="B520" s="23" t="str">
        <f t="shared" si="16"/>
        <v/>
      </c>
      <c r="C520" s="15"/>
      <c r="D520" s="25"/>
      <c r="E520" s="25"/>
      <c r="F520" s="24" t="s">
        <v>18</v>
      </c>
      <c r="G520" s="26">
        <v>1</v>
      </c>
      <c r="H520" s="31"/>
      <c r="I520" s="27">
        <v>0</v>
      </c>
      <c r="J520" s="28">
        <f t="shared" si="17"/>
        <v>0</v>
      </c>
      <c r="K520" s="29" t="s">
        <v>50</v>
      </c>
      <c r="L520" s="21" t="s">
        <v>21</v>
      </c>
      <c r="M520" s="29" t="s">
        <v>51</v>
      </c>
      <c r="N520" s="30" t="str">
        <f>VLOOKUP(M520,[10]OPERACIONAL!$A$1:$C$12,2,FALSE)</f>
        <v>SELECIONAR</v>
      </c>
    </row>
    <row r="521" spans="2:14" ht="12.75" thickBot="1">
      <c r="B521" s="23" t="str">
        <f t="shared" si="16"/>
        <v/>
      </c>
      <c r="C521" s="15"/>
      <c r="D521" s="25"/>
      <c r="E521" s="25"/>
      <c r="F521" s="24" t="s">
        <v>18</v>
      </c>
      <c r="G521" s="26">
        <v>1</v>
      </c>
      <c r="H521" s="31"/>
      <c r="I521" s="27">
        <v>0</v>
      </c>
      <c r="J521" s="28">
        <f t="shared" si="17"/>
        <v>0</v>
      </c>
      <c r="K521" s="29" t="s">
        <v>50</v>
      </c>
      <c r="L521" s="21" t="s">
        <v>21</v>
      </c>
      <c r="M521" s="29" t="s">
        <v>51</v>
      </c>
      <c r="N521" s="30" t="str">
        <f>VLOOKUP(M521,[10]OPERACIONAL!$A$1:$C$12,2,FALSE)</f>
        <v>SELECIONAR</v>
      </c>
    </row>
    <row r="522" spans="2:14" ht="12.75" thickBot="1">
      <c r="B522" s="23" t="str">
        <f t="shared" si="16"/>
        <v/>
      </c>
      <c r="C522" s="15"/>
      <c r="D522" s="25"/>
      <c r="E522" s="25"/>
      <c r="F522" s="24" t="s">
        <v>18</v>
      </c>
      <c r="G522" s="26">
        <v>1</v>
      </c>
      <c r="H522" s="31"/>
      <c r="I522" s="27">
        <v>0</v>
      </c>
      <c r="J522" s="28">
        <f t="shared" si="17"/>
        <v>0</v>
      </c>
      <c r="K522" s="29" t="s">
        <v>50</v>
      </c>
      <c r="L522" s="21" t="s">
        <v>21</v>
      </c>
      <c r="M522" s="29" t="s">
        <v>51</v>
      </c>
      <c r="N522" s="30" t="str">
        <f>VLOOKUP(M522,[10]OPERACIONAL!$A$1:$C$12,2,FALSE)</f>
        <v>SELECIONAR</v>
      </c>
    </row>
    <row r="523" spans="2:14" ht="12.75" thickBot="1">
      <c r="B523" s="23" t="str">
        <f t="shared" si="16"/>
        <v/>
      </c>
      <c r="C523" s="15"/>
      <c r="D523" s="25"/>
      <c r="E523" s="25"/>
      <c r="F523" s="24" t="s">
        <v>18</v>
      </c>
      <c r="G523" s="26">
        <v>1</v>
      </c>
      <c r="H523" s="31"/>
      <c r="I523" s="27">
        <v>0</v>
      </c>
      <c r="J523" s="28">
        <f t="shared" si="17"/>
        <v>0</v>
      </c>
      <c r="K523" s="29" t="s">
        <v>50</v>
      </c>
      <c r="L523" s="21" t="s">
        <v>21</v>
      </c>
      <c r="M523" s="29" t="s">
        <v>51</v>
      </c>
      <c r="N523" s="30" t="str">
        <f>VLOOKUP(M523,[10]OPERACIONAL!$A$1:$C$12,2,FALSE)</f>
        <v>SELECIONAR</v>
      </c>
    </row>
    <row r="524" spans="2:14" ht="12.75" thickBot="1">
      <c r="B524" s="23" t="str">
        <f t="shared" si="16"/>
        <v/>
      </c>
      <c r="C524" s="15"/>
      <c r="D524" s="25"/>
      <c r="E524" s="25"/>
      <c r="F524" s="24" t="s">
        <v>18</v>
      </c>
      <c r="G524" s="26">
        <v>1</v>
      </c>
      <c r="H524" s="31"/>
      <c r="I524" s="27">
        <v>0</v>
      </c>
      <c r="J524" s="28">
        <f t="shared" si="17"/>
        <v>0</v>
      </c>
      <c r="K524" s="29" t="s">
        <v>50</v>
      </c>
      <c r="L524" s="21" t="s">
        <v>21</v>
      </c>
      <c r="M524" s="29" t="s">
        <v>51</v>
      </c>
      <c r="N524" s="30" t="str">
        <f>VLOOKUP(M524,[10]OPERACIONAL!$A$1:$C$12,2,FALSE)</f>
        <v>SELECIONAR</v>
      </c>
    </row>
    <row r="525" spans="2:14" ht="12.75" thickBot="1">
      <c r="B525" s="23" t="str">
        <f t="shared" si="16"/>
        <v/>
      </c>
      <c r="C525" s="15"/>
      <c r="D525" s="25"/>
      <c r="E525" s="25"/>
      <c r="F525" s="24" t="s">
        <v>18</v>
      </c>
      <c r="G525" s="26">
        <v>1</v>
      </c>
      <c r="H525" s="31"/>
      <c r="I525" s="27">
        <v>0</v>
      </c>
      <c r="J525" s="28">
        <f t="shared" si="17"/>
        <v>0</v>
      </c>
      <c r="K525" s="29" t="s">
        <v>50</v>
      </c>
      <c r="L525" s="21" t="s">
        <v>21</v>
      </c>
      <c r="M525" s="29" t="s">
        <v>51</v>
      </c>
      <c r="N525" s="30" t="str">
        <f>VLOOKUP(M525,[10]OPERACIONAL!$A$1:$C$12,2,FALSE)</f>
        <v>SELECIONAR</v>
      </c>
    </row>
    <row r="526" spans="2:14" ht="12.75" thickBot="1">
      <c r="B526" s="23" t="str">
        <f t="shared" si="16"/>
        <v/>
      </c>
      <c r="C526" s="15"/>
      <c r="D526" s="25"/>
      <c r="E526" s="25"/>
      <c r="F526" s="24" t="s">
        <v>18</v>
      </c>
      <c r="G526" s="26">
        <v>1</v>
      </c>
      <c r="H526" s="31"/>
      <c r="I526" s="27">
        <v>0</v>
      </c>
      <c r="J526" s="28">
        <f t="shared" si="17"/>
        <v>0</v>
      </c>
      <c r="K526" s="29" t="s">
        <v>50</v>
      </c>
      <c r="L526" s="21" t="s">
        <v>21</v>
      </c>
      <c r="M526" s="29" t="s">
        <v>51</v>
      </c>
      <c r="N526" s="30" t="str">
        <f>VLOOKUP(M526,[10]OPERACIONAL!$A$1:$C$12,2,FALSE)</f>
        <v>SELECIONAR</v>
      </c>
    </row>
    <row r="527" spans="2:14" ht="12.75" thickBot="1">
      <c r="B527" s="23" t="str">
        <f t="shared" si="16"/>
        <v/>
      </c>
      <c r="C527" s="15"/>
      <c r="D527" s="25"/>
      <c r="E527" s="25"/>
      <c r="F527" s="24" t="s">
        <v>18</v>
      </c>
      <c r="G527" s="26">
        <v>1</v>
      </c>
      <c r="H527" s="31"/>
      <c r="I527" s="27">
        <v>0</v>
      </c>
      <c r="J527" s="28">
        <f t="shared" si="17"/>
        <v>0</v>
      </c>
      <c r="K527" s="29" t="s">
        <v>50</v>
      </c>
      <c r="L527" s="21" t="s">
        <v>21</v>
      </c>
      <c r="M527" s="29" t="s">
        <v>51</v>
      </c>
      <c r="N527" s="30" t="str">
        <f>VLOOKUP(M527,[10]OPERACIONAL!$A$1:$C$12,2,FALSE)</f>
        <v>SELECIONAR</v>
      </c>
    </row>
    <row r="528" spans="2:14" ht="12.75" thickBot="1">
      <c r="B528" s="23" t="str">
        <f t="shared" si="16"/>
        <v/>
      </c>
      <c r="C528" s="15"/>
      <c r="D528" s="25"/>
      <c r="E528" s="25"/>
      <c r="F528" s="24" t="s">
        <v>18</v>
      </c>
      <c r="G528" s="26">
        <v>1</v>
      </c>
      <c r="H528" s="31"/>
      <c r="I528" s="27">
        <v>0</v>
      </c>
      <c r="J528" s="28">
        <f t="shared" si="17"/>
        <v>0</v>
      </c>
      <c r="K528" s="29" t="s">
        <v>50</v>
      </c>
      <c r="L528" s="21" t="s">
        <v>21</v>
      </c>
      <c r="M528" s="29" t="s">
        <v>51</v>
      </c>
      <c r="N528" s="30" t="str">
        <f>VLOOKUP(M528,[10]OPERACIONAL!$A$1:$C$12,2,FALSE)</f>
        <v>SELECIONAR</v>
      </c>
    </row>
    <row r="529" spans="2:14" ht="12.75" thickBot="1">
      <c r="B529" s="23" t="str">
        <f t="shared" si="16"/>
        <v/>
      </c>
      <c r="C529" s="15"/>
      <c r="D529" s="25"/>
      <c r="E529" s="25"/>
      <c r="F529" s="24" t="s">
        <v>18</v>
      </c>
      <c r="G529" s="26">
        <v>1</v>
      </c>
      <c r="H529" s="31"/>
      <c r="I529" s="27">
        <v>0</v>
      </c>
      <c r="J529" s="28">
        <f t="shared" si="17"/>
        <v>0</v>
      </c>
      <c r="K529" s="29" t="s">
        <v>50</v>
      </c>
      <c r="L529" s="21" t="s">
        <v>21</v>
      </c>
      <c r="M529" s="29" t="s">
        <v>51</v>
      </c>
      <c r="N529" s="30" t="str">
        <f>VLOOKUP(M529,[10]OPERACIONAL!$A$1:$C$12,2,FALSE)</f>
        <v>SELECIONAR</v>
      </c>
    </row>
    <row r="530" spans="2:14" ht="12.75" thickBot="1">
      <c r="B530" s="23" t="str">
        <f t="shared" si="16"/>
        <v/>
      </c>
      <c r="C530" s="15"/>
      <c r="D530" s="25"/>
      <c r="E530" s="25"/>
      <c r="F530" s="24" t="s">
        <v>18</v>
      </c>
      <c r="G530" s="26">
        <v>1</v>
      </c>
      <c r="H530" s="31"/>
      <c r="I530" s="27">
        <v>0</v>
      </c>
      <c r="J530" s="28">
        <f t="shared" si="17"/>
        <v>0</v>
      </c>
      <c r="K530" s="29" t="s">
        <v>50</v>
      </c>
      <c r="L530" s="21" t="s">
        <v>21</v>
      </c>
      <c r="M530" s="29" t="s">
        <v>51</v>
      </c>
      <c r="N530" s="30" t="str">
        <f>VLOOKUP(M530,[10]OPERACIONAL!$A$1:$C$12,2,FALSE)</f>
        <v>SELECIONAR</v>
      </c>
    </row>
    <row r="531" spans="2:14" ht="12.75" thickBot="1">
      <c r="B531" s="23" t="str">
        <f t="shared" si="16"/>
        <v/>
      </c>
      <c r="C531" s="15"/>
      <c r="D531" s="25"/>
      <c r="E531" s="25"/>
      <c r="F531" s="24" t="s">
        <v>18</v>
      </c>
      <c r="G531" s="26">
        <v>1</v>
      </c>
      <c r="H531" s="31"/>
      <c r="I531" s="27">
        <v>0</v>
      </c>
      <c r="J531" s="28">
        <f t="shared" si="17"/>
        <v>0</v>
      </c>
      <c r="K531" s="29" t="s">
        <v>50</v>
      </c>
      <c r="L531" s="21" t="s">
        <v>21</v>
      </c>
      <c r="M531" s="29" t="s">
        <v>51</v>
      </c>
      <c r="N531" s="30" t="str">
        <f>VLOOKUP(M531,[10]OPERACIONAL!$A$1:$C$12,2,FALSE)</f>
        <v>SELECIONAR</v>
      </c>
    </row>
    <row r="532" spans="2:14" ht="12.75" thickBot="1">
      <c r="B532" s="23" t="str">
        <f t="shared" si="16"/>
        <v/>
      </c>
      <c r="C532" s="15"/>
      <c r="D532" s="25"/>
      <c r="E532" s="25"/>
      <c r="F532" s="24" t="s">
        <v>18</v>
      </c>
      <c r="G532" s="26">
        <v>1</v>
      </c>
      <c r="H532" s="31"/>
      <c r="I532" s="27">
        <v>0</v>
      </c>
      <c r="J532" s="28">
        <f t="shared" si="17"/>
        <v>0</v>
      </c>
      <c r="K532" s="29" t="s">
        <v>50</v>
      </c>
      <c r="L532" s="21" t="s">
        <v>21</v>
      </c>
      <c r="M532" s="29" t="s">
        <v>51</v>
      </c>
      <c r="N532" s="30" t="str">
        <f>VLOOKUP(M532,[10]OPERACIONAL!$A$1:$C$12,2,FALSE)</f>
        <v>SELECIONAR</v>
      </c>
    </row>
    <row r="533" spans="2:14" ht="12.75" thickBot="1">
      <c r="B533" s="23" t="str">
        <f t="shared" si="16"/>
        <v/>
      </c>
      <c r="C533" s="15"/>
      <c r="D533" s="25"/>
      <c r="E533" s="25"/>
      <c r="F533" s="24" t="s">
        <v>18</v>
      </c>
      <c r="G533" s="26">
        <v>1</v>
      </c>
      <c r="H533" s="31"/>
      <c r="I533" s="27">
        <v>0</v>
      </c>
      <c r="J533" s="28">
        <f t="shared" si="17"/>
        <v>0</v>
      </c>
      <c r="K533" s="29" t="s">
        <v>50</v>
      </c>
      <c r="L533" s="21" t="s">
        <v>21</v>
      </c>
      <c r="M533" s="29" t="s">
        <v>51</v>
      </c>
      <c r="N533" s="30" t="str">
        <f>VLOOKUP(M533,[10]OPERACIONAL!$A$1:$C$12,2,FALSE)</f>
        <v>SELECIONAR</v>
      </c>
    </row>
    <row r="534" spans="2:14" ht="12.75" thickBot="1">
      <c r="B534" s="23" t="str">
        <f t="shared" si="16"/>
        <v/>
      </c>
      <c r="C534" s="15"/>
      <c r="D534" s="25"/>
      <c r="E534" s="25"/>
      <c r="F534" s="24" t="s">
        <v>18</v>
      </c>
      <c r="G534" s="26">
        <v>1</v>
      </c>
      <c r="H534" s="31"/>
      <c r="I534" s="27">
        <v>0</v>
      </c>
      <c r="J534" s="28">
        <f t="shared" si="17"/>
        <v>0</v>
      </c>
      <c r="K534" s="29" t="s">
        <v>50</v>
      </c>
      <c r="L534" s="21" t="s">
        <v>21</v>
      </c>
      <c r="M534" s="29" t="s">
        <v>51</v>
      </c>
      <c r="N534" s="30" t="str">
        <f>VLOOKUP(M534,[10]OPERACIONAL!$A$1:$C$12,2,FALSE)</f>
        <v>SELECIONAR</v>
      </c>
    </row>
    <row r="535" spans="2:14" ht="12.75" thickBot="1">
      <c r="B535" s="23" t="str">
        <f t="shared" si="16"/>
        <v/>
      </c>
      <c r="C535" s="15"/>
      <c r="D535" s="25"/>
      <c r="E535" s="25"/>
      <c r="F535" s="24" t="s">
        <v>18</v>
      </c>
      <c r="G535" s="26">
        <v>1</v>
      </c>
      <c r="H535" s="31"/>
      <c r="I535" s="27">
        <v>0</v>
      </c>
      <c r="J535" s="28">
        <f t="shared" si="17"/>
        <v>0</v>
      </c>
      <c r="K535" s="29" t="s">
        <v>50</v>
      </c>
      <c r="L535" s="21" t="s">
        <v>21</v>
      </c>
      <c r="M535" s="29" t="s">
        <v>51</v>
      </c>
      <c r="N535" s="30" t="str">
        <f>VLOOKUP(M535,[10]OPERACIONAL!$A$1:$C$12,2,FALSE)</f>
        <v>SELECIONAR</v>
      </c>
    </row>
    <row r="536" spans="2:14" ht="12.75" thickBot="1">
      <c r="B536" s="23" t="str">
        <f t="shared" si="16"/>
        <v/>
      </c>
      <c r="C536" s="15"/>
      <c r="D536" s="25"/>
      <c r="E536" s="25"/>
      <c r="F536" s="24" t="s">
        <v>18</v>
      </c>
      <c r="G536" s="26">
        <v>1</v>
      </c>
      <c r="H536" s="31"/>
      <c r="I536" s="27">
        <v>0</v>
      </c>
      <c r="J536" s="28">
        <f t="shared" si="17"/>
        <v>0</v>
      </c>
      <c r="K536" s="29" t="s">
        <v>50</v>
      </c>
      <c r="L536" s="21" t="s">
        <v>21</v>
      </c>
      <c r="M536" s="29" t="s">
        <v>51</v>
      </c>
      <c r="N536" s="30" t="str">
        <f>VLOOKUP(M536,[10]OPERACIONAL!$A$1:$C$12,2,FALSE)</f>
        <v>SELECIONAR</v>
      </c>
    </row>
    <row r="537" spans="2:14" ht="12.75" thickBot="1">
      <c r="B537" s="23" t="str">
        <f t="shared" si="16"/>
        <v/>
      </c>
      <c r="C537" s="15"/>
      <c r="D537" s="25"/>
      <c r="E537" s="25"/>
      <c r="F537" s="24" t="s">
        <v>18</v>
      </c>
      <c r="G537" s="26">
        <v>1</v>
      </c>
      <c r="H537" s="31"/>
      <c r="I537" s="27">
        <v>0</v>
      </c>
      <c r="J537" s="28">
        <f t="shared" si="17"/>
        <v>0</v>
      </c>
      <c r="K537" s="29" t="s">
        <v>50</v>
      </c>
      <c r="L537" s="21" t="s">
        <v>21</v>
      </c>
      <c r="M537" s="29" t="s">
        <v>51</v>
      </c>
      <c r="N537" s="30" t="str">
        <f>VLOOKUP(M537,[10]OPERACIONAL!$A$1:$C$12,2,FALSE)</f>
        <v>SELECIONAR</v>
      </c>
    </row>
    <row r="538" spans="2:14" ht="12.75" thickBot="1">
      <c r="B538" s="23" t="str">
        <f t="shared" si="16"/>
        <v/>
      </c>
      <c r="C538" s="15"/>
      <c r="D538" s="25"/>
      <c r="E538" s="25"/>
      <c r="F538" s="24" t="s">
        <v>18</v>
      </c>
      <c r="G538" s="26">
        <v>1</v>
      </c>
      <c r="H538" s="31"/>
      <c r="I538" s="27">
        <v>0</v>
      </c>
      <c r="J538" s="28">
        <f t="shared" si="17"/>
        <v>0</v>
      </c>
      <c r="K538" s="29" t="s">
        <v>50</v>
      </c>
      <c r="L538" s="21" t="s">
        <v>21</v>
      </c>
      <c r="M538" s="29" t="s">
        <v>51</v>
      </c>
      <c r="N538" s="30" t="str">
        <f>VLOOKUP(M538,[10]OPERACIONAL!$A$1:$C$12,2,FALSE)</f>
        <v>SELECIONAR</v>
      </c>
    </row>
    <row r="539" spans="2:14" ht="12.75" thickBot="1">
      <c r="B539" s="23" t="str">
        <f t="shared" si="16"/>
        <v/>
      </c>
      <c r="C539" s="15"/>
      <c r="D539" s="25"/>
      <c r="E539" s="25"/>
      <c r="F539" s="24" t="s">
        <v>18</v>
      </c>
      <c r="G539" s="26">
        <v>1</v>
      </c>
      <c r="H539" s="31"/>
      <c r="I539" s="27">
        <v>0</v>
      </c>
      <c r="J539" s="28">
        <f t="shared" si="17"/>
        <v>0</v>
      </c>
      <c r="K539" s="29" t="s">
        <v>50</v>
      </c>
      <c r="L539" s="21" t="s">
        <v>21</v>
      </c>
      <c r="M539" s="29" t="s">
        <v>51</v>
      </c>
      <c r="N539" s="30" t="str">
        <f>VLOOKUP(M539,[10]OPERACIONAL!$A$1:$C$12,2,FALSE)</f>
        <v>SELECIONAR</v>
      </c>
    </row>
    <row r="540" spans="2:14" ht="12.75" thickBot="1">
      <c r="B540" s="23" t="str">
        <f t="shared" si="16"/>
        <v/>
      </c>
      <c r="C540" s="15"/>
      <c r="D540" s="25"/>
      <c r="E540" s="25"/>
      <c r="F540" s="24" t="s">
        <v>18</v>
      </c>
      <c r="G540" s="26">
        <v>1</v>
      </c>
      <c r="H540" s="31"/>
      <c r="I540" s="27">
        <v>0</v>
      </c>
      <c r="J540" s="28">
        <f t="shared" si="17"/>
        <v>0</v>
      </c>
      <c r="K540" s="29" t="s">
        <v>50</v>
      </c>
      <c r="L540" s="21" t="s">
        <v>21</v>
      </c>
      <c r="M540" s="29" t="s">
        <v>51</v>
      </c>
      <c r="N540" s="30" t="str">
        <f>VLOOKUP(M540,[10]OPERACIONAL!$A$1:$C$12,2,FALSE)</f>
        <v>SELECIONAR</v>
      </c>
    </row>
    <row r="541" spans="2:14" ht="12.75" thickBot="1">
      <c r="B541" s="23" t="str">
        <f t="shared" si="16"/>
        <v/>
      </c>
      <c r="C541" s="15"/>
      <c r="D541" s="25"/>
      <c r="E541" s="25"/>
      <c r="F541" s="24" t="s">
        <v>18</v>
      </c>
      <c r="G541" s="26">
        <v>1</v>
      </c>
      <c r="H541" s="31"/>
      <c r="I541" s="27">
        <v>0</v>
      </c>
      <c r="J541" s="28">
        <f t="shared" si="17"/>
        <v>0</v>
      </c>
      <c r="K541" s="29" t="s">
        <v>50</v>
      </c>
      <c r="L541" s="21" t="s">
        <v>21</v>
      </c>
      <c r="M541" s="29" t="s">
        <v>51</v>
      </c>
      <c r="N541" s="30" t="str">
        <f>VLOOKUP(M541,[10]OPERACIONAL!$A$1:$C$12,2,FALSE)</f>
        <v>SELECIONAR</v>
      </c>
    </row>
    <row r="542" spans="2:14" ht="12.75" thickBot="1">
      <c r="B542" s="23" t="str">
        <f t="shared" si="16"/>
        <v/>
      </c>
      <c r="C542" s="15"/>
      <c r="D542" s="25"/>
      <c r="E542" s="25"/>
      <c r="F542" s="24" t="s">
        <v>18</v>
      </c>
      <c r="G542" s="26">
        <v>1</v>
      </c>
      <c r="H542" s="31"/>
      <c r="I542" s="27">
        <v>0</v>
      </c>
      <c r="J542" s="28">
        <f t="shared" si="17"/>
        <v>0</v>
      </c>
      <c r="K542" s="29" t="s">
        <v>50</v>
      </c>
      <c r="L542" s="21" t="s">
        <v>21</v>
      </c>
      <c r="M542" s="29" t="s">
        <v>51</v>
      </c>
      <c r="N542" s="30" t="str">
        <f>VLOOKUP(M542,[10]OPERACIONAL!$A$1:$C$12,2,FALSE)</f>
        <v>SELECIONAR</v>
      </c>
    </row>
    <row r="543" spans="2:14" ht="12.75" thickBot="1">
      <c r="B543" s="23" t="str">
        <f t="shared" si="16"/>
        <v/>
      </c>
      <c r="C543" s="15"/>
      <c r="D543" s="25"/>
      <c r="E543" s="25"/>
      <c r="F543" s="24" t="s">
        <v>18</v>
      </c>
      <c r="G543" s="26">
        <v>1</v>
      </c>
      <c r="H543" s="31"/>
      <c r="I543" s="27">
        <v>0</v>
      </c>
      <c r="J543" s="28">
        <f t="shared" si="17"/>
        <v>0</v>
      </c>
      <c r="K543" s="29" t="s">
        <v>50</v>
      </c>
      <c r="L543" s="21" t="s">
        <v>21</v>
      </c>
      <c r="M543" s="29" t="s">
        <v>51</v>
      </c>
      <c r="N543" s="30" t="str">
        <f>VLOOKUP(M543,[10]OPERACIONAL!$A$1:$C$12,2,FALSE)</f>
        <v>SELECIONAR</v>
      </c>
    </row>
    <row r="544" spans="2:14" ht="12.75" thickBot="1">
      <c r="B544" s="23" t="str">
        <f t="shared" si="16"/>
        <v/>
      </c>
      <c r="C544" s="15"/>
      <c r="D544" s="25"/>
      <c r="E544" s="25"/>
      <c r="F544" s="24" t="s">
        <v>18</v>
      </c>
      <c r="G544" s="26">
        <v>1</v>
      </c>
      <c r="H544" s="31"/>
      <c r="I544" s="27">
        <v>0</v>
      </c>
      <c r="J544" s="28">
        <f t="shared" si="17"/>
        <v>0</v>
      </c>
      <c r="K544" s="29" t="s">
        <v>50</v>
      </c>
      <c r="L544" s="21" t="s">
        <v>21</v>
      </c>
      <c r="M544" s="29" t="s">
        <v>51</v>
      </c>
      <c r="N544" s="30" t="str">
        <f>VLOOKUP(M544,[10]OPERACIONAL!$A$1:$C$12,2,FALSE)</f>
        <v>SELECIONAR</v>
      </c>
    </row>
    <row r="545" spans="2:14" ht="12.75" thickBot="1">
      <c r="B545" s="23" t="str">
        <f t="shared" si="16"/>
        <v/>
      </c>
      <c r="C545" s="15"/>
      <c r="D545" s="25"/>
      <c r="E545" s="25"/>
      <c r="F545" s="24" t="s">
        <v>18</v>
      </c>
      <c r="G545" s="26">
        <v>1</v>
      </c>
      <c r="H545" s="31"/>
      <c r="I545" s="27">
        <v>0</v>
      </c>
      <c r="J545" s="28">
        <f t="shared" si="17"/>
        <v>0</v>
      </c>
      <c r="K545" s="29" t="s">
        <v>50</v>
      </c>
      <c r="L545" s="21" t="s">
        <v>21</v>
      </c>
      <c r="M545" s="29" t="s">
        <v>51</v>
      </c>
      <c r="N545" s="30" t="str">
        <f>VLOOKUP(M545,[10]OPERACIONAL!$A$1:$C$12,2,FALSE)</f>
        <v>SELECIONAR</v>
      </c>
    </row>
    <row r="546" spans="2:14" ht="12.75" thickBot="1">
      <c r="B546" s="23" t="str">
        <f t="shared" si="16"/>
        <v/>
      </c>
      <c r="C546" s="15"/>
      <c r="D546" s="25"/>
      <c r="E546" s="25"/>
      <c r="F546" s="24" t="s">
        <v>18</v>
      </c>
      <c r="G546" s="26">
        <v>1</v>
      </c>
      <c r="H546" s="31"/>
      <c r="I546" s="27">
        <v>0</v>
      </c>
      <c r="J546" s="28">
        <f t="shared" si="17"/>
        <v>0</v>
      </c>
      <c r="K546" s="29" t="s">
        <v>50</v>
      </c>
      <c r="L546" s="21" t="s">
        <v>21</v>
      </c>
      <c r="M546" s="29" t="s">
        <v>51</v>
      </c>
      <c r="N546" s="30" t="str">
        <f>VLOOKUP(M546,[10]OPERACIONAL!$A$1:$C$12,2,FALSE)</f>
        <v>SELECIONAR</v>
      </c>
    </row>
    <row r="547" spans="2:14" ht="12.75" thickBot="1">
      <c r="B547" s="23" t="str">
        <f t="shared" si="16"/>
        <v/>
      </c>
      <c r="C547" s="15"/>
      <c r="D547" s="25"/>
      <c r="E547" s="25"/>
      <c r="F547" s="24" t="s">
        <v>18</v>
      </c>
      <c r="G547" s="26">
        <v>1</v>
      </c>
      <c r="H547" s="31"/>
      <c r="I547" s="27">
        <v>0</v>
      </c>
      <c r="J547" s="28">
        <f t="shared" si="17"/>
        <v>0</v>
      </c>
      <c r="K547" s="29" t="s">
        <v>50</v>
      </c>
      <c r="L547" s="21" t="s">
        <v>21</v>
      </c>
      <c r="M547" s="29" t="s">
        <v>51</v>
      </c>
      <c r="N547" s="30" t="str">
        <f>VLOOKUP(M547,[10]OPERACIONAL!$A$1:$C$12,2,FALSE)</f>
        <v>SELECIONAR</v>
      </c>
    </row>
    <row r="548" spans="2:14" ht="12.75" thickBot="1">
      <c r="B548" s="23" t="str">
        <f t="shared" si="16"/>
        <v/>
      </c>
      <c r="C548" s="15"/>
      <c r="D548" s="25"/>
      <c r="E548" s="25"/>
      <c r="F548" s="24" t="s">
        <v>18</v>
      </c>
      <c r="G548" s="26">
        <v>1</v>
      </c>
      <c r="H548" s="31"/>
      <c r="I548" s="27">
        <v>0</v>
      </c>
      <c r="J548" s="28">
        <f t="shared" si="17"/>
        <v>0</v>
      </c>
      <c r="K548" s="29" t="s">
        <v>50</v>
      </c>
      <c r="L548" s="21" t="s">
        <v>21</v>
      </c>
      <c r="M548" s="29" t="s">
        <v>51</v>
      </c>
      <c r="N548" s="30" t="str">
        <f>VLOOKUP(M548,[10]OPERACIONAL!$A$1:$C$12,2,FALSE)</f>
        <v>SELECIONAR</v>
      </c>
    </row>
    <row r="549" spans="2:14" ht="12.75" thickBot="1">
      <c r="B549" s="23" t="str">
        <f t="shared" si="16"/>
        <v/>
      </c>
      <c r="C549" s="15"/>
      <c r="D549" s="25"/>
      <c r="E549" s="25"/>
      <c r="F549" s="24" t="s">
        <v>18</v>
      </c>
      <c r="G549" s="26">
        <v>1</v>
      </c>
      <c r="H549" s="31"/>
      <c r="I549" s="27">
        <v>0</v>
      </c>
      <c r="J549" s="28">
        <f t="shared" si="17"/>
        <v>0</v>
      </c>
      <c r="K549" s="29" t="s">
        <v>50</v>
      </c>
      <c r="L549" s="21" t="s">
        <v>21</v>
      </c>
      <c r="M549" s="29" t="s">
        <v>51</v>
      </c>
      <c r="N549" s="30" t="str">
        <f>VLOOKUP(M549,[10]OPERACIONAL!$A$1:$C$12,2,FALSE)</f>
        <v>SELECIONAR</v>
      </c>
    </row>
    <row r="550" spans="2:14" ht="12.75" thickBot="1">
      <c r="B550" s="23" t="str">
        <f t="shared" si="16"/>
        <v/>
      </c>
      <c r="C550" s="15"/>
      <c r="D550" s="25"/>
      <c r="E550" s="25"/>
      <c r="F550" s="24" t="s">
        <v>18</v>
      </c>
      <c r="G550" s="26">
        <v>1</v>
      </c>
      <c r="H550" s="31"/>
      <c r="I550" s="27">
        <v>0</v>
      </c>
      <c r="J550" s="28">
        <f t="shared" si="17"/>
        <v>0</v>
      </c>
      <c r="K550" s="29" t="s">
        <v>50</v>
      </c>
      <c r="L550" s="21" t="s">
        <v>21</v>
      </c>
      <c r="M550" s="29" t="s">
        <v>51</v>
      </c>
      <c r="N550" s="30" t="str">
        <f>VLOOKUP(M550,[10]OPERACIONAL!$A$1:$C$12,2,FALSE)</f>
        <v>SELECIONAR</v>
      </c>
    </row>
    <row r="551" spans="2:14" ht="12.75" thickBot="1">
      <c r="B551" s="23" t="str">
        <f t="shared" si="16"/>
        <v/>
      </c>
      <c r="C551" s="15"/>
      <c r="D551" s="25"/>
      <c r="E551" s="25"/>
      <c r="F551" s="24" t="s">
        <v>18</v>
      </c>
      <c r="G551" s="26">
        <v>1</v>
      </c>
      <c r="H551" s="31"/>
      <c r="I551" s="27">
        <v>0</v>
      </c>
      <c r="J551" s="28">
        <f t="shared" si="17"/>
        <v>0</v>
      </c>
      <c r="K551" s="29" t="s">
        <v>50</v>
      </c>
      <c r="L551" s="21" t="s">
        <v>21</v>
      </c>
      <c r="M551" s="29" t="s">
        <v>51</v>
      </c>
      <c r="N551" s="30" t="str">
        <f>VLOOKUP(M551,[10]OPERACIONAL!$A$1:$C$12,2,FALSE)</f>
        <v>SELECIONAR</v>
      </c>
    </row>
    <row r="552" spans="2:14" ht="12.75" thickBot="1">
      <c r="B552" s="23" t="str">
        <f t="shared" si="16"/>
        <v/>
      </c>
      <c r="C552" s="15"/>
      <c r="D552" s="25"/>
      <c r="E552" s="25"/>
      <c r="F552" s="24" t="s">
        <v>18</v>
      </c>
      <c r="G552" s="26">
        <v>1</v>
      </c>
      <c r="H552" s="31"/>
      <c r="I552" s="27">
        <v>0</v>
      </c>
      <c r="J552" s="28">
        <f t="shared" si="17"/>
        <v>0</v>
      </c>
      <c r="K552" s="29" t="s">
        <v>50</v>
      </c>
      <c r="L552" s="21" t="s">
        <v>21</v>
      </c>
      <c r="M552" s="29" t="s">
        <v>51</v>
      </c>
      <c r="N552" s="30" t="str">
        <f>VLOOKUP(M552,[10]OPERACIONAL!$A$1:$C$12,2,FALSE)</f>
        <v>SELECIONAR</v>
      </c>
    </row>
    <row r="553" spans="2:14" ht="12.75" thickBot="1">
      <c r="B553" s="23" t="str">
        <f t="shared" si="16"/>
        <v/>
      </c>
      <c r="C553" s="15"/>
      <c r="D553" s="25"/>
      <c r="E553" s="25"/>
      <c r="F553" s="24" t="s">
        <v>18</v>
      </c>
      <c r="G553" s="26">
        <v>1</v>
      </c>
      <c r="H553" s="31"/>
      <c r="I553" s="27">
        <v>0</v>
      </c>
      <c r="J553" s="28">
        <f t="shared" si="17"/>
        <v>0</v>
      </c>
      <c r="K553" s="29" t="s">
        <v>50</v>
      </c>
      <c r="L553" s="21" t="s">
        <v>21</v>
      </c>
      <c r="M553" s="29" t="s">
        <v>51</v>
      </c>
      <c r="N553" s="30" t="str">
        <f>VLOOKUP(M553,[10]OPERACIONAL!$A$1:$C$12,2,FALSE)</f>
        <v>SELECIONAR</v>
      </c>
    </row>
    <row r="554" spans="2:14" ht="12.75" thickBot="1">
      <c r="B554" s="23" t="str">
        <f t="shared" si="16"/>
        <v/>
      </c>
      <c r="C554" s="15"/>
      <c r="D554" s="25"/>
      <c r="E554" s="25"/>
      <c r="F554" s="24" t="s">
        <v>18</v>
      </c>
      <c r="G554" s="26">
        <v>1</v>
      </c>
      <c r="H554" s="31"/>
      <c r="I554" s="27">
        <v>0</v>
      </c>
      <c r="J554" s="28">
        <f t="shared" si="17"/>
        <v>0</v>
      </c>
      <c r="K554" s="29" t="s">
        <v>50</v>
      </c>
      <c r="L554" s="21" t="s">
        <v>21</v>
      </c>
      <c r="M554" s="29" t="s">
        <v>51</v>
      </c>
      <c r="N554" s="30" t="str">
        <f>VLOOKUP(M554,[10]OPERACIONAL!$A$1:$C$12,2,FALSE)</f>
        <v>SELECIONAR</v>
      </c>
    </row>
    <row r="555" spans="2:14" ht="12.75" thickBot="1">
      <c r="B555" s="23" t="str">
        <f t="shared" si="16"/>
        <v/>
      </c>
      <c r="C555" s="15"/>
      <c r="D555" s="25"/>
      <c r="E555" s="25"/>
      <c r="F555" s="24" t="s">
        <v>18</v>
      </c>
      <c r="G555" s="26">
        <v>1</v>
      </c>
      <c r="H555" s="31"/>
      <c r="I555" s="27">
        <v>0</v>
      </c>
      <c r="J555" s="28">
        <f t="shared" si="17"/>
        <v>0</v>
      </c>
      <c r="K555" s="29" t="s">
        <v>50</v>
      </c>
      <c r="L555" s="21" t="s">
        <v>21</v>
      </c>
      <c r="M555" s="29" t="s">
        <v>51</v>
      </c>
      <c r="N555" s="30" t="str">
        <f>VLOOKUP(M555,[10]OPERACIONAL!$A$1:$C$12,2,FALSE)</f>
        <v>SELECIONAR</v>
      </c>
    </row>
    <row r="556" spans="2:14" ht="12.75" thickBot="1">
      <c r="B556" s="23" t="str">
        <f t="shared" si="16"/>
        <v/>
      </c>
      <c r="C556" s="15"/>
      <c r="D556" s="25"/>
      <c r="E556" s="25"/>
      <c r="F556" s="24" t="s">
        <v>18</v>
      </c>
      <c r="G556" s="26">
        <v>1</v>
      </c>
      <c r="H556" s="31"/>
      <c r="I556" s="27">
        <v>0</v>
      </c>
      <c r="J556" s="28">
        <f t="shared" si="17"/>
        <v>0</v>
      </c>
      <c r="K556" s="29" t="s">
        <v>50</v>
      </c>
      <c r="L556" s="21" t="s">
        <v>21</v>
      </c>
      <c r="M556" s="29" t="s">
        <v>51</v>
      </c>
      <c r="N556" s="30" t="str">
        <f>VLOOKUP(M556,[10]OPERACIONAL!$A$1:$C$12,2,FALSE)</f>
        <v>SELECIONAR</v>
      </c>
    </row>
    <row r="557" spans="2:14" ht="12.75" thickBot="1">
      <c r="B557" s="23" t="str">
        <f t="shared" si="16"/>
        <v/>
      </c>
      <c r="C557" s="15"/>
      <c r="D557" s="25"/>
      <c r="E557" s="25"/>
      <c r="F557" s="24" t="s">
        <v>18</v>
      </c>
      <c r="G557" s="26">
        <v>1</v>
      </c>
      <c r="H557" s="31"/>
      <c r="I557" s="27">
        <v>0</v>
      </c>
      <c r="J557" s="28">
        <f t="shared" si="17"/>
        <v>0</v>
      </c>
      <c r="K557" s="29" t="s">
        <v>50</v>
      </c>
      <c r="L557" s="21" t="s">
        <v>21</v>
      </c>
      <c r="M557" s="29" t="s">
        <v>51</v>
      </c>
      <c r="N557" s="30" t="str">
        <f>VLOOKUP(M557,[10]OPERACIONAL!$A$1:$C$12,2,FALSE)</f>
        <v>SELECIONAR</v>
      </c>
    </row>
    <row r="558" spans="2:14" ht="12.75" thickBot="1">
      <c r="B558" s="23" t="str">
        <f t="shared" si="16"/>
        <v/>
      </c>
      <c r="C558" s="15"/>
      <c r="D558" s="25"/>
      <c r="E558" s="25"/>
      <c r="F558" s="24" t="s">
        <v>18</v>
      </c>
      <c r="G558" s="26">
        <v>1</v>
      </c>
      <c r="H558" s="31"/>
      <c r="I558" s="27">
        <v>0</v>
      </c>
      <c r="J558" s="28">
        <f t="shared" si="17"/>
        <v>0</v>
      </c>
      <c r="K558" s="29" t="s">
        <v>50</v>
      </c>
      <c r="L558" s="21" t="s">
        <v>21</v>
      </c>
      <c r="M558" s="29" t="s">
        <v>51</v>
      </c>
      <c r="N558" s="30" t="str">
        <f>VLOOKUP(M558,[10]OPERACIONAL!$A$1:$C$12,2,FALSE)</f>
        <v>SELECIONAR</v>
      </c>
    </row>
    <row r="559" spans="2:14" ht="12.75" thickBot="1">
      <c r="B559" s="23" t="str">
        <f t="shared" si="16"/>
        <v/>
      </c>
      <c r="C559" s="15"/>
      <c r="D559" s="25"/>
      <c r="E559" s="25"/>
      <c r="F559" s="24" t="s">
        <v>18</v>
      </c>
      <c r="G559" s="26">
        <v>1</v>
      </c>
      <c r="H559" s="31"/>
      <c r="I559" s="27">
        <v>0</v>
      </c>
      <c r="J559" s="28">
        <f t="shared" si="17"/>
        <v>0</v>
      </c>
      <c r="K559" s="29" t="s">
        <v>50</v>
      </c>
      <c r="L559" s="21" t="s">
        <v>21</v>
      </c>
      <c r="M559" s="29" t="s">
        <v>51</v>
      </c>
      <c r="N559" s="30" t="str">
        <f>VLOOKUP(M559,[10]OPERACIONAL!$A$1:$C$12,2,FALSE)</f>
        <v>SELECIONAR</v>
      </c>
    </row>
    <row r="560" spans="2:14" ht="12.75" thickBot="1">
      <c r="B560" s="23" t="str">
        <f t="shared" si="16"/>
        <v/>
      </c>
      <c r="C560" s="15"/>
      <c r="D560" s="25"/>
      <c r="E560" s="25"/>
      <c r="F560" s="24" t="s">
        <v>18</v>
      </c>
      <c r="G560" s="26">
        <v>1</v>
      </c>
      <c r="H560" s="31"/>
      <c r="I560" s="27">
        <v>0</v>
      </c>
      <c r="J560" s="28">
        <f t="shared" si="17"/>
        <v>0</v>
      </c>
      <c r="K560" s="29" t="s">
        <v>50</v>
      </c>
      <c r="L560" s="21" t="s">
        <v>21</v>
      </c>
      <c r="M560" s="29" t="s">
        <v>51</v>
      </c>
      <c r="N560" s="30" t="str">
        <f>VLOOKUP(M560,[10]OPERACIONAL!$A$1:$C$12,2,FALSE)</f>
        <v>SELECIONAR</v>
      </c>
    </row>
    <row r="561" spans="2:14" ht="12.75" thickBot="1">
      <c r="B561" s="23" t="str">
        <f t="shared" si="16"/>
        <v/>
      </c>
      <c r="C561" s="15"/>
      <c r="D561" s="25"/>
      <c r="E561" s="25"/>
      <c r="F561" s="24" t="s">
        <v>18</v>
      </c>
      <c r="G561" s="26">
        <v>1</v>
      </c>
      <c r="H561" s="31"/>
      <c r="I561" s="27">
        <v>0</v>
      </c>
      <c r="J561" s="28">
        <f t="shared" si="17"/>
        <v>0</v>
      </c>
      <c r="K561" s="29" t="s">
        <v>50</v>
      </c>
      <c r="L561" s="21" t="s">
        <v>21</v>
      </c>
      <c r="M561" s="29" t="s">
        <v>51</v>
      </c>
      <c r="N561" s="30" t="str">
        <f>VLOOKUP(M561,[10]OPERACIONAL!$A$1:$C$12,2,FALSE)</f>
        <v>SELECIONAR</v>
      </c>
    </row>
    <row r="562" spans="2:14" ht="12.75" thickBot="1">
      <c r="B562" s="23" t="str">
        <f t="shared" si="16"/>
        <v/>
      </c>
      <c r="C562" s="15"/>
      <c r="D562" s="25"/>
      <c r="E562" s="25"/>
      <c r="F562" s="24" t="s">
        <v>18</v>
      </c>
      <c r="G562" s="26">
        <v>1</v>
      </c>
      <c r="H562" s="31"/>
      <c r="I562" s="27">
        <v>0</v>
      </c>
      <c r="J562" s="28">
        <f t="shared" si="17"/>
        <v>0</v>
      </c>
      <c r="K562" s="29" t="s">
        <v>50</v>
      </c>
      <c r="L562" s="21" t="s">
        <v>21</v>
      </c>
      <c r="M562" s="29" t="s">
        <v>51</v>
      </c>
      <c r="N562" s="30" t="str">
        <f>VLOOKUP(M562,[10]OPERACIONAL!$A$1:$C$12,2,FALSE)</f>
        <v>SELECIONAR</v>
      </c>
    </row>
    <row r="563" spans="2:14" ht="12.75" thickBot="1">
      <c r="B563" s="23" t="str">
        <f t="shared" si="16"/>
        <v/>
      </c>
      <c r="C563" s="15"/>
      <c r="D563" s="25"/>
      <c r="E563" s="25"/>
      <c r="F563" s="24" t="s">
        <v>18</v>
      </c>
      <c r="G563" s="26">
        <v>1</v>
      </c>
      <c r="H563" s="31"/>
      <c r="I563" s="27">
        <v>0</v>
      </c>
      <c r="J563" s="28">
        <f t="shared" si="17"/>
        <v>0</v>
      </c>
      <c r="K563" s="29" t="s">
        <v>50</v>
      </c>
      <c r="L563" s="21" t="s">
        <v>21</v>
      </c>
      <c r="M563" s="29" t="s">
        <v>51</v>
      </c>
      <c r="N563" s="30" t="str">
        <f>VLOOKUP(M563,[10]OPERACIONAL!$A$1:$C$12,2,FALSE)</f>
        <v>SELECIONAR</v>
      </c>
    </row>
    <row r="564" spans="2:14" ht="12.75" thickBot="1">
      <c r="B564" s="23" t="str">
        <f t="shared" si="16"/>
        <v/>
      </c>
      <c r="C564" s="15"/>
      <c r="D564" s="25"/>
      <c r="E564" s="25"/>
      <c r="F564" s="24" t="s">
        <v>18</v>
      </c>
      <c r="G564" s="26">
        <v>1</v>
      </c>
      <c r="H564" s="31"/>
      <c r="I564" s="27">
        <v>0</v>
      </c>
      <c r="J564" s="28">
        <f t="shared" si="17"/>
        <v>0</v>
      </c>
      <c r="K564" s="29" t="s">
        <v>50</v>
      </c>
      <c r="L564" s="21" t="s">
        <v>21</v>
      </c>
      <c r="M564" s="29" t="s">
        <v>51</v>
      </c>
      <c r="N564" s="30" t="str">
        <f>VLOOKUP(M564,[10]OPERACIONAL!$A$1:$C$12,2,FALSE)</f>
        <v>SELECIONAR</v>
      </c>
    </row>
    <row r="565" spans="2:14" ht="12.75" thickBot="1">
      <c r="B565" s="23" t="str">
        <f t="shared" si="16"/>
        <v/>
      </c>
      <c r="C565" s="15"/>
      <c r="D565" s="25"/>
      <c r="E565" s="25"/>
      <c r="F565" s="24" t="s">
        <v>18</v>
      </c>
      <c r="G565" s="26">
        <v>1</v>
      </c>
      <c r="H565" s="31"/>
      <c r="I565" s="27">
        <v>0</v>
      </c>
      <c r="J565" s="28">
        <f t="shared" si="17"/>
        <v>0</v>
      </c>
      <c r="K565" s="29" t="s">
        <v>50</v>
      </c>
      <c r="L565" s="21" t="s">
        <v>21</v>
      </c>
      <c r="M565" s="29" t="s">
        <v>51</v>
      </c>
      <c r="N565" s="30" t="str">
        <f>VLOOKUP(M565,[10]OPERACIONAL!$A$1:$C$12,2,FALSE)</f>
        <v>SELECIONAR</v>
      </c>
    </row>
    <row r="566" spans="2:14" ht="12.75" thickBot="1">
      <c r="B566" s="23" t="str">
        <f t="shared" si="16"/>
        <v/>
      </c>
      <c r="C566" s="15"/>
      <c r="D566" s="25"/>
      <c r="E566" s="25"/>
      <c r="F566" s="24" t="s">
        <v>18</v>
      </c>
      <c r="G566" s="26">
        <v>1</v>
      </c>
      <c r="H566" s="31"/>
      <c r="I566" s="27">
        <v>0</v>
      </c>
      <c r="J566" s="28">
        <f t="shared" si="17"/>
        <v>0</v>
      </c>
      <c r="K566" s="29" t="s">
        <v>50</v>
      </c>
      <c r="L566" s="21" t="s">
        <v>21</v>
      </c>
      <c r="M566" s="29" t="s">
        <v>51</v>
      </c>
      <c r="N566" s="30" t="str">
        <f>VLOOKUP(M566,[10]OPERACIONAL!$A$1:$C$12,2,FALSE)</f>
        <v>SELECIONAR</v>
      </c>
    </row>
    <row r="567" spans="2:14" ht="12.75" thickBot="1">
      <c r="B567" s="23" t="str">
        <f t="shared" si="16"/>
        <v/>
      </c>
      <c r="C567" s="15"/>
      <c r="D567" s="25"/>
      <c r="E567" s="25"/>
      <c r="F567" s="24" t="s">
        <v>18</v>
      </c>
      <c r="G567" s="26">
        <v>1</v>
      </c>
      <c r="H567" s="31"/>
      <c r="I567" s="27">
        <v>0</v>
      </c>
      <c r="J567" s="28">
        <f t="shared" si="17"/>
        <v>0</v>
      </c>
      <c r="K567" s="29" t="s">
        <v>50</v>
      </c>
      <c r="L567" s="21" t="s">
        <v>21</v>
      </c>
      <c r="M567" s="29" t="s">
        <v>51</v>
      </c>
      <c r="N567" s="30" t="str">
        <f>VLOOKUP(M567,[10]OPERACIONAL!$A$1:$C$12,2,FALSE)</f>
        <v>SELECIONAR</v>
      </c>
    </row>
    <row r="568" spans="2:14" ht="12.75" thickBot="1">
      <c r="B568" s="23" t="str">
        <f t="shared" si="16"/>
        <v/>
      </c>
      <c r="C568" s="15"/>
      <c r="D568" s="25"/>
      <c r="E568" s="25"/>
      <c r="F568" s="24" t="s">
        <v>18</v>
      </c>
      <c r="G568" s="26">
        <v>1</v>
      </c>
      <c r="H568" s="31"/>
      <c r="I568" s="27">
        <v>0</v>
      </c>
      <c r="J568" s="28">
        <f t="shared" si="17"/>
        <v>0</v>
      </c>
      <c r="K568" s="29" t="s">
        <v>50</v>
      </c>
      <c r="L568" s="21" t="s">
        <v>21</v>
      </c>
      <c r="M568" s="29" t="s">
        <v>51</v>
      </c>
      <c r="N568" s="30" t="str">
        <f>VLOOKUP(M568,[10]OPERACIONAL!$A$1:$C$12,2,FALSE)</f>
        <v>SELECIONAR</v>
      </c>
    </row>
    <row r="569" spans="2:14" ht="12.75" thickBot="1">
      <c r="B569" s="23" t="str">
        <f t="shared" si="16"/>
        <v/>
      </c>
      <c r="C569" s="15"/>
      <c r="D569" s="25"/>
      <c r="E569" s="25"/>
      <c r="F569" s="24" t="s">
        <v>18</v>
      </c>
      <c r="G569" s="26">
        <v>1</v>
      </c>
      <c r="H569" s="31"/>
      <c r="I569" s="27">
        <v>0</v>
      </c>
      <c r="J569" s="28">
        <f t="shared" si="17"/>
        <v>0</v>
      </c>
      <c r="K569" s="29" t="s">
        <v>50</v>
      </c>
      <c r="L569" s="21" t="s">
        <v>21</v>
      </c>
      <c r="M569" s="29" t="s">
        <v>51</v>
      </c>
      <c r="N569" s="30" t="str">
        <f>VLOOKUP(M569,[10]OPERACIONAL!$A$1:$C$12,2,FALSE)</f>
        <v>SELECIONAR</v>
      </c>
    </row>
    <row r="570" spans="2:14" ht="12.75" thickBot="1">
      <c r="B570" s="23" t="str">
        <f t="shared" si="16"/>
        <v/>
      </c>
      <c r="C570" s="15"/>
      <c r="D570" s="25"/>
      <c r="E570" s="25"/>
      <c r="F570" s="24" t="s">
        <v>18</v>
      </c>
      <c r="G570" s="26">
        <v>1</v>
      </c>
      <c r="H570" s="31"/>
      <c r="I570" s="27">
        <v>0</v>
      </c>
      <c r="J570" s="28">
        <f t="shared" si="17"/>
        <v>0</v>
      </c>
      <c r="K570" s="29" t="s">
        <v>50</v>
      </c>
      <c r="L570" s="21" t="s">
        <v>21</v>
      </c>
      <c r="M570" s="29" t="s">
        <v>51</v>
      </c>
      <c r="N570" s="30" t="str">
        <f>VLOOKUP(M570,[10]OPERACIONAL!$A$1:$C$12,2,FALSE)</f>
        <v>SELECIONAR</v>
      </c>
    </row>
    <row r="571" spans="2:14" ht="12.75" thickBot="1">
      <c r="B571" s="23" t="str">
        <f t="shared" si="16"/>
        <v/>
      </c>
      <c r="C571" s="15"/>
      <c r="D571" s="25"/>
      <c r="E571" s="25"/>
      <c r="F571" s="24" t="s">
        <v>18</v>
      </c>
      <c r="G571" s="26">
        <v>1</v>
      </c>
      <c r="H571" s="31"/>
      <c r="I571" s="27">
        <v>0</v>
      </c>
      <c r="J571" s="28">
        <f t="shared" si="17"/>
        <v>0</v>
      </c>
      <c r="K571" s="29" t="s">
        <v>50</v>
      </c>
      <c r="L571" s="21" t="s">
        <v>21</v>
      </c>
      <c r="M571" s="29" t="s">
        <v>51</v>
      </c>
      <c r="N571" s="30" t="str">
        <f>VLOOKUP(M571,[10]OPERACIONAL!$A$1:$C$12,2,FALSE)</f>
        <v>SELECIONAR</v>
      </c>
    </row>
    <row r="572" spans="2:14" ht="12.75" thickBot="1">
      <c r="B572" s="23" t="str">
        <f t="shared" si="16"/>
        <v/>
      </c>
      <c r="C572" s="15"/>
      <c r="D572" s="25"/>
      <c r="E572" s="25"/>
      <c r="F572" s="24" t="s">
        <v>18</v>
      </c>
      <c r="G572" s="26">
        <v>1</v>
      </c>
      <c r="H572" s="31"/>
      <c r="I572" s="27">
        <v>0</v>
      </c>
      <c r="J572" s="28">
        <f t="shared" si="17"/>
        <v>0</v>
      </c>
      <c r="K572" s="29" t="s">
        <v>50</v>
      </c>
      <c r="L572" s="21" t="s">
        <v>21</v>
      </c>
      <c r="M572" s="29" t="s">
        <v>51</v>
      </c>
      <c r="N572" s="30" t="str">
        <f>VLOOKUP(M572,[10]OPERACIONAL!$A$1:$C$12,2,FALSE)</f>
        <v>SELECIONAR</v>
      </c>
    </row>
    <row r="573" spans="2:14" ht="12.75" thickBot="1">
      <c r="B573" s="23" t="str">
        <f t="shared" si="16"/>
        <v/>
      </c>
      <c r="C573" s="15"/>
      <c r="D573" s="25"/>
      <c r="E573" s="25"/>
      <c r="F573" s="24" t="s">
        <v>18</v>
      </c>
      <c r="G573" s="26">
        <v>1</v>
      </c>
      <c r="H573" s="31"/>
      <c r="I573" s="27">
        <v>0</v>
      </c>
      <c r="J573" s="28">
        <f t="shared" si="17"/>
        <v>0</v>
      </c>
      <c r="K573" s="29" t="s">
        <v>50</v>
      </c>
      <c r="L573" s="21" t="s">
        <v>21</v>
      </c>
      <c r="M573" s="29" t="s">
        <v>51</v>
      </c>
      <c r="N573" s="30" t="str">
        <f>VLOOKUP(M573,[10]OPERACIONAL!$A$1:$C$12,2,FALSE)</f>
        <v>SELECIONAR</v>
      </c>
    </row>
    <row r="574" spans="2:14" ht="12.75" thickBot="1">
      <c r="B574" s="23" t="str">
        <f t="shared" si="16"/>
        <v/>
      </c>
      <c r="C574" s="15"/>
      <c r="D574" s="25"/>
      <c r="E574" s="25"/>
      <c r="F574" s="24" t="s">
        <v>18</v>
      </c>
      <c r="G574" s="26">
        <v>1</v>
      </c>
      <c r="H574" s="31"/>
      <c r="I574" s="27">
        <v>0</v>
      </c>
      <c r="J574" s="28">
        <f t="shared" si="17"/>
        <v>0</v>
      </c>
      <c r="K574" s="29" t="s">
        <v>50</v>
      </c>
      <c r="L574" s="21" t="s">
        <v>21</v>
      </c>
      <c r="M574" s="29" t="s">
        <v>51</v>
      </c>
      <c r="N574" s="30" t="str">
        <f>VLOOKUP(M574,[10]OPERACIONAL!$A$1:$C$12,2,FALSE)</f>
        <v>SELECIONAR</v>
      </c>
    </row>
    <row r="575" spans="2:14" ht="12.75" thickBot="1">
      <c r="B575" s="23" t="str">
        <f t="shared" si="16"/>
        <v/>
      </c>
      <c r="C575" s="15"/>
      <c r="D575" s="25"/>
      <c r="E575" s="25"/>
      <c r="F575" s="24" t="s">
        <v>18</v>
      </c>
      <c r="G575" s="26">
        <v>1</v>
      </c>
      <c r="H575" s="31"/>
      <c r="I575" s="27">
        <v>0</v>
      </c>
      <c r="J575" s="28">
        <f t="shared" si="17"/>
        <v>0</v>
      </c>
      <c r="K575" s="29" t="s">
        <v>50</v>
      </c>
      <c r="L575" s="21" t="s">
        <v>21</v>
      </c>
      <c r="M575" s="29" t="s">
        <v>51</v>
      </c>
      <c r="N575" s="30" t="str">
        <f>VLOOKUP(M575,[10]OPERACIONAL!$A$1:$C$12,2,FALSE)</f>
        <v>SELECIONAR</v>
      </c>
    </row>
    <row r="576" spans="2:14" ht="12.75" thickBot="1">
      <c r="B576" s="23" t="str">
        <f t="shared" si="16"/>
        <v/>
      </c>
      <c r="C576" s="15"/>
      <c r="D576" s="25"/>
      <c r="E576" s="25"/>
      <c r="F576" s="24" t="s">
        <v>18</v>
      </c>
      <c r="G576" s="26">
        <v>1</v>
      </c>
      <c r="H576" s="31"/>
      <c r="I576" s="27">
        <v>0</v>
      </c>
      <c r="J576" s="28">
        <f t="shared" si="17"/>
        <v>0</v>
      </c>
      <c r="K576" s="29" t="s">
        <v>50</v>
      </c>
      <c r="L576" s="21" t="s">
        <v>21</v>
      </c>
      <c r="M576" s="29" t="s">
        <v>51</v>
      </c>
      <c r="N576" s="30" t="str">
        <f>VLOOKUP(M576,[10]OPERACIONAL!$A$1:$C$12,2,FALSE)</f>
        <v>SELECIONAR</v>
      </c>
    </row>
    <row r="577" spans="2:14" ht="12.75" thickBot="1">
      <c r="B577" s="23" t="str">
        <f t="shared" si="16"/>
        <v/>
      </c>
      <c r="C577" s="15"/>
      <c r="D577" s="25"/>
      <c r="E577" s="25"/>
      <c r="F577" s="24" t="s">
        <v>18</v>
      </c>
      <c r="G577" s="26">
        <v>1</v>
      </c>
      <c r="H577" s="31"/>
      <c r="I577" s="27">
        <v>0</v>
      </c>
      <c r="J577" s="28">
        <f t="shared" si="17"/>
        <v>0</v>
      </c>
      <c r="K577" s="29" t="s">
        <v>50</v>
      </c>
      <c r="L577" s="21" t="s">
        <v>21</v>
      </c>
      <c r="M577" s="29" t="s">
        <v>51</v>
      </c>
      <c r="N577" s="30" t="str">
        <f>VLOOKUP(M577,[10]OPERACIONAL!$A$1:$C$12,2,FALSE)</f>
        <v>SELECIONAR</v>
      </c>
    </row>
    <row r="578" spans="2:14" ht="12.75" thickBot="1">
      <c r="B578" s="23" t="str">
        <f t="shared" si="16"/>
        <v/>
      </c>
      <c r="C578" s="15"/>
      <c r="D578" s="25"/>
      <c r="E578" s="25"/>
      <c r="F578" s="24" t="s">
        <v>18</v>
      </c>
      <c r="G578" s="26">
        <v>1</v>
      </c>
      <c r="H578" s="31"/>
      <c r="I578" s="27">
        <v>0</v>
      </c>
      <c r="J578" s="28">
        <f t="shared" si="17"/>
        <v>0</v>
      </c>
      <c r="K578" s="29" t="s">
        <v>50</v>
      </c>
      <c r="L578" s="21" t="s">
        <v>21</v>
      </c>
      <c r="M578" s="29" t="s">
        <v>51</v>
      </c>
      <c r="N578" s="30" t="str">
        <f>VLOOKUP(M578,[10]OPERACIONAL!$A$1:$C$12,2,FALSE)</f>
        <v>SELECIONAR</v>
      </c>
    </row>
    <row r="579" spans="2:14" ht="12.75" thickBot="1">
      <c r="B579" s="23" t="str">
        <f t="shared" si="16"/>
        <v/>
      </c>
      <c r="C579" s="15"/>
      <c r="D579" s="25"/>
      <c r="E579" s="25"/>
      <c r="F579" s="24" t="s">
        <v>18</v>
      </c>
      <c r="G579" s="26">
        <v>1</v>
      </c>
      <c r="H579" s="31"/>
      <c r="I579" s="27">
        <v>0</v>
      </c>
      <c r="J579" s="28">
        <f t="shared" si="17"/>
        <v>0</v>
      </c>
      <c r="K579" s="29" t="s">
        <v>50</v>
      </c>
      <c r="L579" s="21" t="s">
        <v>21</v>
      </c>
      <c r="M579" s="29" t="s">
        <v>51</v>
      </c>
      <c r="N579" s="30" t="str">
        <f>VLOOKUP(M579,[10]OPERACIONAL!$A$1:$C$12,2,FALSE)</f>
        <v>SELECIONAR</v>
      </c>
    </row>
    <row r="580" spans="2:14" ht="12.75" thickBot="1">
      <c r="B580" s="23" t="str">
        <f t="shared" si="16"/>
        <v/>
      </c>
      <c r="C580" s="15"/>
      <c r="D580" s="25"/>
      <c r="E580" s="25"/>
      <c r="F580" s="24" t="s">
        <v>18</v>
      </c>
      <c r="G580" s="26">
        <v>1</v>
      </c>
      <c r="H580" s="31"/>
      <c r="I580" s="27">
        <v>0</v>
      </c>
      <c r="J580" s="28">
        <f t="shared" si="17"/>
        <v>0</v>
      </c>
      <c r="K580" s="29" t="s">
        <v>50</v>
      </c>
      <c r="L580" s="21" t="s">
        <v>21</v>
      </c>
      <c r="M580" s="29" t="s">
        <v>51</v>
      </c>
      <c r="N580" s="30" t="str">
        <f>VLOOKUP(M580,[10]OPERACIONAL!$A$1:$C$12,2,FALSE)</f>
        <v>SELECIONAR</v>
      </c>
    </row>
    <row r="581" spans="2:14" ht="12.75" thickBot="1">
      <c r="B581" s="23" t="str">
        <f t="shared" ref="B581:B644" si="18">MID(C581,1,2)</f>
        <v/>
      </c>
      <c r="C581" s="15"/>
      <c r="D581" s="25"/>
      <c r="E581" s="25"/>
      <c r="F581" s="24" t="s">
        <v>18</v>
      </c>
      <c r="G581" s="26">
        <v>1</v>
      </c>
      <c r="H581" s="31"/>
      <c r="I581" s="27">
        <v>0</v>
      </c>
      <c r="J581" s="28">
        <f t="shared" ref="J581:J644" si="19">G581*I581</f>
        <v>0</v>
      </c>
      <c r="K581" s="29" t="s">
        <v>50</v>
      </c>
      <c r="L581" s="21" t="s">
        <v>21</v>
      </c>
      <c r="M581" s="29" t="s">
        <v>51</v>
      </c>
      <c r="N581" s="30" t="str">
        <f>VLOOKUP(M581,[10]OPERACIONAL!$A$1:$C$12,2,FALSE)</f>
        <v>SELECIONAR</v>
      </c>
    </row>
    <row r="582" spans="2:14" ht="12.75" thickBot="1">
      <c r="B582" s="23" t="str">
        <f t="shared" si="18"/>
        <v/>
      </c>
      <c r="C582" s="15"/>
      <c r="D582" s="25"/>
      <c r="E582" s="25"/>
      <c r="F582" s="24" t="s">
        <v>18</v>
      </c>
      <c r="G582" s="26">
        <v>1</v>
      </c>
      <c r="H582" s="31"/>
      <c r="I582" s="27">
        <v>0</v>
      </c>
      <c r="J582" s="28">
        <f t="shared" si="19"/>
        <v>0</v>
      </c>
      <c r="K582" s="29" t="s">
        <v>50</v>
      </c>
      <c r="L582" s="21" t="s">
        <v>21</v>
      </c>
      <c r="M582" s="29" t="s">
        <v>51</v>
      </c>
      <c r="N582" s="30" t="str">
        <f>VLOOKUP(M582,[10]OPERACIONAL!$A$1:$C$12,2,FALSE)</f>
        <v>SELECIONAR</v>
      </c>
    </row>
    <row r="583" spans="2:14" ht="12.75" thickBot="1">
      <c r="B583" s="23" t="str">
        <f t="shared" si="18"/>
        <v/>
      </c>
      <c r="C583" s="15"/>
      <c r="D583" s="25"/>
      <c r="E583" s="25"/>
      <c r="F583" s="24" t="s">
        <v>18</v>
      </c>
      <c r="G583" s="26">
        <v>1</v>
      </c>
      <c r="H583" s="31"/>
      <c r="I583" s="27">
        <v>0</v>
      </c>
      <c r="J583" s="28">
        <f t="shared" si="19"/>
        <v>0</v>
      </c>
      <c r="K583" s="29" t="s">
        <v>50</v>
      </c>
      <c r="L583" s="21" t="s">
        <v>21</v>
      </c>
      <c r="M583" s="29" t="s">
        <v>51</v>
      </c>
      <c r="N583" s="30" t="str">
        <f>VLOOKUP(M583,[10]OPERACIONAL!$A$1:$C$12,2,FALSE)</f>
        <v>SELECIONAR</v>
      </c>
    </row>
    <row r="584" spans="2:14" ht="12.75" thickBot="1">
      <c r="B584" s="23" t="str">
        <f t="shared" si="18"/>
        <v/>
      </c>
      <c r="C584" s="15"/>
      <c r="D584" s="25"/>
      <c r="E584" s="25"/>
      <c r="F584" s="24" t="s">
        <v>18</v>
      </c>
      <c r="G584" s="26">
        <v>1</v>
      </c>
      <c r="H584" s="31"/>
      <c r="I584" s="27">
        <v>0</v>
      </c>
      <c r="J584" s="28">
        <f t="shared" si="19"/>
        <v>0</v>
      </c>
      <c r="K584" s="29" t="s">
        <v>50</v>
      </c>
      <c r="L584" s="21" t="s">
        <v>21</v>
      </c>
      <c r="M584" s="29" t="s">
        <v>51</v>
      </c>
      <c r="N584" s="30" t="str">
        <f>VLOOKUP(M584,[10]OPERACIONAL!$A$1:$C$12,2,FALSE)</f>
        <v>SELECIONAR</v>
      </c>
    </row>
    <row r="585" spans="2:14" ht="12.75" thickBot="1">
      <c r="B585" s="23" t="str">
        <f t="shared" si="18"/>
        <v/>
      </c>
      <c r="C585" s="15"/>
      <c r="D585" s="25"/>
      <c r="E585" s="25"/>
      <c r="F585" s="24" t="s">
        <v>18</v>
      </c>
      <c r="G585" s="26">
        <v>1</v>
      </c>
      <c r="H585" s="31"/>
      <c r="I585" s="27">
        <v>0</v>
      </c>
      <c r="J585" s="28">
        <f t="shared" si="19"/>
        <v>0</v>
      </c>
      <c r="K585" s="29" t="s">
        <v>50</v>
      </c>
      <c r="L585" s="21" t="s">
        <v>21</v>
      </c>
      <c r="M585" s="29" t="s">
        <v>51</v>
      </c>
      <c r="N585" s="30" t="str">
        <f>VLOOKUP(M585,[10]OPERACIONAL!$A$1:$C$12,2,FALSE)</f>
        <v>SELECIONAR</v>
      </c>
    </row>
    <row r="586" spans="2:14" ht="12.75" thickBot="1">
      <c r="B586" s="23" t="str">
        <f t="shared" si="18"/>
        <v/>
      </c>
      <c r="C586" s="15"/>
      <c r="D586" s="25"/>
      <c r="E586" s="25"/>
      <c r="F586" s="24" t="s">
        <v>18</v>
      </c>
      <c r="G586" s="26">
        <v>1</v>
      </c>
      <c r="H586" s="31"/>
      <c r="I586" s="27">
        <v>0</v>
      </c>
      <c r="J586" s="28">
        <f t="shared" si="19"/>
        <v>0</v>
      </c>
      <c r="K586" s="29" t="s">
        <v>50</v>
      </c>
      <c r="L586" s="21" t="s">
        <v>21</v>
      </c>
      <c r="M586" s="29" t="s">
        <v>51</v>
      </c>
      <c r="N586" s="30" t="str">
        <f>VLOOKUP(M586,[10]OPERACIONAL!$A$1:$C$12,2,FALSE)</f>
        <v>SELECIONAR</v>
      </c>
    </row>
    <row r="587" spans="2:14" ht="12.75" thickBot="1">
      <c r="B587" s="23" t="str">
        <f t="shared" si="18"/>
        <v/>
      </c>
      <c r="C587" s="15"/>
      <c r="D587" s="25"/>
      <c r="E587" s="25"/>
      <c r="F587" s="24" t="s">
        <v>18</v>
      </c>
      <c r="G587" s="26">
        <v>1</v>
      </c>
      <c r="H587" s="31"/>
      <c r="I587" s="27">
        <v>0</v>
      </c>
      <c r="J587" s="28">
        <f t="shared" si="19"/>
        <v>0</v>
      </c>
      <c r="K587" s="29" t="s">
        <v>50</v>
      </c>
      <c r="L587" s="21" t="s">
        <v>21</v>
      </c>
      <c r="M587" s="29" t="s">
        <v>51</v>
      </c>
      <c r="N587" s="30" t="str">
        <f>VLOOKUP(M587,[10]OPERACIONAL!$A$1:$C$12,2,FALSE)</f>
        <v>SELECIONAR</v>
      </c>
    </row>
    <row r="588" spans="2:14" ht="12.75" thickBot="1">
      <c r="B588" s="23" t="str">
        <f t="shared" si="18"/>
        <v/>
      </c>
      <c r="C588" s="15"/>
      <c r="D588" s="25"/>
      <c r="E588" s="25"/>
      <c r="F588" s="24" t="s">
        <v>18</v>
      </c>
      <c r="G588" s="26">
        <v>1</v>
      </c>
      <c r="H588" s="31"/>
      <c r="I588" s="27">
        <v>0</v>
      </c>
      <c r="J588" s="28">
        <f t="shared" si="19"/>
        <v>0</v>
      </c>
      <c r="K588" s="29" t="s">
        <v>50</v>
      </c>
      <c r="L588" s="21" t="s">
        <v>21</v>
      </c>
      <c r="M588" s="29" t="s">
        <v>51</v>
      </c>
      <c r="N588" s="30" t="str">
        <f>VLOOKUP(M588,[10]OPERACIONAL!$A$1:$C$12,2,FALSE)</f>
        <v>SELECIONAR</v>
      </c>
    </row>
    <row r="589" spans="2:14" ht="12.75" thickBot="1">
      <c r="B589" s="23" t="str">
        <f t="shared" si="18"/>
        <v/>
      </c>
      <c r="C589" s="15"/>
      <c r="D589" s="25"/>
      <c r="E589" s="25"/>
      <c r="F589" s="24" t="s">
        <v>18</v>
      </c>
      <c r="G589" s="26">
        <v>1</v>
      </c>
      <c r="H589" s="31"/>
      <c r="I589" s="27">
        <v>0</v>
      </c>
      <c r="J589" s="28">
        <f t="shared" si="19"/>
        <v>0</v>
      </c>
      <c r="K589" s="29" t="s">
        <v>50</v>
      </c>
      <c r="L589" s="21" t="s">
        <v>21</v>
      </c>
      <c r="M589" s="29" t="s">
        <v>51</v>
      </c>
      <c r="N589" s="30" t="str">
        <f>VLOOKUP(M589,[10]OPERACIONAL!$A$1:$C$12,2,FALSE)</f>
        <v>SELECIONAR</v>
      </c>
    </row>
    <row r="590" spans="2:14" ht="12.75" thickBot="1">
      <c r="B590" s="23" t="str">
        <f t="shared" si="18"/>
        <v/>
      </c>
      <c r="C590" s="15"/>
      <c r="D590" s="25"/>
      <c r="E590" s="25"/>
      <c r="F590" s="24" t="s">
        <v>18</v>
      </c>
      <c r="G590" s="26">
        <v>1</v>
      </c>
      <c r="H590" s="31"/>
      <c r="I590" s="27">
        <v>0</v>
      </c>
      <c r="J590" s="28">
        <f t="shared" si="19"/>
        <v>0</v>
      </c>
      <c r="K590" s="29" t="s">
        <v>50</v>
      </c>
      <c r="L590" s="21" t="s">
        <v>21</v>
      </c>
      <c r="M590" s="29" t="s">
        <v>51</v>
      </c>
      <c r="N590" s="30" t="str">
        <f>VLOOKUP(M590,[10]OPERACIONAL!$A$1:$C$12,2,FALSE)</f>
        <v>SELECIONAR</v>
      </c>
    </row>
    <row r="591" spans="2:14" ht="12.75" thickBot="1">
      <c r="B591" s="23" t="str">
        <f t="shared" si="18"/>
        <v/>
      </c>
      <c r="C591" s="15"/>
      <c r="D591" s="25"/>
      <c r="E591" s="25"/>
      <c r="F591" s="24" t="s">
        <v>18</v>
      </c>
      <c r="G591" s="26">
        <v>1</v>
      </c>
      <c r="H591" s="31"/>
      <c r="I591" s="27">
        <v>0</v>
      </c>
      <c r="J591" s="28">
        <f t="shared" si="19"/>
        <v>0</v>
      </c>
      <c r="K591" s="29" t="s">
        <v>50</v>
      </c>
      <c r="L591" s="21" t="s">
        <v>21</v>
      </c>
      <c r="M591" s="29" t="s">
        <v>51</v>
      </c>
      <c r="N591" s="30" t="str">
        <f>VLOOKUP(M591,[10]OPERACIONAL!$A$1:$C$12,2,FALSE)</f>
        <v>SELECIONAR</v>
      </c>
    </row>
    <row r="592" spans="2:14" ht="12.75" thickBot="1">
      <c r="B592" s="23" t="str">
        <f t="shared" si="18"/>
        <v/>
      </c>
      <c r="C592" s="15"/>
      <c r="D592" s="25"/>
      <c r="E592" s="25"/>
      <c r="F592" s="24" t="s">
        <v>18</v>
      </c>
      <c r="G592" s="26">
        <v>1</v>
      </c>
      <c r="H592" s="31"/>
      <c r="I592" s="27">
        <v>0</v>
      </c>
      <c r="J592" s="28">
        <f t="shared" si="19"/>
        <v>0</v>
      </c>
      <c r="K592" s="29" t="s">
        <v>50</v>
      </c>
      <c r="L592" s="21" t="s">
        <v>21</v>
      </c>
      <c r="M592" s="29" t="s">
        <v>51</v>
      </c>
      <c r="N592" s="30" t="str">
        <f>VLOOKUP(M592,[10]OPERACIONAL!$A$1:$C$12,2,FALSE)</f>
        <v>SELECIONAR</v>
      </c>
    </row>
    <row r="593" spans="2:14" ht="12.75" thickBot="1">
      <c r="B593" s="23" t="str">
        <f t="shared" si="18"/>
        <v/>
      </c>
      <c r="C593" s="15"/>
      <c r="D593" s="25"/>
      <c r="E593" s="25"/>
      <c r="F593" s="24" t="s">
        <v>18</v>
      </c>
      <c r="G593" s="26">
        <v>1</v>
      </c>
      <c r="H593" s="31"/>
      <c r="I593" s="27">
        <v>0</v>
      </c>
      <c r="J593" s="28">
        <f t="shared" si="19"/>
        <v>0</v>
      </c>
      <c r="K593" s="29" t="s">
        <v>50</v>
      </c>
      <c r="L593" s="21" t="s">
        <v>21</v>
      </c>
      <c r="M593" s="29" t="s">
        <v>51</v>
      </c>
      <c r="N593" s="30" t="str">
        <f>VLOOKUP(M593,[10]OPERACIONAL!$A$1:$C$12,2,FALSE)</f>
        <v>SELECIONAR</v>
      </c>
    </row>
    <row r="594" spans="2:14" ht="12.75" thickBot="1">
      <c r="B594" s="23" t="str">
        <f t="shared" si="18"/>
        <v/>
      </c>
      <c r="C594" s="15"/>
      <c r="D594" s="25"/>
      <c r="E594" s="25"/>
      <c r="F594" s="24" t="s">
        <v>18</v>
      </c>
      <c r="G594" s="26">
        <v>1</v>
      </c>
      <c r="H594" s="31"/>
      <c r="I594" s="27">
        <v>0</v>
      </c>
      <c r="J594" s="28">
        <f t="shared" si="19"/>
        <v>0</v>
      </c>
      <c r="K594" s="29" t="s">
        <v>50</v>
      </c>
      <c r="L594" s="21" t="s">
        <v>21</v>
      </c>
      <c r="M594" s="29" t="s">
        <v>51</v>
      </c>
      <c r="N594" s="30" t="str">
        <f>VLOOKUP(M594,[10]OPERACIONAL!$A$1:$C$12,2,FALSE)</f>
        <v>SELECIONAR</v>
      </c>
    </row>
    <row r="595" spans="2:14" ht="12.75" thickBot="1">
      <c r="B595" s="23" t="str">
        <f t="shared" si="18"/>
        <v/>
      </c>
      <c r="C595" s="15"/>
      <c r="D595" s="25"/>
      <c r="E595" s="25"/>
      <c r="F595" s="24" t="s">
        <v>18</v>
      </c>
      <c r="G595" s="26">
        <v>1</v>
      </c>
      <c r="H595" s="31"/>
      <c r="I595" s="27">
        <v>0</v>
      </c>
      <c r="J595" s="28">
        <f t="shared" si="19"/>
        <v>0</v>
      </c>
      <c r="K595" s="29" t="s">
        <v>50</v>
      </c>
      <c r="L595" s="21" t="s">
        <v>21</v>
      </c>
      <c r="M595" s="29" t="s">
        <v>51</v>
      </c>
      <c r="N595" s="30" t="str">
        <f>VLOOKUP(M595,[10]OPERACIONAL!$A$1:$C$12,2,FALSE)</f>
        <v>SELECIONAR</v>
      </c>
    </row>
    <row r="596" spans="2:14" ht="12.75" thickBot="1">
      <c r="B596" s="23" t="str">
        <f t="shared" si="18"/>
        <v/>
      </c>
      <c r="C596" s="15"/>
      <c r="D596" s="25"/>
      <c r="E596" s="25"/>
      <c r="F596" s="24" t="s">
        <v>18</v>
      </c>
      <c r="G596" s="26">
        <v>1</v>
      </c>
      <c r="H596" s="31"/>
      <c r="I596" s="27">
        <v>0</v>
      </c>
      <c r="J596" s="28">
        <f t="shared" si="19"/>
        <v>0</v>
      </c>
      <c r="K596" s="29" t="s">
        <v>50</v>
      </c>
      <c r="L596" s="21" t="s">
        <v>21</v>
      </c>
      <c r="M596" s="29" t="s">
        <v>51</v>
      </c>
      <c r="N596" s="30" t="str">
        <f>VLOOKUP(M596,[10]OPERACIONAL!$A$1:$C$12,2,FALSE)</f>
        <v>SELECIONAR</v>
      </c>
    </row>
    <row r="597" spans="2:14" ht="12.75" thickBot="1">
      <c r="B597" s="23" t="str">
        <f t="shared" si="18"/>
        <v/>
      </c>
      <c r="C597" s="15"/>
      <c r="D597" s="25"/>
      <c r="E597" s="25"/>
      <c r="F597" s="24" t="s">
        <v>18</v>
      </c>
      <c r="G597" s="26">
        <v>1</v>
      </c>
      <c r="H597" s="31"/>
      <c r="I597" s="27">
        <v>0</v>
      </c>
      <c r="J597" s="28">
        <f t="shared" si="19"/>
        <v>0</v>
      </c>
      <c r="K597" s="29" t="s">
        <v>50</v>
      </c>
      <c r="L597" s="21" t="s">
        <v>21</v>
      </c>
      <c r="M597" s="29" t="s">
        <v>51</v>
      </c>
      <c r="N597" s="30" t="str">
        <f>VLOOKUP(M597,[10]OPERACIONAL!$A$1:$C$12,2,FALSE)</f>
        <v>SELECIONAR</v>
      </c>
    </row>
    <row r="598" spans="2:14" ht="12.75" thickBot="1">
      <c r="B598" s="23" t="str">
        <f t="shared" si="18"/>
        <v/>
      </c>
      <c r="C598" s="15"/>
      <c r="D598" s="25"/>
      <c r="E598" s="25"/>
      <c r="F598" s="24" t="s">
        <v>18</v>
      </c>
      <c r="G598" s="26">
        <v>1</v>
      </c>
      <c r="H598" s="31"/>
      <c r="I598" s="27">
        <v>0</v>
      </c>
      <c r="J598" s="28">
        <f t="shared" si="19"/>
        <v>0</v>
      </c>
      <c r="K598" s="29" t="s">
        <v>50</v>
      </c>
      <c r="L598" s="21" t="s">
        <v>21</v>
      </c>
      <c r="M598" s="29" t="s">
        <v>51</v>
      </c>
      <c r="N598" s="30" t="str">
        <f>VLOOKUP(M598,[10]OPERACIONAL!$A$1:$C$12,2,FALSE)</f>
        <v>SELECIONAR</v>
      </c>
    </row>
    <row r="599" spans="2:14" ht="12.75" thickBot="1">
      <c r="B599" s="23" t="str">
        <f t="shared" si="18"/>
        <v/>
      </c>
      <c r="C599" s="15"/>
      <c r="D599" s="25"/>
      <c r="E599" s="25"/>
      <c r="F599" s="24" t="s">
        <v>18</v>
      </c>
      <c r="G599" s="26">
        <v>1</v>
      </c>
      <c r="H599" s="31"/>
      <c r="I599" s="27">
        <v>0</v>
      </c>
      <c r="J599" s="28">
        <f t="shared" si="19"/>
        <v>0</v>
      </c>
      <c r="K599" s="29" t="s">
        <v>50</v>
      </c>
      <c r="L599" s="21" t="s">
        <v>21</v>
      </c>
      <c r="M599" s="29" t="s">
        <v>51</v>
      </c>
      <c r="N599" s="30" t="str">
        <f>VLOOKUP(M599,[10]OPERACIONAL!$A$1:$C$12,2,FALSE)</f>
        <v>SELECIONAR</v>
      </c>
    </row>
    <row r="600" spans="2:14" ht="12.75" thickBot="1">
      <c r="B600" s="23" t="str">
        <f t="shared" si="18"/>
        <v/>
      </c>
      <c r="C600" s="15"/>
      <c r="D600" s="25"/>
      <c r="E600" s="25"/>
      <c r="F600" s="24" t="s">
        <v>18</v>
      </c>
      <c r="G600" s="26">
        <v>1</v>
      </c>
      <c r="H600" s="31"/>
      <c r="I600" s="27">
        <v>0</v>
      </c>
      <c r="J600" s="28">
        <f t="shared" si="19"/>
        <v>0</v>
      </c>
      <c r="K600" s="29" t="s">
        <v>50</v>
      </c>
      <c r="L600" s="21" t="s">
        <v>21</v>
      </c>
      <c r="M600" s="29" t="s">
        <v>51</v>
      </c>
      <c r="N600" s="30" t="str">
        <f>VLOOKUP(M600,[10]OPERACIONAL!$A$1:$C$12,2,FALSE)</f>
        <v>SELECIONAR</v>
      </c>
    </row>
    <row r="601" spans="2:14" ht="12.75" thickBot="1">
      <c r="B601" s="23" t="str">
        <f t="shared" si="18"/>
        <v/>
      </c>
      <c r="C601" s="15"/>
      <c r="D601" s="25"/>
      <c r="E601" s="25"/>
      <c r="F601" s="24" t="s">
        <v>18</v>
      </c>
      <c r="G601" s="26">
        <v>1</v>
      </c>
      <c r="H601" s="31"/>
      <c r="I601" s="27">
        <v>0</v>
      </c>
      <c r="J601" s="28">
        <f t="shared" si="19"/>
        <v>0</v>
      </c>
      <c r="K601" s="29" t="s">
        <v>50</v>
      </c>
      <c r="L601" s="21" t="s">
        <v>21</v>
      </c>
      <c r="M601" s="29" t="s">
        <v>51</v>
      </c>
      <c r="N601" s="30" t="str">
        <f>VLOOKUP(M601,[10]OPERACIONAL!$A$1:$C$12,2,FALSE)</f>
        <v>SELECIONAR</v>
      </c>
    </row>
    <row r="602" spans="2:14" ht="12.75" thickBot="1">
      <c r="B602" s="23" t="str">
        <f t="shared" si="18"/>
        <v/>
      </c>
      <c r="C602" s="15"/>
      <c r="D602" s="25"/>
      <c r="E602" s="25"/>
      <c r="F602" s="24" t="s">
        <v>18</v>
      </c>
      <c r="G602" s="26">
        <v>1</v>
      </c>
      <c r="H602" s="31"/>
      <c r="I602" s="27">
        <v>0</v>
      </c>
      <c r="J602" s="28">
        <f t="shared" si="19"/>
        <v>0</v>
      </c>
      <c r="K602" s="29" t="s">
        <v>50</v>
      </c>
      <c r="L602" s="21" t="s">
        <v>21</v>
      </c>
      <c r="M602" s="29" t="s">
        <v>51</v>
      </c>
      <c r="N602" s="30" t="str">
        <f>VLOOKUP(M602,[10]OPERACIONAL!$A$1:$C$12,2,FALSE)</f>
        <v>SELECIONAR</v>
      </c>
    </row>
    <row r="603" spans="2:14" ht="12.75" thickBot="1">
      <c r="B603" s="23" t="str">
        <f t="shared" si="18"/>
        <v/>
      </c>
      <c r="C603" s="15"/>
      <c r="D603" s="25"/>
      <c r="E603" s="25"/>
      <c r="F603" s="24" t="s">
        <v>18</v>
      </c>
      <c r="G603" s="26">
        <v>1</v>
      </c>
      <c r="H603" s="31"/>
      <c r="I603" s="27">
        <v>0</v>
      </c>
      <c r="J603" s="28">
        <f t="shared" si="19"/>
        <v>0</v>
      </c>
      <c r="K603" s="29" t="s">
        <v>50</v>
      </c>
      <c r="L603" s="21" t="s">
        <v>21</v>
      </c>
      <c r="M603" s="29" t="s">
        <v>51</v>
      </c>
      <c r="N603" s="30" t="str">
        <f>VLOOKUP(M603,[10]OPERACIONAL!$A$1:$C$12,2,FALSE)</f>
        <v>SELECIONAR</v>
      </c>
    </row>
    <row r="604" spans="2:14" ht="12.75" thickBot="1">
      <c r="B604" s="23" t="str">
        <f t="shared" si="18"/>
        <v/>
      </c>
      <c r="C604" s="15"/>
      <c r="D604" s="25"/>
      <c r="E604" s="25"/>
      <c r="F604" s="24" t="s">
        <v>18</v>
      </c>
      <c r="G604" s="26">
        <v>1</v>
      </c>
      <c r="H604" s="31"/>
      <c r="I604" s="27">
        <v>0</v>
      </c>
      <c r="J604" s="28">
        <f t="shared" si="19"/>
        <v>0</v>
      </c>
      <c r="K604" s="29" t="s">
        <v>50</v>
      </c>
      <c r="L604" s="21" t="s">
        <v>21</v>
      </c>
      <c r="M604" s="29" t="s">
        <v>51</v>
      </c>
      <c r="N604" s="30" t="str">
        <f>VLOOKUP(M604,[10]OPERACIONAL!$A$1:$C$12,2,FALSE)</f>
        <v>SELECIONAR</v>
      </c>
    </row>
    <row r="605" spans="2:14" ht="12.75" thickBot="1">
      <c r="B605" s="23" t="str">
        <f t="shared" si="18"/>
        <v/>
      </c>
      <c r="C605" s="15"/>
      <c r="D605" s="25"/>
      <c r="E605" s="25"/>
      <c r="F605" s="24" t="s">
        <v>18</v>
      </c>
      <c r="G605" s="26">
        <v>1</v>
      </c>
      <c r="H605" s="31"/>
      <c r="I605" s="27">
        <v>0</v>
      </c>
      <c r="J605" s="28">
        <f t="shared" si="19"/>
        <v>0</v>
      </c>
      <c r="K605" s="29" t="s">
        <v>50</v>
      </c>
      <c r="L605" s="21" t="s">
        <v>21</v>
      </c>
      <c r="M605" s="29" t="s">
        <v>51</v>
      </c>
      <c r="N605" s="30" t="str">
        <f>VLOOKUP(M605,[10]OPERACIONAL!$A$1:$C$12,2,FALSE)</f>
        <v>SELECIONAR</v>
      </c>
    </row>
    <row r="606" spans="2:14" ht="12.75" thickBot="1">
      <c r="B606" s="23" t="str">
        <f t="shared" si="18"/>
        <v/>
      </c>
      <c r="C606" s="15"/>
      <c r="D606" s="25"/>
      <c r="E606" s="25"/>
      <c r="F606" s="24" t="s">
        <v>18</v>
      </c>
      <c r="G606" s="26">
        <v>1</v>
      </c>
      <c r="H606" s="31"/>
      <c r="I606" s="27">
        <v>0</v>
      </c>
      <c r="J606" s="28">
        <f t="shared" si="19"/>
        <v>0</v>
      </c>
      <c r="K606" s="29" t="s">
        <v>50</v>
      </c>
      <c r="L606" s="21" t="s">
        <v>21</v>
      </c>
      <c r="M606" s="29" t="s">
        <v>51</v>
      </c>
      <c r="N606" s="30" t="str">
        <f>VLOOKUP(M606,[10]OPERACIONAL!$A$1:$C$12,2,FALSE)</f>
        <v>SELECIONAR</v>
      </c>
    </row>
    <row r="607" spans="2:14" ht="12.75" thickBot="1">
      <c r="B607" s="23" t="str">
        <f t="shared" si="18"/>
        <v/>
      </c>
      <c r="C607" s="15"/>
      <c r="D607" s="25"/>
      <c r="E607" s="25"/>
      <c r="F607" s="24" t="s">
        <v>18</v>
      </c>
      <c r="G607" s="26">
        <v>1</v>
      </c>
      <c r="H607" s="31"/>
      <c r="I607" s="27">
        <v>0</v>
      </c>
      <c r="J607" s="28">
        <f t="shared" si="19"/>
        <v>0</v>
      </c>
      <c r="K607" s="29" t="s">
        <v>50</v>
      </c>
      <c r="L607" s="21" t="s">
        <v>21</v>
      </c>
      <c r="M607" s="29" t="s">
        <v>51</v>
      </c>
      <c r="N607" s="30" t="str">
        <f>VLOOKUP(M607,[10]OPERACIONAL!$A$1:$C$12,2,FALSE)</f>
        <v>SELECIONAR</v>
      </c>
    </row>
    <row r="608" spans="2:14" ht="12.75" thickBot="1">
      <c r="B608" s="23" t="str">
        <f t="shared" si="18"/>
        <v/>
      </c>
      <c r="C608" s="15"/>
      <c r="D608" s="25"/>
      <c r="E608" s="25"/>
      <c r="F608" s="24" t="s">
        <v>18</v>
      </c>
      <c r="G608" s="26">
        <v>1</v>
      </c>
      <c r="H608" s="31"/>
      <c r="I608" s="27">
        <v>0</v>
      </c>
      <c r="J608" s="28">
        <f t="shared" si="19"/>
        <v>0</v>
      </c>
      <c r="K608" s="29" t="s">
        <v>50</v>
      </c>
      <c r="L608" s="21" t="s">
        <v>21</v>
      </c>
      <c r="M608" s="29" t="s">
        <v>51</v>
      </c>
      <c r="N608" s="30" t="str">
        <f>VLOOKUP(M608,[10]OPERACIONAL!$A$1:$C$12,2,FALSE)</f>
        <v>SELECIONAR</v>
      </c>
    </row>
    <row r="609" spans="2:14" ht="12.75" thickBot="1">
      <c r="B609" s="23" t="str">
        <f t="shared" si="18"/>
        <v/>
      </c>
      <c r="C609" s="15"/>
      <c r="D609" s="25"/>
      <c r="E609" s="25"/>
      <c r="F609" s="24" t="s">
        <v>18</v>
      </c>
      <c r="G609" s="26">
        <v>1</v>
      </c>
      <c r="H609" s="31"/>
      <c r="I609" s="27">
        <v>0</v>
      </c>
      <c r="J609" s="28">
        <f t="shared" si="19"/>
        <v>0</v>
      </c>
      <c r="K609" s="29" t="s">
        <v>50</v>
      </c>
      <c r="L609" s="21" t="s">
        <v>21</v>
      </c>
      <c r="M609" s="29" t="s">
        <v>51</v>
      </c>
      <c r="N609" s="30" t="str">
        <f>VLOOKUP(M609,[10]OPERACIONAL!$A$1:$C$12,2,FALSE)</f>
        <v>SELECIONAR</v>
      </c>
    </row>
    <row r="610" spans="2:14" ht="12.75" thickBot="1">
      <c r="B610" s="23" t="str">
        <f t="shared" si="18"/>
        <v/>
      </c>
      <c r="C610" s="15"/>
      <c r="D610" s="25"/>
      <c r="E610" s="25"/>
      <c r="F610" s="24" t="s">
        <v>18</v>
      </c>
      <c r="G610" s="26">
        <v>1</v>
      </c>
      <c r="H610" s="31"/>
      <c r="I610" s="27">
        <v>0</v>
      </c>
      <c r="J610" s="28">
        <f t="shared" si="19"/>
        <v>0</v>
      </c>
      <c r="K610" s="29" t="s">
        <v>50</v>
      </c>
      <c r="L610" s="21" t="s">
        <v>21</v>
      </c>
      <c r="M610" s="29" t="s">
        <v>51</v>
      </c>
      <c r="N610" s="30" t="str">
        <f>VLOOKUP(M610,[10]OPERACIONAL!$A$1:$C$12,2,FALSE)</f>
        <v>SELECIONAR</v>
      </c>
    </row>
    <row r="611" spans="2:14" ht="12.75" thickBot="1">
      <c r="B611" s="23" t="str">
        <f t="shared" si="18"/>
        <v/>
      </c>
      <c r="C611" s="15"/>
      <c r="D611" s="25"/>
      <c r="E611" s="25"/>
      <c r="F611" s="24" t="s">
        <v>18</v>
      </c>
      <c r="G611" s="26">
        <v>1</v>
      </c>
      <c r="H611" s="31"/>
      <c r="I611" s="27">
        <v>0</v>
      </c>
      <c r="J611" s="28">
        <f t="shared" si="19"/>
        <v>0</v>
      </c>
      <c r="K611" s="29" t="s">
        <v>50</v>
      </c>
      <c r="L611" s="21" t="s">
        <v>21</v>
      </c>
      <c r="M611" s="29" t="s">
        <v>51</v>
      </c>
      <c r="N611" s="30" t="str">
        <f>VLOOKUP(M611,[10]OPERACIONAL!$A$1:$C$12,2,FALSE)</f>
        <v>SELECIONAR</v>
      </c>
    </row>
    <row r="612" spans="2:14" ht="12.75" thickBot="1">
      <c r="B612" s="23" t="str">
        <f t="shared" si="18"/>
        <v/>
      </c>
      <c r="C612" s="15"/>
      <c r="D612" s="25"/>
      <c r="E612" s="25"/>
      <c r="F612" s="24" t="s">
        <v>18</v>
      </c>
      <c r="G612" s="26">
        <v>1</v>
      </c>
      <c r="H612" s="31"/>
      <c r="I612" s="27">
        <v>0</v>
      </c>
      <c r="J612" s="28">
        <f t="shared" si="19"/>
        <v>0</v>
      </c>
      <c r="K612" s="29" t="s">
        <v>50</v>
      </c>
      <c r="L612" s="21" t="s">
        <v>21</v>
      </c>
      <c r="M612" s="29" t="s">
        <v>51</v>
      </c>
      <c r="N612" s="30" t="str">
        <f>VLOOKUP(M612,[10]OPERACIONAL!$A$1:$C$12,2,FALSE)</f>
        <v>SELECIONAR</v>
      </c>
    </row>
    <row r="613" spans="2:14" ht="12.75" thickBot="1">
      <c r="B613" s="23" t="str">
        <f t="shared" si="18"/>
        <v/>
      </c>
      <c r="C613" s="15"/>
      <c r="D613" s="25"/>
      <c r="E613" s="25"/>
      <c r="F613" s="24" t="s">
        <v>18</v>
      </c>
      <c r="G613" s="26">
        <v>1</v>
      </c>
      <c r="H613" s="31"/>
      <c r="I613" s="27">
        <v>0</v>
      </c>
      <c r="J613" s="28">
        <f t="shared" si="19"/>
        <v>0</v>
      </c>
      <c r="K613" s="29" t="s">
        <v>50</v>
      </c>
      <c r="L613" s="21" t="s">
        <v>21</v>
      </c>
      <c r="M613" s="29" t="s">
        <v>51</v>
      </c>
      <c r="N613" s="30" t="str">
        <f>VLOOKUP(M613,[10]OPERACIONAL!$A$1:$C$12,2,FALSE)</f>
        <v>SELECIONAR</v>
      </c>
    </row>
    <row r="614" spans="2:14" ht="12.75" thickBot="1">
      <c r="B614" s="23" t="str">
        <f t="shared" si="18"/>
        <v/>
      </c>
      <c r="C614" s="15"/>
      <c r="D614" s="25"/>
      <c r="E614" s="25"/>
      <c r="F614" s="24" t="s">
        <v>18</v>
      </c>
      <c r="G614" s="26">
        <v>1</v>
      </c>
      <c r="H614" s="31"/>
      <c r="I614" s="27">
        <v>0</v>
      </c>
      <c r="J614" s="28">
        <f t="shared" si="19"/>
        <v>0</v>
      </c>
      <c r="K614" s="29" t="s">
        <v>50</v>
      </c>
      <c r="L614" s="21" t="s">
        <v>21</v>
      </c>
      <c r="M614" s="29" t="s">
        <v>51</v>
      </c>
      <c r="N614" s="30" t="str">
        <f>VLOOKUP(M614,[10]OPERACIONAL!$A$1:$C$12,2,FALSE)</f>
        <v>SELECIONAR</v>
      </c>
    </row>
    <row r="615" spans="2:14" ht="12.75" thickBot="1">
      <c r="B615" s="23" t="str">
        <f t="shared" si="18"/>
        <v/>
      </c>
      <c r="C615" s="15"/>
      <c r="D615" s="25"/>
      <c r="E615" s="25"/>
      <c r="F615" s="24" t="s">
        <v>18</v>
      </c>
      <c r="G615" s="26">
        <v>1</v>
      </c>
      <c r="H615" s="31"/>
      <c r="I615" s="27">
        <v>0</v>
      </c>
      <c r="J615" s="28">
        <f t="shared" si="19"/>
        <v>0</v>
      </c>
      <c r="K615" s="29" t="s">
        <v>50</v>
      </c>
      <c r="L615" s="21" t="s">
        <v>21</v>
      </c>
      <c r="M615" s="29" t="s">
        <v>51</v>
      </c>
      <c r="N615" s="30" t="str">
        <f>VLOOKUP(M615,[10]OPERACIONAL!$A$1:$C$12,2,FALSE)</f>
        <v>SELECIONAR</v>
      </c>
    </row>
    <row r="616" spans="2:14" ht="12.75" thickBot="1">
      <c r="B616" s="23" t="str">
        <f t="shared" si="18"/>
        <v/>
      </c>
      <c r="C616" s="15"/>
      <c r="D616" s="25"/>
      <c r="E616" s="25"/>
      <c r="F616" s="24" t="s">
        <v>18</v>
      </c>
      <c r="G616" s="26">
        <v>1</v>
      </c>
      <c r="H616" s="31"/>
      <c r="I616" s="27">
        <v>0</v>
      </c>
      <c r="J616" s="28">
        <f t="shared" si="19"/>
        <v>0</v>
      </c>
      <c r="K616" s="29" t="s">
        <v>50</v>
      </c>
      <c r="L616" s="21" t="s">
        <v>21</v>
      </c>
      <c r="M616" s="29" t="s">
        <v>51</v>
      </c>
      <c r="N616" s="30" t="str">
        <f>VLOOKUP(M616,[10]OPERACIONAL!$A$1:$C$12,2,FALSE)</f>
        <v>SELECIONAR</v>
      </c>
    </row>
    <row r="617" spans="2:14" ht="12.75" thickBot="1">
      <c r="B617" s="23" t="str">
        <f t="shared" si="18"/>
        <v/>
      </c>
      <c r="C617" s="15"/>
      <c r="D617" s="25"/>
      <c r="E617" s="25"/>
      <c r="F617" s="24" t="s">
        <v>18</v>
      </c>
      <c r="G617" s="26">
        <v>1</v>
      </c>
      <c r="H617" s="31"/>
      <c r="I617" s="27">
        <v>0</v>
      </c>
      <c r="J617" s="28">
        <f t="shared" si="19"/>
        <v>0</v>
      </c>
      <c r="K617" s="29" t="s">
        <v>50</v>
      </c>
      <c r="L617" s="21" t="s">
        <v>21</v>
      </c>
      <c r="M617" s="29" t="s">
        <v>51</v>
      </c>
      <c r="N617" s="30" t="str">
        <f>VLOOKUP(M617,[10]OPERACIONAL!$A$1:$C$12,2,FALSE)</f>
        <v>SELECIONAR</v>
      </c>
    </row>
    <row r="618" spans="2:14" ht="12.75" thickBot="1">
      <c r="B618" s="23" t="str">
        <f t="shared" si="18"/>
        <v/>
      </c>
      <c r="C618" s="15"/>
      <c r="D618" s="25"/>
      <c r="E618" s="25"/>
      <c r="F618" s="24" t="s">
        <v>18</v>
      </c>
      <c r="G618" s="26">
        <v>1</v>
      </c>
      <c r="H618" s="31"/>
      <c r="I618" s="27">
        <v>0</v>
      </c>
      <c r="J618" s="28">
        <f t="shared" si="19"/>
        <v>0</v>
      </c>
      <c r="K618" s="29" t="s">
        <v>50</v>
      </c>
      <c r="L618" s="21" t="s">
        <v>21</v>
      </c>
      <c r="M618" s="29" t="s">
        <v>51</v>
      </c>
      <c r="N618" s="30" t="str">
        <f>VLOOKUP(M618,[10]OPERACIONAL!$A$1:$C$12,2,FALSE)</f>
        <v>SELECIONAR</v>
      </c>
    </row>
    <row r="619" spans="2:14" ht="12.75" thickBot="1">
      <c r="B619" s="23" t="str">
        <f t="shared" si="18"/>
        <v/>
      </c>
      <c r="C619" s="15"/>
      <c r="D619" s="25"/>
      <c r="E619" s="25"/>
      <c r="F619" s="24" t="s">
        <v>18</v>
      </c>
      <c r="G619" s="26">
        <v>1</v>
      </c>
      <c r="H619" s="31"/>
      <c r="I619" s="27">
        <v>0</v>
      </c>
      <c r="J619" s="28">
        <f t="shared" si="19"/>
        <v>0</v>
      </c>
      <c r="K619" s="29" t="s">
        <v>50</v>
      </c>
      <c r="L619" s="21" t="s">
        <v>21</v>
      </c>
      <c r="M619" s="29" t="s">
        <v>51</v>
      </c>
      <c r="N619" s="30" t="str">
        <f>VLOOKUP(M619,[10]OPERACIONAL!$A$1:$C$12,2,FALSE)</f>
        <v>SELECIONAR</v>
      </c>
    </row>
    <row r="620" spans="2:14" ht="12.75" thickBot="1">
      <c r="B620" s="23" t="str">
        <f t="shared" si="18"/>
        <v/>
      </c>
      <c r="C620" s="15"/>
      <c r="D620" s="25"/>
      <c r="E620" s="25"/>
      <c r="F620" s="24" t="s">
        <v>18</v>
      </c>
      <c r="G620" s="26">
        <v>1</v>
      </c>
      <c r="H620" s="31"/>
      <c r="I620" s="27">
        <v>0</v>
      </c>
      <c r="J620" s="28">
        <f t="shared" si="19"/>
        <v>0</v>
      </c>
      <c r="K620" s="29" t="s">
        <v>50</v>
      </c>
      <c r="L620" s="21" t="s">
        <v>21</v>
      </c>
      <c r="M620" s="29" t="s">
        <v>51</v>
      </c>
      <c r="N620" s="30" t="str">
        <f>VLOOKUP(M620,[10]OPERACIONAL!$A$1:$C$12,2,FALSE)</f>
        <v>SELECIONAR</v>
      </c>
    </row>
    <row r="621" spans="2:14" ht="12.75" thickBot="1">
      <c r="B621" s="23" t="str">
        <f t="shared" si="18"/>
        <v/>
      </c>
      <c r="C621" s="15"/>
      <c r="D621" s="25"/>
      <c r="E621" s="25"/>
      <c r="F621" s="24" t="s">
        <v>18</v>
      </c>
      <c r="G621" s="26">
        <v>1</v>
      </c>
      <c r="H621" s="31"/>
      <c r="I621" s="27">
        <v>0</v>
      </c>
      <c r="J621" s="28">
        <f t="shared" si="19"/>
        <v>0</v>
      </c>
      <c r="K621" s="29" t="s">
        <v>50</v>
      </c>
      <c r="L621" s="21" t="s">
        <v>21</v>
      </c>
      <c r="M621" s="29" t="s">
        <v>51</v>
      </c>
      <c r="N621" s="30" t="str">
        <f>VLOOKUP(M621,[10]OPERACIONAL!$A$1:$C$12,2,FALSE)</f>
        <v>SELECIONAR</v>
      </c>
    </row>
    <row r="622" spans="2:14" ht="12.75" thickBot="1">
      <c r="B622" s="23" t="str">
        <f t="shared" si="18"/>
        <v/>
      </c>
      <c r="C622" s="15"/>
      <c r="D622" s="25"/>
      <c r="E622" s="25"/>
      <c r="F622" s="24" t="s">
        <v>18</v>
      </c>
      <c r="G622" s="26">
        <v>1</v>
      </c>
      <c r="H622" s="31"/>
      <c r="I622" s="27">
        <v>0</v>
      </c>
      <c r="J622" s="28">
        <f t="shared" si="19"/>
        <v>0</v>
      </c>
      <c r="K622" s="29" t="s">
        <v>50</v>
      </c>
      <c r="L622" s="21" t="s">
        <v>21</v>
      </c>
      <c r="M622" s="29" t="s">
        <v>51</v>
      </c>
      <c r="N622" s="30" t="str">
        <f>VLOOKUP(M622,[10]OPERACIONAL!$A$1:$C$12,2,FALSE)</f>
        <v>SELECIONAR</v>
      </c>
    </row>
    <row r="623" spans="2:14" ht="12.75" thickBot="1">
      <c r="B623" s="23" t="str">
        <f t="shared" si="18"/>
        <v/>
      </c>
      <c r="C623" s="15"/>
      <c r="D623" s="25"/>
      <c r="E623" s="25"/>
      <c r="F623" s="24" t="s">
        <v>18</v>
      </c>
      <c r="G623" s="26">
        <v>1</v>
      </c>
      <c r="H623" s="31"/>
      <c r="I623" s="27">
        <v>0</v>
      </c>
      <c r="J623" s="28">
        <f t="shared" si="19"/>
        <v>0</v>
      </c>
      <c r="K623" s="29" t="s">
        <v>50</v>
      </c>
      <c r="L623" s="21" t="s">
        <v>21</v>
      </c>
      <c r="M623" s="29" t="s">
        <v>51</v>
      </c>
      <c r="N623" s="30" t="str">
        <f>VLOOKUP(M623,[10]OPERACIONAL!$A$1:$C$12,2,FALSE)</f>
        <v>SELECIONAR</v>
      </c>
    </row>
    <row r="624" spans="2:14" ht="12.75" thickBot="1">
      <c r="B624" s="23" t="str">
        <f t="shared" si="18"/>
        <v/>
      </c>
      <c r="C624" s="15"/>
      <c r="D624" s="25"/>
      <c r="E624" s="25"/>
      <c r="F624" s="24" t="s">
        <v>18</v>
      </c>
      <c r="G624" s="26">
        <v>1</v>
      </c>
      <c r="H624" s="31"/>
      <c r="I624" s="27">
        <v>0</v>
      </c>
      <c r="J624" s="28">
        <f t="shared" si="19"/>
        <v>0</v>
      </c>
      <c r="K624" s="29" t="s">
        <v>50</v>
      </c>
      <c r="L624" s="21" t="s">
        <v>21</v>
      </c>
      <c r="M624" s="29" t="s">
        <v>51</v>
      </c>
      <c r="N624" s="30" t="str">
        <f>VLOOKUP(M624,[10]OPERACIONAL!$A$1:$C$12,2,FALSE)</f>
        <v>SELECIONAR</v>
      </c>
    </row>
    <row r="625" spans="2:14" ht="12.75" thickBot="1">
      <c r="B625" s="23" t="str">
        <f t="shared" si="18"/>
        <v/>
      </c>
      <c r="C625" s="15"/>
      <c r="D625" s="25"/>
      <c r="E625" s="25"/>
      <c r="F625" s="24" t="s">
        <v>18</v>
      </c>
      <c r="G625" s="26">
        <v>1</v>
      </c>
      <c r="H625" s="31"/>
      <c r="I625" s="27">
        <v>0</v>
      </c>
      <c r="J625" s="28">
        <f t="shared" si="19"/>
        <v>0</v>
      </c>
      <c r="K625" s="29" t="s">
        <v>50</v>
      </c>
      <c r="L625" s="21" t="s">
        <v>21</v>
      </c>
      <c r="M625" s="29" t="s">
        <v>51</v>
      </c>
      <c r="N625" s="30" t="str">
        <f>VLOOKUP(M625,[10]OPERACIONAL!$A$1:$C$12,2,FALSE)</f>
        <v>SELECIONAR</v>
      </c>
    </row>
    <row r="626" spans="2:14" ht="12.75" thickBot="1">
      <c r="B626" s="23" t="str">
        <f t="shared" si="18"/>
        <v/>
      </c>
      <c r="C626" s="15"/>
      <c r="D626" s="25"/>
      <c r="E626" s="25"/>
      <c r="F626" s="24" t="s">
        <v>18</v>
      </c>
      <c r="G626" s="26">
        <v>1</v>
      </c>
      <c r="H626" s="31"/>
      <c r="I626" s="27">
        <v>0</v>
      </c>
      <c r="J626" s="28">
        <f t="shared" si="19"/>
        <v>0</v>
      </c>
      <c r="K626" s="29" t="s">
        <v>50</v>
      </c>
      <c r="L626" s="21" t="s">
        <v>21</v>
      </c>
      <c r="M626" s="29" t="s">
        <v>51</v>
      </c>
      <c r="N626" s="30" t="str">
        <f>VLOOKUP(M626,[10]OPERACIONAL!$A$1:$C$12,2,FALSE)</f>
        <v>SELECIONAR</v>
      </c>
    </row>
    <row r="627" spans="2:14" ht="12.75" thickBot="1">
      <c r="B627" s="23" t="str">
        <f t="shared" si="18"/>
        <v/>
      </c>
      <c r="C627" s="15"/>
      <c r="D627" s="25"/>
      <c r="E627" s="25"/>
      <c r="F627" s="24" t="s">
        <v>18</v>
      </c>
      <c r="G627" s="26">
        <v>1</v>
      </c>
      <c r="H627" s="31"/>
      <c r="I627" s="27">
        <v>0</v>
      </c>
      <c r="J627" s="28">
        <f t="shared" si="19"/>
        <v>0</v>
      </c>
      <c r="K627" s="29" t="s">
        <v>50</v>
      </c>
      <c r="L627" s="21" t="s">
        <v>21</v>
      </c>
      <c r="M627" s="29" t="s">
        <v>51</v>
      </c>
      <c r="N627" s="30" t="str">
        <f>VLOOKUP(M627,[10]OPERACIONAL!$A$1:$C$12,2,FALSE)</f>
        <v>SELECIONAR</v>
      </c>
    </row>
    <row r="628" spans="2:14" ht="12.75" thickBot="1">
      <c r="B628" s="23" t="str">
        <f t="shared" si="18"/>
        <v/>
      </c>
      <c r="C628" s="15"/>
      <c r="D628" s="25"/>
      <c r="E628" s="25"/>
      <c r="F628" s="24" t="s">
        <v>18</v>
      </c>
      <c r="G628" s="26">
        <v>1</v>
      </c>
      <c r="H628" s="31"/>
      <c r="I628" s="27">
        <v>0</v>
      </c>
      <c r="J628" s="28">
        <f t="shared" si="19"/>
        <v>0</v>
      </c>
      <c r="K628" s="29" t="s">
        <v>50</v>
      </c>
      <c r="L628" s="21" t="s">
        <v>21</v>
      </c>
      <c r="M628" s="29" t="s">
        <v>51</v>
      </c>
      <c r="N628" s="30" t="str">
        <f>VLOOKUP(M628,[10]OPERACIONAL!$A$1:$C$12,2,FALSE)</f>
        <v>SELECIONAR</v>
      </c>
    </row>
    <row r="629" spans="2:14" ht="12.75" thickBot="1">
      <c r="B629" s="23" t="str">
        <f t="shared" si="18"/>
        <v/>
      </c>
      <c r="C629" s="15"/>
      <c r="D629" s="25"/>
      <c r="E629" s="25"/>
      <c r="F629" s="24" t="s">
        <v>18</v>
      </c>
      <c r="G629" s="26">
        <v>1</v>
      </c>
      <c r="H629" s="31"/>
      <c r="I629" s="27">
        <v>0</v>
      </c>
      <c r="J629" s="28">
        <f t="shared" si="19"/>
        <v>0</v>
      </c>
      <c r="K629" s="29" t="s">
        <v>50</v>
      </c>
      <c r="L629" s="21" t="s">
        <v>21</v>
      </c>
      <c r="M629" s="29" t="s">
        <v>51</v>
      </c>
      <c r="N629" s="30" t="str">
        <f>VLOOKUP(M629,[10]OPERACIONAL!$A$1:$C$12,2,FALSE)</f>
        <v>SELECIONAR</v>
      </c>
    </row>
    <row r="630" spans="2:14" ht="12.75" thickBot="1">
      <c r="B630" s="23" t="str">
        <f t="shared" si="18"/>
        <v/>
      </c>
      <c r="C630" s="15"/>
      <c r="D630" s="25"/>
      <c r="E630" s="25"/>
      <c r="F630" s="24" t="s">
        <v>18</v>
      </c>
      <c r="G630" s="26">
        <v>1</v>
      </c>
      <c r="H630" s="31"/>
      <c r="I630" s="27">
        <v>0</v>
      </c>
      <c r="J630" s="28">
        <f t="shared" si="19"/>
        <v>0</v>
      </c>
      <c r="K630" s="29" t="s">
        <v>50</v>
      </c>
      <c r="L630" s="21" t="s">
        <v>21</v>
      </c>
      <c r="M630" s="29" t="s">
        <v>51</v>
      </c>
      <c r="N630" s="30" t="str">
        <f>VLOOKUP(M630,[10]OPERACIONAL!$A$1:$C$12,2,FALSE)</f>
        <v>SELECIONAR</v>
      </c>
    </row>
    <row r="631" spans="2:14" ht="12.75" thickBot="1">
      <c r="B631" s="23" t="str">
        <f t="shared" si="18"/>
        <v/>
      </c>
      <c r="C631" s="15"/>
      <c r="D631" s="25"/>
      <c r="E631" s="25"/>
      <c r="F631" s="24" t="s">
        <v>18</v>
      </c>
      <c r="G631" s="26">
        <v>1</v>
      </c>
      <c r="H631" s="31"/>
      <c r="I631" s="27">
        <v>0</v>
      </c>
      <c r="J631" s="28">
        <f t="shared" si="19"/>
        <v>0</v>
      </c>
      <c r="K631" s="29" t="s">
        <v>50</v>
      </c>
      <c r="L631" s="21" t="s">
        <v>21</v>
      </c>
      <c r="M631" s="29" t="s">
        <v>51</v>
      </c>
      <c r="N631" s="30" t="str">
        <f>VLOOKUP(M631,[10]OPERACIONAL!$A$1:$C$12,2,FALSE)</f>
        <v>SELECIONAR</v>
      </c>
    </row>
    <row r="632" spans="2:14" ht="12.75" thickBot="1">
      <c r="B632" s="23" t="str">
        <f t="shared" si="18"/>
        <v/>
      </c>
      <c r="C632" s="15"/>
      <c r="D632" s="25"/>
      <c r="E632" s="25"/>
      <c r="F632" s="24" t="s">
        <v>18</v>
      </c>
      <c r="G632" s="26">
        <v>1</v>
      </c>
      <c r="H632" s="31"/>
      <c r="I632" s="27">
        <v>0</v>
      </c>
      <c r="J632" s="28">
        <f t="shared" si="19"/>
        <v>0</v>
      </c>
      <c r="K632" s="29" t="s">
        <v>50</v>
      </c>
      <c r="L632" s="21" t="s">
        <v>21</v>
      </c>
      <c r="M632" s="29" t="s">
        <v>51</v>
      </c>
      <c r="N632" s="30" t="str">
        <f>VLOOKUP(M632,[10]OPERACIONAL!$A$1:$C$12,2,FALSE)</f>
        <v>SELECIONAR</v>
      </c>
    </row>
    <row r="633" spans="2:14" ht="12.75" thickBot="1">
      <c r="B633" s="23" t="str">
        <f t="shared" si="18"/>
        <v/>
      </c>
      <c r="C633" s="15"/>
      <c r="D633" s="25"/>
      <c r="E633" s="25"/>
      <c r="F633" s="24" t="s">
        <v>18</v>
      </c>
      <c r="G633" s="26">
        <v>1</v>
      </c>
      <c r="H633" s="31"/>
      <c r="I633" s="27">
        <v>0</v>
      </c>
      <c r="J633" s="28">
        <f t="shared" si="19"/>
        <v>0</v>
      </c>
      <c r="K633" s="29" t="s">
        <v>50</v>
      </c>
      <c r="L633" s="21" t="s">
        <v>21</v>
      </c>
      <c r="M633" s="29" t="s">
        <v>51</v>
      </c>
      <c r="N633" s="30" t="str">
        <f>VLOOKUP(M633,[10]OPERACIONAL!$A$1:$C$12,2,FALSE)</f>
        <v>SELECIONAR</v>
      </c>
    </row>
    <row r="634" spans="2:14" ht="12.75" thickBot="1">
      <c r="B634" s="23" t="str">
        <f t="shared" si="18"/>
        <v/>
      </c>
      <c r="C634" s="15"/>
      <c r="D634" s="25"/>
      <c r="E634" s="25"/>
      <c r="F634" s="24" t="s">
        <v>18</v>
      </c>
      <c r="G634" s="26">
        <v>1</v>
      </c>
      <c r="H634" s="31"/>
      <c r="I634" s="27">
        <v>0</v>
      </c>
      <c r="J634" s="28">
        <f t="shared" si="19"/>
        <v>0</v>
      </c>
      <c r="K634" s="29" t="s">
        <v>50</v>
      </c>
      <c r="L634" s="21" t="s">
        <v>21</v>
      </c>
      <c r="M634" s="29" t="s">
        <v>51</v>
      </c>
      <c r="N634" s="30" t="str">
        <f>VLOOKUP(M634,[10]OPERACIONAL!$A$1:$C$12,2,FALSE)</f>
        <v>SELECIONAR</v>
      </c>
    </row>
    <row r="635" spans="2:14" ht="12.75" thickBot="1">
      <c r="B635" s="23" t="str">
        <f t="shared" si="18"/>
        <v/>
      </c>
      <c r="C635" s="15"/>
      <c r="D635" s="25"/>
      <c r="E635" s="25"/>
      <c r="F635" s="24" t="s">
        <v>18</v>
      </c>
      <c r="G635" s="26">
        <v>1</v>
      </c>
      <c r="H635" s="31"/>
      <c r="I635" s="27">
        <v>0</v>
      </c>
      <c r="J635" s="28">
        <f t="shared" si="19"/>
        <v>0</v>
      </c>
      <c r="K635" s="29" t="s">
        <v>50</v>
      </c>
      <c r="L635" s="21" t="s">
        <v>21</v>
      </c>
      <c r="M635" s="29" t="s">
        <v>51</v>
      </c>
      <c r="N635" s="30" t="str">
        <f>VLOOKUP(M635,[10]OPERACIONAL!$A$1:$C$12,2,FALSE)</f>
        <v>SELECIONAR</v>
      </c>
    </row>
    <row r="636" spans="2:14" ht="12.75" thickBot="1">
      <c r="B636" s="23" t="str">
        <f t="shared" si="18"/>
        <v/>
      </c>
      <c r="C636" s="15"/>
      <c r="D636" s="25"/>
      <c r="E636" s="25"/>
      <c r="F636" s="24" t="s">
        <v>18</v>
      </c>
      <c r="G636" s="26">
        <v>1</v>
      </c>
      <c r="H636" s="31"/>
      <c r="I636" s="27">
        <v>0</v>
      </c>
      <c r="J636" s="28">
        <f t="shared" si="19"/>
        <v>0</v>
      </c>
      <c r="K636" s="29" t="s">
        <v>50</v>
      </c>
      <c r="L636" s="21" t="s">
        <v>21</v>
      </c>
      <c r="M636" s="29" t="s">
        <v>51</v>
      </c>
      <c r="N636" s="30" t="str">
        <f>VLOOKUP(M636,[10]OPERACIONAL!$A$1:$C$12,2,FALSE)</f>
        <v>SELECIONAR</v>
      </c>
    </row>
    <row r="637" spans="2:14" ht="12.75" thickBot="1">
      <c r="B637" s="23" t="str">
        <f t="shared" si="18"/>
        <v/>
      </c>
      <c r="C637" s="15"/>
      <c r="D637" s="25"/>
      <c r="E637" s="25"/>
      <c r="F637" s="24" t="s">
        <v>18</v>
      </c>
      <c r="G637" s="26">
        <v>1</v>
      </c>
      <c r="H637" s="31"/>
      <c r="I637" s="27">
        <v>0</v>
      </c>
      <c r="J637" s="28">
        <f t="shared" si="19"/>
        <v>0</v>
      </c>
      <c r="K637" s="29" t="s">
        <v>50</v>
      </c>
      <c r="L637" s="21" t="s">
        <v>21</v>
      </c>
      <c r="M637" s="29" t="s">
        <v>51</v>
      </c>
      <c r="N637" s="30" t="str">
        <f>VLOOKUP(M637,[10]OPERACIONAL!$A$1:$C$12,2,FALSE)</f>
        <v>SELECIONAR</v>
      </c>
    </row>
    <row r="638" spans="2:14" ht="12.75" thickBot="1">
      <c r="B638" s="23" t="str">
        <f t="shared" si="18"/>
        <v/>
      </c>
      <c r="C638" s="15"/>
      <c r="D638" s="25"/>
      <c r="E638" s="25"/>
      <c r="F638" s="24" t="s">
        <v>18</v>
      </c>
      <c r="G638" s="26">
        <v>1</v>
      </c>
      <c r="H638" s="31"/>
      <c r="I638" s="27">
        <v>0</v>
      </c>
      <c r="J638" s="28">
        <f t="shared" si="19"/>
        <v>0</v>
      </c>
      <c r="K638" s="29" t="s">
        <v>50</v>
      </c>
      <c r="L638" s="21" t="s">
        <v>21</v>
      </c>
      <c r="M638" s="29" t="s">
        <v>51</v>
      </c>
      <c r="N638" s="30" t="str">
        <f>VLOOKUP(M638,[10]OPERACIONAL!$A$1:$C$12,2,FALSE)</f>
        <v>SELECIONAR</v>
      </c>
    </row>
    <row r="639" spans="2:14" ht="12.75" thickBot="1">
      <c r="B639" s="23" t="str">
        <f t="shared" si="18"/>
        <v/>
      </c>
      <c r="C639" s="15"/>
      <c r="D639" s="25"/>
      <c r="E639" s="25"/>
      <c r="F639" s="24" t="s">
        <v>18</v>
      </c>
      <c r="G639" s="26">
        <v>1</v>
      </c>
      <c r="H639" s="31"/>
      <c r="I639" s="27">
        <v>0</v>
      </c>
      <c r="J639" s="28">
        <f t="shared" si="19"/>
        <v>0</v>
      </c>
      <c r="K639" s="29" t="s">
        <v>50</v>
      </c>
      <c r="L639" s="21" t="s">
        <v>21</v>
      </c>
      <c r="M639" s="29" t="s">
        <v>51</v>
      </c>
      <c r="N639" s="30" t="str">
        <f>VLOOKUP(M639,[10]OPERACIONAL!$A$1:$C$12,2,FALSE)</f>
        <v>SELECIONAR</v>
      </c>
    </row>
    <row r="640" spans="2:14" ht="12.75" thickBot="1">
      <c r="B640" s="23" t="str">
        <f t="shared" si="18"/>
        <v/>
      </c>
      <c r="C640" s="15"/>
      <c r="D640" s="25"/>
      <c r="E640" s="25"/>
      <c r="F640" s="24" t="s">
        <v>18</v>
      </c>
      <c r="G640" s="26">
        <v>1</v>
      </c>
      <c r="H640" s="31"/>
      <c r="I640" s="27">
        <v>0</v>
      </c>
      <c r="J640" s="28">
        <f t="shared" si="19"/>
        <v>0</v>
      </c>
      <c r="K640" s="29" t="s">
        <v>50</v>
      </c>
      <c r="L640" s="21" t="s">
        <v>21</v>
      </c>
      <c r="M640" s="29" t="s">
        <v>51</v>
      </c>
      <c r="N640" s="30" t="str">
        <f>VLOOKUP(M640,[10]OPERACIONAL!$A$1:$C$12,2,FALSE)</f>
        <v>SELECIONAR</v>
      </c>
    </row>
    <row r="641" spans="2:14" ht="12.75" thickBot="1">
      <c r="B641" s="23" t="str">
        <f t="shared" si="18"/>
        <v/>
      </c>
      <c r="C641" s="15"/>
      <c r="D641" s="25"/>
      <c r="E641" s="25"/>
      <c r="F641" s="24" t="s">
        <v>18</v>
      </c>
      <c r="G641" s="26">
        <v>1</v>
      </c>
      <c r="H641" s="31"/>
      <c r="I641" s="27">
        <v>0</v>
      </c>
      <c r="J641" s="28">
        <f t="shared" si="19"/>
        <v>0</v>
      </c>
      <c r="K641" s="29" t="s">
        <v>50</v>
      </c>
      <c r="L641" s="21" t="s">
        <v>21</v>
      </c>
      <c r="M641" s="29" t="s">
        <v>51</v>
      </c>
      <c r="N641" s="30" t="str">
        <f>VLOOKUP(M641,[10]OPERACIONAL!$A$1:$C$12,2,FALSE)</f>
        <v>SELECIONAR</v>
      </c>
    </row>
    <row r="642" spans="2:14" ht="12.75" thickBot="1">
      <c r="B642" s="23" t="str">
        <f t="shared" si="18"/>
        <v/>
      </c>
      <c r="C642" s="15"/>
      <c r="D642" s="25"/>
      <c r="E642" s="25"/>
      <c r="F642" s="24" t="s">
        <v>18</v>
      </c>
      <c r="G642" s="26">
        <v>1</v>
      </c>
      <c r="H642" s="31"/>
      <c r="I642" s="27">
        <v>0</v>
      </c>
      <c r="J642" s="28">
        <f t="shared" si="19"/>
        <v>0</v>
      </c>
      <c r="K642" s="29" t="s">
        <v>50</v>
      </c>
      <c r="L642" s="21" t="s">
        <v>21</v>
      </c>
      <c r="M642" s="29" t="s">
        <v>51</v>
      </c>
      <c r="N642" s="30" t="str">
        <f>VLOOKUP(M642,[10]OPERACIONAL!$A$1:$C$12,2,FALSE)</f>
        <v>SELECIONAR</v>
      </c>
    </row>
    <row r="643" spans="2:14" ht="12.75" thickBot="1">
      <c r="B643" s="23" t="str">
        <f t="shared" si="18"/>
        <v/>
      </c>
      <c r="C643" s="15"/>
      <c r="D643" s="25"/>
      <c r="E643" s="25"/>
      <c r="F643" s="24" t="s">
        <v>18</v>
      </c>
      <c r="G643" s="26">
        <v>1</v>
      </c>
      <c r="H643" s="31"/>
      <c r="I643" s="27">
        <v>0</v>
      </c>
      <c r="J643" s="28">
        <f t="shared" si="19"/>
        <v>0</v>
      </c>
      <c r="K643" s="29" t="s">
        <v>50</v>
      </c>
      <c r="L643" s="21" t="s">
        <v>21</v>
      </c>
      <c r="M643" s="29" t="s">
        <v>51</v>
      </c>
      <c r="N643" s="30" t="str">
        <f>VLOOKUP(M643,[10]OPERACIONAL!$A$1:$C$12,2,FALSE)</f>
        <v>SELECIONAR</v>
      </c>
    </row>
    <row r="644" spans="2:14" ht="12.75" thickBot="1">
      <c r="B644" s="23" t="str">
        <f t="shared" si="18"/>
        <v/>
      </c>
      <c r="C644" s="15"/>
      <c r="D644" s="25"/>
      <c r="E644" s="25"/>
      <c r="F644" s="24" t="s">
        <v>18</v>
      </c>
      <c r="G644" s="26">
        <v>1</v>
      </c>
      <c r="H644" s="31"/>
      <c r="I644" s="27">
        <v>0</v>
      </c>
      <c r="J644" s="28">
        <f t="shared" si="19"/>
        <v>0</v>
      </c>
      <c r="K644" s="29" t="s">
        <v>50</v>
      </c>
      <c r="L644" s="21" t="s">
        <v>21</v>
      </c>
      <c r="M644" s="29" t="s">
        <v>51</v>
      </c>
      <c r="N644" s="30" t="str">
        <f>VLOOKUP(M644,[10]OPERACIONAL!$A$1:$C$12,2,FALSE)</f>
        <v>SELECIONAR</v>
      </c>
    </row>
    <row r="645" spans="2:14" ht="12.75" thickBot="1">
      <c r="B645" s="23" t="str">
        <f t="shared" ref="B645:B708" si="20">MID(C645,1,2)</f>
        <v/>
      </c>
      <c r="C645" s="15"/>
      <c r="D645" s="25"/>
      <c r="E645" s="25"/>
      <c r="F645" s="24" t="s">
        <v>18</v>
      </c>
      <c r="G645" s="26">
        <v>1</v>
      </c>
      <c r="H645" s="31"/>
      <c r="I645" s="27">
        <v>0</v>
      </c>
      <c r="J645" s="28">
        <f t="shared" ref="J645:J708" si="21">G645*I645</f>
        <v>0</v>
      </c>
      <c r="K645" s="29" t="s">
        <v>50</v>
      </c>
      <c r="L645" s="21" t="s">
        <v>21</v>
      </c>
      <c r="M645" s="29" t="s">
        <v>51</v>
      </c>
      <c r="N645" s="30" t="str">
        <f>VLOOKUP(M645,[10]OPERACIONAL!$A$1:$C$12,2,FALSE)</f>
        <v>SELECIONAR</v>
      </c>
    </row>
    <row r="646" spans="2:14" ht="12.75" thickBot="1">
      <c r="B646" s="23" t="str">
        <f t="shared" si="20"/>
        <v/>
      </c>
      <c r="C646" s="15"/>
      <c r="D646" s="25"/>
      <c r="E646" s="25"/>
      <c r="F646" s="24" t="s">
        <v>18</v>
      </c>
      <c r="G646" s="26">
        <v>1</v>
      </c>
      <c r="H646" s="31"/>
      <c r="I646" s="27">
        <v>0</v>
      </c>
      <c r="J646" s="28">
        <f t="shared" si="21"/>
        <v>0</v>
      </c>
      <c r="K646" s="29" t="s">
        <v>50</v>
      </c>
      <c r="L646" s="21" t="s">
        <v>21</v>
      </c>
      <c r="M646" s="29" t="s">
        <v>51</v>
      </c>
      <c r="N646" s="30" t="str">
        <f>VLOOKUP(M646,[10]OPERACIONAL!$A$1:$C$12,2,FALSE)</f>
        <v>SELECIONAR</v>
      </c>
    </row>
    <row r="647" spans="2:14" ht="12.75" thickBot="1">
      <c r="B647" s="23" t="str">
        <f t="shared" si="20"/>
        <v/>
      </c>
      <c r="C647" s="15"/>
      <c r="D647" s="25"/>
      <c r="E647" s="25"/>
      <c r="F647" s="24" t="s">
        <v>18</v>
      </c>
      <c r="G647" s="26">
        <v>1</v>
      </c>
      <c r="H647" s="31"/>
      <c r="I647" s="27">
        <v>0</v>
      </c>
      <c r="J647" s="28">
        <f t="shared" si="21"/>
        <v>0</v>
      </c>
      <c r="K647" s="29" t="s">
        <v>50</v>
      </c>
      <c r="L647" s="21" t="s">
        <v>21</v>
      </c>
      <c r="M647" s="29" t="s">
        <v>51</v>
      </c>
      <c r="N647" s="30" t="str">
        <f>VLOOKUP(M647,[10]OPERACIONAL!$A$1:$C$12,2,FALSE)</f>
        <v>SELECIONAR</v>
      </c>
    </row>
    <row r="648" spans="2:14" ht="12.75" thickBot="1">
      <c r="B648" s="23" t="str">
        <f t="shared" si="20"/>
        <v/>
      </c>
      <c r="C648" s="15"/>
      <c r="D648" s="25"/>
      <c r="E648" s="25"/>
      <c r="F648" s="24" t="s">
        <v>18</v>
      </c>
      <c r="G648" s="26">
        <v>1</v>
      </c>
      <c r="H648" s="31"/>
      <c r="I648" s="27">
        <v>0</v>
      </c>
      <c r="J648" s="28">
        <f t="shared" si="21"/>
        <v>0</v>
      </c>
      <c r="K648" s="29" t="s">
        <v>50</v>
      </c>
      <c r="L648" s="21" t="s">
        <v>21</v>
      </c>
      <c r="M648" s="29" t="s">
        <v>51</v>
      </c>
      <c r="N648" s="30" t="str">
        <f>VLOOKUP(M648,[10]OPERACIONAL!$A$1:$C$12,2,FALSE)</f>
        <v>SELECIONAR</v>
      </c>
    </row>
    <row r="649" spans="2:14" ht="12.75" thickBot="1">
      <c r="B649" s="23" t="str">
        <f t="shared" si="20"/>
        <v/>
      </c>
      <c r="C649" s="15"/>
      <c r="D649" s="25"/>
      <c r="E649" s="25"/>
      <c r="F649" s="24" t="s">
        <v>18</v>
      </c>
      <c r="G649" s="26">
        <v>1</v>
      </c>
      <c r="H649" s="31"/>
      <c r="I649" s="27">
        <v>0</v>
      </c>
      <c r="J649" s="28">
        <f t="shared" si="21"/>
        <v>0</v>
      </c>
      <c r="K649" s="29" t="s">
        <v>50</v>
      </c>
      <c r="L649" s="21" t="s">
        <v>21</v>
      </c>
      <c r="M649" s="29" t="s">
        <v>51</v>
      </c>
      <c r="N649" s="30" t="str">
        <f>VLOOKUP(M649,[10]OPERACIONAL!$A$1:$C$12,2,FALSE)</f>
        <v>SELECIONAR</v>
      </c>
    </row>
    <row r="650" spans="2:14" ht="12.75" thickBot="1">
      <c r="B650" s="23" t="str">
        <f t="shared" si="20"/>
        <v/>
      </c>
      <c r="C650" s="15"/>
      <c r="D650" s="25"/>
      <c r="E650" s="25"/>
      <c r="F650" s="24" t="s">
        <v>18</v>
      </c>
      <c r="G650" s="26">
        <v>1</v>
      </c>
      <c r="H650" s="31"/>
      <c r="I650" s="27">
        <v>0</v>
      </c>
      <c r="J650" s="28">
        <f t="shared" si="21"/>
        <v>0</v>
      </c>
      <c r="K650" s="29" t="s">
        <v>50</v>
      </c>
      <c r="L650" s="21" t="s">
        <v>21</v>
      </c>
      <c r="M650" s="29" t="s">
        <v>51</v>
      </c>
      <c r="N650" s="30" t="str">
        <f>VLOOKUP(M650,[10]OPERACIONAL!$A$1:$C$12,2,FALSE)</f>
        <v>SELECIONAR</v>
      </c>
    </row>
    <row r="651" spans="2:14" ht="12.75" thickBot="1">
      <c r="B651" s="23" t="str">
        <f t="shared" si="20"/>
        <v/>
      </c>
      <c r="C651" s="15"/>
      <c r="D651" s="25"/>
      <c r="E651" s="25"/>
      <c r="F651" s="24" t="s">
        <v>18</v>
      </c>
      <c r="G651" s="26">
        <v>1</v>
      </c>
      <c r="H651" s="31"/>
      <c r="I651" s="27">
        <v>0</v>
      </c>
      <c r="J651" s="28">
        <f t="shared" si="21"/>
        <v>0</v>
      </c>
      <c r="K651" s="29" t="s">
        <v>50</v>
      </c>
      <c r="L651" s="21" t="s">
        <v>21</v>
      </c>
      <c r="M651" s="29" t="s">
        <v>51</v>
      </c>
      <c r="N651" s="30" t="str">
        <f>VLOOKUP(M651,[10]OPERACIONAL!$A$1:$C$12,2,FALSE)</f>
        <v>SELECIONAR</v>
      </c>
    </row>
    <row r="652" spans="2:14" ht="12.75" thickBot="1">
      <c r="B652" s="23" t="str">
        <f t="shared" si="20"/>
        <v/>
      </c>
      <c r="C652" s="15"/>
      <c r="D652" s="25"/>
      <c r="E652" s="25"/>
      <c r="F652" s="24" t="s">
        <v>18</v>
      </c>
      <c r="G652" s="26">
        <v>1</v>
      </c>
      <c r="H652" s="31"/>
      <c r="I652" s="27">
        <v>0</v>
      </c>
      <c r="J652" s="28">
        <f t="shared" si="21"/>
        <v>0</v>
      </c>
      <c r="K652" s="29" t="s">
        <v>50</v>
      </c>
      <c r="L652" s="21" t="s">
        <v>21</v>
      </c>
      <c r="M652" s="29" t="s">
        <v>51</v>
      </c>
      <c r="N652" s="30" t="str">
        <f>VLOOKUP(M652,[10]OPERACIONAL!$A$1:$C$12,2,FALSE)</f>
        <v>SELECIONAR</v>
      </c>
    </row>
    <row r="653" spans="2:14" ht="12.75" thickBot="1">
      <c r="B653" s="23" t="str">
        <f t="shared" si="20"/>
        <v/>
      </c>
      <c r="C653" s="15"/>
      <c r="D653" s="25"/>
      <c r="E653" s="25"/>
      <c r="F653" s="24" t="s">
        <v>18</v>
      </c>
      <c r="G653" s="26">
        <v>1</v>
      </c>
      <c r="H653" s="31"/>
      <c r="I653" s="27">
        <v>0</v>
      </c>
      <c r="J653" s="28">
        <f t="shared" si="21"/>
        <v>0</v>
      </c>
      <c r="K653" s="29" t="s">
        <v>50</v>
      </c>
      <c r="L653" s="21" t="s">
        <v>21</v>
      </c>
      <c r="M653" s="29" t="s">
        <v>51</v>
      </c>
      <c r="N653" s="30" t="str">
        <f>VLOOKUP(M653,[10]OPERACIONAL!$A$1:$C$12,2,FALSE)</f>
        <v>SELECIONAR</v>
      </c>
    </row>
    <row r="654" spans="2:14" ht="12.75" thickBot="1">
      <c r="B654" s="23" t="str">
        <f t="shared" si="20"/>
        <v/>
      </c>
      <c r="C654" s="15"/>
      <c r="D654" s="25"/>
      <c r="E654" s="25"/>
      <c r="F654" s="24" t="s">
        <v>18</v>
      </c>
      <c r="G654" s="26">
        <v>1</v>
      </c>
      <c r="H654" s="31"/>
      <c r="I654" s="27">
        <v>0</v>
      </c>
      <c r="J654" s="28">
        <f t="shared" si="21"/>
        <v>0</v>
      </c>
      <c r="K654" s="29" t="s">
        <v>50</v>
      </c>
      <c r="L654" s="21" t="s">
        <v>21</v>
      </c>
      <c r="M654" s="29" t="s">
        <v>51</v>
      </c>
      <c r="N654" s="30" t="str">
        <f>VLOOKUP(M654,[10]OPERACIONAL!$A$1:$C$12,2,FALSE)</f>
        <v>SELECIONAR</v>
      </c>
    </row>
    <row r="655" spans="2:14" ht="12.75" thickBot="1">
      <c r="B655" s="23" t="str">
        <f t="shared" si="20"/>
        <v/>
      </c>
      <c r="C655" s="15"/>
      <c r="D655" s="25"/>
      <c r="E655" s="25"/>
      <c r="F655" s="24" t="s">
        <v>18</v>
      </c>
      <c r="G655" s="26">
        <v>1</v>
      </c>
      <c r="H655" s="31"/>
      <c r="I655" s="27">
        <v>0</v>
      </c>
      <c r="J655" s="28">
        <f t="shared" si="21"/>
        <v>0</v>
      </c>
      <c r="K655" s="29" t="s">
        <v>50</v>
      </c>
      <c r="L655" s="21" t="s">
        <v>21</v>
      </c>
      <c r="M655" s="29" t="s">
        <v>51</v>
      </c>
      <c r="N655" s="30" t="str">
        <f>VLOOKUP(M655,[10]OPERACIONAL!$A$1:$C$12,2,FALSE)</f>
        <v>SELECIONAR</v>
      </c>
    </row>
    <row r="656" spans="2:14" ht="12.75" thickBot="1">
      <c r="B656" s="23" t="str">
        <f t="shared" si="20"/>
        <v/>
      </c>
      <c r="C656" s="15"/>
      <c r="D656" s="25"/>
      <c r="E656" s="25"/>
      <c r="F656" s="24" t="s">
        <v>18</v>
      </c>
      <c r="G656" s="26">
        <v>1</v>
      </c>
      <c r="H656" s="31"/>
      <c r="I656" s="27">
        <v>0</v>
      </c>
      <c r="J656" s="28">
        <f t="shared" si="21"/>
        <v>0</v>
      </c>
      <c r="K656" s="29" t="s">
        <v>50</v>
      </c>
      <c r="L656" s="21" t="s">
        <v>21</v>
      </c>
      <c r="M656" s="29" t="s">
        <v>51</v>
      </c>
      <c r="N656" s="30" t="str">
        <f>VLOOKUP(M656,[10]OPERACIONAL!$A$1:$C$12,2,FALSE)</f>
        <v>SELECIONAR</v>
      </c>
    </row>
    <row r="657" spans="2:14" ht="12.75" thickBot="1">
      <c r="B657" s="23" t="str">
        <f t="shared" si="20"/>
        <v/>
      </c>
      <c r="C657" s="15"/>
      <c r="D657" s="25"/>
      <c r="E657" s="25"/>
      <c r="F657" s="24" t="s">
        <v>18</v>
      </c>
      <c r="G657" s="26">
        <v>1</v>
      </c>
      <c r="H657" s="31"/>
      <c r="I657" s="27">
        <v>0</v>
      </c>
      <c r="J657" s="28">
        <f t="shared" si="21"/>
        <v>0</v>
      </c>
      <c r="K657" s="29" t="s">
        <v>50</v>
      </c>
      <c r="L657" s="21" t="s">
        <v>21</v>
      </c>
      <c r="M657" s="29" t="s">
        <v>51</v>
      </c>
      <c r="N657" s="30" t="str">
        <f>VLOOKUP(M657,[10]OPERACIONAL!$A$1:$C$12,2,FALSE)</f>
        <v>SELECIONAR</v>
      </c>
    </row>
    <row r="658" spans="2:14" ht="12.75" thickBot="1">
      <c r="B658" s="23" t="str">
        <f t="shared" si="20"/>
        <v/>
      </c>
      <c r="C658" s="15"/>
      <c r="D658" s="25"/>
      <c r="E658" s="25"/>
      <c r="F658" s="24" t="s">
        <v>18</v>
      </c>
      <c r="G658" s="26">
        <v>1</v>
      </c>
      <c r="H658" s="31"/>
      <c r="I658" s="27">
        <v>0</v>
      </c>
      <c r="J658" s="28">
        <f t="shared" si="21"/>
        <v>0</v>
      </c>
      <c r="K658" s="29" t="s">
        <v>50</v>
      </c>
      <c r="L658" s="21" t="s">
        <v>21</v>
      </c>
      <c r="M658" s="29" t="s">
        <v>51</v>
      </c>
      <c r="N658" s="30" t="str">
        <f>VLOOKUP(M658,[10]OPERACIONAL!$A$1:$C$12,2,FALSE)</f>
        <v>SELECIONAR</v>
      </c>
    </row>
    <row r="659" spans="2:14" ht="12.75" thickBot="1">
      <c r="B659" s="23" t="str">
        <f t="shared" si="20"/>
        <v/>
      </c>
      <c r="C659" s="15"/>
      <c r="D659" s="25"/>
      <c r="E659" s="25"/>
      <c r="F659" s="24" t="s">
        <v>18</v>
      </c>
      <c r="G659" s="26">
        <v>1</v>
      </c>
      <c r="H659" s="31"/>
      <c r="I659" s="27">
        <v>0</v>
      </c>
      <c r="J659" s="28">
        <f t="shared" si="21"/>
        <v>0</v>
      </c>
      <c r="K659" s="29" t="s">
        <v>50</v>
      </c>
      <c r="L659" s="21" t="s">
        <v>21</v>
      </c>
      <c r="M659" s="29" t="s">
        <v>51</v>
      </c>
      <c r="N659" s="30" t="str">
        <f>VLOOKUP(M659,[10]OPERACIONAL!$A$1:$C$12,2,FALSE)</f>
        <v>SELECIONAR</v>
      </c>
    </row>
    <row r="660" spans="2:14" ht="12.75" thickBot="1">
      <c r="B660" s="23" t="str">
        <f t="shared" si="20"/>
        <v/>
      </c>
      <c r="C660" s="15"/>
      <c r="D660" s="25"/>
      <c r="E660" s="25"/>
      <c r="F660" s="24" t="s">
        <v>18</v>
      </c>
      <c r="G660" s="26">
        <v>1</v>
      </c>
      <c r="H660" s="31"/>
      <c r="I660" s="27">
        <v>0</v>
      </c>
      <c r="J660" s="28">
        <f t="shared" si="21"/>
        <v>0</v>
      </c>
      <c r="K660" s="29" t="s">
        <v>50</v>
      </c>
      <c r="L660" s="21" t="s">
        <v>21</v>
      </c>
      <c r="M660" s="29" t="s">
        <v>51</v>
      </c>
      <c r="N660" s="30" t="str">
        <f>VLOOKUP(M660,[10]OPERACIONAL!$A$1:$C$12,2,FALSE)</f>
        <v>SELECIONAR</v>
      </c>
    </row>
    <row r="661" spans="2:14" ht="12.75" thickBot="1">
      <c r="B661" s="23" t="str">
        <f t="shared" si="20"/>
        <v/>
      </c>
      <c r="C661" s="15"/>
      <c r="D661" s="25"/>
      <c r="E661" s="25"/>
      <c r="F661" s="24" t="s">
        <v>18</v>
      </c>
      <c r="G661" s="26">
        <v>1</v>
      </c>
      <c r="H661" s="31"/>
      <c r="I661" s="27">
        <v>0</v>
      </c>
      <c r="J661" s="28">
        <f t="shared" si="21"/>
        <v>0</v>
      </c>
      <c r="K661" s="29" t="s">
        <v>50</v>
      </c>
      <c r="L661" s="21" t="s">
        <v>21</v>
      </c>
      <c r="M661" s="29" t="s">
        <v>51</v>
      </c>
      <c r="N661" s="30" t="str">
        <f>VLOOKUP(M661,[10]OPERACIONAL!$A$1:$C$12,2,FALSE)</f>
        <v>SELECIONAR</v>
      </c>
    </row>
    <row r="662" spans="2:14" ht="12.75" thickBot="1">
      <c r="B662" s="23" t="str">
        <f t="shared" si="20"/>
        <v/>
      </c>
      <c r="C662" s="15"/>
      <c r="D662" s="25"/>
      <c r="E662" s="25"/>
      <c r="F662" s="24" t="s">
        <v>18</v>
      </c>
      <c r="G662" s="26">
        <v>1</v>
      </c>
      <c r="H662" s="31"/>
      <c r="I662" s="27">
        <v>0</v>
      </c>
      <c r="J662" s="28">
        <f t="shared" si="21"/>
        <v>0</v>
      </c>
      <c r="K662" s="29" t="s">
        <v>50</v>
      </c>
      <c r="L662" s="21" t="s">
        <v>21</v>
      </c>
      <c r="M662" s="29" t="s">
        <v>51</v>
      </c>
      <c r="N662" s="30" t="str">
        <f>VLOOKUP(M662,[10]OPERACIONAL!$A$1:$C$12,2,FALSE)</f>
        <v>SELECIONAR</v>
      </c>
    </row>
    <row r="663" spans="2:14" ht="12.75" thickBot="1">
      <c r="B663" s="23" t="str">
        <f t="shared" si="20"/>
        <v/>
      </c>
      <c r="C663" s="15"/>
      <c r="D663" s="25"/>
      <c r="E663" s="25"/>
      <c r="F663" s="24" t="s">
        <v>18</v>
      </c>
      <c r="G663" s="26">
        <v>1</v>
      </c>
      <c r="H663" s="31"/>
      <c r="I663" s="27">
        <v>0</v>
      </c>
      <c r="J663" s="28">
        <f t="shared" si="21"/>
        <v>0</v>
      </c>
      <c r="K663" s="29" t="s">
        <v>50</v>
      </c>
      <c r="L663" s="21" t="s">
        <v>21</v>
      </c>
      <c r="M663" s="29" t="s">
        <v>51</v>
      </c>
      <c r="N663" s="30" t="str">
        <f>VLOOKUP(M663,[10]OPERACIONAL!$A$1:$C$12,2,FALSE)</f>
        <v>SELECIONAR</v>
      </c>
    </row>
    <row r="664" spans="2:14" ht="12.75" thickBot="1">
      <c r="B664" s="23" t="str">
        <f t="shared" si="20"/>
        <v/>
      </c>
      <c r="C664" s="15"/>
      <c r="D664" s="25"/>
      <c r="E664" s="25"/>
      <c r="F664" s="24" t="s">
        <v>18</v>
      </c>
      <c r="G664" s="26">
        <v>1</v>
      </c>
      <c r="H664" s="31"/>
      <c r="I664" s="27">
        <v>0</v>
      </c>
      <c r="J664" s="28">
        <f t="shared" si="21"/>
        <v>0</v>
      </c>
      <c r="K664" s="29" t="s">
        <v>50</v>
      </c>
      <c r="L664" s="21" t="s">
        <v>21</v>
      </c>
      <c r="M664" s="29" t="s">
        <v>51</v>
      </c>
      <c r="N664" s="30" t="str">
        <f>VLOOKUP(M664,[10]OPERACIONAL!$A$1:$C$12,2,FALSE)</f>
        <v>SELECIONAR</v>
      </c>
    </row>
    <row r="665" spans="2:14" ht="12.75" thickBot="1">
      <c r="B665" s="23" t="str">
        <f t="shared" si="20"/>
        <v/>
      </c>
      <c r="C665" s="15"/>
      <c r="D665" s="25"/>
      <c r="E665" s="25"/>
      <c r="F665" s="24" t="s">
        <v>18</v>
      </c>
      <c r="G665" s="26">
        <v>1</v>
      </c>
      <c r="H665" s="31"/>
      <c r="I665" s="27">
        <v>0</v>
      </c>
      <c r="J665" s="28">
        <f t="shared" si="21"/>
        <v>0</v>
      </c>
      <c r="K665" s="29" t="s">
        <v>50</v>
      </c>
      <c r="L665" s="21" t="s">
        <v>21</v>
      </c>
      <c r="M665" s="29" t="s">
        <v>51</v>
      </c>
      <c r="N665" s="30" t="str">
        <f>VLOOKUP(M665,[10]OPERACIONAL!$A$1:$C$12,2,FALSE)</f>
        <v>SELECIONAR</v>
      </c>
    </row>
    <row r="666" spans="2:14" ht="12.75" thickBot="1">
      <c r="B666" s="23" t="str">
        <f t="shared" si="20"/>
        <v/>
      </c>
      <c r="C666" s="15"/>
      <c r="D666" s="25"/>
      <c r="E666" s="25"/>
      <c r="F666" s="24" t="s">
        <v>18</v>
      </c>
      <c r="G666" s="26">
        <v>1</v>
      </c>
      <c r="H666" s="31"/>
      <c r="I666" s="27">
        <v>0</v>
      </c>
      <c r="J666" s="28">
        <f t="shared" si="21"/>
        <v>0</v>
      </c>
      <c r="K666" s="29" t="s">
        <v>50</v>
      </c>
      <c r="L666" s="21" t="s">
        <v>21</v>
      </c>
      <c r="M666" s="29" t="s">
        <v>51</v>
      </c>
      <c r="N666" s="30" t="str">
        <f>VLOOKUP(M666,[10]OPERACIONAL!$A$1:$C$12,2,FALSE)</f>
        <v>SELECIONAR</v>
      </c>
    </row>
    <row r="667" spans="2:14" ht="12.75" thickBot="1">
      <c r="B667" s="23" t="str">
        <f t="shared" si="20"/>
        <v/>
      </c>
      <c r="C667" s="15"/>
      <c r="D667" s="25"/>
      <c r="E667" s="25"/>
      <c r="F667" s="24" t="s">
        <v>18</v>
      </c>
      <c r="G667" s="26">
        <v>1</v>
      </c>
      <c r="H667" s="31"/>
      <c r="I667" s="27">
        <v>0</v>
      </c>
      <c r="J667" s="28">
        <f t="shared" si="21"/>
        <v>0</v>
      </c>
      <c r="K667" s="29" t="s">
        <v>50</v>
      </c>
      <c r="L667" s="21" t="s">
        <v>21</v>
      </c>
      <c r="M667" s="29" t="s">
        <v>51</v>
      </c>
      <c r="N667" s="30" t="str">
        <f>VLOOKUP(M667,[10]OPERACIONAL!$A$1:$C$12,2,FALSE)</f>
        <v>SELECIONAR</v>
      </c>
    </row>
    <row r="668" spans="2:14" ht="12.75" thickBot="1">
      <c r="B668" s="23" t="str">
        <f t="shared" si="20"/>
        <v/>
      </c>
      <c r="C668" s="15"/>
      <c r="D668" s="25"/>
      <c r="E668" s="25"/>
      <c r="F668" s="24" t="s">
        <v>18</v>
      </c>
      <c r="G668" s="26">
        <v>1</v>
      </c>
      <c r="H668" s="31"/>
      <c r="I668" s="27">
        <v>0</v>
      </c>
      <c r="J668" s="28">
        <f t="shared" si="21"/>
        <v>0</v>
      </c>
      <c r="K668" s="29" t="s">
        <v>50</v>
      </c>
      <c r="L668" s="21" t="s">
        <v>21</v>
      </c>
      <c r="M668" s="29" t="s">
        <v>51</v>
      </c>
      <c r="N668" s="30" t="str">
        <f>VLOOKUP(M668,[10]OPERACIONAL!$A$1:$C$12,2,FALSE)</f>
        <v>SELECIONAR</v>
      </c>
    </row>
    <row r="669" spans="2:14" ht="12.75" thickBot="1">
      <c r="B669" s="23" t="str">
        <f t="shared" si="20"/>
        <v/>
      </c>
      <c r="C669" s="15"/>
      <c r="D669" s="25"/>
      <c r="E669" s="25"/>
      <c r="F669" s="24" t="s">
        <v>18</v>
      </c>
      <c r="G669" s="26">
        <v>1</v>
      </c>
      <c r="H669" s="31"/>
      <c r="I669" s="27">
        <v>0</v>
      </c>
      <c r="J669" s="28">
        <f t="shared" si="21"/>
        <v>0</v>
      </c>
      <c r="K669" s="29" t="s">
        <v>50</v>
      </c>
      <c r="L669" s="21" t="s">
        <v>21</v>
      </c>
      <c r="M669" s="29" t="s">
        <v>51</v>
      </c>
      <c r="N669" s="30" t="str">
        <f>VLOOKUP(M669,[10]OPERACIONAL!$A$1:$C$12,2,FALSE)</f>
        <v>SELECIONAR</v>
      </c>
    </row>
    <row r="670" spans="2:14" ht="12.75" thickBot="1">
      <c r="B670" s="23" t="str">
        <f t="shared" si="20"/>
        <v/>
      </c>
      <c r="C670" s="15"/>
      <c r="D670" s="25"/>
      <c r="E670" s="25"/>
      <c r="F670" s="24" t="s">
        <v>18</v>
      </c>
      <c r="G670" s="26">
        <v>1</v>
      </c>
      <c r="H670" s="31"/>
      <c r="I670" s="27">
        <v>0</v>
      </c>
      <c r="J670" s="28">
        <f t="shared" si="21"/>
        <v>0</v>
      </c>
      <c r="K670" s="29" t="s">
        <v>50</v>
      </c>
      <c r="L670" s="21" t="s">
        <v>21</v>
      </c>
      <c r="M670" s="29" t="s">
        <v>51</v>
      </c>
      <c r="N670" s="30" t="str">
        <f>VLOOKUP(M670,[10]OPERACIONAL!$A$1:$C$12,2,FALSE)</f>
        <v>SELECIONAR</v>
      </c>
    </row>
    <row r="671" spans="2:14" ht="12.75" thickBot="1">
      <c r="B671" s="23" t="str">
        <f t="shared" si="20"/>
        <v/>
      </c>
      <c r="C671" s="15"/>
      <c r="D671" s="25"/>
      <c r="E671" s="25"/>
      <c r="F671" s="24" t="s">
        <v>18</v>
      </c>
      <c r="G671" s="26">
        <v>1</v>
      </c>
      <c r="H671" s="31"/>
      <c r="I671" s="27">
        <v>0</v>
      </c>
      <c r="J671" s="28">
        <f t="shared" si="21"/>
        <v>0</v>
      </c>
      <c r="K671" s="29" t="s">
        <v>50</v>
      </c>
      <c r="L671" s="21" t="s">
        <v>21</v>
      </c>
      <c r="M671" s="29" t="s">
        <v>51</v>
      </c>
      <c r="N671" s="30" t="str">
        <f>VLOOKUP(M671,[10]OPERACIONAL!$A$1:$C$12,2,FALSE)</f>
        <v>SELECIONAR</v>
      </c>
    </row>
    <row r="672" spans="2:14" ht="12.75" thickBot="1">
      <c r="B672" s="23" t="str">
        <f t="shared" si="20"/>
        <v/>
      </c>
      <c r="C672" s="15"/>
      <c r="D672" s="25"/>
      <c r="E672" s="25"/>
      <c r="F672" s="24" t="s">
        <v>18</v>
      </c>
      <c r="G672" s="26">
        <v>1</v>
      </c>
      <c r="H672" s="31"/>
      <c r="I672" s="27">
        <v>0</v>
      </c>
      <c r="J672" s="28">
        <f t="shared" si="21"/>
        <v>0</v>
      </c>
      <c r="K672" s="29" t="s">
        <v>50</v>
      </c>
      <c r="L672" s="21" t="s">
        <v>21</v>
      </c>
      <c r="M672" s="29" t="s">
        <v>51</v>
      </c>
      <c r="N672" s="30" t="str">
        <f>VLOOKUP(M672,[10]OPERACIONAL!$A$1:$C$12,2,FALSE)</f>
        <v>SELECIONAR</v>
      </c>
    </row>
    <row r="673" spans="2:14" ht="12.75" thickBot="1">
      <c r="B673" s="23" t="str">
        <f t="shared" si="20"/>
        <v/>
      </c>
      <c r="C673" s="15"/>
      <c r="D673" s="25"/>
      <c r="E673" s="25"/>
      <c r="F673" s="24" t="s">
        <v>18</v>
      </c>
      <c r="G673" s="26">
        <v>1</v>
      </c>
      <c r="H673" s="31"/>
      <c r="I673" s="27">
        <v>0</v>
      </c>
      <c r="J673" s="28">
        <f t="shared" si="21"/>
        <v>0</v>
      </c>
      <c r="K673" s="29" t="s">
        <v>50</v>
      </c>
      <c r="L673" s="21" t="s">
        <v>21</v>
      </c>
      <c r="M673" s="29" t="s">
        <v>51</v>
      </c>
      <c r="N673" s="30" t="str">
        <f>VLOOKUP(M673,[10]OPERACIONAL!$A$1:$C$12,2,FALSE)</f>
        <v>SELECIONAR</v>
      </c>
    </row>
    <row r="674" spans="2:14" ht="12.75" thickBot="1">
      <c r="B674" s="23" t="str">
        <f t="shared" si="20"/>
        <v/>
      </c>
      <c r="C674" s="15"/>
      <c r="D674" s="25"/>
      <c r="E674" s="25"/>
      <c r="F674" s="24" t="s">
        <v>18</v>
      </c>
      <c r="G674" s="26">
        <v>1</v>
      </c>
      <c r="H674" s="31"/>
      <c r="I674" s="27">
        <v>0</v>
      </c>
      <c r="J674" s="28">
        <f t="shared" si="21"/>
        <v>0</v>
      </c>
      <c r="K674" s="29" t="s">
        <v>50</v>
      </c>
      <c r="L674" s="21" t="s">
        <v>21</v>
      </c>
      <c r="M674" s="29" t="s">
        <v>51</v>
      </c>
      <c r="N674" s="30" t="str">
        <f>VLOOKUP(M674,[10]OPERACIONAL!$A$1:$C$12,2,FALSE)</f>
        <v>SELECIONAR</v>
      </c>
    </row>
    <row r="675" spans="2:14" ht="12.75" thickBot="1">
      <c r="B675" s="23" t="str">
        <f t="shared" si="20"/>
        <v/>
      </c>
      <c r="C675" s="15"/>
      <c r="D675" s="25"/>
      <c r="E675" s="25"/>
      <c r="F675" s="24" t="s">
        <v>18</v>
      </c>
      <c r="G675" s="26">
        <v>1</v>
      </c>
      <c r="H675" s="31"/>
      <c r="I675" s="27">
        <v>0</v>
      </c>
      <c r="J675" s="28">
        <f t="shared" si="21"/>
        <v>0</v>
      </c>
      <c r="K675" s="29" t="s">
        <v>50</v>
      </c>
      <c r="L675" s="21" t="s">
        <v>21</v>
      </c>
      <c r="M675" s="29" t="s">
        <v>51</v>
      </c>
      <c r="N675" s="30" t="str">
        <f>VLOOKUP(M675,[10]OPERACIONAL!$A$1:$C$12,2,FALSE)</f>
        <v>SELECIONAR</v>
      </c>
    </row>
    <row r="676" spans="2:14" ht="12.75" thickBot="1">
      <c r="B676" s="23" t="str">
        <f t="shared" si="20"/>
        <v/>
      </c>
      <c r="C676" s="15"/>
      <c r="D676" s="25"/>
      <c r="E676" s="25"/>
      <c r="F676" s="24" t="s">
        <v>18</v>
      </c>
      <c r="G676" s="26">
        <v>1</v>
      </c>
      <c r="H676" s="31"/>
      <c r="I676" s="27">
        <v>0</v>
      </c>
      <c r="J676" s="28">
        <f t="shared" si="21"/>
        <v>0</v>
      </c>
      <c r="K676" s="29" t="s">
        <v>50</v>
      </c>
      <c r="L676" s="21" t="s">
        <v>21</v>
      </c>
      <c r="M676" s="29" t="s">
        <v>51</v>
      </c>
      <c r="N676" s="30" t="str">
        <f>VLOOKUP(M676,[10]OPERACIONAL!$A$1:$C$12,2,FALSE)</f>
        <v>SELECIONAR</v>
      </c>
    </row>
    <row r="677" spans="2:14" ht="12.75" thickBot="1">
      <c r="B677" s="23" t="str">
        <f t="shared" si="20"/>
        <v/>
      </c>
      <c r="C677" s="15"/>
      <c r="D677" s="25"/>
      <c r="E677" s="25"/>
      <c r="F677" s="24" t="s">
        <v>18</v>
      </c>
      <c r="G677" s="26">
        <v>1</v>
      </c>
      <c r="H677" s="31"/>
      <c r="I677" s="27">
        <v>0</v>
      </c>
      <c r="J677" s="28">
        <f t="shared" si="21"/>
        <v>0</v>
      </c>
      <c r="K677" s="29" t="s">
        <v>50</v>
      </c>
      <c r="L677" s="21" t="s">
        <v>21</v>
      </c>
      <c r="M677" s="29" t="s">
        <v>51</v>
      </c>
      <c r="N677" s="30" t="str">
        <f>VLOOKUP(M677,[10]OPERACIONAL!$A$1:$C$12,2,FALSE)</f>
        <v>SELECIONAR</v>
      </c>
    </row>
    <row r="678" spans="2:14" ht="12.75" thickBot="1">
      <c r="B678" s="23" t="str">
        <f t="shared" si="20"/>
        <v/>
      </c>
      <c r="C678" s="15"/>
      <c r="D678" s="25"/>
      <c r="E678" s="25"/>
      <c r="F678" s="24" t="s">
        <v>18</v>
      </c>
      <c r="G678" s="26">
        <v>1</v>
      </c>
      <c r="H678" s="31"/>
      <c r="I678" s="27">
        <v>0</v>
      </c>
      <c r="J678" s="28">
        <f t="shared" si="21"/>
        <v>0</v>
      </c>
      <c r="K678" s="29" t="s">
        <v>50</v>
      </c>
      <c r="L678" s="21" t="s">
        <v>21</v>
      </c>
      <c r="M678" s="29" t="s">
        <v>51</v>
      </c>
      <c r="N678" s="30" t="str">
        <f>VLOOKUP(M678,[10]OPERACIONAL!$A$1:$C$12,2,FALSE)</f>
        <v>SELECIONAR</v>
      </c>
    </row>
    <row r="679" spans="2:14" ht="12.75" thickBot="1">
      <c r="B679" s="23" t="str">
        <f t="shared" si="20"/>
        <v/>
      </c>
      <c r="C679" s="15"/>
      <c r="D679" s="25"/>
      <c r="E679" s="25"/>
      <c r="F679" s="24" t="s">
        <v>18</v>
      </c>
      <c r="G679" s="26">
        <v>1</v>
      </c>
      <c r="H679" s="31"/>
      <c r="I679" s="27">
        <v>0</v>
      </c>
      <c r="J679" s="28">
        <f t="shared" si="21"/>
        <v>0</v>
      </c>
      <c r="K679" s="29" t="s">
        <v>50</v>
      </c>
      <c r="L679" s="21" t="s">
        <v>21</v>
      </c>
      <c r="M679" s="29" t="s">
        <v>51</v>
      </c>
      <c r="N679" s="30" t="str">
        <f>VLOOKUP(M679,[10]OPERACIONAL!$A$1:$C$12,2,FALSE)</f>
        <v>SELECIONAR</v>
      </c>
    </row>
    <row r="680" spans="2:14" ht="12.75" thickBot="1">
      <c r="B680" s="23" t="str">
        <f t="shared" si="20"/>
        <v/>
      </c>
      <c r="C680" s="15"/>
      <c r="D680" s="25"/>
      <c r="E680" s="25"/>
      <c r="F680" s="24" t="s">
        <v>18</v>
      </c>
      <c r="G680" s="26">
        <v>1</v>
      </c>
      <c r="H680" s="31"/>
      <c r="I680" s="27">
        <v>0</v>
      </c>
      <c r="J680" s="28">
        <f t="shared" si="21"/>
        <v>0</v>
      </c>
      <c r="K680" s="29" t="s">
        <v>50</v>
      </c>
      <c r="L680" s="21" t="s">
        <v>21</v>
      </c>
      <c r="M680" s="29" t="s">
        <v>51</v>
      </c>
      <c r="N680" s="30" t="str">
        <f>VLOOKUP(M680,[10]OPERACIONAL!$A$1:$C$12,2,FALSE)</f>
        <v>SELECIONAR</v>
      </c>
    </row>
    <row r="681" spans="2:14" ht="12.75" thickBot="1">
      <c r="B681" s="23" t="str">
        <f t="shared" si="20"/>
        <v/>
      </c>
      <c r="C681" s="15"/>
      <c r="D681" s="25"/>
      <c r="E681" s="25"/>
      <c r="F681" s="24" t="s">
        <v>18</v>
      </c>
      <c r="G681" s="26">
        <v>1</v>
      </c>
      <c r="H681" s="31"/>
      <c r="I681" s="27">
        <v>0</v>
      </c>
      <c r="J681" s="28">
        <f t="shared" si="21"/>
        <v>0</v>
      </c>
      <c r="K681" s="29" t="s">
        <v>50</v>
      </c>
      <c r="L681" s="21" t="s">
        <v>21</v>
      </c>
      <c r="M681" s="29" t="s">
        <v>51</v>
      </c>
      <c r="N681" s="30" t="str">
        <f>VLOOKUP(M681,[10]OPERACIONAL!$A$1:$C$12,2,FALSE)</f>
        <v>SELECIONAR</v>
      </c>
    </row>
    <row r="682" spans="2:14" ht="12.75" thickBot="1">
      <c r="B682" s="23" t="str">
        <f t="shared" si="20"/>
        <v/>
      </c>
      <c r="C682" s="15"/>
      <c r="D682" s="25"/>
      <c r="E682" s="25"/>
      <c r="F682" s="24" t="s">
        <v>18</v>
      </c>
      <c r="G682" s="26">
        <v>1</v>
      </c>
      <c r="H682" s="31"/>
      <c r="I682" s="27">
        <v>0</v>
      </c>
      <c r="J682" s="28">
        <f t="shared" si="21"/>
        <v>0</v>
      </c>
      <c r="K682" s="29" t="s">
        <v>50</v>
      </c>
      <c r="L682" s="21" t="s">
        <v>21</v>
      </c>
      <c r="M682" s="29" t="s">
        <v>51</v>
      </c>
      <c r="N682" s="30" t="str">
        <f>VLOOKUP(M682,[10]OPERACIONAL!$A$1:$C$12,2,FALSE)</f>
        <v>SELECIONAR</v>
      </c>
    </row>
    <row r="683" spans="2:14" ht="12.75" thickBot="1">
      <c r="B683" s="23" t="str">
        <f t="shared" si="20"/>
        <v/>
      </c>
      <c r="C683" s="15"/>
      <c r="D683" s="25"/>
      <c r="E683" s="25"/>
      <c r="F683" s="24" t="s">
        <v>18</v>
      </c>
      <c r="G683" s="26">
        <v>1</v>
      </c>
      <c r="H683" s="31"/>
      <c r="I683" s="27">
        <v>0</v>
      </c>
      <c r="J683" s="28">
        <f t="shared" si="21"/>
        <v>0</v>
      </c>
      <c r="K683" s="29" t="s">
        <v>50</v>
      </c>
      <c r="L683" s="21" t="s">
        <v>21</v>
      </c>
      <c r="M683" s="29" t="s">
        <v>51</v>
      </c>
      <c r="N683" s="30" t="str">
        <f>VLOOKUP(M683,[10]OPERACIONAL!$A$1:$C$12,2,FALSE)</f>
        <v>SELECIONAR</v>
      </c>
    </row>
    <row r="684" spans="2:14" ht="12.75" thickBot="1">
      <c r="B684" s="23" t="str">
        <f t="shared" si="20"/>
        <v/>
      </c>
      <c r="C684" s="15"/>
      <c r="D684" s="25"/>
      <c r="E684" s="25"/>
      <c r="F684" s="24" t="s">
        <v>18</v>
      </c>
      <c r="G684" s="26">
        <v>1</v>
      </c>
      <c r="H684" s="31"/>
      <c r="I684" s="27">
        <v>0</v>
      </c>
      <c r="J684" s="28">
        <f t="shared" si="21"/>
        <v>0</v>
      </c>
      <c r="K684" s="29" t="s">
        <v>50</v>
      </c>
      <c r="L684" s="21" t="s">
        <v>21</v>
      </c>
      <c r="M684" s="29" t="s">
        <v>51</v>
      </c>
      <c r="N684" s="30" t="str">
        <f>VLOOKUP(M684,[10]OPERACIONAL!$A$1:$C$12,2,FALSE)</f>
        <v>SELECIONAR</v>
      </c>
    </row>
    <row r="685" spans="2:14" ht="12.75" thickBot="1">
      <c r="B685" s="23" t="str">
        <f t="shared" si="20"/>
        <v/>
      </c>
      <c r="C685" s="15"/>
      <c r="D685" s="25"/>
      <c r="E685" s="25"/>
      <c r="F685" s="24" t="s">
        <v>18</v>
      </c>
      <c r="G685" s="26">
        <v>1</v>
      </c>
      <c r="H685" s="31"/>
      <c r="I685" s="27">
        <v>0</v>
      </c>
      <c r="J685" s="28">
        <f t="shared" si="21"/>
        <v>0</v>
      </c>
      <c r="K685" s="29" t="s">
        <v>50</v>
      </c>
      <c r="L685" s="21" t="s">
        <v>21</v>
      </c>
      <c r="M685" s="29" t="s">
        <v>51</v>
      </c>
      <c r="N685" s="30" t="str">
        <f>VLOOKUP(M685,[10]OPERACIONAL!$A$1:$C$12,2,FALSE)</f>
        <v>SELECIONAR</v>
      </c>
    </row>
    <row r="686" spans="2:14" ht="12.75" thickBot="1">
      <c r="B686" s="23" t="str">
        <f t="shared" si="20"/>
        <v/>
      </c>
      <c r="C686" s="15"/>
      <c r="D686" s="25"/>
      <c r="E686" s="25"/>
      <c r="F686" s="24" t="s">
        <v>18</v>
      </c>
      <c r="G686" s="26">
        <v>1</v>
      </c>
      <c r="H686" s="31"/>
      <c r="I686" s="27">
        <v>0</v>
      </c>
      <c r="J686" s="28">
        <f t="shared" si="21"/>
        <v>0</v>
      </c>
      <c r="K686" s="29" t="s">
        <v>50</v>
      </c>
      <c r="L686" s="21" t="s">
        <v>21</v>
      </c>
      <c r="M686" s="29" t="s">
        <v>51</v>
      </c>
      <c r="N686" s="30" t="str">
        <f>VLOOKUP(M686,[10]OPERACIONAL!$A$1:$C$12,2,FALSE)</f>
        <v>SELECIONAR</v>
      </c>
    </row>
    <row r="687" spans="2:14" ht="12.75" thickBot="1">
      <c r="B687" s="23" t="str">
        <f t="shared" si="20"/>
        <v/>
      </c>
      <c r="C687" s="15"/>
      <c r="D687" s="25"/>
      <c r="E687" s="25"/>
      <c r="F687" s="24" t="s">
        <v>18</v>
      </c>
      <c r="G687" s="26">
        <v>1</v>
      </c>
      <c r="H687" s="31"/>
      <c r="I687" s="27">
        <v>0</v>
      </c>
      <c r="J687" s="28">
        <f t="shared" si="21"/>
        <v>0</v>
      </c>
      <c r="K687" s="29" t="s">
        <v>50</v>
      </c>
      <c r="L687" s="21" t="s">
        <v>21</v>
      </c>
      <c r="M687" s="29" t="s">
        <v>51</v>
      </c>
      <c r="N687" s="30" t="str">
        <f>VLOOKUP(M687,[10]OPERACIONAL!$A$1:$C$12,2,FALSE)</f>
        <v>SELECIONAR</v>
      </c>
    </row>
    <row r="688" spans="2:14" ht="12.75" thickBot="1">
      <c r="B688" s="23" t="str">
        <f t="shared" si="20"/>
        <v/>
      </c>
      <c r="C688" s="15"/>
      <c r="D688" s="25"/>
      <c r="E688" s="25"/>
      <c r="F688" s="24" t="s">
        <v>18</v>
      </c>
      <c r="G688" s="26">
        <v>1</v>
      </c>
      <c r="H688" s="31"/>
      <c r="I688" s="27">
        <v>0</v>
      </c>
      <c r="J688" s="28">
        <f t="shared" si="21"/>
        <v>0</v>
      </c>
      <c r="K688" s="29" t="s">
        <v>50</v>
      </c>
      <c r="L688" s="21" t="s">
        <v>21</v>
      </c>
      <c r="M688" s="29" t="s">
        <v>51</v>
      </c>
      <c r="N688" s="30" t="str">
        <f>VLOOKUP(M688,[10]OPERACIONAL!$A$1:$C$12,2,FALSE)</f>
        <v>SELECIONAR</v>
      </c>
    </row>
    <row r="689" spans="2:14" ht="12.75" thickBot="1">
      <c r="B689" s="23" t="str">
        <f t="shared" si="20"/>
        <v/>
      </c>
      <c r="C689" s="15"/>
      <c r="D689" s="25"/>
      <c r="E689" s="25"/>
      <c r="F689" s="24" t="s">
        <v>18</v>
      </c>
      <c r="G689" s="26">
        <v>1</v>
      </c>
      <c r="H689" s="31"/>
      <c r="I689" s="27">
        <v>0</v>
      </c>
      <c r="J689" s="28">
        <f t="shared" si="21"/>
        <v>0</v>
      </c>
      <c r="K689" s="29" t="s">
        <v>50</v>
      </c>
      <c r="L689" s="21" t="s">
        <v>21</v>
      </c>
      <c r="M689" s="29" t="s">
        <v>51</v>
      </c>
      <c r="N689" s="30" t="str">
        <f>VLOOKUP(M689,[10]OPERACIONAL!$A$1:$C$12,2,FALSE)</f>
        <v>SELECIONAR</v>
      </c>
    </row>
    <row r="690" spans="2:14" ht="12.75" thickBot="1">
      <c r="B690" s="23" t="str">
        <f t="shared" si="20"/>
        <v/>
      </c>
      <c r="C690" s="15"/>
      <c r="D690" s="25"/>
      <c r="E690" s="25"/>
      <c r="F690" s="24" t="s">
        <v>18</v>
      </c>
      <c r="G690" s="26">
        <v>1</v>
      </c>
      <c r="H690" s="31"/>
      <c r="I690" s="27">
        <v>0</v>
      </c>
      <c r="J690" s="28">
        <f t="shared" si="21"/>
        <v>0</v>
      </c>
      <c r="K690" s="29" t="s">
        <v>50</v>
      </c>
      <c r="L690" s="21" t="s">
        <v>21</v>
      </c>
      <c r="M690" s="29" t="s">
        <v>51</v>
      </c>
      <c r="N690" s="30" t="str">
        <f>VLOOKUP(M690,[10]OPERACIONAL!$A$1:$C$12,2,FALSE)</f>
        <v>SELECIONAR</v>
      </c>
    </row>
    <row r="691" spans="2:14" ht="12.75" thickBot="1">
      <c r="B691" s="23" t="str">
        <f t="shared" si="20"/>
        <v/>
      </c>
      <c r="C691" s="15"/>
      <c r="D691" s="25"/>
      <c r="E691" s="25"/>
      <c r="F691" s="24" t="s">
        <v>18</v>
      </c>
      <c r="G691" s="26">
        <v>1</v>
      </c>
      <c r="H691" s="31"/>
      <c r="I691" s="27">
        <v>0</v>
      </c>
      <c r="J691" s="28">
        <f t="shared" si="21"/>
        <v>0</v>
      </c>
      <c r="K691" s="29" t="s">
        <v>50</v>
      </c>
      <c r="L691" s="21" t="s">
        <v>21</v>
      </c>
      <c r="M691" s="29" t="s">
        <v>51</v>
      </c>
      <c r="N691" s="30" t="str">
        <f>VLOOKUP(M691,[10]OPERACIONAL!$A$1:$C$12,2,FALSE)</f>
        <v>SELECIONAR</v>
      </c>
    </row>
    <row r="692" spans="2:14" ht="12.75" thickBot="1">
      <c r="B692" s="23" t="str">
        <f t="shared" si="20"/>
        <v/>
      </c>
      <c r="C692" s="15"/>
      <c r="D692" s="25"/>
      <c r="E692" s="25"/>
      <c r="F692" s="24" t="s">
        <v>18</v>
      </c>
      <c r="G692" s="26">
        <v>1</v>
      </c>
      <c r="H692" s="31"/>
      <c r="I692" s="27">
        <v>0</v>
      </c>
      <c r="J692" s="28">
        <f t="shared" si="21"/>
        <v>0</v>
      </c>
      <c r="K692" s="29" t="s">
        <v>50</v>
      </c>
      <c r="L692" s="21" t="s">
        <v>21</v>
      </c>
      <c r="M692" s="29" t="s">
        <v>51</v>
      </c>
      <c r="N692" s="30" t="str">
        <f>VLOOKUP(M692,[10]OPERACIONAL!$A$1:$C$12,2,FALSE)</f>
        <v>SELECIONAR</v>
      </c>
    </row>
    <row r="693" spans="2:14" ht="12.75" thickBot="1">
      <c r="B693" s="23" t="str">
        <f t="shared" si="20"/>
        <v/>
      </c>
      <c r="C693" s="15"/>
      <c r="D693" s="25"/>
      <c r="E693" s="25"/>
      <c r="F693" s="24" t="s">
        <v>18</v>
      </c>
      <c r="G693" s="26">
        <v>1</v>
      </c>
      <c r="H693" s="31"/>
      <c r="I693" s="27">
        <v>0</v>
      </c>
      <c r="J693" s="28">
        <f t="shared" si="21"/>
        <v>0</v>
      </c>
      <c r="K693" s="29" t="s">
        <v>50</v>
      </c>
      <c r="L693" s="21" t="s">
        <v>21</v>
      </c>
      <c r="M693" s="29" t="s">
        <v>51</v>
      </c>
      <c r="N693" s="30" t="str">
        <f>VLOOKUP(M693,[10]OPERACIONAL!$A$1:$C$12,2,FALSE)</f>
        <v>SELECIONAR</v>
      </c>
    </row>
    <row r="694" spans="2:14" ht="12.75" thickBot="1">
      <c r="B694" s="23" t="str">
        <f t="shared" si="20"/>
        <v/>
      </c>
      <c r="C694" s="15"/>
      <c r="D694" s="25"/>
      <c r="E694" s="25"/>
      <c r="F694" s="24" t="s">
        <v>18</v>
      </c>
      <c r="G694" s="26">
        <v>1</v>
      </c>
      <c r="H694" s="31"/>
      <c r="I694" s="27">
        <v>0</v>
      </c>
      <c r="J694" s="28">
        <f t="shared" si="21"/>
        <v>0</v>
      </c>
      <c r="K694" s="29" t="s">
        <v>50</v>
      </c>
      <c r="L694" s="21" t="s">
        <v>21</v>
      </c>
      <c r="M694" s="29" t="s">
        <v>51</v>
      </c>
      <c r="N694" s="30" t="str">
        <f>VLOOKUP(M694,[10]OPERACIONAL!$A$1:$C$12,2,FALSE)</f>
        <v>SELECIONAR</v>
      </c>
    </row>
    <row r="695" spans="2:14" ht="12.75" thickBot="1">
      <c r="B695" s="23" t="str">
        <f t="shared" si="20"/>
        <v/>
      </c>
      <c r="C695" s="15"/>
      <c r="D695" s="25"/>
      <c r="E695" s="25"/>
      <c r="F695" s="24" t="s">
        <v>18</v>
      </c>
      <c r="G695" s="26">
        <v>1</v>
      </c>
      <c r="H695" s="31"/>
      <c r="I695" s="27">
        <v>0</v>
      </c>
      <c r="J695" s="28">
        <f t="shared" si="21"/>
        <v>0</v>
      </c>
      <c r="K695" s="29" t="s">
        <v>50</v>
      </c>
      <c r="L695" s="21" t="s">
        <v>21</v>
      </c>
      <c r="M695" s="29" t="s">
        <v>51</v>
      </c>
      <c r="N695" s="30" t="str">
        <f>VLOOKUP(M695,[10]OPERACIONAL!$A$1:$C$12,2,FALSE)</f>
        <v>SELECIONAR</v>
      </c>
    </row>
    <row r="696" spans="2:14" ht="12.75" thickBot="1">
      <c r="B696" s="23" t="str">
        <f t="shared" si="20"/>
        <v/>
      </c>
      <c r="C696" s="15"/>
      <c r="D696" s="25"/>
      <c r="E696" s="25"/>
      <c r="F696" s="24" t="s">
        <v>18</v>
      </c>
      <c r="G696" s="26">
        <v>1</v>
      </c>
      <c r="H696" s="31"/>
      <c r="I696" s="27">
        <v>0</v>
      </c>
      <c r="J696" s="28">
        <f t="shared" si="21"/>
        <v>0</v>
      </c>
      <c r="K696" s="29" t="s">
        <v>50</v>
      </c>
      <c r="L696" s="21" t="s">
        <v>21</v>
      </c>
      <c r="M696" s="29" t="s">
        <v>51</v>
      </c>
      <c r="N696" s="30" t="str">
        <f>VLOOKUP(M696,[10]OPERACIONAL!$A$1:$C$12,2,FALSE)</f>
        <v>SELECIONAR</v>
      </c>
    </row>
    <row r="697" spans="2:14" ht="12.75" thickBot="1">
      <c r="B697" s="23" t="str">
        <f t="shared" si="20"/>
        <v/>
      </c>
      <c r="C697" s="15"/>
      <c r="D697" s="25"/>
      <c r="E697" s="25"/>
      <c r="F697" s="24" t="s">
        <v>18</v>
      </c>
      <c r="G697" s="26">
        <v>1</v>
      </c>
      <c r="H697" s="31"/>
      <c r="I697" s="27">
        <v>0</v>
      </c>
      <c r="J697" s="28">
        <f t="shared" si="21"/>
        <v>0</v>
      </c>
      <c r="K697" s="29" t="s">
        <v>50</v>
      </c>
      <c r="L697" s="21" t="s">
        <v>21</v>
      </c>
      <c r="M697" s="29" t="s">
        <v>51</v>
      </c>
      <c r="N697" s="30" t="str">
        <f>VLOOKUP(M697,[10]OPERACIONAL!$A$1:$C$12,2,FALSE)</f>
        <v>SELECIONAR</v>
      </c>
    </row>
    <row r="698" spans="2:14" ht="12.75" thickBot="1">
      <c r="B698" s="23" t="str">
        <f t="shared" si="20"/>
        <v/>
      </c>
      <c r="C698" s="15"/>
      <c r="D698" s="25"/>
      <c r="E698" s="25"/>
      <c r="F698" s="24" t="s">
        <v>18</v>
      </c>
      <c r="G698" s="26">
        <v>1</v>
      </c>
      <c r="H698" s="31"/>
      <c r="I698" s="27">
        <v>0</v>
      </c>
      <c r="J698" s="28">
        <f t="shared" si="21"/>
        <v>0</v>
      </c>
      <c r="K698" s="29" t="s">
        <v>50</v>
      </c>
      <c r="L698" s="21" t="s">
        <v>21</v>
      </c>
      <c r="M698" s="29" t="s">
        <v>51</v>
      </c>
      <c r="N698" s="30" t="str">
        <f>VLOOKUP(M698,[10]OPERACIONAL!$A$1:$C$12,2,FALSE)</f>
        <v>SELECIONAR</v>
      </c>
    </row>
    <row r="699" spans="2:14" ht="12.75" thickBot="1">
      <c r="B699" s="23" t="str">
        <f t="shared" si="20"/>
        <v/>
      </c>
      <c r="C699" s="15"/>
      <c r="D699" s="25"/>
      <c r="E699" s="25"/>
      <c r="F699" s="24" t="s">
        <v>18</v>
      </c>
      <c r="G699" s="26">
        <v>1</v>
      </c>
      <c r="H699" s="31"/>
      <c r="I699" s="27">
        <v>0</v>
      </c>
      <c r="J699" s="28">
        <f t="shared" si="21"/>
        <v>0</v>
      </c>
      <c r="K699" s="29" t="s">
        <v>50</v>
      </c>
      <c r="L699" s="21" t="s">
        <v>21</v>
      </c>
      <c r="M699" s="29" t="s">
        <v>51</v>
      </c>
      <c r="N699" s="30" t="str">
        <f>VLOOKUP(M699,[10]OPERACIONAL!$A$1:$C$12,2,FALSE)</f>
        <v>SELECIONAR</v>
      </c>
    </row>
    <row r="700" spans="2:14" ht="12.75" thickBot="1">
      <c r="B700" s="23" t="str">
        <f t="shared" si="20"/>
        <v/>
      </c>
      <c r="C700" s="15"/>
      <c r="D700" s="25"/>
      <c r="E700" s="25"/>
      <c r="F700" s="24" t="s">
        <v>18</v>
      </c>
      <c r="G700" s="26">
        <v>1</v>
      </c>
      <c r="H700" s="31"/>
      <c r="I700" s="27">
        <v>0</v>
      </c>
      <c r="J700" s="28">
        <f t="shared" si="21"/>
        <v>0</v>
      </c>
      <c r="K700" s="29" t="s">
        <v>50</v>
      </c>
      <c r="L700" s="21" t="s">
        <v>21</v>
      </c>
      <c r="M700" s="29" t="s">
        <v>51</v>
      </c>
      <c r="N700" s="30" t="str">
        <f>VLOOKUP(M700,[10]OPERACIONAL!$A$1:$C$12,2,FALSE)</f>
        <v>SELECIONAR</v>
      </c>
    </row>
    <row r="701" spans="2:14" ht="12.75" thickBot="1">
      <c r="B701" s="23" t="str">
        <f t="shared" si="20"/>
        <v/>
      </c>
      <c r="C701" s="15"/>
      <c r="D701" s="25"/>
      <c r="E701" s="25"/>
      <c r="F701" s="24" t="s">
        <v>18</v>
      </c>
      <c r="G701" s="26">
        <v>1</v>
      </c>
      <c r="H701" s="31"/>
      <c r="I701" s="27">
        <v>0</v>
      </c>
      <c r="J701" s="28">
        <f t="shared" si="21"/>
        <v>0</v>
      </c>
      <c r="K701" s="29" t="s">
        <v>50</v>
      </c>
      <c r="L701" s="21" t="s">
        <v>21</v>
      </c>
      <c r="M701" s="29" t="s">
        <v>51</v>
      </c>
      <c r="N701" s="30" t="str">
        <f>VLOOKUP(M701,[10]OPERACIONAL!$A$1:$C$12,2,FALSE)</f>
        <v>SELECIONAR</v>
      </c>
    </row>
    <row r="702" spans="2:14" ht="12.75" thickBot="1">
      <c r="B702" s="23" t="str">
        <f t="shared" si="20"/>
        <v/>
      </c>
      <c r="C702" s="15"/>
      <c r="D702" s="25"/>
      <c r="E702" s="25"/>
      <c r="F702" s="24" t="s">
        <v>18</v>
      </c>
      <c r="G702" s="26">
        <v>1</v>
      </c>
      <c r="H702" s="31"/>
      <c r="I702" s="27">
        <v>0</v>
      </c>
      <c r="J702" s="28">
        <f t="shared" si="21"/>
        <v>0</v>
      </c>
      <c r="K702" s="29" t="s">
        <v>50</v>
      </c>
      <c r="L702" s="21" t="s">
        <v>21</v>
      </c>
      <c r="M702" s="29" t="s">
        <v>51</v>
      </c>
      <c r="N702" s="30" t="str">
        <f>VLOOKUP(M702,[10]OPERACIONAL!$A$1:$C$12,2,FALSE)</f>
        <v>SELECIONAR</v>
      </c>
    </row>
    <row r="703" spans="2:14" ht="12.75" thickBot="1">
      <c r="B703" s="23" t="str">
        <f t="shared" si="20"/>
        <v/>
      </c>
      <c r="C703" s="15"/>
      <c r="D703" s="25"/>
      <c r="E703" s="25"/>
      <c r="F703" s="24" t="s">
        <v>18</v>
      </c>
      <c r="G703" s="26">
        <v>1</v>
      </c>
      <c r="H703" s="31"/>
      <c r="I703" s="27">
        <v>0</v>
      </c>
      <c r="J703" s="28">
        <f t="shared" si="21"/>
        <v>0</v>
      </c>
      <c r="K703" s="29" t="s">
        <v>50</v>
      </c>
      <c r="L703" s="21" t="s">
        <v>21</v>
      </c>
      <c r="M703" s="29" t="s">
        <v>51</v>
      </c>
      <c r="N703" s="30" t="str">
        <f>VLOOKUP(M703,[10]OPERACIONAL!$A$1:$C$12,2,FALSE)</f>
        <v>SELECIONAR</v>
      </c>
    </row>
    <row r="704" spans="2:14" ht="12.75" thickBot="1">
      <c r="B704" s="23" t="str">
        <f t="shared" si="20"/>
        <v/>
      </c>
      <c r="C704" s="15"/>
      <c r="D704" s="25"/>
      <c r="E704" s="25"/>
      <c r="F704" s="24" t="s">
        <v>18</v>
      </c>
      <c r="G704" s="26">
        <v>1</v>
      </c>
      <c r="H704" s="31"/>
      <c r="I704" s="27">
        <v>0</v>
      </c>
      <c r="J704" s="28">
        <f t="shared" si="21"/>
        <v>0</v>
      </c>
      <c r="K704" s="29" t="s">
        <v>50</v>
      </c>
      <c r="L704" s="21" t="s">
        <v>21</v>
      </c>
      <c r="M704" s="29" t="s">
        <v>51</v>
      </c>
      <c r="N704" s="30" t="str">
        <f>VLOOKUP(M704,[10]OPERACIONAL!$A$1:$C$12,2,FALSE)</f>
        <v>SELECIONAR</v>
      </c>
    </row>
    <row r="705" spans="2:14" ht="12.75" thickBot="1">
      <c r="B705" s="23" t="str">
        <f t="shared" si="20"/>
        <v/>
      </c>
      <c r="C705" s="15"/>
      <c r="D705" s="25"/>
      <c r="E705" s="25"/>
      <c r="F705" s="24" t="s">
        <v>18</v>
      </c>
      <c r="G705" s="26">
        <v>1</v>
      </c>
      <c r="H705" s="31"/>
      <c r="I705" s="27">
        <v>0</v>
      </c>
      <c r="J705" s="28">
        <f t="shared" si="21"/>
        <v>0</v>
      </c>
      <c r="K705" s="29" t="s">
        <v>50</v>
      </c>
      <c r="L705" s="21" t="s">
        <v>21</v>
      </c>
      <c r="M705" s="29" t="s">
        <v>51</v>
      </c>
      <c r="N705" s="30" t="str">
        <f>VLOOKUP(M705,[10]OPERACIONAL!$A$1:$C$12,2,FALSE)</f>
        <v>SELECIONAR</v>
      </c>
    </row>
    <row r="706" spans="2:14" ht="12.75" thickBot="1">
      <c r="B706" s="23" t="str">
        <f t="shared" si="20"/>
        <v/>
      </c>
      <c r="C706" s="15"/>
      <c r="D706" s="25"/>
      <c r="E706" s="25"/>
      <c r="F706" s="24" t="s">
        <v>18</v>
      </c>
      <c r="G706" s="26">
        <v>1</v>
      </c>
      <c r="H706" s="31"/>
      <c r="I706" s="27">
        <v>0</v>
      </c>
      <c r="J706" s="28">
        <f t="shared" si="21"/>
        <v>0</v>
      </c>
      <c r="K706" s="29" t="s">
        <v>50</v>
      </c>
      <c r="L706" s="21" t="s">
        <v>21</v>
      </c>
      <c r="M706" s="29" t="s">
        <v>51</v>
      </c>
      <c r="N706" s="30" t="str">
        <f>VLOOKUP(M706,[10]OPERACIONAL!$A$1:$C$12,2,FALSE)</f>
        <v>SELECIONAR</v>
      </c>
    </row>
    <row r="707" spans="2:14" ht="12.75" thickBot="1">
      <c r="B707" s="23" t="str">
        <f t="shared" si="20"/>
        <v/>
      </c>
      <c r="C707" s="15"/>
      <c r="D707" s="25"/>
      <c r="E707" s="25"/>
      <c r="F707" s="24" t="s">
        <v>18</v>
      </c>
      <c r="G707" s="26">
        <v>1</v>
      </c>
      <c r="H707" s="31"/>
      <c r="I707" s="27">
        <v>0</v>
      </c>
      <c r="J707" s="28">
        <f t="shared" si="21"/>
        <v>0</v>
      </c>
      <c r="K707" s="29" t="s">
        <v>50</v>
      </c>
      <c r="L707" s="21" t="s">
        <v>21</v>
      </c>
      <c r="M707" s="29" t="s">
        <v>51</v>
      </c>
      <c r="N707" s="30" t="str">
        <f>VLOOKUP(M707,[10]OPERACIONAL!$A$1:$C$12,2,FALSE)</f>
        <v>SELECIONAR</v>
      </c>
    </row>
    <row r="708" spans="2:14" ht="12.75" thickBot="1">
      <c r="B708" s="23" t="str">
        <f t="shared" si="20"/>
        <v/>
      </c>
      <c r="C708" s="15"/>
      <c r="D708" s="25"/>
      <c r="E708" s="25"/>
      <c r="F708" s="24" t="s">
        <v>18</v>
      </c>
      <c r="G708" s="26">
        <v>1</v>
      </c>
      <c r="H708" s="31"/>
      <c r="I708" s="27">
        <v>0</v>
      </c>
      <c r="J708" s="28">
        <f t="shared" si="21"/>
        <v>0</v>
      </c>
      <c r="K708" s="29" t="s">
        <v>50</v>
      </c>
      <c r="L708" s="21" t="s">
        <v>21</v>
      </c>
      <c r="M708" s="29" t="s">
        <v>51</v>
      </c>
      <c r="N708" s="30" t="str">
        <f>VLOOKUP(M708,[10]OPERACIONAL!$A$1:$C$12,2,FALSE)</f>
        <v>SELECIONAR</v>
      </c>
    </row>
    <row r="709" spans="2:14" ht="12.75" thickBot="1">
      <c r="B709" s="23" t="str">
        <f t="shared" ref="B709:B772" si="22">MID(C709,1,2)</f>
        <v/>
      </c>
      <c r="C709" s="15"/>
      <c r="D709" s="25"/>
      <c r="E709" s="25"/>
      <c r="F709" s="24" t="s">
        <v>18</v>
      </c>
      <c r="G709" s="26">
        <v>1</v>
      </c>
      <c r="H709" s="31"/>
      <c r="I709" s="27">
        <v>0</v>
      </c>
      <c r="J709" s="28">
        <f t="shared" ref="J709:J772" si="23">G709*I709</f>
        <v>0</v>
      </c>
      <c r="K709" s="29" t="s">
        <v>50</v>
      </c>
      <c r="L709" s="21" t="s">
        <v>21</v>
      </c>
      <c r="M709" s="29" t="s">
        <v>51</v>
      </c>
      <c r="N709" s="30" t="str">
        <f>VLOOKUP(M709,[10]OPERACIONAL!$A$1:$C$12,2,FALSE)</f>
        <v>SELECIONAR</v>
      </c>
    </row>
    <row r="710" spans="2:14" ht="12.75" thickBot="1">
      <c r="B710" s="23" t="str">
        <f t="shared" si="22"/>
        <v/>
      </c>
      <c r="C710" s="15"/>
      <c r="D710" s="25"/>
      <c r="E710" s="25"/>
      <c r="F710" s="24" t="s">
        <v>18</v>
      </c>
      <c r="G710" s="26">
        <v>1</v>
      </c>
      <c r="H710" s="31"/>
      <c r="I710" s="27">
        <v>0</v>
      </c>
      <c r="J710" s="28">
        <f t="shared" si="23"/>
        <v>0</v>
      </c>
      <c r="K710" s="29" t="s">
        <v>50</v>
      </c>
      <c r="L710" s="21" t="s">
        <v>21</v>
      </c>
      <c r="M710" s="29" t="s">
        <v>51</v>
      </c>
      <c r="N710" s="30" t="str">
        <f>VLOOKUP(M710,[10]OPERACIONAL!$A$1:$C$12,2,FALSE)</f>
        <v>SELECIONAR</v>
      </c>
    </row>
    <row r="711" spans="2:14" ht="12.75" thickBot="1">
      <c r="B711" s="23" t="str">
        <f t="shared" si="22"/>
        <v/>
      </c>
      <c r="C711" s="15"/>
      <c r="D711" s="25"/>
      <c r="E711" s="25"/>
      <c r="F711" s="24" t="s">
        <v>18</v>
      </c>
      <c r="G711" s="26">
        <v>1</v>
      </c>
      <c r="H711" s="31"/>
      <c r="I711" s="27">
        <v>0</v>
      </c>
      <c r="J711" s="28">
        <f t="shared" si="23"/>
        <v>0</v>
      </c>
      <c r="K711" s="29" t="s">
        <v>50</v>
      </c>
      <c r="L711" s="21" t="s">
        <v>21</v>
      </c>
      <c r="M711" s="29" t="s">
        <v>51</v>
      </c>
      <c r="N711" s="30" t="str">
        <f>VLOOKUP(M711,[10]OPERACIONAL!$A$1:$C$12,2,FALSE)</f>
        <v>SELECIONAR</v>
      </c>
    </row>
    <row r="712" spans="2:14" ht="12.75" thickBot="1">
      <c r="B712" s="23" t="str">
        <f t="shared" si="22"/>
        <v/>
      </c>
      <c r="C712" s="15"/>
      <c r="D712" s="25"/>
      <c r="E712" s="25"/>
      <c r="F712" s="24" t="s">
        <v>18</v>
      </c>
      <c r="G712" s="26">
        <v>1</v>
      </c>
      <c r="H712" s="31"/>
      <c r="I712" s="27">
        <v>0</v>
      </c>
      <c r="J712" s="28">
        <f t="shared" si="23"/>
        <v>0</v>
      </c>
      <c r="K712" s="29" t="s">
        <v>50</v>
      </c>
      <c r="L712" s="21" t="s">
        <v>21</v>
      </c>
      <c r="M712" s="29" t="s">
        <v>51</v>
      </c>
      <c r="N712" s="30" t="str">
        <f>VLOOKUP(M712,[10]OPERACIONAL!$A$1:$C$12,2,FALSE)</f>
        <v>SELECIONAR</v>
      </c>
    </row>
    <row r="713" spans="2:14" ht="12.75" thickBot="1">
      <c r="B713" s="23" t="str">
        <f t="shared" si="22"/>
        <v/>
      </c>
      <c r="C713" s="15"/>
      <c r="D713" s="25"/>
      <c r="E713" s="25"/>
      <c r="F713" s="24" t="s">
        <v>18</v>
      </c>
      <c r="G713" s="26">
        <v>1</v>
      </c>
      <c r="H713" s="31"/>
      <c r="I713" s="27">
        <v>0</v>
      </c>
      <c r="J713" s="28">
        <f t="shared" si="23"/>
        <v>0</v>
      </c>
      <c r="K713" s="29" t="s">
        <v>50</v>
      </c>
      <c r="L713" s="21" t="s">
        <v>21</v>
      </c>
      <c r="M713" s="29" t="s">
        <v>51</v>
      </c>
      <c r="N713" s="30" t="str">
        <f>VLOOKUP(M713,[10]OPERACIONAL!$A$1:$C$12,2,FALSE)</f>
        <v>SELECIONAR</v>
      </c>
    </row>
    <row r="714" spans="2:14" ht="12.75" thickBot="1">
      <c r="B714" s="23" t="str">
        <f t="shared" si="22"/>
        <v/>
      </c>
      <c r="C714" s="15"/>
      <c r="D714" s="25"/>
      <c r="E714" s="25"/>
      <c r="F714" s="24" t="s">
        <v>18</v>
      </c>
      <c r="G714" s="26">
        <v>1</v>
      </c>
      <c r="H714" s="31"/>
      <c r="I714" s="27">
        <v>0</v>
      </c>
      <c r="J714" s="28">
        <f t="shared" si="23"/>
        <v>0</v>
      </c>
      <c r="K714" s="29" t="s">
        <v>50</v>
      </c>
      <c r="L714" s="21" t="s">
        <v>21</v>
      </c>
      <c r="M714" s="29" t="s">
        <v>51</v>
      </c>
      <c r="N714" s="30" t="str">
        <f>VLOOKUP(M714,[10]OPERACIONAL!$A$1:$C$12,2,FALSE)</f>
        <v>SELECIONAR</v>
      </c>
    </row>
    <row r="715" spans="2:14" ht="12.75" thickBot="1">
      <c r="B715" s="23" t="str">
        <f t="shared" si="22"/>
        <v/>
      </c>
      <c r="C715" s="15"/>
      <c r="D715" s="25"/>
      <c r="E715" s="25"/>
      <c r="F715" s="24" t="s">
        <v>18</v>
      </c>
      <c r="G715" s="26">
        <v>1</v>
      </c>
      <c r="H715" s="31"/>
      <c r="I715" s="27">
        <v>0</v>
      </c>
      <c r="J715" s="28">
        <f t="shared" si="23"/>
        <v>0</v>
      </c>
      <c r="K715" s="29" t="s">
        <v>50</v>
      </c>
      <c r="L715" s="21" t="s">
        <v>21</v>
      </c>
      <c r="M715" s="29" t="s">
        <v>51</v>
      </c>
      <c r="N715" s="30" t="str">
        <f>VLOOKUP(M715,[10]OPERACIONAL!$A$1:$C$12,2,FALSE)</f>
        <v>SELECIONAR</v>
      </c>
    </row>
    <row r="716" spans="2:14" ht="12.75" thickBot="1">
      <c r="B716" s="23" t="str">
        <f t="shared" si="22"/>
        <v/>
      </c>
      <c r="C716" s="15"/>
      <c r="D716" s="25"/>
      <c r="E716" s="25"/>
      <c r="F716" s="24" t="s">
        <v>18</v>
      </c>
      <c r="G716" s="26">
        <v>1</v>
      </c>
      <c r="H716" s="31"/>
      <c r="I716" s="27">
        <v>0</v>
      </c>
      <c r="J716" s="28">
        <f t="shared" si="23"/>
        <v>0</v>
      </c>
      <c r="K716" s="29" t="s">
        <v>50</v>
      </c>
      <c r="L716" s="21" t="s">
        <v>21</v>
      </c>
      <c r="M716" s="29" t="s">
        <v>51</v>
      </c>
      <c r="N716" s="30" t="str">
        <f>VLOOKUP(M716,[10]OPERACIONAL!$A$1:$C$12,2,FALSE)</f>
        <v>SELECIONAR</v>
      </c>
    </row>
    <row r="717" spans="2:14" ht="12.75" thickBot="1">
      <c r="B717" s="23" t="str">
        <f t="shared" si="22"/>
        <v/>
      </c>
      <c r="C717" s="15"/>
      <c r="D717" s="25"/>
      <c r="E717" s="25"/>
      <c r="F717" s="24" t="s">
        <v>18</v>
      </c>
      <c r="G717" s="26">
        <v>1</v>
      </c>
      <c r="H717" s="31"/>
      <c r="I717" s="27">
        <v>0</v>
      </c>
      <c r="J717" s="28">
        <f t="shared" si="23"/>
        <v>0</v>
      </c>
      <c r="K717" s="29" t="s">
        <v>50</v>
      </c>
      <c r="L717" s="21" t="s">
        <v>21</v>
      </c>
      <c r="M717" s="29" t="s">
        <v>51</v>
      </c>
      <c r="N717" s="30" t="str">
        <f>VLOOKUP(M717,[10]OPERACIONAL!$A$1:$C$12,2,FALSE)</f>
        <v>SELECIONAR</v>
      </c>
    </row>
    <row r="718" spans="2:14" ht="12.75" thickBot="1">
      <c r="B718" s="23" t="str">
        <f t="shared" si="22"/>
        <v/>
      </c>
      <c r="C718" s="15"/>
      <c r="D718" s="25"/>
      <c r="E718" s="25"/>
      <c r="F718" s="24" t="s">
        <v>18</v>
      </c>
      <c r="G718" s="26">
        <v>1</v>
      </c>
      <c r="H718" s="31"/>
      <c r="I718" s="27">
        <v>0</v>
      </c>
      <c r="J718" s="28">
        <f t="shared" si="23"/>
        <v>0</v>
      </c>
      <c r="K718" s="29" t="s">
        <v>50</v>
      </c>
      <c r="L718" s="21" t="s">
        <v>21</v>
      </c>
      <c r="M718" s="29" t="s">
        <v>51</v>
      </c>
      <c r="N718" s="30" t="str">
        <f>VLOOKUP(M718,[10]OPERACIONAL!$A$1:$C$12,2,FALSE)</f>
        <v>SELECIONAR</v>
      </c>
    </row>
    <row r="719" spans="2:14" ht="12.75" thickBot="1">
      <c r="B719" s="23" t="str">
        <f t="shared" si="22"/>
        <v/>
      </c>
      <c r="C719" s="15"/>
      <c r="D719" s="25"/>
      <c r="E719" s="25"/>
      <c r="F719" s="24" t="s">
        <v>18</v>
      </c>
      <c r="G719" s="26">
        <v>1</v>
      </c>
      <c r="H719" s="31"/>
      <c r="I719" s="27">
        <v>0</v>
      </c>
      <c r="J719" s="28">
        <f t="shared" si="23"/>
        <v>0</v>
      </c>
      <c r="K719" s="29" t="s">
        <v>50</v>
      </c>
      <c r="L719" s="21" t="s">
        <v>21</v>
      </c>
      <c r="M719" s="29" t="s">
        <v>51</v>
      </c>
      <c r="N719" s="30" t="str">
        <f>VLOOKUP(M719,[10]OPERACIONAL!$A$1:$C$12,2,FALSE)</f>
        <v>SELECIONAR</v>
      </c>
    </row>
    <row r="720" spans="2:14" ht="12.75" thickBot="1">
      <c r="B720" s="23" t="str">
        <f t="shared" si="22"/>
        <v/>
      </c>
      <c r="C720" s="15"/>
      <c r="D720" s="25"/>
      <c r="E720" s="25"/>
      <c r="F720" s="24" t="s">
        <v>18</v>
      </c>
      <c r="G720" s="26">
        <v>1</v>
      </c>
      <c r="H720" s="31"/>
      <c r="I720" s="27">
        <v>0</v>
      </c>
      <c r="J720" s="28">
        <f t="shared" si="23"/>
        <v>0</v>
      </c>
      <c r="K720" s="29" t="s">
        <v>50</v>
      </c>
      <c r="L720" s="21" t="s">
        <v>21</v>
      </c>
      <c r="M720" s="29" t="s">
        <v>51</v>
      </c>
      <c r="N720" s="30" t="str">
        <f>VLOOKUP(M720,[10]OPERACIONAL!$A$1:$C$12,2,FALSE)</f>
        <v>SELECIONAR</v>
      </c>
    </row>
    <row r="721" spans="2:14" ht="12.75" thickBot="1">
      <c r="B721" s="23" t="str">
        <f t="shared" si="22"/>
        <v/>
      </c>
      <c r="C721" s="15"/>
      <c r="D721" s="25"/>
      <c r="E721" s="25"/>
      <c r="F721" s="24" t="s">
        <v>18</v>
      </c>
      <c r="G721" s="26">
        <v>1</v>
      </c>
      <c r="H721" s="31"/>
      <c r="I721" s="27">
        <v>0</v>
      </c>
      <c r="J721" s="28">
        <f t="shared" si="23"/>
        <v>0</v>
      </c>
      <c r="K721" s="29" t="s">
        <v>50</v>
      </c>
      <c r="L721" s="21" t="s">
        <v>21</v>
      </c>
      <c r="M721" s="29" t="s">
        <v>51</v>
      </c>
      <c r="N721" s="30" t="str">
        <f>VLOOKUP(M721,[10]OPERACIONAL!$A$1:$C$12,2,FALSE)</f>
        <v>SELECIONAR</v>
      </c>
    </row>
    <row r="722" spans="2:14" ht="12.75" thickBot="1">
      <c r="B722" s="23" t="str">
        <f t="shared" si="22"/>
        <v/>
      </c>
      <c r="C722" s="15"/>
      <c r="D722" s="25"/>
      <c r="E722" s="25"/>
      <c r="F722" s="24" t="s">
        <v>18</v>
      </c>
      <c r="G722" s="26">
        <v>1</v>
      </c>
      <c r="H722" s="31"/>
      <c r="I722" s="27">
        <v>0</v>
      </c>
      <c r="J722" s="28">
        <f t="shared" si="23"/>
        <v>0</v>
      </c>
      <c r="K722" s="29" t="s">
        <v>50</v>
      </c>
      <c r="L722" s="21" t="s">
        <v>21</v>
      </c>
      <c r="M722" s="29" t="s">
        <v>51</v>
      </c>
      <c r="N722" s="30" t="str">
        <f>VLOOKUP(M722,[10]OPERACIONAL!$A$1:$C$12,2,FALSE)</f>
        <v>SELECIONAR</v>
      </c>
    </row>
    <row r="723" spans="2:14" ht="12.75" thickBot="1">
      <c r="B723" s="23" t="str">
        <f t="shared" si="22"/>
        <v/>
      </c>
      <c r="C723" s="15"/>
      <c r="D723" s="25"/>
      <c r="E723" s="25"/>
      <c r="F723" s="24" t="s">
        <v>18</v>
      </c>
      <c r="G723" s="26">
        <v>1</v>
      </c>
      <c r="H723" s="31"/>
      <c r="I723" s="27">
        <v>0</v>
      </c>
      <c r="J723" s="28">
        <f t="shared" si="23"/>
        <v>0</v>
      </c>
      <c r="K723" s="29" t="s">
        <v>50</v>
      </c>
      <c r="L723" s="21" t="s">
        <v>21</v>
      </c>
      <c r="M723" s="29" t="s">
        <v>51</v>
      </c>
      <c r="N723" s="30" t="str">
        <f>VLOOKUP(M723,[10]OPERACIONAL!$A$1:$C$12,2,FALSE)</f>
        <v>SELECIONAR</v>
      </c>
    </row>
    <row r="724" spans="2:14" ht="12.75" thickBot="1">
      <c r="B724" s="23" t="str">
        <f t="shared" si="22"/>
        <v/>
      </c>
      <c r="C724" s="15"/>
      <c r="D724" s="25"/>
      <c r="E724" s="25"/>
      <c r="F724" s="24" t="s">
        <v>18</v>
      </c>
      <c r="G724" s="26">
        <v>1</v>
      </c>
      <c r="H724" s="31"/>
      <c r="I724" s="27">
        <v>0</v>
      </c>
      <c r="J724" s="28">
        <f t="shared" si="23"/>
        <v>0</v>
      </c>
      <c r="K724" s="29" t="s">
        <v>50</v>
      </c>
      <c r="L724" s="21" t="s">
        <v>21</v>
      </c>
      <c r="M724" s="29" t="s">
        <v>51</v>
      </c>
      <c r="N724" s="30" t="str">
        <f>VLOOKUP(M724,[10]OPERACIONAL!$A$1:$C$12,2,FALSE)</f>
        <v>SELECIONAR</v>
      </c>
    </row>
    <row r="725" spans="2:14" ht="12.75" thickBot="1">
      <c r="B725" s="23" t="str">
        <f t="shared" si="22"/>
        <v/>
      </c>
      <c r="C725" s="15"/>
      <c r="D725" s="25"/>
      <c r="E725" s="25"/>
      <c r="F725" s="24" t="s">
        <v>18</v>
      </c>
      <c r="G725" s="26">
        <v>1</v>
      </c>
      <c r="H725" s="31"/>
      <c r="I725" s="27">
        <v>0</v>
      </c>
      <c r="J725" s="28">
        <f t="shared" si="23"/>
        <v>0</v>
      </c>
      <c r="K725" s="29" t="s">
        <v>50</v>
      </c>
      <c r="L725" s="21" t="s">
        <v>21</v>
      </c>
      <c r="M725" s="29" t="s">
        <v>51</v>
      </c>
      <c r="N725" s="30" t="str">
        <f>VLOOKUP(M725,[10]OPERACIONAL!$A$1:$C$12,2,FALSE)</f>
        <v>SELECIONAR</v>
      </c>
    </row>
    <row r="726" spans="2:14" ht="12.75" thickBot="1">
      <c r="B726" s="23" t="str">
        <f t="shared" si="22"/>
        <v/>
      </c>
      <c r="C726" s="15"/>
      <c r="D726" s="25"/>
      <c r="E726" s="25"/>
      <c r="F726" s="24" t="s">
        <v>18</v>
      </c>
      <c r="G726" s="26">
        <v>1</v>
      </c>
      <c r="H726" s="31"/>
      <c r="I726" s="27">
        <v>0</v>
      </c>
      <c r="J726" s="28">
        <f t="shared" si="23"/>
        <v>0</v>
      </c>
      <c r="K726" s="29" t="s">
        <v>50</v>
      </c>
      <c r="L726" s="21" t="s">
        <v>21</v>
      </c>
      <c r="M726" s="29" t="s">
        <v>51</v>
      </c>
      <c r="N726" s="30" t="str">
        <f>VLOOKUP(M726,[10]OPERACIONAL!$A$1:$C$12,2,FALSE)</f>
        <v>SELECIONAR</v>
      </c>
    </row>
    <row r="727" spans="2:14" ht="12.75" thickBot="1">
      <c r="B727" s="23" t="str">
        <f t="shared" si="22"/>
        <v/>
      </c>
      <c r="C727" s="15"/>
      <c r="D727" s="25"/>
      <c r="E727" s="25"/>
      <c r="F727" s="24" t="s">
        <v>18</v>
      </c>
      <c r="G727" s="26">
        <v>1</v>
      </c>
      <c r="H727" s="31"/>
      <c r="I727" s="27">
        <v>0</v>
      </c>
      <c r="J727" s="28">
        <f t="shared" si="23"/>
        <v>0</v>
      </c>
      <c r="K727" s="29" t="s">
        <v>50</v>
      </c>
      <c r="L727" s="21" t="s">
        <v>21</v>
      </c>
      <c r="M727" s="29" t="s">
        <v>51</v>
      </c>
      <c r="N727" s="30" t="str">
        <f>VLOOKUP(M727,[10]OPERACIONAL!$A$1:$C$12,2,FALSE)</f>
        <v>SELECIONAR</v>
      </c>
    </row>
    <row r="728" spans="2:14" ht="12.75" thickBot="1">
      <c r="B728" s="23" t="str">
        <f t="shared" si="22"/>
        <v/>
      </c>
      <c r="C728" s="15"/>
      <c r="D728" s="25"/>
      <c r="E728" s="25"/>
      <c r="F728" s="24" t="s">
        <v>18</v>
      </c>
      <c r="G728" s="26">
        <v>1</v>
      </c>
      <c r="H728" s="31"/>
      <c r="I728" s="27">
        <v>0</v>
      </c>
      <c r="J728" s="28">
        <f t="shared" si="23"/>
        <v>0</v>
      </c>
      <c r="K728" s="29" t="s">
        <v>50</v>
      </c>
      <c r="L728" s="21" t="s">
        <v>21</v>
      </c>
      <c r="M728" s="29" t="s">
        <v>51</v>
      </c>
      <c r="N728" s="30" t="str">
        <f>VLOOKUP(M728,[10]OPERACIONAL!$A$1:$C$12,2,FALSE)</f>
        <v>SELECIONAR</v>
      </c>
    </row>
    <row r="729" spans="2:14" ht="12.75" thickBot="1">
      <c r="B729" s="23" t="str">
        <f t="shared" si="22"/>
        <v/>
      </c>
      <c r="C729" s="15"/>
      <c r="D729" s="25"/>
      <c r="E729" s="25"/>
      <c r="F729" s="24" t="s">
        <v>18</v>
      </c>
      <c r="G729" s="26">
        <v>1</v>
      </c>
      <c r="H729" s="31"/>
      <c r="I729" s="27">
        <v>0</v>
      </c>
      <c r="J729" s="28">
        <f t="shared" si="23"/>
        <v>0</v>
      </c>
      <c r="K729" s="29" t="s">
        <v>50</v>
      </c>
      <c r="L729" s="21" t="s">
        <v>21</v>
      </c>
      <c r="M729" s="29" t="s">
        <v>51</v>
      </c>
      <c r="N729" s="30" t="str">
        <f>VLOOKUP(M729,[10]OPERACIONAL!$A$1:$C$12,2,FALSE)</f>
        <v>SELECIONAR</v>
      </c>
    </row>
    <row r="730" spans="2:14" ht="12.75" thickBot="1">
      <c r="B730" s="23" t="str">
        <f t="shared" si="22"/>
        <v/>
      </c>
      <c r="C730" s="15"/>
      <c r="D730" s="25"/>
      <c r="E730" s="25"/>
      <c r="F730" s="24" t="s">
        <v>18</v>
      </c>
      <c r="G730" s="26">
        <v>1</v>
      </c>
      <c r="H730" s="31"/>
      <c r="I730" s="27">
        <v>0</v>
      </c>
      <c r="J730" s="28">
        <f t="shared" si="23"/>
        <v>0</v>
      </c>
      <c r="K730" s="29" t="s">
        <v>50</v>
      </c>
      <c r="L730" s="21" t="s">
        <v>21</v>
      </c>
      <c r="M730" s="29" t="s">
        <v>51</v>
      </c>
      <c r="N730" s="30" t="str">
        <f>VLOOKUP(M730,[10]OPERACIONAL!$A$1:$C$12,2,FALSE)</f>
        <v>SELECIONAR</v>
      </c>
    </row>
    <row r="731" spans="2:14" ht="12.75" thickBot="1">
      <c r="B731" s="23" t="str">
        <f t="shared" si="22"/>
        <v/>
      </c>
      <c r="C731" s="15"/>
      <c r="D731" s="25"/>
      <c r="E731" s="25"/>
      <c r="F731" s="24" t="s">
        <v>18</v>
      </c>
      <c r="G731" s="26">
        <v>1</v>
      </c>
      <c r="H731" s="31"/>
      <c r="I731" s="27">
        <v>0</v>
      </c>
      <c r="J731" s="28">
        <f t="shared" si="23"/>
        <v>0</v>
      </c>
      <c r="K731" s="29" t="s">
        <v>50</v>
      </c>
      <c r="L731" s="21" t="s">
        <v>21</v>
      </c>
      <c r="M731" s="29" t="s">
        <v>51</v>
      </c>
      <c r="N731" s="30" t="str">
        <f>VLOOKUP(M731,[10]OPERACIONAL!$A$1:$C$12,2,FALSE)</f>
        <v>SELECIONAR</v>
      </c>
    </row>
    <row r="732" spans="2:14" ht="12.75" thickBot="1">
      <c r="B732" s="23" t="str">
        <f t="shared" si="22"/>
        <v/>
      </c>
      <c r="C732" s="15"/>
      <c r="D732" s="25"/>
      <c r="E732" s="25"/>
      <c r="F732" s="24" t="s">
        <v>18</v>
      </c>
      <c r="G732" s="26">
        <v>1</v>
      </c>
      <c r="H732" s="31"/>
      <c r="I732" s="27">
        <v>0</v>
      </c>
      <c r="J732" s="28">
        <f t="shared" si="23"/>
        <v>0</v>
      </c>
      <c r="K732" s="29" t="s">
        <v>50</v>
      </c>
      <c r="L732" s="21" t="s">
        <v>21</v>
      </c>
      <c r="M732" s="29" t="s">
        <v>51</v>
      </c>
      <c r="N732" s="30" t="str">
        <f>VLOOKUP(M732,[10]OPERACIONAL!$A$1:$C$12,2,FALSE)</f>
        <v>SELECIONAR</v>
      </c>
    </row>
    <row r="733" spans="2:14" ht="12.75" thickBot="1">
      <c r="B733" s="23" t="str">
        <f t="shared" si="22"/>
        <v/>
      </c>
      <c r="C733" s="15"/>
      <c r="D733" s="25"/>
      <c r="E733" s="25"/>
      <c r="F733" s="24" t="s">
        <v>18</v>
      </c>
      <c r="G733" s="26">
        <v>1</v>
      </c>
      <c r="H733" s="31"/>
      <c r="I733" s="27">
        <v>0</v>
      </c>
      <c r="J733" s="28">
        <f t="shared" si="23"/>
        <v>0</v>
      </c>
      <c r="K733" s="29" t="s">
        <v>50</v>
      </c>
      <c r="L733" s="21" t="s">
        <v>21</v>
      </c>
      <c r="M733" s="29" t="s">
        <v>51</v>
      </c>
      <c r="N733" s="30" t="str">
        <f>VLOOKUP(M733,[10]OPERACIONAL!$A$1:$C$12,2,FALSE)</f>
        <v>SELECIONAR</v>
      </c>
    </row>
    <row r="734" spans="2:14" ht="12.75" thickBot="1">
      <c r="B734" s="23" t="str">
        <f t="shared" si="22"/>
        <v/>
      </c>
      <c r="C734" s="15"/>
      <c r="D734" s="25"/>
      <c r="E734" s="25"/>
      <c r="F734" s="24" t="s">
        <v>18</v>
      </c>
      <c r="G734" s="26">
        <v>1</v>
      </c>
      <c r="H734" s="31"/>
      <c r="I734" s="27">
        <v>0</v>
      </c>
      <c r="J734" s="28">
        <f t="shared" si="23"/>
        <v>0</v>
      </c>
      <c r="K734" s="29" t="s">
        <v>50</v>
      </c>
      <c r="L734" s="21" t="s">
        <v>21</v>
      </c>
      <c r="M734" s="29" t="s">
        <v>51</v>
      </c>
      <c r="N734" s="30" t="str">
        <f>VLOOKUP(M734,[10]OPERACIONAL!$A$1:$C$12,2,FALSE)</f>
        <v>SELECIONAR</v>
      </c>
    </row>
    <row r="735" spans="2:14" ht="12.75" thickBot="1">
      <c r="B735" s="23" t="str">
        <f t="shared" si="22"/>
        <v/>
      </c>
      <c r="C735" s="15"/>
      <c r="D735" s="25"/>
      <c r="E735" s="25"/>
      <c r="F735" s="24" t="s">
        <v>18</v>
      </c>
      <c r="G735" s="26">
        <v>1</v>
      </c>
      <c r="H735" s="31"/>
      <c r="I735" s="27">
        <v>0</v>
      </c>
      <c r="J735" s="28">
        <f t="shared" si="23"/>
        <v>0</v>
      </c>
      <c r="K735" s="29" t="s">
        <v>50</v>
      </c>
      <c r="L735" s="21" t="s">
        <v>21</v>
      </c>
      <c r="M735" s="29" t="s">
        <v>51</v>
      </c>
      <c r="N735" s="30" t="str">
        <f>VLOOKUP(M735,[10]OPERACIONAL!$A$1:$C$12,2,FALSE)</f>
        <v>SELECIONAR</v>
      </c>
    </row>
    <row r="736" spans="2:14" ht="12.75" thickBot="1">
      <c r="B736" s="23" t="str">
        <f t="shared" si="22"/>
        <v/>
      </c>
      <c r="C736" s="15"/>
      <c r="D736" s="25"/>
      <c r="E736" s="25"/>
      <c r="F736" s="24" t="s">
        <v>18</v>
      </c>
      <c r="G736" s="26">
        <v>1</v>
      </c>
      <c r="H736" s="31"/>
      <c r="I736" s="27">
        <v>0</v>
      </c>
      <c r="J736" s="28">
        <f t="shared" si="23"/>
        <v>0</v>
      </c>
      <c r="K736" s="29" t="s">
        <v>50</v>
      </c>
      <c r="L736" s="21" t="s">
        <v>21</v>
      </c>
      <c r="M736" s="29" t="s">
        <v>51</v>
      </c>
      <c r="N736" s="30" t="str">
        <f>VLOOKUP(M736,[10]OPERACIONAL!$A$1:$C$12,2,FALSE)</f>
        <v>SELECIONAR</v>
      </c>
    </row>
    <row r="737" spans="2:14" ht="12.75" thickBot="1">
      <c r="B737" s="23" t="str">
        <f t="shared" si="22"/>
        <v/>
      </c>
      <c r="C737" s="15"/>
      <c r="D737" s="25"/>
      <c r="E737" s="25"/>
      <c r="F737" s="24" t="s">
        <v>18</v>
      </c>
      <c r="G737" s="26">
        <v>1</v>
      </c>
      <c r="H737" s="31"/>
      <c r="I737" s="27">
        <v>0</v>
      </c>
      <c r="J737" s="28">
        <f t="shared" si="23"/>
        <v>0</v>
      </c>
      <c r="K737" s="29" t="s">
        <v>50</v>
      </c>
      <c r="L737" s="21" t="s">
        <v>21</v>
      </c>
      <c r="M737" s="29" t="s">
        <v>51</v>
      </c>
      <c r="N737" s="30" t="str">
        <f>VLOOKUP(M737,[10]OPERACIONAL!$A$1:$C$12,2,FALSE)</f>
        <v>SELECIONAR</v>
      </c>
    </row>
    <row r="738" spans="2:14" ht="12.75" thickBot="1">
      <c r="B738" s="23" t="str">
        <f t="shared" si="22"/>
        <v/>
      </c>
      <c r="C738" s="15"/>
      <c r="D738" s="25"/>
      <c r="E738" s="25"/>
      <c r="F738" s="24" t="s">
        <v>18</v>
      </c>
      <c r="G738" s="26">
        <v>1</v>
      </c>
      <c r="H738" s="31"/>
      <c r="I738" s="27">
        <v>0</v>
      </c>
      <c r="J738" s="28">
        <f t="shared" si="23"/>
        <v>0</v>
      </c>
      <c r="K738" s="29" t="s">
        <v>50</v>
      </c>
      <c r="L738" s="21" t="s">
        <v>21</v>
      </c>
      <c r="M738" s="29" t="s">
        <v>51</v>
      </c>
      <c r="N738" s="30" t="str">
        <f>VLOOKUP(M738,[10]OPERACIONAL!$A$1:$C$12,2,FALSE)</f>
        <v>SELECIONAR</v>
      </c>
    </row>
    <row r="739" spans="2:14" ht="12.75" thickBot="1">
      <c r="B739" s="23" t="str">
        <f t="shared" si="22"/>
        <v/>
      </c>
      <c r="C739" s="15"/>
      <c r="D739" s="25"/>
      <c r="E739" s="25"/>
      <c r="F739" s="24" t="s">
        <v>18</v>
      </c>
      <c r="G739" s="26">
        <v>1</v>
      </c>
      <c r="H739" s="31"/>
      <c r="I739" s="27">
        <v>0</v>
      </c>
      <c r="J739" s="28">
        <f t="shared" si="23"/>
        <v>0</v>
      </c>
      <c r="K739" s="29" t="s">
        <v>50</v>
      </c>
      <c r="L739" s="21" t="s">
        <v>21</v>
      </c>
      <c r="M739" s="29" t="s">
        <v>51</v>
      </c>
      <c r="N739" s="30" t="str">
        <f>VLOOKUP(M739,[10]OPERACIONAL!$A$1:$C$12,2,FALSE)</f>
        <v>SELECIONAR</v>
      </c>
    </row>
    <row r="740" spans="2:14" ht="12.75" thickBot="1">
      <c r="B740" s="23" t="str">
        <f t="shared" si="22"/>
        <v/>
      </c>
      <c r="C740" s="15"/>
      <c r="D740" s="25"/>
      <c r="E740" s="25"/>
      <c r="F740" s="24" t="s">
        <v>18</v>
      </c>
      <c r="G740" s="26">
        <v>1</v>
      </c>
      <c r="H740" s="31"/>
      <c r="I740" s="27">
        <v>0</v>
      </c>
      <c r="J740" s="28">
        <f t="shared" si="23"/>
        <v>0</v>
      </c>
      <c r="K740" s="29" t="s">
        <v>50</v>
      </c>
      <c r="L740" s="21" t="s">
        <v>21</v>
      </c>
      <c r="M740" s="29" t="s">
        <v>51</v>
      </c>
      <c r="N740" s="30" t="str">
        <f>VLOOKUP(M740,[10]OPERACIONAL!$A$1:$C$12,2,FALSE)</f>
        <v>SELECIONAR</v>
      </c>
    </row>
    <row r="741" spans="2:14" ht="12.75" thickBot="1">
      <c r="B741" s="23" t="str">
        <f t="shared" si="22"/>
        <v/>
      </c>
      <c r="C741" s="15"/>
      <c r="D741" s="25"/>
      <c r="E741" s="25"/>
      <c r="F741" s="24" t="s">
        <v>18</v>
      </c>
      <c r="G741" s="26">
        <v>1</v>
      </c>
      <c r="H741" s="31"/>
      <c r="I741" s="27">
        <v>0</v>
      </c>
      <c r="J741" s="28">
        <f t="shared" si="23"/>
        <v>0</v>
      </c>
      <c r="K741" s="29" t="s">
        <v>50</v>
      </c>
      <c r="L741" s="21" t="s">
        <v>21</v>
      </c>
      <c r="M741" s="29" t="s">
        <v>51</v>
      </c>
      <c r="N741" s="30" t="str">
        <f>VLOOKUP(M741,[10]OPERACIONAL!$A$1:$C$12,2,FALSE)</f>
        <v>SELECIONAR</v>
      </c>
    </row>
    <row r="742" spans="2:14" ht="12.75" thickBot="1">
      <c r="B742" s="23" t="str">
        <f t="shared" si="22"/>
        <v/>
      </c>
      <c r="C742" s="15"/>
      <c r="D742" s="25"/>
      <c r="E742" s="25"/>
      <c r="F742" s="24" t="s">
        <v>18</v>
      </c>
      <c r="G742" s="26">
        <v>1</v>
      </c>
      <c r="H742" s="31"/>
      <c r="I742" s="27">
        <v>0</v>
      </c>
      <c r="J742" s="28">
        <f t="shared" si="23"/>
        <v>0</v>
      </c>
      <c r="K742" s="29" t="s">
        <v>50</v>
      </c>
      <c r="L742" s="21" t="s">
        <v>21</v>
      </c>
      <c r="M742" s="29" t="s">
        <v>51</v>
      </c>
      <c r="N742" s="30" t="str">
        <f>VLOOKUP(M742,[10]OPERACIONAL!$A$1:$C$12,2,FALSE)</f>
        <v>SELECIONAR</v>
      </c>
    </row>
    <row r="743" spans="2:14" ht="12.75" thickBot="1">
      <c r="B743" s="23" t="str">
        <f t="shared" si="22"/>
        <v/>
      </c>
      <c r="C743" s="15"/>
      <c r="D743" s="25"/>
      <c r="E743" s="25"/>
      <c r="F743" s="24" t="s">
        <v>18</v>
      </c>
      <c r="G743" s="26">
        <v>1</v>
      </c>
      <c r="H743" s="31"/>
      <c r="I743" s="27">
        <v>0</v>
      </c>
      <c r="J743" s="28">
        <f t="shared" si="23"/>
        <v>0</v>
      </c>
      <c r="K743" s="29" t="s">
        <v>50</v>
      </c>
      <c r="L743" s="21" t="s">
        <v>21</v>
      </c>
      <c r="M743" s="29" t="s">
        <v>51</v>
      </c>
      <c r="N743" s="30" t="str">
        <f>VLOOKUP(M743,[10]OPERACIONAL!$A$1:$C$12,2,FALSE)</f>
        <v>SELECIONAR</v>
      </c>
    </row>
    <row r="744" spans="2:14" ht="12.75" thickBot="1">
      <c r="B744" s="23" t="str">
        <f t="shared" si="22"/>
        <v/>
      </c>
      <c r="C744" s="15"/>
      <c r="D744" s="25"/>
      <c r="E744" s="25"/>
      <c r="F744" s="24" t="s">
        <v>18</v>
      </c>
      <c r="G744" s="26">
        <v>1</v>
      </c>
      <c r="H744" s="31"/>
      <c r="I744" s="27">
        <v>0</v>
      </c>
      <c r="J744" s="28">
        <f t="shared" si="23"/>
        <v>0</v>
      </c>
      <c r="K744" s="29" t="s">
        <v>50</v>
      </c>
      <c r="L744" s="21" t="s">
        <v>21</v>
      </c>
      <c r="M744" s="29" t="s">
        <v>51</v>
      </c>
      <c r="N744" s="30" t="str">
        <f>VLOOKUP(M744,[10]OPERACIONAL!$A$1:$C$12,2,FALSE)</f>
        <v>SELECIONAR</v>
      </c>
    </row>
    <row r="745" spans="2:14" ht="12.75" thickBot="1">
      <c r="B745" s="23" t="str">
        <f t="shared" si="22"/>
        <v/>
      </c>
      <c r="C745" s="15"/>
      <c r="D745" s="25"/>
      <c r="E745" s="25"/>
      <c r="F745" s="24" t="s">
        <v>18</v>
      </c>
      <c r="G745" s="26">
        <v>1</v>
      </c>
      <c r="H745" s="31"/>
      <c r="I745" s="27">
        <v>0</v>
      </c>
      <c r="J745" s="28">
        <f t="shared" si="23"/>
        <v>0</v>
      </c>
      <c r="K745" s="29" t="s">
        <v>50</v>
      </c>
      <c r="L745" s="21" t="s">
        <v>21</v>
      </c>
      <c r="M745" s="29" t="s">
        <v>51</v>
      </c>
      <c r="N745" s="30" t="str">
        <f>VLOOKUP(M745,[10]OPERACIONAL!$A$1:$C$12,2,FALSE)</f>
        <v>SELECIONAR</v>
      </c>
    </row>
    <row r="746" spans="2:14" ht="12.75" thickBot="1">
      <c r="B746" s="23" t="str">
        <f t="shared" si="22"/>
        <v/>
      </c>
      <c r="C746" s="15"/>
      <c r="D746" s="25"/>
      <c r="E746" s="25"/>
      <c r="F746" s="24" t="s">
        <v>18</v>
      </c>
      <c r="G746" s="26">
        <v>1</v>
      </c>
      <c r="H746" s="31"/>
      <c r="I746" s="27">
        <v>0</v>
      </c>
      <c r="J746" s="28">
        <f t="shared" si="23"/>
        <v>0</v>
      </c>
      <c r="K746" s="29" t="s">
        <v>50</v>
      </c>
      <c r="L746" s="21" t="s">
        <v>21</v>
      </c>
      <c r="M746" s="29" t="s">
        <v>51</v>
      </c>
      <c r="N746" s="30" t="str">
        <f>VLOOKUP(M746,[10]OPERACIONAL!$A$1:$C$12,2,FALSE)</f>
        <v>SELECIONAR</v>
      </c>
    </row>
    <row r="747" spans="2:14" ht="12.75" thickBot="1">
      <c r="B747" s="23" t="str">
        <f t="shared" si="22"/>
        <v/>
      </c>
      <c r="C747" s="15"/>
      <c r="D747" s="25"/>
      <c r="E747" s="25"/>
      <c r="F747" s="24" t="s">
        <v>18</v>
      </c>
      <c r="G747" s="26">
        <v>1</v>
      </c>
      <c r="H747" s="31"/>
      <c r="I747" s="27">
        <v>0</v>
      </c>
      <c r="J747" s="28">
        <f t="shared" si="23"/>
        <v>0</v>
      </c>
      <c r="K747" s="29" t="s">
        <v>50</v>
      </c>
      <c r="L747" s="21" t="s">
        <v>21</v>
      </c>
      <c r="M747" s="29" t="s">
        <v>51</v>
      </c>
      <c r="N747" s="30" t="str">
        <f>VLOOKUP(M747,[10]OPERACIONAL!$A$1:$C$12,2,FALSE)</f>
        <v>SELECIONAR</v>
      </c>
    </row>
    <row r="748" spans="2:14" ht="12.75" thickBot="1">
      <c r="B748" s="23" t="str">
        <f t="shared" si="22"/>
        <v/>
      </c>
      <c r="C748" s="15"/>
      <c r="D748" s="25"/>
      <c r="E748" s="25"/>
      <c r="F748" s="24" t="s">
        <v>18</v>
      </c>
      <c r="G748" s="26">
        <v>1</v>
      </c>
      <c r="H748" s="31"/>
      <c r="I748" s="27">
        <v>0</v>
      </c>
      <c r="J748" s="28">
        <f t="shared" si="23"/>
        <v>0</v>
      </c>
      <c r="K748" s="29" t="s">
        <v>50</v>
      </c>
      <c r="L748" s="21" t="s">
        <v>21</v>
      </c>
      <c r="M748" s="29" t="s">
        <v>51</v>
      </c>
      <c r="N748" s="30" t="str">
        <f>VLOOKUP(M748,[10]OPERACIONAL!$A$1:$C$12,2,FALSE)</f>
        <v>SELECIONAR</v>
      </c>
    </row>
    <row r="749" spans="2:14" ht="12.75" thickBot="1">
      <c r="B749" s="23" t="str">
        <f t="shared" si="22"/>
        <v/>
      </c>
      <c r="C749" s="15"/>
      <c r="D749" s="25"/>
      <c r="E749" s="25"/>
      <c r="F749" s="24" t="s">
        <v>18</v>
      </c>
      <c r="G749" s="26">
        <v>1</v>
      </c>
      <c r="H749" s="31"/>
      <c r="I749" s="27">
        <v>0</v>
      </c>
      <c r="J749" s="28">
        <f t="shared" si="23"/>
        <v>0</v>
      </c>
      <c r="K749" s="29" t="s">
        <v>50</v>
      </c>
      <c r="L749" s="21" t="s">
        <v>21</v>
      </c>
      <c r="M749" s="29" t="s">
        <v>51</v>
      </c>
      <c r="N749" s="30" t="str">
        <f>VLOOKUP(M749,[10]OPERACIONAL!$A$1:$C$12,2,FALSE)</f>
        <v>SELECIONAR</v>
      </c>
    </row>
    <row r="750" spans="2:14" ht="12.75" thickBot="1">
      <c r="B750" s="23" t="str">
        <f t="shared" si="22"/>
        <v/>
      </c>
      <c r="C750" s="15"/>
      <c r="D750" s="25"/>
      <c r="E750" s="25"/>
      <c r="F750" s="24" t="s">
        <v>18</v>
      </c>
      <c r="G750" s="26">
        <v>1</v>
      </c>
      <c r="H750" s="31"/>
      <c r="I750" s="27">
        <v>0</v>
      </c>
      <c r="J750" s="28">
        <f t="shared" si="23"/>
        <v>0</v>
      </c>
      <c r="K750" s="29" t="s">
        <v>50</v>
      </c>
      <c r="L750" s="21" t="s">
        <v>21</v>
      </c>
      <c r="M750" s="29" t="s">
        <v>51</v>
      </c>
      <c r="N750" s="30" t="str">
        <f>VLOOKUP(M750,[10]OPERACIONAL!$A$1:$C$12,2,FALSE)</f>
        <v>SELECIONAR</v>
      </c>
    </row>
    <row r="751" spans="2:14" ht="12.75" thickBot="1">
      <c r="B751" s="23" t="str">
        <f t="shared" si="22"/>
        <v/>
      </c>
      <c r="C751" s="15"/>
      <c r="D751" s="25"/>
      <c r="E751" s="25"/>
      <c r="F751" s="24" t="s">
        <v>18</v>
      </c>
      <c r="G751" s="26">
        <v>1</v>
      </c>
      <c r="H751" s="31"/>
      <c r="I751" s="27">
        <v>0</v>
      </c>
      <c r="J751" s="28">
        <f t="shared" si="23"/>
        <v>0</v>
      </c>
      <c r="K751" s="29" t="s">
        <v>50</v>
      </c>
      <c r="L751" s="21" t="s">
        <v>21</v>
      </c>
      <c r="M751" s="29" t="s">
        <v>51</v>
      </c>
      <c r="N751" s="30" t="str">
        <f>VLOOKUP(M751,[10]OPERACIONAL!$A$1:$C$12,2,FALSE)</f>
        <v>SELECIONAR</v>
      </c>
    </row>
    <row r="752" spans="2:14" ht="12.75" thickBot="1">
      <c r="B752" s="23" t="str">
        <f t="shared" si="22"/>
        <v/>
      </c>
      <c r="C752" s="15"/>
      <c r="D752" s="25"/>
      <c r="E752" s="25"/>
      <c r="F752" s="24" t="s">
        <v>18</v>
      </c>
      <c r="G752" s="26">
        <v>1</v>
      </c>
      <c r="H752" s="31"/>
      <c r="I752" s="27">
        <v>0</v>
      </c>
      <c r="J752" s="28">
        <f t="shared" si="23"/>
        <v>0</v>
      </c>
      <c r="K752" s="29" t="s">
        <v>50</v>
      </c>
      <c r="L752" s="21" t="s">
        <v>21</v>
      </c>
      <c r="M752" s="29" t="s">
        <v>51</v>
      </c>
      <c r="N752" s="30" t="str">
        <f>VLOOKUP(M752,[10]OPERACIONAL!$A$1:$C$12,2,FALSE)</f>
        <v>SELECIONAR</v>
      </c>
    </row>
    <row r="753" spans="2:14" ht="12.75" thickBot="1">
      <c r="B753" s="23" t="str">
        <f t="shared" si="22"/>
        <v/>
      </c>
      <c r="C753" s="15"/>
      <c r="D753" s="25"/>
      <c r="E753" s="25"/>
      <c r="F753" s="24" t="s">
        <v>18</v>
      </c>
      <c r="G753" s="26">
        <v>1</v>
      </c>
      <c r="H753" s="31"/>
      <c r="I753" s="27">
        <v>0</v>
      </c>
      <c r="J753" s="28">
        <f t="shared" si="23"/>
        <v>0</v>
      </c>
      <c r="K753" s="29" t="s">
        <v>50</v>
      </c>
      <c r="L753" s="21" t="s">
        <v>21</v>
      </c>
      <c r="M753" s="29" t="s">
        <v>51</v>
      </c>
      <c r="N753" s="30" t="str">
        <f>VLOOKUP(M753,[10]OPERACIONAL!$A$1:$C$12,2,FALSE)</f>
        <v>SELECIONAR</v>
      </c>
    </row>
    <row r="754" spans="2:14" ht="12.75" thickBot="1">
      <c r="B754" s="23" t="str">
        <f t="shared" si="22"/>
        <v/>
      </c>
      <c r="C754" s="15"/>
      <c r="D754" s="25"/>
      <c r="E754" s="25"/>
      <c r="F754" s="24" t="s">
        <v>18</v>
      </c>
      <c r="G754" s="26">
        <v>1</v>
      </c>
      <c r="H754" s="31"/>
      <c r="I754" s="27">
        <v>0</v>
      </c>
      <c r="J754" s="28">
        <f t="shared" si="23"/>
        <v>0</v>
      </c>
      <c r="K754" s="29" t="s">
        <v>50</v>
      </c>
      <c r="L754" s="21" t="s">
        <v>21</v>
      </c>
      <c r="M754" s="29" t="s">
        <v>51</v>
      </c>
      <c r="N754" s="30" t="str">
        <f>VLOOKUP(M754,[10]OPERACIONAL!$A$1:$C$12,2,FALSE)</f>
        <v>SELECIONAR</v>
      </c>
    </row>
    <row r="755" spans="2:14" ht="12.75" thickBot="1">
      <c r="B755" s="23" t="str">
        <f t="shared" si="22"/>
        <v/>
      </c>
      <c r="C755" s="15"/>
      <c r="D755" s="25"/>
      <c r="E755" s="25"/>
      <c r="F755" s="24" t="s">
        <v>18</v>
      </c>
      <c r="G755" s="26">
        <v>1</v>
      </c>
      <c r="H755" s="31"/>
      <c r="I755" s="27">
        <v>0</v>
      </c>
      <c r="J755" s="28">
        <f t="shared" si="23"/>
        <v>0</v>
      </c>
      <c r="K755" s="29" t="s">
        <v>50</v>
      </c>
      <c r="L755" s="21" t="s">
        <v>21</v>
      </c>
      <c r="M755" s="29" t="s">
        <v>51</v>
      </c>
      <c r="N755" s="30" t="str">
        <f>VLOOKUP(M755,[10]OPERACIONAL!$A$1:$C$12,2,FALSE)</f>
        <v>SELECIONAR</v>
      </c>
    </row>
    <row r="756" spans="2:14" ht="12.75" thickBot="1">
      <c r="B756" s="23" t="str">
        <f t="shared" si="22"/>
        <v/>
      </c>
      <c r="C756" s="15"/>
      <c r="D756" s="25"/>
      <c r="E756" s="25"/>
      <c r="F756" s="24" t="s">
        <v>18</v>
      </c>
      <c r="G756" s="26">
        <v>1</v>
      </c>
      <c r="H756" s="31"/>
      <c r="I756" s="27">
        <v>0</v>
      </c>
      <c r="J756" s="28">
        <f t="shared" si="23"/>
        <v>0</v>
      </c>
      <c r="K756" s="29" t="s">
        <v>50</v>
      </c>
      <c r="L756" s="21" t="s">
        <v>21</v>
      </c>
      <c r="M756" s="29" t="s">
        <v>51</v>
      </c>
      <c r="N756" s="30" t="str">
        <f>VLOOKUP(M756,[10]OPERACIONAL!$A$1:$C$12,2,FALSE)</f>
        <v>SELECIONAR</v>
      </c>
    </row>
    <row r="757" spans="2:14" ht="12.75" thickBot="1">
      <c r="B757" s="23" t="str">
        <f t="shared" si="22"/>
        <v/>
      </c>
      <c r="C757" s="15"/>
      <c r="D757" s="25"/>
      <c r="E757" s="25"/>
      <c r="F757" s="24" t="s">
        <v>18</v>
      </c>
      <c r="G757" s="26">
        <v>1</v>
      </c>
      <c r="H757" s="31"/>
      <c r="I757" s="27">
        <v>0</v>
      </c>
      <c r="J757" s="28">
        <f t="shared" si="23"/>
        <v>0</v>
      </c>
      <c r="K757" s="29" t="s">
        <v>50</v>
      </c>
      <c r="L757" s="21" t="s">
        <v>21</v>
      </c>
      <c r="M757" s="29" t="s">
        <v>51</v>
      </c>
      <c r="N757" s="30" t="str">
        <f>VLOOKUP(M757,[10]OPERACIONAL!$A$1:$C$12,2,FALSE)</f>
        <v>SELECIONAR</v>
      </c>
    </row>
    <row r="758" spans="2:14" ht="12.75" thickBot="1">
      <c r="B758" s="23" t="str">
        <f t="shared" si="22"/>
        <v/>
      </c>
      <c r="C758" s="15"/>
      <c r="D758" s="25"/>
      <c r="E758" s="25"/>
      <c r="F758" s="24" t="s">
        <v>18</v>
      </c>
      <c r="G758" s="26">
        <v>1</v>
      </c>
      <c r="H758" s="31"/>
      <c r="I758" s="27">
        <v>0</v>
      </c>
      <c r="J758" s="28">
        <f t="shared" si="23"/>
        <v>0</v>
      </c>
      <c r="K758" s="29" t="s">
        <v>50</v>
      </c>
      <c r="L758" s="21" t="s">
        <v>21</v>
      </c>
      <c r="M758" s="29" t="s">
        <v>51</v>
      </c>
      <c r="N758" s="30" t="str">
        <f>VLOOKUP(M758,[10]OPERACIONAL!$A$1:$C$12,2,FALSE)</f>
        <v>SELECIONAR</v>
      </c>
    </row>
    <row r="759" spans="2:14" ht="12.75" thickBot="1">
      <c r="B759" s="23" t="str">
        <f t="shared" si="22"/>
        <v/>
      </c>
      <c r="C759" s="15"/>
      <c r="D759" s="25"/>
      <c r="E759" s="25"/>
      <c r="F759" s="24" t="s">
        <v>18</v>
      </c>
      <c r="G759" s="26">
        <v>1</v>
      </c>
      <c r="H759" s="31"/>
      <c r="I759" s="27">
        <v>0</v>
      </c>
      <c r="J759" s="28">
        <f t="shared" si="23"/>
        <v>0</v>
      </c>
      <c r="K759" s="29" t="s">
        <v>50</v>
      </c>
      <c r="L759" s="21" t="s">
        <v>21</v>
      </c>
      <c r="M759" s="29" t="s">
        <v>51</v>
      </c>
      <c r="N759" s="30" t="str">
        <f>VLOOKUP(M759,[10]OPERACIONAL!$A$1:$C$12,2,FALSE)</f>
        <v>SELECIONAR</v>
      </c>
    </row>
    <row r="760" spans="2:14" ht="12.75" thickBot="1">
      <c r="B760" s="23" t="str">
        <f t="shared" si="22"/>
        <v/>
      </c>
      <c r="C760" s="15"/>
      <c r="D760" s="25"/>
      <c r="E760" s="25"/>
      <c r="F760" s="24" t="s">
        <v>18</v>
      </c>
      <c r="G760" s="26">
        <v>1</v>
      </c>
      <c r="H760" s="31"/>
      <c r="I760" s="27">
        <v>0</v>
      </c>
      <c r="J760" s="28">
        <f t="shared" si="23"/>
        <v>0</v>
      </c>
      <c r="K760" s="29" t="s">
        <v>50</v>
      </c>
      <c r="L760" s="21" t="s">
        <v>21</v>
      </c>
      <c r="M760" s="29" t="s">
        <v>51</v>
      </c>
      <c r="N760" s="30" t="str">
        <f>VLOOKUP(M760,[10]OPERACIONAL!$A$1:$C$12,2,FALSE)</f>
        <v>SELECIONAR</v>
      </c>
    </row>
    <row r="761" spans="2:14" ht="12.75" thickBot="1">
      <c r="B761" s="23" t="str">
        <f t="shared" si="22"/>
        <v/>
      </c>
      <c r="C761" s="15"/>
      <c r="D761" s="25"/>
      <c r="E761" s="25"/>
      <c r="F761" s="24" t="s">
        <v>18</v>
      </c>
      <c r="G761" s="26">
        <v>1</v>
      </c>
      <c r="H761" s="31"/>
      <c r="I761" s="27">
        <v>0</v>
      </c>
      <c r="J761" s="28">
        <f t="shared" si="23"/>
        <v>0</v>
      </c>
      <c r="K761" s="29" t="s">
        <v>50</v>
      </c>
      <c r="L761" s="21" t="s">
        <v>21</v>
      </c>
      <c r="M761" s="29" t="s">
        <v>51</v>
      </c>
      <c r="N761" s="30" t="str">
        <f>VLOOKUP(M761,[10]OPERACIONAL!$A$1:$C$12,2,FALSE)</f>
        <v>SELECIONAR</v>
      </c>
    </row>
    <row r="762" spans="2:14" ht="12.75" thickBot="1">
      <c r="B762" s="23" t="str">
        <f t="shared" si="22"/>
        <v/>
      </c>
      <c r="C762" s="15"/>
      <c r="D762" s="25"/>
      <c r="E762" s="25"/>
      <c r="F762" s="24" t="s">
        <v>18</v>
      </c>
      <c r="G762" s="26">
        <v>1</v>
      </c>
      <c r="H762" s="31"/>
      <c r="I762" s="27">
        <v>0</v>
      </c>
      <c r="J762" s="28">
        <f t="shared" si="23"/>
        <v>0</v>
      </c>
      <c r="K762" s="29" t="s">
        <v>50</v>
      </c>
      <c r="L762" s="21" t="s">
        <v>21</v>
      </c>
      <c r="M762" s="29" t="s">
        <v>51</v>
      </c>
      <c r="N762" s="30" t="str">
        <f>VLOOKUP(M762,[10]OPERACIONAL!$A$1:$C$12,2,FALSE)</f>
        <v>SELECIONAR</v>
      </c>
    </row>
    <row r="763" spans="2:14" ht="12.75" thickBot="1">
      <c r="B763" s="23" t="str">
        <f t="shared" si="22"/>
        <v/>
      </c>
      <c r="C763" s="15"/>
      <c r="D763" s="25"/>
      <c r="E763" s="25"/>
      <c r="F763" s="24" t="s">
        <v>18</v>
      </c>
      <c r="G763" s="26">
        <v>1</v>
      </c>
      <c r="H763" s="31"/>
      <c r="I763" s="27">
        <v>0</v>
      </c>
      <c r="J763" s="28">
        <f t="shared" si="23"/>
        <v>0</v>
      </c>
      <c r="K763" s="29" t="s">
        <v>50</v>
      </c>
      <c r="L763" s="21" t="s">
        <v>21</v>
      </c>
      <c r="M763" s="29" t="s">
        <v>51</v>
      </c>
      <c r="N763" s="30" t="str">
        <f>VLOOKUP(M763,[10]OPERACIONAL!$A$1:$C$12,2,FALSE)</f>
        <v>SELECIONAR</v>
      </c>
    </row>
    <row r="764" spans="2:14" ht="12.75" thickBot="1">
      <c r="B764" s="23" t="str">
        <f t="shared" si="22"/>
        <v/>
      </c>
      <c r="C764" s="15"/>
      <c r="D764" s="25"/>
      <c r="E764" s="25"/>
      <c r="F764" s="24" t="s">
        <v>18</v>
      </c>
      <c r="G764" s="26">
        <v>1</v>
      </c>
      <c r="H764" s="31"/>
      <c r="I764" s="27">
        <v>0</v>
      </c>
      <c r="J764" s="28">
        <f t="shared" si="23"/>
        <v>0</v>
      </c>
      <c r="K764" s="29" t="s">
        <v>50</v>
      </c>
      <c r="L764" s="21" t="s">
        <v>21</v>
      </c>
      <c r="M764" s="29" t="s">
        <v>51</v>
      </c>
      <c r="N764" s="30" t="str">
        <f>VLOOKUP(M764,[10]OPERACIONAL!$A$1:$C$12,2,FALSE)</f>
        <v>SELECIONAR</v>
      </c>
    </row>
    <row r="765" spans="2:14" ht="12.75" thickBot="1">
      <c r="B765" s="23" t="str">
        <f t="shared" si="22"/>
        <v/>
      </c>
      <c r="C765" s="15"/>
      <c r="D765" s="25"/>
      <c r="E765" s="25"/>
      <c r="F765" s="24" t="s">
        <v>18</v>
      </c>
      <c r="G765" s="26">
        <v>1</v>
      </c>
      <c r="H765" s="31"/>
      <c r="I765" s="27">
        <v>0</v>
      </c>
      <c r="J765" s="28">
        <f t="shared" si="23"/>
        <v>0</v>
      </c>
      <c r="K765" s="29" t="s">
        <v>50</v>
      </c>
      <c r="L765" s="21" t="s">
        <v>21</v>
      </c>
      <c r="M765" s="29" t="s">
        <v>51</v>
      </c>
      <c r="N765" s="30" t="str">
        <f>VLOOKUP(M765,[10]OPERACIONAL!$A$1:$C$12,2,FALSE)</f>
        <v>SELECIONAR</v>
      </c>
    </row>
    <row r="766" spans="2:14" ht="12.75" thickBot="1">
      <c r="B766" s="23" t="str">
        <f t="shared" si="22"/>
        <v/>
      </c>
      <c r="C766" s="15"/>
      <c r="D766" s="25"/>
      <c r="E766" s="25"/>
      <c r="F766" s="24" t="s">
        <v>18</v>
      </c>
      <c r="G766" s="26">
        <v>1</v>
      </c>
      <c r="H766" s="31"/>
      <c r="I766" s="27">
        <v>0</v>
      </c>
      <c r="J766" s="28">
        <f t="shared" si="23"/>
        <v>0</v>
      </c>
      <c r="K766" s="29" t="s">
        <v>50</v>
      </c>
      <c r="L766" s="21" t="s">
        <v>21</v>
      </c>
      <c r="M766" s="29" t="s">
        <v>51</v>
      </c>
      <c r="N766" s="30" t="str">
        <f>VLOOKUP(M766,[10]OPERACIONAL!$A$1:$C$12,2,FALSE)</f>
        <v>SELECIONAR</v>
      </c>
    </row>
    <row r="767" spans="2:14" ht="12.75" thickBot="1">
      <c r="B767" s="23" t="str">
        <f t="shared" si="22"/>
        <v/>
      </c>
      <c r="C767" s="15"/>
      <c r="D767" s="25"/>
      <c r="E767" s="25"/>
      <c r="F767" s="24" t="s">
        <v>18</v>
      </c>
      <c r="G767" s="26">
        <v>1</v>
      </c>
      <c r="H767" s="31"/>
      <c r="I767" s="27">
        <v>0</v>
      </c>
      <c r="J767" s="28">
        <f t="shared" si="23"/>
        <v>0</v>
      </c>
      <c r="K767" s="29" t="s">
        <v>50</v>
      </c>
      <c r="L767" s="21" t="s">
        <v>21</v>
      </c>
      <c r="M767" s="29" t="s">
        <v>51</v>
      </c>
      <c r="N767" s="30" t="str">
        <f>VLOOKUP(M767,[10]OPERACIONAL!$A$1:$C$12,2,FALSE)</f>
        <v>SELECIONAR</v>
      </c>
    </row>
    <row r="768" spans="2:14" ht="12.75" thickBot="1">
      <c r="B768" s="23" t="str">
        <f t="shared" si="22"/>
        <v/>
      </c>
      <c r="C768" s="15"/>
      <c r="D768" s="25"/>
      <c r="E768" s="25"/>
      <c r="F768" s="24" t="s">
        <v>18</v>
      </c>
      <c r="G768" s="26">
        <v>1</v>
      </c>
      <c r="H768" s="31"/>
      <c r="I768" s="27">
        <v>0</v>
      </c>
      <c r="J768" s="28">
        <f t="shared" si="23"/>
        <v>0</v>
      </c>
      <c r="K768" s="29" t="s">
        <v>50</v>
      </c>
      <c r="L768" s="21" t="s">
        <v>21</v>
      </c>
      <c r="M768" s="29" t="s">
        <v>51</v>
      </c>
      <c r="N768" s="30" t="str">
        <f>VLOOKUP(M768,[10]OPERACIONAL!$A$1:$C$12,2,FALSE)</f>
        <v>SELECIONAR</v>
      </c>
    </row>
    <row r="769" spans="2:14" ht="12.75" thickBot="1">
      <c r="B769" s="23" t="str">
        <f t="shared" si="22"/>
        <v/>
      </c>
      <c r="C769" s="15"/>
      <c r="D769" s="25"/>
      <c r="E769" s="25"/>
      <c r="F769" s="24" t="s">
        <v>18</v>
      </c>
      <c r="G769" s="26">
        <v>1</v>
      </c>
      <c r="H769" s="31"/>
      <c r="I769" s="27">
        <v>0</v>
      </c>
      <c r="J769" s="28">
        <f t="shared" si="23"/>
        <v>0</v>
      </c>
      <c r="K769" s="29" t="s">
        <v>50</v>
      </c>
      <c r="L769" s="21" t="s">
        <v>21</v>
      </c>
      <c r="M769" s="29" t="s">
        <v>51</v>
      </c>
      <c r="N769" s="30" t="str">
        <f>VLOOKUP(M769,[10]OPERACIONAL!$A$1:$C$12,2,FALSE)</f>
        <v>SELECIONAR</v>
      </c>
    </row>
    <row r="770" spans="2:14" ht="12.75" thickBot="1">
      <c r="B770" s="23" t="str">
        <f t="shared" si="22"/>
        <v/>
      </c>
      <c r="C770" s="15"/>
      <c r="D770" s="25"/>
      <c r="E770" s="25"/>
      <c r="F770" s="24" t="s">
        <v>18</v>
      </c>
      <c r="G770" s="26">
        <v>1</v>
      </c>
      <c r="H770" s="31"/>
      <c r="I770" s="27">
        <v>0</v>
      </c>
      <c r="J770" s="28">
        <f t="shared" si="23"/>
        <v>0</v>
      </c>
      <c r="K770" s="29" t="s">
        <v>50</v>
      </c>
      <c r="L770" s="21" t="s">
        <v>21</v>
      </c>
      <c r="M770" s="29" t="s">
        <v>51</v>
      </c>
      <c r="N770" s="30" t="str">
        <f>VLOOKUP(M770,[10]OPERACIONAL!$A$1:$C$12,2,FALSE)</f>
        <v>SELECIONAR</v>
      </c>
    </row>
    <row r="771" spans="2:14" ht="12.75" thickBot="1">
      <c r="B771" s="23" t="str">
        <f t="shared" si="22"/>
        <v/>
      </c>
      <c r="C771" s="15"/>
      <c r="D771" s="25"/>
      <c r="E771" s="25"/>
      <c r="F771" s="24" t="s">
        <v>18</v>
      </c>
      <c r="G771" s="26">
        <v>1</v>
      </c>
      <c r="H771" s="31"/>
      <c r="I771" s="27">
        <v>0</v>
      </c>
      <c r="J771" s="28">
        <f t="shared" si="23"/>
        <v>0</v>
      </c>
      <c r="K771" s="29" t="s">
        <v>50</v>
      </c>
      <c r="L771" s="21" t="s">
        <v>21</v>
      </c>
      <c r="M771" s="29" t="s">
        <v>51</v>
      </c>
      <c r="N771" s="30" t="str">
        <f>VLOOKUP(M771,[10]OPERACIONAL!$A$1:$C$12,2,FALSE)</f>
        <v>SELECIONAR</v>
      </c>
    </row>
    <row r="772" spans="2:14" ht="12.75" thickBot="1">
      <c r="B772" s="23" t="str">
        <f t="shared" si="22"/>
        <v/>
      </c>
      <c r="C772" s="15"/>
      <c r="D772" s="25"/>
      <c r="E772" s="25"/>
      <c r="F772" s="24" t="s">
        <v>18</v>
      </c>
      <c r="G772" s="26">
        <v>1</v>
      </c>
      <c r="H772" s="31"/>
      <c r="I772" s="27">
        <v>0</v>
      </c>
      <c r="J772" s="28">
        <f t="shared" si="23"/>
        <v>0</v>
      </c>
      <c r="K772" s="29" t="s">
        <v>50</v>
      </c>
      <c r="L772" s="21" t="s">
        <v>21</v>
      </c>
      <c r="M772" s="29" t="s">
        <v>51</v>
      </c>
      <c r="N772" s="30" t="str">
        <f>VLOOKUP(M772,[10]OPERACIONAL!$A$1:$C$12,2,FALSE)</f>
        <v>SELECIONAR</v>
      </c>
    </row>
    <row r="773" spans="2:14" ht="12.75" thickBot="1">
      <c r="B773" s="23" t="str">
        <f t="shared" ref="B773:B836" si="24">MID(C773,1,2)</f>
        <v/>
      </c>
      <c r="C773" s="15"/>
      <c r="D773" s="25"/>
      <c r="E773" s="25"/>
      <c r="F773" s="24" t="s">
        <v>18</v>
      </c>
      <c r="G773" s="26">
        <v>1</v>
      </c>
      <c r="H773" s="31"/>
      <c r="I773" s="27">
        <v>0</v>
      </c>
      <c r="J773" s="28">
        <f t="shared" ref="J773:J836" si="25">G773*I773</f>
        <v>0</v>
      </c>
      <c r="K773" s="29" t="s">
        <v>50</v>
      </c>
      <c r="L773" s="21" t="s">
        <v>21</v>
      </c>
      <c r="M773" s="29" t="s">
        <v>51</v>
      </c>
      <c r="N773" s="30" t="str">
        <f>VLOOKUP(M773,[10]OPERACIONAL!$A$1:$C$12,2,FALSE)</f>
        <v>SELECIONAR</v>
      </c>
    </row>
    <row r="774" spans="2:14" ht="12.75" thickBot="1">
      <c r="B774" s="23" t="str">
        <f t="shared" si="24"/>
        <v/>
      </c>
      <c r="C774" s="15"/>
      <c r="D774" s="25"/>
      <c r="E774" s="25"/>
      <c r="F774" s="24" t="s">
        <v>18</v>
      </c>
      <c r="G774" s="26">
        <v>1</v>
      </c>
      <c r="H774" s="31"/>
      <c r="I774" s="27">
        <v>0</v>
      </c>
      <c r="J774" s="28">
        <f t="shared" si="25"/>
        <v>0</v>
      </c>
      <c r="K774" s="29" t="s">
        <v>50</v>
      </c>
      <c r="L774" s="21" t="s">
        <v>21</v>
      </c>
      <c r="M774" s="29" t="s">
        <v>51</v>
      </c>
      <c r="N774" s="30" t="str">
        <f>VLOOKUP(M774,[10]OPERACIONAL!$A$1:$C$12,2,FALSE)</f>
        <v>SELECIONAR</v>
      </c>
    </row>
    <row r="775" spans="2:14" ht="12.75" thickBot="1">
      <c r="B775" s="23" t="str">
        <f t="shared" si="24"/>
        <v/>
      </c>
      <c r="C775" s="15"/>
      <c r="D775" s="25"/>
      <c r="E775" s="25"/>
      <c r="F775" s="24" t="s">
        <v>18</v>
      </c>
      <c r="G775" s="26">
        <v>1</v>
      </c>
      <c r="H775" s="31"/>
      <c r="I775" s="27">
        <v>0</v>
      </c>
      <c r="J775" s="28">
        <f t="shared" si="25"/>
        <v>0</v>
      </c>
      <c r="K775" s="29" t="s">
        <v>50</v>
      </c>
      <c r="L775" s="21" t="s">
        <v>21</v>
      </c>
      <c r="M775" s="29" t="s">
        <v>51</v>
      </c>
      <c r="N775" s="30" t="str">
        <f>VLOOKUP(M775,[10]OPERACIONAL!$A$1:$C$12,2,FALSE)</f>
        <v>SELECIONAR</v>
      </c>
    </row>
    <row r="776" spans="2:14" ht="12.75" thickBot="1">
      <c r="B776" s="23" t="str">
        <f t="shared" si="24"/>
        <v/>
      </c>
      <c r="C776" s="15"/>
      <c r="D776" s="25"/>
      <c r="E776" s="25"/>
      <c r="F776" s="24" t="s">
        <v>18</v>
      </c>
      <c r="G776" s="26">
        <v>1</v>
      </c>
      <c r="H776" s="31"/>
      <c r="I776" s="27">
        <v>0</v>
      </c>
      <c r="J776" s="28">
        <f t="shared" si="25"/>
        <v>0</v>
      </c>
      <c r="K776" s="29" t="s">
        <v>50</v>
      </c>
      <c r="L776" s="21" t="s">
        <v>21</v>
      </c>
      <c r="M776" s="29" t="s">
        <v>51</v>
      </c>
      <c r="N776" s="30" t="str">
        <f>VLOOKUP(M776,[10]OPERACIONAL!$A$1:$C$12,2,FALSE)</f>
        <v>SELECIONAR</v>
      </c>
    </row>
    <row r="777" spans="2:14" ht="12.75" thickBot="1">
      <c r="B777" s="23" t="str">
        <f t="shared" si="24"/>
        <v/>
      </c>
      <c r="C777" s="15"/>
      <c r="D777" s="25"/>
      <c r="E777" s="25"/>
      <c r="F777" s="24" t="s">
        <v>18</v>
      </c>
      <c r="G777" s="26">
        <v>1</v>
      </c>
      <c r="H777" s="31"/>
      <c r="I777" s="27">
        <v>0</v>
      </c>
      <c r="J777" s="28">
        <f t="shared" si="25"/>
        <v>0</v>
      </c>
      <c r="K777" s="29" t="s">
        <v>50</v>
      </c>
      <c r="L777" s="21" t="s">
        <v>21</v>
      </c>
      <c r="M777" s="29" t="s">
        <v>51</v>
      </c>
      <c r="N777" s="30" t="str">
        <f>VLOOKUP(M777,[10]OPERACIONAL!$A$1:$C$12,2,FALSE)</f>
        <v>SELECIONAR</v>
      </c>
    </row>
    <row r="778" spans="2:14" ht="12.75" thickBot="1">
      <c r="B778" s="23" t="str">
        <f t="shared" si="24"/>
        <v/>
      </c>
      <c r="C778" s="15"/>
      <c r="D778" s="25"/>
      <c r="E778" s="25"/>
      <c r="F778" s="24" t="s">
        <v>18</v>
      </c>
      <c r="G778" s="26">
        <v>1</v>
      </c>
      <c r="H778" s="31"/>
      <c r="I778" s="27">
        <v>0</v>
      </c>
      <c r="J778" s="28">
        <f t="shared" si="25"/>
        <v>0</v>
      </c>
      <c r="K778" s="29" t="s">
        <v>50</v>
      </c>
      <c r="L778" s="21" t="s">
        <v>21</v>
      </c>
      <c r="M778" s="29" t="s">
        <v>51</v>
      </c>
      <c r="N778" s="30" t="str">
        <f>VLOOKUP(M778,[10]OPERACIONAL!$A$1:$C$12,2,FALSE)</f>
        <v>SELECIONAR</v>
      </c>
    </row>
    <row r="779" spans="2:14" ht="12.75" thickBot="1">
      <c r="B779" s="23" t="str">
        <f t="shared" si="24"/>
        <v/>
      </c>
      <c r="C779" s="15"/>
      <c r="D779" s="25"/>
      <c r="E779" s="25"/>
      <c r="F779" s="24" t="s">
        <v>18</v>
      </c>
      <c r="G779" s="26">
        <v>1</v>
      </c>
      <c r="H779" s="31"/>
      <c r="I779" s="27">
        <v>0</v>
      </c>
      <c r="J779" s="28">
        <f t="shared" si="25"/>
        <v>0</v>
      </c>
      <c r="K779" s="29" t="s">
        <v>50</v>
      </c>
      <c r="L779" s="21" t="s">
        <v>21</v>
      </c>
      <c r="M779" s="29" t="s">
        <v>51</v>
      </c>
      <c r="N779" s="30" t="str">
        <f>VLOOKUP(M779,[10]OPERACIONAL!$A$1:$C$12,2,FALSE)</f>
        <v>SELECIONAR</v>
      </c>
    </row>
    <row r="780" spans="2:14" ht="12.75" thickBot="1">
      <c r="B780" s="23" t="str">
        <f t="shared" si="24"/>
        <v/>
      </c>
      <c r="C780" s="15"/>
      <c r="D780" s="25"/>
      <c r="E780" s="25"/>
      <c r="F780" s="24" t="s">
        <v>18</v>
      </c>
      <c r="G780" s="26">
        <v>1</v>
      </c>
      <c r="H780" s="31"/>
      <c r="I780" s="27">
        <v>0</v>
      </c>
      <c r="J780" s="28">
        <f t="shared" si="25"/>
        <v>0</v>
      </c>
      <c r="K780" s="29" t="s">
        <v>50</v>
      </c>
      <c r="L780" s="21" t="s">
        <v>21</v>
      </c>
      <c r="M780" s="29" t="s">
        <v>51</v>
      </c>
      <c r="N780" s="30" t="str">
        <f>VLOOKUP(M780,[10]OPERACIONAL!$A$1:$C$12,2,FALSE)</f>
        <v>SELECIONAR</v>
      </c>
    </row>
    <row r="781" spans="2:14" ht="12.75" thickBot="1">
      <c r="B781" s="23" t="str">
        <f t="shared" si="24"/>
        <v/>
      </c>
      <c r="C781" s="15"/>
      <c r="D781" s="25"/>
      <c r="E781" s="25"/>
      <c r="F781" s="24" t="s">
        <v>18</v>
      </c>
      <c r="G781" s="26">
        <v>1</v>
      </c>
      <c r="H781" s="31"/>
      <c r="I781" s="27">
        <v>0</v>
      </c>
      <c r="J781" s="28">
        <f t="shared" si="25"/>
        <v>0</v>
      </c>
      <c r="K781" s="29" t="s">
        <v>50</v>
      </c>
      <c r="L781" s="21" t="s">
        <v>21</v>
      </c>
      <c r="M781" s="29" t="s">
        <v>51</v>
      </c>
      <c r="N781" s="30" t="str">
        <f>VLOOKUP(M781,[10]OPERACIONAL!$A$1:$C$12,2,FALSE)</f>
        <v>SELECIONAR</v>
      </c>
    </row>
    <row r="782" spans="2:14" ht="12.75" thickBot="1">
      <c r="B782" s="23" t="str">
        <f t="shared" si="24"/>
        <v/>
      </c>
      <c r="C782" s="15"/>
      <c r="D782" s="25"/>
      <c r="E782" s="25"/>
      <c r="F782" s="24" t="s">
        <v>18</v>
      </c>
      <c r="G782" s="26">
        <v>1</v>
      </c>
      <c r="H782" s="31"/>
      <c r="I782" s="27">
        <v>0</v>
      </c>
      <c r="J782" s="28">
        <f t="shared" si="25"/>
        <v>0</v>
      </c>
      <c r="K782" s="29" t="s">
        <v>50</v>
      </c>
      <c r="L782" s="21" t="s">
        <v>21</v>
      </c>
      <c r="M782" s="29" t="s">
        <v>51</v>
      </c>
      <c r="N782" s="30" t="str">
        <f>VLOOKUP(M782,[10]OPERACIONAL!$A$1:$C$12,2,FALSE)</f>
        <v>SELECIONAR</v>
      </c>
    </row>
    <row r="783" spans="2:14" ht="12.75" thickBot="1">
      <c r="B783" s="23" t="str">
        <f t="shared" si="24"/>
        <v/>
      </c>
      <c r="C783" s="15"/>
      <c r="D783" s="25"/>
      <c r="E783" s="25"/>
      <c r="F783" s="24" t="s">
        <v>18</v>
      </c>
      <c r="G783" s="26">
        <v>1</v>
      </c>
      <c r="H783" s="31"/>
      <c r="I783" s="27">
        <v>0</v>
      </c>
      <c r="J783" s="28">
        <f t="shared" si="25"/>
        <v>0</v>
      </c>
      <c r="K783" s="29" t="s">
        <v>50</v>
      </c>
      <c r="L783" s="21" t="s">
        <v>21</v>
      </c>
      <c r="M783" s="29" t="s">
        <v>51</v>
      </c>
      <c r="N783" s="30" t="str">
        <f>VLOOKUP(M783,[10]OPERACIONAL!$A$1:$C$12,2,FALSE)</f>
        <v>SELECIONAR</v>
      </c>
    </row>
    <row r="784" spans="2:14" ht="12.75" thickBot="1">
      <c r="B784" s="23" t="str">
        <f t="shared" si="24"/>
        <v/>
      </c>
      <c r="C784" s="15"/>
      <c r="D784" s="25"/>
      <c r="E784" s="25"/>
      <c r="F784" s="24" t="s">
        <v>18</v>
      </c>
      <c r="G784" s="26">
        <v>1</v>
      </c>
      <c r="H784" s="31"/>
      <c r="I784" s="27">
        <v>0</v>
      </c>
      <c r="J784" s="28">
        <f t="shared" si="25"/>
        <v>0</v>
      </c>
      <c r="K784" s="29" t="s">
        <v>50</v>
      </c>
      <c r="L784" s="21" t="s">
        <v>21</v>
      </c>
      <c r="M784" s="29" t="s">
        <v>51</v>
      </c>
      <c r="N784" s="30" t="str">
        <f>VLOOKUP(M784,[10]OPERACIONAL!$A$1:$C$12,2,FALSE)</f>
        <v>SELECIONAR</v>
      </c>
    </row>
    <row r="785" spans="2:14" ht="12.75" thickBot="1">
      <c r="B785" s="23" t="str">
        <f t="shared" si="24"/>
        <v/>
      </c>
      <c r="C785" s="15"/>
      <c r="D785" s="25"/>
      <c r="E785" s="25"/>
      <c r="F785" s="24" t="s">
        <v>18</v>
      </c>
      <c r="G785" s="26">
        <v>1</v>
      </c>
      <c r="H785" s="31"/>
      <c r="I785" s="27">
        <v>0</v>
      </c>
      <c r="J785" s="28">
        <f t="shared" si="25"/>
        <v>0</v>
      </c>
      <c r="K785" s="29" t="s">
        <v>50</v>
      </c>
      <c r="L785" s="21" t="s">
        <v>21</v>
      </c>
      <c r="M785" s="29" t="s">
        <v>51</v>
      </c>
      <c r="N785" s="30" t="str">
        <f>VLOOKUP(M785,[10]OPERACIONAL!$A$1:$C$12,2,FALSE)</f>
        <v>SELECIONAR</v>
      </c>
    </row>
    <row r="786" spans="2:14" ht="12.75" thickBot="1">
      <c r="B786" s="23" t="str">
        <f t="shared" si="24"/>
        <v/>
      </c>
      <c r="C786" s="15"/>
      <c r="D786" s="25"/>
      <c r="E786" s="25"/>
      <c r="F786" s="24" t="s">
        <v>18</v>
      </c>
      <c r="G786" s="26">
        <v>1</v>
      </c>
      <c r="H786" s="31"/>
      <c r="I786" s="27">
        <v>0</v>
      </c>
      <c r="J786" s="28">
        <f t="shared" si="25"/>
        <v>0</v>
      </c>
      <c r="K786" s="29" t="s">
        <v>50</v>
      </c>
      <c r="L786" s="21" t="s">
        <v>21</v>
      </c>
      <c r="M786" s="29" t="s">
        <v>51</v>
      </c>
      <c r="N786" s="30" t="str">
        <f>VLOOKUP(M786,[10]OPERACIONAL!$A$1:$C$12,2,FALSE)</f>
        <v>SELECIONAR</v>
      </c>
    </row>
    <row r="787" spans="2:14" ht="12.75" thickBot="1">
      <c r="B787" s="23" t="str">
        <f t="shared" si="24"/>
        <v/>
      </c>
      <c r="C787" s="15"/>
      <c r="D787" s="25"/>
      <c r="E787" s="25"/>
      <c r="F787" s="24" t="s">
        <v>18</v>
      </c>
      <c r="G787" s="26">
        <v>1</v>
      </c>
      <c r="H787" s="31"/>
      <c r="I787" s="27">
        <v>0</v>
      </c>
      <c r="J787" s="28">
        <f t="shared" si="25"/>
        <v>0</v>
      </c>
      <c r="K787" s="29" t="s">
        <v>50</v>
      </c>
      <c r="L787" s="21" t="s">
        <v>21</v>
      </c>
      <c r="M787" s="29" t="s">
        <v>51</v>
      </c>
      <c r="N787" s="30" t="str">
        <f>VLOOKUP(M787,[10]OPERACIONAL!$A$1:$C$12,2,FALSE)</f>
        <v>SELECIONAR</v>
      </c>
    </row>
    <row r="788" spans="2:14" ht="12.75" thickBot="1">
      <c r="B788" s="23" t="str">
        <f t="shared" si="24"/>
        <v/>
      </c>
      <c r="C788" s="15"/>
      <c r="D788" s="25"/>
      <c r="E788" s="25"/>
      <c r="F788" s="24" t="s">
        <v>18</v>
      </c>
      <c r="G788" s="26">
        <v>1</v>
      </c>
      <c r="H788" s="31"/>
      <c r="I788" s="27">
        <v>0</v>
      </c>
      <c r="J788" s="28">
        <f t="shared" si="25"/>
        <v>0</v>
      </c>
      <c r="K788" s="29" t="s">
        <v>50</v>
      </c>
      <c r="L788" s="21" t="s">
        <v>21</v>
      </c>
      <c r="M788" s="29" t="s">
        <v>51</v>
      </c>
      <c r="N788" s="30" t="str">
        <f>VLOOKUP(M788,[10]OPERACIONAL!$A$1:$C$12,2,FALSE)</f>
        <v>SELECIONAR</v>
      </c>
    </row>
    <row r="789" spans="2:14" ht="12.75" thickBot="1">
      <c r="B789" s="23" t="str">
        <f t="shared" si="24"/>
        <v/>
      </c>
      <c r="C789" s="15"/>
      <c r="D789" s="25"/>
      <c r="E789" s="25"/>
      <c r="F789" s="24" t="s">
        <v>18</v>
      </c>
      <c r="G789" s="26">
        <v>1</v>
      </c>
      <c r="H789" s="31"/>
      <c r="I789" s="27">
        <v>0</v>
      </c>
      <c r="J789" s="28">
        <f t="shared" si="25"/>
        <v>0</v>
      </c>
      <c r="K789" s="29" t="s">
        <v>50</v>
      </c>
      <c r="L789" s="21" t="s">
        <v>21</v>
      </c>
      <c r="M789" s="29" t="s">
        <v>51</v>
      </c>
      <c r="N789" s="30" t="str">
        <f>VLOOKUP(M789,[10]OPERACIONAL!$A$1:$C$12,2,FALSE)</f>
        <v>SELECIONAR</v>
      </c>
    </row>
    <row r="790" spans="2:14" ht="12.75" thickBot="1">
      <c r="B790" s="23" t="str">
        <f t="shared" si="24"/>
        <v/>
      </c>
      <c r="C790" s="15"/>
      <c r="D790" s="25"/>
      <c r="E790" s="25"/>
      <c r="F790" s="24" t="s">
        <v>18</v>
      </c>
      <c r="G790" s="26">
        <v>1</v>
      </c>
      <c r="H790" s="31"/>
      <c r="I790" s="27">
        <v>0</v>
      </c>
      <c r="J790" s="28">
        <f t="shared" si="25"/>
        <v>0</v>
      </c>
      <c r="K790" s="29" t="s">
        <v>50</v>
      </c>
      <c r="L790" s="21" t="s">
        <v>21</v>
      </c>
      <c r="M790" s="29" t="s">
        <v>51</v>
      </c>
      <c r="N790" s="30" t="str">
        <f>VLOOKUP(M790,[10]OPERACIONAL!$A$1:$C$12,2,FALSE)</f>
        <v>SELECIONAR</v>
      </c>
    </row>
    <row r="791" spans="2:14" ht="12.75" thickBot="1">
      <c r="B791" s="23" t="str">
        <f t="shared" si="24"/>
        <v/>
      </c>
      <c r="C791" s="15"/>
      <c r="D791" s="25"/>
      <c r="E791" s="25"/>
      <c r="F791" s="24" t="s">
        <v>18</v>
      </c>
      <c r="G791" s="26">
        <v>1</v>
      </c>
      <c r="H791" s="31"/>
      <c r="I791" s="27">
        <v>0</v>
      </c>
      <c r="J791" s="28">
        <f t="shared" si="25"/>
        <v>0</v>
      </c>
      <c r="K791" s="29" t="s">
        <v>50</v>
      </c>
      <c r="L791" s="21" t="s">
        <v>21</v>
      </c>
      <c r="M791" s="29" t="s">
        <v>51</v>
      </c>
      <c r="N791" s="30" t="str">
        <f>VLOOKUP(M791,[10]OPERACIONAL!$A$1:$C$12,2,FALSE)</f>
        <v>SELECIONAR</v>
      </c>
    </row>
    <row r="792" spans="2:14" ht="12.75" thickBot="1">
      <c r="B792" s="23" t="str">
        <f t="shared" si="24"/>
        <v/>
      </c>
      <c r="C792" s="15"/>
      <c r="D792" s="25"/>
      <c r="E792" s="25"/>
      <c r="F792" s="24" t="s">
        <v>18</v>
      </c>
      <c r="G792" s="26">
        <v>1</v>
      </c>
      <c r="H792" s="31"/>
      <c r="I792" s="27">
        <v>0</v>
      </c>
      <c r="J792" s="28">
        <f t="shared" si="25"/>
        <v>0</v>
      </c>
      <c r="K792" s="29" t="s">
        <v>50</v>
      </c>
      <c r="L792" s="21" t="s">
        <v>21</v>
      </c>
      <c r="M792" s="29" t="s">
        <v>51</v>
      </c>
      <c r="N792" s="30" t="str">
        <f>VLOOKUP(M792,[10]OPERACIONAL!$A$1:$C$12,2,FALSE)</f>
        <v>SELECIONAR</v>
      </c>
    </row>
    <row r="793" spans="2:14" ht="12.75" thickBot="1">
      <c r="B793" s="23" t="str">
        <f t="shared" si="24"/>
        <v/>
      </c>
      <c r="C793" s="15"/>
      <c r="D793" s="25"/>
      <c r="E793" s="25"/>
      <c r="F793" s="24" t="s">
        <v>18</v>
      </c>
      <c r="G793" s="26">
        <v>1</v>
      </c>
      <c r="H793" s="31"/>
      <c r="I793" s="27">
        <v>0</v>
      </c>
      <c r="J793" s="28">
        <f t="shared" si="25"/>
        <v>0</v>
      </c>
      <c r="K793" s="29" t="s">
        <v>50</v>
      </c>
      <c r="L793" s="21" t="s">
        <v>21</v>
      </c>
      <c r="M793" s="29" t="s">
        <v>51</v>
      </c>
      <c r="N793" s="30" t="str">
        <f>VLOOKUP(M793,[10]OPERACIONAL!$A$1:$C$12,2,FALSE)</f>
        <v>SELECIONAR</v>
      </c>
    </row>
    <row r="794" spans="2:14" ht="12.75" thickBot="1">
      <c r="B794" s="23" t="str">
        <f t="shared" si="24"/>
        <v/>
      </c>
      <c r="C794" s="15"/>
      <c r="D794" s="25"/>
      <c r="E794" s="25"/>
      <c r="F794" s="24" t="s">
        <v>18</v>
      </c>
      <c r="G794" s="26">
        <v>1</v>
      </c>
      <c r="H794" s="31"/>
      <c r="I794" s="27">
        <v>0</v>
      </c>
      <c r="J794" s="28">
        <f t="shared" si="25"/>
        <v>0</v>
      </c>
      <c r="K794" s="29" t="s">
        <v>50</v>
      </c>
      <c r="L794" s="21" t="s">
        <v>21</v>
      </c>
      <c r="M794" s="29" t="s">
        <v>51</v>
      </c>
      <c r="N794" s="30" t="str">
        <f>VLOOKUP(M794,[10]OPERACIONAL!$A$1:$C$12,2,FALSE)</f>
        <v>SELECIONAR</v>
      </c>
    </row>
    <row r="795" spans="2:14" ht="12.75" thickBot="1">
      <c r="B795" s="23" t="str">
        <f t="shared" si="24"/>
        <v/>
      </c>
      <c r="C795" s="15"/>
      <c r="D795" s="25"/>
      <c r="E795" s="25"/>
      <c r="F795" s="24" t="s">
        <v>18</v>
      </c>
      <c r="G795" s="26">
        <v>1</v>
      </c>
      <c r="H795" s="31"/>
      <c r="I795" s="27">
        <v>0</v>
      </c>
      <c r="J795" s="28">
        <f t="shared" si="25"/>
        <v>0</v>
      </c>
      <c r="K795" s="29" t="s">
        <v>50</v>
      </c>
      <c r="L795" s="21" t="s">
        <v>21</v>
      </c>
      <c r="M795" s="29" t="s">
        <v>51</v>
      </c>
      <c r="N795" s="30" t="str">
        <f>VLOOKUP(M795,[10]OPERACIONAL!$A$1:$C$12,2,FALSE)</f>
        <v>SELECIONAR</v>
      </c>
    </row>
    <row r="796" spans="2:14" ht="12.75" thickBot="1">
      <c r="B796" s="23" t="str">
        <f t="shared" si="24"/>
        <v/>
      </c>
      <c r="C796" s="15"/>
      <c r="D796" s="25"/>
      <c r="E796" s="25"/>
      <c r="F796" s="24" t="s">
        <v>18</v>
      </c>
      <c r="G796" s="26">
        <v>1</v>
      </c>
      <c r="H796" s="31"/>
      <c r="I796" s="27">
        <v>0</v>
      </c>
      <c r="J796" s="28">
        <f t="shared" si="25"/>
        <v>0</v>
      </c>
      <c r="K796" s="29" t="s">
        <v>50</v>
      </c>
      <c r="L796" s="21" t="s">
        <v>21</v>
      </c>
      <c r="M796" s="29" t="s">
        <v>51</v>
      </c>
      <c r="N796" s="30" t="str">
        <f>VLOOKUP(M796,[10]OPERACIONAL!$A$1:$C$12,2,FALSE)</f>
        <v>SELECIONAR</v>
      </c>
    </row>
    <row r="797" spans="2:14" ht="12.75" thickBot="1">
      <c r="B797" s="23" t="str">
        <f t="shared" si="24"/>
        <v/>
      </c>
      <c r="C797" s="15"/>
      <c r="D797" s="25"/>
      <c r="E797" s="25"/>
      <c r="F797" s="24" t="s">
        <v>18</v>
      </c>
      <c r="G797" s="26">
        <v>1</v>
      </c>
      <c r="H797" s="31"/>
      <c r="I797" s="27">
        <v>0</v>
      </c>
      <c r="J797" s="28">
        <f t="shared" si="25"/>
        <v>0</v>
      </c>
      <c r="K797" s="29" t="s">
        <v>50</v>
      </c>
      <c r="L797" s="21" t="s">
        <v>21</v>
      </c>
      <c r="M797" s="29" t="s">
        <v>51</v>
      </c>
      <c r="N797" s="30" t="str">
        <f>VLOOKUP(M797,[10]OPERACIONAL!$A$1:$C$12,2,FALSE)</f>
        <v>SELECIONAR</v>
      </c>
    </row>
    <row r="798" spans="2:14" ht="12.75" thickBot="1">
      <c r="B798" s="23" t="str">
        <f t="shared" si="24"/>
        <v/>
      </c>
      <c r="C798" s="15"/>
      <c r="D798" s="25"/>
      <c r="E798" s="25"/>
      <c r="F798" s="24" t="s">
        <v>18</v>
      </c>
      <c r="G798" s="26">
        <v>1</v>
      </c>
      <c r="H798" s="31"/>
      <c r="I798" s="27">
        <v>0</v>
      </c>
      <c r="J798" s="28">
        <f t="shared" si="25"/>
        <v>0</v>
      </c>
      <c r="K798" s="29" t="s">
        <v>50</v>
      </c>
      <c r="L798" s="21" t="s">
        <v>21</v>
      </c>
      <c r="M798" s="29" t="s">
        <v>51</v>
      </c>
      <c r="N798" s="30" t="str">
        <f>VLOOKUP(M798,[10]OPERACIONAL!$A$1:$C$12,2,FALSE)</f>
        <v>SELECIONAR</v>
      </c>
    </row>
    <row r="799" spans="2:14" ht="12.75" thickBot="1">
      <c r="B799" s="23" t="str">
        <f t="shared" si="24"/>
        <v/>
      </c>
      <c r="C799" s="15"/>
      <c r="D799" s="25"/>
      <c r="E799" s="25"/>
      <c r="F799" s="24" t="s">
        <v>18</v>
      </c>
      <c r="G799" s="26">
        <v>1</v>
      </c>
      <c r="H799" s="31"/>
      <c r="I799" s="27">
        <v>0</v>
      </c>
      <c r="J799" s="28">
        <f t="shared" si="25"/>
        <v>0</v>
      </c>
      <c r="K799" s="29" t="s">
        <v>50</v>
      </c>
      <c r="L799" s="21" t="s">
        <v>21</v>
      </c>
      <c r="M799" s="29" t="s">
        <v>51</v>
      </c>
      <c r="N799" s="30" t="str">
        <f>VLOOKUP(M799,[10]OPERACIONAL!$A$1:$C$12,2,FALSE)</f>
        <v>SELECIONAR</v>
      </c>
    </row>
    <row r="800" spans="2:14" ht="12.75" thickBot="1">
      <c r="B800" s="23" t="str">
        <f t="shared" si="24"/>
        <v/>
      </c>
      <c r="C800" s="15"/>
      <c r="D800" s="25"/>
      <c r="E800" s="25"/>
      <c r="F800" s="24" t="s">
        <v>18</v>
      </c>
      <c r="G800" s="26">
        <v>1</v>
      </c>
      <c r="H800" s="31"/>
      <c r="I800" s="27">
        <v>0</v>
      </c>
      <c r="J800" s="28">
        <f t="shared" si="25"/>
        <v>0</v>
      </c>
      <c r="K800" s="29" t="s">
        <v>50</v>
      </c>
      <c r="L800" s="21" t="s">
        <v>21</v>
      </c>
      <c r="M800" s="29" t="s">
        <v>51</v>
      </c>
      <c r="N800" s="30" t="str">
        <f>VLOOKUP(M800,[10]OPERACIONAL!$A$1:$C$12,2,FALSE)</f>
        <v>SELECIONAR</v>
      </c>
    </row>
    <row r="801" spans="2:14" ht="12.75" thickBot="1">
      <c r="B801" s="23" t="str">
        <f t="shared" si="24"/>
        <v/>
      </c>
      <c r="C801" s="15"/>
      <c r="D801" s="25"/>
      <c r="E801" s="25"/>
      <c r="F801" s="24" t="s">
        <v>18</v>
      </c>
      <c r="G801" s="26">
        <v>1</v>
      </c>
      <c r="H801" s="31"/>
      <c r="I801" s="27">
        <v>0</v>
      </c>
      <c r="J801" s="28">
        <f t="shared" si="25"/>
        <v>0</v>
      </c>
      <c r="K801" s="29" t="s">
        <v>50</v>
      </c>
      <c r="L801" s="21" t="s">
        <v>21</v>
      </c>
      <c r="M801" s="29" t="s">
        <v>51</v>
      </c>
      <c r="N801" s="30" t="str">
        <f>VLOOKUP(M801,[10]OPERACIONAL!$A$1:$C$12,2,FALSE)</f>
        <v>SELECIONAR</v>
      </c>
    </row>
    <row r="802" spans="2:14" ht="12.75" thickBot="1">
      <c r="B802" s="23" t="str">
        <f t="shared" si="24"/>
        <v/>
      </c>
      <c r="C802" s="15"/>
      <c r="D802" s="25"/>
      <c r="E802" s="25"/>
      <c r="F802" s="24" t="s">
        <v>18</v>
      </c>
      <c r="G802" s="26">
        <v>1</v>
      </c>
      <c r="H802" s="31"/>
      <c r="I802" s="27">
        <v>0</v>
      </c>
      <c r="J802" s="28">
        <f t="shared" si="25"/>
        <v>0</v>
      </c>
      <c r="K802" s="29" t="s">
        <v>50</v>
      </c>
      <c r="L802" s="21" t="s">
        <v>21</v>
      </c>
      <c r="M802" s="29" t="s">
        <v>51</v>
      </c>
      <c r="N802" s="30" t="str">
        <f>VLOOKUP(M802,[10]OPERACIONAL!$A$1:$C$12,2,FALSE)</f>
        <v>SELECIONAR</v>
      </c>
    </row>
    <row r="803" spans="2:14" ht="12.75" thickBot="1">
      <c r="B803" s="23" t="str">
        <f t="shared" si="24"/>
        <v/>
      </c>
      <c r="C803" s="15"/>
      <c r="D803" s="25"/>
      <c r="E803" s="25"/>
      <c r="F803" s="24" t="s">
        <v>18</v>
      </c>
      <c r="G803" s="26">
        <v>1</v>
      </c>
      <c r="H803" s="31"/>
      <c r="I803" s="27">
        <v>0</v>
      </c>
      <c r="J803" s="28">
        <f t="shared" si="25"/>
        <v>0</v>
      </c>
      <c r="K803" s="29" t="s">
        <v>50</v>
      </c>
      <c r="L803" s="21" t="s">
        <v>21</v>
      </c>
      <c r="M803" s="29" t="s">
        <v>51</v>
      </c>
      <c r="N803" s="30" t="str">
        <f>VLOOKUP(M803,[10]OPERACIONAL!$A$1:$C$12,2,FALSE)</f>
        <v>SELECIONAR</v>
      </c>
    </row>
    <row r="804" spans="2:14" ht="12.75" thickBot="1">
      <c r="B804" s="23" t="str">
        <f t="shared" si="24"/>
        <v/>
      </c>
      <c r="C804" s="15"/>
      <c r="D804" s="25"/>
      <c r="E804" s="25"/>
      <c r="F804" s="24" t="s">
        <v>18</v>
      </c>
      <c r="G804" s="26">
        <v>1</v>
      </c>
      <c r="H804" s="31"/>
      <c r="I804" s="27">
        <v>0</v>
      </c>
      <c r="J804" s="28">
        <f t="shared" si="25"/>
        <v>0</v>
      </c>
      <c r="K804" s="29" t="s">
        <v>50</v>
      </c>
      <c r="L804" s="21" t="s">
        <v>21</v>
      </c>
      <c r="M804" s="29" t="s">
        <v>51</v>
      </c>
      <c r="N804" s="30" t="str">
        <f>VLOOKUP(M804,[10]OPERACIONAL!$A$1:$C$12,2,FALSE)</f>
        <v>SELECIONAR</v>
      </c>
    </row>
    <row r="805" spans="2:14" ht="12.75" thickBot="1">
      <c r="B805" s="23" t="str">
        <f t="shared" si="24"/>
        <v/>
      </c>
      <c r="C805" s="15"/>
      <c r="D805" s="25"/>
      <c r="E805" s="25"/>
      <c r="F805" s="24" t="s">
        <v>18</v>
      </c>
      <c r="G805" s="26">
        <v>1</v>
      </c>
      <c r="H805" s="31"/>
      <c r="I805" s="27">
        <v>0</v>
      </c>
      <c r="J805" s="28">
        <f t="shared" si="25"/>
        <v>0</v>
      </c>
      <c r="K805" s="29" t="s">
        <v>50</v>
      </c>
      <c r="L805" s="21" t="s">
        <v>21</v>
      </c>
      <c r="M805" s="29" t="s">
        <v>51</v>
      </c>
      <c r="N805" s="30" t="str">
        <f>VLOOKUP(M805,[10]OPERACIONAL!$A$1:$C$12,2,FALSE)</f>
        <v>SELECIONAR</v>
      </c>
    </row>
    <row r="806" spans="2:14" ht="12.75" thickBot="1">
      <c r="B806" s="23" t="str">
        <f t="shared" si="24"/>
        <v/>
      </c>
      <c r="C806" s="15"/>
      <c r="D806" s="25"/>
      <c r="E806" s="25"/>
      <c r="F806" s="24" t="s">
        <v>18</v>
      </c>
      <c r="G806" s="26">
        <v>1</v>
      </c>
      <c r="H806" s="31"/>
      <c r="I806" s="27">
        <v>0</v>
      </c>
      <c r="J806" s="28">
        <f t="shared" si="25"/>
        <v>0</v>
      </c>
      <c r="K806" s="29" t="s">
        <v>50</v>
      </c>
      <c r="L806" s="21" t="s">
        <v>21</v>
      </c>
      <c r="M806" s="29" t="s">
        <v>51</v>
      </c>
      <c r="N806" s="30" t="str">
        <f>VLOOKUP(M806,[10]OPERACIONAL!$A$1:$C$12,2,FALSE)</f>
        <v>SELECIONAR</v>
      </c>
    </row>
    <row r="807" spans="2:14" ht="12.75" thickBot="1">
      <c r="B807" s="23" t="str">
        <f t="shared" si="24"/>
        <v/>
      </c>
      <c r="C807" s="15"/>
      <c r="D807" s="25"/>
      <c r="E807" s="25"/>
      <c r="F807" s="24" t="s">
        <v>18</v>
      </c>
      <c r="G807" s="26">
        <v>1</v>
      </c>
      <c r="H807" s="31"/>
      <c r="I807" s="27">
        <v>0</v>
      </c>
      <c r="J807" s="28">
        <f t="shared" si="25"/>
        <v>0</v>
      </c>
      <c r="K807" s="29" t="s">
        <v>50</v>
      </c>
      <c r="L807" s="21" t="s">
        <v>21</v>
      </c>
      <c r="M807" s="29" t="s">
        <v>51</v>
      </c>
      <c r="N807" s="30" t="str">
        <f>VLOOKUP(M807,[10]OPERACIONAL!$A$1:$C$12,2,FALSE)</f>
        <v>SELECIONAR</v>
      </c>
    </row>
    <row r="808" spans="2:14" ht="12.75" thickBot="1">
      <c r="B808" s="23" t="str">
        <f t="shared" si="24"/>
        <v/>
      </c>
      <c r="C808" s="15"/>
      <c r="D808" s="25"/>
      <c r="E808" s="25"/>
      <c r="F808" s="24" t="s">
        <v>18</v>
      </c>
      <c r="G808" s="26">
        <v>1</v>
      </c>
      <c r="H808" s="31"/>
      <c r="I808" s="27">
        <v>0</v>
      </c>
      <c r="J808" s="28">
        <f t="shared" si="25"/>
        <v>0</v>
      </c>
      <c r="K808" s="29" t="s">
        <v>50</v>
      </c>
      <c r="L808" s="21" t="s">
        <v>21</v>
      </c>
      <c r="M808" s="29" t="s">
        <v>51</v>
      </c>
      <c r="N808" s="30" t="str">
        <f>VLOOKUP(M808,[10]OPERACIONAL!$A$1:$C$12,2,FALSE)</f>
        <v>SELECIONAR</v>
      </c>
    </row>
    <row r="809" spans="2:14" ht="12.75" thickBot="1">
      <c r="B809" s="23" t="str">
        <f t="shared" si="24"/>
        <v/>
      </c>
      <c r="C809" s="15"/>
      <c r="D809" s="25"/>
      <c r="E809" s="25"/>
      <c r="F809" s="24" t="s">
        <v>18</v>
      </c>
      <c r="G809" s="26">
        <v>1</v>
      </c>
      <c r="H809" s="31"/>
      <c r="I809" s="27">
        <v>0</v>
      </c>
      <c r="J809" s="28">
        <f t="shared" si="25"/>
        <v>0</v>
      </c>
      <c r="K809" s="29" t="s">
        <v>50</v>
      </c>
      <c r="L809" s="21" t="s">
        <v>21</v>
      </c>
      <c r="M809" s="29" t="s">
        <v>51</v>
      </c>
      <c r="N809" s="30" t="str">
        <f>VLOOKUP(M809,[10]OPERACIONAL!$A$1:$C$12,2,FALSE)</f>
        <v>SELECIONAR</v>
      </c>
    </row>
    <row r="810" spans="2:14" ht="12.75" thickBot="1">
      <c r="B810" s="23" t="str">
        <f t="shared" si="24"/>
        <v/>
      </c>
      <c r="C810" s="15"/>
      <c r="D810" s="25"/>
      <c r="E810" s="25"/>
      <c r="F810" s="24" t="s">
        <v>18</v>
      </c>
      <c r="G810" s="26">
        <v>1</v>
      </c>
      <c r="H810" s="31"/>
      <c r="I810" s="27">
        <v>0</v>
      </c>
      <c r="J810" s="28">
        <f t="shared" si="25"/>
        <v>0</v>
      </c>
      <c r="K810" s="29" t="s">
        <v>50</v>
      </c>
      <c r="L810" s="21" t="s">
        <v>21</v>
      </c>
      <c r="M810" s="29" t="s">
        <v>51</v>
      </c>
      <c r="N810" s="30" t="str">
        <f>VLOOKUP(M810,[10]OPERACIONAL!$A$1:$C$12,2,FALSE)</f>
        <v>SELECIONAR</v>
      </c>
    </row>
    <row r="811" spans="2:14" ht="12.75" thickBot="1">
      <c r="B811" s="23" t="str">
        <f t="shared" si="24"/>
        <v/>
      </c>
      <c r="C811" s="15"/>
      <c r="D811" s="25"/>
      <c r="E811" s="25"/>
      <c r="F811" s="24" t="s">
        <v>18</v>
      </c>
      <c r="G811" s="26">
        <v>1</v>
      </c>
      <c r="H811" s="31"/>
      <c r="I811" s="27">
        <v>0</v>
      </c>
      <c r="J811" s="28">
        <f t="shared" si="25"/>
        <v>0</v>
      </c>
      <c r="K811" s="29" t="s">
        <v>50</v>
      </c>
      <c r="L811" s="21" t="s">
        <v>21</v>
      </c>
      <c r="M811" s="29" t="s">
        <v>51</v>
      </c>
      <c r="N811" s="30" t="str">
        <f>VLOOKUP(M811,[10]OPERACIONAL!$A$1:$C$12,2,FALSE)</f>
        <v>SELECIONAR</v>
      </c>
    </row>
    <row r="812" spans="2:14" ht="12.75" thickBot="1">
      <c r="B812" s="23" t="str">
        <f t="shared" si="24"/>
        <v/>
      </c>
      <c r="C812" s="15"/>
      <c r="D812" s="25"/>
      <c r="E812" s="25"/>
      <c r="F812" s="24" t="s">
        <v>18</v>
      </c>
      <c r="G812" s="26">
        <v>1</v>
      </c>
      <c r="H812" s="31"/>
      <c r="I812" s="27">
        <v>0</v>
      </c>
      <c r="J812" s="28">
        <f t="shared" si="25"/>
        <v>0</v>
      </c>
      <c r="K812" s="29" t="s">
        <v>50</v>
      </c>
      <c r="L812" s="21" t="s">
        <v>21</v>
      </c>
      <c r="M812" s="29" t="s">
        <v>51</v>
      </c>
      <c r="N812" s="30" t="str">
        <f>VLOOKUP(M812,[10]OPERACIONAL!$A$1:$C$12,2,FALSE)</f>
        <v>SELECIONAR</v>
      </c>
    </row>
    <row r="813" spans="2:14" ht="12.75" thickBot="1">
      <c r="B813" s="23" t="str">
        <f t="shared" si="24"/>
        <v/>
      </c>
      <c r="C813" s="15"/>
      <c r="D813" s="25"/>
      <c r="E813" s="25"/>
      <c r="F813" s="24" t="s">
        <v>18</v>
      </c>
      <c r="G813" s="26">
        <v>1</v>
      </c>
      <c r="H813" s="31"/>
      <c r="I813" s="27">
        <v>0</v>
      </c>
      <c r="J813" s="28">
        <f t="shared" si="25"/>
        <v>0</v>
      </c>
      <c r="K813" s="29" t="s">
        <v>50</v>
      </c>
      <c r="L813" s="21" t="s">
        <v>21</v>
      </c>
      <c r="M813" s="29" t="s">
        <v>51</v>
      </c>
      <c r="N813" s="30" t="str">
        <f>VLOOKUP(M813,[10]OPERACIONAL!$A$1:$C$12,2,FALSE)</f>
        <v>SELECIONAR</v>
      </c>
    </row>
    <row r="814" spans="2:14" ht="12.75" thickBot="1">
      <c r="B814" s="23" t="str">
        <f t="shared" si="24"/>
        <v/>
      </c>
      <c r="C814" s="15"/>
      <c r="D814" s="25"/>
      <c r="E814" s="25"/>
      <c r="F814" s="24" t="s">
        <v>18</v>
      </c>
      <c r="G814" s="26">
        <v>1</v>
      </c>
      <c r="H814" s="31"/>
      <c r="I814" s="27">
        <v>0</v>
      </c>
      <c r="J814" s="28">
        <f t="shared" si="25"/>
        <v>0</v>
      </c>
      <c r="K814" s="29" t="s">
        <v>50</v>
      </c>
      <c r="L814" s="21" t="s">
        <v>21</v>
      </c>
      <c r="M814" s="29" t="s">
        <v>51</v>
      </c>
      <c r="N814" s="30" t="str">
        <f>VLOOKUP(M814,[10]OPERACIONAL!$A$1:$C$12,2,FALSE)</f>
        <v>SELECIONAR</v>
      </c>
    </row>
    <row r="815" spans="2:14" ht="12.75" thickBot="1">
      <c r="B815" s="23" t="str">
        <f t="shared" si="24"/>
        <v/>
      </c>
      <c r="C815" s="15"/>
      <c r="D815" s="25"/>
      <c r="E815" s="25"/>
      <c r="F815" s="24" t="s">
        <v>18</v>
      </c>
      <c r="G815" s="26">
        <v>1</v>
      </c>
      <c r="H815" s="31"/>
      <c r="I815" s="27">
        <v>0</v>
      </c>
      <c r="J815" s="28">
        <f t="shared" si="25"/>
        <v>0</v>
      </c>
      <c r="K815" s="29" t="s">
        <v>50</v>
      </c>
      <c r="L815" s="21" t="s">
        <v>21</v>
      </c>
      <c r="M815" s="29" t="s">
        <v>51</v>
      </c>
      <c r="N815" s="30" t="str">
        <f>VLOOKUP(M815,[10]OPERACIONAL!$A$1:$C$12,2,FALSE)</f>
        <v>SELECIONAR</v>
      </c>
    </row>
    <row r="816" spans="2:14" ht="12.75" thickBot="1">
      <c r="B816" s="23" t="str">
        <f t="shared" si="24"/>
        <v/>
      </c>
      <c r="C816" s="15"/>
      <c r="D816" s="25"/>
      <c r="E816" s="25"/>
      <c r="F816" s="24" t="s">
        <v>18</v>
      </c>
      <c r="G816" s="26">
        <v>1</v>
      </c>
      <c r="H816" s="31"/>
      <c r="I816" s="27">
        <v>0</v>
      </c>
      <c r="J816" s="28">
        <f t="shared" si="25"/>
        <v>0</v>
      </c>
      <c r="K816" s="29" t="s">
        <v>50</v>
      </c>
      <c r="L816" s="21" t="s">
        <v>21</v>
      </c>
      <c r="M816" s="29" t="s">
        <v>51</v>
      </c>
      <c r="N816" s="30" t="str">
        <f>VLOOKUP(M816,[10]OPERACIONAL!$A$1:$C$12,2,FALSE)</f>
        <v>SELECIONAR</v>
      </c>
    </row>
    <row r="817" spans="2:14" ht="12.75" thickBot="1">
      <c r="B817" s="23" t="str">
        <f t="shared" si="24"/>
        <v/>
      </c>
      <c r="C817" s="15"/>
      <c r="D817" s="25"/>
      <c r="E817" s="25"/>
      <c r="F817" s="24" t="s">
        <v>18</v>
      </c>
      <c r="G817" s="26">
        <v>1</v>
      </c>
      <c r="H817" s="31"/>
      <c r="I817" s="27">
        <v>0</v>
      </c>
      <c r="J817" s="28">
        <f t="shared" si="25"/>
        <v>0</v>
      </c>
      <c r="K817" s="29" t="s">
        <v>50</v>
      </c>
      <c r="L817" s="21" t="s">
        <v>21</v>
      </c>
      <c r="M817" s="29" t="s">
        <v>51</v>
      </c>
      <c r="N817" s="30" t="str">
        <f>VLOOKUP(M817,[10]OPERACIONAL!$A$1:$C$12,2,FALSE)</f>
        <v>SELECIONAR</v>
      </c>
    </row>
    <row r="818" spans="2:14" ht="12.75" thickBot="1">
      <c r="B818" s="23" t="str">
        <f t="shared" si="24"/>
        <v/>
      </c>
      <c r="C818" s="15"/>
      <c r="D818" s="25"/>
      <c r="E818" s="25"/>
      <c r="F818" s="24" t="s">
        <v>18</v>
      </c>
      <c r="G818" s="26">
        <v>1</v>
      </c>
      <c r="H818" s="31"/>
      <c r="I818" s="27">
        <v>0</v>
      </c>
      <c r="J818" s="28">
        <f t="shared" si="25"/>
        <v>0</v>
      </c>
      <c r="K818" s="29" t="s">
        <v>50</v>
      </c>
      <c r="L818" s="21" t="s">
        <v>21</v>
      </c>
      <c r="M818" s="29" t="s">
        <v>51</v>
      </c>
      <c r="N818" s="30" t="str">
        <f>VLOOKUP(M818,[10]OPERACIONAL!$A$1:$C$12,2,FALSE)</f>
        <v>SELECIONAR</v>
      </c>
    </row>
    <row r="819" spans="2:14" ht="12.75" thickBot="1">
      <c r="B819" s="23" t="str">
        <f t="shared" si="24"/>
        <v/>
      </c>
      <c r="C819" s="15"/>
      <c r="D819" s="25"/>
      <c r="E819" s="25"/>
      <c r="F819" s="24" t="s">
        <v>18</v>
      </c>
      <c r="G819" s="26">
        <v>1</v>
      </c>
      <c r="H819" s="31"/>
      <c r="I819" s="27">
        <v>0</v>
      </c>
      <c r="J819" s="28">
        <f t="shared" si="25"/>
        <v>0</v>
      </c>
      <c r="K819" s="29" t="s">
        <v>50</v>
      </c>
      <c r="L819" s="21" t="s">
        <v>21</v>
      </c>
      <c r="M819" s="29" t="s">
        <v>51</v>
      </c>
      <c r="N819" s="30" t="str">
        <f>VLOOKUP(M819,[10]OPERACIONAL!$A$1:$C$12,2,FALSE)</f>
        <v>SELECIONAR</v>
      </c>
    </row>
    <row r="820" spans="2:14" ht="12.75" thickBot="1">
      <c r="B820" s="23" t="str">
        <f t="shared" si="24"/>
        <v/>
      </c>
      <c r="C820" s="15"/>
      <c r="D820" s="25"/>
      <c r="E820" s="25"/>
      <c r="F820" s="24" t="s">
        <v>18</v>
      </c>
      <c r="G820" s="26">
        <v>1</v>
      </c>
      <c r="H820" s="31"/>
      <c r="I820" s="27">
        <v>0</v>
      </c>
      <c r="J820" s="28">
        <f t="shared" si="25"/>
        <v>0</v>
      </c>
      <c r="K820" s="29" t="s">
        <v>50</v>
      </c>
      <c r="L820" s="21" t="s">
        <v>21</v>
      </c>
      <c r="M820" s="29" t="s">
        <v>51</v>
      </c>
      <c r="N820" s="30" t="str">
        <f>VLOOKUP(M820,[10]OPERACIONAL!$A$1:$C$12,2,FALSE)</f>
        <v>SELECIONAR</v>
      </c>
    </row>
    <row r="821" spans="2:14" ht="12.75" thickBot="1">
      <c r="B821" s="23" t="str">
        <f t="shared" si="24"/>
        <v/>
      </c>
      <c r="C821" s="15"/>
      <c r="D821" s="25"/>
      <c r="E821" s="25"/>
      <c r="F821" s="24" t="s">
        <v>18</v>
      </c>
      <c r="G821" s="26">
        <v>1</v>
      </c>
      <c r="H821" s="31"/>
      <c r="I821" s="27">
        <v>0</v>
      </c>
      <c r="J821" s="28">
        <f t="shared" si="25"/>
        <v>0</v>
      </c>
      <c r="K821" s="29" t="s">
        <v>50</v>
      </c>
      <c r="L821" s="21" t="s">
        <v>21</v>
      </c>
      <c r="M821" s="29" t="s">
        <v>51</v>
      </c>
      <c r="N821" s="30" t="str">
        <f>VLOOKUP(M821,[10]OPERACIONAL!$A$1:$C$12,2,FALSE)</f>
        <v>SELECIONAR</v>
      </c>
    </row>
    <row r="822" spans="2:14" ht="12.75" thickBot="1">
      <c r="B822" s="23" t="str">
        <f t="shared" si="24"/>
        <v/>
      </c>
      <c r="C822" s="15"/>
      <c r="D822" s="25"/>
      <c r="E822" s="25"/>
      <c r="F822" s="24" t="s">
        <v>18</v>
      </c>
      <c r="G822" s="26">
        <v>1</v>
      </c>
      <c r="H822" s="31"/>
      <c r="I822" s="27">
        <v>0</v>
      </c>
      <c r="J822" s="28">
        <f t="shared" si="25"/>
        <v>0</v>
      </c>
      <c r="K822" s="29" t="s">
        <v>50</v>
      </c>
      <c r="L822" s="21" t="s">
        <v>21</v>
      </c>
      <c r="M822" s="29" t="s">
        <v>51</v>
      </c>
      <c r="N822" s="30" t="str">
        <f>VLOOKUP(M822,[10]OPERACIONAL!$A$1:$C$12,2,FALSE)</f>
        <v>SELECIONAR</v>
      </c>
    </row>
    <row r="823" spans="2:14" ht="12.75" thickBot="1">
      <c r="B823" s="23" t="str">
        <f t="shared" si="24"/>
        <v/>
      </c>
      <c r="C823" s="15"/>
      <c r="D823" s="25"/>
      <c r="E823" s="25"/>
      <c r="F823" s="24" t="s">
        <v>18</v>
      </c>
      <c r="G823" s="26">
        <v>1</v>
      </c>
      <c r="H823" s="31"/>
      <c r="I823" s="27">
        <v>0</v>
      </c>
      <c r="J823" s="28">
        <f t="shared" si="25"/>
        <v>0</v>
      </c>
      <c r="K823" s="29" t="s">
        <v>50</v>
      </c>
      <c r="L823" s="21" t="s">
        <v>21</v>
      </c>
      <c r="M823" s="29" t="s">
        <v>51</v>
      </c>
      <c r="N823" s="30" t="str">
        <f>VLOOKUP(M823,[10]OPERACIONAL!$A$1:$C$12,2,FALSE)</f>
        <v>SELECIONAR</v>
      </c>
    </row>
    <row r="824" spans="2:14" ht="12.75" thickBot="1">
      <c r="B824" s="23" t="str">
        <f t="shared" si="24"/>
        <v/>
      </c>
      <c r="C824" s="15"/>
      <c r="D824" s="25"/>
      <c r="E824" s="25"/>
      <c r="F824" s="24" t="s">
        <v>18</v>
      </c>
      <c r="G824" s="26">
        <v>1</v>
      </c>
      <c r="H824" s="31"/>
      <c r="I824" s="27">
        <v>0</v>
      </c>
      <c r="J824" s="28">
        <f t="shared" si="25"/>
        <v>0</v>
      </c>
      <c r="K824" s="29" t="s">
        <v>50</v>
      </c>
      <c r="L824" s="21" t="s">
        <v>21</v>
      </c>
      <c r="M824" s="29" t="s">
        <v>51</v>
      </c>
      <c r="N824" s="30" t="str">
        <f>VLOOKUP(M824,[10]OPERACIONAL!$A$1:$C$12,2,FALSE)</f>
        <v>SELECIONAR</v>
      </c>
    </row>
    <row r="825" spans="2:14" ht="12.75" thickBot="1">
      <c r="B825" s="23" t="str">
        <f t="shared" si="24"/>
        <v/>
      </c>
      <c r="C825" s="15"/>
      <c r="D825" s="25"/>
      <c r="E825" s="25"/>
      <c r="F825" s="24" t="s">
        <v>18</v>
      </c>
      <c r="G825" s="26">
        <v>1</v>
      </c>
      <c r="H825" s="31"/>
      <c r="I825" s="27">
        <v>0</v>
      </c>
      <c r="J825" s="28">
        <f t="shared" si="25"/>
        <v>0</v>
      </c>
      <c r="K825" s="29" t="s">
        <v>50</v>
      </c>
      <c r="L825" s="21" t="s">
        <v>21</v>
      </c>
      <c r="M825" s="29" t="s">
        <v>51</v>
      </c>
      <c r="N825" s="30" t="str">
        <f>VLOOKUP(M825,[10]OPERACIONAL!$A$1:$C$12,2,FALSE)</f>
        <v>SELECIONAR</v>
      </c>
    </row>
    <row r="826" spans="2:14" ht="12.75" thickBot="1">
      <c r="B826" s="23" t="str">
        <f t="shared" si="24"/>
        <v/>
      </c>
      <c r="C826" s="15"/>
      <c r="D826" s="25"/>
      <c r="E826" s="25"/>
      <c r="F826" s="24" t="s">
        <v>18</v>
      </c>
      <c r="G826" s="26">
        <v>1</v>
      </c>
      <c r="H826" s="31"/>
      <c r="I826" s="27">
        <v>0</v>
      </c>
      <c r="J826" s="28">
        <f t="shared" si="25"/>
        <v>0</v>
      </c>
      <c r="K826" s="29" t="s">
        <v>50</v>
      </c>
      <c r="L826" s="21" t="s">
        <v>21</v>
      </c>
      <c r="M826" s="29" t="s">
        <v>51</v>
      </c>
      <c r="N826" s="30" t="str">
        <f>VLOOKUP(M826,[10]OPERACIONAL!$A$1:$C$12,2,FALSE)</f>
        <v>SELECIONAR</v>
      </c>
    </row>
    <row r="827" spans="2:14" ht="12.75" thickBot="1">
      <c r="B827" s="23" t="str">
        <f t="shared" si="24"/>
        <v/>
      </c>
      <c r="C827" s="15"/>
      <c r="D827" s="25"/>
      <c r="E827" s="25"/>
      <c r="F827" s="24" t="s">
        <v>18</v>
      </c>
      <c r="G827" s="26">
        <v>1</v>
      </c>
      <c r="H827" s="31"/>
      <c r="I827" s="27">
        <v>0</v>
      </c>
      <c r="J827" s="28">
        <f t="shared" si="25"/>
        <v>0</v>
      </c>
      <c r="K827" s="29" t="s">
        <v>50</v>
      </c>
      <c r="L827" s="21" t="s">
        <v>21</v>
      </c>
      <c r="M827" s="29" t="s">
        <v>51</v>
      </c>
      <c r="N827" s="30" t="str">
        <f>VLOOKUP(M827,[10]OPERACIONAL!$A$1:$C$12,2,FALSE)</f>
        <v>SELECIONAR</v>
      </c>
    </row>
    <row r="828" spans="2:14" ht="12.75" thickBot="1">
      <c r="B828" s="23" t="str">
        <f t="shared" si="24"/>
        <v/>
      </c>
      <c r="C828" s="15"/>
      <c r="D828" s="25"/>
      <c r="E828" s="25"/>
      <c r="F828" s="24" t="s">
        <v>18</v>
      </c>
      <c r="G828" s="26">
        <v>1</v>
      </c>
      <c r="H828" s="31"/>
      <c r="I828" s="27">
        <v>0</v>
      </c>
      <c r="J828" s="28">
        <f t="shared" si="25"/>
        <v>0</v>
      </c>
      <c r="K828" s="29" t="s">
        <v>50</v>
      </c>
      <c r="L828" s="21" t="s">
        <v>21</v>
      </c>
      <c r="M828" s="29" t="s">
        <v>51</v>
      </c>
      <c r="N828" s="30" t="str">
        <f>VLOOKUP(M828,[10]OPERACIONAL!$A$1:$C$12,2,FALSE)</f>
        <v>SELECIONAR</v>
      </c>
    </row>
    <row r="829" spans="2:14" ht="12.75" thickBot="1">
      <c r="B829" s="23" t="str">
        <f t="shared" si="24"/>
        <v/>
      </c>
      <c r="C829" s="15"/>
      <c r="D829" s="25"/>
      <c r="E829" s="25"/>
      <c r="F829" s="24" t="s">
        <v>18</v>
      </c>
      <c r="G829" s="26">
        <v>1</v>
      </c>
      <c r="H829" s="31"/>
      <c r="I829" s="27">
        <v>0</v>
      </c>
      <c r="J829" s="28">
        <f t="shared" si="25"/>
        <v>0</v>
      </c>
      <c r="K829" s="29" t="s">
        <v>50</v>
      </c>
      <c r="L829" s="21" t="s">
        <v>21</v>
      </c>
      <c r="M829" s="29" t="s">
        <v>51</v>
      </c>
      <c r="N829" s="30" t="str">
        <f>VLOOKUP(M829,[10]OPERACIONAL!$A$1:$C$12,2,FALSE)</f>
        <v>SELECIONAR</v>
      </c>
    </row>
    <row r="830" spans="2:14" ht="12.75" thickBot="1">
      <c r="B830" s="23" t="str">
        <f t="shared" si="24"/>
        <v/>
      </c>
      <c r="C830" s="15"/>
      <c r="D830" s="25"/>
      <c r="E830" s="25"/>
      <c r="F830" s="24" t="s">
        <v>18</v>
      </c>
      <c r="G830" s="26">
        <v>1</v>
      </c>
      <c r="H830" s="31"/>
      <c r="I830" s="27">
        <v>0</v>
      </c>
      <c r="J830" s="28">
        <f t="shared" si="25"/>
        <v>0</v>
      </c>
      <c r="K830" s="29" t="s">
        <v>50</v>
      </c>
      <c r="L830" s="21" t="s">
        <v>21</v>
      </c>
      <c r="M830" s="29" t="s">
        <v>51</v>
      </c>
      <c r="N830" s="30" t="str">
        <f>VLOOKUP(M830,[10]OPERACIONAL!$A$1:$C$12,2,FALSE)</f>
        <v>SELECIONAR</v>
      </c>
    </row>
    <row r="831" spans="2:14" ht="12.75" thickBot="1">
      <c r="B831" s="23" t="str">
        <f t="shared" si="24"/>
        <v/>
      </c>
      <c r="C831" s="15"/>
      <c r="D831" s="25"/>
      <c r="E831" s="25"/>
      <c r="F831" s="24" t="s">
        <v>18</v>
      </c>
      <c r="G831" s="26">
        <v>1</v>
      </c>
      <c r="H831" s="31"/>
      <c r="I831" s="27">
        <v>0</v>
      </c>
      <c r="J831" s="28">
        <f t="shared" si="25"/>
        <v>0</v>
      </c>
      <c r="K831" s="29" t="s">
        <v>50</v>
      </c>
      <c r="L831" s="21" t="s">
        <v>21</v>
      </c>
      <c r="M831" s="29" t="s">
        <v>51</v>
      </c>
      <c r="N831" s="30" t="str">
        <f>VLOOKUP(M831,[10]OPERACIONAL!$A$1:$C$12,2,FALSE)</f>
        <v>SELECIONAR</v>
      </c>
    </row>
    <row r="832" spans="2:14" ht="12.75" thickBot="1">
      <c r="B832" s="23" t="str">
        <f t="shared" si="24"/>
        <v/>
      </c>
      <c r="C832" s="15"/>
      <c r="D832" s="25"/>
      <c r="E832" s="25"/>
      <c r="F832" s="24" t="s">
        <v>18</v>
      </c>
      <c r="G832" s="26">
        <v>1</v>
      </c>
      <c r="H832" s="31"/>
      <c r="I832" s="27">
        <v>0</v>
      </c>
      <c r="J832" s="28">
        <f t="shared" si="25"/>
        <v>0</v>
      </c>
      <c r="K832" s="29" t="s">
        <v>50</v>
      </c>
      <c r="L832" s="21" t="s">
        <v>21</v>
      </c>
      <c r="M832" s="29" t="s">
        <v>51</v>
      </c>
      <c r="N832" s="30" t="str">
        <f>VLOOKUP(M832,[10]OPERACIONAL!$A$1:$C$12,2,FALSE)</f>
        <v>SELECIONAR</v>
      </c>
    </row>
    <row r="833" spans="2:14" ht="12.75" thickBot="1">
      <c r="B833" s="23" t="str">
        <f t="shared" si="24"/>
        <v/>
      </c>
      <c r="C833" s="15"/>
      <c r="D833" s="25"/>
      <c r="E833" s="25"/>
      <c r="F833" s="24" t="s">
        <v>18</v>
      </c>
      <c r="G833" s="26">
        <v>1</v>
      </c>
      <c r="H833" s="31"/>
      <c r="I833" s="27">
        <v>0</v>
      </c>
      <c r="J833" s="28">
        <f t="shared" si="25"/>
        <v>0</v>
      </c>
      <c r="K833" s="29" t="s">
        <v>50</v>
      </c>
      <c r="L833" s="21" t="s">
        <v>21</v>
      </c>
      <c r="M833" s="29" t="s">
        <v>51</v>
      </c>
      <c r="N833" s="30" t="str">
        <f>VLOOKUP(M833,[10]OPERACIONAL!$A$1:$C$12,2,FALSE)</f>
        <v>SELECIONAR</v>
      </c>
    </row>
    <row r="834" spans="2:14" ht="12.75" thickBot="1">
      <c r="B834" s="23" t="str">
        <f t="shared" si="24"/>
        <v/>
      </c>
      <c r="C834" s="15"/>
      <c r="D834" s="25"/>
      <c r="E834" s="25"/>
      <c r="F834" s="24" t="s">
        <v>18</v>
      </c>
      <c r="G834" s="26">
        <v>1</v>
      </c>
      <c r="H834" s="31"/>
      <c r="I834" s="27">
        <v>0</v>
      </c>
      <c r="J834" s="28">
        <f t="shared" si="25"/>
        <v>0</v>
      </c>
      <c r="K834" s="29" t="s">
        <v>50</v>
      </c>
      <c r="L834" s="21" t="s">
        <v>21</v>
      </c>
      <c r="M834" s="29" t="s">
        <v>51</v>
      </c>
      <c r="N834" s="30" t="str">
        <f>VLOOKUP(M834,[10]OPERACIONAL!$A$1:$C$12,2,FALSE)</f>
        <v>SELECIONAR</v>
      </c>
    </row>
    <row r="835" spans="2:14" ht="12.75" thickBot="1">
      <c r="B835" s="23" t="str">
        <f t="shared" si="24"/>
        <v/>
      </c>
      <c r="C835" s="15"/>
      <c r="D835" s="25"/>
      <c r="E835" s="25"/>
      <c r="F835" s="24" t="s">
        <v>18</v>
      </c>
      <c r="G835" s="26">
        <v>1</v>
      </c>
      <c r="H835" s="31"/>
      <c r="I835" s="27">
        <v>0</v>
      </c>
      <c r="J835" s="28">
        <f t="shared" si="25"/>
        <v>0</v>
      </c>
      <c r="K835" s="29" t="s">
        <v>50</v>
      </c>
      <c r="L835" s="21" t="s">
        <v>21</v>
      </c>
      <c r="M835" s="29" t="s">
        <v>51</v>
      </c>
      <c r="N835" s="30" t="str">
        <f>VLOOKUP(M835,[10]OPERACIONAL!$A$1:$C$12,2,FALSE)</f>
        <v>SELECIONAR</v>
      </c>
    </row>
    <row r="836" spans="2:14" ht="12.75" thickBot="1">
      <c r="B836" s="23" t="str">
        <f t="shared" si="24"/>
        <v/>
      </c>
      <c r="C836" s="15"/>
      <c r="D836" s="25"/>
      <c r="E836" s="25"/>
      <c r="F836" s="24" t="s">
        <v>18</v>
      </c>
      <c r="G836" s="26">
        <v>1</v>
      </c>
      <c r="H836" s="31"/>
      <c r="I836" s="27">
        <v>0</v>
      </c>
      <c r="J836" s="28">
        <f t="shared" si="25"/>
        <v>0</v>
      </c>
      <c r="K836" s="29" t="s">
        <v>50</v>
      </c>
      <c r="L836" s="21" t="s">
        <v>21</v>
      </c>
      <c r="M836" s="29" t="s">
        <v>51</v>
      </c>
      <c r="N836" s="30" t="str">
        <f>VLOOKUP(M836,[10]OPERACIONAL!$A$1:$C$12,2,FALSE)</f>
        <v>SELECIONAR</v>
      </c>
    </row>
    <row r="837" spans="2:14" ht="12.75" thickBot="1">
      <c r="B837" s="23" t="str">
        <f t="shared" ref="B837:B900" si="26">MID(C837,1,2)</f>
        <v/>
      </c>
      <c r="C837" s="15"/>
      <c r="D837" s="25"/>
      <c r="E837" s="25"/>
      <c r="F837" s="24" t="s">
        <v>18</v>
      </c>
      <c r="G837" s="26">
        <v>1</v>
      </c>
      <c r="H837" s="31"/>
      <c r="I837" s="27">
        <v>0</v>
      </c>
      <c r="J837" s="28">
        <f t="shared" ref="J837:J900" si="27">G837*I837</f>
        <v>0</v>
      </c>
      <c r="K837" s="29" t="s">
        <v>50</v>
      </c>
      <c r="L837" s="21" t="s">
        <v>21</v>
      </c>
      <c r="M837" s="29" t="s">
        <v>51</v>
      </c>
      <c r="N837" s="30" t="str">
        <f>VLOOKUP(M837,[10]OPERACIONAL!$A$1:$C$12,2,FALSE)</f>
        <v>SELECIONAR</v>
      </c>
    </row>
    <row r="838" spans="2:14" ht="12.75" thickBot="1">
      <c r="B838" s="23" t="str">
        <f t="shared" si="26"/>
        <v/>
      </c>
      <c r="C838" s="15"/>
      <c r="D838" s="25"/>
      <c r="E838" s="25"/>
      <c r="F838" s="24" t="s">
        <v>18</v>
      </c>
      <c r="G838" s="26">
        <v>1</v>
      </c>
      <c r="H838" s="31"/>
      <c r="I838" s="27">
        <v>0</v>
      </c>
      <c r="J838" s="28">
        <f t="shared" si="27"/>
        <v>0</v>
      </c>
      <c r="K838" s="29" t="s">
        <v>50</v>
      </c>
      <c r="L838" s="21" t="s">
        <v>21</v>
      </c>
      <c r="M838" s="29" t="s">
        <v>51</v>
      </c>
      <c r="N838" s="30" t="str">
        <f>VLOOKUP(M838,[10]OPERACIONAL!$A$1:$C$12,2,FALSE)</f>
        <v>SELECIONAR</v>
      </c>
    </row>
    <row r="839" spans="2:14" ht="12.75" thickBot="1">
      <c r="B839" s="23" t="str">
        <f t="shared" si="26"/>
        <v/>
      </c>
      <c r="C839" s="15"/>
      <c r="D839" s="25"/>
      <c r="E839" s="25"/>
      <c r="F839" s="24" t="s">
        <v>18</v>
      </c>
      <c r="G839" s="26">
        <v>1</v>
      </c>
      <c r="H839" s="31"/>
      <c r="I839" s="27">
        <v>0</v>
      </c>
      <c r="J839" s="28">
        <f t="shared" si="27"/>
        <v>0</v>
      </c>
      <c r="K839" s="29" t="s">
        <v>50</v>
      </c>
      <c r="L839" s="21" t="s">
        <v>21</v>
      </c>
      <c r="M839" s="29" t="s">
        <v>51</v>
      </c>
      <c r="N839" s="30" t="str">
        <f>VLOOKUP(M839,[10]OPERACIONAL!$A$1:$C$12,2,FALSE)</f>
        <v>SELECIONAR</v>
      </c>
    </row>
    <row r="840" spans="2:14" ht="12.75" thickBot="1">
      <c r="B840" s="23" t="str">
        <f t="shared" si="26"/>
        <v/>
      </c>
      <c r="C840" s="15"/>
      <c r="D840" s="25"/>
      <c r="E840" s="25"/>
      <c r="F840" s="24" t="s">
        <v>18</v>
      </c>
      <c r="G840" s="26">
        <v>1</v>
      </c>
      <c r="H840" s="31"/>
      <c r="I840" s="27">
        <v>0</v>
      </c>
      <c r="J840" s="28">
        <f t="shared" si="27"/>
        <v>0</v>
      </c>
      <c r="K840" s="29" t="s">
        <v>50</v>
      </c>
      <c r="L840" s="21" t="s">
        <v>21</v>
      </c>
      <c r="M840" s="29" t="s">
        <v>51</v>
      </c>
      <c r="N840" s="30" t="str">
        <f>VLOOKUP(M840,[10]OPERACIONAL!$A$1:$C$12,2,FALSE)</f>
        <v>SELECIONAR</v>
      </c>
    </row>
    <row r="841" spans="2:14" ht="12.75" thickBot="1">
      <c r="B841" s="23" t="str">
        <f t="shared" si="26"/>
        <v/>
      </c>
      <c r="C841" s="15"/>
      <c r="D841" s="25"/>
      <c r="E841" s="25"/>
      <c r="F841" s="24" t="s">
        <v>18</v>
      </c>
      <c r="G841" s="26">
        <v>1</v>
      </c>
      <c r="H841" s="31"/>
      <c r="I841" s="27">
        <v>0</v>
      </c>
      <c r="J841" s="28">
        <f t="shared" si="27"/>
        <v>0</v>
      </c>
      <c r="K841" s="29" t="s">
        <v>50</v>
      </c>
      <c r="L841" s="21" t="s">
        <v>21</v>
      </c>
      <c r="M841" s="29" t="s">
        <v>51</v>
      </c>
      <c r="N841" s="30" t="str">
        <f>VLOOKUP(M841,[10]OPERACIONAL!$A$1:$C$12,2,FALSE)</f>
        <v>SELECIONAR</v>
      </c>
    </row>
    <row r="842" spans="2:14" ht="12.75" thickBot="1">
      <c r="B842" s="23" t="str">
        <f t="shared" si="26"/>
        <v/>
      </c>
      <c r="C842" s="15"/>
      <c r="D842" s="25"/>
      <c r="E842" s="25"/>
      <c r="F842" s="24" t="s">
        <v>18</v>
      </c>
      <c r="G842" s="26">
        <v>1</v>
      </c>
      <c r="H842" s="31"/>
      <c r="I842" s="27">
        <v>0</v>
      </c>
      <c r="J842" s="28">
        <f t="shared" si="27"/>
        <v>0</v>
      </c>
      <c r="K842" s="29" t="s">
        <v>50</v>
      </c>
      <c r="L842" s="21" t="s">
        <v>21</v>
      </c>
      <c r="M842" s="29" t="s">
        <v>51</v>
      </c>
      <c r="N842" s="30" t="str">
        <f>VLOOKUP(M842,[10]OPERACIONAL!$A$1:$C$12,2,FALSE)</f>
        <v>SELECIONAR</v>
      </c>
    </row>
    <row r="843" spans="2:14" ht="12.75" thickBot="1">
      <c r="B843" s="23" t="str">
        <f t="shared" si="26"/>
        <v/>
      </c>
      <c r="C843" s="15"/>
      <c r="D843" s="25"/>
      <c r="E843" s="25"/>
      <c r="F843" s="24" t="s">
        <v>18</v>
      </c>
      <c r="G843" s="26">
        <v>1</v>
      </c>
      <c r="H843" s="31"/>
      <c r="I843" s="27">
        <v>0</v>
      </c>
      <c r="J843" s="28">
        <f t="shared" si="27"/>
        <v>0</v>
      </c>
      <c r="K843" s="29" t="s">
        <v>50</v>
      </c>
      <c r="L843" s="21" t="s">
        <v>21</v>
      </c>
      <c r="M843" s="29" t="s">
        <v>51</v>
      </c>
      <c r="N843" s="30" t="str">
        <f>VLOOKUP(M843,[10]OPERACIONAL!$A$1:$C$12,2,FALSE)</f>
        <v>SELECIONAR</v>
      </c>
    </row>
    <row r="844" spans="2:14" ht="12.75" thickBot="1">
      <c r="B844" s="23" t="str">
        <f t="shared" si="26"/>
        <v/>
      </c>
      <c r="C844" s="15"/>
      <c r="D844" s="25"/>
      <c r="E844" s="25"/>
      <c r="F844" s="24" t="s">
        <v>18</v>
      </c>
      <c r="G844" s="26">
        <v>1</v>
      </c>
      <c r="H844" s="31"/>
      <c r="I844" s="27">
        <v>0</v>
      </c>
      <c r="J844" s="28">
        <f t="shared" si="27"/>
        <v>0</v>
      </c>
      <c r="K844" s="29" t="s">
        <v>50</v>
      </c>
      <c r="L844" s="21" t="s">
        <v>21</v>
      </c>
      <c r="M844" s="29" t="s">
        <v>51</v>
      </c>
      <c r="N844" s="30" t="str">
        <f>VLOOKUP(M844,[10]OPERACIONAL!$A$1:$C$12,2,FALSE)</f>
        <v>SELECIONAR</v>
      </c>
    </row>
    <row r="845" spans="2:14" ht="12.75" thickBot="1">
      <c r="B845" s="23" t="str">
        <f t="shared" si="26"/>
        <v/>
      </c>
      <c r="C845" s="15"/>
      <c r="D845" s="25"/>
      <c r="E845" s="25"/>
      <c r="F845" s="24" t="s">
        <v>18</v>
      </c>
      <c r="G845" s="26">
        <v>1</v>
      </c>
      <c r="H845" s="31"/>
      <c r="I845" s="27">
        <v>0</v>
      </c>
      <c r="J845" s="28">
        <f t="shared" si="27"/>
        <v>0</v>
      </c>
      <c r="K845" s="29" t="s">
        <v>50</v>
      </c>
      <c r="L845" s="21" t="s">
        <v>21</v>
      </c>
      <c r="M845" s="29" t="s">
        <v>51</v>
      </c>
      <c r="N845" s="30" t="str">
        <f>VLOOKUP(M845,[10]OPERACIONAL!$A$1:$C$12,2,FALSE)</f>
        <v>SELECIONAR</v>
      </c>
    </row>
    <row r="846" spans="2:14" ht="12.75" thickBot="1">
      <c r="B846" s="23" t="str">
        <f t="shared" si="26"/>
        <v/>
      </c>
      <c r="C846" s="15"/>
      <c r="D846" s="25"/>
      <c r="E846" s="25"/>
      <c r="F846" s="24" t="s">
        <v>18</v>
      </c>
      <c r="G846" s="26">
        <v>1</v>
      </c>
      <c r="H846" s="31"/>
      <c r="I846" s="27">
        <v>0</v>
      </c>
      <c r="J846" s="28">
        <f t="shared" si="27"/>
        <v>0</v>
      </c>
      <c r="K846" s="29" t="s">
        <v>50</v>
      </c>
      <c r="L846" s="21" t="s">
        <v>21</v>
      </c>
      <c r="M846" s="29" t="s">
        <v>51</v>
      </c>
      <c r="N846" s="30" t="str">
        <f>VLOOKUP(M846,[10]OPERACIONAL!$A$1:$C$12,2,FALSE)</f>
        <v>SELECIONAR</v>
      </c>
    </row>
    <row r="847" spans="2:14" ht="12.75" thickBot="1">
      <c r="B847" s="23" t="str">
        <f t="shared" si="26"/>
        <v/>
      </c>
      <c r="C847" s="15"/>
      <c r="D847" s="25"/>
      <c r="E847" s="25"/>
      <c r="F847" s="24" t="s">
        <v>18</v>
      </c>
      <c r="G847" s="26">
        <v>1</v>
      </c>
      <c r="H847" s="31"/>
      <c r="I847" s="27">
        <v>0</v>
      </c>
      <c r="J847" s="28">
        <f t="shared" si="27"/>
        <v>0</v>
      </c>
      <c r="K847" s="29" t="s">
        <v>50</v>
      </c>
      <c r="L847" s="21" t="s">
        <v>21</v>
      </c>
      <c r="M847" s="29" t="s">
        <v>51</v>
      </c>
      <c r="N847" s="30" t="str">
        <f>VLOOKUP(M847,[10]OPERACIONAL!$A$1:$C$12,2,FALSE)</f>
        <v>SELECIONAR</v>
      </c>
    </row>
    <row r="848" spans="2:14" ht="12.75" thickBot="1">
      <c r="B848" s="23" t="str">
        <f t="shared" si="26"/>
        <v/>
      </c>
      <c r="C848" s="15"/>
      <c r="D848" s="25"/>
      <c r="E848" s="25"/>
      <c r="F848" s="24" t="s">
        <v>18</v>
      </c>
      <c r="G848" s="26">
        <v>1</v>
      </c>
      <c r="H848" s="31"/>
      <c r="I848" s="27">
        <v>0</v>
      </c>
      <c r="J848" s="28">
        <f t="shared" si="27"/>
        <v>0</v>
      </c>
      <c r="K848" s="29" t="s">
        <v>50</v>
      </c>
      <c r="L848" s="21" t="s">
        <v>21</v>
      </c>
      <c r="M848" s="29" t="s">
        <v>51</v>
      </c>
      <c r="N848" s="30" t="str">
        <f>VLOOKUP(M848,[10]OPERACIONAL!$A$1:$C$12,2,FALSE)</f>
        <v>SELECIONAR</v>
      </c>
    </row>
    <row r="849" spans="2:14" ht="12.75" thickBot="1">
      <c r="B849" s="23" t="str">
        <f t="shared" si="26"/>
        <v/>
      </c>
      <c r="C849" s="15"/>
      <c r="D849" s="25"/>
      <c r="E849" s="25"/>
      <c r="F849" s="24" t="s">
        <v>18</v>
      </c>
      <c r="G849" s="26">
        <v>1</v>
      </c>
      <c r="H849" s="31"/>
      <c r="I849" s="27">
        <v>0</v>
      </c>
      <c r="J849" s="28">
        <f t="shared" si="27"/>
        <v>0</v>
      </c>
      <c r="K849" s="29" t="s">
        <v>50</v>
      </c>
      <c r="L849" s="21" t="s">
        <v>21</v>
      </c>
      <c r="M849" s="29" t="s">
        <v>51</v>
      </c>
      <c r="N849" s="30" t="str">
        <f>VLOOKUP(M849,[10]OPERACIONAL!$A$1:$C$12,2,FALSE)</f>
        <v>SELECIONAR</v>
      </c>
    </row>
    <row r="850" spans="2:14" ht="12.75" thickBot="1">
      <c r="B850" s="23" t="str">
        <f t="shared" si="26"/>
        <v/>
      </c>
      <c r="C850" s="15"/>
      <c r="D850" s="25"/>
      <c r="E850" s="25"/>
      <c r="F850" s="24" t="s">
        <v>18</v>
      </c>
      <c r="G850" s="26">
        <v>1</v>
      </c>
      <c r="H850" s="31"/>
      <c r="I850" s="27">
        <v>0</v>
      </c>
      <c r="J850" s="28">
        <f t="shared" si="27"/>
        <v>0</v>
      </c>
      <c r="K850" s="29" t="s">
        <v>50</v>
      </c>
      <c r="L850" s="21" t="s">
        <v>21</v>
      </c>
      <c r="M850" s="29" t="s">
        <v>51</v>
      </c>
      <c r="N850" s="30" t="str">
        <f>VLOOKUP(M850,[10]OPERACIONAL!$A$1:$C$12,2,FALSE)</f>
        <v>SELECIONAR</v>
      </c>
    </row>
    <row r="851" spans="2:14" ht="12.75" thickBot="1">
      <c r="B851" s="23" t="str">
        <f t="shared" si="26"/>
        <v/>
      </c>
      <c r="C851" s="15"/>
      <c r="D851" s="25"/>
      <c r="E851" s="25"/>
      <c r="F851" s="24" t="s">
        <v>18</v>
      </c>
      <c r="G851" s="26">
        <v>1</v>
      </c>
      <c r="H851" s="31"/>
      <c r="I851" s="27">
        <v>0</v>
      </c>
      <c r="J851" s="28">
        <f t="shared" si="27"/>
        <v>0</v>
      </c>
      <c r="K851" s="29" t="s">
        <v>50</v>
      </c>
      <c r="L851" s="21" t="s">
        <v>21</v>
      </c>
      <c r="M851" s="29" t="s">
        <v>51</v>
      </c>
      <c r="N851" s="30" t="str">
        <f>VLOOKUP(M851,[10]OPERACIONAL!$A$1:$C$12,2,FALSE)</f>
        <v>SELECIONAR</v>
      </c>
    </row>
    <row r="852" spans="2:14" ht="12.75" thickBot="1">
      <c r="B852" s="23" t="str">
        <f t="shared" si="26"/>
        <v/>
      </c>
      <c r="C852" s="15"/>
      <c r="D852" s="25"/>
      <c r="E852" s="25"/>
      <c r="F852" s="24" t="s">
        <v>18</v>
      </c>
      <c r="G852" s="26">
        <v>1</v>
      </c>
      <c r="H852" s="31"/>
      <c r="I852" s="27">
        <v>0</v>
      </c>
      <c r="J852" s="28">
        <f t="shared" si="27"/>
        <v>0</v>
      </c>
      <c r="K852" s="29" t="s">
        <v>50</v>
      </c>
      <c r="L852" s="21" t="s">
        <v>21</v>
      </c>
      <c r="M852" s="29" t="s">
        <v>51</v>
      </c>
      <c r="N852" s="30" t="str">
        <f>VLOOKUP(M852,[10]OPERACIONAL!$A$1:$C$12,2,FALSE)</f>
        <v>SELECIONAR</v>
      </c>
    </row>
    <row r="853" spans="2:14" ht="12.75" thickBot="1">
      <c r="B853" s="23" t="str">
        <f t="shared" si="26"/>
        <v/>
      </c>
      <c r="C853" s="15"/>
      <c r="D853" s="25"/>
      <c r="E853" s="25"/>
      <c r="F853" s="24" t="s">
        <v>18</v>
      </c>
      <c r="G853" s="26">
        <v>1</v>
      </c>
      <c r="H853" s="31"/>
      <c r="I853" s="27">
        <v>0</v>
      </c>
      <c r="J853" s="28">
        <f t="shared" si="27"/>
        <v>0</v>
      </c>
      <c r="K853" s="29" t="s">
        <v>50</v>
      </c>
      <c r="L853" s="21" t="s">
        <v>21</v>
      </c>
      <c r="M853" s="29" t="s">
        <v>51</v>
      </c>
      <c r="N853" s="30" t="str">
        <f>VLOOKUP(M853,[10]OPERACIONAL!$A$1:$C$12,2,FALSE)</f>
        <v>SELECIONAR</v>
      </c>
    </row>
    <row r="854" spans="2:14" ht="12.75" thickBot="1">
      <c r="B854" s="23" t="str">
        <f t="shared" si="26"/>
        <v/>
      </c>
      <c r="C854" s="15"/>
      <c r="D854" s="25"/>
      <c r="E854" s="25"/>
      <c r="F854" s="24" t="s">
        <v>18</v>
      </c>
      <c r="G854" s="26">
        <v>1</v>
      </c>
      <c r="H854" s="31"/>
      <c r="I854" s="27">
        <v>0</v>
      </c>
      <c r="J854" s="28">
        <f t="shared" si="27"/>
        <v>0</v>
      </c>
      <c r="K854" s="29" t="s">
        <v>50</v>
      </c>
      <c r="L854" s="21" t="s">
        <v>21</v>
      </c>
      <c r="M854" s="29" t="s">
        <v>51</v>
      </c>
      <c r="N854" s="30" t="str">
        <f>VLOOKUP(M854,[10]OPERACIONAL!$A$1:$C$12,2,FALSE)</f>
        <v>SELECIONAR</v>
      </c>
    </row>
    <row r="855" spans="2:14" ht="12.75" thickBot="1">
      <c r="B855" s="23" t="str">
        <f t="shared" si="26"/>
        <v/>
      </c>
      <c r="C855" s="15"/>
      <c r="D855" s="25"/>
      <c r="E855" s="25"/>
      <c r="F855" s="24" t="s">
        <v>18</v>
      </c>
      <c r="G855" s="26">
        <v>1</v>
      </c>
      <c r="H855" s="31"/>
      <c r="I855" s="27">
        <v>0</v>
      </c>
      <c r="J855" s="28">
        <f t="shared" si="27"/>
        <v>0</v>
      </c>
      <c r="K855" s="29" t="s">
        <v>50</v>
      </c>
      <c r="L855" s="21" t="s">
        <v>21</v>
      </c>
      <c r="M855" s="29" t="s">
        <v>51</v>
      </c>
      <c r="N855" s="30" t="str">
        <f>VLOOKUP(M855,[10]OPERACIONAL!$A$1:$C$12,2,FALSE)</f>
        <v>SELECIONAR</v>
      </c>
    </row>
    <row r="856" spans="2:14" ht="12.75" thickBot="1">
      <c r="B856" s="23" t="str">
        <f t="shared" si="26"/>
        <v/>
      </c>
      <c r="C856" s="15"/>
      <c r="D856" s="25"/>
      <c r="E856" s="25"/>
      <c r="F856" s="24" t="s">
        <v>18</v>
      </c>
      <c r="G856" s="26">
        <v>1</v>
      </c>
      <c r="H856" s="31"/>
      <c r="I856" s="27">
        <v>0</v>
      </c>
      <c r="J856" s="28">
        <f t="shared" si="27"/>
        <v>0</v>
      </c>
      <c r="K856" s="29" t="s">
        <v>50</v>
      </c>
      <c r="L856" s="21" t="s">
        <v>21</v>
      </c>
      <c r="M856" s="29" t="s">
        <v>51</v>
      </c>
      <c r="N856" s="30" t="str">
        <f>VLOOKUP(M856,[10]OPERACIONAL!$A$1:$C$12,2,FALSE)</f>
        <v>SELECIONAR</v>
      </c>
    </row>
    <row r="857" spans="2:14" ht="12.75" thickBot="1">
      <c r="B857" s="23" t="str">
        <f t="shared" si="26"/>
        <v/>
      </c>
      <c r="C857" s="15"/>
      <c r="D857" s="25"/>
      <c r="E857" s="25"/>
      <c r="F857" s="24" t="s">
        <v>18</v>
      </c>
      <c r="G857" s="26">
        <v>1</v>
      </c>
      <c r="H857" s="31"/>
      <c r="I857" s="27">
        <v>0</v>
      </c>
      <c r="J857" s="28">
        <f t="shared" si="27"/>
        <v>0</v>
      </c>
      <c r="K857" s="29" t="s">
        <v>50</v>
      </c>
      <c r="L857" s="21" t="s">
        <v>21</v>
      </c>
      <c r="M857" s="29" t="s">
        <v>51</v>
      </c>
      <c r="N857" s="30" t="str">
        <f>VLOOKUP(M857,[10]OPERACIONAL!$A$1:$C$12,2,FALSE)</f>
        <v>SELECIONAR</v>
      </c>
    </row>
    <row r="858" spans="2:14" ht="12.75" thickBot="1">
      <c r="B858" s="23" t="str">
        <f t="shared" si="26"/>
        <v/>
      </c>
      <c r="C858" s="15"/>
      <c r="D858" s="25"/>
      <c r="E858" s="25"/>
      <c r="F858" s="24" t="s">
        <v>18</v>
      </c>
      <c r="G858" s="26">
        <v>1</v>
      </c>
      <c r="H858" s="31"/>
      <c r="I858" s="27">
        <v>0</v>
      </c>
      <c r="J858" s="28">
        <f t="shared" si="27"/>
        <v>0</v>
      </c>
      <c r="K858" s="29" t="s">
        <v>50</v>
      </c>
      <c r="L858" s="21" t="s">
        <v>21</v>
      </c>
      <c r="M858" s="29" t="s">
        <v>51</v>
      </c>
      <c r="N858" s="30" t="str">
        <f>VLOOKUP(M858,[10]OPERACIONAL!$A$1:$C$12,2,FALSE)</f>
        <v>SELECIONAR</v>
      </c>
    </row>
    <row r="859" spans="2:14" ht="12.75" thickBot="1">
      <c r="B859" s="23" t="str">
        <f t="shared" si="26"/>
        <v/>
      </c>
      <c r="C859" s="15"/>
      <c r="D859" s="25"/>
      <c r="E859" s="25"/>
      <c r="F859" s="24" t="s">
        <v>18</v>
      </c>
      <c r="G859" s="26">
        <v>1</v>
      </c>
      <c r="H859" s="31"/>
      <c r="I859" s="27">
        <v>0</v>
      </c>
      <c r="J859" s="28">
        <f t="shared" si="27"/>
        <v>0</v>
      </c>
      <c r="K859" s="29" t="s">
        <v>50</v>
      </c>
      <c r="L859" s="21" t="s">
        <v>21</v>
      </c>
      <c r="M859" s="29" t="s">
        <v>51</v>
      </c>
      <c r="N859" s="30" t="str">
        <f>VLOOKUP(M859,[10]OPERACIONAL!$A$1:$C$12,2,FALSE)</f>
        <v>SELECIONAR</v>
      </c>
    </row>
    <row r="860" spans="2:14" ht="12.75" thickBot="1">
      <c r="B860" s="23" t="str">
        <f t="shared" si="26"/>
        <v/>
      </c>
      <c r="C860" s="15"/>
      <c r="D860" s="25"/>
      <c r="E860" s="25"/>
      <c r="F860" s="24" t="s">
        <v>18</v>
      </c>
      <c r="G860" s="26">
        <v>1</v>
      </c>
      <c r="H860" s="31"/>
      <c r="I860" s="27">
        <v>0</v>
      </c>
      <c r="J860" s="28">
        <f t="shared" si="27"/>
        <v>0</v>
      </c>
      <c r="K860" s="29" t="s">
        <v>50</v>
      </c>
      <c r="L860" s="21" t="s">
        <v>21</v>
      </c>
      <c r="M860" s="29" t="s">
        <v>51</v>
      </c>
      <c r="N860" s="30" t="str">
        <f>VLOOKUP(M860,[10]OPERACIONAL!$A$1:$C$12,2,FALSE)</f>
        <v>SELECIONAR</v>
      </c>
    </row>
    <row r="861" spans="2:14" ht="12.75" thickBot="1">
      <c r="B861" s="23" t="str">
        <f t="shared" si="26"/>
        <v/>
      </c>
      <c r="C861" s="15"/>
      <c r="D861" s="25"/>
      <c r="E861" s="25"/>
      <c r="F861" s="24" t="s">
        <v>18</v>
      </c>
      <c r="G861" s="26">
        <v>1</v>
      </c>
      <c r="H861" s="31"/>
      <c r="I861" s="27">
        <v>0</v>
      </c>
      <c r="J861" s="28">
        <f t="shared" si="27"/>
        <v>0</v>
      </c>
      <c r="K861" s="29" t="s">
        <v>50</v>
      </c>
      <c r="L861" s="21" t="s">
        <v>21</v>
      </c>
      <c r="M861" s="29" t="s">
        <v>51</v>
      </c>
      <c r="N861" s="30" t="str">
        <f>VLOOKUP(M861,[10]OPERACIONAL!$A$1:$C$12,2,FALSE)</f>
        <v>SELECIONAR</v>
      </c>
    </row>
    <row r="862" spans="2:14" ht="12.75" thickBot="1">
      <c r="B862" s="23" t="str">
        <f t="shared" si="26"/>
        <v/>
      </c>
      <c r="C862" s="15"/>
      <c r="D862" s="25"/>
      <c r="E862" s="25"/>
      <c r="F862" s="24" t="s">
        <v>18</v>
      </c>
      <c r="G862" s="26">
        <v>1</v>
      </c>
      <c r="H862" s="31"/>
      <c r="I862" s="27">
        <v>0</v>
      </c>
      <c r="J862" s="28">
        <f t="shared" si="27"/>
        <v>0</v>
      </c>
      <c r="K862" s="29" t="s">
        <v>50</v>
      </c>
      <c r="L862" s="21" t="s">
        <v>21</v>
      </c>
      <c r="M862" s="29" t="s">
        <v>51</v>
      </c>
      <c r="N862" s="30" t="str">
        <f>VLOOKUP(M862,[10]OPERACIONAL!$A$1:$C$12,2,FALSE)</f>
        <v>SELECIONAR</v>
      </c>
    </row>
    <row r="863" spans="2:14" ht="12.75" thickBot="1">
      <c r="B863" s="23" t="str">
        <f t="shared" si="26"/>
        <v/>
      </c>
      <c r="C863" s="15"/>
      <c r="D863" s="25"/>
      <c r="E863" s="25"/>
      <c r="F863" s="24" t="s">
        <v>18</v>
      </c>
      <c r="G863" s="26">
        <v>1</v>
      </c>
      <c r="H863" s="31"/>
      <c r="I863" s="27">
        <v>0</v>
      </c>
      <c r="J863" s="28">
        <f t="shared" si="27"/>
        <v>0</v>
      </c>
      <c r="K863" s="29" t="s">
        <v>50</v>
      </c>
      <c r="L863" s="21" t="s">
        <v>21</v>
      </c>
      <c r="M863" s="29" t="s">
        <v>51</v>
      </c>
      <c r="N863" s="30" t="str">
        <f>VLOOKUP(M863,[10]OPERACIONAL!$A$1:$C$12,2,FALSE)</f>
        <v>SELECIONAR</v>
      </c>
    </row>
    <row r="864" spans="2:14" ht="12.75" thickBot="1">
      <c r="B864" s="23" t="str">
        <f t="shared" si="26"/>
        <v/>
      </c>
      <c r="C864" s="15"/>
      <c r="D864" s="25"/>
      <c r="E864" s="25"/>
      <c r="F864" s="24" t="s">
        <v>18</v>
      </c>
      <c r="G864" s="26">
        <v>1</v>
      </c>
      <c r="H864" s="31"/>
      <c r="I864" s="27">
        <v>0</v>
      </c>
      <c r="J864" s="28">
        <f t="shared" si="27"/>
        <v>0</v>
      </c>
      <c r="K864" s="29" t="s">
        <v>50</v>
      </c>
      <c r="L864" s="21" t="s">
        <v>21</v>
      </c>
      <c r="M864" s="29" t="s">
        <v>51</v>
      </c>
      <c r="N864" s="30" t="str">
        <f>VLOOKUP(M864,[10]OPERACIONAL!$A$1:$C$12,2,FALSE)</f>
        <v>SELECIONAR</v>
      </c>
    </row>
    <row r="865" spans="2:14" ht="12.75" thickBot="1">
      <c r="B865" s="23" t="str">
        <f t="shared" si="26"/>
        <v/>
      </c>
      <c r="C865" s="15"/>
      <c r="D865" s="25"/>
      <c r="E865" s="25"/>
      <c r="F865" s="24" t="s">
        <v>18</v>
      </c>
      <c r="G865" s="26">
        <v>1</v>
      </c>
      <c r="H865" s="31"/>
      <c r="I865" s="27">
        <v>0</v>
      </c>
      <c r="J865" s="28">
        <f t="shared" si="27"/>
        <v>0</v>
      </c>
      <c r="K865" s="29" t="s">
        <v>50</v>
      </c>
      <c r="L865" s="21" t="s">
        <v>21</v>
      </c>
      <c r="M865" s="29" t="s">
        <v>51</v>
      </c>
      <c r="N865" s="30" t="str">
        <f>VLOOKUP(M865,[10]OPERACIONAL!$A$1:$C$12,2,FALSE)</f>
        <v>SELECIONAR</v>
      </c>
    </row>
    <row r="866" spans="2:14" ht="12.75" thickBot="1">
      <c r="B866" s="23" t="str">
        <f t="shared" si="26"/>
        <v/>
      </c>
      <c r="C866" s="15"/>
      <c r="D866" s="25"/>
      <c r="E866" s="25"/>
      <c r="F866" s="24" t="s">
        <v>18</v>
      </c>
      <c r="G866" s="26">
        <v>1</v>
      </c>
      <c r="H866" s="31"/>
      <c r="I866" s="27">
        <v>0</v>
      </c>
      <c r="J866" s="28">
        <f t="shared" si="27"/>
        <v>0</v>
      </c>
      <c r="K866" s="29" t="s">
        <v>50</v>
      </c>
      <c r="L866" s="21" t="s">
        <v>21</v>
      </c>
      <c r="M866" s="29" t="s">
        <v>51</v>
      </c>
      <c r="N866" s="30" t="str">
        <f>VLOOKUP(M866,[10]OPERACIONAL!$A$1:$C$12,2,FALSE)</f>
        <v>SELECIONAR</v>
      </c>
    </row>
    <row r="867" spans="2:14" ht="12.75" thickBot="1">
      <c r="B867" s="23" t="str">
        <f t="shared" si="26"/>
        <v/>
      </c>
      <c r="C867" s="15"/>
      <c r="D867" s="25"/>
      <c r="E867" s="25"/>
      <c r="F867" s="24" t="s">
        <v>18</v>
      </c>
      <c r="G867" s="26">
        <v>1</v>
      </c>
      <c r="H867" s="31"/>
      <c r="I867" s="27">
        <v>0</v>
      </c>
      <c r="J867" s="28">
        <f t="shared" si="27"/>
        <v>0</v>
      </c>
      <c r="K867" s="29" t="s">
        <v>50</v>
      </c>
      <c r="L867" s="21" t="s">
        <v>21</v>
      </c>
      <c r="M867" s="29" t="s">
        <v>51</v>
      </c>
      <c r="N867" s="30" t="str">
        <f>VLOOKUP(M867,[10]OPERACIONAL!$A$1:$C$12,2,FALSE)</f>
        <v>SELECIONAR</v>
      </c>
    </row>
    <row r="868" spans="2:14" ht="12.75" thickBot="1">
      <c r="B868" s="23" t="str">
        <f t="shared" si="26"/>
        <v/>
      </c>
      <c r="C868" s="15"/>
      <c r="D868" s="25"/>
      <c r="E868" s="25"/>
      <c r="F868" s="24" t="s">
        <v>18</v>
      </c>
      <c r="G868" s="26">
        <v>1</v>
      </c>
      <c r="H868" s="31"/>
      <c r="I868" s="27">
        <v>0</v>
      </c>
      <c r="J868" s="28">
        <f t="shared" si="27"/>
        <v>0</v>
      </c>
      <c r="K868" s="29" t="s">
        <v>50</v>
      </c>
      <c r="L868" s="21" t="s">
        <v>21</v>
      </c>
      <c r="M868" s="29" t="s">
        <v>51</v>
      </c>
      <c r="N868" s="30" t="str">
        <f>VLOOKUP(M868,[10]OPERACIONAL!$A$1:$C$12,2,FALSE)</f>
        <v>SELECIONAR</v>
      </c>
    </row>
    <row r="869" spans="2:14" ht="12.75" thickBot="1">
      <c r="B869" s="23" t="str">
        <f t="shared" si="26"/>
        <v/>
      </c>
      <c r="C869" s="15"/>
      <c r="D869" s="25"/>
      <c r="E869" s="25"/>
      <c r="F869" s="24" t="s">
        <v>18</v>
      </c>
      <c r="G869" s="26">
        <v>1</v>
      </c>
      <c r="H869" s="31"/>
      <c r="I869" s="27">
        <v>0</v>
      </c>
      <c r="J869" s="28">
        <f t="shared" si="27"/>
        <v>0</v>
      </c>
      <c r="K869" s="29" t="s">
        <v>50</v>
      </c>
      <c r="L869" s="21" t="s">
        <v>21</v>
      </c>
      <c r="M869" s="29" t="s">
        <v>51</v>
      </c>
      <c r="N869" s="30" t="str">
        <f>VLOOKUP(M869,[10]OPERACIONAL!$A$1:$C$12,2,FALSE)</f>
        <v>SELECIONAR</v>
      </c>
    </row>
    <row r="870" spans="2:14" ht="12.75" thickBot="1">
      <c r="B870" s="23" t="str">
        <f t="shared" si="26"/>
        <v/>
      </c>
      <c r="C870" s="15"/>
      <c r="D870" s="25"/>
      <c r="E870" s="25"/>
      <c r="F870" s="24" t="s">
        <v>18</v>
      </c>
      <c r="G870" s="26">
        <v>1</v>
      </c>
      <c r="H870" s="31"/>
      <c r="I870" s="27">
        <v>0</v>
      </c>
      <c r="J870" s="28">
        <f t="shared" si="27"/>
        <v>0</v>
      </c>
      <c r="K870" s="29" t="s">
        <v>50</v>
      </c>
      <c r="L870" s="21" t="s">
        <v>21</v>
      </c>
      <c r="M870" s="29" t="s">
        <v>51</v>
      </c>
      <c r="N870" s="30" t="str">
        <f>VLOOKUP(M870,[10]OPERACIONAL!$A$1:$C$12,2,FALSE)</f>
        <v>SELECIONAR</v>
      </c>
    </row>
    <row r="871" spans="2:14" ht="12.75" thickBot="1">
      <c r="B871" s="23" t="str">
        <f t="shared" si="26"/>
        <v/>
      </c>
      <c r="C871" s="15"/>
      <c r="D871" s="25"/>
      <c r="E871" s="25"/>
      <c r="F871" s="24" t="s">
        <v>18</v>
      </c>
      <c r="G871" s="26">
        <v>1</v>
      </c>
      <c r="H871" s="31"/>
      <c r="I871" s="27">
        <v>0</v>
      </c>
      <c r="J871" s="28">
        <f t="shared" si="27"/>
        <v>0</v>
      </c>
      <c r="K871" s="29" t="s">
        <v>50</v>
      </c>
      <c r="L871" s="21" t="s">
        <v>21</v>
      </c>
      <c r="M871" s="29" t="s">
        <v>51</v>
      </c>
      <c r="N871" s="30" t="str">
        <f>VLOOKUP(M871,[10]OPERACIONAL!$A$1:$C$12,2,FALSE)</f>
        <v>SELECIONAR</v>
      </c>
    </row>
    <row r="872" spans="2:14" ht="12.75" thickBot="1">
      <c r="B872" s="23" t="str">
        <f t="shared" si="26"/>
        <v/>
      </c>
      <c r="C872" s="15"/>
      <c r="D872" s="25"/>
      <c r="E872" s="25"/>
      <c r="F872" s="24" t="s">
        <v>18</v>
      </c>
      <c r="G872" s="26">
        <v>1</v>
      </c>
      <c r="H872" s="31"/>
      <c r="I872" s="27">
        <v>0</v>
      </c>
      <c r="J872" s="28">
        <f t="shared" si="27"/>
        <v>0</v>
      </c>
      <c r="K872" s="29" t="s">
        <v>50</v>
      </c>
      <c r="L872" s="21" t="s">
        <v>21</v>
      </c>
      <c r="M872" s="29" t="s">
        <v>51</v>
      </c>
      <c r="N872" s="30" t="str">
        <f>VLOOKUP(M872,[10]OPERACIONAL!$A$1:$C$12,2,FALSE)</f>
        <v>SELECIONAR</v>
      </c>
    </row>
    <row r="873" spans="2:14" ht="12.75" thickBot="1">
      <c r="B873" s="23" t="str">
        <f t="shared" si="26"/>
        <v/>
      </c>
      <c r="C873" s="15"/>
      <c r="D873" s="25"/>
      <c r="E873" s="25"/>
      <c r="F873" s="24" t="s">
        <v>18</v>
      </c>
      <c r="G873" s="26">
        <v>1</v>
      </c>
      <c r="H873" s="31"/>
      <c r="I873" s="27">
        <v>0</v>
      </c>
      <c r="J873" s="28">
        <f t="shared" si="27"/>
        <v>0</v>
      </c>
      <c r="K873" s="29" t="s">
        <v>50</v>
      </c>
      <c r="L873" s="21" t="s">
        <v>21</v>
      </c>
      <c r="M873" s="29" t="s">
        <v>51</v>
      </c>
      <c r="N873" s="30" t="str">
        <f>VLOOKUP(M873,[10]OPERACIONAL!$A$1:$C$12,2,FALSE)</f>
        <v>SELECIONAR</v>
      </c>
    </row>
    <row r="874" spans="2:14" ht="12.75" thickBot="1">
      <c r="B874" s="23" t="str">
        <f t="shared" si="26"/>
        <v/>
      </c>
      <c r="C874" s="15"/>
      <c r="D874" s="25"/>
      <c r="E874" s="25"/>
      <c r="F874" s="24" t="s">
        <v>18</v>
      </c>
      <c r="G874" s="26">
        <v>1</v>
      </c>
      <c r="H874" s="31"/>
      <c r="I874" s="27">
        <v>0</v>
      </c>
      <c r="J874" s="28">
        <f t="shared" si="27"/>
        <v>0</v>
      </c>
      <c r="K874" s="29" t="s">
        <v>50</v>
      </c>
      <c r="L874" s="21" t="s">
        <v>21</v>
      </c>
      <c r="M874" s="29" t="s">
        <v>51</v>
      </c>
      <c r="N874" s="30" t="str">
        <f>VLOOKUP(M874,[10]OPERACIONAL!$A$1:$C$12,2,FALSE)</f>
        <v>SELECIONAR</v>
      </c>
    </row>
    <row r="875" spans="2:14" ht="12.75" thickBot="1">
      <c r="B875" s="23" t="str">
        <f t="shared" si="26"/>
        <v/>
      </c>
      <c r="C875" s="15"/>
      <c r="D875" s="25"/>
      <c r="E875" s="25"/>
      <c r="F875" s="24" t="s">
        <v>18</v>
      </c>
      <c r="G875" s="26">
        <v>1</v>
      </c>
      <c r="H875" s="31"/>
      <c r="I875" s="27">
        <v>0</v>
      </c>
      <c r="J875" s="28">
        <f t="shared" si="27"/>
        <v>0</v>
      </c>
      <c r="K875" s="29" t="s">
        <v>50</v>
      </c>
      <c r="L875" s="21" t="s">
        <v>21</v>
      </c>
      <c r="M875" s="29" t="s">
        <v>51</v>
      </c>
      <c r="N875" s="30" t="str">
        <f>VLOOKUP(M875,[10]OPERACIONAL!$A$1:$C$12,2,FALSE)</f>
        <v>SELECIONAR</v>
      </c>
    </row>
    <row r="876" spans="2:14" ht="12.75" thickBot="1">
      <c r="B876" s="23" t="str">
        <f t="shared" si="26"/>
        <v/>
      </c>
      <c r="C876" s="15"/>
      <c r="D876" s="25"/>
      <c r="E876" s="25"/>
      <c r="F876" s="24" t="s">
        <v>18</v>
      </c>
      <c r="G876" s="26">
        <v>1</v>
      </c>
      <c r="H876" s="31"/>
      <c r="I876" s="27">
        <v>0</v>
      </c>
      <c r="J876" s="28">
        <f t="shared" si="27"/>
        <v>0</v>
      </c>
      <c r="K876" s="29" t="s">
        <v>50</v>
      </c>
      <c r="L876" s="21" t="s">
        <v>21</v>
      </c>
      <c r="M876" s="29" t="s">
        <v>51</v>
      </c>
      <c r="N876" s="30" t="str">
        <f>VLOOKUP(M876,[10]OPERACIONAL!$A$1:$C$12,2,FALSE)</f>
        <v>SELECIONAR</v>
      </c>
    </row>
    <row r="877" spans="2:14" ht="12.75" thickBot="1">
      <c r="B877" s="23" t="str">
        <f t="shared" si="26"/>
        <v/>
      </c>
      <c r="C877" s="15"/>
      <c r="D877" s="25"/>
      <c r="E877" s="25"/>
      <c r="F877" s="24" t="s">
        <v>18</v>
      </c>
      <c r="G877" s="26">
        <v>1</v>
      </c>
      <c r="H877" s="31"/>
      <c r="I877" s="27">
        <v>0</v>
      </c>
      <c r="J877" s="28">
        <f t="shared" si="27"/>
        <v>0</v>
      </c>
      <c r="K877" s="29" t="s">
        <v>50</v>
      </c>
      <c r="L877" s="21" t="s">
        <v>21</v>
      </c>
      <c r="M877" s="29" t="s">
        <v>51</v>
      </c>
      <c r="N877" s="30" t="str">
        <f>VLOOKUP(M877,[10]OPERACIONAL!$A$1:$C$12,2,FALSE)</f>
        <v>SELECIONAR</v>
      </c>
    </row>
    <row r="878" spans="2:14" ht="12.75" thickBot="1">
      <c r="B878" s="23" t="str">
        <f t="shared" si="26"/>
        <v/>
      </c>
      <c r="C878" s="15"/>
      <c r="D878" s="25"/>
      <c r="E878" s="25"/>
      <c r="F878" s="24" t="s">
        <v>18</v>
      </c>
      <c r="G878" s="26">
        <v>1</v>
      </c>
      <c r="H878" s="31"/>
      <c r="I878" s="27">
        <v>0</v>
      </c>
      <c r="J878" s="28">
        <f t="shared" si="27"/>
        <v>0</v>
      </c>
      <c r="K878" s="29" t="s">
        <v>50</v>
      </c>
      <c r="L878" s="21" t="s">
        <v>21</v>
      </c>
      <c r="M878" s="29" t="s">
        <v>51</v>
      </c>
      <c r="N878" s="30" t="str">
        <f>VLOOKUP(M878,[10]OPERACIONAL!$A$1:$C$12,2,FALSE)</f>
        <v>SELECIONAR</v>
      </c>
    </row>
    <row r="879" spans="2:14" ht="12.75" thickBot="1">
      <c r="B879" s="23" t="str">
        <f t="shared" si="26"/>
        <v/>
      </c>
      <c r="C879" s="15"/>
      <c r="D879" s="25"/>
      <c r="E879" s="25"/>
      <c r="F879" s="24" t="s">
        <v>18</v>
      </c>
      <c r="G879" s="26">
        <v>1</v>
      </c>
      <c r="H879" s="31"/>
      <c r="I879" s="27">
        <v>0</v>
      </c>
      <c r="J879" s="28">
        <f t="shared" si="27"/>
        <v>0</v>
      </c>
      <c r="K879" s="29" t="s">
        <v>50</v>
      </c>
      <c r="L879" s="21" t="s">
        <v>21</v>
      </c>
      <c r="M879" s="29" t="s">
        <v>51</v>
      </c>
      <c r="N879" s="30" t="str">
        <f>VLOOKUP(M879,[10]OPERACIONAL!$A$1:$C$12,2,FALSE)</f>
        <v>SELECIONAR</v>
      </c>
    </row>
    <row r="880" spans="2:14" ht="12.75" thickBot="1">
      <c r="B880" s="23" t="str">
        <f t="shared" si="26"/>
        <v/>
      </c>
      <c r="C880" s="15"/>
      <c r="D880" s="25"/>
      <c r="E880" s="25"/>
      <c r="F880" s="24" t="s">
        <v>18</v>
      </c>
      <c r="G880" s="26">
        <v>1</v>
      </c>
      <c r="H880" s="31"/>
      <c r="I880" s="27">
        <v>0</v>
      </c>
      <c r="J880" s="28">
        <f t="shared" si="27"/>
        <v>0</v>
      </c>
      <c r="K880" s="29" t="s">
        <v>50</v>
      </c>
      <c r="L880" s="21" t="s">
        <v>21</v>
      </c>
      <c r="M880" s="29" t="s">
        <v>51</v>
      </c>
      <c r="N880" s="30" t="str">
        <f>VLOOKUP(M880,[10]OPERACIONAL!$A$1:$C$12,2,FALSE)</f>
        <v>SELECIONAR</v>
      </c>
    </row>
    <row r="881" spans="2:14" ht="12.75" thickBot="1">
      <c r="B881" s="23" t="str">
        <f t="shared" si="26"/>
        <v/>
      </c>
      <c r="C881" s="15"/>
      <c r="D881" s="25"/>
      <c r="E881" s="25"/>
      <c r="F881" s="24" t="s">
        <v>18</v>
      </c>
      <c r="G881" s="26">
        <v>1</v>
      </c>
      <c r="H881" s="31"/>
      <c r="I881" s="27">
        <v>0</v>
      </c>
      <c r="J881" s="28">
        <f t="shared" si="27"/>
        <v>0</v>
      </c>
      <c r="K881" s="29" t="s">
        <v>50</v>
      </c>
      <c r="L881" s="21" t="s">
        <v>21</v>
      </c>
      <c r="M881" s="29" t="s">
        <v>51</v>
      </c>
      <c r="N881" s="30" t="str">
        <f>VLOOKUP(M881,[10]OPERACIONAL!$A$1:$C$12,2,FALSE)</f>
        <v>SELECIONAR</v>
      </c>
    </row>
    <row r="882" spans="2:14" ht="12.75" thickBot="1">
      <c r="B882" s="23" t="str">
        <f t="shared" si="26"/>
        <v/>
      </c>
      <c r="C882" s="15"/>
      <c r="D882" s="25"/>
      <c r="E882" s="25"/>
      <c r="F882" s="24" t="s">
        <v>18</v>
      </c>
      <c r="G882" s="26">
        <v>1</v>
      </c>
      <c r="H882" s="31"/>
      <c r="I882" s="27">
        <v>0</v>
      </c>
      <c r="J882" s="28">
        <f t="shared" si="27"/>
        <v>0</v>
      </c>
      <c r="K882" s="29" t="s">
        <v>50</v>
      </c>
      <c r="L882" s="21" t="s">
        <v>21</v>
      </c>
      <c r="M882" s="29" t="s">
        <v>51</v>
      </c>
      <c r="N882" s="30" t="str">
        <f>VLOOKUP(M882,[10]OPERACIONAL!$A$1:$C$12,2,FALSE)</f>
        <v>SELECIONAR</v>
      </c>
    </row>
    <row r="883" spans="2:14" ht="12.75" thickBot="1">
      <c r="B883" s="23" t="str">
        <f t="shared" si="26"/>
        <v/>
      </c>
      <c r="C883" s="15"/>
      <c r="D883" s="25"/>
      <c r="E883" s="25"/>
      <c r="F883" s="24" t="s">
        <v>18</v>
      </c>
      <c r="G883" s="26">
        <v>1</v>
      </c>
      <c r="H883" s="31"/>
      <c r="I883" s="27">
        <v>0</v>
      </c>
      <c r="J883" s="28">
        <f t="shared" si="27"/>
        <v>0</v>
      </c>
      <c r="K883" s="29" t="s">
        <v>50</v>
      </c>
      <c r="L883" s="21" t="s">
        <v>21</v>
      </c>
      <c r="M883" s="29" t="s">
        <v>51</v>
      </c>
      <c r="N883" s="30" t="str">
        <f>VLOOKUP(M883,[10]OPERACIONAL!$A$1:$C$12,2,FALSE)</f>
        <v>SELECIONAR</v>
      </c>
    </row>
    <row r="884" spans="2:14" ht="12.75" thickBot="1">
      <c r="B884" s="23" t="str">
        <f t="shared" si="26"/>
        <v/>
      </c>
      <c r="C884" s="15"/>
      <c r="D884" s="25"/>
      <c r="E884" s="25"/>
      <c r="F884" s="24" t="s">
        <v>18</v>
      </c>
      <c r="G884" s="26">
        <v>1</v>
      </c>
      <c r="H884" s="31"/>
      <c r="I884" s="27">
        <v>0</v>
      </c>
      <c r="J884" s="28">
        <f t="shared" si="27"/>
        <v>0</v>
      </c>
      <c r="K884" s="29" t="s">
        <v>50</v>
      </c>
      <c r="L884" s="21" t="s">
        <v>21</v>
      </c>
      <c r="M884" s="29" t="s">
        <v>51</v>
      </c>
      <c r="N884" s="30" t="str">
        <f>VLOOKUP(M884,[10]OPERACIONAL!$A$1:$C$12,2,FALSE)</f>
        <v>SELECIONAR</v>
      </c>
    </row>
    <row r="885" spans="2:14" ht="12.75" thickBot="1">
      <c r="B885" s="23" t="str">
        <f t="shared" si="26"/>
        <v/>
      </c>
      <c r="C885" s="15"/>
      <c r="D885" s="25"/>
      <c r="E885" s="25"/>
      <c r="F885" s="24" t="s">
        <v>18</v>
      </c>
      <c r="G885" s="26">
        <v>1</v>
      </c>
      <c r="H885" s="31"/>
      <c r="I885" s="27">
        <v>0</v>
      </c>
      <c r="J885" s="28">
        <f t="shared" si="27"/>
        <v>0</v>
      </c>
      <c r="K885" s="29" t="s">
        <v>50</v>
      </c>
      <c r="L885" s="21" t="s">
        <v>21</v>
      </c>
      <c r="M885" s="29" t="s">
        <v>51</v>
      </c>
      <c r="N885" s="30" t="str">
        <f>VLOOKUP(M885,[10]OPERACIONAL!$A$1:$C$12,2,FALSE)</f>
        <v>SELECIONAR</v>
      </c>
    </row>
    <row r="886" spans="2:14" ht="12.75" thickBot="1">
      <c r="B886" s="23" t="str">
        <f t="shared" si="26"/>
        <v/>
      </c>
      <c r="C886" s="15"/>
      <c r="D886" s="25"/>
      <c r="E886" s="25"/>
      <c r="F886" s="24" t="s">
        <v>18</v>
      </c>
      <c r="G886" s="26">
        <v>1</v>
      </c>
      <c r="H886" s="31"/>
      <c r="I886" s="27">
        <v>0</v>
      </c>
      <c r="J886" s="28">
        <f t="shared" si="27"/>
        <v>0</v>
      </c>
      <c r="K886" s="29" t="s">
        <v>50</v>
      </c>
      <c r="L886" s="21" t="s">
        <v>21</v>
      </c>
      <c r="M886" s="29" t="s">
        <v>51</v>
      </c>
      <c r="N886" s="30" t="str">
        <f>VLOOKUP(M886,[10]OPERACIONAL!$A$1:$C$12,2,FALSE)</f>
        <v>SELECIONAR</v>
      </c>
    </row>
    <row r="887" spans="2:14" ht="12.75" thickBot="1">
      <c r="B887" s="23" t="str">
        <f t="shared" si="26"/>
        <v/>
      </c>
      <c r="C887" s="15"/>
      <c r="D887" s="25"/>
      <c r="E887" s="25"/>
      <c r="F887" s="24" t="s">
        <v>18</v>
      </c>
      <c r="G887" s="26">
        <v>1</v>
      </c>
      <c r="H887" s="31"/>
      <c r="I887" s="27">
        <v>0</v>
      </c>
      <c r="J887" s="28">
        <f t="shared" si="27"/>
        <v>0</v>
      </c>
      <c r="K887" s="29" t="s">
        <v>50</v>
      </c>
      <c r="L887" s="21" t="s">
        <v>21</v>
      </c>
      <c r="M887" s="29" t="s">
        <v>51</v>
      </c>
      <c r="N887" s="30" t="str">
        <f>VLOOKUP(M887,[10]OPERACIONAL!$A$1:$C$12,2,FALSE)</f>
        <v>SELECIONAR</v>
      </c>
    </row>
    <row r="888" spans="2:14" ht="12.75" thickBot="1">
      <c r="B888" s="23" t="str">
        <f t="shared" si="26"/>
        <v/>
      </c>
      <c r="C888" s="15"/>
      <c r="D888" s="25"/>
      <c r="E888" s="25"/>
      <c r="F888" s="24" t="s">
        <v>18</v>
      </c>
      <c r="G888" s="26">
        <v>1</v>
      </c>
      <c r="H888" s="31"/>
      <c r="I888" s="27">
        <v>0</v>
      </c>
      <c r="J888" s="28">
        <f t="shared" si="27"/>
        <v>0</v>
      </c>
      <c r="K888" s="29" t="s">
        <v>50</v>
      </c>
      <c r="L888" s="21" t="s">
        <v>21</v>
      </c>
      <c r="M888" s="29" t="s">
        <v>51</v>
      </c>
      <c r="N888" s="30" t="str">
        <f>VLOOKUP(M888,[10]OPERACIONAL!$A$1:$C$12,2,FALSE)</f>
        <v>SELECIONAR</v>
      </c>
    </row>
    <row r="889" spans="2:14" ht="12.75" thickBot="1">
      <c r="B889" s="23" t="str">
        <f t="shared" si="26"/>
        <v/>
      </c>
      <c r="C889" s="15"/>
      <c r="D889" s="25"/>
      <c r="E889" s="25"/>
      <c r="F889" s="24" t="s">
        <v>18</v>
      </c>
      <c r="G889" s="26">
        <v>1</v>
      </c>
      <c r="H889" s="31"/>
      <c r="I889" s="27">
        <v>0</v>
      </c>
      <c r="J889" s="28">
        <f t="shared" si="27"/>
        <v>0</v>
      </c>
      <c r="K889" s="29" t="s">
        <v>50</v>
      </c>
      <c r="L889" s="21" t="s">
        <v>21</v>
      </c>
      <c r="M889" s="29" t="s">
        <v>51</v>
      </c>
      <c r="N889" s="30" t="str">
        <f>VLOOKUP(M889,[10]OPERACIONAL!$A$1:$C$12,2,FALSE)</f>
        <v>SELECIONAR</v>
      </c>
    </row>
    <row r="890" spans="2:14" ht="12.75" thickBot="1">
      <c r="B890" s="23" t="str">
        <f t="shared" si="26"/>
        <v/>
      </c>
      <c r="C890" s="15"/>
      <c r="D890" s="25"/>
      <c r="E890" s="25"/>
      <c r="F890" s="24" t="s">
        <v>18</v>
      </c>
      <c r="G890" s="26">
        <v>1</v>
      </c>
      <c r="H890" s="31"/>
      <c r="I890" s="27">
        <v>0</v>
      </c>
      <c r="J890" s="28">
        <f t="shared" si="27"/>
        <v>0</v>
      </c>
      <c r="K890" s="29" t="s">
        <v>50</v>
      </c>
      <c r="L890" s="21" t="s">
        <v>21</v>
      </c>
      <c r="M890" s="29" t="s">
        <v>51</v>
      </c>
      <c r="N890" s="30" t="str">
        <f>VLOOKUP(M890,[10]OPERACIONAL!$A$1:$C$12,2,FALSE)</f>
        <v>SELECIONAR</v>
      </c>
    </row>
    <row r="891" spans="2:14" ht="12.75" thickBot="1">
      <c r="B891" s="23" t="str">
        <f t="shared" si="26"/>
        <v/>
      </c>
      <c r="C891" s="15"/>
      <c r="D891" s="25"/>
      <c r="E891" s="25"/>
      <c r="F891" s="24" t="s">
        <v>18</v>
      </c>
      <c r="G891" s="26">
        <v>1</v>
      </c>
      <c r="H891" s="31"/>
      <c r="I891" s="27">
        <v>0</v>
      </c>
      <c r="J891" s="28">
        <f t="shared" si="27"/>
        <v>0</v>
      </c>
      <c r="K891" s="29" t="s">
        <v>50</v>
      </c>
      <c r="L891" s="21" t="s">
        <v>21</v>
      </c>
      <c r="M891" s="29" t="s">
        <v>51</v>
      </c>
      <c r="N891" s="30" t="str">
        <f>VLOOKUP(M891,[10]OPERACIONAL!$A$1:$C$12,2,FALSE)</f>
        <v>SELECIONAR</v>
      </c>
    </row>
    <row r="892" spans="2:14" ht="12.75" thickBot="1">
      <c r="B892" s="23" t="str">
        <f t="shared" si="26"/>
        <v/>
      </c>
      <c r="C892" s="15"/>
      <c r="D892" s="25"/>
      <c r="E892" s="25"/>
      <c r="F892" s="24" t="s">
        <v>18</v>
      </c>
      <c r="G892" s="26">
        <v>1</v>
      </c>
      <c r="H892" s="31"/>
      <c r="I892" s="27">
        <v>0</v>
      </c>
      <c r="J892" s="28">
        <f t="shared" si="27"/>
        <v>0</v>
      </c>
      <c r="K892" s="29" t="s">
        <v>50</v>
      </c>
      <c r="L892" s="21" t="s">
        <v>21</v>
      </c>
      <c r="M892" s="29" t="s">
        <v>51</v>
      </c>
      <c r="N892" s="30" t="str">
        <f>VLOOKUP(M892,[10]OPERACIONAL!$A$1:$C$12,2,FALSE)</f>
        <v>SELECIONAR</v>
      </c>
    </row>
    <row r="893" spans="2:14" ht="12.75" thickBot="1">
      <c r="B893" s="23" t="str">
        <f t="shared" si="26"/>
        <v/>
      </c>
      <c r="C893" s="15"/>
      <c r="D893" s="25"/>
      <c r="E893" s="25"/>
      <c r="F893" s="24" t="s">
        <v>18</v>
      </c>
      <c r="G893" s="26">
        <v>1</v>
      </c>
      <c r="H893" s="31"/>
      <c r="I893" s="27">
        <v>0</v>
      </c>
      <c r="J893" s="28">
        <f t="shared" si="27"/>
        <v>0</v>
      </c>
      <c r="K893" s="29" t="s">
        <v>50</v>
      </c>
      <c r="L893" s="21" t="s">
        <v>21</v>
      </c>
      <c r="M893" s="29" t="s">
        <v>51</v>
      </c>
      <c r="N893" s="30" t="str">
        <f>VLOOKUP(M893,[10]OPERACIONAL!$A$1:$C$12,2,FALSE)</f>
        <v>SELECIONAR</v>
      </c>
    </row>
    <row r="894" spans="2:14" ht="12.75" thickBot="1">
      <c r="B894" s="23" t="str">
        <f t="shared" si="26"/>
        <v/>
      </c>
      <c r="C894" s="15"/>
      <c r="D894" s="25"/>
      <c r="E894" s="25"/>
      <c r="F894" s="24" t="s">
        <v>18</v>
      </c>
      <c r="G894" s="26">
        <v>1</v>
      </c>
      <c r="H894" s="31"/>
      <c r="I894" s="27">
        <v>0</v>
      </c>
      <c r="J894" s="28">
        <f t="shared" si="27"/>
        <v>0</v>
      </c>
      <c r="K894" s="29" t="s">
        <v>50</v>
      </c>
      <c r="L894" s="21" t="s">
        <v>21</v>
      </c>
      <c r="M894" s="29" t="s">
        <v>51</v>
      </c>
      <c r="N894" s="30" t="str">
        <f>VLOOKUP(M894,[10]OPERACIONAL!$A$1:$C$12,2,FALSE)</f>
        <v>SELECIONAR</v>
      </c>
    </row>
    <row r="895" spans="2:14" ht="12.75" thickBot="1">
      <c r="B895" s="23" t="str">
        <f t="shared" si="26"/>
        <v/>
      </c>
      <c r="C895" s="15"/>
      <c r="D895" s="25"/>
      <c r="E895" s="25"/>
      <c r="F895" s="24" t="s">
        <v>18</v>
      </c>
      <c r="G895" s="26">
        <v>1</v>
      </c>
      <c r="H895" s="31"/>
      <c r="I895" s="27">
        <v>0</v>
      </c>
      <c r="J895" s="28">
        <f t="shared" si="27"/>
        <v>0</v>
      </c>
      <c r="K895" s="29" t="s">
        <v>50</v>
      </c>
      <c r="L895" s="21" t="s">
        <v>21</v>
      </c>
      <c r="M895" s="29" t="s">
        <v>51</v>
      </c>
      <c r="N895" s="30" t="str">
        <f>VLOOKUP(M895,[10]OPERACIONAL!$A$1:$C$12,2,FALSE)</f>
        <v>SELECIONAR</v>
      </c>
    </row>
    <row r="896" spans="2:14" ht="12.75" thickBot="1">
      <c r="B896" s="23" t="str">
        <f t="shared" si="26"/>
        <v/>
      </c>
      <c r="C896" s="15"/>
      <c r="D896" s="25"/>
      <c r="E896" s="25"/>
      <c r="F896" s="24" t="s">
        <v>18</v>
      </c>
      <c r="G896" s="26">
        <v>1</v>
      </c>
      <c r="H896" s="31"/>
      <c r="I896" s="27">
        <v>0</v>
      </c>
      <c r="J896" s="28">
        <f t="shared" si="27"/>
        <v>0</v>
      </c>
      <c r="K896" s="29" t="s">
        <v>50</v>
      </c>
      <c r="L896" s="21" t="s">
        <v>21</v>
      </c>
      <c r="M896" s="29" t="s">
        <v>51</v>
      </c>
      <c r="N896" s="30" t="str">
        <f>VLOOKUP(M896,[10]OPERACIONAL!$A$1:$C$12,2,FALSE)</f>
        <v>SELECIONAR</v>
      </c>
    </row>
    <row r="897" spans="2:14" ht="12.75" thickBot="1">
      <c r="B897" s="23" t="str">
        <f t="shared" si="26"/>
        <v/>
      </c>
      <c r="C897" s="15"/>
      <c r="D897" s="25"/>
      <c r="E897" s="25"/>
      <c r="F897" s="24" t="s">
        <v>18</v>
      </c>
      <c r="G897" s="26">
        <v>1</v>
      </c>
      <c r="H897" s="31"/>
      <c r="I897" s="27">
        <v>0</v>
      </c>
      <c r="J897" s="28">
        <f t="shared" si="27"/>
        <v>0</v>
      </c>
      <c r="K897" s="29" t="s">
        <v>50</v>
      </c>
      <c r="L897" s="21" t="s">
        <v>21</v>
      </c>
      <c r="M897" s="29" t="s">
        <v>51</v>
      </c>
      <c r="N897" s="30" t="str">
        <f>VLOOKUP(M897,[10]OPERACIONAL!$A$1:$C$12,2,FALSE)</f>
        <v>SELECIONAR</v>
      </c>
    </row>
    <row r="898" spans="2:14" ht="12.75" thickBot="1">
      <c r="B898" s="23" t="str">
        <f t="shared" si="26"/>
        <v/>
      </c>
      <c r="C898" s="15"/>
      <c r="D898" s="25"/>
      <c r="E898" s="25"/>
      <c r="F898" s="24" t="s">
        <v>18</v>
      </c>
      <c r="G898" s="26">
        <v>1</v>
      </c>
      <c r="H898" s="31"/>
      <c r="I898" s="27">
        <v>0</v>
      </c>
      <c r="J898" s="28">
        <f t="shared" si="27"/>
        <v>0</v>
      </c>
      <c r="K898" s="29" t="s">
        <v>50</v>
      </c>
      <c r="L898" s="21" t="s">
        <v>21</v>
      </c>
      <c r="M898" s="29" t="s">
        <v>51</v>
      </c>
      <c r="N898" s="30" t="str">
        <f>VLOOKUP(M898,[10]OPERACIONAL!$A$1:$C$12,2,FALSE)</f>
        <v>SELECIONAR</v>
      </c>
    </row>
    <row r="899" spans="2:14" ht="12.75" thickBot="1">
      <c r="B899" s="23" t="str">
        <f t="shared" si="26"/>
        <v/>
      </c>
      <c r="C899" s="15"/>
      <c r="D899" s="25"/>
      <c r="E899" s="25"/>
      <c r="F899" s="24" t="s">
        <v>18</v>
      </c>
      <c r="G899" s="26">
        <v>1</v>
      </c>
      <c r="H899" s="31"/>
      <c r="I899" s="27">
        <v>0</v>
      </c>
      <c r="J899" s="28">
        <f t="shared" si="27"/>
        <v>0</v>
      </c>
      <c r="K899" s="29" t="s">
        <v>50</v>
      </c>
      <c r="L899" s="21" t="s">
        <v>21</v>
      </c>
      <c r="M899" s="29" t="s">
        <v>51</v>
      </c>
      <c r="N899" s="30" t="str">
        <f>VLOOKUP(M899,[10]OPERACIONAL!$A$1:$C$12,2,FALSE)</f>
        <v>SELECIONAR</v>
      </c>
    </row>
    <row r="900" spans="2:14" ht="12.75" thickBot="1">
      <c r="B900" s="23" t="str">
        <f t="shared" si="26"/>
        <v/>
      </c>
      <c r="C900" s="15"/>
      <c r="D900" s="25"/>
      <c r="E900" s="25"/>
      <c r="F900" s="24" t="s">
        <v>18</v>
      </c>
      <c r="G900" s="26">
        <v>1</v>
      </c>
      <c r="H900" s="31"/>
      <c r="I900" s="27">
        <v>0</v>
      </c>
      <c r="J900" s="28">
        <f t="shared" si="27"/>
        <v>0</v>
      </c>
      <c r="K900" s="29" t="s">
        <v>50</v>
      </c>
      <c r="L900" s="21" t="s">
        <v>21</v>
      </c>
      <c r="M900" s="29" t="s">
        <v>51</v>
      </c>
      <c r="N900" s="30" t="str">
        <f>VLOOKUP(M900,[10]OPERACIONAL!$A$1:$C$12,2,FALSE)</f>
        <v>SELECIONAR</v>
      </c>
    </row>
    <row r="901" spans="2:14" ht="12.75" thickBot="1">
      <c r="B901" s="23" t="str">
        <f t="shared" ref="B901:B964" si="28">MID(C901,1,2)</f>
        <v/>
      </c>
      <c r="C901" s="15"/>
      <c r="D901" s="25"/>
      <c r="E901" s="25"/>
      <c r="F901" s="24" t="s">
        <v>18</v>
      </c>
      <c r="G901" s="26">
        <v>1</v>
      </c>
      <c r="H901" s="31"/>
      <c r="I901" s="27">
        <v>0</v>
      </c>
      <c r="J901" s="28">
        <f t="shared" ref="J901:J964" si="29">G901*I901</f>
        <v>0</v>
      </c>
      <c r="K901" s="29" t="s">
        <v>50</v>
      </c>
      <c r="L901" s="21" t="s">
        <v>21</v>
      </c>
      <c r="M901" s="29" t="s">
        <v>51</v>
      </c>
      <c r="N901" s="30" t="str">
        <f>VLOOKUP(M901,[10]OPERACIONAL!$A$1:$C$12,2,FALSE)</f>
        <v>SELECIONAR</v>
      </c>
    </row>
    <row r="902" spans="2:14" ht="12.75" thickBot="1">
      <c r="B902" s="23" t="str">
        <f t="shared" si="28"/>
        <v/>
      </c>
      <c r="C902" s="15"/>
      <c r="D902" s="25"/>
      <c r="E902" s="25"/>
      <c r="F902" s="24" t="s">
        <v>18</v>
      </c>
      <c r="G902" s="26">
        <v>1</v>
      </c>
      <c r="H902" s="31"/>
      <c r="I902" s="27">
        <v>0</v>
      </c>
      <c r="J902" s="28">
        <f t="shared" si="29"/>
        <v>0</v>
      </c>
      <c r="K902" s="29" t="s">
        <v>50</v>
      </c>
      <c r="L902" s="21" t="s">
        <v>21</v>
      </c>
      <c r="M902" s="29" t="s">
        <v>51</v>
      </c>
      <c r="N902" s="30" t="str">
        <f>VLOOKUP(M902,[10]OPERACIONAL!$A$1:$C$12,2,FALSE)</f>
        <v>SELECIONAR</v>
      </c>
    </row>
    <row r="903" spans="2:14" ht="12.75" thickBot="1">
      <c r="B903" s="23" t="str">
        <f t="shared" si="28"/>
        <v/>
      </c>
      <c r="C903" s="15"/>
      <c r="D903" s="25"/>
      <c r="E903" s="25"/>
      <c r="F903" s="24" t="s">
        <v>18</v>
      </c>
      <c r="G903" s="26">
        <v>1</v>
      </c>
      <c r="H903" s="31"/>
      <c r="I903" s="27">
        <v>0</v>
      </c>
      <c r="J903" s="28">
        <f t="shared" si="29"/>
        <v>0</v>
      </c>
      <c r="K903" s="29" t="s">
        <v>50</v>
      </c>
      <c r="L903" s="21" t="s">
        <v>21</v>
      </c>
      <c r="M903" s="29" t="s">
        <v>51</v>
      </c>
      <c r="N903" s="30" t="str">
        <f>VLOOKUP(M903,[10]OPERACIONAL!$A$1:$C$12,2,FALSE)</f>
        <v>SELECIONAR</v>
      </c>
    </row>
    <row r="904" spans="2:14" ht="12.75" thickBot="1">
      <c r="B904" s="23" t="str">
        <f t="shared" si="28"/>
        <v/>
      </c>
      <c r="C904" s="15"/>
      <c r="D904" s="25"/>
      <c r="E904" s="25"/>
      <c r="F904" s="24" t="s">
        <v>18</v>
      </c>
      <c r="G904" s="26">
        <v>1</v>
      </c>
      <c r="H904" s="31"/>
      <c r="I904" s="27">
        <v>0</v>
      </c>
      <c r="J904" s="28">
        <f t="shared" si="29"/>
        <v>0</v>
      </c>
      <c r="K904" s="29" t="s">
        <v>50</v>
      </c>
      <c r="L904" s="21" t="s">
        <v>21</v>
      </c>
      <c r="M904" s="29" t="s">
        <v>51</v>
      </c>
      <c r="N904" s="30" t="str">
        <f>VLOOKUP(M904,[10]OPERACIONAL!$A$1:$C$12,2,FALSE)</f>
        <v>SELECIONAR</v>
      </c>
    </row>
    <row r="905" spans="2:14" ht="12.75" thickBot="1">
      <c r="B905" s="23" t="str">
        <f t="shared" si="28"/>
        <v/>
      </c>
      <c r="C905" s="15"/>
      <c r="D905" s="25"/>
      <c r="E905" s="25"/>
      <c r="F905" s="24" t="s">
        <v>18</v>
      </c>
      <c r="G905" s="26">
        <v>1</v>
      </c>
      <c r="H905" s="31"/>
      <c r="I905" s="27">
        <v>0</v>
      </c>
      <c r="J905" s="28">
        <f t="shared" si="29"/>
        <v>0</v>
      </c>
      <c r="K905" s="29" t="s">
        <v>50</v>
      </c>
      <c r="L905" s="21" t="s">
        <v>21</v>
      </c>
      <c r="M905" s="29" t="s">
        <v>51</v>
      </c>
      <c r="N905" s="30" t="str">
        <f>VLOOKUP(M905,[10]OPERACIONAL!$A$1:$C$12,2,FALSE)</f>
        <v>SELECIONAR</v>
      </c>
    </row>
    <row r="906" spans="2:14" ht="12.75" thickBot="1">
      <c r="B906" s="23" t="str">
        <f t="shared" si="28"/>
        <v/>
      </c>
      <c r="C906" s="15"/>
      <c r="D906" s="25"/>
      <c r="E906" s="25"/>
      <c r="F906" s="24" t="s">
        <v>18</v>
      </c>
      <c r="G906" s="26">
        <v>1</v>
      </c>
      <c r="H906" s="31"/>
      <c r="I906" s="27">
        <v>0</v>
      </c>
      <c r="J906" s="28">
        <f t="shared" si="29"/>
        <v>0</v>
      </c>
      <c r="K906" s="29" t="s">
        <v>50</v>
      </c>
      <c r="L906" s="21" t="s">
        <v>21</v>
      </c>
      <c r="M906" s="29" t="s">
        <v>51</v>
      </c>
      <c r="N906" s="30" t="str">
        <f>VLOOKUP(M906,[10]OPERACIONAL!$A$1:$C$12,2,FALSE)</f>
        <v>SELECIONAR</v>
      </c>
    </row>
    <row r="907" spans="2:14" ht="12.75" thickBot="1">
      <c r="B907" s="23" t="str">
        <f t="shared" si="28"/>
        <v/>
      </c>
      <c r="C907" s="15"/>
      <c r="D907" s="25"/>
      <c r="E907" s="25"/>
      <c r="F907" s="24" t="s">
        <v>18</v>
      </c>
      <c r="G907" s="26">
        <v>1</v>
      </c>
      <c r="H907" s="31"/>
      <c r="I907" s="27">
        <v>0</v>
      </c>
      <c r="J907" s="28">
        <f t="shared" si="29"/>
        <v>0</v>
      </c>
      <c r="K907" s="29" t="s">
        <v>50</v>
      </c>
      <c r="L907" s="21" t="s">
        <v>21</v>
      </c>
      <c r="M907" s="29" t="s">
        <v>51</v>
      </c>
      <c r="N907" s="30" t="str">
        <f>VLOOKUP(M907,[10]OPERACIONAL!$A$1:$C$12,2,FALSE)</f>
        <v>SELECIONAR</v>
      </c>
    </row>
    <row r="908" spans="2:14" ht="12.75" thickBot="1">
      <c r="B908" s="23" t="str">
        <f t="shared" si="28"/>
        <v/>
      </c>
      <c r="C908" s="15"/>
      <c r="D908" s="25"/>
      <c r="E908" s="25"/>
      <c r="F908" s="24" t="s">
        <v>18</v>
      </c>
      <c r="G908" s="26">
        <v>1</v>
      </c>
      <c r="H908" s="31"/>
      <c r="I908" s="27">
        <v>0</v>
      </c>
      <c r="J908" s="28">
        <f t="shared" si="29"/>
        <v>0</v>
      </c>
      <c r="K908" s="29" t="s">
        <v>50</v>
      </c>
      <c r="L908" s="21" t="s">
        <v>21</v>
      </c>
      <c r="M908" s="29" t="s">
        <v>51</v>
      </c>
      <c r="N908" s="30" t="str">
        <f>VLOOKUP(M908,[10]OPERACIONAL!$A$1:$C$12,2,FALSE)</f>
        <v>SELECIONAR</v>
      </c>
    </row>
    <row r="909" spans="2:14" ht="12.75" thickBot="1">
      <c r="B909" s="23" t="str">
        <f t="shared" si="28"/>
        <v/>
      </c>
      <c r="C909" s="15"/>
      <c r="D909" s="25"/>
      <c r="E909" s="25"/>
      <c r="F909" s="24" t="s">
        <v>18</v>
      </c>
      <c r="G909" s="26">
        <v>1</v>
      </c>
      <c r="H909" s="31"/>
      <c r="I909" s="27">
        <v>0</v>
      </c>
      <c r="J909" s="28">
        <f t="shared" si="29"/>
        <v>0</v>
      </c>
      <c r="K909" s="29" t="s">
        <v>50</v>
      </c>
      <c r="L909" s="21" t="s">
        <v>21</v>
      </c>
      <c r="M909" s="29" t="s">
        <v>51</v>
      </c>
      <c r="N909" s="30" t="str">
        <f>VLOOKUP(M909,[10]OPERACIONAL!$A$1:$C$12,2,FALSE)</f>
        <v>SELECIONAR</v>
      </c>
    </row>
    <row r="910" spans="2:14" ht="12.75" thickBot="1">
      <c r="B910" s="23" t="str">
        <f t="shared" si="28"/>
        <v/>
      </c>
      <c r="C910" s="15"/>
      <c r="D910" s="25"/>
      <c r="E910" s="25"/>
      <c r="F910" s="24" t="s">
        <v>18</v>
      </c>
      <c r="G910" s="26">
        <v>1</v>
      </c>
      <c r="H910" s="31"/>
      <c r="I910" s="27">
        <v>0</v>
      </c>
      <c r="J910" s="28">
        <f t="shared" si="29"/>
        <v>0</v>
      </c>
      <c r="K910" s="29" t="s">
        <v>50</v>
      </c>
      <c r="L910" s="21" t="s">
        <v>21</v>
      </c>
      <c r="M910" s="29" t="s">
        <v>51</v>
      </c>
      <c r="N910" s="30" t="str">
        <f>VLOOKUP(M910,[10]OPERACIONAL!$A$1:$C$12,2,FALSE)</f>
        <v>SELECIONAR</v>
      </c>
    </row>
    <row r="911" spans="2:14" ht="12.75" thickBot="1">
      <c r="B911" s="23" t="str">
        <f t="shared" si="28"/>
        <v/>
      </c>
      <c r="C911" s="15"/>
      <c r="D911" s="25"/>
      <c r="E911" s="25"/>
      <c r="F911" s="24" t="s">
        <v>18</v>
      </c>
      <c r="G911" s="26">
        <v>1</v>
      </c>
      <c r="H911" s="31"/>
      <c r="I911" s="27">
        <v>0</v>
      </c>
      <c r="J911" s="28">
        <f t="shared" si="29"/>
        <v>0</v>
      </c>
      <c r="K911" s="29" t="s">
        <v>50</v>
      </c>
      <c r="L911" s="21" t="s">
        <v>21</v>
      </c>
      <c r="M911" s="29" t="s">
        <v>51</v>
      </c>
      <c r="N911" s="30" t="str">
        <f>VLOOKUP(M911,[10]OPERACIONAL!$A$1:$C$12,2,FALSE)</f>
        <v>SELECIONAR</v>
      </c>
    </row>
    <row r="912" spans="2:14" ht="12.75" thickBot="1">
      <c r="B912" s="23" t="str">
        <f t="shared" si="28"/>
        <v/>
      </c>
      <c r="C912" s="15"/>
      <c r="D912" s="25"/>
      <c r="E912" s="25"/>
      <c r="F912" s="24" t="s">
        <v>18</v>
      </c>
      <c r="G912" s="26">
        <v>1</v>
      </c>
      <c r="H912" s="31"/>
      <c r="I912" s="27">
        <v>0</v>
      </c>
      <c r="J912" s="28">
        <f t="shared" si="29"/>
        <v>0</v>
      </c>
      <c r="K912" s="29" t="s">
        <v>50</v>
      </c>
      <c r="L912" s="21" t="s">
        <v>21</v>
      </c>
      <c r="M912" s="29" t="s">
        <v>51</v>
      </c>
      <c r="N912" s="30" t="str">
        <f>VLOOKUP(M912,[10]OPERACIONAL!$A$1:$C$12,2,FALSE)</f>
        <v>SELECIONAR</v>
      </c>
    </row>
    <row r="913" spans="2:14" ht="12.75" thickBot="1">
      <c r="B913" s="23" t="str">
        <f t="shared" si="28"/>
        <v/>
      </c>
      <c r="C913" s="15"/>
      <c r="D913" s="25"/>
      <c r="E913" s="25"/>
      <c r="F913" s="24" t="s">
        <v>18</v>
      </c>
      <c r="G913" s="26">
        <v>1</v>
      </c>
      <c r="H913" s="31"/>
      <c r="I913" s="27">
        <v>0</v>
      </c>
      <c r="J913" s="28">
        <f t="shared" si="29"/>
        <v>0</v>
      </c>
      <c r="K913" s="29" t="s">
        <v>50</v>
      </c>
      <c r="L913" s="21" t="s">
        <v>21</v>
      </c>
      <c r="M913" s="29" t="s">
        <v>51</v>
      </c>
      <c r="N913" s="30" t="str">
        <f>VLOOKUP(M913,[10]OPERACIONAL!$A$1:$C$12,2,FALSE)</f>
        <v>SELECIONAR</v>
      </c>
    </row>
    <row r="914" spans="2:14" ht="12.75" thickBot="1">
      <c r="B914" s="23" t="str">
        <f t="shared" si="28"/>
        <v/>
      </c>
      <c r="C914" s="15"/>
      <c r="D914" s="25"/>
      <c r="E914" s="25"/>
      <c r="F914" s="24" t="s">
        <v>18</v>
      </c>
      <c r="G914" s="26">
        <v>1</v>
      </c>
      <c r="H914" s="31"/>
      <c r="I914" s="27">
        <v>0</v>
      </c>
      <c r="J914" s="28">
        <f t="shared" si="29"/>
        <v>0</v>
      </c>
      <c r="K914" s="29" t="s">
        <v>50</v>
      </c>
      <c r="L914" s="21" t="s">
        <v>21</v>
      </c>
      <c r="M914" s="29" t="s">
        <v>51</v>
      </c>
      <c r="N914" s="30" t="str">
        <f>VLOOKUP(M914,[10]OPERACIONAL!$A$1:$C$12,2,FALSE)</f>
        <v>SELECIONAR</v>
      </c>
    </row>
    <row r="915" spans="2:14" ht="12.75" thickBot="1">
      <c r="B915" s="23" t="str">
        <f t="shared" si="28"/>
        <v/>
      </c>
      <c r="C915" s="15"/>
      <c r="D915" s="25"/>
      <c r="E915" s="25"/>
      <c r="F915" s="24" t="s">
        <v>18</v>
      </c>
      <c r="G915" s="26">
        <v>1</v>
      </c>
      <c r="H915" s="31"/>
      <c r="I915" s="27">
        <v>0</v>
      </c>
      <c r="J915" s="28">
        <f t="shared" si="29"/>
        <v>0</v>
      </c>
      <c r="K915" s="29" t="s">
        <v>50</v>
      </c>
      <c r="L915" s="21" t="s">
        <v>21</v>
      </c>
      <c r="M915" s="29" t="s">
        <v>51</v>
      </c>
      <c r="N915" s="30" t="str">
        <f>VLOOKUP(M915,[10]OPERACIONAL!$A$1:$C$12,2,FALSE)</f>
        <v>SELECIONAR</v>
      </c>
    </row>
    <row r="916" spans="2:14" ht="12.75" thickBot="1">
      <c r="B916" s="23" t="str">
        <f t="shared" si="28"/>
        <v/>
      </c>
      <c r="C916" s="15"/>
      <c r="D916" s="25"/>
      <c r="E916" s="25"/>
      <c r="F916" s="24" t="s">
        <v>18</v>
      </c>
      <c r="G916" s="26">
        <v>1</v>
      </c>
      <c r="H916" s="31"/>
      <c r="I916" s="27">
        <v>0</v>
      </c>
      <c r="J916" s="28">
        <f t="shared" si="29"/>
        <v>0</v>
      </c>
      <c r="K916" s="29" t="s">
        <v>50</v>
      </c>
      <c r="L916" s="21" t="s">
        <v>21</v>
      </c>
      <c r="M916" s="29" t="s">
        <v>51</v>
      </c>
      <c r="N916" s="30" t="str">
        <f>VLOOKUP(M916,[10]OPERACIONAL!$A$1:$C$12,2,FALSE)</f>
        <v>SELECIONAR</v>
      </c>
    </row>
    <row r="917" spans="2:14" ht="12.75" thickBot="1">
      <c r="B917" s="23" t="str">
        <f t="shared" si="28"/>
        <v/>
      </c>
      <c r="C917" s="15"/>
      <c r="D917" s="25"/>
      <c r="E917" s="25"/>
      <c r="F917" s="24" t="s">
        <v>18</v>
      </c>
      <c r="G917" s="26">
        <v>1</v>
      </c>
      <c r="H917" s="31"/>
      <c r="I917" s="27">
        <v>0</v>
      </c>
      <c r="J917" s="28">
        <f t="shared" si="29"/>
        <v>0</v>
      </c>
      <c r="K917" s="29" t="s">
        <v>50</v>
      </c>
      <c r="L917" s="21" t="s">
        <v>21</v>
      </c>
      <c r="M917" s="29" t="s">
        <v>51</v>
      </c>
      <c r="N917" s="30" t="str">
        <f>VLOOKUP(M917,[10]OPERACIONAL!$A$1:$C$12,2,FALSE)</f>
        <v>SELECIONAR</v>
      </c>
    </row>
    <row r="918" spans="2:14" ht="12.75" thickBot="1">
      <c r="B918" s="23" t="str">
        <f t="shared" si="28"/>
        <v/>
      </c>
      <c r="C918" s="15"/>
      <c r="D918" s="25"/>
      <c r="E918" s="25"/>
      <c r="F918" s="24" t="s">
        <v>18</v>
      </c>
      <c r="G918" s="26">
        <v>1</v>
      </c>
      <c r="H918" s="31"/>
      <c r="I918" s="27">
        <v>0</v>
      </c>
      <c r="J918" s="28">
        <f t="shared" si="29"/>
        <v>0</v>
      </c>
      <c r="K918" s="29" t="s">
        <v>50</v>
      </c>
      <c r="L918" s="21" t="s">
        <v>21</v>
      </c>
      <c r="M918" s="29" t="s">
        <v>51</v>
      </c>
      <c r="N918" s="30" t="str">
        <f>VLOOKUP(M918,[10]OPERACIONAL!$A$1:$C$12,2,FALSE)</f>
        <v>SELECIONAR</v>
      </c>
    </row>
    <row r="919" spans="2:14" ht="12.75" thickBot="1">
      <c r="B919" s="23" t="str">
        <f t="shared" si="28"/>
        <v/>
      </c>
      <c r="C919" s="15"/>
      <c r="D919" s="25"/>
      <c r="E919" s="25"/>
      <c r="F919" s="24" t="s">
        <v>18</v>
      </c>
      <c r="G919" s="26">
        <v>1</v>
      </c>
      <c r="H919" s="31"/>
      <c r="I919" s="27">
        <v>0</v>
      </c>
      <c r="J919" s="28">
        <f t="shared" si="29"/>
        <v>0</v>
      </c>
      <c r="K919" s="29" t="s">
        <v>50</v>
      </c>
      <c r="L919" s="21" t="s">
        <v>21</v>
      </c>
      <c r="M919" s="29" t="s">
        <v>51</v>
      </c>
      <c r="N919" s="30" t="str">
        <f>VLOOKUP(M919,[10]OPERACIONAL!$A$1:$C$12,2,FALSE)</f>
        <v>SELECIONAR</v>
      </c>
    </row>
    <row r="920" spans="2:14" ht="12.75" thickBot="1">
      <c r="B920" s="23" t="str">
        <f t="shared" si="28"/>
        <v/>
      </c>
      <c r="C920" s="15"/>
      <c r="D920" s="25"/>
      <c r="E920" s="25"/>
      <c r="F920" s="24" t="s">
        <v>18</v>
      </c>
      <c r="G920" s="26">
        <v>1</v>
      </c>
      <c r="H920" s="31"/>
      <c r="I920" s="27">
        <v>0</v>
      </c>
      <c r="J920" s="28">
        <f t="shared" si="29"/>
        <v>0</v>
      </c>
      <c r="K920" s="29" t="s">
        <v>50</v>
      </c>
      <c r="L920" s="21" t="s">
        <v>21</v>
      </c>
      <c r="M920" s="29" t="s">
        <v>51</v>
      </c>
      <c r="N920" s="30" t="str">
        <f>VLOOKUP(M920,[10]OPERACIONAL!$A$1:$C$12,2,FALSE)</f>
        <v>SELECIONAR</v>
      </c>
    </row>
    <row r="921" spans="2:14" ht="12.75" thickBot="1">
      <c r="B921" s="23" t="str">
        <f t="shared" si="28"/>
        <v/>
      </c>
      <c r="C921" s="15"/>
      <c r="D921" s="25"/>
      <c r="E921" s="25"/>
      <c r="F921" s="24" t="s">
        <v>18</v>
      </c>
      <c r="G921" s="26">
        <v>1</v>
      </c>
      <c r="H921" s="31"/>
      <c r="I921" s="27">
        <v>0</v>
      </c>
      <c r="J921" s="28">
        <f t="shared" si="29"/>
        <v>0</v>
      </c>
      <c r="K921" s="29" t="s">
        <v>50</v>
      </c>
      <c r="L921" s="21" t="s">
        <v>21</v>
      </c>
      <c r="M921" s="29" t="s">
        <v>51</v>
      </c>
      <c r="N921" s="30" t="str">
        <f>VLOOKUP(M921,[10]OPERACIONAL!$A$1:$C$12,2,FALSE)</f>
        <v>SELECIONAR</v>
      </c>
    </row>
    <row r="922" spans="2:14" ht="12.75" thickBot="1">
      <c r="B922" s="23" t="str">
        <f t="shared" si="28"/>
        <v/>
      </c>
      <c r="C922" s="15"/>
      <c r="D922" s="25"/>
      <c r="E922" s="25"/>
      <c r="F922" s="24" t="s">
        <v>18</v>
      </c>
      <c r="G922" s="26">
        <v>1</v>
      </c>
      <c r="H922" s="31"/>
      <c r="I922" s="27">
        <v>0</v>
      </c>
      <c r="J922" s="28">
        <f t="shared" si="29"/>
        <v>0</v>
      </c>
      <c r="K922" s="29" t="s">
        <v>50</v>
      </c>
      <c r="L922" s="21" t="s">
        <v>21</v>
      </c>
      <c r="M922" s="29" t="s">
        <v>51</v>
      </c>
      <c r="N922" s="30" t="str">
        <f>VLOOKUP(M922,[10]OPERACIONAL!$A$1:$C$12,2,FALSE)</f>
        <v>SELECIONAR</v>
      </c>
    </row>
    <row r="923" spans="2:14" ht="12.75" thickBot="1">
      <c r="B923" s="23" t="str">
        <f t="shared" si="28"/>
        <v/>
      </c>
      <c r="C923" s="15"/>
      <c r="D923" s="25"/>
      <c r="E923" s="25"/>
      <c r="F923" s="24" t="s">
        <v>18</v>
      </c>
      <c r="G923" s="26">
        <v>1</v>
      </c>
      <c r="H923" s="31"/>
      <c r="I923" s="27">
        <v>0</v>
      </c>
      <c r="J923" s="28">
        <f t="shared" si="29"/>
        <v>0</v>
      </c>
      <c r="K923" s="29" t="s">
        <v>50</v>
      </c>
      <c r="L923" s="21" t="s">
        <v>21</v>
      </c>
      <c r="M923" s="29" t="s">
        <v>51</v>
      </c>
      <c r="N923" s="30" t="str">
        <f>VLOOKUP(M923,[10]OPERACIONAL!$A$1:$C$12,2,FALSE)</f>
        <v>SELECIONAR</v>
      </c>
    </row>
    <row r="924" spans="2:14" ht="12.75" thickBot="1">
      <c r="B924" s="23" t="str">
        <f t="shared" si="28"/>
        <v/>
      </c>
      <c r="C924" s="15"/>
      <c r="D924" s="25"/>
      <c r="E924" s="25"/>
      <c r="F924" s="24" t="s">
        <v>18</v>
      </c>
      <c r="G924" s="26">
        <v>1</v>
      </c>
      <c r="H924" s="31"/>
      <c r="I924" s="27">
        <v>0</v>
      </c>
      <c r="J924" s="28">
        <f t="shared" si="29"/>
        <v>0</v>
      </c>
      <c r="K924" s="29" t="s">
        <v>50</v>
      </c>
      <c r="L924" s="21" t="s">
        <v>21</v>
      </c>
      <c r="M924" s="29" t="s">
        <v>51</v>
      </c>
      <c r="N924" s="30" t="str">
        <f>VLOOKUP(M924,[10]OPERACIONAL!$A$1:$C$12,2,FALSE)</f>
        <v>SELECIONAR</v>
      </c>
    </row>
    <row r="925" spans="2:14" ht="12.75" thickBot="1">
      <c r="B925" s="23" t="str">
        <f t="shared" si="28"/>
        <v/>
      </c>
      <c r="C925" s="15"/>
      <c r="D925" s="25"/>
      <c r="E925" s="25"/>
      <c r="F925" s="24" t="s">
        <v>18</v>
      </c>
      <c r="G925" s="26">
        <v>1</v>
      </c>
      <c r="H925" s="31"/>
      <c r="I925" s="27">
        <v>0</v>
      </c>
      <c r="J925" s="28">
        <f t="shared" si="29"/>
        <v>0</v>
      </c>
      <c r="K925" s="29" t="s">
        <v>50</v>
      </c>
      <c r="L925" s="21" t="s">
        <v>21</v>
      </c>
      <c r="M925" s="29" t="s">
        <v>51</v>
      </c>
      <c r="N925" s="30" t="str">
        <f>VLOOKUP(M925,[10]OPERACIONAL!$A$1:$C$12,2,FALSE)</f>
        <v>SELECIONAR</v>
      </c>
    </row>
    <row r="926" spans="2:14" ht="12.75" thickBot="1">
      <c r="B926" s="23" t="str">
        <f t="shared" si="28"/>
        <v/>
      </c>
      <c r="C926" s="15"/>
      <c r="D926" s="25"/>
      <c r="E926" s="25"/>
      <c r="F926" s="24" t="s">
        <v>18</v>
      </c>
      <c r="G926" s="26">
        <v>1</v>
      </c>
      <c r="H926" s="31"/>
      <c r="I926" s="27">
        <v>0</v>
      </c>
      <c r="J926" s="28">
        <f t="shared" si="29"/>
        <v>0</v>
      </c>
      <c r="K926" s="29" t="s">
        <v>50</v>
      </c>
      <c r="L926" s="21" t="s">
        <v>21</v>
      </c>
      <c r="M926" s="29" t="s">
        <v>51</v>
      </c>
      <c r="N926" s="30" t="str">
        <f>VLOOKUP(M926,[10]OPERACIONAL!$A$1:$C$12,2,FALSE)</f>
        <v>SELECIONAR</v>
      </c>
    </row>
    <row r="927" spans="2:14" ht="12.75" thickBot="1">
      <c r="B927" s="23" t="str">
        <f t="shared" si="28"/>
        <v/>
      </c>
      <c r="C927" s="15"/>
      <c r="D927" s="25"/>
      <c r="E927" s="25"/>
      <c r="F927" s="24" t="s">
        <v>18</v>
      </c>
      <c r="G927" s="26">
        <v>1</v>
      </c>
      <c r="H927" s="31"/>
      <c r="I927" s="27">
        <v>0</v>
      </c>
      <c r="J927" s="28">
        <f t="shared" si="29"/>
        <v>0</v>
      </c>
      <c r="K927" s="29" t="s">
        <v>50</v>
      </c>
      <c r="L927" s="21" t="s">
        <v>21</v>
      </c>
      <c r="M927" s="29" t="s">
        <v>51</v>
      </c>
      <c r="N927" s="30" t="str">
        <f>VLOOKUP(M927,[10]OPERACIONAL!$A$1:$C$12,2,FALSE)</f>
        <v>SELECIONAR</v>
      </c>
    </row>
    <row r="928" spans="2:14" ht="12.75" thickBot="1">
      <c r="B928" s="23" t="str">
        <f t="shared" si="28"/>
        <v/>
      </c>
      <c r="C928" s="15"/>
      <c r="D928" s="25"/>
      <c r="E928" s="25"/>
      <c r="F928" s="24" t="s">
        <v>18</v>
      </c>
      <c r="G928" s="26">
        <v>1</v>
      </c>
      <c r="H928" s="31"/>
      <c r="I928" s="27">
        <v>0</v>
      </c>
      <c r="J928" s="28">
        <f t="shared" si="29"/>
        <v>0</v>
      </c>
      <c r="K928" s="29" t="s">
        <v>50</v>
      </c>
      <c r="L928" s="21" t="s">
        <v>21</v>
      </c>
      <c r="M928" s="29" t="s">
        <v>51</v>
      </c>
      <c r="N928" s="30" t="str">
        <f>VLOOKUP(M928,[10]OPERACIONAL!$A$1:$C$12,2,FALSE)</f>
        <v>SELECIONAR</v>
      </c>
    </row>
    <row r="929" spans="2:14" ht="12.75" thickBot="1">
      <c r="B929" s="23" t="str">
        <f t="shared" si="28"/>
        <v/>
      </c>
      <c r="C929" s="15"/>
      <c r="D929" s="25"/>
      <c r="E929" s="25"/>
      <c r="F929" s="24" t="s">
        <v>18</v>
      </c>
      <c r="G929" s="26">
        <v>1</v>
      </c>
      <c r="H929" s="31"/>
      <c r="I929" s="27">
        <v>0</v>
      </c>
      <c r="J929" s="28">
        <f t="shared" si="29"/>
        <v>0</v>
      </c>
      <c r="K929" s="29" t="s">
        <v>50</v>
      </c>
      <c r="L929" s="21" t="s">
        <v>21</v>
      </c>
      <c r="M929" s="29" t="s">
        <v>51</v>
      </c>
      <c r="N929" s="30" t="str">
        <f>VLOOKUP(M929,[10]OPERACIONAL!$A$1:$C$12,2,FALSE)</f>
        <v>SELECIONAR</v>
      </c>
    </row>
    <row r="930" spans="2:14" ht="12.75" thickBot="1">
      <c r="B930" s="23" t="str">
        <f t="shared" si="28"/>
        <v/>
      </c>
      <c r="C930" s="15"/>
      <c r="D930" s="25"/>
      <c r="E930" s="25"/>
      <c r="F930" s="24" t="s">
        <v>18</v>
      </c>
      <c r="G930" s="26">
        <v>1</v>
      </c>
      <c r="H930" s="31"/>
      <c r="I930" s="27">
        <v>0</v>
      </c>
      <c r="J930" s="28">
        <f t="shared" si="29"/>
        <v>0</v>
      </c>
      <c r="K930" s="29" t="s">
        <v>50</v>
      </c>
      <c r="L930" s="21" t="s">
        <v>21</v>
      </c>
      <c r="M930" s="29" t="s">
        <v>51</v>
      </c>
      <c r="N930" s="30" t="str">
        <f>VLOOKUP(M930,[10]OPERACIONAL!$A$1:$C$12,2,FALSE)</f>
        <v>SELECIONAR</v>
      </c>
    </row>
    <row r="931" spans="2:14" ht="12.75" thickBot="1">
      <c r="B931" s="23" t="str">
        <f t="shared" si="28"/>
        <v/>
      </c>
      <c r="C931" s="15"/>
      <c r="D931" s="25"/>
      <c r="E931" s="25"/>
      <c r="F931" s="24" t="s">
        <v>18</v>
      </c>
      <c r="G931" s="26">
        <v>1</v>
      </c>
      <c r="H931" s="31"/>
      <c r="I931" s="27">
        <v>0</v>
      </c>
      <c r="J931" s="28">
        <f t="shared" si="29"/>
        <v>0</v>
      </c>
      <c r="K931" s="29" t="s">
        <v>50</v>
      </c>
      <c r="L931" s="21" t="s">
        <v>21</v>
      </c>
      <c r="M931" s="29" t="s">
        <v>51</v>
      </c>
      <c r="N931" s="30" t="str">
        <f>VLOOKUP(M931,[10]OPERACIONAL!$A$1:$C$12,2,FALSE)</f>
        <v>SELECIONAR</v>
      </c>
    </row>
    <row r="932" spans="2:14" ht="12.75" thickBot="1">
      <c r="B932" s="23" t="str">
        <f t="shared" si="28"/>
        <v/>
      </c>
      <c r="C932" s="15"/>
      <c r="D932" s="25"/>
      <c r="E932" s="25"/>
      <c r="F932" s="24" t="s">
        <v>18</v>
      </c>
      <c r="G932" s="26">
        <v>1</v>
      </c>
      <c r="H932" s="31"/>
      <c r="I932" s="27">
        <v>0</v>
      </c>
      <c r="J932" s="28">
        <f t="shared" si="29"/>
        <v>0</v>
      </c>
      <c r="K932" s="29" t="s">
        <v>50</v>
      </c>
      <c r="L932" s="21" t="s">
        <v>21</v>
      </c>
      <c r="M932" s="29" t="s">
        <v>51</v>
      </c>
      <c r="N932" s="30" t="str">
        <f>VLOOKUP(M932,[10]OPERACIONAL!$A$1:$C$12,2,FALSE)</f>
        <v>SELECIONAR</v>
      </c>
    </row>
    <row r="933" spans="2:14" ht="12.75" thickBot="1">
      <c r="B933" s="23" t="str">
        <f t="shared" si="28"/>
        <v/>
      </c>
      <c r="C933" s="15"/>
      <c r="D933" s="25"/>
      <c r="E933" s="25"/>
      <c r="F933" s="24" t="s">
        <v>18</v>
      </c>
      <c r="G933" s="26">
        <v>1</v>
      </c>
      <c r="H933" s="31"/>
      <c r="I933" s="27">
        <v>0</v>
      </c>
      <c r="J933" s="28">
        <f t="shared" si="29"/>
        <v>0</v>
      </c>
      <c r="K933" s="29" t="s">
        <v>50</v>
      </c>
      <c r="L933" s="21" t="s">
        <v>21</v>
      </c>
      <c r="M933" s="29" t="s">
        <v>51</v>
      </c>
      <c r="N933" s="30" t="str">
        <f>VLOOKUP(M933,[10]OPERACIONAL!$A$1:$C$12,2,FALSE)</f>
        <v>SELECIONAR</v>
      </c>
    </row>
    <row r="934" spans="2:14" ht="12.75" thickBot="1">
      <c r="B934" s="23" t="str">
        <f t="shared" si="28"/>
        <v/>
      </c>
      <c r="C934" s="15"/>
      <c r="D934" s="25"/>
      <c r="E934" s="25"/>
      <c r="F934" s="24" t="s">
        <v>18</v>
      </c>
      <c r="G934" s="26">
        <v>1</v>
      </c>
      <c r="H934" s="31"/>
      <c r="I934" s="27">
        <v>0</v>
      </c>
      <c r="J934" s="28">
        <f t="shared" si="29"/>
        <v>0</v>
      </c>
      <c r="K934" s="29" t="s">
        <v>50</v>
      </c>
      <c r="L934" s="21" t="s">
        <v>21</v>
      </c>
      <c r="M934" s="29" t="s">
        <v>51</v>
      </c>
      <c r="N934" s="30" t="str">
        <f>VLOOKUP(M934,[10]OPERACIONAL!$A$1:$C$12,2,FALSE)</f>
        <v>SELECIONAR</v>
      </c>
    </row>
    <row r="935" spans="2:14" ht="12.75" thickBot="1">
      <c r="B935" s="23" t="str">
        <f t="shared" si="28"/>
        <v/>
      </c>
      <c r="C935" s="15"/>
      <c r="D935" s="25"/>
      <c r="E935" s="25"/>
      <c r="F935" s="24" t="s">
        <v>18</v>
      </c>
      <c r="G935" s="26">
        <v>1</v>
      </c>
      <c r="H935" s="31"/>
      <c r="I935" s="27">
        <v>0</v>
      </c>
      <c r="J935" s="28">
        <f t="shared" si="29"/>
        <v>0</v>
      </c>
      <c r="K935" s="29" t="s">
        <v>50</v>
      </c>
      <c r="L935" s="21" t="s">
        <v>21</v>
      </c>
      <c r="M935" s="29" t="s">
        <v>51</v>
      </c>
      <c r="N935" s="30" t="str">
        <f>VLOOKUP(M935,[10]OPERACIONAL!$A$1:$C$12,2,FALSE)</f>
        <v>SELECIONAR</v>
      </c>
    </row>
    <row r="936" spans="2:14" ht="12.75" thickBot="1">
      <c r="B936" s="23" t="str">
        <f t="shared" si="28"/>
        <v/>
      </c>
      <c r="C936" s="15"/>
      <c r="D936" s="25"/>
      <c r="E936" s="25"/>
      <c r="F936" s="24" t="s">
        <v>18</v>
      </c>
      <c r="G936" s="26">
        <v>1</v>
      </c>
      <c r="H936" s="31"/>
      <c r="I936" s="27">
        <v>0</v>
      </c>
      <c r="J936" s="28">
        <f t="shared" si="29"/>
        <v>0</v>
      </c>
      <c r="K936" s="29" t="s">
        <v>50</v>
      </c>
      <c r="L936" s="21" t="s">
        <v>21</v>
      </c>
      <c r="M936" s="29" t="s">
        <v>51</v>
      </c>
      <c r="N936" s="30" t="str">
        <f>VLOOKUP(M936,[10]OPERACIONAL!$A$1:$C$12,2,FALSE)</f>
        <v>SELECIONAR</v>
      </c>
    </row>
    <row r="937" spans="2:14" ht="12.75" thickBot="1">
      <c r="B937" s="23" t="str">
        <f t="shared" si="28"/>
        <v/>
      </c>
      <c r="C937" s="15"/>
      <c r="D937" s="25"/>
      <c r="E937" s="25"/>
      <c r="F937" s="24" t="s">
        <v>18</v>
      </c>
      <c r="G937" s="26">
        <v>1</v>
      </c>
      <c r="H937" s="31"/>
      <c r="I937" s="27">
        <v>0</v>
      </c>
      <c r="J937" s="28">
        <f t="shared" si="29"/>
        <v>0</v>
      </c>
      <c r="K937" s="29" t="s">
        <v>50</v>
      </c>
      <c r="L937" s="21" t="s">
        <v>21</v>
      </c>
      <c r="M937" s="29" t="s">
        <v>51</v>
      </c>
      <c r="N937" s="30" t="str">
        <f>VLOOKUP(M937,[10]OPERACIONAL!$A$1:$C$12,2,FALSE)</f>
        <v>SELECIONAR</v>
      </c>
    </row>
    <row r="938" spans="2:14" ht="12.75" thickBot="1">
      <c r="B938" s="23" t="str">
        <f t="shared" si="28"/>
        <v/>
      </c>
      <c r="C938" s="15"/>
      <c r="D938" s="25"/>
      <c r="E938" s="25"/>
      <c r="F938" s="24" t="s">
        <v>18</v>
      </c>
      <c r="G938" s="26">
        <v>1</v>
      </c>
      <c r="H938" s="31"/>
      <c r="I938" s="27">
        <v>0</v>
      </c>
      <c r="J938" s="28">
        <f t="shared" si="29"/>
        <v>0</v>
      </c>
      <c r="K938" s="29" t="s">
        <v>50</v>
      </c>
      <c r="L938" s="21" t="s">
        <v>21</v>
      </c>
      <c r="M938" s="29" t="s">
        <v>51</v>
      </c>
      <c r="N938" s="30" t="str">
        <f>VLOOKUP(M938,[10]OPERACIONAL!$A$1:$C$12,2,FALSE)</f>
        <v>SELECIONAR</v>
      </c>
    </row>
    <row r="939" spans="2:14" ht="12.75" thickBot="1">
      <c r="B939" s="23" t="str">
        <f t="shared" si="28"/>
        <v/>
      </c>
      <c r="C939" s="15"/>
      <c r="D939" s="25"/>
      <c r="E939" s="25"/>
      <c r="F939" s="24" t="s">
        <v>18</v>
      </c>
      <c r="G939" s="26">
        <v>1</v>
      </c>
      <c r="H939" s="31"/>
      <c r="I939" s="27">
        <v>0</v>
      </c>
      <c r="J939" s="28">
        <f t="shared" si="29"/>
        <v>0</v>
      </c>
      <c r="K939" s="29" t="s">
        <v>50</v>
      </c>
      <c r="L939" s="21" t="s">
        <v>21</v>
      </c>
      <c r="M939" s="29" t="s">
        <v>51</v>
      </c>
      <c r="N939" s="30" t="str">
        <f>VLOOKUP(M939,[10]OPERACIONAL!$A$1:$C$12,2,FALSE)</f>
        <v>SELECIONAR</v>
      </c>
    </row>
    <row r="940" spans="2:14" ht="12.75" thickBot="1">
      <c r="B940" s="23" t="str">
        <f t="shared" si="28"/>
        <v/>
      </c>
      <c r="C940" s="15"/>
      <c r="D940" s="25"/>
      <c r="E940" s="25"/>
      <c r="F940" s="24" t="s">
        <v>18</v>
      </c>
      <c r="G940" s="26">
        <v>1</v>
      </c>
      <c r="H940" s="31"/>
      <c r="I940" s="27">
        <v>0</v>
      </c>
      <c r="J940" s="28">
        <f t="shared" si="29"/>
        <v>0</v>
      </c>
      <c r="K940" s="29" t="s">
        <v>50</v>
      </c>
      <c r="L940" s="21" t="s">
        <v>21</v>
      </c>
      <c r="M940" s="29" t="s">
        <v>51</v>
      </c>
      <c r="N940" s="30" t="str">
        <f>VLOOKUP(M940,[10]OPERACIONAL!$A$1:$C$12,2,FALSE)</f>
        <v>SELECIONAR</v>
      </c>
    </row>
    <row r="941" spans="2:14" ht="12.75" thickBot="1">
      <c r="B941" s="23" t="str">
        <f t="shared" si="28"/>
        <v/>
      </c>
      <c r="C941" s="15"/>
      <c r="D941" s="25"/>
      <c r="E941" s="25"/>
      <c r="F941" s="24" t="s">
        <v>18</v>
      </c>
      <c r="G941" s="26">
        <v>1</v>
      </c>
      <c r="H941" s="31"/>
      <c r="I941" s="27">
        <v>0</v>
      </c>
      <c r="J941" s="28">
        <f t="shared" si="29"/>
        <v>0</v>
      </c>
      <c r="K941" s="29" t="s">
        <v>50</v>
      </c>
      <c r="L941" s="21" t="s">
        <v>21</v>
      </c>
      <c r="M941" s="29" t="s">
        <v>51</v>
      </c>
      <c r="N941" s="30" t="str">
        <f>VLOOKUP(M941,[10]OPERACIONAL!$A$1:$C$12,2,FALSE)</f>
        <v>SELECIONAR</v>
      </c>
    </row>
    <row r="942" spans="2:14" ht="12.75" thickBot="1">
      <c r="B942" s="23" t="str">
        <f t="shared" si="28"/>
        <v/>
      </c>
      <c r="C942" s="15"/>
      <c r="D942" s="25"/>
      <c r="E942" s="25"/>
      <c r="F942" s="24" t="s">
        <v>18</v>
      </c>
      <c r="G942" s="26">
        <v>1</v>
      </c>
      <c r="H942" s="31"/>
      <c r="I942" s="27">
        <v>0</v>
      </c>
      <c r="J942" s="28">
        <f t="shared" si="29"/>
        <v>0</v>
      </c>
      <c r="K942" s="29" t="s">
        <v>50</v>
      </c>
      <c r="L942" s="21" t="s">
        <v>21</v>
      </c>
      <c r="M942" s="29" t="s">
        <v>51</v>
      </c>
      <c r="N942" s="30" t="str">
        <f>VLOOKUP(M942,[10]OPERACIONAL!$A$1:$C$12,2,FALSE)</f>
        <v>SELECIONAR</v>
      </c>
    </row>
    <row r="943" spans="2:14" ht="12.75" thickBot="1">
      <c r="B943" s="23" t="str">
        <f t="shared" si="28"/>
        <v/>
      </c>
      <c r="C943" s="15"/>
      <c r="D943" s="25"/>
      <c r="E943" s="25"/>
      <c r="F943" s="24" t="s">
        <v>18</v>
      </c>
      <c r="G943" s="26">
        <v>1</v>
      </c>
      <c r="H943" s="31"/>
      <c r="I943" s="27">
        <v>0</v>
      </c>
      <c r="J943" s="28">
        <f t="shared" si="29"/>
        <v>0</v>
      </c>
      <c r="K943" s="29" t="s">
        <v>50</v>
      </c>
      <c r="L943" s="21" t="s">
        <v>21</v>
      </c>
      <c r="M943" s="29" t="s">
        <v>51</v>
      </c>
      <c r="N943" s="30" t="str">
        <f>VLOOKUP(M943,[10]OPERACIONAL!$A$1:$C$12,2,FALSE)</f>
        <v>SELECIONAR</v>
      </c>
    </row>
    <row r="944" spans="2:14" ht="12.75" thickBot="1">
      <c r="B944" s="23" t="str">
        <f t="shared" si="28"/>
        <v/>
      </c>
      <c r="C944" s="15"/>
      <c r="D944" s="25"/>
      <c r="E944" s="25"/>
      <c r="F944" s="24" t="s">
        <v>18</v>
      </c>
      <c r="G944" s="26">
        <v>1</v>
      </c>
      <c r="H944" s="31"/>
      <c r="I944" s="27">
        <v>0</v>
      </c>
      <c r="J944" s="28">
        <f t="shared" si="29"/>
        <v>0</v>
      </c>
      <c r="K944" s="29" t="s">
        <v>50</v>
      </c>
      <c r="L944" s="21" t="s">
        <v>21</v>
      </c>
      <c r="M944" s="29" t="s">
        <v>51</v>
      </c>
      <c r="N944" s="30" t="str">
        <f>VLOOKUP(M944,[10]OPERACIONAL!$A$1:$C$12,2,FALSE)</f>
        <v>SELECIONAR</v>
      </c>
    </row>
    <row r="945" spans="2:14" ht="12.75" thickBot="1">
      <c r="B945" s="23" t="str">
        <f t="shared" si="28"/>
        <v/>
      </c>
      <c r="C945" s="15"/>
      <c r="D945" s="25"/>
      <c r="E945" s="25"/>
      <c r="F945" s="24" t="s">
        <v>18</v>
      </c>
      <c r="G945" s="26">
        <v>1</v>
      </c>
      <c r="H945" s="31"/>
      <c r="I945" s="27">
        <v>0</v>
      </c>
      <c r="J945" s="28">
        <f t="shared" si="29"/>
        <v>0</v>
      </c>
      <c r="K945" s="29" t="s">
        <v>50</v>
      </c>
      <c r="L945" s="21" t="s">
        <v>21</v>
      </c>
      <c r="M945" s="29" t="s">
        <v>51</v>
      </c>
      <c r="N945" s="30" t="str">
        <f>VLOOKUP(M945,[10]OPERACIONAL!$A$1:$C$12,2,FALSE)</f>
        <v>SELECIONAR</v>
      </c>
    </row>
    <row r="946" spans="2:14" ht="12.75" thickBot="1">
      <c r="B946" s="23" t="str">
        <f t="shared" si="28"/>
        <v/>
      </c>
      <c r="C946" s="15"/>
      <c r="D946" s="25"/>
      <c r="E946" s="25"/>
      <c r="F946" s="24" t="s">
        <v>18</v>
      </c>
      <c r="G946" s="26">
        <v>1</v>
      </c>
      <c r="H946" s="31"/>
      <c r="I946" s="27">
        <v>0</v>
      </c>
      <c r="J946" s="28">
        <f t="shared" si="29"/>
        <v>0</v>
      </c>
      <c r="K946" s="29" t="s">
        <v>50</v>
      </c>
      <c r="L946" s="21" t="s">
        <v>21</v>
      </c>
      <c r="M946" s="29" t="s">
        <v>51</v>
      </c>
      <c r="N946" s="30" t="str">
        <f>VLOOKUP(M946,[10]OPERACIONAL!$A$1:$C$12,2,FALSE)</f>
        <v>SELECIONAR</v>
      </c>
    </row>
    <row r="947" spans="2:14" ht="12.75" thickBot="1">
      <c r="B947" s="23" t="str">
        <f t="shared" si="28"/>
        <v/>
      </c>
      <c r="C947" s="15"/>
      <c r="D947" s="25"/>
      <c r="E947" s="25"/>
      <c r="F947" s="24" t="s">
        <v>18</v>
      </c>
      <c r="G947" s="26">
        <v>1</v>
      </c>
      <c r="H947" s="31"/>
      <c r="I947" s="27">
        <v>0</v>
      </c>
      <c r="J947" s="28">
        <f t="shared" si="29"/>
        <v>0</v>
      </c>
      <c r="K947" s="29" t="s">
        <v>50</v>
      </c>
      <c r="L947" s="21" t="s">
        <v>21</v>
      </c>
      <c r="M947" s="29" t="s">
        <v>51</v>
      </c>
      <c r="N947" s="30" t="str">
        <f>VLOOKUP(M947,[10]OPERACIONAL!$A$1:$C$12,2,FALSE)</f>
        <v>SELECIONAR</v>
      </c>
    </row>
    <row r="948" spans="2:14" ht="12.75" thickBot="1">
      <c r="B948" s="23" t="str">
        <f t="shared" si="28"/>
        <v/>
      </c>
      <c r="C948" s="15"/>
      <c r="D948" s="25"/>
      <c r="E948" s="25"/>
      <c r="F948" s="24" t="s">
        <v>18</v>
      </c>
      <c r="G948" s="26">
        <v>1</v>
      </c>
      <c r="H948" s="31"/>
      <c r="I948" s="27">
        <v>0</v>
      </c>
      <c r="J948" s="28">
        <f t="shared" si="29"/>
        <v>0</v>
      </c>
      <c r="K948" s="29" t="s">
        <v>50</v>
      </c>
      <c r="L948" s="21" t="s">
        <v>21</v>
      </c>
      <c r="M948" s="29" t="s">
        <v>51</v>
      </c>
      <c r="N948" s="30" t="str">
        <f>VLOOKUP(M948,[10]OPERACIONAL!$A$1:$C$12,2,FALSE)</f>
        <v>SELECIONAR</v>
      </c>
    </row>
    <row r="949" spans="2:14" ht="12.75" thickBot="1">
      <c r="B949" s="23" t="str">
        <f t="shared" si="28"/>
        <v/>
      </c>
      <c r="C949" s="15"/>
      <c r="D949" s="25"/>
      <c r="E949" s="25"/>
      <c r="F949" s="24" t="s">
        <v>18</v>
      </c>
      <c r="G949" s="26">
        <v>1</v>
      </c>
      <c r="H949" s="31"/>
      <c r="I949" s="27">
        <v>0</v>
      </c>
      <c r="J949" s="28">
        <f t="shared" si="29"/>
        <v>0</v>
      </c>
      <c r="K949" s="29" t="s">
        <v>50</v>
      </c>
      <c r="L949" s="21" t="s">
        <v>21</v>
      </c>
      <c r="M949" s="29" t="s">
        <v>51</v>
      </c>
      <c r="N949" s="30" t="str">
        <f>VLOOKUP(M949,[10]OPERACIONAL!$A$1:$C$12,2,FALSE)</f>
        <v>SELECIONAR</v>
      </c>
    </row>
    <row r="950" spans="2:14" ht="12.75" thickBot="1">
      <c r="B950" s="23" t="str">
        <f t="shared" si="28"/>
        <v/>
      </c>
      <c r="C950" s="15"/>
      <c r="D950" s="25"/>
      <c r="E950" s="25"/>
      <c r="F950" s="24" t="s">
        <v>18</v>
      </c>
      <c r="G950" s="26">
        <v>1</v>
      </c>
      <c r="H950" s="31"/>
      <c r="I950" s="27">
        <v>0</v>
      </c>
      <c r="J950" s="28">
        <f t="shared" si="29"/>
        <v>0</v>
      </c>
      <c r="K950" s="29" t="s">
        <v>50</v>
      </c>
      <c r="L950" s="21" t="s">
        <v>21</v>
      </c>
      <c r="M950" s="29" t="s">
        <v>51</v>
      </c>
      <c r="N950" s="30" t="str">
        <f>VLOOKUP(M950,[10]OPERACIONAL!$A$1:$C$12,2,FALSE)</f>
        <v>SELECIONAR</v>
      </c>
    </row>
    <row r="951" spans="2:14" ht="12.75" thickBot="1">
      <c r="B951" s="23" t="str">
        <f t="shared" si="28"/>
        <v/>
      </c>
      <c r="C951" s="15"/>
      <c r="D951" s="25"/>
      <c r="E951" s="25"/>
      <c r="F951" s="24" t="s">
        <v>18</v>
      </c>
      <c r="G951" s="26">
        <v>1</v>
      </c>
      <c r="H951" s="31"/>
      <c r="I951" s="27">
        <v>0</v>
      </c>
      <c r="J951" s="28">
        <f t="shared" si="29"/>
        <v>0</v>
      </c>
      <c r="K951" s="29" t="s">
        <v>50</v>
      </c>
      <c r="L951" s="21" t="s">
        <v>21</v>
      </c>
      <c r="M951" s="29" t="s">
        <v>51</v>
      </c>
      <c r="N951" s="30" t="str">
        <f>VLOOKUP(M951,[10]OPERACIONAL!$A$1:$C$12,2,FALSE)</f>
        <v>SELECIONAR</v>
      </c>
    </row>
    <row r="952" spans="2:14" ht="12.75" thickBot="1">
      <c r="B952" s="23" t="str">
        <f t="shared" si="28"/>
        <v/>
      </c>
      <c r="C952" s="15"/>
      <c r="D952" s="25"/>
      <c r="E952" s="25"/>
      <c r="F952" s="24" t="s">
        <v>18</v>
      </c>
      <c r="G952" s="26">
        <v>1</v>
      </c>
      <c r="H952" s="31"/>
      <c r="I952" s="27">
        <v>0</v>
      </c>
      <c r="J952" s="28">
        <f t="shared" si="29"/>
        <v>0</v>
      </c>
      <c r="K952" s="29" t="s">
        <v>50</v>
      </c>
      <c r="L952" s="21" t="s">
        <v>21</v>
      </c>
      <c r="M952" s="29" t="s">
        <v>51</v>
      </c>
      <c r="N952" s="30" t="str">
        <f>VLOOKUP(M952,[10]OPERACIONAL!$A$1:$C$12,2,FALSE)</f>
        <v>SELECIONAR</v>
      </c>
    </row>
    <row r="953" spans="2:14" ht="12.75" thickBot="1">
      <c r="B953" s="23" t="str">
        <f t="shared" si="28"/>
        <v/>
      </c>
      <c r="C953" s="15"/>
      <c r="D953" s="25"/>
      <c r="E953" s="25"/>
      <c r="F953" s="24" t="s">
        <v>18</v>
      </c>
      <c r="G953" s="26">
        <v>1</v>
      </c>
      <c r="H953" s="31"/>
      <c r="I953" s="27">
        <v>0</v>
      </c>
      <c r="J953" s="28">
        <f t="shared" si="29"/>
        <v>0</v>
      </c>
      <c r="K953" s="29" t="s">
        <v>50</v>
      </c>
      <c r="L953" s="21" t="s">
        <v>21</v>
      </c>
      <c r="M953" s="29" t="s">
        <v>51</v>
      </c>
      <c r="N953" s="30" t="str">
        <f>VLOOKUP(M953,[10]OPERACIONAL!$A$1:$C$12,2,FALSE)</f>
        <v>SELECIONAR</v>
      </c>
    </row>
    <row r="954" spans="2:14" ht="12.75" thickBot="1">
      <c r="B954" s="23" t="str">
        <f t="shared" si="28"/>
        <v/>
      </c>
      <c r="C954" s="15"/>
      <c r="D954" s="25"/>
      <c r="E954" s="25"/>
      <c r="F954" s="24" t="s">
        <v>18</v>
      </c>
      <c r="G954" s="26">
        <v>1</v>
      </c>
      <c r="H954" s="31"/>
      <c r="I954" s="27">
        <v>0</v>
      </c>
      <c r="J954" s="28">
        <f t="shared" si="29"/>
        <v>0</v>
      </c>
      <c r="K954" s="29" t="s">
        <v>50</v>
      </c>
      <c r="L954" s="21" t="s">
        <v>21</v>
      </c>
      <c r="M954" s="29" t="s">
        <v>51</v>
      </c>
      <c r="N954" s="30" t="str">
        <f>VLOOKUP(M954,[10]OPERACIONAL!$A$1:$C$12,2,FALSE)</f>
        <v>SELECIONAR</v>
      </c>
    </row>
    <row r="955" spans="2:14" ht="12.75" thickBot="1">
      <c r="B955" s="23" t="str">
        <f t="shared" si="28"/>
        <v/>
      </c>
      <c r="C955" s="15"/>
      <c r="D955" s="25"/>
      <c r="E955" s="25"/>
      <c r="F955" s="24" t="s">
        <v>18</v>
      </c>
      <c r="G955" s="26">
        <v>1</v>
      </c>
      <c r="H955" s="31"/>
      <c r="I955" s="27">
        <v>0</v>
      </c>
      <c r="J955" s="28">
        <f t="shared" si="29"/>
        <v>0</v>
      </c>
      <c r="K955" s="29" t="s">
        <v>50</v>
      </c>
      <c r="L955" s="21" t="s">
        <v>21</v>
      </c>
      <c r="M955" s="29" t="s">
        <v>51</v>
      </c>
      <c r="N955" s="30" t="str">
        <f>VLOOKUP(M955,[10]OPERACIONAL!$A$1:$C$12,2,FALSE)</f>
        <v>SELECIONAR</v>
      </c>
    </row>
    <row r="956" spans="2:14" ht="12.75" thickBot="1">
      <c r="B956" s="23" t="str">
        <f t="shared" si="28"/>
        <v/>
      </c>
      <c r="C956" s="15"/>
      <c r="D956" s="25"/>
      <c r="E956" s="25"/>
      <c r="F956" s="24" t="s">
        <v>18</v>
      </c>
      <c r="G956" s="26">
        <v>1</v>
      </c>
      <c r="H956" s="31"/>
      <c r="I956" s="27">
        <v>0</v>
      </c>
      <c r="J956" s="28">
        <f t="shared" si="29"/>
        <v>0</v>
      </c>
      <c r="K956" s="29" t="s">
        <v>50</v>
      </c>
      <c r="L956" s="21" t="s">
        <v>21</v>
      </c>
      <c r="M956" s="29" t="s">
        <v>51</v>
      </c>
      <c r="N956" s="30" t="str">
        <f>VLOOKUP(M956,[10]OPERACIONAL!$A$1:$C$12,2,FALSE)</f>
        <v>SELECIONAR</v>
      </c>
    </row>
    <row r="957" spans="2:14" ht="12.75" thickBot="1">
      <c r="B957" s="23" t="str">
        <f t="shared" si="28"/>
        <v/>
      </c>
      <c r="C957" s="15"/>
      <c r="D957" s="25"/>
      <c r="E957" s="25"/>
      <c r="F957" s="24" t="s">
        <v>18</v>
      </c>
      <c r="G957" s="26">
        <v>1</v>
      </c>
      <c r="H957" s="31"/>
      <c r="I957" s="27">
        <v>0</v>
      </c>
      <c r="J957" s="28">
        <f t="shared" si="29"/>
        <v>0</v>
      </c>
      <c r="K957" s="29" t="s">
        <v>50</v>
      </c>
      <c r="L957" s="21" t="s">
        <v>21</v>
      </c>
      <c r="M957" s="29" t="s">
        <v>51</v>
      </c>
      <c r="N957" s="30" t="str">
        <f>VLOOKUP(M957,[10]OPERACIONAL!$A$1:$C$12,2,FALSE)</f>
        <v>SELECIONAR</v>
      </c>
    </row>
    <row r="958" spans="2:14" ht="12.75" thickBot="1">
      <c r="B958" s="23" t="str">
        <f t="shared" si="28"/>
        <v/>
      </c>
      <c r="C958" s="15"/>
      <c r="D958" s="25"/>
      <c r="E958" s="25"/>
      <c r="F958" s="24" t="s">
        <v>18</v>
      </c>
      <c r="G958" s="26">
        <v>1</v>
      </c>
      <c r="H958" s="31"/>
      <c r="I958" s="27">
        <v>0</v>
      </c>
      <c r="J958" s="28">
        <f t="shared" si="29"/>
        <v>0</v>
      </c>
      <c r="K958" s="29" t="s">
        <v>50</v>
      </c>
      <c r="L958" s="21" t="s">
        <v>21</v>
      </c>
      <c r="M958" s="29" t="s">
        <v>51</v>
      </c>
      <c r="N958" s="30" t="str">
        <f>VLOOKUP(M958,[10]OPERACIONAL!$A$1:$C$12,2,FALSE)</f>
        <v>SELECIONAR</v>
      </c>
    </row>
    <row r="959" spans="2:14" ht="12.75" thickBot="1">
      <c r="B959" s="23" t="str">
        <f t="shared" si="28"/>
        <v/>
      </c>
      <c r="C959" s="15"/>
      <c r="D959" s="25"/>
      <c r="E959" s="25"/>
      <c r="F959" s="24" t="s">
        <v>18</v>
      </c>
      <c r="G959" s="26">
        <v>1</v>
      </c>
      <c r="H959" s="31"/>
      <c r="I959" s="27">
        <v>0</v>
      </c>
      <c r="J959" s="28">
        <f t="shared" si="29"/>
        <v>0</v>
      </c>
      <c r="K959" s="29" t="s">
        <v>50</v>
      </c>
      <c r="L959" s="21" t="s">
        <v>21</v>
      </c>
      <c r="M959" s="29" t="s">
        <v>51</v>
      </c>
      <c r="N959" s="30" t="str">
        <f>VLOOKUP(M959,[10]OPERACIONAL!$A$1:$C$12,2,FALSE)</f>
        <v>SELECIONAR</v>
      </c>
    </row>
    <row r="960" spans="2:14" ht="12.75" thickBot="1">
      <c r="B960" s="23" t="str">
        <f t="shared" si="28"/>
        <v/>
      </c>
      <c r="C960" s="15"/>
      <c r="D960" s="25"/>
      <c r="E960" s="25"/>
      <c r="F960" s="24" t="s">
        <v>18</v>
      </c>
      <c r="G960" s="26">
        <v>1</v>
      </c>
      <c r="H960" s="31"/>
      <c r="I960" s="27">
        <v>0</v>
      </c>
      <c r="J960" s="28">
        <f t="shared" si="29"/>
        <v>0</v>
      </c>
      <c r="K960" s="29" t="s">
        <v>50</v>
      </c>
      <c r="L960" s="21" t="s">
        <v>21</v>
      </c>
      <c r="M960" s="29" t="s">
        <v>51</v>
      </c>
      <c r="N960" s="30" t="str">
        <f>VLOOKUP(M960,[10]OPERACIONAL!$A$1:$C$12,2,FALSE)</f>
        <v>SELECIONAR</v>
      </c>
    </row>
    <row r="961" spans="2:14" ht="12.75" thickBot="1">
      <c r="B961" s="23" t="str">
        <f t="shared" si="28"/>
        <v/>
      </c>
      <c r="C961" s="15"/>
      <c r="D961" s="25"/>
      <c r="E961" s="25"/>
      <c r="F961" s="24" t="s">
        <v>18</v>
      </c>
      <c r="G961" s="26">
        <v>1</v>
      </c>
      <c r="H961" s="31"/>
      <c r="I961" s="27">
        <v>0</v>
      </c>
      <c r="J961" s="28">
        <f t="shared" si="29"/>
        <v>0</v>
      </c>
      <c r="K961" s="29" t="s">
        <v>50</v>
      </c>
      <c r="L961" s="21" t="s">
        <v>21</v>
      </c>
      <c r="M961" s="29" t="s">
        <v>51</v>
      </c>
      <c r="N961" s="30" t="str">
        <f>VLOOKUP(M961,[10]OPERACIONAL!$A$1:$C$12,2,FALSE)</f>
        <v>SELECIONAR</v>
      </c>
    </row>
    <row r="962" spans="2:14" ht="12.75" thickBot="1">
      <c r="B962" s="23" t="str">
        <f t="shared" si="28"/>
        <v/>
      </c>
      <c r="C962" s="15"/>
      <c r="D962" s="25"/>
      <c r="E962" s="25"/>
      <c r="F962" s="24" t="s">
        <v>18</v>
      </c>
      <c r="G962" s="26">
        <v>1</v>
      </c>
      <c r="H962" s="31"/>
      <c r="I962" s="27">
        <v>0</v>
      </c>
      <c r="J962" s="28">
        <f t="shared" si="29"/>
        <v>0</v>
      </c>
      <c r="K962" s="29" t="s">
        <v>50</v>
      </c>
      <c r="L962" s="21" t="s">
        <v>21</v>
      </c>
      <c r="M962" s="29" t="s">
        <v>51</v>
      </c>
      <c r="N962" s="30" t="str">
        <f>VLOOKUP(M962,[10]OPERACIONAL!$A$1:$C$12,2,FALSE)</f>
        <v>SELECIONAR</v>
      </c>
    </row>
    <row r="963" spans="2:14" ht="12.75" thickBot="1">
      <c r="B963" s="23" t="str">
        <f t="shared" si="28"/>
        <v/>
      </c>
      <c r="C963" s="15"/>
      <c r="D963" s="25"/>
      <c r="E963" s="25"/>
      <c r="F963" s="24" t="s">
        <v>18</v>
      </c>
      <c r="G963" s="26">
        <v>1</v>
      </c>
      <c r="H963" s="31"/>
      <c r="I963" s="27">
        <v>0</v>
      </c>
      <c r="J963" s="28">
        <f t="shared" si="29"/>
        <v>0</v>
      </c>
      <c r="K963" s="29" t="s">
        <v>50</v>
      </c>
      <c r="L963" s="21" t="s">
        <v>21</v>
      </c>
      <c r="M963" s="29" t="s">
        <v>51</v>
      </c>
      <c r="N963" s="30" t="str">
        <f>VLOOKUP(M963,[10]OPERACIONAL!$A$1:$C$12,2,FALSE)</f>
        <v>SELECIONAR</v>
      </c>
    </row>
    <row r="964" spans="2:14" ht="12.75" thickBot="1">
      <c r="B964" s="23" t="str">
        <f t="shared" si="28"/>
        <v/>
      </c>
      <c r="C964" s="15"/>
      <c r="D964" s="25"/>
      <c r="E964" s="25"/>
      <c r="F964" s="24" t="s">
        <v>18</v>
      </c>
      <c r="G964" s="26">
        <v>1</v>
      </c>
      <c r="H964" s="31"/>
      <c r="I964" s="27">
        <v>0</v>
      </c>
      <c r="J964" s="28">
        <f t="shared" si="29"/>
        <v>0</v>
      </c>
      <c r="K964" s="29" t="s">
        <v>50</v>
      </c>
      <c r="L964" s="21" t="s">
        <v>21</v>
      </c>
      <c r="M964" s="29" t="s">
        <v>51</v>
      </c>
      <c r="N964" s="30" t="str">
        <f>VLOOKUP(M964,[10]OPERACIONAL!$A$1:$C$12,2,FALSE)</f>
        <v>SELECIONAR</v>
      </c>
    </row>
    <row r="965" spans="2:14" ht="12.75" thickBot="1">
      <c r="B965" s="23" t="str">
        <f t="shared" ref="B965:B1028" si="30">MID(C965,1,2)</f>
        <v/>
      </c>
      <c r="C965" s="15"/>
      <c r="D965" s="25"/>
      <c r="E965" s="25"/>
      <c r="F965" s="24" t="s">
        <v>18</v>
      </c>
      <c r="G965" s="26">
        <v>1</v>
      </c>
      <c r="H965" s="31"/>
      <c r="I965" s="27">
        <v>0</v>
      </c>
      <c r="J965" s="28">
        <f t="shared" ref="J965:J1028" si="31">G965*I965</f>
        <v>0</v>
      </c>
      <c r="K965" s="29" t="s">
        <v>50</v>
      </c>
      <c r="L965" s="21" t="s">
        <v>21</v>
      </c>
      <c r="M965" s="29" t="s">
        <v>51</v>
      </c>
      <c r="N965" s="30" t="str">
        <f>VLOOKUP(M965,[10]OPERACIONAL!$A$1:$C$12,2,FALSE)</f>
        <v>SELECIONAR</v>
      </c>
    </row>
    <row r="966" spans="2:14" ht="12.75" thickBot="1">
      <c r="B966" s="23" t="str">
        <f t="shared" si="30"/>
        <v/>
      </c>
      <c r="C966" s="15"/>
      <c r="D966" s="25"/>
      <c r="E966" s="25"/>
      <c r="F966" s="24" t="s">
        <v>18</v>
      </c>
      <c r="G966" s="26">
        <v>1</v>
      </c>
      <c r="H966" s="31"/>
      <c r="I966" s="27">
        <v>0</v>
      </c>
      <c r="J966" s="28">
        <f t="shared" si="31"/>
        <v>0</v>
      </c>
      <c r="K966" s="29" t="s">
        <v>50</v>
      </c>
      <c r="L966" s="21" t="s">
        <v>21</v>
      </c>
      <c r="M966" s="29" t="s">
        <v>51</v>
      </c>
      <c r="N966" s="30" t="str">
        <f>VLOOKUP(M966,[10]OPERACIONAL!$A$1:$C$12,2,FALSE)</f>
        <v>SELECIONAR</v>
      </c>
    </row>
    <row r="967" spans="2:14" ht="12.75" thickBot="1">
      <c r="B967" s="23" t="str">
        <f t="shared" si="30"/>
        <v/>
      </c>
      <c r="C967" s="15"/>
      <c r="D967" s="25"/>
      <c r="E967" s="25"/>
      <c r="F967" s="24" t="s">
        <v>18</v>
      </c>
      <c r="G967" s="26">
        <v>1</v>
      </c>
      <c r="H967" s="31"/>
      <c r="I967" s="27">
        <v>0</v>
      </c>
      <c r="J967" s="28">
        <f t="shared" si="31"/>
        <v>0</v>
      </c>
      <c r="K967" s="29" t="s">
        <v>50</v>
      </c>
      <c r="L967" s="21" t="s">
        <v>21</v>
      </c>
      <c r="M967" s="29" t="s">
        <v>51</v>
      </c>
      <c r="N967" s="30" t="str">
        <f>VLOOKUP(M967,[10]OPERACIONAL!$A$1:$C$12,2,FALSE)</f>
        <v>SELECIONAR</v>
      </c>
    </row>
    <row r="968" spans="2:14" ht="12.75" thickBot="1">
      <c r="B968" s="23" t="str">
        <f t="shared" si="30"/>
        <v/>
      </c>
      <c r="C968" s="15"/>
      <c r="D968" s="25"/>
      <c r="E968" s="25"/>
      <c r="F968" s="24" t="s">
        <v>18</v>
      </c>
      <c r="G968" s="26">
        <v>1</v>
      </c>
      <c r="H968" s="31"/>
      <c r="I968" s="27">
        <v>0</v>
      </c>
      <c r="J968" s="28">
        <f t="shared" si="31"/>
        <v>0</v>
      </c>
      <c r="K968" s="29" t="s">
        <v>50</v>
      </c>
      <c r="L968" s="21" t="s">
        <v>21</v>
      </c>
      <c r="M968" s="29" t="s">
        <v>51</v>
      </c>
      <c r="N968" s="30" t="str">
        <f>VLOOKUP(M968,[10]OPERACIONAL!$A$1:$C$12,2,FALSE)</f>
        <v>SELECIONAR</v>
      </c>
    </row>
    <row r="969" spans="2:14" ht="12.75" thickBot="1">
      <c r="B969" s="23" t="str">
        <f t="shared" si="30"/>
        <v/>
      </c>
      <c r="C969" s="15"/>
      <c r="D969" s="25"/>
      <c r="E969" s="25"/>
      <c r="F969" s="24" t="s">
        <v>18</v>
      </c>
      <c r="G969" s="26">
        <v>1</v>
      </c>
      <c r="H969" s="31"/>
      <c r="I969" s="27">
        <v>0</v>
      </c>
      <c r="J969" s="28">
        <f t="shared" si="31"/>
        <v>0</v>
      </c>
      <c r="K969" s="29" t="s">
        <v>50</v>
      </c>
      <c r="L969" s="21" t="s">
        <v>21</v>
      </c>
      <c r="M969" s="29" t="s">
        <v>51</v>
      </c>
      <c r="N969" s="30" t="str">
        <f>VLOOKUP(M969,[10]OPERACIONAL!$A$1:$C$12,2,FALSE)</f>
        <v>SELECIONAR</v>
      </c>
    </row>
    <row r="970" spans="2:14" ht="12.75" thickBot="1">
      <c r="B970" s="23" t="str">
        <f t="shared" si="30"/>
        <v/>
      </c>
      <c r="C970" s="15"/>
      <c r="D970" s="25"/>
      <c r="E970" s="25"/>
      <c r="F970" s="24" t="s">
        <v>18</v>
      </c>
      <c r="G970" s="26">
        <v>1</v>
      </c>
      <c r="H970" s="31"/>
      <c r="I970" s="27">
        <v>0</v>
      </c>
      <c r="J970" s="28">
        <f t="shared" si="31"/>
        <v>0</v>
      </c>
      <c r="K970" s="29" t="s">
        <v>50</v>
      </c>
      <c r="L970" s="21" t="s">
        <v>21</v>
      </c>
      <c r="M970" s="29" t="s">
        <v>51</v>
      </c>
      <c r="N970" s="30" t="str">
        <f>VLOOKUP(M970,[10]OPERACIONAL!$A$1:$C$12,2,FALSE)</f>
        <v>SELECIONAR</v>
      </c>
    </row>
    <row r="971" spans="2:14" ht="12.75" thickBot="1">
      <c r="B971" s="23" t="str">
        <f t="shared" si="30"/>
        <v/>
      </c>
      <c r="C971" s="15"/>
      <c r="D971" s="25"/>
      <c r="E971" s="25"/>
      <c r="F971" s="24" t="s">
        <v>18</v>
      </c>
      <c r="G971" s="26">
        <v>1</v>
      </c>
      <c r="H971" s="31"/>
      <c r="I971" s="27">
        <v>0</v>
      </c>
      <c r="J971" s="28">
        <f t="shared" si="31"/>
        <v>0</v>
      </c>
      <c r="K971" s="29" t="s">
        <v>50</v>
      </c>
      <c r="L971" s="21" t="s">
        <v>21</v>
      </c>
      <c r="M971" s="29" t="s">
        <v>51</v>
      </c>
      <c r="N971" s="30" t="str">
        <f>VLOOKUP(M971,[10]OPERACIONAL!$A$1:$C$12,2,FALSE)</f>
        <v>SELECIONAR</v>
      </c>
    </row>
    <row r="972" spans="2:14" ht="12.75" thickBot="1">
      <c r="B972" s="23" t="str">
        <f t="shared" si="30"/>
        <v/>
      </c>
      <c r="C972" s="15"/>
      <c r="D972" s="25"/>
      <c r="E972" s="25"/>
      <c r="F972" s="24" t="s">
        <v>18</v>
      </c>
      <c r="G972" s="26">
        <v>1</v>
      </c>
      <c r="H972" s="31"/>
      <c r="I972" s="27">
        <v>0</v>
      </c>
      <c r="J972" s="28">
        <f t="shared" si="31"/>
        <v>0</v>
      </c>
      <c r="K972" s="29" t="s">
        <v>50</v>
      </c>
      <c r="L972" s="21" t="s">
        <v>21</v>
      </c>
      <c r="M972" s="29" t="s">
        <v>51</v>
      </c>
      <c r="N972" s="30" t="str">
        <f>VLOOKUP(M972,[10]OPERACIONAL!$A$1:$C$12,2,FALSE)</f>
        <v>SELECIONAR</v>
      </c>
    </row>
    <row r="973" spans="2:14" ht="12.75" thickBot="1">
      <c r="B973" s="23" t="str">
        <f t="shared" si="30"/>
        <v/>
      </c>
      <c r="C973" s="15"/>
      <c r="D973" s="25"/>
      <c r="E973" s="25"/>
      <c r="F973" s="24" t="s">
        <v>18</v>
      </c>
      <c r="G973" s="26">
        <v>1</v>
      </c>
      <c r="H973" s="31"/>
      <c r="I973" s="27">
        <v>0</v>
      </c>
      <c r="J973" s="28">
        <f t="shared" si="31"/>
        <v>0</v>
      </c>
      <c r="K973" s="29" t="s">
        <v>50</v>
      </c>
      <c r="L973" s="21" t="s">
        <v>21</v>
      </c>
      <c r="M973" s="29" t="s">
        <v>51</v>
      </c>
      <c r="N973" s="30" t="str">
        <f>VLOOKUP(M973,[10]OPERACIONAL!$A$1:$C$12,2,FALSE)</f>
        <v>SELECIONAR</v>
      </c>
    </row>
    <row r="974" spans="2:14" ht="12.75" thickBot="1">
      <c r="B974" s="23" t="str">
        <f t="shared" si="30"/>
        <v/>
      </c>
      <c r="C974" s="15"/>
      <c r="D974" s="25"/>
      <c r="E974" s="25"/>
      <c r="F974" s="24" t="s">
        <v>18</v>
      </c>
      <c r="G974" s="26">
        <v>1</v>
      </c>
      <c r="H974" s="31"/>
      <c r="I974" s="27">
        <v>0</v>
      </c>
      <c r="J974" s="28">
        <f t="shared" si="31"/>
        <v>0</v>
      </c>
      <c r="K974" s="29" t="s">
        <v>50</v>
      </c>
      <c r="L974" s="21" t="s">
        <v>21</v>
      </c>
      <c r="M974" s="29" t="s">
        <v>51</v>
      </c>
      <c r="N974" s="30" t="str">
        <f>VLOOKUP(M974,[10]OPERACIONAL!$A$1:$C$12,2,FALSE)</f>
        <v>SELECIONAR</v>
      </c>
    </row>
    <row r="975" spans="2:14" ht="12.75" thickBot="1">
      <c r="B975" s="23" t="str">
        <f t="shared" si="30"/>
        <v/>
      </c>
      <c r="C975" s="15"/>
      <c r="D975" s="25"/>
      <c r="E975" s="25"/>
      <c r="F975" s="24" t="s">
        <v>18</v>
      </c>
      <c r="G975" s="26">
        <v>1</v>
      </c>
      <c r="H975" s="31"/>
      <c r="I975" s="27">
        <v>0</v>
      </c>
      <c r="J975" s="28">
        <f t="shared" si="31"/>
        <v>0</v>
      </c>
      <c r="K975" s="29" t="s">
        <v>50</v>
      </c>
      <c r="L975" s="21" t="s">
        <v>21</v>
      </c>
      <c r="M975" s="29" t="s">
        <v>51</v>
      </c>
      <c r="N975" s="30" t="str">
        <f>VLOOKUP(M975,[10]OPERACIONAL!$A$1:$C$12,2,FALSE)</f>
        <v>SELECIONAR</v>
      </c>
    </row>
    <row r="976" spans="2:14" ht="12.75" thickBot="1">
      <c r="B976" s="23" t="str">
        <f t="shared" si="30"/>
        <v/>
      </c>
      <c r="C976" s="15"/>
      <c r="D976" s="25"/>
      <c r="E976" s="25"/>
      <c r="F976" s="24" t="s">
        <v>18</v>
      </c>
      <c r="G976" s="26">
        <v>1</v>
      </c>
      <c r="H976" s="31"/>
      <c r="I976" s="27">
        <v>0</v>
      </c>
      <c r="J976" s="28">
        <f t="shared" si="31"/>
        <v>0</v>
      </c>
      <c r="K976" s="29" t="s">
        <v>50</v>
      </c>
      <c r="L976" s="21" t="s">
        <v>21</v>
      </c>
      <c r="M976" s="29" t="s">
        <v>51</v>
      </c>
      <c r="N976" s="30" t="str">
        <f>VLOOKUP(M976,[10]OPERACIONAL!$A$1:$C$12,2,FALSE)</f>
        <v>SELECIONAR</v>
      </c>
    </row>
    <row r="977" spans="2:14" ht="12.75" thickBot="1">
      <c r="B977" s="23" t="str">
        <f t="shared" si="30"/>
        <v/>
      </c>
      <c r="C977" s="15"/>
      <c r="D977" s="25"/>
      <c r="E977" s="25"/>
      <c r="F977" s="24" t="s">
        <v>18</v>
      </c>
      <c r="G977" s="26">
        <v>1</v>
      </c>
      <c r="H977" s="31"/>
      <c r="I977" s="27">
        <v>0</v>
      </c>
      <c r="J977" s="28">
        <f t="shared" si="31"/>
        <v>0</v>
      </c>
      <c r="K977" s="29" t="s">
        <v>50</v>
      </c>
      <c r="L977" s="21" t="s">
        <v>21</v>
      </c>
      <c r="M977" s="29" t="s">
        <v>51</v>
      </c>
      <c r="N977" s="30" t="str">
        <f>VLOOKUP(M977,[10]OPERACIONAL!$A$1:$C$12,2,FALSE)</f>
        <v>SELECIONAR</v>
      </c>
    </row>
    <row r="978" spans="2:14" ht="12.75" thickBot="1">
      <c r="B978" s="23" t="str">
        <f t="shared" si="30"/>
        <v/>
      </c>
      <c r="C978" s="15"/>
      <c r="D978" s="25"/>
      <c r="E978" s="25"/>
      <c r="F978" s="24" t="s">
        <v>18</v>
      </c>
      <c r="G978" s="26">
        <v>1</v>
      </c>
      <c r="H978" s="31"/>
      <c r="I978" s="27">
        <v>0</v>
      </c>
      <c r="J978" s="28">
        <f t="shared" si="31"/>
        <v>0</v>
      </c>
      <c r="K978" s="29" t="s">
        <v>50</v>
      </c>
      <c r="L978" s="21" t="s">
        <v>21</v>
      </c>
      <c r="M978" s="29" t="s">
        <v>51</v>
      </c>
      <c r="N978" s="30" t="str">
        <f>VLOOKUP(M978,[10]OPERACIONAL!$A$1:$C$12,2,FALSE)</f>
        <v>SELECIONAR</v>
      </c>
    </row>
    <row r="979" spans="2:14" ht="12.75" thickBot="1">
      <c r="B979" s="23" t="str">
        <f t="shared" si="30"/>
        <v/>
      </c>
      <c r="C979" s="15"/>
      <c r="D979" s="25"/>
      <c r="E979" s="25"/>
      <c r="F979" s="24" t="s">
        <v>18</v>
      </c>
      <c r="G979" s="26">
        <v>1</v>
      </c>
      <c r="H979" s="31"/>
      <c r="I979" s="27">
        <v>0</v>
      </c>
      <c r="J979" s="28">
        <f t="shared" si="31"/>
        <v>0</v>
      </c>
      <c r="K979" s="29" t="s">
        <v>50</v>
      </c>
      <c r="L979" s="21" t="s">
        <v>21</v>
      </c>
      <c r="M979" s="29" t="s">
        <v>51</v>
      </c>
      <c r="N979" s="30" t="str">
        <f>VLOOKUP(M979,[10]OPERACIONAL!$A$1:$C$12,2,FALSE)</f>
        <v>SELECIONAR</v>
      </c>
    </row>
    <row r="980" spans="2:14" ht="12.75" thickBot="1">
      <c r="B980" s="23" t="str">
        <f t="shared" si="30"/>
        <v/>
      </c>
      <c r="C980" s="15"/>
      <c r="D980" s="25"/>
      <c r="E980" s="25"/>
      <c r="F980" s="24" t="s">
        <v>18</v>
      </c>
      <c r="G980" s="26">
        <v>1</v>
      </c>
      <c r="H980" s="31"/>
      <c r="I980" s="27">
        <v>0</v>
      </c>
      <c r="J980" s="28">
        <f t="shared" si="31"/>
        <v>0</v>
      </c>
      <c r="K980" s="29" t="s">
        <v>50</v>
      </c>
      <c r="L980" s="21" t="s">
        <v>21</v>
      </c>
      <c r="M980" s="29" t="s">
        <v>51</v>
      </c>
      <c r="N980" s="30" t="str">
        <f>VLOOKUP(M980,[10]OPERACIONAL!$A$1:$C$12,2,FALSE)</f>
        <v>SELECIONAR</v>
      </c>
    </row>
    <row r="981" spans="2:14" ht="12.75" thickBot="1">
      <c r="B981" s="23" t="str">
        <f t="shared" si="30"/>
        <v/>
      </c>
      <c r="C981" s="15"/>
      <c r="D981" s="25"/>
      <c r="E981" s="25"/>
      <c r="F981" s="24" t="s">
        <v>18</v>
      </c>
      <c r="G981" s="26">
        <v>1</v>
      </c>
      <c r="H981" s="31"/>
      <c r="I981" s="27">
        <v>0</v>
      </c>
      <c r="J981" s="28">
        <f t="shared" si="31"/>
        <v>0</v>
      </c>
      <c r="K981" s="29" t="s">
        <v>50</v>
      </c>
      <c r="L981" s="21" t="s">
        <v>21</v>
      </c>
      <c r="M981" s="29" t="s">
        <v>51</v>
      </c>
      <c r="N981" s="30" t="str">
        <f>VLOOKUP(M981,[10]OPERACIONAL!$A$1:$C$12,2,FALSE)</f>
        <v>SELECIONAR</v>
      </c>
    </row>
    <row r="982" spans="2:14" ht="12.75" thickBot="1">
      <c r="B982" s="23" t="str">
        <f t="shared" si="30"/>
        <v/>
      </c>
      <c r="C982" s="15"/>
      <c r="D982" s="25"/>
      <c r="E982" s="25"/>
      <c r="F982" s="24" t="s">
        <v>18</v>
      </c>
      <c r="G982" s="26">
        <v>1</v>
      </c>
      <c r="H982" s="31"/>
      <c r="I982" s="27">
        <v>0</v>
      </c>
      <c r="J982" s="28">
        <f t="shared" si="31"/>
        <v>0</v>
      </c>
      <c r="K982" s="29" t="s">
        <v>50</v>
      </c>
      <c r="L982" s="21" t="s">
        <v>21</v>
      </c>
      <c r="M982" s="29" t="s">
        <v>51</v>
      </c>
      <c r="N982" s="30" t="str">
        <f>VLOOKUP(M982,[10]OPERACIONAL!$A$1:$C$12,2,FALSE)</f>
        <v>SELECIONAR</v>
      </c>
    </row>
    <row r="983" spans="2:14" ht="12.75" thickBot="1">
      <c r="B983" s="23" t="str">
        <f t="shared" si="30"/>
        <v/>
      </c>
      <c r="C983" s="15"/>
      <c r="D983" s="25"/>
      <c r="E983" s="25"/>
      <c r="F983" s="24" t="s">
        <v>18</v>
      </c>
      <c r="G983" s="26">
        <v>1</v>
      </c>
      <c r="H983" s="31"/>
      <c r="I983" s="27">
        <v>0</v>
      </c>
      <c r="J983" s="28">
        <f t="shared" si="31"/>
        <v>0</v>
      </c>
      <c r="K983" s="29" t="s">
        <v>50</v>
      </c>
      <c r="L983" s="21" t="s">
        <v>21</v>
      </c>
      <c r="M983" s="29" t="s">
        <v>51</v>
      </c>
      <c r="N983" s="30" t="str">
        <f>VLOOKUP(M983,[10]OPERACIONAL!$A$1:$C$12,2,FALSE)</f>
        <v>SELECIONAR</v>
      </c>
    </row>
    <row r="984" spans="2:14" ht="12.75" thickBot="1">
      <c r="B984" s="23" t="str">
        <f t="shared" si="30"/>
        <v/>
      </c>
      <c r="C984" s="15"/>
      <c r="D984" s="25"/>
      <c r="E984" s="25"/>
      <c r="F984" s="24" t="s">
        <v>18</v>
      </c>
      <c r="G984" s="26">
        <v>1</v>
      </c>
      <c r="H984" s="31"/>
      <c r="I984" s="27">
        <v>0</v>
      </c>
      <c r="J984" s="28">
        <f t="shared" si="31"/>
        <v>0</v>
      </c>
      <c r="K984" s="29" t="s">
        <v>50</v>
      </c>
      <c r="L984" s="21" t="s">
        <v>21</v>
      </c>
      <c r="M984" s="29" t="s">
        <v>51</v>
      </c>
      <c r="N984" s="30" t="str">
        <f>VLOOKUP(M984,[10]OPERACIONAL!$A$1:$C$12,2,FALSE)</f>
        <v>SELECIONAR</v>
      </c>
    </row>
    <row r="985" spans="2:14" ht="12.75" thickBot="1">
      <c r="B985" s="23" t="str">
        <f t="shared" si="30"/>
        <v/>
      </c>
      <c r="C985" s="15"/>
      <c r="D985" s="25"/>
      <c r="E985" s="25"/>
      <c r="F985" s="24" t="s">
        <v>18</v>
      </c>
      <c r="G985" s="26">
        <v>1</v>
      </c>
      <c r="H985" s="31"/>
      <c r="I985" s="27">
        <v>0</v>
      </c>
      <c r="J985" s="28">
        <f t="shared" si="31"/>
        <v>0</v>
      </c>
      <c r="K985" s="29" t="s">
        <v>50</v>
      </c>
      <c r="L985" s="21" t="s">
        <v>21</v>
      </c>
      <c r="M985" s="29" t="s">
        <v>51</v>
      </c>
      <c r="N985" s="30" t="str">
        <f>VLOOKUP(M985,[10]OPERACIONAL!$A$1:$C$12,2,FALSE)</f>
        <v>SELECIONAR</v>
      </c>
    </row>
    <row r="986" spans="2:14" ht="12.75" thickBot="1">
      <c r="B986" s="23" t="str">
        <f t="shared" si="30"/>
        <v/>
      </c>
      <c r="C986" s="15"/>
      <c r="D986" s="25"/>
      <c r="E986" s="25"/>
      <c r="F986" s="24" t="s">
        <v>18</v>
      </c>
      <c r="G986" s="26">
        <v>1</v>
      </c>
      <c r="H986" s="31"/>
      <c r="I986" s="27">
        <v>0</v>
      </c>
      <c r="J986" s="28">
        <f t="shared" si="31"/>
        <v>0</v>
      </c>
      <c r="K986" s="29" t="s">
        <v>50</v>
      </c>
      <c r="L986" s="21" t="s">
        <v>21</v>
      </c>
      <c r="M986" s="29" t="s">
        <v>51</v>
      </c>
      <c r="N986" s="30" t="str">
        <f>VLOOKUP(M986,[10]OPERACIONAL!$A$1:$C$12,2,FALSE)</f>
        <v>SELECIONAR</v>
      </c>
    </row>
    <row r="987" spans="2:14" ht="12.75" thickBot="1">
      <c r="B987" s="23" t="str">
        <f t="shared" si="30"/>
        <v/>
      </c>
      <c r="C987" s="15"/>
      <c r="D987" s="25"/>
      <c r="E987" s="25"/>
      <c r="F987" s="24" t="s">
        <v>18</v>
      </c>
      <c r="G987" s="26">
        <v>1</v>
      </c>
      <c r="H987" s="31"/>
      <c r="I987" s="27">
        <v>0</v>
      </c>
      <c r="J987" s="28">
        <f t="shared" si="31"/>
        <v>0</v>
      </c>
      <c r="K987" s="29" t="s">
        <v>50</v>
      </c>
      <c r="L987" s="21" t="s">
        <v>21</v>
      </c>
      <c r="M987" s="29" t="s">
        <v>51</v>
      </c>
      <c r="N987" s="30" t="str">
        <f>VLOOKUP(M987,[10]OPERACIONAL!$A$1:$C$12,2,FALSE)</f>
        <v>SELECIONAR</v>
      </c>
    </row>
    <row r="988" spans="2:14" ht="12.75" thickBot="1">
      <c r="B988" s="23" t="str">
        <f t="shared" si="30"/>
        <v/>
      </c>
      <c r="C988" s="15"/>
      <c r="D988" s="25"/>
      <c r="E988" s="25"/>
      <c r="F988" s="24" t="s">
        <v>18</v>
      </c>
      <c r="G988" s="26">
        <v>1</v>
      </c>
      <c r="H988" s="31"/>
      <c r="I988" s="27">
        <v>0</v>
      </c>
      <c r="J988" s="28">
        <f t="shared" si="31"/>
        <v>0</v>
      </c>
      <c r="K988" s="29" t="s">
        <v>50</v>
      </c>
      <c r="L988" s="21" t="s">
        <v>21</v>
      </c>
      <c r="M988" s="29" t="s">
        <v>51</v>
      </c>
      <c r="N988" s="30" t="str">
        <f>VLOOKUP(M988,[10]OPERACIONAL!$A$1:$C$12,2,FALSE)</f>
        <v>SELECIONAR</v>
      </c>
    </row>
    <row r="989" spans="2:14" ht="12.75" thickBot="1">
      <c r="B989" s="23" t="str">
        <f t="shared" si="30"/>
        <v/>
      </c>
      <c r="C989" s="15"/>
      <c r="D989" s="25"/>
      <c r="E989" s="25"/>
      <c r="F989" s="24" t="s">
        <v>18</v>
      </c>
      <c r="G989" s="26">
        <v>1</v>
      </c>
      <c r="H989" s="31"/>
      <c r="I989" s="27">
        <v>0</v>
      </c>
      <c r="J989" s="28">
        <f t="shared" si="31"/>
        <v>0</v>
      </c>
      <c r="K989" s="29" t="s">
        <v>50</v>
      </c>
      <c r="L989" s="21" t="s">
        <v>21</v>
      </c>
      <c r="M989" s="29" t="s">
        <v>51</v>
      </c>
      <c r="N989" s="30" t="str">
        <f>VLOOKUP(M989,[10]OPERACIONAL!$A$1:$C$12,2,FALSE)</f>
        <v>SELECIONAR</v>
      </c>
    </row>
    <row r="990" spans="2:14" ht="12.75" thickBot="1">
      <c r="B990" s="23" t="str">
        <f t="shared" si="30"/>
        <v/>
      </c>
      <c r="C990" s="15"/>
      <c r="D990" s="25"/>
      <c r="E990" s="25"/>
      <c r="F990" s="24" t="s">
        <v>18</v>
      </c>
      <c r="G990" s="26">
        <v>1</v>
      </c>
      <c r="H990" s="31"/>
      <c r="I990" s="27">
        <v>0</v>
      </c>
      <c r="J990" s="28">
        <f t="shared" si="31"/>
        <v>0</v>
      </c>
      <c r="K990" s="29" t="s">
        <v>50</v>
      </c>
      <c r="L990" s="21" t="s">
        <v>21</v>
      </c>
      <c r="M990" s="29" t="s">
        <v>51</v>
      </c>
      <c r="N990" s="30" t="str">
        <f>VLOOKUP(M990,[10]OPERACIONAL!$A$1:$C$12,2,FALSE)</f>
        <v>SELECIONAR</v>
      </c>
    </row>
    <row r="991" spans="2:14" ht="12.75" thickBot="1">
      <c r="B991" s="23" t="str">
        <f t="shared" si="30"/>
        <v/>
      </c>
      <c r="C991" s="15"/>
      <c r="D991" s="25"/>
      <c r="E991" s="25"/>
      <c r="F991" s="24" t="s">
        <v>18</v>
      </c>
      <c r="G991" s="26">
        <v>1</v>
      </c>
      <c r="H991" s="31"/>
      <c r="I991" s="27">
        <v>0</v>
      </c>
      <c r="J991" s="28">
        <f t="shared" si="31"/>
        <v>0</v>
      </c>
      <c r="K991" s="29" t="s">
        <v>50</v>
      </c>
      <c r="L991" s="21" t="s">
        <v>21</v>
      </c>
      <c r="M991" s="29" t="s">
        <v>51</v>
      </c>
      <c r="N991" s="30" t="str">
        <f>VLOOKUP(M991,[10]OPERACIONAL!$A$1:$C$12,2,FALSE)</f>
        <v>SELECIONAR</v>
      </c>
    </row>
    <row r="992" spans="2:14" ht="12.75" thickBot="1">
      <c r="B992" s="23" t="str">
        <f t="shared" si="30"/>
        <v/>
      </c>
      <c r="C992" s="15"/>
      <c r="D992" s="25"/>
      <c r="E992" s="25"/>
      <c r="F992" s="24" t="s">
        <v>18</v>
      </c>
      <c r="G992" s="26">
        <v>1</v>
      </c>
      <c r="H992" s="31"/>
      <c r="I992" s="27">
        <v>0</v>
      </c>
      <c r="J992" s="28">
        <f t="shared" si="31"/>
        <v>0</v>
      </c>
      <c r="K992" s="29" t="s">
        <v>50</v>
      </c>
      <c r="L992" s="21" t="s">
        <v>21</v>
      </c>
      <c r="M992" s="29" t="s">
        <v>51</v>
      </c>
      <c r="N992" s="30" t="str">
        <f>VLOOKUP(M992,[10]OPERACIONAL!$A$1:$C$12,2,FALSE)</f>
        <v>SELECIONAR</v>
      </c>
    </row>
    <row r="993" spans="2:14" ht="12.75" thickBot="1">
      <c r="B993" s="23" t="str">
        <f t="shared" si="30"/>
        <v/>
      </c>
      <c r="C993" s="15"/>
      <c r="D993" s="25"/>
      <c r="E993" s="25"/>
      <c r="F993" s="24" t="s">
        <v>18</v>
      </c>
      <c r="G993" s="26">
        <v>1</v>
      </c>
      <c r="H993" s="31"/>
      <c r="I993" s="27">
        <v>0</v>
      </c>
      <c r="J993" s="28">
        <f t="shared" si="31"/>
        <v>0</v>
      </c>
      <c r="K993" s="29" t="s">
        <v>50</v>
      </c>
      <c r="L993" s="21" t="s">
        <v>21</v>
      </c>
      <c r="M993" s="29" t="s">
        <v>51</v>
      </c>
      <c r="N993" s="30" t="str">
        <f>VLOOKUP(M993,[10]OPERACIONAL!$A$1:$C$12,2,FALSE)</f>
        <v>SELECIONAR</v>
      </c>
    </row>
    <row r="994" spans="2:14" ht="12.75" thickBot="1">
      <c r="B994" s="23" t="str">
        <f t="shared" si="30"/>
        <v/>
      </c>
      <c r="C994" s="15"/>
      <c r="D994" s="25"/>
      <c r="E994" s="25"/>
      <c r="F994" s="24" t="s">
        <v>18</v>
      </c>
      <c r="G994" s="26">
        <v>1</v>
      </c>
      <c r="H994" s="31"/>
      <c r="I994" s="27">
        <v>0</v>
      </c>
      <c r="J994" s="28">
        <f t="shared" si="31"/>
        <v>0</v>
      </c>
      <c r="K994" s="29" t="s">
        <v>50</v>
      </c>
      <c r="L994" s="21" t="s">
        <v>21</v>
      </c>
      <c r="M994" s="29" t="s">
        <v>51</v>
      </c>
      <c r="N994" s="30" t="str">
        <f>VLOOKUP(M994,[10]OPERACIONAL!$A$1:$C$12,2,FALSE)</f>
        <v>SELECIONAR</v>
      </c>
    </row>
    <row r="995" spans="2:14" ht="12.75" thickBot="1">
      <c r="B995" s="23" t="str">
        <f t="shared" si="30"/>
        <v/>
      </c>
      <c r="C995" s="15"/>
      <c r="D995" s="25"/>
      <c r="E995" s="25"/>
      <c r="F995" s="24" t="s">
        <v>18</v>
      </c>
      <c r="G995" s="26">
        <v>1</v>
      </c>
      <c r="H995" s="31"/>
      <c r="I995" s="27">
        <v>0</v>
      </c>
      <c r="J995" s="28">
        <f t="shared" si="31"/>
        <v>0</v>
      </c>
      <c r="K995" s="29" t="s">
        <v>50</v>
      </c>
      <c r="L995" s="21" t="s">
        <v>21</v>
      </c>
      <c r="M995" s="29" t="s">
        <v>51</v>
      </c>
      <c r="N995" s="30" t="str">
        <f>VLOOKUP(M995,[10]OPERACIONAL!$A$1:$C$12,2,FALSE)</f>
        <v>SELECIONAR</v>
      </c>
    </row>
    <row r="996" spans="2:14" ht="12.75" thickBot="1">
      <c r="B996" s="23" t="str">
        <f t="shared" si="30"/>
        <v/>
      </c>
      <c r="C996" s="15"/>
      <c r="D996" s="25"/>
      <c r="E996" s="25"/>
      <c r="F996" s="24" t="s">
        <v>18</v>
      </c>
      <c r="G996" s="26">
        <v>1</v>
      </c>
      <c r="H996" s="31"/>
      <c r="I996" s="27">
        <v>0</v>
      </c>
      <c r="J996" s="28">
        <f t="shared" si="31"/>
        <v>0</v>
      </c>
      <c r="K996" s="29" t="s">
        <v>50</v>
      </c>
      <c r="L996" s="21" t="s">
        <v>21</v>
      </c>
      <c r="M996" s="29" t="s">
        <v>51</v>
      </c>
      <c r="N996" s="30" t="str">
        <f>VLOOKUP(M996,[10]OPERACIONAL!$A$1:$C$12,2,FALSE)</f>
        <v>SELECIONAR</v>
      </c>
    </row>
    <row r="997" spans="2:14" ht="12.75" thickBot="1">
      <c r="B997" s="23" t="str">
        <f t="shared" si="30"/>
        <v/>
      </c>
      <c r="C997" s="15"/>
      <c r="D997" s="25"/>
      <c r="E997" s="25"/>
      <c r="F997" s="24" t="s">
        <v>18</v>
      </c>
      <c r="G997" s="26">
        <v>1</v>
      </c>
      <c r="H997" s="31"/>
      <c r="I997" s="27">
        <v>0</v>
      </c>
      <c r="J997" s="28">
        <f t="shared" si="31"/>
        <v>0</v>
      </c>
      <c r="K997" s="29" t="s">
        <v>50</v>
      </c>
      <c r="L997" s="21" t="s">
        <v>21</v>
      </c>
      <c r="M997" s="29" t="s">
        <v>51</v>
      </c>
      <c r="N997" s="30" t="str">
        <f>VLOOKUP(M997,[10]OPERACIONAL!$A$1:$C$12,2,FALSE)</f>
        <v>SELECIONAR</v>
      </c>
    </row>
    <row r="998" spans="2:14" ht="12.75" thickBot="1">
      <c r="B998" s="23" t="str">
        <f t="shared" si="30"/>
        <v/>
      </c>
      <c r="C998" s="15"/>
      <c r="D998" s="25"/>
      <c r="E998" s="25"/>
      <c r="F998" s="24" t="s">
        <v>18</v>
      </c>
      <c r="G998" s="26">
        <v>1</v>
      </c>
      <c r="H998" s="31"/>
      <c r="I998" s="27">
        <v>0</v>
      </c>
      <c r="J998" s="28">
        <f t="shared" si="31"/>
        <v>0</v>
      </c>
      <c r="K998" s="29" t="s">
        <v>50</v>
      </c>
      <c r="L998" s="21" t="s">
        <v>21</v>
      </c>
      <c r="M998" s="29" t="s">
        <v>51</v>
      </c>
      <c r="N998" s="30" t="str">
        <f>VLOOKUP(M998,[10]OPERACIONAL!$A$1:$C$12,2,FALSE)</f>
        <v>SELECIONAR</v>
      </c>
    </row>
    <row r="999" spans="2:14" ht="12.75" thickBot="1">
      <c r="B999" s="23" t="str">
        <f t="shared" si="30"/>
        <v/>
      </c>
      <c r="C999" s="15"/>
      <c r="D999" s="25"/>
      <c r="E999" s="25"/>
      <c r="F999" s="24" t="s">
        <v>18</v>
      </c>
      <c r="G999" s="26">
        <v>1</v>
      </c>
      <c r="H999" s="31"/>
      <c r="I999" s="27">
        <v>0</v>
      </c>
      <c r="J999" s="28">
        <f t="shared" si="31"/>
        <v>0</v>
      </c>
      <c r="K999" s="29" t="s">
        <v>50</v>
      </c>
      <c r="L999" s="21" t="s">
        <v>21</v>
      </c>
      <c r="M999" s="29" t="s">
        <v>51</v>
      </c>
      <c r="N999" s="30" t="str">
        <f>VLOOKUP(M999,[10]OPERACIONAL!$A$1:$C$12,2,FALSE)</f>
        <v>SELECIONAR</v>
      </c>
    </row>
    <row r="1000" spans="2:14" ht="12.75" thickBot="1">
      <c r="B1000" s="23" t="str">
        <f t="shared" si="30"/>
        <v/>
      </c>
      <c r="C1000" s="15"/>
      <c r="D1000" s="25"/>
      <c r="E1000" s="25"/>
      <c r="F1000" s="24" t="s">
        <v>18</v>
      </c>
      <c r="G1000" s="26">
        <v>1</v>
      </c>
      <c r="H1000" s="31"/>
      <c r="I1000" s="27">
        <v>0</v>
      </c>
      <c r="J1000" s="28">
        <f t="shared" si="31"/>
        <v>0</v>
      </c>
      <c r="K1000" s="29" t="s">
        <v>50</v>
      </c>
      <c r="L1000" s="21" t="s">
        <v>21</v>
      </c>
      <c r="M1000" s="29" t="s">
        <v>51</v>
      </c>
      <c r="N1000" s="30" t="str">
        <f>VLOOKUP(M1000,[10]OPERACIONAL!$A$1:$C$12,2,FALSE)</f>
        <v>SELECIONAR</v>
      </c>
    </row>
    <row r="1001" spans="2:14" ht="12.75" thickBot="1">
      <c r="B1001" s="23" t="str">
        <f t="shared" si="30"/>
        <v/>
      </c>
      <c r="C1001" s="15"/>
      <c r="D1001" s="25"/>
      <c r="E1001" s="25"/>
      <c r="F1001" s="24" t="s">
        <v>18</v>
      </c>
      <c r="G1001" s="26">
        <v>1</v>
      </c>
      <c r="H1001" s="31"/>
      <c r="I1001" s="27">
        <v>0</v>
      </c>
      <c r="J1001" s="28">
        <f t="shared" si="31"/>
        <v>0</v>
      </c>
      <c r="K1001" s="29" t="s">
        <v>50</v>
      </c>
      <c r="L1001" s="21" t="s">
        <v>21</v>
      </c>
      <c r="M1001" s="29" t="s">
        <v>51</v>
      </c>
      <c r="N1001" s="30" t="str">
        <f>VLOOKUP(M1001,[10]OPERACIONAL!$A$1:$C$12,2,FALSE)</f>
        <v>SELECIONAR</v>
      </c>
    </row>
    <row r="1002" spans="2:14" ht="12.75" thickBot="1">
      <c r="B1002" s="23" t="str">
        <f t="shared" si="30"/>
        <v/>
      </c>
      <c r="C1002" s="15"/>
      <c r="D1002" s="25"/>
      <c r="E1002" s="25"/>
      <c r="F1002" s="24" t="s">
        <v>18</v>
      </c>
      <c r="G1002" s="26">
        <v>1</v>
      </c>
      <c r="H1002" s="31"/>
      <c r="I1002" s="27">
        <v>0</v>
      </c>
      <c r="J1002" s="28">
        <f t="shared" si="31"/>
        <v>0</v>
      </c>
      <c r="K1002" s="29" t="s">
        <v>50</v>
      </c>
      <c r="L1002" s="21" t="s">
        <v>21</v>
      </c>
      <c r="M1002" s="29" t="s">
        <v>51</v>
      </c>
      <c r="N1002" s="30" t="str">
        <f>VLOOKUP(M1002,[10]OPERACIONAL!$A$1:$C$12,2,FALSE)</f>
        <v>SELECIONAR</v>
      </c>
    </row>
    <row r="1003" spans="2:14" ht="12.75" thickBot="1">
      <c r="B1003" s="23" t="str">
        <f t="shared" si="30"/>
        <v/>
      </c>
      <c r="C1003" s="15"/>
      <c r="D1003" s="25"/>
      <c r="E1003" s="25"/>
      <c r="F1003" s="24" t="s">
        <v>18</v>
      </c>
      <c r="G1003" s="26">
        <v>1</v>
      </c>
      <c r="H1003" s="31"/>
      <c r="I1003" s="27">
        <v>0</v>
      </c>
      <c r="J1003" s="28">
        <f t="shared" si="31"/>
        <v>0</v>
      </c>
      <c r="K1003" s="29" t="s">
        <v>50</v>
      </c>
      <c r="L1003" s="21" t="s">
        <v>21</v>
      </c>
      <c r="M1003" s="29" t="s">
        <v>51</v>
      </c>
      <c r="N1003" s="30" t="str">
        <f>VLOOKUP(M1003,[10]OPERACIONAL!$A$1:$C$12,2,FALSE)</f>
        <v>SELECIONAR</v>
      </c>
    </row>
    <row r="1004" spans="2:14" ht="12.75" thickBot="1">
      <c r="B1004" s="23" t="str">
        <f t="shared" si="30"/>
        <v/>
      </c>
      <c r="C1004" s="15"/>
      <c r="D1004" s="25"/>
      <c r="E1004" s="25"/>
      <c r="F1004" s="24" t="s">
        <v>18</v>
      </c>
      <c r="G1004" s="26">
        <v>1</v>
      </c>
      <c r="H1004" s="31"/>
      <c r="I1004" s="27">
        <v>0</v>
      </c>
      <c r="J1004" s="28">
        <f t="shared" si="31"/>
        <v>0</v>
      </c>
      <c r="K1004" s="29" t="s">
        <v>50</v>
      </c>
      <c r="L1004" s="21" t="s">
        <v>21</v>
      </c>
      <c r="M1004" s="29" t="s">
        <v>51</v>
      </c>
      <c r="N1004" s="30" t="str">
        <f>VLOOKUP(M1004,[10]OPERACIONAL!$A$1:$C$12,2,FALSE)</f>
        <v>SELECIONAR</v>
      </c>
    </row>
    <row r="1005" spans="2:14" ht="12.75" thickBot="1">
      <c r="B1005" s="23" t="str">
        <f t="shared" si="30"/>
        <v/>
      </c>
      <c r="C1005" s="15"/>
      <c r="D1005" s="25"/>
      <c r="E1005" s="25"/>
      <c r="F1005" s="24" t="s">
        <v>18</v>
      </c>
      <c r="G1005" s="26">
        <v>1</v>
      </c>
      <c r="H1005" s="31"/>
      <c r="I1005" s="27">
        <v>0</v>
      </c>
      <c r="J1005" s="28">
        <f t="shared" si="31"/>
        <v>0</v>
      </c>
      <c r="K1005" s="29" t="s">
        <v>50</v>
      </c>
      <c r="L1005" s="21" t="s">
        <v>21</v>
      </c>
      <c r="M1005" s="29" t="s">
        <v>51</v>
      </c>
      <c r="N1005" s="30" t="str">
        <f>VLOOKUP(M1005,[10]OPERACIONAL!$A$1:$C$12,2,FALSE)</f>
        <v>SELECIONAR</v>
      </c>
    </row>
    <row r="1006" spans="2:14" ht="12.75" thickBot="1">
      <c r="B1006" s="23" t="str">
        <f t="shared" si="30"/>
        <v/>
      </c>
      <c r="C1006" s="15"/>
      <c r="D1006" s="25"/>
      <c r="E1006" s="25"/>
      <c r="F1006" s="24" t="s">
        <v>18</v>
      </c>
      <c r="G1006" s="26">
        <v>1</v>
      </c>
      <c r="H1006" s="31"/>
      <c r="I1006" s="27">
        <v>0</v>
      </c>
      <c r="J1006" s="28">
        <f t="shared" si="31"/>
        <v>0</v>
      </c>
      <c r="K1006" s="29" t="s">
        <v>50</v>
      </c>
      <c r="L1006" s="21" t="s">
        <v>21</v>
      </c>
      <c r="M1006" s="29" t="s">
        <v>51</v>
      </c>
      <c r="N1006" s="30" t="str">
        <f>VLOOKUP(M1006,[10]OPERACIONAL!$A$1:$C$12,2,FALSE)</f>
        <v>SELECIONAR</v>
      </c>
    </row>
    <row r="1007" spans="2:14" ht="12.75" thickBot="1">
      <c r="B1007" s="23" t="str">
        <f t="shared" si="30"/>
        <v/>
      </c>
      <c r="C1007" s="15"/>
      <c r="D1007" s="25"/>
      <c r="E1007" s="25"/>
      <c r="F1007" s="24" t="s">
        <v>18</v>
      </c>
      <c r="G1007" s="26">
        <v>1</v>
      </c>
      <c r="H1007" s="31"/>
      <c r="I1007" s="27">
        <v>0</v>
      </c>
      <c r="J1007" s="28">
        <f t="shared" si="31"/>
        <v>0</v>
      </c>
      <c r="K1007" s="29" t="s">
        <v>50</v>
      </c>
      <c r="L1007" s="21" t="s">
        <v>21</v>
      </c>
      <c r="M1007" s="29" t="s">
        <v>51</v>
      </c>
      <c r="N1007" s="30" t="str">
        <f>VLOOKUP(M1007,[10]OPERACIONAL!$A$1:$C$12,2,FALSE)</f>
        <v>SELECIONAR</v>
      </c>
    </row>
    <row r="1008" spans="2:14" ht="12.75" thickBot="1">
      <c r="B1008" s="23" t="str">
        <f t="shared" si="30"/>
        <v/>
      </c>
      <c r="C1008" s="15"/>
      <c r="D1008" s="25"/>
      <c r="E1008" s="25"/>
      <c r="F1008" s="24" t="s">
        <v>18</v>
      </c>
      <c r="G1008" s="26">
        <v>1</v>
      </c>
      <c r="H1008" s="31"/>
      <c r="I1008" s="27">
        <v>0</v>
      </c>
      <c r="J1008" s="28">
        <f t="shared" si="31"/>
        <v>0</v>
      </c>
      <c r="K1008" s="29" t="s">
        <v>50</v>
      </c>
      <c r="L1008" s="21" t="s">
        <v>21</v>
      </c>
      <c r="M1008" s="29" t="s">
        <v>51</v>
      </c>
      <c r="N1008" s="30" t="str">
        <f>VLOOKUP(M1008,[10]OPERACIONAL!$A$1:$C$12,2,FALSE)</f>
        <v>SELECIONAR</v>
      </c>
    </row>
    <row r="1009" spans="2:14" ht="12.75" thickBot="1">
      <c r="B1009" s="23" t="str">
        <f t="shared" si="30"/>
        <v/>
      </c>
      <c r="C1009" s="15"/>
      <c r="D1009" s="25"/>
      <c r="E1009" s="25"/>
      <c r="F1009" s="24" t="s">
        <v>18</v>
      </c>
      <c r="G1009" s="26">
        <v>1</v>
      </c>
      <c r="H1009" s="31"/>
      <c r="I1009" s="27">
        <v>0</v>
      </c>
      <c r="J1009" s="28">
        <f t="shared" si="31"/>
        <v>0</v>
      </c>
      <c r="K1009" s="29" t="s">
        <v>50</v>
      </c>
      <c r="L1009" s="21" t="s">
        <v>21</v>
      </c>
      <c r="M1009" s="29" t="s">
        <v>51</v>
      </c>
      <c r="N1009" s="30" t="str">
        <f>VLOOKUP(M1009,[10]OPERACIONAL!$A$1:$C$12,2,FALSE)</f>
        <v>SELECIONAR</v>
      </c>
    </row>
    <row r="1010" spans="2:14" ht="12.75" thickBot="1">
      <c r="B1010" s="23" t="str">
        <f t="shared" si="30"/>
        <v/>
      </c>
      <c r="C1010" s="15"/>
      <c r="D1010" s="25"/>
      <c r="E1010" s="25"/>
      <c r="F1010" s="24" t="s">
        <v>18</v>
      </c>
      <c r="G1010" s="26">
        <v>1</v>
      </c>
      <c r="H1010" s="31"/>
      <c r="I1010" s="27">
        <v>0</v>
      </c>
      <c r="J1010" s="28">
        <f t="shared" si="31"/>
        <v>0</v>
      </c>
      <c r="K1010" s="29" t="s">
        <v>50</v>
      </c>
      <c r="L1010" s="21" t="s">
        <v>21</v>
      </c>
      <c r="M1010" s="29" t="s">
        <v>51</v>
      </c>
      <c r="N1010" s="30" t="str">
        <f>VLOOKUP(M1010,[10]OPERACIONAL!$A$1:$C$12,2,FALSE)</f>
        <v>SELECIONAR</v>
      </c>
    </row>
    <row r="1011" spans="2:14" ht="12.75" thickBot="1">
      <c r="B1011" s="23" t="str">
        <f t="shared" si="30"/>
        <v/>
      </c>
      <c r="C1011" s="15"/>
      <c r="D1011" s="25"/>
      <c r="E1011" s="25"/>
      <c r="F1011" s="24" t="s">
        <v>18</v>
      </c>
      <c r="G1011" s="26">
        <v>1</v>
      </c>
      <c r="H1011" s="31"/>
      <c r="I1011" s="27">
        <v>0</v>
      </c>
      <c r="J1011" s="28">
        <f t="shared" si="31"/>
        <v>0</v>
      </c>
      <c r="K1011" s="29" t="s">
        <v>50</v>
      </c>
      <c r="L1011" s="21" t="s">
        <v>21</v>
      </c>
      <c r="M1011" s="29" t="s">
        <v>51</v>
      </c>
      <c r="N1011" s="30" t="str">
        <f>VLOOKUP(M1011,[10]OPERACIONAL!$A$1:$C$12,2,FALSE)</f>
        <v>SELECIONAR</v>
      </c>
    </row>
    <row r="1012" spans="2:14" ht="12.75" thickBot="1">
      <c r="B1012" s="23" t="str">
        <f t="shared" si="30"/>
        <v/>
      </c>
      <c r="C1012" s="15"/>
      <c r="D1012" s="25"/>
      <c r="E1012" s="25"/>
      <c r="F1012" s="24" t="s">
        <v>18</v>
      </c>
      <c r="G1012" s="26">
        <v>1</v>
      </c>
      <c r="H1012" s="31"/>
      <c r="I1012" s="27">
        <v>0</v>
      </c>
      <c r="J1012" s="28">
        <f t="shared" si="31"/>
        <v>0</v>
      </c>
      <c r="K1012" s="29" t="s">
        <v>50</v>
      </c>
      <c r="L1012" s="21" t="s">
        <v>21</v>
      </c>
      <c r="M1012" s="29" t="s">
        <v>51</v>
      </c>
      <c r="N1012" s="30" t="str">
        <f>VLOOKUP(M1012,[10]OPERACIONAL!$A$1:$C$12,2,FALSE)</f>
        <v>SELECIONAR</v>
      </c>
    </row>
    <row r="1013" spans="2:14" ht="12.75" thickBot="1">
      <c r="B1013" s="23" t="str">
        <f t="shared" si="30"/>
        <v/>
      </c>
      <c r="C1013" s="15"/>
      <c r="D1013" s="25"/>
      <c r="E1013" s="25"/>
      <c r="F1013" s="24" t="s">
        <v>18</v>
      </c>
      <c r="G1013" s="26">
        <v>1</v>
      </c>
      <c r="H1013" s="31"/>
      <c r="I1013" s="27">
        <v>0</v>
      </c>
      <c r="J1013" s="28">
        <f t="shared" si="31"/>
        <v>0</v>
      </c>
      <c r="K1013" s="29" t="s">
        <v>50</v>
      </c>
      <c r="L1013" s="21" t="s">
        <v>21</v>
      </c>
      <c r="M1013" s="29" t="s">
        <v>51</v>
      </c>
      <c r="N1013" s="30" t="str">
        <f>VLOOKUP(M1013,[10]OPERACIONAL!$A$1:$C$12,2,FALSE)</f>
        <v>SELECIONAR</v>
      </c>
    </row>
    <row r="1014" spans="2:14" ht="12.75" thickBot="1">
      <c r="B1014" s="23" t="str">
        <f t="shared" si="30"/>
        <v/>
      </c>
      <c r="C1014" s="15"/>
      <c r="D1014" s="25"/>
      <c r="E1014" s="25"/>
      <c r="F1014" s="24" t="s">
        <v>18</v>
      </c>
      <c r="G1014" s="26">
        <v>1</v>
      </c>
      <c r="H1014" s="31"/>
      <c r="I1014" s="27">
        <v>0</v>
      </c>
      <c r="J1014" s="28">
        <f t="shared" si="31"/>
        <v>0</v>
      </c>
      <c r="K1014" s="29" t="s">
        <v>50</v>
      </c>
      <c r="L1014" s="21" t="s">
        <v>21</v>
      </c>
      <c r="M1014" s="29" t="s">
        <v>51</v>
      </c>
      <c r="N1014" s="30" t="str">
        <f>VLOOKUP(M1014,[10]OPERACIONAL!$A$1:$C$12,2,FALSE)</f>
        <v>SELECIONAR</v>
      </c>
    </row>
    <row r="1015" spans="2:14" ht="12.75" thickBot="1">
      <c r="B1015" s="23" t="str">
        <f t="shared" si="30"/>
        <v/>
      </c>
      <c r="C1015" s="15"/>
      <c r="D1015" s="25"/>
      <c r="E1015" s="25"/>
      <c r="F1015" s="24" t="s">
        <v>18</v>
      </c>
      <c r="G1015" s="26">
        <v>1</v>
      </c>
      <c r="H1015" s="31"/>
      <c r="I1015" s="27">
        <v>0</v>
      </c>
      <c r="J1015" s="28">
        <f t="shared" si="31"/>
        <v>0</v>
      </c>
      <c r="K1015" s="29" t="s">
        <v>50</v>
      </c>
      <c r="L1015" s="21" t="s">
        <v>21</v>
      </c>
      <c r="M1015" s="29" t="s">
        <v>51</v>
      </c>
      <c r="N1015" s="30" t="str">
        <f>VLOOKUP(M1015,[10]OPERACIONAL!$A$1:$C$12,2,FALSE)</f>
        <v>SELECIONAR</v>
      </c>
    </row>
    <row r="1016" spans="2:14" ht="12.75" thickBot="1">
      <c r="B1016" s="23" t="str">
        <f t="shared" si="30"/>
        <v/>
      </c>
      <c r="C1016" s="15"/>
      <c r="D1016" s="25"/>
      <c r="E1016" s="25"/>
      <c r="F1016" s="24" t="s">
        <v>18</v>
      </c>
      <c r="G1016" s="26">
        <v>1</v>
      </c>
      <c r="H1016" s="31"/>
      <c r="I1016" s="27">
        <v>0</v>
      </c>
      <c r="J1016" s="28">
        <f t="shared" si="31"/>
        <v>0</v>
      </c>
      <c r="K1016" s="29" t="s">
        <v>50</v>
      </c>
      <c r="L1016" s="21" t="s">
        <v>21</v>
      </c>
      <c r="M1016" s="29" t="s">
        <v>51</v>
      </c>
      <c r="N1016" s="30" t="str">
        <f>VLOOKUP(M1016,[10]OPERACIONAL!$A$1:$C$12,2,FALSE)</f>
        <v>SELECIONAR</v>
      </c>
    </row>
    <row r="1017" spans="2:14" ht="12.75" thickBot="1">
      <c r="B1017" s="23" t="str">
        <f t="shared" si="30"/>
        <v/>
      </c>
      <c r="C1017" s="15"/>
      <c r="D1017" s="25"/>
      <c r="E1017" s="25"/>
      <c r="F1017" s="24" t="s">
        <v>18</v>
      </c>
      <c r="G1017" s="26">
        <v>1</v>
      </c>
      <c r="H1017" s="31"/>
      <c r="I1017" s="27">
        <v>0</v>
      </c>
      <c r="J1017" s="28">
        <f t="shared" si="31"/>
        <v>0</v>
      </c>
      <c r="K1017" s="29" t="s">
        <v>50</v>
      </c>
      <c r="L1017" s="21" t="s">
        <v>21</v>
      </c>
      <c r="M1017" s="29" t="s">
        <v>51</v>
      </c>
      <c r="N1017" s="30" t="str">
        <f>VLOOKUP(M1017,[10]OPERACIONAL!$A$1:$C$12,2,FALSE)</f>
        <v>SELECIONAR</v>
      </c>
    </row>
    <row r="1018" spans="2:14" ht="12.75" thickBot="1">
      <c r="B1018" s="23" t="str">
        <f t="shared" si="30"/>
        <v/>
      </c>
      <c r="C1018" s="15"/>
      <c r="D1018" s="25"/>
      <c r="E1018" s="25"/>
      <c r="F1018" s="24" t="s">
        <v>18</v>
      </c>
      <c r="G1018" s="26">
        <v>1</v>
      </c>
      <c r="H1018" s="31"/>
      <c r="I1018" s="27">
        <v>0</v>
      </c>
      <c r="J1018" s="28">
        <f t="shared" si="31"/>
        <v>0</v>
      </c>
      <c r="K1018" s="29" t="s">
        <v>50</v>
      </c>
      <c r="L1018" s="21" t="s">
        <v>21</v>
      </c>
      <c r="M1018" s="29" t="s">
        <v>51</v>
      </c>
      <c r="N1018" s="30" t="str">
        <f>VLOOKUP(M1018,[10]OPERACIONAL!$A$1:$C$12,2,FALSE)</f>
        <v>SELECIONAR</v>
      </c>
    </row>
    <row r="1019" spans="2:14" ht="12.75" thickBot="1">
      <c r="B1019" s="23" t="str">
        <f t="shared" si="30"/>
        <v/>
      </c>
      <c r="C1019" s="15"/>
      <c r="D1019" s="25"/>
      <c r="E1019" s="25"/>
      <c r="F1019" s="24" t="s">
        <v>18</v>
      </c>
      <c r="G1019" s="26">
        <v>1</v>
      </c>
      <c r="H1019" s="31"/>
      <c r="I1019" s="27">
        <v>0</v>
      </c>
      <c r="J1019" s="28">
        <f t="shared" si="31"/>
        <v>0</v>
      </c>
      <c r="K1019" s="29" t="s">
        <v>50</v>
      </c>
      <c r="L1019" s="21" t="s">
        <v>21</v>
      </c>
      <c r="M1019" s="29" t="s">
        <v>51</v>
      </c>
      <c r="N1019" s="30" t="str">
        <f>VLOOKUP(M1019,[10]OPERACIONAL!$A$1:$C$12,2,FALSE)</f>
        <v>SELECIONAR</v>
      </c>
    </row>
    <row r="1020" spans="2:14" ht="12.75" thickBot="1">
      <c r="B1020" s="23" t="str">
        <f t="shared" si="30"/>
        <v/>
      </c>
      <c r="C1020" s="15"/>
      <c r="D1020" s="25"/>
      <c r="E1020" s="25"/>
      <c r="F1020" s="24" t="s">
        <v>18</v>
      </c>
      <c r="G1020" s="26">
        <v>1</v>
      </c>
      <c r="H1020" s="31"/>
      <c r="I1020" s="27">
        <v>0</v>
      </c>
      <c r="J1020" s="28">
        <f t="shared" si="31"/>
        <v>0</v>
      </c>
      <c r="K1020" s="29" t="s">
        <v>50</v>
      </c>
      <c r="L1020" s="21" t="s">
        <v>21</v>
      </c>
      <c r="M1020" s="29" t="s">
        <v>51</v>
      </c>
      <c r="N1020" s="30" t="str">
        <f>VLOOKUP(M1020,[10]OPERACIONAL!$A$1:$C$12,2,FALSE)</f>
        <v>SELECIONAR</v>
      </c>
    </row>
    <row r="1021" spans="2:14" ht="12.75" thickBot="1">
      <c r="B1021" s="23" t="str">
        <f t="shared" si="30"/>
        <v/>
      </c>
      <c r="C1021" s="15"/>
      <c r="D1021" s="25"/>
      <c r="E1021" s="25"/>
      <c r="F1021" s="24" t="s">
        <v>18</v>
      </c>
      <c r="G1021" s="26">
        <v>1</v>
      </c>
      <c r="H1021" s="31"/>
      <c r="I1021" s="27">
        <v>0</v>
      </c>
      <c r="J1021" s="28">
        <f t="shared" si="31"/>
        <v>0</v>
      </c>
      <c r="K1021" s="29" t="s">
        <v>50</v>
      </c>
      <c r="L1021" s="21" t="s">
        <v>21</v>
      </c>
      <c r="M1021" s="29" t="s">
        <v>51</v>
      </c>
      <c r="N1021" s="30" t="str">
        <f>VLOOKUP(M1021,[10]OPERACIONAL!$A$1:$C$12,2,FALSE)</f>
        <v>SELECIONAR</v>
      </c>
    </row>
    <row r="1022" spans="2:14" ht="12.75" thickBot="1">
      <c r="B1022" s="23" t="str">
        <f t="shared" si="30"/>
        <v/>
      </c>
      <c r="C1022" s="15"/>
      <c r="D1022" s="25"/>
      <c r="E1022" s="25"/>
      <c r="F1022" s="24" t="s">
        <v>18</v>
      </c>
      <c r="G1022" s="26">
        <v>1</v>
      </c>
      <c r="H1022" s="31"/>
      <c r="I1022" s="27">
        <v>0</v>
      </c>
      <c r="J1022" s="28">
        <f t="shared" si="31"/>
        <v>0</v>
      </c>
      <c r="K1022" s="29" t="s">
        <v>50</v>
      </c>
      <c r="L1022" s="21" t="s">
        <v>21</v>
      </c>
      <c r="M1022" s="29" t="s">
        <v>51</v>
      </c>
      <c r="N1022" s="30" t="str">
        <f>VLOOKUP(M1022,[10]OPERACIONAL!$A$1:$C$12,2,FALSE)</f>
        <v>SELECIONAR</v>
      </c>
    </row>
    <row r="1023" spans="2:14" ht="12.75" thickBot="1">
      <c r="B1023" s="23" t="str">
        <f t="shared" si="30"/>
        <v/>
      </c>
      <c r="C1023" s="15"/>
      <c r="D1023" s="25"/>
      <c r="E1023" s="25"/>
      <c r="F1023" s="24" t="s">
        <v>18</v>
      </c>
      <c r="G1023" s="26">
        <v>1</v>
      </c>
      <c r="H1023" s="31"/>
      <c r="I1023" s="27">
        <v>0</v>
      </c>
      <c r="J1023" s="28">
        <f t="shared" si="31"/>
        <v>0</v>
      </c>
      <c r="K1023" s="29" t="s">
        <v>50</v>
      </c>
      <c r="L1023" s="21" t="s">
        <v>21</v>
      </c>
      <c r="M1023" s="29" t="s">
        <v>51</v>
      </c>
      <c r="N1023" s="30" t="str">
        <f>VLOOKUP(M1023,[10]OPERACIONAL!$A$1:$C$12,2,FALSE)</f>
        <v>SELECIONAR</v>
      </c>
    </row>
    <row r="1024" spans="2:14" ht="12.75" thickBot="1">
      <c r="B1024" s="23" t="str">
        <f t="shared" si="30"/>
        <v/>
      </c>
      <c r="C1024" s="15"/>
      <c r="D1024" s="25"/>
      <c r="E1024" s="25"/>
      <c r="F1024" s="24" t="s">
        <v>18</v>
      </c>
      <c r="G1024" s="26">
        <v>1</v>
      </c>
      <c r="H1024" s="31"/>
      <c r="I1024" s="27">
        <v>0</v>
      </c>
      <c r="J1024" s="28">
        <f t="shared" si="31"/>
        <v>0</v>
      </c>
      <c r="K1024" s="29" t="s">
        <v>50</v>
      </c>
      <c r="L1024" s="21" t="s">
        <v>21</v>
      </c>
      <c r="M1024" s="29" t="s">
        <v>51</v>
      </c>
      <c r="N1024" s="30" t="str">
        <f>VLOOKUP(M1024,[10]OPERACIONAL!$A$1:$C$12,2,FALSE)</f>
        <v>SELECIONAR</v>
      </c>
    </row>
    <row r="1025" spans="2:14" ht="12.75" thickBot="1">
      <c r="B1025" s="23" t="str">
        <f t="shared" si="30"/>
        <v/>
      </c>
      <c r="C1025" s="15"/>
      <c r="D1025" s="25"/>
      <c r="E1025" s="25"/>
      <c r="F1025" s="24" t="s">
        <v>18</v>
      </c>
      <c r="G1025" s="26">
        <v>1</v>
      </c>
      <c r="H1025" s="31"/>
      <c r="I1025" s="27">
        <v>0</v>
      </c>
      <c r="J1025" s="28">
        <f t="shared" si="31"/>
        <v>0</v>
      </c>
      <c r="K1025" s="29" t="s">
        <v>50</v>
      </c>
      <c r="L1025" s="21" t="s">
        <v>21</v>
      </c>
      <c r="M1025" s="29" t="s">
        <v>51</v>
      </c>
      <c r="N1025" s="30" t="str">
        <f>VLOOKUP(M1025,[10]OPERACIONAL!$A$1:$C$12,2,FALSE)</f>
        <v>SELECIONAR</v>
      </c>
    </row>
    <row r="1026" spans="2:14" ht="12.75" thickBot="1">
      <c r="B1026" s="23" t="str">
        <f t="shared" si="30"/>
        <v/>
      </c>
      <c r="C1026" s="15"/>
      <c r="D1026" s="25"/>
      <c r="E1026" s="25"/>
      <c r="F1026" s="24" t="s">
        <v>18</v>
      </c>
      <c r="G1026" s="26">
        <v>1</v>
      </c>
      <c r="H1026" s="31"/>
      <c r="I1026" s="27">
        <v>0</v>
      </c>
      <c r="J1026" s="28">
        <f t="shared" si="31"/>
        <v>0</v>
      </c>
      <c r="K1026" s="29" t="s">
        <v>50</v>
      </c>
      <c r="L1026" s="21" t="s">
        <v>21</v>
      </c>
      <c r="M1026" s="29" t="s">
        <v>51</v>
      </c>
      <c r="N1026" s="30" t="str">
        <f>VLOOKUP(M1026,[10]OPERACIONAL!$A$1:$C$12,2,FALSE)</f>
        <v>SELECIONAR</v>
      </c>
    </row>
    <row r="1027" spans="2:14" ht="12.75" thickBot="1">
      <c r="B1027" s="23" t="str">
        <f t="shared" si="30"/>
        <v/>
      </c>
      <c r="C1027" s="15"/>
      <c r="D1027" s="25"/>
      <c r="E1027" s="25"/>
      <c r="F1027" s="24" t="s">
        <v>18</v>
      </c>
      <c r="G1027" s="26">
        <v>1</v>
      </c>
      <c r="H1027" s="31"/>
      <c r="I1027" s="27">
        <v>0</v>
      </c>
      <c r="J1027" s="28">
        <f t="shared" si="31"/>
        <v>0</v>
      </c>
      <c r="K1027" s="29" t="s">
        <v>50</v>
      </c>
      <c r="L1027" s="21" t="s">
        <v>21</v>
      </c>
      <c r="M1027" s="29" t="s">
        <v>51</v>
      </c>
      <c r="N1027" s="30" t="str">
        <f>VLOOKUP(M1027,[10]OPERACIONAL!$A$1:$C$12,2,FALSE)</f>
        <v>SELECIONAR</v>
      </c>
    </row>
    <row r="1028" spans="2:14" ht="12.75" thickBot="1">
      <c r="B1028" s="23" t="str">
        <f t="shared" si="30"/>
        <v/>
      </c>
      <c r="C1028" s="15"/>
      <c r="D1028" s="25"/>
      <c r="E1028" s="25"/>
      <c r="F1028" s="24" t="s">
        <v>18</v>
      </c>
      <c r="G1028" s="26">
        <v>1</v>
      </c>
      <c r="H1028" s="31"/>
      <c r="I1028" s="27">
        <v>0</v>
      </c>
      <c r="J1028" s="28">
        <f t="shared" si="31"/>
        <v>0</v>
      </c>
      <c r="K1028" s="29" t="s">
        <v>50</v>
      </c>
      <c r="L1028" s="21" t="s">
        <v>21</v>
      </c>
      <c r="M1028" s="29" t="s">
        <v>51</v>
      </c>
      <c r="N1028" s="30" t="str">
        <f>VLOOKUP(M1028,[10]OPERACIONAL!$A$1:$C$12,2,FALSE)</f>
        <v>SELECIONAR</v>
      </c>
    </row>
    <row r="1029" spans="2:14" ht="12.75" thickBot="1">
      <c r="B1029" s="23" t="str">
        <f t="shared" ref="B1029:B1049" si="32">MID(C1029,1,2)</f>
        <v/>
      </c>
      <c r="C1029" s="15"/>
      <c r="D1029" s="25"/>
      <c r="E1029" s="25"/>
      <c r="F1029" s="24" t="s">
        <v>18</v>
      </c>
      <c r="G1029" s="26">
        <v>1</v>
      </c>
      <c r="H1029" s="31"/>
      <c r="I1029" s="27">
        <v>0</v>
      </c>
      <c r="J1029" s="28">
        <f t="shared" ref="J1029:J1049" si="33">G1029*I1029</f>
        <v>0</v>
      </c>
      <c r="K1029" s="29" t="s">
        <v>50</v>
      </c>
      <c r="L1029" s="21" t="s">
        <v>21</v>
      </c>
      <c r="M1029" s="29" t="s">
        <v>51</v>
      </c>
      <c r="N1029" s="30" t="str">
        <f>VLOOKUP(M1029,[10]OPERACIONAL!$A$1:$C$12,2,FALSE)</f>
        <v>SELECIONAR</v>
      </c>
    </row>
    <row r="1030" spans="2:14" ht="12.75" thickBot="1">
      <c r="B1030" s="23" t="str">
        <f t="shared" si="32"/>
        <v/>
      </c>
      <c r="C1030" s="15"/>
      <c r="D1030" s="25"/>
      <c r="E1030" s="25"/>
      <c r="F1030" s="24" t="s">
        <v>18</v>
      </c>
      <c r="G1030" s="26">
        <v>1</v>
      </c>
      <c r="H1030" s="31"/>
      <c r="I1030" s="27">
        <v>0</v>
      </c>
      <c r="J1030" s="28">
        <f t="shared" si="33"/>
        <v>0</v>
      </c>
      <c r="K1030" s="29" t="s">
        <v>50</v>
      </c>
      <c r="L1030" s="21" t="s">
        <v>21</v>
      </c>
      <c r="M1030" s="29" t="s">
        <v>51</v>
      </c>
      <c r="N1030" s="30" t="str">
        <f>VLOOKUP(M1030,[10]OPERACIONAL!$A$1:$C$12,2,FALSE)</f>
        <v>SELECIONAR</v>
      </c>
    </row>
    <row r="1031" spans="2:14" ht="12.75" thickBot="1">
      <c r="B1031" s="23" t="str">
        <f t="shared" si="32"/>
        <v/>
      </c>
      <c r="C1031" s="15"/>
      <c r="D1031" s="25"/>
      <c r="E1031" s="25"/>
      <c r="F1031" s="24" t="s">
        <v>18</v>
      </c>
      <c r="G1031" s="26">
        <v>1</v>
      </c>
      <c r="H1031" s="31"/>
      <c r="I1031" s="27">
        <v>0</v>
      </c>
      <c r="J1031" s="28">
        <f t="shared" si="33"/>
        <v>0</v>
      </c>
      <c r="K1031" s="29" t="s">
        <v>50</v>
      </c>
      <c r="L1031" s="21" t="s">
        <v>21</v>
      </c>
      <c r="M1031" s="29" t="s">
        <v>51</v>
      </c>
      <c r="N1031" s="30" t="str">
        <f>VLOOKUP(M1031,[10]OPERACIONAL!$A$1:$C$12,2,FALSE)</f>
        <v>SELECIONAR</v>
      </c>
    </row>
    <row r="1032" spans="2:14" ht="12.75" thickBot="1">
      <c r="B1032" s="23" t="str">
        <f t="shared" si="32"/>
        <v/>
      </c>
      <c r="C1032" s="15"/>
      <c r="D1032" s="25"/>
      <c r="E1032" s="25"/>
      <c r="F1032" s="24" t="s">
        <v>18</v>
      </c>
      <c r="G1032" s="26">
        <v>1</v>
      </c>
      <c r="H1032" s="31"/>
      <c r="I1032" s="27">
        <v>0</v>
      </c>
      <c r="J1032" s="28">
        <f t="shared" si="33"/>
        <v>0</v>
      </c>
      <c r="K1032" s="29" t="s">
        <v>50</v>
      </c>
      <c r="L1032" s="21" t="s">
        <v>21</v>
      </c>
      <c r="M1032" s="29" t="s">
        <v>51</v>
      </c>
      <c r="N1032" s="30" t="str">
        <f>VLOOKUP(M1032,[10]OPERACIONAL!$A$1:$C$12,2,FALSE)</f>
        <v>SELECIONAR</v>
      </c>
    </row>
    <row r="1033" spans="2:14" ht="12.75" thickBot="1">
      <c r="B1033" s="23" t="str">
        <f t="shared" si="32"/>
        <v/>
      </c>
      <c r="C1033" s="15"/>
      <c r="D1033" s="25"/>
      <c r="E1033" s="25"/>
      <c r="F1033" s="24" t="s">
        <v>18</v>
      </c>
      <c r="G1033" s="26">
        <v>1</v>
      </c>
      <c r="H1033" s="31"/>
      <c r="I1033" s="27">
        <v>0</v>
      </c>
      <c r="J1033" s="28">
        <f t="shared" si="33"/>
        <v>0</v>
      </c>
      <c r="K1033" s="29" t="s">
        <v>50</v>
      </c>
      <c r="L1033" s="21" t="s">
        <v>21</v>
      </c>
      <c r="M1033" s="29" t="s">
        <v>51</v>
      </c>
      <c r="N1033" s="30" t="str">
        <f>VLOOKUP(M1033,[10]OPERACIONAL!$A$1:$C$12,2,FALSE)</f>
        <v>SELECIONAR</v>
      </c>
    </row>
    <row r="1034" spans="2:14" ht="12.75" thickBot="1">
      <c r="B1034" s="23" t="str">
        <f t="shared" si="32"/>
        <v/>
      </c>
      <c r="C1034" s="15"/>
      <c r="D1034" s="25"/>
      <c r="E1034" s="25"/>
      <c r="F1034" s="24" t="s">
        <v>18</v>
      </c>
      <c r="G1034" s="26">
        <v>1</v>
      </c>
      <c r="H1034" s="31"/>
      <c r="I1034" s="27">
        <v>0</v>
      </c>
      <c r="J1034" s="28">
        <f t="shared" si="33"/>
        <v>0</v>
      </c>
      <c r="K1034" s="29" t="s">
        <v>50</v>
      </c>
      <c r="L1034" s="21" t="s">
        <v>21</v>
      </c>
      <c r="M1034" s="29" t="s">
        <v>51</v>
      </c>
      <c r="N1034" s="30" t="str">
        <f>VLOOKUP(M1034,[10]OPERACIONAL!$A$1:$C$12,2,FALSE)</f>
        <v>SELECIONAR</v>
      </c>
    </row>
    <row r="1035" spans="2:14" ht="12.75" thickBot="1">
      <c r="B1035" s="23" t="str">
        <f t="shared" si="32"/>
        <v/>
      </c>
      <c r="C1035" s="15"/>
      <c r="D1035" s="25"/>
      <c r="E1035" s="25"/>
      <c r="F1035" s="24" t="s">
        <v>18</v>
      </c>
      <c r="G1035" s="26">
        <v>1</v>
      </c>
      <c r="H1035" s="31"/>
      <c r="I1035" s="27">
        <v>0</v>
      </c>
      <c r="J1035" s="28">
        <f t="shared" si="33"/>
        <v>0</v>
      </c>
      <c r="K1035" s="29" t="s">
        <v>50</v>
      </c>
      <c r="L1035" s="21" t="s">
        <v>21</v>
      </c>
      <c r="M1035" s="29" t="s">
        <v>51</v>
      </c>
      <c r="N1035" s="30" t="str">
        <f>VLOOKUP(M1035,[10]OPERACIONAL!$A$1:$C$12,2,FALSE)</f>
        <v>SELECIONAR</v>
      </c>
    </row>
    <row r="1036" spans="2:14" ht="12.75" thickBot="1">
      <c r="B1036" s="23" t="str">
        <f t="shared" si="32"/>
        <v/>
      </c>
      <c r="C1036" s="15"/>
      <c r="D1036" s="25"/>
      <c r="E1036" s="25"/>
      <c r="F1036" s="24" t="s">
        <v>18</v>
      </c>
      <c r="G1036" s="26">
        <v>1</v>
      </c>
      <c r="H1036" s="31"/>
      <c r="I1036" s="27">
        <v>0</v>
      </c>
      <c r="J1036" s="28">
        <f t="shared" si="33"/>
        <v>0</v>
      </c>
      <c r="K1036" s="29" t="s">
        <v>50</v>
      </c>
      <c r="L1036" s="21" t="s">
        <v>21</v>
      </c>
      <c r="M1036" s="29" t="s">
        <v>51</v>
      </c>
      <c r="N1036" s="30" t="str">
        <f>VLOOKUP(M1036,[10]OPERACIONAL!$A$1:$C$12,2,FALSE)</f>
        <v>SELECIONAR</v>
      </c>
    </row>
    <row r="1037" spans="2:14" ht="12.75" thickBot="1">
      <c r="B1037" s="23" t="str">
        <f t="shared" si="32"/>
        <v/>
      </c>
      <c r="C1037" s="15"/>
      <c r="D1037" s="25"/>
      <c r="E1037" s="25"/>
      <c r="F1037" s="24" t="s">
        <v>18</v>
      </c>
      <c r="G1037" s="26">
        <v>1</v>
      </c>
      <c r="H1037" s="31"/>
      <c r="I1037" s="27">
        <v>0</v>
      </c>
      <c r="J1037" s="28">
        <f t="shared" si="33"/>
        <v>0</v>
      </c>
      <c r="K1037" s="29" t="s">
        <v>50</v>
      </c>
      <c r="L1037" s="21" t="s">
        <v>21</v>
      </c>
      <c r="M1037" s="29" t="s">
        <v>51</v>
      </c>
      <c r="N1037" s="30" t="str">
        <f>VLOOKUP(M1037,[10]OPERACIONAL!$A$1:$C$12,2,FALSE)</f>
        <v>SELECIONAR</v>
      </c>
    </row>
    <row r="1038" spans="2:14" ht="12.75" thickBot="1">
      <c r="B1038" s="23" t="str">
        <f t="shared" si="32"/>
        <v/>
      </c>
      <c r="C1038" s="15"/>
      <c r="D1038" s="25"/>
      <c r="E1038" s="25"/>
      <c r="F1038" s="24" t="s">
        <v>18</v>
      </c>
      <c r="G1038" s="26">
        <v>1</v>
      </c>
      <c r="H1038" s="31"/>
      <c r="I1038" s="27">
        <v>0</v>
      </c>
      <c r="J1038" s="28">
        <f t="shared" si="33"/>
        <v>0</v>
      </c>
      <c r="K1038" s="29" t="s">
        <v>50</v>
      </c>
      <c r="L1038" s="21" t="s">
        <v>21</v>
      </c>
      <c r="M1038" s="29" t="s">
        <v>51</v>
      </c>
      <c r="N1038" s="30" t="str">
        <f>VLOOKUP(M1038,[10]OPERACIONAL!$A$1:$C$12,2,FALSE)</f>
        <v>SELECIONAR</v>
      </c>
    </row>
    <row r="1039" spans="2:14" ht="12.75" thickBot="1">
      <c r="B1039" s="23" t="str">
        <f t="shared" si="32"/>
        <v/>
      </c>
      <c r="C1039" s="15"/>
      <c r="D1039" s="25"/>
      <c r="E1039" s="25"/>
      <c r="F1039" s="24" t="s">
        <v>18</v>
      </c>
      <c r="G1039" s="26">
        <v>1</v>
      </c>
      <c r="H1039" s="31"/>
      <c r="I1039" s="27">
        <v>0</v>
      </c>
      <c r="J1039" s="28">
        <f t="shared" si="33"/>
        <v>0</v>
      </c>
      <c r="K1039" s="29" t="s">
        <v>50</v>
      </c>
      <c r="L1039" s="21" t="s">
        <v>21</v>
      </c>
      <c r="M1039" s="29" t="s">
        <v>51</v>
      </c>
      <c r="N1039" s="30" t="str">
        <f>VLOOKUP(M1039,[10]OPERACIONAL!$A$1:$C$12,2,FALSE)</f>
        <v>SELECIONAR</v>
      </c>
    </row>
    <row r="1040" spans="2:14" ht="12.75" thickBot="1">
      <c r="B1040" s="23" t="str">
        <f t="shared" si="32"/>
        <v/>
      </c>
      <c r="C1040" s="15"/>
      <c r="D1040" s="25"/>
      <c r="E1040" s="25"/>
      <c r="F1040" s="24" t="s">
        <v>18</v>
      </c>
      <c r="G1040" s="26">
        <v>1</v>
      </c>
      <c r="H1040" s="31"/>
      <c r="I1040" s="27">
        <v>0</v>
      </c>
      <c r="J1040" s="28">
        <f t="shared" si="33"/>
        <v>0</v>
      </c>
      <c r="K1040" s="29" t="s">
        <v>50</v>
      </c>
      <c r="L1040" s="21" t="s">
        <v>21</v>
      </c>
      <c r="M1040" s="29" t="s">
        <v>51</v>
      </c>
      <c r="N1040" s="30" t="str">
        <f>VLOOKUP(M1040,[10]OPERACIONAL!$A$1:$C$12,2,FALSE)</f>
        <v>SELECIONAR</v>
      </c>
    </row>
    <row r="1041" spans="2:14" ht="12.75" thickBot="1">
      <c r="B1041" s="23" t="str">
        <f t="shared" si="32"/>
        <v/>
      </c>
      <c r="C1041" s="15"/>
      <c r="D1041" s="25"/>
      <c r="E1041" s="25"/>
      <c r="F1041" s="24" t="s">
        <v>18</v>
      </c>
      <c r="G1041" s="26">
        <v>1</v>
      </c>
      <c r="H1041" s="31"/>
      <c r="I1041" s="27">
        <v>0</v>
      </c>
      <c r="J1041" s="28">
        <f t="shared" si="33"/>
        <v>0</v>
      </c>
      <c r="K1041" s="29" t="s">
        <v>50</v>
      </c>
      <c r="L1041" s="21" t="s">
        <v>21</v>
      </c>
      <c r="M1041" s="29" t="s">
        <v>51</v>
      </c>
      <c r="N1041" s="30" t="str">
        <f>VLOOKUP(M1041,[10]OPERACIONAL!$A$1:$C$12,2,FALSE)</f>
        <v>SELECIONAR</v>
      </c>
    </row>
    <row r="1042" spans="2:14" ht="12.75" thickBot="1">
      <c r="B1042" s="23" t="str">
        <f t="shared" si="32"/>
        <v/>
      </c>
      <c r="C1042" s="15"/>
      <c r="D1042" s="25"/>
      <c r="E1042" s="25"/>
      <c r="F1042" s="24" t="s">
        <v>18</v>
      </c>
      <c r="G1042" s="26">
        <v>1</v>
      </c>
      <c r="H1042" s="31"/>
      <c r="I1042" s="27">
        <v>0</v>
      </c>
      <c r="J1042" s="28">
        <f t="shared" si="33"/>
        <v>0</v>
      </c>
      <c r="K1042" s="29" t="s">
        <v>50</v>
      </c>
      <c r="L1042" s="21" t="s">
        <v>21</v>
      </c>
      <c r="M1042" s="29" t="s">
        <v>51</v>
      </c>
      <c r="N1042" s="30" t="str">
        <f>VLOOKUP(M1042,[10]OPERACIONAL!$A$1:$C$12,2,FALSE)</f>
        <v>SELECIONAR</v>
      </c>
    </row>
    <row r="1043" spans="2:14" ht="12.75" thickBot="1">
      <c r="B1043" s="23" t="str">
        <f t="shared" si="32"/>
        <v/>
      </c>
      <c r="C1043" s="15"/>
      <c r="D1043" s="25"/>
      <c r="E1043" s="25"/>
      <c r="F1043" s="24" t="s">
        <v>18</v>
      </c>
      <c r="G1043" s="26">
        <v>1</v>
      </c>
      <c r="H1043" s="31"/>
      <c r="I1043" s="27">
        <v>0</v>
      </c>
      <c r="J1043" s="28">
        <f t="shared" si="33"/>
        <v>0</v>
      </c>
      <c r="K1043" s="29" t="s">
        <v>50</v>
      </c>
      <c r="L1043" s="21" t="s">
        <v>21</v>
      </c>
      <c r="M1043" s="29" t="s">
        <v>51</v>
      </c>
      <c r="N1043" s="30" t="str">
        <f>VLOOKUP(M1043,[10]OPERACIONAL!$A$1:$C$12,2,FALSE)</f>
        <v>SELECIONAR</v>
      </c>
    </row>
    <row r="1044" spans="2:14" ht="12.75" thickBot="1">
      <c r="B1044" s="23" t="str">
        <f t="shared" si="32"/>
        <v/>
      </c>
      <c r="C1044" s="15"/>
      <c r="D1044" s="25"/>
      <c r="E1044" s="25"/>
      <c r="F1044" s="24" t="s">
        <v>18</v>
      </c>
      <c r="G1044" s="26">
        <v>1</v>
      </c>
      <c r="H1044" s="31"/>
      <c r="I1044" s="27">
        <v>0</v>
      </c>
      <c r="J1044" s="28">
        <f t="shared" si="33"/>
        <v>0</v>
      </c>
      <c r="K1044" s="29" t="s">
        <v>50</v>
      </c>
      <c r="L1044" s="21" t="s">
        <v>21</v>
      </c>
      <c r="M1044" s="29" t="s">
        <v>51</v>
      </c>
      <c r="N1044" s="30" t="str">
        <f>VLOOKUP(M1044,[10]OPERACIONAL!$A$1:$C$12,2,FALSE)</f>
        <v>SELECIONAR</v>
      </c>
    </row>
    <row r="1045" spans="2:14" ht="12.75" thickBot="1">
      <c r="B1045" s="23" t="str">
        <f t="shared" si="32"/>
        <v/>
      </c>
      <c r="C1045" s="15"/>
      <c r="D1045" s="25"/>
      <c r="E1045" s="25"/>
      <c r="F1045" s="24" t="s">
        <v>18</v>
      </c>
      <c r="G1045" s="26">
        <v>1</v>
      </c>
      <c r="H1045" s="31"/>
      <c r="I1045" s="27">
        <v>0</v>
      </c>
      <c r="J1045" s="28">
        <f t="shared" si="33"/>
        <v>0</v>
      </c>
      <c r="K1045" s="29" t="s">
        <v>50</v>
      </c>
      <c r="L1045" s="21" t="s">
        <v>21</v>
      </c>
      <c r="M1045" s="29" t="s">
        <v>51</v>
      </c>
      <c r="N1045" s="30" t="str">
        <f>VLOOKUP(M1045,[10]OPERACIONAL!$A$1:$C$12,2,FALSE)</f>
        <v>SELECIONAR</v>
      </c>
    </row>
    <row r="1046" spans="2:14" ht="12.75" thickBot="1">
      <c r="B1046" s="23" t="str">
        <f t="shared" si="32"/>
        <v/>
      </c>
      <c r="C1046" s="15"/>
      <c r="D1046" s="25"/>
      <c r="E1046" s="25"/>
      <c r="F1046" s="24" t="s">
        <v>18</v>
      </c>
      <c r="G1046" s="26">
        <v>1</v>
      </c>
      <c r="H1046" s="31"/>
      <c r="I1046" s="27">
        <v>0</v>
      </c>
      <c r="J1046" s="28">
        <f t="shared" si="33"/>
        <v>0</v>
      </c>
      <c r="K1046" s="29" t="s">
        <v>50</v>
      </c>
      <c r="L1046" s="21" t="s">
        <v>21</v>
      </c>
      <c r="M1046" s="29" t="s">
        <v>51</v>
      </c>
      <c r="N1046" s="30" t="str">
        <f>VLOOKUP(M1046,[10]OPERACIONAL!$A$1:$C$12,2,FALSE)</f>
        <v>SELECIONAR</v>
      </c>
    </row>
    <row r="1047" spans="2:14" ht="12.75" thickBot="1">
      <c r="B1047" s="23" t="str">
        <f t="shared" si="32"/>
        <v/>
      </c>
      <c r="C1047" s="15"/>
      <c r="D1047" s="25"/>
      <c r="E1047" s="25"/>
      <c r="F1047" s="24" t="s">
        <v>18</v>
      </c>
      <c r="G1047" s="26">
        <v>1</v>
      </c>
      <c r="H1047" s="31"/>
      <c r="I1047" s="27">
        <v>0</v>
      </c>
      <c r="J1047" s="28">
        <f t="shared" si="33"/>
        <v>0</v>
      </c>
      <c r="K1047" s="29" t="s">
        <v>50</v>
      </c>
      <c r="L1047" s="21" t="s">
        <v>21</v>
      </c>
      <c r="M1047" s="29" t="s">
        <v>51</v>
      </c>
      <c r="N1047" s="30" t="str">
        <f>VLOOKUP(M1047,[10]OPERACIONAL!$A$1:$C$12,2,FALSE)</f>
        <v>SELECIONAR</v>
      </c>
    </row>
    <row r="1048" spans="2:14" ht="12.75" thickBot="1">
      <c r="B1048" s="23" t="str">
        <f t="shared" si="32"/>
        <v/>
      </c>
      <c r="C1048" s="15"/>
      <c r="D1048" s="25"/>
      <c r="E1048" s="25"/>
      <c r="F1048" s="24" t="s">
        <v>18</v>
      </c>
      <c r="G1048" s="26">
        <v>1</v>
      </c>
      <c r="H1048" s="31"/>
      <c r="I1048" s="27">
        <v>0</v>
      </c>
      <c r="J1048" s="28">
        <f t="shared" si="33"/>
        <v>0</v>
      </c>
      <c r="K1048" s="29" t="s">
        <v>50</v>
      </c>
      <c r="L1048" s="21" t="s">
        <v>21</v>
      </c>
      <c r="M1048" s="29" t="s">
        <v>51</v>
      </c>
      <c r="N1048" s="30" t="str">
        <f>VLOOKUP(M1048,[10]OPERACIONAL!$A$1:$C$12,2,FALSE)</f>
        <v>SELECIONAR</v>
      </c>
    </row>
    <row r="1049" spans="2:14" ht="12.75" thickBot="1">
      <c r="B1049" s="32" t="str">
        <f t="shared" si="32"/>
        <v/>
      </c>
      <c r="C1049" s="15"/>
      <c r="D1049" s="34"/>
      <c r="E1049" s="34"/>
      <c r="F1049" s="33" t="s">
        <v>18</v>
      </c>
      <c r="G1049" s="35">
        <v>1</v>
      </c>
      <c r="H1049" s="36"/>
      <c r="I1049" s="37">
        <v>0</v>
      </c>
      <c r="J1049" s="38">
        <f t="shared" si="33"/>
        <v>0</v>
      </c>
      <c r="K1049" s="39" t="s">
        <v>50</v>
      </c>
      <c r="L1049" s="21" t="s">
        <v>21</v>
      </c>
      <c r="M1049" s="39" t="s">
        <v>51</v>
      </c>
      <c r="N1049" s="40" t="str">
        <f>VLOOKUP(M1049,[10]OPERACIONAL!$A$1:$C$12,2,FALSE)</f>
        <v>SELECIONAR</v>
      </c>
    </row>
  </sheetData>
  <autoFilter ref="B3:N3" xr:uid="{00000000-0009-0000-0000-000000000000}"/>
  <printOptions horizontalCentered="1"/>
  <pageMargins left="0.15748031496062992" right="0.15748031496062992" top="0.57999999999999996" bottom="0.31496062992125984" header="0.15748031496062992" footer="0.15748031496062992"/>
  <pageSetup paperSize="9" scale="70" orientation="landscape" verticalDpi="0" r:id="rId1"/>
  <headerFooter>
    <oddHeader>&amp;CPlano Anual de Contratação
2024</oddHeader>
    <oddFooter>&amp;C&amp;F&amp;R&amp;P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40</vt:i4>
      </vt:variant>
    </vt:vector>
  </HeadingPairs>
  <TitlesOfParts>
    <vt:vector size="60" baseType="lpstr">
      <vt:lpstr>PCA.CONSOLIDADO_2024</vt:lpstr>
      <vt:lpstr>10-PCA.GPM.2024</vt:lpstr>
      <vt:lpstr>12-PCA.SEFIN.2024</vt:lpstr>
      <vt:lpstr>14-PCA.SEDUC.2024</vt:lpstr>
      <vt:lpstr>17-PCA.SIEDI.2024</vt:lpstr>
      <vt:lpstr>18-PCA.SEECTUR.2024</vt:lpstr>
      <vt:lpstr>19-PCA.SEMES.2024</vt:lpstr>
      <vt:lpstr>20-PCA.SECULT.2024</vt:lpstr>
      <vt:lpstr>21-PCA.SEDURB.2024</vt:lpstr>
      <vt:lpstr>23-PCA.SEMAM.2024</vt:lpstr>
      <vt:lpstr>24-PCA.PGM.2024</vt:lpstr>
      <vt:lpstr>27-PCA.SESEG.2024</vt:lpstr>
      <vt:lpstr>29-PCA.SESERP.2024</vt:lpstr>
      <vt:lpstr>35-PCA.SEGOV.2024</vt:lpstr>
      <vt:lpstr>37-PCA.OTC.2024</vt:lpstr>
      <vt:lpstr>39-PCA.SEPOR-TE.2024</vt:lpstr>
      <vt:lpstr>40-PCA.SEDS.2024</vt:lpstr>
      <vt:lpstr>43-PCA.SEMULHER.2024</vt:lpstr>
      <vt:lpstr>44-PCA.SAES.2024</vt:lpstr>
      <vt:lpstr>45-PCA.SEPREF.2024</vt:lpstr>
      <vt:lpstr>'10-PCA.GPM.2024'!Area_de_impressao</vt:lpstr>
      <vt:lpstr>'12-PCA.SEFIN.2024'!Area_de_impressao</vt:lpstr>
      <vt:lpstr>'14-PCA.SEDUC.2024'!Area_de_impressao</vt:lpstr>
      <vt:lpstr>'17-PCA.SIEDI.2024'!Area_de_impressao</vt:lpstr>
      <vt:lpstr>'18-PCA.SEECTUR.2024'!Area_de_impressao</vt:lpstr>
      <vt:lpstr>'19-PCA.SEMES.2024'!Area_de_impressao</vt:lpstr>
      <vt:lpstr>'20-PCA.SECULT.2024'!Area_de_impressao</vt:lpstr>
      <vt:lpstr>'21-PCA.SEDURB.2024'!Area_de_impressao</vt:lpstr>
      <vt:lpstr>'23-PCA.SEMAM.2024'!Area_de_impressao</vt:lpstr>
      <vt:lpstr>'24-PCA.PGM.2024'!Area_de_impressao</vt:lpstr>
      <vt:lpstr>'27-PCA.SESEG.2024'!Area_de_impressao</vt:lpstr>
      <vt:lpstr>'29-PCA.SESERP.2024'!Area_de_impressao</vt:lpstr>
      <vt:lpstr>'35-PCA.SEGOV.2024'!Area_de_impressao</vt:lpstr>
      <vt:lpstr>'37-PCA.OTC.2024'!Area_de_impressao</vt:lpstr>
      <vt:lpstr>'39-PCA.SEPOR-TE.2024'!Area_de_impressao</vt:lpstr>
      <vt:lpstr>'40-PCA.SEDS.2024'!Area_de_impressao</vt:lpstr>
      <vt:lpstr>'43-PCA.SEMULHER.2024'!Area_de_impressao</vt:lpstr>
      <vt:lpstr>'44-PCA.SAES.2024'!Area_de_impressao</vt:lpstr>
      <vt:lpstr>'45-PCA.SEPREF.2024'!Area_de_impressao</vt:lpstr>
      <vt:lpstr>PCA.CONSOLIDADO_2024!Area_de_impressao</vt:lpstr>
      <vt:lpstr>'10-PCA.GPM.2024'!Titulos_de_impressao</vt:lpstr>
      <vt:lpstr>'12-PCA.SEFIN.2024'!Titulos_de_impressao</vt:lpstr>
      <vt:lpstr>'14-PCA.SEDUC.2024'!Titulos_de_impressao</vt:lpstr>
      <vt:lpstr>'17-PCA.SIEDI.2024'!Titulos_de_impressao</vt:lpstr>
      <vt:lpstr>'18-PCA.SEECTUR.2024'!Titulos_de_impressao</vt:lpstr>
      <vt:lpstr>'19-PCA.SEMES.2024'!Titulos_de_impressao</vt:lpstr>
      <vt:lpstr>'20-PCA.SECULT.2024'!Titulos_de_impressao</vt:lpstr>
      <vt:lpstr>'21-PCA.SEDURB.2024'!Titulos_de_impressao</vt:lpstr>
      <vt:lpstr>'23-PCA.SEMAM.2024'!Titulos_de_impressao</vt:lpstr>
      <vt:lpstr>'24-PCA.PGM.2024'!Titulos_de_impressao</vt:lpstr>
      <vt:lpstr>'27-PCA.SESEG.2024'!Titulos_de_impressao</vt:lpstr>
      <vt:lpstr>'29-PCA.SESERP.2024'!Titulos_de_impressao</vt:lpstr>
      <vt:lpstr>'35-PCA.SEGOV.2024'!Titulos_de_impressao</vt:lpstr>
      <vt:lpstr>'37-PCA.OTC.2024'!Titulos_de_impressao</vt:lpstr>
      <vt:lpstr>'39-PCA.SEPOR-TE.2024'!Titulos_de_impressao</vt:lpstr>
      <vt:lpstr>'40-PCA.SEDS.2024'!Titulos_de_impressao</vt:lpstr>
      <vt:lpstr>'43-PCA.SEMULHER.2024'!Titulos_de_impressao</vt:lpstr>
      <vt:lpstr>'44-PCA.SAES.2024'!Titulos_de_impressao</vt:lpstr>
      <vt:lpstr>'45-PCA.SEPREF.2024'!Titulos_de_impressao</vt:lpstr>
      <vt:lpstr>PCA.CONSOLIDADO_2024!Titulos_de_impressao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PLINIO ROLIM DE AGUIAR NETO - X0506231</dc:creator>
  <cp:lastModifiedBy>MARK MATHIAS GONCALVES DA SILVA - U0624775</cp:lastModifiedBy>
  <dcterms:created xsi:type="dcterms:W3CDTF">2023-09-26T17:22:51Z</dcterms:created>
  <dcterms:modified xsi:type="dcterms:W3CDTF">2024-05-13T15:03:45Z</dcterms:modified>
</cp:coreProperties>
</file>